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S:\Child Nutrition\Reports\Area Eligibility Reports\"/>
    </mc:Choice>
  </mc:AlternateContent>
  <xr:revisionPtr revIDLastSave="0" documentId="13_ncr:1_{A3591F19-8C6A-42A7-A588-FE16278AAC71}" xr6:coauthVersionLast="47" xr6:coauthVersionMax="47" xr10:uidLastSave="{00000000-0000-0000-0000-000000000000}"/>
  <workbookProtection workbookAlgorithmName="SHA-512" workbookHashValue="D0TRut5nXoMFu/BzbQNlYrzQoztaB4AHHvA5o08qeSSpMVM+oXPCsqXnp/8NO3Qk+DD+gfGb/n2Ae3b6m6b+5w==" workbookSaltValue="JGOrBo2FZp8c9uqNpvi+rA==" workbookSpinCount="100000" lockStructure="1"/>
  <bookViews>
    <workbookView xWindow="-28920" yWindow="-120" windowWidth="29040" windowHeight="15840" xr2:uid="{00000000-000D-0000-FFFF-FFFF00000000}"/>
  </bookViews>
  <sheets>
    <sheet name="OBD Report" sheetId="3" r:id="rId1"/>
    <sheet name="Pivot" sheetId="2" state="hidden" r:id="rId2"/>
    <sheet name="Current OBD" sheetId="1" state="hidden" r:id="rId3"/>
  </sheets>
  <definedNames>
    <definedName name="_xlnm._FilterDatabase" localSheetId="2" hidden="1">'Current OBD'!$G$5:$H$2097</definedName>
    <definedName name="_xlnm._FilterDatabase" localSheetId="0" hidden="1">'OBD Report'!$A$8:$X$2404</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296" i="3" l="1"/>
  <c r="S2296" i="3"/>
  <c r="T2296" i="3"/>
  <c r="V2297" i="3"/>
  <c r="Q4" i="1"/>
  <c r="R4" i="1"/>
  <c r="T4" i="1"/>
  <c r="A1028" i="3"/>
  <c r="A1029" i="3"/>
  <c r="A1031" i="3"/>
  <c r="A1032" i="3"/>
  <c r="A1034" i="3"/>
  <c r="A1035" i="3"/>
  <c r="A1037" i="3"/>
  <c r="A1038" i="3"/>
  <c r="A1040" i="3"/>
  <c r="A1041" i="3"/>
  <c r="A1043" i="3"/>
  <c r="A1044" i="3"/>
  <c r="A1045" i="3"/>
  <c r="A1046" i="3"/>
  <c r="A1047" i="3"/>
  <c r="A1049" i="3"/>
  <c r="W870" i="3" l="1"/>
  <c r="W871" i="3"/>
  <c r="W872" i="3"/>
  <c r="W873" i="3"/>
  <c r="W1088" i="3"/>
  <c r="W1089" i="3"/>
  <c r="W1090" i="3"/>
  <c r="W1091" i="3"/>
  <c r="W1092" i="3"/>
  <c r="W1093" i="3"/>
  <c r="W1094" i="3"/>
  <c r="W280" i="3"/>
  <c r="W281" i="3"/>
  <c r="W282" i="3"/>
  <c r="W283" i="3"/>
  <c r="W284" i="3"/>
  <c r="W285" i="3"/>
  <c r="W286" i="3"/>
  <c r="W287" i="3"/>
  <c r="W288" i="3"/>
  <c r="W289" i="3"/>
  <c r="W290" i="3"/>
  <c r="W291" i="3"/>
  <c r="W292" i="3"/>
  <c r="W293" i="3"/>
  <c r="W294" i="3"/>
  <c r="W295" i="3"/>
  <c r="W296" i="3"/>
  <c r="W297" i="3"/>
  <c r="W809" i="3"/>
  <c r="W810" i="3"/>
  <c r="W811" i="3"/>
  <c r="W812" i="3"/>
  <c r="W813" i="3"/>
  <c r="W814" i="3"/>
  <c r="W815" i="3"/>
  <c r="W816" i="3"/>
  <c r="W817" i="3"/>
  <c r="W818" i="3"/>
  <c r="W819" i="3"/>
  <c r="W820" i="3"/>
  <c r="W821" i="3"/>
  <c r="W822" i="3"/>
  <c r="W823" i="3"/>
  <c r="W824" i="3"/>
  <c r="W825" i="3"/>
  <c r="W826" i="3"/>
  <c r="W827" i="3"/>
  <c r="W828" i="3"/>
  <c r="W829" i="3"/>
  <c r="W830" i="3"/>
  <c r="W831" i="3"/>
  <c r="W832" i="3"/>
  <c r="W833" i="3"/>
  <c r="W834" i="3"/>
  <c r="W835" i="3"/>
  <c r="W2198" i="3"/>
  <c r="W2199" i="3"/>
  <c r="W2200" i="3"/>
  <c r="W2201" i="3"/>
  <c r="W2202" i="3"/>
  <c r="W2203" i="3"/>
  <c r="W2204" i="3"/>
  <c r="W2205" i="3"/>
  <c r="W2206" i="3"/>
  <c r="W2207" i="3"/>
  <c r="W2208" i="3"/>
  <c r="W2209" i="3"/>
  <c r="W2210" i="3"/>
  <c r="W2211" i="3"/>
  <c r="W2212" i="3"/>
  <c r="W2213" i="3"/>
  <c r="W2214" i="3"/>
  <c r="W2215" i="3"/>
  <c r="W2216" i="3"/>
  <c r="W2217" i="3"/>
  <c r="W2218" i="3"/>
  <c r="W2219" i="3"/>
  <c r="W2220" i="3"/>
  <c r="W1551" i="3"/>
  <c r="W1552" i="3"/>
  <c r="W1553" i="3"/>
  <c r="W1554" i="3"/>
  <c r="W1555" i="3"/>
  <c r="W1556" i="3"/>
  <c r="W1557" i="3"/>
  <c r="W1558" i="3"/>
  <c r="W1559" i="3"/>
  <c r="W1560" i="3"/>
  <c r="W1561" i="3"/>
  <c r="W1562" i="3"/>
  <c r="W1563" i="3"/>
  <c r="W1564" i="3"/>
  <c r="W1565" i="3"/>
  <c r="W1566" i="3"/>
  <c r="W1567" i="3"/>
  <c r="W1568" i="3"/>
  <c r="W1569" i="3"/>
  <c r="W1570" i="3"/>
  <c r="W1571" i="3"/>
  <c r="W1572" i="3"/>
  <c r="W1573" i="3"/>
  <c r="W1574" i="3"/>
  <c r="W1575" i="3"/>
  <c r="W1576" i="3"/>
  <c r="W1577" i="3"/>
  <c r="W1578" i="3"/>
  <c r="W1579" i="3"/>
  <c r="W1580" i="3"/>
  <c r="W1581" i="3"/>
  <c r="W1582" i="3"/>
  <c r="W1583" i="3"/>
  <c r="W1584" i="3"/>
  <c r="W1585" i="3"/>
  <c r="W1586" i="3"/>
  <c r="W2233" i="3"/>
  <c r="W2234" i="3"/>
  <c r="W2235" i="3"/>
  <c r="W2236" i="3"/>
  <c r="W1206" i="3"/>
  <c r="W1078" i="3"/>
  <c r="W1079" i="3"/>
  <c r="W1080" i="3"/>
  <c r="W1081" i="3"/>
  <c r="W1082" i="3"/>
  <c r="W1083" i="3"/>
  <c r="W1084" i="3"/>
  <c r="W1085" i="3"/>
  <c r="W1086" i="3"/>
  <c r="W1303" i="3"/>
  <c r="W1304" i="3"/>
  <c r="W358" i="3"/>
  <c r="W359" i="3"/>
  <c r="W360" i="3"/>
  <c r="W566" i="3"/>
  <c r="W1630" i="3"/>
  <c r="W1631" i="3"/>
  <c r="W1632" i="3"/>
  <c r="W1633" i="3"/>
  <c r="W1634" i="3"/>
  <c r="W1635" i="3"/>
  <c r="W267" i="3"/>
  <c r="W268" i="3"/>
  <c r="W269" i="3"/>
  <c r="W270" i="3"/>
  <c r="W271" i="3"/>
  <c r="W272" i="3"/>
  <c r="W273" i="3"/>
  <c r="W274" i="3"/>
  <c r="W275" i="3"/>
  <c r="W276" i="3"/>
  <c r="W277" i="3"/>
  <c r="W278" i="3"/>
  <c r="W161" i="3"/>
  <c r="W162" i="3"/>
  <c r="W163" i="3"/>
  <c r="W1457" i="3"/>
  <c r="W1074" i="3"/>
  <c r="W123" i="3"/>
  <c r="W124" i="3"/>
  <c r="W125" i="3"/>
  <c r="W126" i="3"/>
  <c r="W127" i="3"/>
  <c r="W119" i="3"/>
  <c r="W120" i="3"/>
  <c r="W121" i="3"/>
  <c r="W332" i="3"/>
  <c r="W333" i="3"/>
  <c r="W334" i="3"/>
  <c r="W1145" i="3"/>
  <c r="W1169" i="3"/>
  <c r="W1108" i="3"/>
  <c r="W1109" i="3"/>
  <c r="W1110" i="3"/>
  <c r="W1111" i="3"/>
  <c r="W1112" i="3"/>
  <c r="W1113" i="3"/>
  <c r="W1114" i="3"/>
  <c r="W1115" i="3"/>
  <c r="W1116" i="3"/>
  <c r="W1117" i="3"/>
  <c r="W1118" i="3"/>
  <c r="W1119" i="3"/>
  <c r="W1120" i="3"/>
  <c r="W1121" i="3"/>
  <c r="W1122" i="3"/>
  <c r="W1123" i="3"/>
  <c r="W1124" i="3"/>
  <c r="W1125" i="3"/>
  <c r="W1126" i="3"/>
  <c r="W1954" i="3"/>
  <c r="W1955" i="3"/>
  <c r="W1956" i="3"/>
  <c r="W1957" i="3"/>
  <c r="W1958" i="3"/>
  <c r="W1959" i="3"/>
  <c r="W1960" i="3"/>
  <c r="W1961" i="3"/>
  <c r="W1962" i="3"/>
  <c r="W1963" i="3"/>
  <c r="W1964" i="3"/>
  <c r="W1965" i="3"/>
  <c r="W1966" i="3"/>
  <c r="W1967" i="3"/>
  <c r="W1968" i="3"/>
  <c r="W1969" i="3"/>
  <c r="W1970" i="3"/>
  <c r="W1971" i="3"/>
  <c r="W1972" i="3"/>
  <c r="W1973" i="3"/>
  <c r="W1974" i="3"/>
  <c r="W1975" i="3"/>
  <c r="W1976" i="3"/>
  <c r="W1977" i="3"/>
  <c r="W1978" i="3"/>
  <c r="W1979" i="3"/>
  <c r="W1228" i="3"/>
  <c r="W1229" i="3"/>
  <c r="W1230" i="3"/>
  <c r="W1231" i="3"/>
  <c r="W1232" i="3"/>
  <c r="W1233" i="3"/>
  <c r="W1234" i="3"/>
  <c r="W1235" i="3"/>
  <c r="W1219" i="3"/>
  <c r="W1220" i="3"/>
  <c r="W1221" i="3"/>
  <c r="W1222" i="3"/>
  <c r="W1223" i="3"/>
  <c r="W1985" i="3"/>
  <c r="W1986" i="3"/>
  <c r="W1987" i="3"/>
  <c r="W1988" i="3"/>
  <c r="W1989" i="3"/>
  <c r="W1990" i="3"/>
  <c r="W1991" i="3"/>
  <c r="W1992" i="3"/>
  <c r="W1993" i="3"/>
  <c r="W1994" i="3"/>
  <c r="W2041" i="3"/>
  <c r="W2042" i="3"/>
  <c r="W2043" i="3"/>
  <c r="W2044" i="3"/>
  <c r="W1609" i="3"/>
  <c r="W569" i="3"/>
  <c r="W570" i="3"/>
  <c r="W571" i="3"/>
  <c r="W29" i="3"/>
  <c r="W30" i="3"/>
  <c r="W31" i="3"/>
  <c r="W32" i="3"/>
  <c r="W33" i="3"/>
  <c r="W34" i="3"/>
  <c r="W35" i="3"/>
  <c r="W1162" i="3"/>
  <c r="W1163" i="3"/>
  <c r="W1164" i="3"/>
  <c r="W1165" i="3"/>
  <c r="W1493" i="3"/>
  <c r="W1494" i="3"/>
  <c r="W1495" i="3"/>
  <c r="W1496" i="3"/>
  <c r="W1497" i="3"/>
  <c r="W1498" i="3"/>
  <c r="W1499" i="3"/>
  <c r="W1500" i="3"/>
  <c r="W1501" i="3"/>
  <c r="W1502" i="3"/>
  <c r="W1503" i="3"/>
  <c r="W1504" i="3"/>
  <c r="W1505" i="3"/>
  <c r="W1506" i="3"/>
  <c r="W1507" i="3"/>
  <c r="W1508" i="3"/>
  <c r="W1509" i="3"/>
  <c r="W1510" i="3"/>
  <c r="W1511" i="3"/>
  <c r="W1512" i="3"/>
  <c r="W1513" i="3"/>
  <c r="W1514" i="3"/>
  <c r="W1515" i="3"/>
  <c r="W1516" i="3"/>
  <c r="W2275" i="3"/>
  <c r="W2276" i="3"/>
  <c r="W2181" i="3"/>
  <c r="W2182" i="3"/>
  <c r="W2286" i="3"/>
  <c r="W2287" i="3"/>
  <c r="W2066" i="3"/>
  <c r="W2186" i="3"/>
  <c r="W2187" i="3"/>
  <c r="W2188" i="3"/>
  <c r="W2053" i="3"/>
  <c r="W2054" i="3"/>
  <c r="W2055" i="3"/>
  <c r="W2056" i="3"/>
  <c r="W2057" i="3"/>
  <c r="W1627" i="3"/>
  <c r="W1628" i="3"/>
  <c r="W1660" i="3"/>
  <c r="W530" i="3"/>
  <c r="W451" i="3"/>
  <c r="W452" i="3"/>
  <c r="W554" i="3"/>
  <c r="W555" i="3"/>
  <c r="W556" i="3"/>
  <c r="W153" i="3"/>
  <c r="W1245" i="3"/>
  <c r="W1246" i="3"/>
  <c r="W381" i="3"/>
  <c r="W1347" i="3"/>
  <c r="W1348" i="3"/>
  <c r="W1349" i="3"/>
  <c r="W1849" i="3"/>
  <c r="W1850" i="3"/>
  <c r="W1258" i="3"/>
  <c r="W1259" i="3"/>
  <c r="W1260" i="3"/>
  <c r="W307" i="3"/>
  <c r="W308" i="3"/>
  <c r="W309" i="3"/>
  <c r="W2020" i="3"/>
  <c r="W2021" i="3"/>
  <c r="W2022" i="3"/>
  <c r="W2023" i="3"/>
  <c r="W2024" i="3"/>
  <c r="W2025" i="3"/>
  <c r="W1484" i="3"/>
  <c r="W1485" i="3"/>
  <c r="W1486" i="3"/>
  <c r="W2167" i="3"/>
  <c r="W1996" i="3"/>
  <c r="W1997" i="3"/>
  <c r="W1998" i="3"/>
  <c r="W1999" i="3"/>
  <c r="W2000" i="3"/>
  <c r="W2001" i="3"/>
  <c r="W2002" i="3"/>
  <c r="W2003" i="3"/>
  <c r="W2330" i="3"/>
  <c r="W2331" i="3"/>
  <c r="W2332" i="3"/>
  <c r="W2333" i="3"/>
  <c r="W2334" i="3"/>
  <c r="W364" i="3"/>
  <c r="W365" i="3"/>
  <c r="W366" i="3"/>
  <c r="W367" i="3"/>
  <c r="W368" i="3"/>
  <c r="W369" i="3"/>
  <c r="W370" i="3"/>
  <c r="W371" i="3"/>
  <c r="W372" i="3"/>
  <c r="W1147" i="3"/>
  <c r="W1588" i="3"/>
  <c r="W1589" i="3"/>
  <c r="W1590" i="3"/>
  <c r="W1591" i="3"/>
  <c r="W1592" i="3"/>
  <c r="W1746" i="3"/>
  <c r="W1747" i="3"/>
  <c r="W1748" i="3"/>
  <c r="W1749" i="3"/>
  <c r="W1750" i="3"/>
  <c r="W1751" i="3"/>
  <c r="W1752" i="3"/>
  <c r="W1753" i="3"/>
  <c r="W1754" i="3"/>
  <c r="W1755" i="3"/>
  <c r="W1756" i="3"/>
  <c r="W1757" i="3"/>
  <c r="W1758" i="3"/>
  <c r="W1759" i="3"/>
  <c r="W1760" i="3"/>
  <c r="W1761" i="3"/>
  <c r="W1762" i="3"/>
  <c r="W1763" i="3"/>
  <c r="W1764" i="3"/>
  <c r="W1765" i="3"/>
  <c r="W1766" i="3"/>
  <c r="W1767" i="3"/>
  <c r="W1768" i="3"/>
  <c r="W1769" i="3"/>
  <c r="W1770" i="3"/>
  <c r="W1771" i="3"/>
  <c r="W1772" i="3"/>
  <c r="W1773" i="3"/>
  <c r="W1774" i="3"/>
  <c r="W1775" i="3"/>
  <c r="W1776" i="3"/>
  <c r="W1777" i="3"/>
  <c r="W1778" i="3"/>
  <c r="W1151" i="3"/>
  <c r="W1152" i="3"/>
  <c r="W1153" i="3"/>
  <c r="W1154" i="3"/>
  <c r="W1155" i="3"/>
  <c r="W1156" i="3"/>
  <c r="W1157" i="3"/>
  <c r="W521" i="3"/>
  <c r="W522" i="3"/>
  <c r="W523" i="3"/>
  <c r="W524" i="3"/>
  <c r="W2289" i="3"/>
  <c r="W2290" i="3"/>
  <c r="W110" i="3"/>
  <c r="W111" i="3"/>
  <c r="W727" i="3"/>
  <c r="W728" i="3"/>
  <c r="W729" i="3"/>
  <c r="W730" i="3"/>
  <c r="W731" i="3"/>
  <c r="W732" i="3"/>
  <c r="W733" i="3"/>
  <c r="W734" i="3"/>
  <c r="W735" i="3"/>
  <c r="W481" i="3"/>
  <c r="W482" i="3"/>
  <c r="W483" i="3"/>
  <c r="W484" i="3"/>
  <c r="W485" i="3"/>
  <c r="W1683" i="3"/>
  <c r="W1684" i="3"/>
  <c r="W1685" i="3"/>
  <c r="W1686" i="3"/>
  <c r="W1687" i="3"/>
  <c r="W1688" i="3"/>
  <c r="W1689" i="3"/>
  <c r="W1690" i="3"/>
  <c r="W1691" i="3"/>
  <c r="W1692" i="3"/>
  <c r="W1693" i="3"/>
  <c r="W1694" i="3"/>
  <c r="W1695" i="3"/>
  <c r="W1696" i="3"/>
  <c r="W1697" i="3"/>
  <c r="W1698" i="3"/>
  <c r="W1699" i="3"/>
  <c r="W1700" i="3"/>
  <c r="W1701" i="3"/>
  <c r="W1702" i="3"/>
  <c r="W1703" i="3"/>
  <c r="W1704" i="3"/>
  <c r="W1705" i="3"/>
  <c r="W1706" i="3"/>
  <c r="W1707" i="3"/>
  <c r="W1708" i="3"/>
  <c r="W170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064" i="3"/>
  <c r="W688" i="3"/>
  <c r="W689" i="3"/>
  <c r="W690" i="3"/>
  <c r="W691" i="3"/>
  <c r="W692" i="3"/>
  <c r="W693" i="3"/>
  <c r="W694" i="3"/>
  <c r="W695" i="3"/>
  <c r="W696" i="3"/>
  <c r="W697" i="3"/>
  <c r="W698" i="3"/>
  <c r="W699" i="3"/>
  <c r="W700" i="3"/>
  <c r="W701" i="3"/>
  <c r="W702" i="3"/>
  <c r="W703" i="3"/>
  <c r="W704" i="3"/>
  <c r="W705" i="3"/>
  <c r="W706" i="3"/>
  <c r="W707" i="3"/>
  <c r="W708" i="3"/>
  <c r="W709" i="3"/>
  <c r="W710" i="3"/>
  <c r="W711" i="3"/>
  <c r="W712" i="3"/>
  <c r="W713" i="3"/>
  <c r="W714" i="3"/>
  <c r="W715" i="3"/>
  <c r="W716" i="3"/>
  <c r="W717" i="3"/>
  <c r="W718" i="3"/>
  <c r="W719" i="3"/>
  <c r="W720" i="3"/>
  <c r="W721" i="3"/>
  <c r="W722" i="3"/>
  <c r="W723" i="3"/>
  <c r="W724" i="3"/>
  <c r="W725" i="3"/>
  <c r="W2222" i="3"/>
  <c r="W2223" i="3"/>
  <c r="W2224" i="3"/>
  <c r="W2225" i="3"/>
  <c r="W2226" i="3"/>
  <c r="W2227" i="3"/>
  <c r="W2228" i="3"/>
  <c r="W2229" i="3"/>
  <c r="W2230" i="3"/>
  <c r="W2231" i="3"/>
  <c r="W1602" i="3"/>
  <c r="W1603" i="3"/>
  <c r="W1604" i="3"/>
  <c r="W1605" i="3"/>
  <c r="W1606" i="3"/>
  <c r="W1607" i="3"/>
  <c r="W75" i="3"/>
  <c r="W76" i="3"/>
  <c r="W77" i="3"/>
  <c r="W1536" i="3"/>
  <c r="W1537" i="3"/>
  <c r="W1538" i="3"/>
  <c r="W1539" i="3"/>
  <c r="W1540" i="3"/>
  <c r="W1541" i="3"/>
  <c r="W1542" i="3"/>
  <c r="W1543" i="3"/>
  <c r="W1544" i="3"/>
  <c r="W1545" i="3"/>
  <c r="W1546" i="3"/>
  <c r="W1547" i="3"/>
  <c r="W1548" i="3"/>
  <c r="W1549" i="3"/>
  <c r="W1981" i="3"/>
  <c r="W1982" i="3"/>
  <c r="W1983" i="3"/>
  <c r="W2282" i="3"/>
  <c r="W2283" i="3"/>
  <c r="W2284" i="3"/>
  <c r="W1171" i="3"/>
  <c r="W1175" i="3"/>
  <c r="W1176" i="3"/>
  <c r="W1177" i="3"/>
  <c r="W490" i="3"/>
  <c r="W491" i="3"/>
  <c r="W2345" i="3"/>
  <c r="W2346" i="3"/>
  <c r="W2347" i="3"/>
  <c r="W2348" i="3"/>
  <c r="W2349" i="3"/>
  <c r="W2350" i="3"/>
  <c r="W2375" i="3"/>
  <c r="W2376" i="3"/>
  <c r="W2377" i="3"/>
  <c r="W1852" i="3"/>
  <c r="W1853" i="3"/>
  <c r="W1854" i="3"/>
  <c r="W1855" i="3"/>
  <c r="W1856" i="3"/>
  <c r="W1857" i="3"/>
  <c r="W1264" i="3"/>
  <c r="W1925" i="3"/>
  <c r="W220" i="3"/>
  <c r="W2149" i="3"/>
  <c r="W1254" i="3"/>
  <c r="W1255" i="3"/>
  <c r="W1256" i="3"/>
  <c r="W2370" i="3"/>
  <c r="W2371" i="3"/>
  <c r="W2372" i="3"/>
  <c r="W2373" i="3"/>
  <c r="W743" i="3"/>
  <c r="W744" i="3"/>
  <c r="W745" i="3"/>
  <c r="W746" i="3"/>
  <c r="W747" i="3"/>
  <c r="W748" i="3"/>
  <c r="W749" i="3"/>
  <c r="W750" i="3"/>
  <c r="W751" i="3"/>
  <c r="W752" i="3"/>
  <c r="W753" i="3"/>
  <c r="W754" i="3"/>
  <c r="W755" i="3"/>
  <c r="W756" i="3"/>
  <c r="W757" i="3"/>
  <c r="W758" i="3"/>
  <c r="W759" i="3"/>
  <c r="W760" i="3"/>
  <c r="W761" i="3"/>
  <c r="W762" i="3"/>
  <c r="W763" i="3"/>
  <c r="W764" i="3"/>
  <c r="W765" i="3"/>
  <c r="W766" i="3"/>
  <c r="W767" i="3"/>
  <c r="W768" i="3"/>
  <c r="W769" i="3"/>
  <c r="W770" i="3"/>
  <c r="W771" i="3"/>
  <c r="W772" i="3"/>
  <c r="W773" i="3"/>
  <c r="W212" i="3"/>
  <c r="W213" i="3"/>
  <c r="W214" i="3"/>
  <c r="W1287" i="3"/>
  <c r="W503" i="3"/>
  <c r="W504" i="3"/>
  <c r="W505" i="3"/>
  <c r="W506" i="3"/>
  <c r="W507" i="3"/>
  <c r="W508" i="3"/>
  <c r="W1076" i="3"/>
  <c r="W1611" i="3"/>
  <c r="W1072" i="3"/>
  <c r="W1070" i="3"/>
  <c r="W385" i="3"/>
  <c r="W1811" i="3"/>
  <c r="W897" i="3"/>
  <c r="W898" i="3"/>
  <c r="W899" i="3"/>
  <c r="W900" i="3"/>
  <c r="W901" i="3"/>
  <c r="W902" i="3"/>
  <c r="W903" i="3"/>
  <c r="W904" i="3"/>
  <c r="W905" i="3"/>
  <c r="W906" i="3"/>
  <c r="W907" i="3"/>
  <c r="W908" i="3"/>
  <c r="W909" i="3"/>
  <c r="W910" i="3"/>
  <c r="W911" i="3"/>
  <c r="W912" i="3"/>
  <c r="W913" i="3"/>
  <c r="W914" i="3"/>
  <c r="W915" i="3"/>
  <c r="W916" i="3"/>
  <c r="W917" i="3"/>
  <c r="W918" i="3"/>
  <c r="W919" i="3"/>
  <c r="W920" i="3"/>
  <c r="W921" i="3"/>
  <c r="W922" i="3"/>
  <c r="W425" i="3"/>
  <c r="W426" i="3"/>
  <c r="W336" i="3"/>
  <c r="W337" i="3"/>
  <c r="W338" i="3"/>
  <c r="W379" i="3"/>
  <c r="W346" i="3"/>
  <c r="W347" i="3"/>
  <c r="W348" i="3"/>
  <c r="W349" i="3"/>
  <c r="W350" i="3"/>
  <c r="W351" i="3"/>
  <c r="W352" i="3"/>
  <c r="W353" i="3"/>
  <c r="W354"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985" i="3"/>
  <c r="W986" i="3"/>
  <c r="W987" i="3"/>
  <c r="W988" i="3"/>
  <c r="W989" i="3"/>
  <c r="W990" i="3"/>
  <c r="W991" i="3"/>
  <c r="W992" i="3"/>
  <c r="W993" i="3"/>
  <c r="W994" i="3"/>
  <c r="W995" i="3"/>
  <c r="W996" i="3"/>
  <c r="W997" i="3"/>
  <c r="W998" i="3"/>
  <c r="W999" i="3"/>
  <c r="W1000" i="3"/>
  <c r="W1001" i="3"/>
  <c r="W1002" i="3"/>
  <c r="W1003" i="3"/>
  <c r="W1004" i="3"/>
  <c r="W1005" i="3"/>
  <c r="W1006" i="3"/>
  <c r="W1007" i="3"/>
  <c r="W1008" i="3"/>
  <c r="W1009" i="3"/>
  <c r="W1010" i="3"/>
  <c r="W1011" i="3"/>
  <c r="W1012" i="3"/>
  <c r="W1013" i="3"/>
  <c r="W1014" i="3"/>
  <c r="W1015" i="3"/>
  <c r="W1016" i="3"/>
  <c r="W1017" i="3"/>
  <c r="W1018" i="3"/>
  <c r="W1019" i="3"/>
  <c r="W1020" i="3"/>
  <c r="W1021" i="3"/>
  <c r="W1022" i="3"/>
  <c r="W1023" i="3"/>
  <c r="W1024" i="3"/>
  <c r="W1025" i="3"/>
  <c r="W2075" i="3"/>
  <c r="W2076" i="3"/>
  <c r="W2077" i="3"/>
  <c r="W2078" i="3"/>
  <c r="W71" i="3"/>
  <c r="W72" i="3"/>
  <c r="W73" i="3"/>
  <c r="W1159" i="3"/>
  <c r="W1160" i="3"/>
  <c r="W1173" i="3"/>
  <c r="W216" i="3"/>
  <c r="W217" i="3"/>
  <c r="W218" i="3"/>
  <c r="W1656" i="3"/>
  <c r="W1657" i="3"/>
  <c r="W1658" i="3"/>
  <c r="W113" i="3"/>
  <c r="W114" i="3"/>
  <c r="W115" i="3"/>
  <c r="W116" i="3"/>
  <c r="W117" i="3"/>
  <c r="W528" i="3"/>
  <c r="W1711" i="3"/>
  <c r="W1712" i="3"/>
  <c r="W1713" i="3"/>
  <c r="W1714" i="3"/>
  <c r="W1715" i="3"/>
  <c r="W1716" i="3"/>
  <c r="W1717" i="3"/>
  <c r="W1718" i="3"/>
  <c r="W1719" i="3"/>
  <c r="W1720" i="3"/>
  <c r="W1721" i="3"/>
  <c r="W1722" i="3"/>
  <c r="W940" i="3"/>
  <c r="W941" i="3"/>
  <c r="W942" i="3"/>
  <c r="W943" i="3"/>
  <c r="W944" i="3"/>
  <c r="W945" i="3"/>
  <c r="W946" i="3"/>
  <c r="W947" i="3"/>
  <c r="W948" i="3"/>
  <c r="W949" i="3"/>
  <c r="W950" i="3"/>
  <c r="W951" i="3"/>
  <c r="W952" i="3"/>
  <c r="W953" i="3"/>
  <c r="W954" i="3"/>
  <c r="W955" i="3"/>
  <c r="W956" i="3"/>
  <c r="W957" i="3"/>
  <c r="W958" i="3"/>
  <c r="W959" i="3"/>
  <c r="W960" i="3"/>
  <c r="W961" i="3"/>
  <c r="W962" i="3"/>
  <c r="W963" i="3"/>
  <c r="W964" i="3"/>
  <c r="W965" i="3"/>
  <c r="W966" i="3"/>
  <c r="W967" i="3"/>
  <c r="W968" i="3"/>
  <c r="W969" i="3"/>
  <c r="W970" i="3"/>
  <c r="W971" i="3"/>
  <c r="W972" i="3"/>
  <c r="W973" i="3"/>
  <c r="W974" i="3"/>
  <c r="W975" i="3"/>
  <c r="W976" i="3"/>
  <c r="W977" i="3"/>
  <c r="W978" i="3"/>
  <c r="W979" i="3"/>
  <c r="W980" i="3"/>
  <c r="W981" i="3"/>
  <c r="W982" i="3"/>
  <c r="W983" i="3"/>
  <c r="W1838" i="3"/>
  <c r="W1839" i="3"/>
  <c r="W1840" i="3"/>
  <c r="W1841" i="3"/>
  <c r="W1842" i="3"/>
  <c r="W2263" i="3"/>
  <c r="W2005" i="3"/>
  <c r="W2006" i="3"/>
  <c r="W21" i="3"/>
  <c r="W22" i="3"/>
  <c r="W23" i="3"/>
  <c r="W313" i="3"/>
  <c r="W314" i="3"/>
  <c r="W315" i="3"/>
  <c r="W316" i="3"/>
  <c r="W317" i="3"/>
  <c r="W318" i="3"/>
  <c r="W319" i="3"/>
  <c r="W320" i="3"/>
  <c r="W321" i="3"/>
  <c r="W322" i="3"/>
  <c r="W323" i="3"/>
  <c r="W324" i="3"/>
  <c r="W325" i="3"/>
  <c r="W326" i="3"/>
  <c r="W327" i="3"/>
  <c r="W2059" i="3"/>
  <c r="W2060" i="3"/>
  <c r="W1619" i="3"/>
  <c r="W1620" i="3"/>
  <c r="W2035" i="3"/>
  <c r="W2261" i="3"/>
  <c r="W1184" i="3"/>
  <c r="W1185" i="3"/>
  <c r="W1186" i="3"/>
  <c r="W2238" i="3"/>
  <c r="W2239" i="3"/>
  <c r="W2240" i="3"/>
  <c r="W2241" i="3"/>
  <c r="W2242" i="3"/>
  <c r="W2342" i="3"/>
  <c r="W2343" i="3"/>
  <c r="W374" i="3"/>
  <c r="W106" i="3"/>
  <c r="W107" i="3"/>
  <c r="W108" i="3"/>
  <c r="W1275" i="3"/>
  <c r="W2068" i="3"/>
  <c r="W2069" i="3"/>
  <c r="W2070" i="3"/>
  <c r="W1791" i="3"/>
  <c r="W1792" i="3"/>
  <c r="W1793" i="3"/>
  <c r="W1794" i="3"/>
  <c r="W1795" i="3"/>
  <c r="W1796" i="3"/>
  <c r="W1797" i="3"/>
  <c r="W1798" i="3"/>
  <c r="W1799" i="3"/>
  <c r="W1800" i="3"/>
  <c r="W1801" i="3"/>
  <c r="W1802" i="3"/>
  <c r="W1803" i="3"/>
  <c r="W1804" i="3"/>
  <c r="W1805" i="3"/>
  <c r="W1806" i="3"/>
  <c r="W1807" i="3"/>
  <c r="W1808" i="3"/>
  <c r="W1809" i="3"/>
  <c r="W515" i="3"/>
  <c r="W1937" i="3"/>
  <c r="W1938" i="3"/>
  <c r="W1939" i="3"/>
  <c r="W1940" i="3"/>
  <c r="W1941" i="3"/>
  <c r="W1942" i="3"/>
  <c r="W1943" i="3"/>
  <c r="W1944" i="3"/>
  <c r="W1945" i="3"/>
  <c r="W1946" i="3"/>
  <c r="W1947" i="3"/>
  <c r="W1948" i="3"/>
  <c r="W1949" i="3"/>
  <c r="W1950" i="3"/>
  <c r="W1951" i="3"/>
  <c r="W1952" i="3"/>
  <c r="W1932" i="3"/>
  <c r="W1933" i="3"/>
  <c r="W1934" i="3"/>
  <c r="W1935" i="3"/>
  <c r="W737" i="3"/>
  <c r="W738" i="3"/>
  <c r="W739" i="3"/>
  <c r="W740" i="3"/>
  <c r="W741" i="3"/>
  <c r="W2244" i="3"/>
  <c r="W2245" i="3"/>
  <c r="W2246" i="3"/>
  <c r="W2247" i="3"/>
  <c r="W1309" i="3"/>
  <c r="W1310" i="3"/>
  <c r="W1311" i="3"/>
  <c r="W1675" i="3"/>
  <c r="W1676" i="3"/>
  <c r="W1813" i="3"/>
  <c r="W1814" i="3"/>
  <c r="W1815" i="3"/>
  <c r="W1816" i="3"/>
  <c r="W1817" i="3"/>
  <c r="W1818" i="3"/>
  <c r="W1819" i="3"/>
  <c r="W1820" i="3"/>
  <c r="W1821" i="3"/>
  <c r="W517" i="3"/>
  <c r="W518" i="3"/>
  <c r="W519" i="3"/>
  <c r="W1196" i="3"/>
  <c r="W1197" i="3"/>
  <c r="W1198" i="3"/>
  <c r="W463" i="3"/>
  <c r="W464" i="3"/>
  <c r="W465" i="3"/>
  <c r="W466" i="3"/>
  <c r="W467" i="3"/>
  <c r="W468" i="3"/>
  <c r="W469" i="3"/>
  <c r="W470" i="3"/>
  <c r="W471" i="3"/>
  <c r="W472" i="3"/>
  <c r="W473" i="3"/>
  <c r="W474" i="3"/>
  <c r="W475" i="3"/>
  <c r="W476" i="3"/>
  <c r="W477" i="3"/>
  <c r="W478" i="3"/>
  <c r="W479" i="3"/>
  <c r="W1192" i="3"/>
  <c r="W1193" i="3"/>
  <c r="W1194" i="3"/>
  <c r="W2402" i="3"/>
  <c r="W2403" i="3"/>
  <c r="W2404" i="3"/>
  <c r="W2255" i="3"/>
  <c r="W2256" i="3"/>
  <c r="W2257" i="3"/>
  <c r="W2258" i="3"/>
  <c r="W2259" i="3"/>
  <c r="W1673" i="3"/>
  <c r="W1662" i="3"/>
  <c r="W1663" i="3"/>
  <c r="W1664" i="3"/>
  <c r="W1665" i="3"/>
  <c r="W1666" i="3"/>
  <c r="W1667" i="3"/>
  <c r="W1668" i="3"/>
  <c r="W1669" i="3"/>
  <c r="W1724" i="3"/>
  <c r="W1725" i="3"/>
  <c r="W1726" i="3"/>
  <c r="W1727" i="3"/>
  <c r="W1728" i="3"/>
  <c r="W1729" i="3"/>
  <c r="W1730" i="3"/>
  <c r="W1731" i="3"/>
  <c r="W1732" i="3"/>
  <c r="W1733" i="3"/>
  <c r="W1734" i="3"/>
  <c r="W1735" i="3"/>
  <c r="W1736" i="3"/>
  <c r="W1737" i="3"/>
  <c r="W1738" i="3"/>
  <c r="W1739" i="3"/>
  <c r="W1740" i="3"/>
  <c r="W1741" i="3"/>
  <c r="W1742" i="3"/>
  <c r="W1743" i="3"/>
  <c r="W1744" i="3"/>
  <c r="W2304" i="3"/>
  <c r="W2305" i="3"/>
  <c r="W2306" i="3"/>
  <c r="W1188" i="3"/>
  <c r="W1189" i="3"/>
  <c r="W1336" i="3"/>
  <c r="W1289" i="3"/>
  <c r="W1290" i="3"/>
  <c r="W1343" i="3"/>
  <c r="W1344" i="3"/>
  <c r="W1345" i="3"/>
  <c r="W1927" i="3"/>
  <c r="W1928" i="3"/>
  <c r="W1929" i="3"/>
  <c r="W1930" i="3"/>
  <c r="W2249" i="3"/>
  <c r="W2250" i="3"/>
  <c r="W2251" i="3"/>
  <c r="W2252" i="3"/>
  <c r="W2253" i="3"/>
  <c r="W510" i="3"/>
  <c r="W511" i="3"/>
  <c r="W512" i="3"/>
  <c r="W513" i="3"/>
  <c r="W418" i="3"/>
  <c r="W419" i="3"/>
  <c r="W420" i="3"/>
  <c r="W421" i="3"/>
  <c r="W422" i="3"/>
  <c r="W423" i="3"/>
  <c r="W1096" i="3"/>
  <c r="W1097" i="3"/>
  <c r="W1098" i="3"/>
  <c r="W1099" i="3"/>
  <c r="W1100" i="3"/>
  <c r="W1101" i="3"/>
  <c r="W1102" i="3"/>
  <c r="W1103" i="3"/>
  <c r="W1104" i="3"/>
  <c r="W1105" i="3"/>
  <c r="W1106" i="3"/>
  <c r="W1280" i="3"/>
  <c r="W1281" i="3"/>
  <c r="W1282" i="3"/>
  <c r="W1283" i="3"/>
  <c r="W1284" i="3"/>
  <c r="W1285" i="3"/>
  <c r="W1341" i="3"/>
  <c r="W2091" i="3"/>
  <c r="W2092" i="3"/>
  <c r="W2093" i="3"/>
  <c r="W2094" i="3"/>
  <c r="W2095" i="3"/>
  <c r="W2096" i="3"/>
  <c r="W2097" i="3"/>
  <c r="W2098" i="3"/>
  <c r="W2099" i="3"/>
  <c r="W2100" i="3"/>
  <c r="W2101" i="3"/>
  <c r="W2102" i="3"/>
  <c r="W2103" i="3"/>
  <c r="W2104" i="3"/>
  <c r="W2105" i="3"/>
  <c r="W2106" i="3"/>
  <c r="W2107" i="3"/>
  <c r="W2108" i="3"/>
  <c r="W2109" i="3"/>
  <c r="W2110" i="3"/>
  <c r="W2111" i="3"/>
  <c r="W2112" i="3"/>
  <c r="W2072" i="3"/>
  <c r="W2073" i="3"/>
  <c r="W1027" i="3"/>
  <c r="W1028" i="3"/>
  <c r="W1029" i="3"/>
  <c r="W1030" i="3"/>
  <c r="W1031" i="3"/>
  <c r="W1032" i="3"/>
  <c r="W1033" i="3"/>
  <c r="W1034" i="3"/>
  <c r="W1035" i="3"/>
  <c r="W1036" i="3"/>
  <c r="W1037" i="3"/>
  <c r="W1038" i="3"/>
  <c r="W1039" i="3"/>
  <c r="W1040" i="3"/>
  <c r="W1041" i="3"/>
  <c r="W1042" i="3"/>
  <c r="W1043" i="3"/>
  <c r="W1044" i="3"/>
  <c r="W1045" i="3"/>
  <c r="W1046" i="3"/>
  <c r="W1047" i="3"/>
  <c r="W1048" i="3"/>
  <c r="W1049" i="3"/>
  <c r="W1050" i="3"/>
  <c r="W1051" i="3"/>
  <c r="W1052" i="3"/>
  <c r="W1053" i="3"/>
  <c r="W1054" i="3"/>
  <c r="W1055" i="3"/>
  <c r="W1056" i="3"/>
  <c r="W1057" i="3"/>
  <c r="W1058" i="3"/>
  <c r="W1059" i="3"/>
  <c r="W1060" i="3"/>
  <c r="W544" i="3"/>
  <c r="W545" i="3"/>
  <c r="W546" i="3"/>
  <c r="W547" i="3"/>
  <c r="W548" i="3"/>
  <c r="W549" i="3"/>
  <c r="W550" i="3"/>
  <c r="W551" i="3"/>
  <c r="W552" i="3"/>
  <c r="W2297" i="3"/>
  <c r="W2298" i="3"/>
  <c r="W539" i="3"/>
  <c r="W540" i="3"/>
  <c r="W541" i="3"/>
  <c r="W542" i="3"/>
  <c r="W1324" i="3"/>
  <c r="W1325" i="3"/>
  <c r="W1326" i="3"/>
  <c r="W1327" i="3"/>
  <c r="W1328" i="3"/>
  <c r="W536" i="3"/>
  <c r="W537" i="3"/>
  <c r="W1248" i="3"/>
  <c r="W1249" i="3"/>
  <c r="W1297" i="3"/>
  <c r="W1298" i="3"/>
  <c r="W1299" i="3"/>
  <c r="W1300" i="3"/>
  <c r="W1301" i="3"/>
  <c r="W2125" i="3"/>
  <c r="W2126" i="3"/>
  <c r="W2127" i="3"/>
  <c r="W2128" i="3"/>
  <c r="W2129" i="3"/>
  <c r="W2130" i="3"/>
  <c r="W2131" i="3"/>
  <c r="W2132" i="3"/>
  <c r="W2133" i="3"/>
  <c r="W2134" i="3"/>
  <c r="W2135" i="3"/>
  <c r="W2136" i="3"/>
  <c r="W2137" i="3"/>
  <c r="W2138" i="3"/>
  <c r="W2139" i="3"/>
  <c r="W2140" i="3"/>
  <c r="W2141" i="3"/>
  <c r="W2142" i="3"/>
  <c r="W2143" i="3"/>
  <c r="W1292" i="3"/>
  <c r="W1293" i="3"/>
  <c r="W1294" i="3"/>
  <c r="W1295" i="3"/>
  <c r="W1213" i="3"/>
  <c r="W1214" i="3"/>
  <c r="W1215" i="3"/>
  <c r="W2039" i="3"/>
  <c r="W1615" i="3"/>
  <c r="W1616" i="3"/>
  <c r="W1617" i="3"/>
  <c r="W383" i="3"/>
  <c r="W356" i="3"/>
  <c r="W1319" i="3"/>
  <c r="W1320" i="3"/>
  <c r="W1488" i="3"/>
  <c r="W1489" i="3"/>
  <c r="W1490" i="3"/>
  <c r="W1491" i="3"/>
  <c r="W12" i="3"/>
  <c r="W13" i="3"/>
  <c r="W14" i="3"/>
  <c r="W15" i="3"/>
  <c r="W16" i="3"/>
  <c r="W17" i="3"/>
  <c r="W18" i="3"/>
  <c r="W19" i="3"/>
  <c r="W362" i="3"/>
  <c r="W2278" i="3"/>
  <c r="W2279" i="3"/>
  <c r="W2280" i="3"/>
  <c r="W1322" i="3"/>
  <c r="W391" i="3"/>
  <c r="W392" i="3"/>
  <c r="W393" i="3"/>
  <c r="W394" i="3"/>
  <c r="W395" i="3"/>
  <c r="W396" i="3"/>
  <c r="W397" i="3"/>
  <c r="W398" i="3"/>
  <c r="W399" i="3"/>
  <c r="W400" i="3"/>
  <c r="W401" i="3"/>
  <c r="W402" i="3"/>
  <c r="W403" i="3"/>
  <c r="W404" i="3"/>
  <c r="W405" i="3"/>
  <c r="W406" i="3"/>
  <c r="W407" i="3"/>
  <c r="W408" i="3"/>
  <c r="W409" i="3"/>
  <c r="W410" i="3"/>
  <c r="W411" i="3"/>
  <c r="W412" i="3"/>
  <c r="W413" i="3"/>
  <c r="W414" i="3"/>
  <c r="W415" i="3"/>
  <c r="W416" i="3"/>
  <c r="W1306" i="3"/>
  <c r="W1307" i="3"/>
  <c r="W69" i="3"/>
  <c r="W1217" i="3"/>
  <c r="W1518" i="3"/>
  <c r="W1519" i="3"/>
  <c r="W1520" i="3"/>
  <c r="W1521" i="3"/>
  <c r="W1522" i="3"/>
  <c r="W1523" i="3"/>
  <c r="W1524" i="3"/>
  <c r="W1525" i="3"/>
  <c r="W1526" i="3"/>
  <c r="W1527" i="3"/>
  <c r="W1528" i="3"/>
  <c r="W1529" i="3"/>
  <c r="W1530" i="3"/>
  <c r="W1531" i="3"/>
  <c r="W1532" i="3"/>
  <c r="W1533" i="3"/>
  <c r="W1534" i="3"/>
  <c r="W142" i="3"/>
  <c r="W1277" i="3"/>
  <c r="W1278" i="3"/>
  <c r="W428" i="3"/>
  <c r="W429" i="3"/>
  <c r="W144" i="3"/>
  <c r="W145" i="3"/>
  <c r="W146" i="3"/>
  <c r="W147" i="3"/>
  <c r="W148" i="3"/>
  <c r="W149" i="3"/>
  <c r="W150" i="3"/>
  <c r="W151" i="3"/>
  <c r="W573" i="3"/>
  <c r="W574" i="3"/>
  <c r="W575" i="3"/>
  <c r="W576" i="3"/>
  <c r="W2194" i="3"/>
  <c r="W2195" i="3"/>
  <c r="W2196" i="3"/>
  <c r="W2037" i="3"/>
  <c r="W79" i="3"/>
  <c r="W80" i="3"/>
  <c r="W81" i="3"/>
  <c r="W82" i="3"/>
  <c r="W83" i="3"/>
  <c r="W2300" i="3"/>
  <c r="W2268" i="3"/>
  <c r="W2269" i="3"/>
  <c r="W2270" i="3"/>
  <c r="W2271" i="3"/>
  <c r="W2272" i="3"/>
  <c r="W2273" i="3"/>
  <c r="W1362" i="3"/>
  <c r="W1363" i="3"/>
  <c r="W1364" i="3"/>
  <c r="W1365" i="3"/>
  <c r="W1366" i="3"/>
  <c r="W1367" i="3"/>
  <c r="W1368" i="3"/>
  <c r="W1369" i="3"/>
  <c r="W1370" i="3"/>
  <c r="W1371" i="3"/>
  <c r="W1372" i="3"/>
  <c r="W1373" i="3"/>
  <c r="W1374" i="3"/>
  <c r="W1375" i="3"/>
  <c r="W1376" i="3"/>
  <c r="W1377" i="3"/>
  <c r="W1378" i="3"/>
  <c r="W1379" i="3"/>
  <c r="W1380" i="3"/>
  <c r="W1381" i="3"/>
  <c r="W1382" i="3"/>
  <c r="W1383" i="3"/>
  <c r="W1384" i="3"/>
  <c r="W1385" i="3"/>
  <c r="W1386" i="3"/>
  <c r="W1387" i="3"/>
  <c r="W1388" i="3"/>
  <c r="W1389" i="3"/>
  <c r="W1390" i="3"/>
  <c r="W1391" i="3"/>
  <c r="W1392" i="3"/>
  <c r="W1393" i="3"/>
  <c r="W1394" i="3"/>
  <c r="W563" i="3"/>
  <c r="W567" i="3"/>
  <c r="W169" i="3"/>
  <c r="W165" i="3"/>
  <c r="W166" i="3"/>
  <c r="W167" i="3"/>
  <c r="W438" i="3"/>
  <c r="W439" i="3"/>
  <c r="W440" i="3"/>
  <c r="W441" i="3"/>
  <c r="W442" i="3"/>
  <c r="W443" i="3"/>
  <c r="W444" i="3"/>
  <c r="W445" i="3"/>
  <c r="W1066" i="3"/>
  <c r="W2145" i="3"/>
  <c r="W2146" i="3"/>
  <c r="W2147" i="3"/>
  <c r="W1068" i="3"/>
  <c r="W1330" i="3"/>
  <c r="W1331" i="3"/>
  <c r="W1240" i="3"/>
  <c r="W1241" i="3"/>
  <c r="W779" i="3"/>
  <c r="W780" i="3"/>
  <c r="W781" i="3"/>
  <c r="W782" i="3"/>
  <c r="W783" i="3"/>
  <c r="W784" i="3"/>
  <c r="W785" i="3"/>
  <c r="W786" i="3"/>
  <c r="W787" i="3"/>
  <c r="W788" i="3"/>
  <c r="W789" i="3"/>
  <c r="W790" i="3"/>
  <c r="W791" i="3"/>
  <c r="W792" i="3"/>
  <c r="W793" i="3"/>
  <c r="W794" i="3"/>
  <c r="W795" i="3"/>
  <c r="W796" i="3"/>
  <c r="W797" i="3"/>
  <c r="W798" i="3"/>
  <c r="W799" i="3"/>
  <c r="W800" i="3"/>
  <c r="W801" i="3"/>
  <c r="W802" i="3"/>
  <c r="W803" i="3"/>
  <c r="W804" i="3"/>
  <c r="W805" i="3"/>
  <c r="W387" i="3"/>
  <c r="W388" i="3"/>
  <c r="W389" i="3"/>
  <c r="W85" i="3"/>
  <c r="W86" i="3"/>
  <c r="W87" i="3"/>
  <c r="W88" i="3"/>
  <c r="W89" i="3"/>
  <c r="W90" i="3"/>
  <c r="W91" i="3"/>
  <c r="W92" i="3"/>
  <c r="W93" i="3"/>
  <c r="W94" i="3"/>
  <c r="W95" i="3"/>
  <c r="W96" i="3"/>
  <c r="W97" i="3"/>
  <c r="W98" i="3"/>
  <c r="W99" i="3"/>
  <c r="W100" i="3"/>
  <c r="W101" i="3"/>
  <c r="W102" i="3"/>
  <c r="W103" i="3"/>
  <c r="W104" i="3"/>
  <c r="W299" i="3"/>
  <c r="W300" i="3"/>
  <c r="W301" i="3"/>
  <c r="W302" i="3"/>
  <c r="W303" i="3"/>
  <c r="W25" i="3"/>
  <c r="W26" i="3"/>
  <c r="W27" i="3"/>
  <c r="W2027" i="3"/>
  <c r="W2028" i="3"/>
  <c r="W2029" i="3"/>
  <c r="W2030" i="3"/>
  <c r="W2031" i="3"/>
  <c r="W843" i="3"/>
  <c r="W844" i="3"/>
  <c r="W845" i="3"/>
  <c r="W846" i="3"/>
  <c r="W847" i="3"/>
  <c r="W848" i="3"/>
  <c r="W2151" i="3"/>
  <c r="W2152" i="3"/>
  <c r="W2153" i="3"/>
  <c r="W2154" i="3"/>
  <c r="W2155" i="3"/>
  <c r="W305" i="3"/>
  <c r="W2292" i="3"/>
  <c r="W458" i="3"/>
  <c r="W459" i="3"/>
  <c r="W460" i="3"/>
  <c r="W461" i="3"/>
  <c r="W2294" i="3"/>
  <c r="W2295" i="3"/>
  <c r="W1622" i="3"/>
  <c r="W1623" i="3"/>
  <c r="W1624" i="3"/>
  <c r="W1625" i="3"/>
  <c r="W532" i="3"/>
  <c r="W578" i="3"/>
  <c r="W579" i="3"/>
  <c r="W580" i="3"/>
  <c r="W581" i="3"/>
  <c r="W582" i="3"/>
  <c r="W583" i="3"/>
  <c r="W584" i="3"/>
  <c r="W585" i="3"/>
  <c r="W586" i="3"/>
  <c r="W587" i="3"/>
  <c r="W588" i="3"/>
  <c r="W589" i="3"/>
  <c r="W590" i="3"/>
  <c r="W591" i="3"/>
  <c r="W592" i="3"/>
  <c r="W593" i="3"/>
  <c r="W594" i="3"/>
  <c r="W595" i="3"/>
  <c r="W596" i="3"/>
  <c r="W597" i="3"/>
  <c r="W598" i="3"/>
  <c r="W599" i="3"/>
  <c r="W600" i="3"/>
  <c r="W601" i="3"/>
  <c r="W602" i="3"/>
  <c r="W603" i="3"/>
  <c r="W604" i="3"/>
  <c r="W605" i="3"/>
  <c r="W606" i="3"/>
  <c r="W607" i="3"/>
  <c r="W608" i="3"/>
  <c r="W609" i="3"/>
  <c r="W610" i="3"/>
  <c r="W611" i="3"/>
  <c r="W612" i="3"/>
  <c r="W613" i="3"/>
  <c r="W614" i="3"/>
  <c r="W615" i="3"/>
  <c r="W616" i="3"/>
  <c r="W617" i="3"/>
  <c r="W618" i="3"/>
  <c r="W619" i="3"/>
  <c r="W620" i="3"/>
  <c r="W621" i="3"/>
  <c r="W622" i="3"/>
  <c r="W623" i="3"/>
  <c r="W624" i="3"/>
  <c r="W625" i="3"/>
  <c r="W626" i="3"/>
  <c r="W627" i="3"/>
  <c r="W628" i="3"/>
  <c r="W629" i="3"/>
  <c r="W630" i="3"/>
  <c r="W631" i="3"/>
  <c r="W632" i="3"/>
  <c r="W633" i="3"/>
  <c r="W634" i="3"/>
  <c r="W635" i="3"/>
  <c r="W636" i="3"/>
  <c r="W637" i="3"/>
  <c r="W638" i="3"/>
  <c r="W639" i="3"/>
  <c r="W640" i="3"/>
  <c r="W641" i="3"/>
  <c r="W642" i="3"/>
  <c r="W643" i="3"/>
  <c r="W644" i="3"/>
  <c r="W645" i="3"/>
  <c r="W646" i="3"/>
  <c r="W647" i="3"/>
  <c r="W648" i="3"/>
  <c r="W649" i="3"/>
  <c r="W650" i="3"/>
  <c r="W651" i="3"/>
  <c r="W652" i="3"/>
  <c r="W653" i="3"/>
  <c r="W654" i="3"/>
  <c r="W655" i="3"/>
  <c r="W656" i="3"/>
  <c r="W657" i="3"/>
  <c r="W658" i="3"/>
  <c r="W659" i="3"/>
  <c r="W660" i="3"/>
  <c r="W661" i="3"/>
  <c r="W662" i="3"/>
  <c r="W663" i="3"/>
  <c r="W664" i="3"/>
  <c r="W665" i="3"/>
  <c r="W666" i="3"/>
  <c r="W667" i="3"/>
  <c r="W668" i="3"/>
  <c r="W669" i="3"/>
  <c r="W670" i="3"/>
  <c r="W671" i="3"/>
  <c r="W672" i="3"/>
  <c r="W673" i="3"/>
  <c r="W674" i="3"/>
  <c r="W675" i="3"/>
  <c r="W676" i="3"/>
  <c r="W677" i="3"/>
  <c r="W678" i="3"/>
  <c r="W679" i="3"/>
  <c r="W680" i="3"/>
  <c r="W681" i="3"/>
  <c r="W682" i="3"/>
  <c r="W683" i="3"/>
  <c r="W684" i="3"/>
  <c r="W685" i="3"/>
  <c r="W686" i="3"/>
  <c r="W1637" i="3"/>
  <c r="W1638" i="3"/>
  <c r="W1639" i="3"/>
  <c r="W1640" i="3"/>
  <c r="W1641" i="3"/>
  <c r="W1642" i="3"/>
  <c r="W1643" i="3"/>
  <c r="W1644" i="3"/>
  <c r="W1645" i="3"/>
  <c r="W1646" i="3"/>
  <c r="W1647" i="3"/>
  <c r="W2336" i="3"/>
  <c r="W2337" i="3"/>
  <c r="W2338" i="3"/>
  <c r="W2339" i="3"/>
  <c r="W2340" i="3"/>
  <c r="W1351" i="3"/>
  <c r="W1352" i="3"/>
  <c r="W1353" i="3"/>
  <c r="W155" i="3"/>
  <c r="W156" i="3"/>
  <c r="W157" i="3"/>
  <c r="W158" i="3"/>
  <c r="W159" i="3"/>
  <c r="W1266" i="3"/>
  <c r="W1267" i="3"/>
  <c r="W1268" i="3"/>
  <c r="W1269" i="3"/>
  <c r="W1270" i="3"/>
  <c r="W1271" i="3"/>
  <c r="W1272" i="3"/>
  <c r="W1273" i="3"/>
  <c r="W924" i="3"/>
  <c r="W925" i="3"/>
  <c r="W926" i="3"/>
  <c r="W927" i="3"/>
  <c r="W928" i="3"/>
  <c r="W929" i="3"/>
  <c r="W930" i="3"/>
  <c r="W931" i="3"/>
  <c r="W932" i="3"/>
  <c r="W933" i="3"/>
  <c r="W934" i="3"/>
  <c r="W935" i="3"/>
  <c r="W936" i="3"/>
  <c r="W937" i="3"/>
  <c r="W938" i="3"/>
  <c r="W1671" i="3"/>
  <c r="W807" i="3"/>
  <c r="W1823" i="3"/>
  <c r="W1824" i="3"/>
  <c r="W1825" i="3"/>
  <c r="W1826" i="3"/>
  <c r="W1827" i="3"/>
  <c r="W1828" i="3"/>
  <c r="W1829" i="3"/>
  <c r="W1830" i="3"/>
  <c r="W1831" i="3"/>
  <c r="W1832" i="3"/>
  <c r="W1833" i="3"/>
  <c r="W1834" i="3"/>
  <c r="W1835" i="3"/>
  <c r="W1836" i="3"/>
  <c r="W885" i="3"/>
  <c r="W886" i="3"/>
  <c r="W887" i="3"/>
  <c r="W888" i="3"/>
  <c r="W889" i="3"/>
  <c r="W890" i="3"/>
  <c r="W891" i="3"/>
  <c r="W892" i="3"/>
  <c r="W893" i="3"/>
  <c r="W894" i="3"/>
  <c r="W895" i="3"/>
  <c r="W454" i="3"/>
  <c r="W455" i="3"/>
  <c r="W456" i="3"/>
  <c r="W1333" i="3"/>
  <c r="W1334" i="3"/>
  <c r="W1128" i="3"/>
  <c r="W1129" i="3"/>
  <c r="W1130" i="3"/>
  <c r="W1131" i="3"/>
  <c r="W1132" i="3"/>
  <c r="W1133" i="3"/>
  <c r="W1134" i="3"/>
  <c r="W1135" i="3"/>
  <c r="W1136" i="3"/>
  <c r="W1137" i="3"/>
  <c r="W1138" i="3"/>
  <c r="W1139" i="3"/>
  <c r="W1140" i="3"/>
  <c r="W1141" i="3"/>
  <c r="W1142" i="3"/>
  <c r="W1143" i="3"/>
  <c r="W558" i="3"/>
  <c r="W559" i="3"/>
  <c r="W560" i="3"/>
  <c r="W561" i="3"/>
  <c r="W1262" i="3"/>
  <c r="W2033" i="3"/>
  <c r="W1869" i="3"/>
  <c r="W1870" i="3"/>
  <c r="W1871" i="3"/>
  <c r="W1872" i="3"/>
  <c r="W1873" i="3"/>
  <c r="W1874" i="3"/>
  <c r="W1875" i="3"/>
  <c r="W1876" i="3"/>
  <c r="W1877" i="3"/>
  <c r="W1878" i="3"/>
  <c r="W1879" i="3"/>
  <c r="W1880" i="3"/>
  <c r="W1881" i="3"/>
  <c r="W1882" i="3"/>
  <c r="W1883" i="3"/>
  <c r="W1884" i="3"/>
  <c r="W1885" i="3"/>
  <c r="W1886" i="3"/>
  <c r="W1887" i="3"/>
  <c r="W1888" i="3"/>
  <c r="W1889" i="3"/>
  <c r="W1890" i="3"/>
  <c r="W1891" i="3"/>
  <c r="W1892" i="3"/>
  <c r="W1893" i="3"/>
  <c r="W1894" i="3"/>
  <c r="W1895" i="3"/>
  <c r="W1896" i="3"/>
  <c r="W1897" i="3"/>
  <c r="W1898" i="3"/>
  <c r="W1899" i="3"/>
  <c r="W1900" i="3"/>
  <c r="W1901" i="3"/>
  <c r="W1902" i="3"/>
  <c r="W1903" i="3"/>
  <c r="W1904" i="3"/>
  <c r="W1905" i="3"/>
  <c r="W1906" i="3"/>
  <c r="W1907" i="3"/>
  <c r="W1908" i="3"/>
  <c r="W1909" i="3"/>
  <c r="W1910" i="3"/>
  <c r="W1911" i="3"/>
  <c r="W1912" i="3"/>
  <c r="W1913" i="3"/>
  <c r="W1914" i="3"/>
  <c r="W1915" i="3"/>
  <c r="W1916" i="3"/>
  <c r="W1917" i="3"/>
  <c r="W1918" i="3"/>
  <c r="W1919" i="3"/>
  <c r="W1920" i="3"/>
  <c r="W1921" i="3"/>
  <c r="W1922" i="3"/>
  <c r="W1923" i="3"/>
  <c r="W1237" i="3"/>
  <c r="W1238" i="3"/>
  <c r="W1859" i="3"/>
  <c r="W1860" i="3"/>
  <c r="W1861" i="3"/>
  <c r="W1862" i="3"/>
  <c r="W1863" i="3"/>
  <c r="W1864" i="3"/>
  <c r="W1865" i="3"/>
  <c r="W1866" i="3"/>
  <c r="W1867" i="3"/>
  <c r="W311" i="3"/>
  <c r="W1355" i="3"/>
  <c r="W1356" i="3"/>
  <c r="W1357" i="3"/>
  <c r="W1358" i="3"/>
  <c r="W1359" i="3"/>
  <c r="W1360" i="3"/>
  <c r="W1678" i="3"/>
  <c r="W1679" i="3"/>
  <c r="W1680" i="3"/>
  <c r="W1681" i="3"/>
  <c r="W1844" i="3"/>
  <c r="W1845" i="3"/>
  <c r="W1846" i="3"/>
  <c r="W1847" i="3"/>
  <c r="W1064" i="3"/>
  <c r="W1613" i="3"/>
  <c r="W1062" i="3"/>
  <c r="W2062" i="3"/>
  <c r="W1468" i="3"/>
  <c r="W1469" i="3"/>
  <c r="W1470" i="3"/>
  <c r="W1471" i="3"/>
  <c r="W1472" i="3"/>
  <c r="W1473" i="3"/>
  <c r="W1474" i="3"/>
  <c r="W1475" i="3"/>
  <c r="W1476" i="3"/>
  <c r="W1477" i="3"/>
  <c r="W1478" i="3"/>
  <c r="W1479" i="3"/>
  <c r="W1480" i="3"/>
  <c r="W1481" i="3"/>
  <c r="W1482" i="3"/>
  <c r="W2352" i="3"/>
  <c r="W2353" i="3"/>
  <c r="W2354" i="3"/>
  <c r="W2355" i="3"/>
  <c r="W2356" i="3"/>
  <c r="W2357" i="3"/>
  <c r="W2358" i="3"/>
  <c r="W2359" i="3"/>
  <c r="W1396" i="3"/>
  <c r="W1397" i="3"/>
  <c r="W1398" i="3"/>
  <c r="W1399" i="3"/>
  <c r="W1400" i="3"/>
  <c r="W1401" i="3"/>
  <c r="W1402" i="3"/>
  <c r="W1403" i="3"/>
  <c r="W1404" i="3"/>
  <c r="W1405" i="3"/>
  <c r="W1406" i="3"/>
  <c r="W1407" i="3"/>
  <c r="W1408" i="3"/>
  <c r="W1409" i="3"/>
  <c r="W1410" i="3"/>
  <c r="W1411" i="3"/>
  <c r="W1412" i="3"/>
  <c r="W1413" i="3"/>
  <c r="W1414" i="3"/>
  <c r="W1415" i="3"/>
  <c r="W1416" i="3"/>
  <c r="W1417" i="3"/>
  <c r="W1418" i="3"/>
  <c r="W1419" i="3"/>
  <c r="W1420" i="3"/>
  <c r="W1421" i="3"/>
  <c r="W1422" i="3"/>
  <c r="W1423" i="3"/>
  <c r="W1424" i="3"/>
  <c r="W1425" i="3"/>
  <c r="W1426" i="3"/>
  <c r="W1427" i="3"/>
  <c r="W1428" i="3"/>
  <c r="W1429" i="3"/>
  <c r="W1430" i="3"/>
  <c r="W1431" i="3"/>
  <c r="W1432" i="3"/>
  <c r="W1433" i="3"/>
  <c r="W1434" i="3"/>
  <c r="W1435" i="3"/>
  <c r="W1436" i="3"/>
  <c r="W1437" i="3"/>
  <c r="W1438" i="3"/>
  <c r="W1439" i="3"/>
  <c r="W1440" i="3"/>
  <c r="W1441" i="3"/>
  <c r="W1442" i="3"/>
  <c r="W1443" i="3"/>
  <c r="W1444" i="3"/>
  <c r="W1445" i="3"/>
  <c r="W1446" i="3"/>
  <c r="W1447" i="3"/>
  <c r="W1448" i="3"/>
  <c r="W1449" i="3"/>
  <c r="W1450" i="3"/>
  <c r="W1451" i="3"/>
  <c r="W1452" i="3"/>
  <c r="W1453" i="3"/>
  <c r="W1454" i="3"/>
  <c r="W1455" i="3"/>
  <c r="W526" i="3"/>
  <c r="W875" i="3"/>
  <c r="W876" i="3"/>
  <c r="W877" i="3"/>
  <c r="W878" i="3"/>
  <c r="W879" i="3"/>
  <c r="W880" i="3"/>
  <c r="W881" i="3"/>
  <c r="W882" i="3"/>
  <c r="W883" i="3"/>
  <c r="W2265" i="3"/>
  <c r="W2266" i="3"/>
  <c r="W2157" i="3"/>
  <c r="W2158" i="3"/>
  <c r="W2159" i="3"/>
  <c r="W2160" i="3"/>
  <c r="W1149" i="3"/>
  <c r="W1208" i="3"/>
  <c r="W1209" i="3"/>
  <c r="W1210" i="3"/>
  <c r="W1211" i="3"/>
  <c r="W1313" i="3"/>
  <c r="W1314" i="3"/>
  <c r="W1315" i="3"/>
  <c r="W1316" i="3"/>
  <c r="W1317" i="3"/>
  <c r="W2361" i="3"/>
  <c r="W2362" i="3"/>
  <c r="W2363" i="3"/>
  <c r="W2364" i="3"/>
  <c r="W2365" i="3"/>
  <c r="W2366" i="3"/>
  <c r="W2367" i="3"/>
  <c r="W2368" i="3"/>
  <c r="W2184" i="3"/>
  <c r="W329" i="3"/>
  <c r="W330" i="3"/>
  <c r="W837" i="3"/>
  <c r="W838" i="3"/>
  <c r="W839" i="3"/>
  <c r="W840" i="3"/>
  <c r="W841" i="3"/>
  <c r="W2114" i="3"/>
  <c r="W2115" i="3"/>
  <c r="W2116" i="3"/>
  <c r="W2117" i="3"/>
  <c r="W2118" i="3"/>
  <c r="W2119" i="3"/>
  <c r="W2120" i="3"/>
  <c r="W2121" i="3"/>
  <c r="W2122" i="3"/>
  <c r="W2123" i="3"/>
  <c r="W2302" i="3"/>
  <c r="W1459" i="3"/>
  <c r="W1460" i="3"/>
  <c r="W1461" i="3"/>
  <c r="W1462" i="3"/>
  <c r="W1463" i="3"/>
  <c r="W1464" i="3"/>
  <c r="W1465" i="3"/>
  <c r="W1466" i="3"/>
  <c r="W2050" i="3"/>
  <c r="W2051"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775" i="3"/>
  <c r="W776" i="3"/>
  <c r="W777" i="3"/>
  <c r="W2162" i="3"/>
  <c r="W2164" i="3"/>
  <c r="W2165" i="3"/>
  <c r="W431" i="3"/>
  <c r="W432" i="3"/>
  <c r="W433" i="3"/>
  <c r="W434" i="3"/>
  <c r="W435" i="3"/>
  <c r="W436" i="3"/>
  <c r="W2190" i="3"/>
  <c r="W2191" i="3"/>
  <c r="W2192" i="3"/>
  <c r="W2169" i="3"/>
  <c r="W2170" i="3"/>
  <c r="W2171" i="3"/>
  <c r="W2172" i="3"/>
  <c r="W2173" i="3"/>
  <c r="W2174" i="3"/>
  <c r="W2175" i="3"/>
  <c r="W2176" i="3"/>
  <c r="W2177" i="3"/>
  <c r="W2178" i="3"/>
  <c r="W2179" i="3"/>
  <c r="W2384" i="3"/>
  <c r="W2385" i="3"/>
  <c r="W2386" i="3"/>
  <c r="W2387" i="3"/>
  <c r="W2388" i="3"/>
  <c r="W2389" i="3"/>
  <c r="W2390" i="3"/>
  <c r="W447" i="3"/>
  <c r="W448" i="3"/>
  <c r="W449" i="3"/>
  <c r="W222" i="3"/>
  <c r="W223" i="3"/>
  <c r="W224" i="3"/>
  <c r="W225" i="3"/>
  <c r="W226" i="3"/>
  <c r="W227" i="3"/>
  <c r="W228" i="3"/>
  <c r="W10" i="3"/>
  <c r="W376" i="3"/>
  <c r="W377" i="3"/>
  <c r="W2046" i="3"/>
  <c r="W2047" i="3"/>
  <c r="W2048" i="3"/>
  <c r="W129" i="3"/>
  <c r="W130" i="3"/>
  <c r="W131" i="3"/>
  <c r="W132" i="3"/>
  <c r="W133" i="3"/>
  <c r="W134" i="3"/>
  <c r="W135" i="3"/>
  <c r="W136" i="3"/>
  <c r="W137" i="3"/>
  <c r="W138" i="3"/>
  <c r="W139" i="3"/>
  <c r="W140" i="3"/>
  <c r="W2008" i="3"/>
  <c r="W2009" i="3"/>
  <c r="W2010" i="3"/>
  <c r="W2011" i="3"/>
  <c r="W2012" i="3"/>
  <c r="W2013" i="3"/>
  <c r="W2014" i="3"/>
  <c r="W2015" i="3"/>
  <c r="W2016" i="3"/>
  <c r="W2017" i="3"/>
  <c r="W2018" i="3"/>
  <c r="W2392" i="3"/>
  <c r="W2393" i="3"/>
  <c r="W2394" i="3"/>
  <c r="W2395" i="3"/>
  <c r="W2396" i="3"/>
  <c r="W2397" i="3"/>
  <c r="W2398" i="3"/>
  <c r="W2399" i="3"/>
  <c r="W2400" i="3"/>
  <c r="W1225" i="3"/>
  <c r="W1226" i="3"/>
  <c r="W1594" i="3"/>
  <c r="W1595" i="3"/>
  <c r="W1596" i="3"/>
  <c r="W1597" i="3"/>
  <c r="W1598" i="3"/>
  <c r="W1599" i="3"/>
  <c r="W1600" i="3"/>
  <c r="W1179" i="3"/>
  <c r="W1180" i="3"/>
  <c r="W1181" i="3"/>
  <c r="W1182" i="3"/>
  <c r="W1251" i="3"/>
  <c r="W1252" i="3"/>
  <c r="W1338" i="3"/>
  <c r="W1339" i="3"/>
  <c r="W487" i="3"/>
  <c r="W488" i="3"/>
  <c r="W1203" i="3"/>
  <c r="W1204" i="3"/>
  <c r="W1205" i="3"/>
  <c r="W534" i="3"/>
  <c r="W1167" i="3"/>
  <c r="W340" i="3"/>
  <c r="W341" i="3"/>
  <c r="W342" i="3"/>
  <c r="W343" i="3"/>
  <c r="W344" i="3"/>
  <c r="W2308" i="3"/>
  <c r="W2309" i="3"/>
  <c r="W2310" i="3"/>
  <c r="W2311" i="3"/>
  <c r="W2312" i="3"/>
  <c r="W2313" i="3"/>
  <c r="W2314" i="3"/>
  <c r="W2315" i="3"/>
  <c r="W2316" i="3"/>
  <c r="W2317" i="3"/>
  <c r="W2318" i="3"/>
  <c r="W2319" i="3"/>
  <c r="W2320" i="3"/>
  <c r="W2321" i="3"/>
  <c r="W2322" i="3"/>
  <c r="W2323" i="3"/>
  <c r="W2324" i="3"/>
  <c r="W2325" i="3"/>
  <c r="W2326" i="3"/>
  <c r="W2327" i="3"/>
  <c r="W2328" i="3"/>
  <c r="W2080" i="3"/>
  <c r="W2081" i="3"/>
  <c r="W2082" i="3"/>
  <c r="W2083" i="3"/>
  <c r="W2084" i="3"/>
  <c r="W2085" i="3"/>
  <c r="W2086" i="3"/>
  <c r="W2087" i="3"/>
  <c r="W2088" i="3"/>
  <c r="W2089" i="3"/>
  <c r="W2379" i="3"/>
  <c r="W2380" i="3"/>
  <c r="W2381" i="3"/>
  <c r="W2382" i="3"/>
  <c r="V870" i="3"/>
  <c r="V871" i="3"/>
  <c r="V872" i="3"/>
  <c r="V873" i="3"/>
  <c r="V1088" i="3"/>
  <c r="V1089" i="3"/>
  <c r="V1090" i="3"/>
  <c r="V1091" i="3"/>
  <c r="V1092" i="3"/>
  <c r="V1093" i="3"/>
  <c r="V1094" i="3"/>
  <c r="V280" i="3"/>
  <c r="V281" i="3"/>
  <c r="V282" i="3"/>
  <c r="V283" i="3"/>
  <c r="V284" i="3"/>
  <c r="V285" i="3"/>
  <c r="V286" i="3"/>
  <c r="V287" i="3"/>
  <c r="V288" i="3"/>
  <c r="V289" i="3"/>
  <c r="V290" i="3"/>
  <c r="V291" i="3"/>
  <c r="V292" i="3"/>
  <c r="V293" i="3"/>
  <c r="V294" i="3"/>
  <c r="V295" i="3"/>
  <c r="V296" i="3"/>
  <c r="V297"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2233" i="3"/>
  <c r="V2234" i="3"/>
  <c r="V2235" i="3"/>
  <c r="V2236" i="3"/>
  <c r="V1206" i="3"/>
  <c r="V1078" i="3"/>
  <c r="V1079" i="3"/>
  <c r="V1080" i="3"/>
  <c r="V1081" i="3"/>
  <c r="V1082" i="3"/>
  <c r="V1083" i="3"/>
  <c r="V1084" i="3"/>
  <c r="V1085" i="3"/>
  <c r="V1086" i="3"/>
  <c r="V1303" i="3"/>
  <c r="V1304" i="3"/>
  <c r="V358" i="3"/>
  <c r="V359" i="3"/>
  <c r="V360" i="3"/>
  <c r="V566" i="3"/>
  <c r="V1630" i="3"/>
  <c r="V1631" i="3"/>
  <c r="V1632" i="3"/>
  <c r="V1633" i="3"/>
  <c r="V1634" i="3"/>
  <c r="V1635" i="3"/>
  <c r="V267" i="3"/>
  <c r="V268" i="3"/>
  <c r="V269" i="3"/>
  <c r="V270" i="3"/>
  <c r="V271" i="3"/>
  <c r="V272" i="3"/>
  <c r="V273" i="3"/>
  <c r="V274" i="3"/>
  <c r="V275" i="3"/>
  <c r="V276" i="3"/>
  <c r="V277" i="3"/>
  <c r="V278" i="3"/>
  <c r="V161" i="3"/>
  <c r="V162" i="3"/>
  <c r="V163" i="3"/>
  <c r="V1457" i="3"/>
  <c r="V1074" i="3"/>
  <c r="V123" i="3"/>
  <c r="V124" i="3"/>
  <c r="V125" i="3"/>
  <c r="V126" i="3"/>
  <c r="V127" i="3"/>
  <c r="V119" i="3"/>
  <c r="V120" i="3"/>
  <c r="V121" i="3"/>
  <c r="V332" i="3"/>
  <c r="V333" i="3"/>
  <c r="V334" i="3"/>
  <c r="V1145" i="3"/>
  <c r="V1169" i="3"/>
  <c r="V1108" i="3"/>
  <c r="V1109" i="3"/>
  <c r="V1110" i="3"/>
  <c r="V1111" i="3"/>
  <c r="V1112" i="3"/>
  <c r="V1113" i="3"/>
  <c r="V1114" i="3"/>
  <c r="V1115" i="3"/>
  <c r="V1116" i="3"/>
  <c r="V1117" i="3"/>
  <c r="V1118" i="3"/>
  <c r="V1119" i="3"/>
  <c r="V1120" i="3"/>
  <c r="V1121" i="3"/>
  <c r="V1122" i="3"/>
  <c r="V1123" i="3"/>
  <c r="V1124" i="3"/>
  <c r="V1125" i="3"/>
  <c r="V1126"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228" i="3"/>
  <c r="V1229" i="3"/>
  <c r="V1230" i="3"/>
  <c r="V1231" i="3"/>
  <c r="V1232" i="3"/>
  <c r="V1233" i="3"/>
  <c r="V1234" i="3"/>
  <c r="V1235" i="3"/>
  <c r="V1219" i="3"/>
  <c r="V1220" i="3"/>
  <c r="V1221" i="3"/>
  <c r="V1222" i="3"/>
  <c r="V1223" i="3"/>
  <c r="V1985" i="3"/>
  <c r="V1986" i="3"/>
  <c r="V1987" i="3"/>
  <c r="V1988" i="3"/>
  <c r="V1989" i="3"/>
  <c r="V1990" i="3"/>
  <c r="V1991" i="3"/>
  <c r="V1992" i="3"/>
  <c r="V1993" i="3"/>
  <c r="V1994" i="3"/>
  <c r="V2041" i="3"/>
  <c r="V2042" i="3"/>
  <c r="V2043" i="3"/>
  <c r="V2044" i="3"/>
  <c r="V1609" i="3"/>
  <c r="V569" i="3"/>
  <c r="V570" i="3"/>
  <c r="V571" i="3"/>
  <c r="V29" i="3"/>
  <c r="V30" i="3"/>
  <c r="V31" i="3"/>
  <c r="V32" i="3"/>
  <c r="V33" i="3"/>
  <c r="V34" i="3"/>
  <c r="V35" i="3"/>
  <c r="V1162" i="3"/>
  <c r="V1163" i="3"/>
  <c r="V1164" i="3"/>
  <c r="V1165"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2275" i="3"/>
  <c r="V2276" i="3"/>
  <c r="V2181" i="3"/>
  <c r="V2182" i="3"/>
  <c r="V2286" i="3"/>
  <c r="V2287" i="3"/>
  <c r="V2066" i="3"/>
  <c r="V2186" i="3"/>
  <c r="V2187" i="3"/>
  <c r="V2188" i="3"/>
  <c r="V2053" i="3"/>
  <c r="V2054" i="3"/>
  <c r="V2055" i="3"/>
  <c r="V2056" i="3"/>
  <c r="V2057" i="3"/>
  <c r="V1627" i="3"/>
  <c r="V1628" i="3"/>
  <c r="V1660" i="3"/>
  <c r="V530" i="3"/>
  <c r="V451" i="3"/>
  <c r="V452" i="3"/>
  <c r="V554" i="3"/>
  <c r="V555" i="3"/>
  <c r="V556" i="3"/>
  <c r="V153" i="3"/>
  <c r="V1245" i="3"/>
  <c r="V1246" i="3"/>
  <c r="V381" i="3"/>
  <c r="V1347" i="3"/>
  <c r="V1348" i="3"/>
  <c r="V1349" i="3"/>
  <c r="V1849" i="3"/>
  <c r="V1850" i="3"/>
  <c r="V1258" i="3"/>
  <c r="V1259" i="3"/>
  <c r="V1260" i="3"/>
  <c r="V307" i="3"/>
  <c r="V308" i="3"/>
  <c r="V309" i="3"/>
  <c r="V2020" i="3"/>
  <c r="V2021" i="3"/>
  <c r="V2022" i="3"/>
  <c r="V2023" i="3"/>
  <c r="V2024" i="3"/>
  <c r="V2025" i="3"/>
  <c r="V1484" i="3"/>
  <c r="V1485" i="3"/>
  <c r="V1486" i="3"/>
  <c r="V2167" i="3"/>
  <c r="V1996" i="3"/>
  <c r="V1997" i="3"/>
  <c r="V1998" i="3"/>
  <c r="V1999" i="3"/>
  <c r="V2000" i="3"/>
  <c r="V2001" i="3"/>
  <c r="V2002" i="3"/>
  <c r="V2003" i="3"/>
  <c r="V2330" i="3"/>
  <c r="V2331" i="3"/>
  <c r="V2332" i="3"/>
  <c r="V2333" i="3"/>
  <c r="V2334" i="3"/>
  <c r="V364" i="3"/>
  <c r="V365" i="3"/>
  <c r="V366" i="3"/>
  <c r="V367" i="3"/>
  <c r="V368" i="3"/>
  <c r="V369" i="3"/>
  <c r="V370" i="3"/>
  <c r="V371" i="3"/>
  <c r="V372" i="3"/>
  <c r="V1147" i="3"/>
  <c r="V1588" i="3"/>
  <c r="V1589" i="3"/>
  <c r="V1590" i="3"/>
  <c r="V1591" i="3"/>
  <c r="V1592"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151" i="3"/>
  <c r="V1152" i="3"/>
  <c r="V1153" i="3"/>
  <c r="V1154" i="3"/>
  <c r="V1155" i="3"/>
  <c r="V1156" i="3"/>
  <c r="V1157" i="3"/>
  <c r="V521" i="3"/>
  <c r="V522" i="3"/>
  <c r="V523" i="3"/>
  <c r="V524" i="3"/>
  <c r="V2289" i="3"/>
  <c r="V2290" i="3"/>
  <c r="V110" i="3"/>
  <c r="V111" i="3"/>
  <c r="V727" i="3"/>
  <c r="V728" i="3"/>
  <c r="V729" i="3"/>
  <c r="V730" i="3"/>
  <c r="V731" i="3"/>
  <c r="V732" i="3"/>
  <c r="V733" i="3"/>
  <c r="V734" i="3"/>
  <c r="V735" i="3"/>
  <c r="V481" i="3"/>
  <c r="V482" i="3"/>
  <c r="V483" i="3"/>
  <c r="V484" i="3"/>
  <c r="V485"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064"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2222" i="3"/>
  <c r="V2223" i="3"/>
  <c r="V2224" i="3"/>
  <c r="V2225" i="3"/>
  <c r="V2226" i="3"/>
  <c r="V2227" i="3"/>
  <c r="V2228" i="3"/>
  <c r="V2229" i="3"/>
  <c r="V2230" i="3"/>
  <c r="V2231" i="3"/>
  <c r="V1602" i="3"/>
  <c r="V1603" i="3"/>
  <c r="V1604" i="3"/>
  <c r="V1605" i="3"/>
  <c r="V1606" i="3"/>
  <c r="V1607" i="3"/>
  <c r="V75" i="3"/>
  <c r="V76" i="3"/>
  <c r="V77" i="3"/>
  <c r="V1536" i="3"/>
  <c r="V1537" i="3"/>
  <c r="V1538" i="3"/>
  <c r="V1539" i="3"/>
  <c r="V1540" i="3"/>
  <c r="V1541" i="3"/>
  <c r="V1542" i="3"/>
  <c r="V1543" i="3"/>
  <c r="V1544" i="3"/>
  <c r="V1545" i="3"/>
  <c r="V1546" i="3"/>
  <c r="V1547" i="3"/>
  <c r="V1548" i="3"/>
  <c r="V1549" i="3"/>
  <c r="V1981" i="3"/>
  <c r="V1982" i="3"/>
  <c r="V1983" i="3"/>
  <c r="V2282" i="3"/>
  <c r="V2283" i="3"/>
  <c r="V2284" i="3"/>
  <c r="V1171" i="3"/>
  <c r="V1175" i="3"/>
  <c r="V1176" i="3"/>
  <c r="V1177" i="3"/>
  <c r="V490" i="3"/>
  <c r="V491" i="3"/>
  <c r="V2345" i="3"/>
  <c r="V2346" i="3"/>
  <c r="V2347" i="3"/>
  <c r="V2348" i="3"/>
  <c r="V2349" i="3"/>
  <c r="V2350" i="3"/>
  <c r="V2375" i="3"/>
  <c r="V2376" i="3"/>
  <c r="V2377" i="3"/>
  <c r="V1852" i="3"/>
  <c r="V1853" i="3"/>
  <c r="V1854" i="3"/>
  <c r="V1855" i="3"/>
  <c r="V1856" i="3"/>
  <c r="V1857" i="3"/>
  <c r="V1264" i="3"/>
  <c r="V1925" i="3"/>
  <c r="V220" i="3"/>
  <c r="V2149" i="3"/>
  <c r="V1254" i="3"/>
  <c r="V1255" i="3"/>
  <c r="V1256" i="3"/>
  <c r="V2370" i="3"/>
  <c r="V2371" i="3"/>
  <c r="V2372" i="3"/>
  <c r="V2373"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212" i="3"/>
  <c r="V213" i="3"/>
  <c r="V214" i="3"/>
  <c r="V1287" i="3"/>
  <c r="V503" i="3"/>
  <c r="V504" i="3"/>
  <c r="V505" i="3"/>
  <c r="V506" i="3"/>
  <c r="V507" i="3"/>
  <c r="V508" i="3"/>
  <c r="V1076" i="3"/>
  <c r="V1611" i="3"/>
  <c r="V1072" i="3"/>
  <c r="V1070" i="3"/>
  <c r="V385" i="3"/>
  <c r="V1811"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425" i="3"/>
  <c r="V426" i="3"/>
  <c r="V336" i="3"/>
  <c r="V337" i="3"/>
  <c r="V338" i="3"/>
  <c r="V379" i="3"/>
  <c r="V346" i="3"/>
  <c r="V347" i="3"/>
  <c r="V348" i="3"/>
  <c r="V349" i="3"/>
  <c r="V350" i="3"/>
  <c r="V351" i="3"/>
  <c r="V352" i="3"/>
  <c r="V353" i="3"/>
  <c r="V354"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2075" i="3"/>
  <c r="V2076" i="3"/>
  <c r="V2077" i="3"/>
  <c r="V2078" i="3"/>
  <c r="V71" i="3"/>
  <c r="V72" i="3"/>
  <c r="V73" i="3"/>
  <c r="V1159" i="3"/>
  <c r="V1160" i="3"/>
  <c r="V1173" i="3"/>
  <c r="V216" i="3"/>
  <c r="V217" i="3"/>
  <c r="V218" i="3"/>
  <c r="V1656" i="3"/>
  <c r="V1657" i="3"/>
  <c r="V1658" i="3"/>
  <c r="V113" i="3"/>
  <c r="V114" i="3"/>
  <c r="V115" i="3"/>
  <c r="V116" i="3"/>
  <c r="V117" i="3"/>
  <c r="V528" i="3"/>
  <c r="V1711" i="3"/>
  <c r="V1712" i="3"/>
  <c r="V1713" i="3"/>
  <c r="V1714" i="3"/>
  <c r="V1715" i="3"/>
  <c r="V1716" i="3"/>
  <c r="V1717" i="3"/>
  <c r="V1718" i="3"/>
  <c r="V1719" i="3"/>
  <c r="V1720" i="3"/>
  <c r="V1721" i="3"/>
  <c r="V1722"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1838" i="3"/>
  <c r="V1839" i="3"/>
  <c r="V1840" i="3"/>
  <c r="V1841" i="3"/>
  <c r="V1842" i="3"/>
  <c r="V2263" i="3"/>
  <c r="V2005" i="3"/>
  <c r="V2006" i="3"/>
  <c r="V21" i="3"/>
  <c r="V22" i="3"/>
  <c r="V23" i="3"/>
  <c r="V313" i="3"/>
  <c r="V314" i="3"/>
  <c r="V315" i="3"/>
  <c r="V316" i="3"/>
  <c r="V317" i="3"/>
  <c r="V318" i="3"/>
  <c r="V319" i="3"/>
  <c r="V320" i="3"/>
  <c r="V321" i="3"/>
  <c r="V322" i="3"/>
  <c r="V323" i="3"/>
  <c r="V324" i="3"/>
  <c r="V325" i="3"/>
  <c r="V326" i="3"/>
  <c r="V327" i="3"/>
  <c r="V2059" i="3"/>
  <c r="V2060" i="3"/>
  <c r="V1619" i="3"/>
  <c r="V1620" i="3"/>
  <c r="V2035" i="3"/>
  <c r="V2261" i="3"/>
  <c r="V1184" i="3"/>
  <c r="V1185" i="3"/>
  <c r="V1186" i="3"/>
  <c r="V2238" i="3"/>
  <c r="V2239" i="3"/>
  <c r="V2240" i="3"/>
  <c r="V2241" i="3"/>
  <c r="V2242" i="3"/>
  <c r="V2342" i="3"/>
  <c r="V2343" i="3"/>
  <c r="V374" i="3"/>
  <c r="V106" i="3"/>
  <c r="V107" i="3"/>
  <c r="V108" i="3"/>
  <c r="V1275" i="3"/>
  <c r="V2068" i="3"/>
  <c r="V2069" i="3"/>
  <c r="V2070" i="3"/>
  <c r="V1791" i="3"/>
  <c r="V1792" i="3"/>
  <c r="V1793" i="3"/>
  <c r="V1794" i="3"/>
  <c r="V1795" i="3"/>
  <c r="V1796" i="3"/>
  <c r="V1797" i="3"/>
  <c r="V1798" i="3"/>
  <c r="V1799" i="3"/>
  <c r="V1800" i="3"/>
  <c r="V1801" i="3"/>
  <c r="V1802" i="3"/>
  <c r="V1803" i="3"/>
  <c r="V1804" i="3"/>
  <c r="V1805" i="3"/>
  <c r="V1806" i="3"/>
  <c r="V1807" i="3"/>
  <c r="V1808" i="3"/>
  <c r="V1809" i="3"/>
  <c r="V515" i="3"/>
  <c r="V1937" i="3"/>
  <c r="V1938" i="3"/>
  <c r="V1939" i="3"/>
  <c r="V1940" i="3"/>
  <c r="V1941" i="3"/>
  <c r="V1942" i="3"/>
  <c r="V1943" i="3"/>
  <c r="V1944" i="3"/>
  <c r="V1945" i="3"/>
  <c r="V1946" i="3"/>
  <c r="V1947" i="3"/>
  <c r="V1948" i="3"/>
  <c r="V1949" i="3"/>
  <c r="V1950" i="3"/>
  <c r="V1951" i="3"/>
  <c r="V1952" i="3"/>
  <c r="V1932" i="3"/>
  <c r="V1933" i="3"/>
  <c r="V1934" i="3"/>
  <c r="V1935" i="3"/>
  <c r="V737" i="3"/>
  <c r="V738" i="3"/>
  <c r="V739" i="3"/>
  <c r="V740" i="3"/>
  <c r="V741" i="3"/>
  <c r="V2244" i="3"/>
  <c r="V2245" i="3"/>
  <c r="V2246" i="3"/>
  <c r="V2247" i="3"/>
  <c r="V1309" i="3"/>
  <c r="V1310" i="3"/>
  <c r="V1311" i="3"/>
  <c r="V1675" i="3"/>
  <c r="V1676" i="3"/>
  <c r="V1813" i="3"/>
  <c r="V1814" i="3"/>
  <c r="V1815" i="3"/>
  <c r="V1816" i="3"/>
  <c r="V1817" i="3"/>
  <c r="V1818" i="3"/>
  <c r="V1819" i="3"/>
  <c r="V1820" i="3"/>
  <c r="V1821" i="3"/>
  <c r="V517" i="3"/>
  <c r="V518" i="3"/>
  <c r="V519" i="3"/>
  <c r="V1196" i="3"/>
  <c r="V1197" i="3"/>
  <c r="V1198" i="3"/>
  <c r="V463" i="3"/>
  <c r="V464" i="3"/>
  <c r="V465" i="3"/>
  <c r="V466" i="3"/>
  <c r="V467" i="3"/>
  <c r="V468" i="3"/>
  <c r="V469" i="3"/>
  <c r="V470" i="3"/>
  <c r="V471" i="3"/>
  <c r="V472" i="3"/>
  <c r="V473" i="3"/>
  <c r="V474" i="3"/>
  <c r="V475" i="3"/>
  <c r="V476" i="3"/>
  <c r="V477" i="3"/>
  <c r="V478" i="3"/>
  <c r="V479" i="3"/>
  <c r="V1192" i="3"/>
  <c r="V1193" i="3"/>
  <c r="V1194" i="3"/>
  <c r="V2402" i="3"/>
  <c r="V2403" i="3"/>
  <c r="V2404" i="3"/>
  <c r="V2255" i="3"/>
  <c r="V2256" i="3"/>
  <c r="V2257" i="3"/>
  <c r="V2258" i="3"/>
  <c r="V2259" i="3"/>
  <c r="V1673" i="3"/>
  <c r="V1662" i="3"/>
  <c r="V1663" i="3"/>
  <c r="V1664" i="3"/>
  <c r="V1665" i="3"/>
  <c r="V1666" i="3"/>
  <c r="V1667" i="3"/>
  <c r="V1668" i="3"/>
  <c r="V1669" i="3"/>
  <c r="V1724" i="3"/>
  <c r="V1725" i="3"/>
  <c r="V1726" i="3"/>
  <c r="V1727" i="3"/>
  <c r="V1728" i="3"/>
  <c r="V1729" i="3"/>
  <c r="V1730" i="3"/>
  <c r="V1731" i="3"/>
  <c r="V1732" i="3"/>
  <c r="V1733" i="3"/>
  <c r="V1734" i="3"/>
  <c r="V1735" i="3"/>
  <c r="V1736" i="3"/>
  <c r="V1737" i="3"/>
  <c r="V1738" i="3"/>
  <c r="V1739" i="3"/>
  <c r="V1740" i="3"/>
  <c r="V1741" i="3"/>
  <c r="V1742" i="3"/>
  <c r="V1743" i="3"/>
  <c r="V1744" i="3"/>
  <c r="V2304" i="3"/>
  <c r="V2305" i="3"/>
  <c r="V2306" i="3"/>
  <c r="V1188" i="3"/>
  <c r="V1189" i="3"/>
  <c r="V1336" i="3"/>
  <c r="V1289" i="3"/>
  <c r="V1290" i="3"/>
  <c r="V1343" i="3"/>
  <c r="V1344" i="3"/>
  <c r="V1345" i="3"/>
  <c r="V1927" i="3"/>
  <c r="V1928" i="3"/>
  <c r="V1929" i="3"/>
  <c r="V1930" i="3"/>
  <c r="V2249" i="3"/>
  <c r="V2250" i="3"/>
  <c r="V2251" i="3"/>
  <c r="V2252" i="3"/>
  <c r="V2253" i="3"/>
  <c r="V510" i="3"/>
  <c r="V511" i="3"/>
  <c r="V512" i="3"/>
  <c r="V513" i="3"/>
  <c r="V418" i="3"/>
  <c r="V419" i="3"/>
  <c r="V420" i="3"/>
  <c r="V421" i="3"/>
  <c r="V422" i="3"/>
  <c r="V423" i="3"/>
  <c r="V1096" i="3"/>
  <c r="V1097" i="3"/>
  <c r="V1098" i="3"/>
  <c r="V1099" i="3"/>
  <c r="V1100" i="3"/>
  <c r="V1101" i="3"/>
  <c r="V1102" i="3"/>
  <c r="V1103" i="3"/>
  <c r="V1104" i="3"/>
  <c r="V1105" i="3"/>
  <c r="V1106" i="3"/>
  <c r="V1280" i="3"/>
  <c r="V1281" i="3"/>
  <c r="V1282" i="3"/>
  <c r="V1283" i="3"/>
  <c r="V1284" i="3"/>
  <c r="V1285" i="3"/>
  <c r="V1341" i="3"/>
  <c r="V2091" i="3"/>
  <c r="V2092" i="3"/>
  <c r="V2093" i="3"/>
  <c r="V2094" i="3"/>
  <c r="V2095" i="3"/>
  <c r="V2096" i="3"/>
  <c r="V2097" i="3"/>
  <c r="V2098" i="3"/>
  <c r="V2099" i="3"/>
  <c r="V2100" i="3"/>
  <c r="V2101" i="3"/>
  <c r="V2102" i="3"/>
  <c r="V2103" i="3"/>
  <c r="V2104" i="3"/>
  <c r="V2105" i="3"/>
  <c r="V2106" i="3"/>
  <c r="V2107" i="3"/>
  <c r="V2108" i="3"/>
  <c r="V2109" i="3"/>
  <c r="V2110" i="3"/>
  <c r="V2111" i="3"/>
  <c r="V2112" i="3"/>
  <c r="V2072" i="3"/>
  <c r="V2073"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544" i="3"/>
  <c r="V545" i="3"/>
  <c r="V546" i="3"/>
  <c r="V547" i="3"/>
  <c r="V548" i="3"/>
  <c r="V549" i="3"/>
  <c r="V550" i="3"/>
  <c r="V551" i="3"/>
  <c r="V552" i="3"/>
  <c r="V2298" i="3"/>
  <c r="V539" i="3"/>
  <c r="V540" i="3"/>
  <c r="V541" i="3"/>
  <c r="V542" i="3"/>
  <c r="V1324" i="3"/>
  <c r="V1325" i="3"/>
  <c r="V1326" i="3"/>
  <c r="V1327" i="3"/>
  <c r="V1328" i="3"/>
  <c r="V536" i="3"/>
  <c r="V537" i="3"/>
  <c r="V1248" i="3"/>
  <c r="V1249" i="3"/>
  <c r="V1297" i="3"/>
  <c r="V1298" i="3"/>
  <c r="V1299" i="3"/>
  <c r="V1300" i="3"/>
  <c r="V1301" i="3"/>
  <c r="V2125" i="3"/>
  <c r="V2126" i="3"/>
  <c r="V2127" i="3"/>
  <c r="V2128" i="3"/>
  <c r="V2129" i="3"/>
  <c r="V2130" i="3"/>
  <c r="V2131" i="3"/>
  <c r="V2132" i="3"/>
  <c r="V2133" i="3"/>
  <c r="V2134" i="3"/>
  <c r="V2135" i="3"/>
  <c r="V2136" i="3"/>
  <c r="V2137" i="3"/>
  <c r="V2138" i="3"/>
  <c r="V2139" i="3"/>
  <c r="V2140" i="3"/>
  <c r="V2141" i="3"/>
  <c r="V2142" i="3"/>
  <c r="V2143" i="3"/>
  <c r="V1292" i="3"/>
  <c r="V1293" i="3"/>
  <c r="V1294" i="3"/>
  <c r="V1295" i="3"/>
  <c r="V1213" i="3"/>
  <c r="V1214" i="3"/>
  <c r="V1215" i="3"/>
  <c r="V2039" i="3"/>
  <c r="V1615" i="3"/>
  <c r="V1616" i="3"/>
  <c r="V1617" i="3"/>
  <c r="V383" i="3"/>
  <c r="V356" i="3"/>
  <c r="V1319" i="3"/>
  <c r="V1320" i="3"/>
  <c r="V1488" i="3"/>
  <c r="V1489" i="3"/>
  <c r="V1490" i="3"/>
  <c r="V1491" i="3"/>
  <c r="V12" i="3"/>
  <c r="V13" i="3"/>
  <c r="V14" i="3"/>
  <c r="V15" i="3"/>
  <c r="V16" i="3"/>
  <c r="V17" i="3"/>
  <c r="V18" i="3"/>
  <c r="V19" i="3"/>
  <c r="V362" i="3"/>
  <c r="V2278" i="3"/>
  <c r="V2279" i="3"/>
  <c r="V2280" i="3"/>
  <c r="V1322"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1306" i="3"/>
  <c r="V1307" i="3"/>
  <c r="V69" i="3"/>
  <c r="V1217" i="3"/>
  <c r="V1518" i="3"/>
  <c r="V1519" i="3"/>
  <c r="V1520" i="3"/>
  <c r="V1521" i="3"/>
  <c r="V1522" i="3"/>
  <c r="V1523" i="3"/>
  <c r="V1524" i="3"/>
  <c r="V1525" i="3"/>
  <c r="V1526" i="3"/>
  <c r="V1527" i="3"/>
  <c r="V1528" i="3"/>
  <c r="V1529" i="3"/>
  <c r="V1530" i="3"/>
  <c r="V1531" i="3"/>
  <c r="V1532" i="3"/>
  <c r="V1533" i="3"/>
  <c r="V1534" i="3"/>
  <c r="V142" i="3"/>
  <c r="V1277" i="3"/>
  <c r="V1278" i="3"/>
  <c r="V428" i="3"/>
  <c r="V429" i="3"/>
  <c r="V144" i="3"/>
  <c r="V145" i="3"/>
  <c r="V146" i="3"/>
  <c r="V147" i="3"/>
  <c r="V148" i="3"/>
  <c r="V149" i="3"/>
  <c r="V150" i="3"/>
  <c r="V151" i="3"/>
  <c r="V573" i="3"/>
  <c r="V574" i="3"/>
  <c r="V575" i="3"/>
  <c r="V576" i="3"/>
  <c r="V2194" i="3"/>
  <c r="V2195" i="3"/>
  <c r="V2196" i="3"/>
  <c r="V2037" i="3"/>
  <c r="V79" i="3"/>
  <c r="V80" i="3"/>
  <c r="V81" i="3"/>
  <c r="V82" i="3"/>
  <c r="V83" i="3"/>
  <c r="V2300" i="3"/>
  <c r="V2268" i="3"/>
  <c r="V2269" i="3"/>
  <c r="V2270" i="3"/>
  <c r="V2271" i="3"/>
  <c r="V2272" i="3"/>
  <c r="V2273"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563" i="3"/>
  <c r="V567" i="3"/>
  <c r="V169" i="3"/>
  <c r="V165" i="3"/>
  <c r="V166" i="3"/>
  <c r="V167" i="3"/>
  <c r="V438" i="3"/>
  <c r="V439" i="3"/>
  <c r="V440" i="3"/>
  <c r="V441" i="3"/>
  <c r="V442" i="3"/>
  <c r="V443" i="3"/>
  <c r="V444" i="3"/>
  <c r="V445" i="3"/>
  <c r="V1066" i="3"/>
  <c r="V2145" i="3"/>
  <c r="V2146" i="3"/>
  <c r="V2147" i="3"/>
  <c r="V1068" i="3"/>
  <c r="V1330" i="3"/>
  <c r="V1331" i="3"/>
  <c r="V1240" i="3"/>
  <c r="V1241"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387" i="3"/>
  <c r="V388" i="3"/>
  <c r="V389" i="3"/>
  <c r="V85" i="3"/>
  <c r="V86" i="3"/>
  <c r="V87" i="3"/>
  <c r="V88" i="3"/>
  <c r="V89" i="3"/>
  <c r="V90" i="3"/>
  <c r="V91" i="3"/>
  <c r="V92" i="3"/>
  <c r="V93" i="3"/>
  <c r="V94" i="3"/>
  <c r="V95" i="3"/>
  <c r="V96" i="3"/>
  <c r="V97" i="3"/>
  <c r="V98" i="3"/>
  <c r="V99" i="3"/>
  <c r="V100" i="3"/>
  <c r="V101" i="3"/>
  <c r="V102" i="3"/>
  <c r="V103" i="3"/>
  <c r="V104" i="3"/>
  <c r="V299" i="3"/>
  <c r="V300" i="3"/>
  <c r="V301" i="3"/>
  <c r="V302" i="3"/>
  <c r="V303" i="3"/>
  <c r="V25" i="3"/>
  <c r="V26" i="3"/>
  <c r="V27" i="3"/>
  <c r="V2027" i="3"/>
  <c r="V2028" i="3"/>
  <c r="V2029" i="3"/>
  <c r="V2030" i="3"/>
  <c r="V2031" i="3"/>
  <c r="V843" i="3"/>
  <c r="V844" i="3"/>
  <c r="V845" i="3"/>
  <c r="V846" i="3"/>
  <c r="V847" i="3"/>
  <c r="V848" i="3"/>
  <c r="V2151" i="3"/>
  <c r="V2152" i="3"/>
  <c r="V2153" i="3"/>
  <c r="V2154" i="3"/>
  <c r="V2155" i="3"/>
  <c r="V305" i="3"/>
  <c r="V2292" i="3"/>
  <c r="V458" i="3"/>
  <c r="V459" i="3"/>
  <c r="V460" i="3"/>
  <c r="V461" i="3"/>
  <c r="V2294" i="3"/>
  <c r="V2295" i="3"/>
  <c r="V1622" i="3"/>
  <c r="V1623" i="3"/>
  <c r="V1624" i="3"/>
  <c r="V1625" i="3"/>
  <c r="V532"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1637" i="3"/>
  <c r="V1638" i="3"/>
  <c r="V1639" i="3"/>
  <c r="V1640" i="3"/>
  <c r="V1641" i="3"/>
  <c r="V1642" i="3"/>
  <c r="V1643" i="3"/>
  <c r="V1644" i="3"/>
  <c r="V1645" i="3"/>
  <c r="V1646" i="3"/>
  <c r="V1647" i="3"/>
  <c r="V2336" i="3"/>
  <c r="V2337" i="3"/>
  <c r="V2338" i="3"/>
  <c r="V2339" i="3"/>
  <c r="V2340" i="3"/>
  <c r="V1351" i="3"/>
  <c r="V1352" i="3"/>
  <c r="V1353" i="3"/>
  <c r="V155" i="3"/>
  <c r="V156" i="3"/>
  <c r="V157" i="3"/>
  <c r="V158" i="3"/>
  <c r="V159" i="3"/>
  <c r="V1266" i="3"/>
  <c r="V1267" i="3"/>
  <c r="V1268" i="3"/>
  <c r="V1269" i="3"/>
  <c r="V1270" i="3"/>
  <c r="V1271" i="3"/>
  <c r="V1272" i="3"/>
  <c r="V1273" i="3"/>
  <c r="V924" i="3"/>
  <c r="V925" i="3"/>
  <c r="V926" i="3"/>
  <c r="V927" i="3"/>
  <c r="V928" i="3"/>
  <c r="V929" i="3"/>
  <c r="V930" i="3"/>
  <c r="V931" i="3"/>
  <c r="V932" i="3"/>
  <c r="V933" i="3"/>
  <c r="V934" i="3"/>
  <c r="V935" i="3"/>
  <c r="V936" i="3"/>
  <c r="V937" i="3"/>
  <c r="V938" i="3"/>
  <c r="V1671" i="3"/>
  <c r="V807" i="3"/>
  <c r="V1823" i="3"/>
  <c r="V1824" i="3"/>
  <c r="V1825" i="3"/>
  <c r="V1826" i="3"/>
  <c r="V1827" i="3"/>
  <c r="V1828" i="3"/>
  <c r="V1829" i="3"/>
  <c r="V1830" i="3"/>
  <c r="V1831" i="3"/>
  <c r="V1832" i="3"/>
  <c r="V1833" i="3"/>
  <c r="V1834" i="3"/>
  <c r="V1835" i="3"/>
  <c r="V1836" i="3"/>
  <c r="V885" i="3"/>
  <c r="V886" i="3"/>
  <c r="V887" i="3"/>
  <c r="V888" i="3"/>
  <c r="V889" i="3"/>
  <c r="V890" i="3"/>
  <c r="V891" i="3"/>
  <c r="V892" i="3"/>
  <c r="V893" i="3"/>
  <c r="V894" i="3"/>
  <c r="V895" i="3"/>
  <c r="V454" i="3"/>
  <c r="V455" i="3"/>
  <c r="V456" i="3"/>
  <c r="V1333" i="3"/>
  <c r="V1334" i="3"/>
  <c r="V1128" i="3"/>
  <c r="V1129" i="3"/>
  <c r="V1130" i="3"/>
  <c r="V1131" i="3"/>
  <c r="V1132" i="3"/>
  <c r="V1133" i="3"/>
  <c r="V1134" i="3"/>
  <c r="V1135" i="3"/>
  <c r="V1136" i="3"/>
  <c r="V1137" i="3"/>
  <c r="V1138" i="3"/>
  <c r="V1139" i="3"/>
  <c r="V1140" i="3"/>
  <c r="V1141" i="3"/>
  <c r="V1142" i="3"/>
  <c r="V1143" i="3"/>
  <c r="V558" i="3"/>
  <c r="V559" i="3"/>
  <c r="V560" i="3"/>
  <c r="V561" i="3"/>
  <c r="V1262" i="3"/>
  <c r="V2033"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237" i="3"/>
  <c r="V1238" i="3"/>
  <c r="V1859" i="3"/>
  <c r="V1860" i="3"/>
  <c r="V1861" i="3"/>
  <c r="V1862" i="3"/>
  <c r="V1863" i="3"/>
  <c r="V1864" i="3"/>
  <c r="V1865" i="3"/>
  <c r="V1866" i="3"/>
  <c r="V1867" i="3"/>
  <c r="V311" i="3"/>
  <c r="V1355" i="3"/>
  <c r="V1356" i="3"/>
  <c r="V1357" i="3"/>
  <c r="V1358" i="3"/>
  <c r="V1359" i="3"/>
  <c r="V1360" i="3"/>
  <c r="V1678" i="3"/>
  <c r="V1679" i="3"/>
  <c r="V1680" i="3"/>
  <c r="V1681" i="3"/>
  <c r="V1844" i="3"/>
  <c r="V1845" i="3"/>
  <c r="V1846" i="3"/>
  <c r="V1847" i="3"/>
  <c r="V1064" i="3"/>
  <c r="V1613" i="3"/>
  <c r="V1062" i="3"/>
  <c r="V2062" i="3"/>
  <c r="V1468" i="3"/>
  <c r="V1469" i="3"/>
  <c r="V1470" i="3"/>
  <c r="V1471" i="3"/>
  <c r="V1472" i="3"/>
  <c r="V1473" i="3"/>
  <c r="V1474" i="3"/>
  <c r="V1475" i="3"/>
  <c r="V1476" i="3"/>
  <c r="V1477" i="3"/>
  <c r="V1478" i="3"/>
  <c r="V1479" i="3"/>
  <c r="V1480" i="3"/>
  <c r="V1481" i="3"/>
  <c r="V1482" i="3"/>
  <c r="V2352" i="3"/>
  <c r="V2353" i="3"/>
  <c r="V2354" i="3"/>
  <c r="V2355" i="3"/>
  <c r="V2356" i="3"/>
  <c r="V2357" i="3"/>
  <c r="V2358" i="3"/>
  <c r="V2359"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526" i="3"/>
  <c r="V875" i="3"/>
  <c r="V876" i="3"/>
  <c r="V877" i="3"/>
  <c r="V878" i="3"/>
  <c r="V879" i="3"/>
  <c r="V880" i="3"/>
  <c r="V881" i="3"/>
  <c r="V882" i="3"/>
  <c r="V883" i="3"/>
  <c r="V2265" i="3"/>
  <c r="V2266" i="3"/>
  <c r="V2157" i="3"/>
  <c r="V2158" i="3"/>
  <c r="V2159" i="3"/>
  <c r="V2160" i="3"/>
  <c r="V1149" i="3"/>
  <c r="V1208" i="3"/>
  <c r="V1209" i="3"/>
  <c r="V1210" i="3"/>
  <c r="V1211" i="3"/>
  <c r="V1313" i="3"/>
  <c r="V1314" i="3"/>
  <c r="V1315" i="3"/>
  <c r="V1316" i="3"/>
  <c r="V1317" i="3"/>
  <c r="V2361" i="3"/>
  <c r="V2362" i="3"/>
  <c r="V2363" i="3"/>
  <c r="V2364" i="3"/>
  <c r="V2365" i="3"/>
  <c r="V2366" i="3"/>
  <c r="V2367" i="3"/>
  <c r="V2368" i="3"/>
  <c r="V2184" i="3"/>
  <c r="V329" i="3"/>
  <c r="V330" i="3"/>
  <c r="V837" i="3"/>
  <c r="V838" i="3"/>
  <c r="V839" i="3"/>
  <c r="V840" i="3"/>
  <c r="V841" i="3"/>
  <c r="V2114" i="3"/>
  <c r="V2115" i="3"/>
  <c r="V2116" i="3"/>
  <c r="V2117" i="3"/>
  <c r="V2118" i="3"/>
  <c r="V2119" i="3"/>
  <c r="V2120" i="3"/>
  <c r="V2121" i="3"/>
  <c r="V2122" i="3"/>
  <c r="V2123" i="3"/>
  <c r="V2302" i="3"/>
  <c r="V1459" i="3"/>
  <c r="V1460" i="3"/>
  <c r="V1461" i="3"/>
  <c r="V1462" i="3"/>
  <c r="V1463" i="3"/>
  <c r="V1464" i="3"/>
  <c r="V1465" i="3"/>
  <c r="V1466" i="3"/>
  <c r="V2050" i="3"/>
  <c r="V2051"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775" i="3"/>
  <c r="V776" i="3"/>
  <c r="V777" i="3"/>
  <c r="V2162" i="3"/>
  <c r="V2164" i="3"/>
  <c r="V2165" i="3"/>
  <c r="V431" i="3"/>
  <c r="V432" i="3"/>
  <c r="V433" i="3"/>
  <c r="V434" i="3"/>
  <c r="V435" i="3"/>
  <c r="V436" i="3"/>
  <c r="V2190" i="3"/>
  <c r="V2191" i="3"/>
  <c r="V2192" i="3"/>
  <c r="V2169" i="3"/>
  <c r="V2170" i="3"/>
  <c r="V2171" i="3"/>
  <c r="V2172" i="3"/>
  <c r="V2173" i="3"/>
  <c r="V2174" i="3"/>
  <c r="V2175" i="3"/>
  <c r="V2176" i="3"/>
  <c r="V2177" i="3"/>
  <c r="V2178" i="3"/>
  <c r="V2179" i="3"/>
  <c r="V2384" i="3"/>
  <c r="V2385" i="3"/>
  <c r="V2386" i="3"/>
  <c r="V2387" i="3"/>
  <c r="V2388" i="3"/>
  <c r="V2389" i="3"/>
  <c r="V2390" i="3"/>
  <c r="V447" i="3"/>
  <c r="V448" i="3"/>
  <c r="V449" i="3"/>
  <c r="V222" i="3"/>
  <c r="V223" i="3"/>
  <c r="V224" i="3"/>
  <c r="V225" i="3"/>
  <c r="V226" i="3"/>
  <c r="V227" i="3"/>
  <c r="V228" i="3"/>
  <c r="V10" i="3"/>
  <c r="V376" i="3"/>
  <c r="V377" i="3"/>
  <c r="V2046" i="3"/>
  <c r="V2047" i="3"/>
  <c r="V2048" i="3"/>
  <c r="V129" i="3"/>
  <c r="V130" i="3"/>
  <c r="V131" i="3"/>
  <c r="V132" i="3"/>
  <c r="V133" i="3"/>
  <c r="V134" i="3"/>
  <c r="V135" i="3"/>
  <c r="V136" i="3"/>
  <c r="V137" i="3"/>
  <c r="V138" i="3"/>
  <c r="V139" i="3"/>
  <c r="V140" i="3"/>
  <c r="V2008" i="3"/>
  <c r="V2009" i="3"/>
  <c r="V2010" i="3"/>
  <c r="V2011" i="3"/>
  <c r="V2012" i="3"/>
  <c r="V2013" i="3"/>
  <c r="V2014" i="3"/>
  <c r="V2015" i="3"/>
  <c r="V2016" i="3"/>
  <c r="V2017" i="3"/>
  <c r="V2018" i="3"/>
  <c r="V2392" i="3"/>
  <c r="V2393" i="3"/>
  <c r="V2394" i="3"/>
  <c r="V2395" i="3"/>
  <c r="V2396" i="3"/>
  <c r="V2397" i="3"/>
  <c r="V2398" i="3"/>
  <c r="V2399" i="3"/>
  <c r="V2400" i="3"/>
  <c r="V1225" i="3"/>
  <c r="V1226" i="3"/>
  <c r="V1594" i="3"/>
  <c r="V1595" i="3"/>
  <c r="V1596" i="3"/>
  <c r="V1597" i="3"/>
  <c r="V1598" i="3"/>
  <c r="V1599" i="3"/>
  <c r="V1600" i="3"/>
  <c r="V1179" i="3"/>
  <c r="V1180" i="3"/>
  <c r="V1181" i="3"/>
  <c r="V1182" i="3"/>
  <c r="V1251" i="3"/>
  <c r="V1252" i="3"/>
  <c r="V1338" i="3"/>
  <c r="V1339" i="3"/>
  <c r="V487" i="3"/>
  <c r="V488" i="3"/>
  <c r="V1203" i="3"/>
  <c r="V1204" i="3"/>
  <c r="V1205" i="3"/>
  <c r="V534" i="3"/>
  <c r="V1167" i="3"/>
  <c r="V340" i="3"/>
  <c r="V341" i="3"/>
  <c r="V342" i="3"/>
  <c r="V343" i="3"/>
  <c r="V344" i="3"/>
  <c r="V2308" i="3"/>
  <c r="V2309" i="3"/>
  <c r="V2310" i="3"/>
  <c r="V2311" i="3"/>
  <c r="V2312" i="3"/>
  <c r="V2313" i="3"/>
  <c r="V2314" i="3"/>
  <c r="V2315" i="3"/>
  <c r="V2316" i="3"/>
  <c r="V2317" i="3"/>
  <c r="V2318" i="3"/>
  <c r="V2319" i="3"/>
  <c r="V2320" i="3"/>
  <c r="V2321" i="3"/>
  <c r="V2322" i="3"/>
  <c r="V2323" i="3"/>
  <c r="V2324" i="3"/>
  <c r="V2325" i="3"/>
  <c r="V2326" i="3"/>
  <c r="V2327" i="3"/>
  <c r="V2328" i="3"/>
  <c r="V2080" i="3"/>
  <c r="V2081" i="3"/>
  <c r="V2082" i="3"/>
  <c r="V2083" i="3"/>
  <c r="V2084" i="3"/>
  <c r="V2085" i="3"/>
  <c r="V2086" i="3"/>
  <c r="V2087" i="3"/>
  <c r="V2088" i="3"/>
  <c r="V2089" i="3"/>
  <c r="V2379" i="3"/>
  <c r="V2380" i="3"/>
  <c r="V2381" i="3"/>
  <c r="V2382" i="3"/>
  <c r="R494" i="3"/>
  <c r="R495" i="3"/>
  <c r="R496" i="3"/>
  <c r="R497" i="3"/>
  <c r="R498" i="3"/>
  <c r="R499" i="3"/>
  <c r="R500" i="3"/>
  <c r="R501" i="3"/>
  <c r="R1200" i="3"/>
  <c r="R1201" i="3"/>
  <c r="R1243" i="3"/>
  <c r="R1649" i="3"/>
  <c r="R1650" i="3"/>
  <c r="R1651" i="3"/>
  <c r="R1652" i="3"/>
  <c r="R1653" i="3"/>
  <c r="R1654" i="3"/>
  <c r="R1780" i="3"/>
  <c r="R1781" i="3"/>
  <c r="R1782" i="3"/>
  <c r="R1783" i="3"/>
  <c r="R1784" i="3"/>
  <c r="R1785" i="3"/>
  <c r="R1786" i="3"/>
  <c r="R1787" i="3"/>
  <c r="R1788" i="3"/>
  <c r="R1789" i="3"/>
  <c r="R37" i="3"/>
  <c r="R38" i="3"/>
  <c r="R850" i="3"/>
  <c r="R851" i="3"/>
  <c r="R852" i="3"/>
  <c r="R853" i="3"/>
  <c r="R854" i="3"/>
  <c r="R855" i="3"/>
  <c r="R856" i="3"/>
  <c r="R857" i="3"/>
  <c r="R858" i="3"/>
  <c r="R859" i="3"/>
  <c r="R860" i="3"/>
  <c r="R861" i="3"/>
  <c r="R862" i="3"/>
  <c r="R863" i="3"/>
  <c r="R864" i="3"/>
  <c r="R865" i="3"/>
  <c r="R866" i="3"/>
  <c r="R867" i="3"/>
  <c r="R868" i="3"/>
  <c r="R869" i="3"/>
  <c r="R870" i="3"/>
  <c r="R871" i="3"/>
  <c r="R872" i="3"/>
  <c r="R873" i="3"/>
  <c r="R1088" i="3"/>
  <c r="R1089" i="3"/>
  <c r="R1090" i="3"/>
  <c r="R1091" i="3"/>
  <c r="R1092" i="3"/>
  <c r="R1093" i="3"/>
  <c r="R1094" i="3"/>
  <c r="R280" i="3"/>
  <c r="R281" i="3"/>
  <c r="R282" i="3"/>
  <c r="R283" i="3"/>
  <c r="R284" i="3"/>
  <c r="R285" i="3"/>
  <c r="R286" i="3"/>
  <c r="R287" i="3"/>
  <c r="R288" i="3"/>
  <c r="R289" i="3"/>
  <c r="R290" i="3"/>
  <c r="R291" i="3"/>
  <c r="R292" i="3"/>
  <c r="R293" i="3"/>
  <c r="R294" i="3"/>
  <c r="R295" i="3"/>
  <c r="R296" i="3"/>
  <c r="R297"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2233" i="3"/>
  <c r="R2234" i="3"/>
  <c r="R2235" i="3"/>
  <c r="R2236" i="3"/>
  <c r="R1206" i="3"/>
  <c r="R1078" i="3"/>
  <c r="R1079" i="3"/>
  <c r="R1080" i="3"/>
  <c r="R1081" i="3"/>
  <c r="R1082" i="3"/>
  <c r="R1083" i="3"/>
  <c r="R1084" i="3"/>
  <c r="R1085" i="3"/>
  <c r="R1086" i="3"/>
  <c r="R1303" i="3"/>
  <c r="R1304" i="3"/>
  <c r="R358" i="3"/>
  <c r="R359" i="3"/>
  <c r="R360" i="3"/>
  <c r="R566" i="3"/>
  <c r="R1630" i="3"/>
  <c r="R1631" i="3"/>
  <c r="R1632" i="3"/>
  <c r="R1633" i="3"/>
  <c r="R1634" i="3"/>
  <c r="R1635" i="3"/>
  <c r="R267" i="3"/>
  <c r="R268" i="3"/>
  <c r="R269" i="3"/>
  <c r="R270" i="3"/>
  <c r="R271" i="3"/>
  <c r="R272" i="3"/>
  <c r="R273" i="3"/>
  <c r="R274" i="3"/>
  <c r="R275" i="3"/>
  <c r="R276" i="3"/>
  <c r="R277" i="3"/>
  <c r="R278" i="3"/>
  <c r="R161" i="3"/>
  <c r="R162" i="3"/>
  <c r="R163" i="3"/>
  <c r="R1457" i="3"/>
  <c r="R1074" i="3"/>
  <c r="R123" i="3"/>
  <c r="R124" i="3"/>
  <c r="R125" i="3"/>
  <c r="R126" i="3"/>
  <c r="R127" i="3"/>
  <c r="R119" i="3"/>
  <c r="R120" i="3"/>
  <c r="R121" i="3"/>
  <c r="R332" i="3"/>
  <c r="R333" i="3"/>
  <c r="R334" i="3"/>
  <c r="R1145" i="3"/>
  <c r="R1169" i="3"/>
  <c r="R1108" i="3"/>
  <c r="R1109" i="3"/>
  <c r="R1110" i="3"/>
  <c r="R1111" i="3"/>
  <c r="R1112" i="3"/>
  <c r="R1113" i="3"/>
  <c r="R1114" i="3"/>
  <c r="R1115" i="3"/>
  <c r="R1116" i="3"/>
  <c r="R1117" i="3"/>
  <c r="R1118" i="3"/>
  <c r="R1119" i="3"/>
  <c r="R1120" i="3"/>
  <c r="R1121" i="3"/>
  <c r="R1122" i="3"/>
  <c r="R1123" i="3"/>
  <c r="R1124" i="3"/>
  <c r="R1125" i="3"/>
  <c r="R1126"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228" i="3"/>
  <c r="R1229" i="3"/>
  <c r="R1230" i="3"/>
  <c r="R1231" i="3"/>
  <c r="R1232" i="3"/>
  <c r="R1233" i="3"/>
  <c r="R1234" i="3"/>
  <c r="R1235" i="3"/>
  <c r="R1219" i="3"/>
  <c r="R1220" i="3"/>
  <c r="R1221" i="3"/>
  <c r="R1222" i="3"/>
  <c r="R1223" i="3"/>
  <c r="R1985" i="3"/>
  <c r="R1986" i="3"/>
  <c r="R1987" i="3"/>
  <c r="R1988" i="3"/>
  <c r="R1989" i="3"/>
  <c r="R1990" i="3"/>
  <c r="R1991" i="3"/>
  <c r="R1992" i="3"/>
  <c r="R1993" i="3"/>
  <c r="R1994" i="3"/>
  <c r="R2041" i="3"/>
  <c r="R2042" i="3"/>
  <c r="R2043" i="3"/>
  <c r="R2044" i="3"/>
  <c r="R1609" i="3"/>
  <c r="R569" i="3"/>
  <c r="R570" i="3"/>
  <c r="R571" i="3"/>
  <c r="R29" i="3"/>
  <c r="R30" i="3"/>
  <c r="R31" i="3"/>
  <c r="R32" i="3"/>
  <c r="R33" i="3"/>
  <c r="R34" i="3"/>
  <c r="R35" i="3"/>
  <c r="R1162" i="3"/>
  <c r="R1163" i="3"/>
  <c r="R1164" i="3"/>
  <c r="R1165"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2275" i="3"/>
  <c r="R2276" i="3"/>
  <c r="R2181" i="3"/>
  <c r="R2182" i="3"/>
  <c r="R2286" i="3"/>
  <c r="R2287" i="3"/>
  <c r="R2066" i="3"/>
  <c r="R2186" i="3"/>
  <c r="R2187" i="3"/>
  <c r="R2188" i="3"/>
  <c r="R2053" i="3"/>
  <c r="R2054" i="3"/>
  <c r="R2055" i="3"/>
  <c r="R2056" i="3"/>
  <c r="R2057" i="3"/>
  <c r="R1627" i="3"/>
  <c r="R1628" i="3"/>
  <c r="R1660" i="3"/>
  <c r="R530" i="3"/>
  <c r="R451" i="3"/>
  <c r="R452" i="3"/>
  <c r="R554" i="3"/>
  <c r="R555" i="3"/>
  <c r="R556" i="3"/>
  <c r="R153" i="3"/>
  <c r="R1245" i="3"/>
  <c r="R1246" i="3"/>
  <c r="R381" i="3"/>
  <c r="R1347" i="3"/>
  <c r="R1348" i="3"/>
  <c r="R1349" i="3"/>
  <c r="R1849" i="3"/>
  <c r="R1850" i="3"/>
  <c r="R1258" i="3"/>
  <c r="R1259" i="3"/>
  <c r="R1260" i="3"/>
  <c r="R307" i="3"/>
  <c r="R308" i="3"/>
  <c r="R309" i="3"/>
  <c r="R2020" i="3"/>
  <c r="R2021" i="3"/>
  <c r="R2022" i="3"/>
  <c r="R2023" i="3"/>
  <c r="R2024" i="3"/>
  <c r="R2025" i="3"/>
  <c r="R1484" i="3"/>
  <c r="R1485" i="3"/>
  <c r="R1486" i="3"/>
  <c r="R2167" i="3"/>
  <c r="R1996" i="3"/>
  <c r="R1997" i="3"/>
  <c r="R1998" i="3"/>
  <c r="R1999" i="3"/>
  <c r="R2000" i="3"/>
  <c r="R2001" i="3"/>
  <c r="R2002" i="3"/>
  <c r="R2003" i="3"/>
  <c r="R2330" i="3"/>
  <c r="R2331" i="3"/>
  <c r="R2332" i="3"/>
  <c r="R2333" i="3"/>
  <c r="R2334" i="3"/>
  <c r="R364" i="3"/>
  <c r="R365" i="3"/>
  <c r="R366" i="3"/>
  <c r="R367" i="3"/>
  <c r="R368" i="3"/>
  <c r="R369" i="3"/>
  <c r="R370" i="3"/>
  <c r="R371" i="3"/>
  <c r="R372" i="3"/>
  <c r="R1147" i="3"/>
  <c r="R1588" i="3"/>
  <c r="R1589" i="3"/>
  <c r="R1590" i="3"/>
  <c r="R1591" i="3"/>
  <c r="R1592"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151" i="3"/>
  <c r="R1152" i="3"/>
  <c r="R1153" i="3"/>
  <c r="R1154" i="3"/>
  <c r="R1155" i="3"/>
  <c r="R1156" i="3"/>
  <c r="R1157" i="3"/>
  <c r="R521" i="3"/>
  <c r="R522" i="3"/>
  <c r="R523" i="3"/>
  <c r="R524" i="3"/>
  <c r="R2289" i="3"/>
  <c r="R2290" i="3"/>
  <c r="R110" i="3"/>
  <c r="R111" i="3"/>
  <c r="R727" i="3"/>
  <c r="R728" i="3"/>
  <c r="R729" i="3"/>
  <c r="R730" i="3"/>
  <c r="R731" i="3"/>
  <c r="R732" i="3"/>
  <c r="R733" i="3"/>
  <c r="R734" i="3"/>
  <c r="R735" i="3"/>
  <c r="R481" i="3"/>
  <c r="R482" i="3"/>
  <c r="R483" i="3"/>
  <c r="R484" i="3"/>
  <c r="R485"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064"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2222" i="3"/>
  <c r="R2223" i="3"/>
  <c r="R2224" i="3"/>
  <c r="R2225" i="3"/>
  <c r="R2226" i="3"/>
  <c r="R2227" i="3"/>
  <c r="R2228" i="3"/>
  <c r="R2229" i="3"/>
  <c r="R2230" i="3"/>
  <c r="R2231" i="3"/>
  <c r="R1602" i="3"/>
  <c r="R1603" i="3"/>
  <c r="R1604" i="3"/>
  <c r="R1605" i="3"/>
  <c r="R1606" i="3"/>
  <c r="R1607" i="3"/>
  <c r="R75" i="3"/>
  <c r="R76" i="3"/>
  <c r="R77" i="3"/>
  <c r="R1536" i="3"/>
  <c r="R1537" i="3"/>
  <c r="R1538" i="3"/>
  <c r="R1539" i="3"/>
  <c r="R1540" i="3"/>
  <c r="R1541" i="3"/>
  <c r="R1542" i="3"/>
  <c r="R1543" i="3"/>
  <c r="R1544" i="3"/>
  <c r="R1545" i="3"/>
  <c r="R1546" i="3"/>
  <c r="R1547" i="3"/>
  <c r="R1548" i="3"/>
  <c r="R1549" i="3"/>
  <c r="R1981" i="3"/>
  <c r="R1982" i="3"/>
  <c r="R1983" i="3"/>
  <c r="R2282" i="3"/>
  <c r="R2283" i="3"/>
  <c r="R2284" i="3"/>
  <c r="R1171" i="3"/>
  <c r="R1175" i="3"/>
  <c r="R1176" i="3"/>
  <c r="R1177" i="3"/>
  <c r="R490" i="3"/>
  <c r="R491" i="3"/>
  <c r="R2345" i="3"/>
  <c r="R2346" i="3"/>
  <c r="R2347" i="3"/>
  <c r="R2348" i="3"/>
  <c r="R2349" i="3"/>
  <c r="R2350" i="3"/>
  <c r="R2375" i="3"/>
  <c r="R2376" i="3"/>
  <c r="R2377" i="3"/>
  <c r="R1852" i="3"/>
  <c r="R1853" i="3"/>
  <c r="R1854" i="3"/>
  <c r="R1855" i="3"/>
  <c r="R1856" i="3"/>
  <c r="R1857" i="3"/>
  <c r="R1264" i="3"/>
  <c r="R1925" i="3"/>
  <c r="R220" i="3"/>
  <c r="R2149" i="3"/>
  <c r="R1254" i="3"/>
  <c r="R1255" i="3"/>
  <c r="R1256" i="3"/>
  <c r="R2370" i="3"/>
  <c r="R2371" i="3"/>
  <c r="R2372" i="3"/>
  <c r="R2373"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212" i="3"/>
  <c r="R213" i="3"/>
  <c r="R214" i="3"/>
  <c r="R1287" i="3"/>
  <c r="R503" i="3"/>
  <c r="R504" i="3"/>
  <c r="R505" i="3"/>
  <c r="R506" i="3"/>
  <c r="R507" i="3"/>
  <c r="R508" i="3"/>
  <c r="R1076" i="3"/>
  <c r="R1611" i="3"/>
  <c r="R1072" i="3"/>
  <c r="R1070" i="3"/>
  <c r="R385" i="3"/>
  <c r="R1811"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425" i="3"/>
  <c r="R426" i="3"/>
  <c r="R336" i="3"/>
  <c r="R337" i="3"/>
  <c r="R338" i="3"/>
  <c r="R379" i="3"/>
  <c r="R346" i="3"/>
  <c r="R347" i="3"/>
  <c r="R348" i="3"/>
  <c r="R349" i="3"/>
  <c r="R350" i="3"/>
  <c r="R351" i="3"/>
  <c r="R352" i="3"/>
  <c r="R353" i="3"/>
  <c r="R354"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2075" i="3"/>
  <c r="R2076" i="3"/>
  <c r="R2077" i="3"/>
  <c r="R2078" i="3"/>
  <c r="R71" i="3"/>
  <c r="R72" i="3"/>
  <c r="R73" i="3"/>
  <c r="R1159" i="3"/>
  <c r="R1160" i="3"/>
  <c r="R1173" i="3"/>
  <c r="R216" i="3"/>
  <c r="R217" i="3"/>
  <c r="R218" i="3"/>
  <c r="R1656" i="3"/>
  <c r="R1657" i="3"/>
  <c r="R1658" i="3"/>
  <c r="R113" i="3"/>
  <c r="R114" i="3"/>
  <c r="R115" i="3"/>
  <c r="R116" i="3"/>
  <c r="R117" i="3"/>
  <c r="R528" i="3"/>
  <c r="R1711" i="3"/>
  <c r="R1712" i="3"/>
  <c r="R1713" i="3"/>
  <c r="R1714" i="3"/>
  <c r="R1715" i="3"/>
  <c r="R1716" i="3"/>
  <c r="R1717" i="3"/>
  <c r="R1718" i="3"/>
  <c r="R1719" i="3"/>
  <c r="R1720" i="3"/>
  <c r="R1721" i="3"/>
  <c r="R1722"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1838" i="3"/>
  <c r="R1839" i="3"/>
  <c r="R1840" i="3"/>
  <c r="R1841" i="3"/>
  <c r="R1842" i="3"/>
  <c r="R2263" i="3"/>
  <c r="R2005" i="3"/>
  <c r="R2006" i="3"/>
  <c r="R21" i="3"/>
  <c r="R22" i="3"/>
  <c r="R23" i="3"/>
  <c r="R313" i="3"/>
  <c r="R314" i="3"/>
  <c r="R315" i="3"/>
  <c r="R316" i="3"/>
  <c r="R317" i="3"/>
  <c r="R318" i="3"/>
  <c r="R319" i="3"/>
  <c r="R320" i="3"/>
  <c r="R321" i="3"/>
  <c r="R322" i="3"/>
  <c r="R323" i="3"/>
  <c r="R324" i="3"/>
  <c r="R325" i="3"/>
  <c r="R326" i="3"/>
  <c r="R327" i="3"/>
  <c r="R2059" i="3"/>
  <c r="R2060" i="3"/>
  <c r="R1619" i="3"/>
  <c r="R1620" i="3"/>
  <c r="R2035" i="3"/>
  <c r="R2261" i="3"/>
  <c r="R1184" i="3"/>
  <c r="R1185" i="3"/>
  <c r="R1186" i="3"/>
  <c r="R2238" i="3"/>
  <c r="R2239" i="3"/>
  <c r="R2240" i="3"/>
  <c r="R2241" i="3"/>
  <c r="R2242" i="3"/>
  <c r="R2342" i="3"/>
  <c r="R2343" i="3"/>
  <c r="R374" i="3"/>
  <c r="R106" i="3"/>
  <c r="R107" i="3"/>
  <c r="R108" i="3"/>
  <c r="R1275" i="3"/>
  <c r="R2068" i="3"/>
  <c r="R2069" i="3"/>
  <c r="R2070" i="3"/>
  <c r="R1791" i="3"/>
  <c r="R1792" i="3"/>
  <c r="R1793" i="3"/>
  <c r="R1794" i="3"/>
  <c r="R1795" i="3"/>
  <c r="R1796" i="3"/>
  <c r="R1797" i="3"/>
  <c r="R1798" i="3"/>
  <c r="R1799" i="3"/>
  <c r="R1800" i="3"/>
  <c r="R1801" i="3"/>
  <c r="R1802" i="3"/>
  <c r="R1803" i="3"/>
  <c r="R1804" i="3"/>
  <c r="R1805" i="3"/>
  <c r="R1806" i="3"/>
  <c r="R1807" i="3"/>
  <c r="R1808" i="3"/>
  <c r="R1809" i="3"/>
  <c r="R515" i="3"/>
  <c r="R1937" i="3"/>
  <c r="R1938" i="3"/>
  <c r="R1939" i="3"/>
  <c r="R1940" i="3"/>
  <c r="R1941" i="3"/>
  <c r="R1942" i="3"/>
  <c r="R1943" i="3"/>
  <c r="R1944" i="3"/>
  <c r="R1945" i="3"/>
  <c r="R1946" i="3"/>
  <c r="R1947" i="3"/>
  <c r="R1948" i="3"/>
  <c r="R1949" i="3"/>
  <c r="R1950" i="3"/>
  <c r="R1951" i="3"/>
  <c r="R1952" i="3"/>
  <c r="R1932" i="3"/>
  <c r="R1933" i="3"/>
  <c r="R1934" i="3"/>
  <c r="R1935" i="3"/>
  <c r="R737" i="3"/>
  <c r="R738" i="3"/>
  <c r="R739" i="3"/>
  <c r="R740" i="3"/>
  <c r="R741" i="3"/>
  <c r="R2244" i="3"/>
  <c r="R2245" i="3"/>
  <c r="R2246" i="3"/>
  <c r="R2247" i="3"/>
  <c r="R1309" i="3"/>
  <c r="R1310" i="3"/>
  <c r="R1311" i="3"/>
  <c r="R1675" i="3"/>
  <c r="R1676" i="3"/>
  <c r="R1813" i="3"/>
  <c r="R1814" i="3"/>
  <c r="R1815" i="3"/>
  <c r="R1816" i="3"/>
  <c r="R1817" i="3"/>
  <c r="R1818" i="3"/>
  <c r="R1819" i="3"/>
  <c r="R1820" i="3"/>
  <c r="R1821" i="3"/>
  <c r="R517" i="3"/>
  <c r="R518" i="3"/>
  <c r="R519" i="3"/>
  <c r="R1196" i="3"/>
  <c r="R1197" i="3"/>
  <c r="R1198" i="3"/>
  <c r="R463" i="3"/>
  <c r="R464" i="3"/>
  <c r="R465" i="3"/>
  <c r="R466" i="3"/>
  <c r="R467" i="3"/>
  <c r="R468" i="3"/>
  <c r="R469" i="3"/>
  <c r="R470" i="3"/>
  <c r="R471" i="3"/>
  <c r="R472" i="3"/>
  <c r="R473" i="3"/>
  <c r="R474" i="3"/>
  <c r="R475" i="3"/>
  <c r="R476" i="3"/>
  <c r="R477" i="3"/>
  <c r="R478" i="3"/>
  <c r="R479" i="3"/>
  <c r="R1192" i="3"/>
  <c r="R1193" i="3"/>
  <c r="R1194" i="3"/>
  <c r="R2402" i="3"/>
  <c r="R2403" i="3"/>
  <c r="R2404" i="3"/>
  <c r="R2255" i="3"/>
  <c r="R2256" i="3"/>
  <c r="R2257" i="3"/>
  <c r="R2258" i="3"/>
  <c r="R2259" i="3"/>
  <c r="R1673" i="3"/>
  <c r="R1662" i="3"/>
  <c r="R1663" i="3"/>
  <c r="R1664" i="3"/>
  <c r="R1665" i="3"/>
  <c r="R1666" i="3"/>
  <c r="R1667" i="3"/>
  <c r="R1668" i="3"/>
  <c r="R1669" i="3"/>
  <c r="R1724" i="3"/>
  <c r="R1725" i="3"/>
  <c r="R1726" i="3"/>
  <c r="R1727" i="3"/>
  <c r="R1728" i="3"/>
  <c r="R1729" i="3"/>
  <c r="R1730" i="3"/>
  <c r="R1731" i="3"/>
  <c r="R1732" i="3"/>
  <c r="R1733" i="3"/>
  <c r="R1734" i="3"/>
  <c r="R1735" i="3"/>
  <c r="R1736" i="3"/>
  <c r="R1737" i="3"/>
  <c r="R1738" i="3"/>
  <c r="R1739" i="3"/>
  <c r="R1740" i="3"/>
  <c r="R1741" i="3"/>
  <c r="R1742" i="3"/>
  <c r="R1743" i="3"/>
  <c r="R1744" i="3"/>
  <c r="R2304" i="3"/>
  <c r="R2305" i="3"/>
  <c r="R2306" i="3"/>
  <c r="R1188" i="3"/>
  <c r="R1189" i="3"/>
  <c r="R1336" i="3"/>
  <c r="R1289" i="3"/>
  <c r="R1290" i="3"/>
  <c r="R1343" i="3"/>
  <c r="R1344" i="3"/>
  <c r="R1345" i="3"/>
  <c r="R1927" i="3"/>
  <c r="R1928" i="3"/>
  <c r="R1929" i="3"/>
  <c r="R1930" i="3"/>
  <c r="R2249" i="3"/>
  <c r="R2250" i="3"/>
  <c r="R2251" i="3"/>
  <c r="R2252" i="3"/>
  <c r="R2253" i="3"/>
  <c r="R510" i="3"/>
  <c r="R511" i="3"/>
  <c r="R512" i="3"/>
  <c r="R513" i="3"/>
  <c r="R418" i="3"/>
  <c r="R419" i="3"/>
  <c r="R420" i="3"/>
  <c r="R421" i="3"/>
  <c r="R422" i="3"/>
  <c r="R423" i="3"/>
  <c r="R1096" i="3"/>
  <c r="R1097" i="3"/>
  <c r="R1098" i="3"/>
  <c r="R1099" i="3"/>
  <c r="R1100" i="3"/>
  <c r="R1101" i="3"/>
  <c r="R1102" i="3"/>
  <c r="R1103" i="3"/>
  <c r="R1104" i="3"/>
  <c r="R1105" i="3"/>
  <c r="R1106" i="3"/>
  <c r="R1280" i="3"/>
  <c r="R1281" i="3"/>
  <c r="R1282" i="3"/>
  <c r="R1283" i="3"/>
  <c r="R1284" i="3"/>
  <c r="R1285" i="3"/>
  <c r="R1341" i="3"/>
  <c r="R2091" i="3"/>
  <c r="R2092" i="3"/>
  <c r="R2093" i="3"/>
  <c r="R2094" i="3"/>
  <c r="R2095" i="3"/>
  <c r="R2096" i="3"/>
  <c r="R2097" i="3"/>
  <c r="R2098" i="3"/>
  <c r="R2099" i="3"/>
  <c r="R2100" i="3"/>
  <c r="R2101" i="3"/>
  <c r="R2102" i="3"/>
  <c r="R2103" i="3"/>
  <c r="R2104" i="3"/>
  <c r="R2105" i="3"/>
  <c r="R2106" i="3"/>
  <c r="R2107" i="3"/>
  <c r="R2108" i="3"/>
  <c r="R2109" i="3"/>
  <c r="R2110" i="3"/>
  <c r="R2111" i="3"/>
  <c r="R2112" i="3"/>
  <c r="R2072" i="3"/>
  <c r="R2073"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544" i="3"/>
  <c r="R545" i="3"/>
  <c r="R546" i="3"/>
  <c r="R547" i="3"/>
  <c r="R548" i="3"/>
  <c r="R549" i="3"/>
  <c r="R550" i="3"/>
  <c r="R551" i="3"/>
  <c r="R552" i="3"/>
  <c r="R2297" i="3"/>
  <c r="R2298" i="3"/>
  <c r="R539" i="3"/>
  <c r="R540" i="3"/>
  <c r="R541" i="3"/>
  <c r="R542" i="3"/>
  <c r="R1324" i="3"/>
  <c r="R1325" i="3"/>
  <c r="R1326" i="3"/>
  <c r="R1327" i="3"/>
  <c r="R1328" i="3"/>
  <c r="R536" i="3"/>
  <c r="R537" i="3"/>
  <c r="R1248" i="3"/>
  <c r="R1249" i="3"/>
  <c r="R1297" i="3"/>
  <c r="R1298" i="3"/>
  <c r="R1299" i="3"/>
  <c r="R1300" i="3"/>
  <c r="R1301" i="3"/>
  <c r="R2125" i="3"/>
  <c r="R2126" i="3"/>
  <c r="R2127" i="3"/>
  <c r="R2128" i="3"/>
  <c r="R2129" i="3"/>
  <c r="R2130" i="3"/>
  <c r="R2131" i="3"/>
  <c r="R2132" i="3"/>
  <c r="R2133" i="3"/>
  <c r="R2134" i="3"/>
  <c r="R2135" i="3"/>
  <c r="R2136" i="3"/>
  <c r="R2137" i="3"/>
  <c r="R2138" i="3"/>
  <c r="R2139" i="3"/>
  <c r="R2140" i="3"/>
  <c r="R2141" i="3"/>
  <c r="R2142" i="3"/>
  <c r="R2143" i="3"/>
  <c r="R1292" i="3"/>
  <c r="R1293" i="3"/>
  <c r="R1294" i="3"/>
  <c r="R1295" i="3"/>
  <c r="R1213" i="3"/>
  <c r="R1214" i="3"/>
  <c r="R1215" i="3"/>
  <c r="R2039" i="3"/>
  <c r="R1615" i="3"/>
  <c r="R1616" i="3"/>
  <c r="R1617" i="3"/>
  <c r="R383" i="3"/>
  <c r="R356" i="3"/>
  <c r="R1319" i="3"/>
  <c r="R1320" i="3"/>
  <c r="R1488" i="3"/>
  <c r="R1489" i="3"/>
  <c r="R1490" i="3"/>
  <c r="R1491" i="3"/>
  <c r="R12" i="3"/>
  <c r="R13" i="3"/>
  <c r="R14" i="3"/>
  <c r="R15" i="3"/>
  <c r="R16" i="3"/>
  <c r="R17" i="3"/>
  <c r="R18" i="3"/>
  <c r="R19" i="3"/>
  <c r="R362" i="3"/>
  <c r="R2278" i="3"/>
  <c r="R2279" i="3"/>
  <c r="R2280" i="3"/>
  <c r="R1322"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1306" i="3"/>
  <c r="R1307" i="3"/>
  <c r="R69" i="3"/>
  <c r="R1217" i="3"/>
  <c r="R1518" i="3"/>
  <c r="R1519" i="3"/>
  <c r="R1520" i="3"/>
  <c r="R1521" i="3"/>
  <c r="R1522" i="3"/>
  <c r="R1523" i="3"/>
  <c r="R1524" i="3"/>
  <c r="R1525" i="3"/>
  <c r="R1526" i="3"/>
  <c r="R1527" i="3"/>
  <c r="R1528" i="3"/>
  <c r="R1529" i="3"/>
  <c r="R1530" i="3"/>
  <c r="R1531" i="3"/>
  <c r="R1532" i="3"/>
  <c r="R1533" i="3"/>
  <c r="R1534" i="3"/>
  <c r="R142" i="3"/>
  <c r="R1277" i="3"/>
  <c r="R1278" i="3"/>
  <c r="R428" i="3"/>
  <c r="R429" i="3"/>
  <c r="R144" i="3"/>
  <c r="R145" i="3"/>
  <c r="R146" i="3"/>
  <c r="R147" i="3"/>
  <c r="R148" i="3"/>
  <c r="R149" i="3"/>
  <c r="R150" i="3"/>
  <c r="R151" i="3"/>
  <c r="R573" i="3"/>
  <c r="R574" i="3"/>
  <c r="R575" i="3"/>
  <c r="R576" i="3"/>
  <c r="R2194" i="3"/>
  <c r="R2195" i="3"/>
  <c r="R2196" i="3"/>
  <c r="R2037" i="3"/>
  <c r="R79" i="3"/>
  <c r="R80" i="3"/>
  <c r="R81" i="3"/>
  <c r="R82" i="3"/>
  <c r="R83" i="3"/>
  <c r="R2300" i="3"/>
  <c r="R2268" i="3"/>
  <c r="R2269" i="3"/>
  <c r="R2270" i="3"/>
  <c r="R2271" i="3"/>
  <c r="R2272" i="3"/>
  <c r="R2273"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563" i="3"/>
  <c r="R567" i="3"/>
  <c r="R169" i="3"/>
  <c r="R165" i="3"/>
  <c r="R166" i="3"/>
  <c r="R167" i="3"/>
  <c r="R438" i="3"/>
  <c r="R439" i="3"/>
  <c r="R440" i="3"/>
  <c r="R441" i="3"/>
  <c r="R442" i="3"/>
  <c r="R443" i="3"/>
  <c r="R444" i="3"/>
  <c r="R445" i="3"/>
  <c r="R1066" i="3"/>
  <c r="R2145" i="3"/>
  <c r="R2146" i="3"/>
  <c r="R2147" i="3"/>
  <c r="R1068" i="3"/>
  <c r="R1330" i="3"/>
  <c r="R1331" i="3"/>
  <c r="R1240" i="3"/>
  <c r="R1241"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387" i="3"/>
  <c r="R388" i="3"/>
  <c r="R389" i="3"/>
  <c r="R85" i="3"/>
  <c r="R86" i="3"/>
  <c r="R87" i="3"/>
  <c r="R88" i="3"/>
  <c r="R89" i="3"/>
  <c r="R90" i="3"/>
  <c r="R91" i="3"/>
  <c r="R92" i="3"/>
  <c r="R93" i="3"/>
  <c r="R94" i="3"/>
  <c r="R95" i="3"/>
  <c r="R96" i="3"/>
  <c r="R97" i="3"/>
  <c r="R98" i="3"/>
  <c r="R99" i="3"/>
  <c r="R100" i="3"/>
  <c r="R101" i="3"/>
  <c r="R102" i="3"/>
  <c r="R103" i="3"/>
  <c r="R104" i="3"/>
  <c r="R299" i="3"/>
  <c r="R300" i="3"/>
  <c r="R301" i="3"/>
  <c r="R302" i="3"/>
  <c r="R303" i="3"/>
  <c r="R25" i="3"/>
  <c r="R26" i="3"/>
  <c r="R27" i="3"/>
  <c r="R2027" i="3"/>
  <c r="R2028" i="3"/>
  <c r="R2029" i="3"/>
  <c r="R2030" i="3"/>
  <c r="R2031" i="3"/>
  <c r="R843" i="3"/>
  <c r="R844" i="3"/>
  <c r="R845" i="3"/>
  <c r="R846" i="3"/>
  <c r="R847" i="3"/>
  <c r="R848" i="3"/>
  <c r="R2151" i="3"/>
  <c r="R2152" i="3"/>
  <c r="R2153" i="3"/>
  <c r="R2154" i="3"/>
  <c r="R2155" i="3"/>
  <c r="R305" i="3"/>
  <c r="R2292" i="3"/>
  <c r="R458" i="3"/>
  <c r="R459" i="3"/>
  <c r="R460" i="3"/>
  <c r="R461" i="3"/>
  <c r="R2294" i="3"/>
  <c r="R2295" i="3"/>
  <c r="R1622" i="3"/>
  <c r="R1623" i="3"/>
  <c r="R1624" i="3"/>
  <c r="R1625" i="3"/>
  <c r="R532"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1637" i="3"/>
  <c r="R1638" i="3"/>
  <c r="R1639" i="3"/>
  <c r="R1640" i="3"/>
  <c r="R1641" i="3"/>
  <c r="R1642" i="3"/>
  <c r="R1643" i="3"/>
  <c r="R1644" i="3"/>
  <c r="R1645" i="3"/>
  <c r="R1646" i="3"/>
  <c r="R1647" i="3"/>
  <c r="R2336" i="3"/>
  <c r="R2337" i="3"/>
  <c r="R2338" i="3"/>
  <c r="R2339" i="3"/>
  <c r="R2340" i="3"/>
  <c r="R1351" i="3"/>
  <c r="R1352" i="3"/>
  <c r="R1353" i="3"/>
  <c r="R155" i="3"/>
  <c r="R156" i="3"/>
  <c r="R157" i="3"/>
  <c r="R158" i="3"/>
  <c r="R159" i="3"/>
  <c r="R1266" i="3"/>
  <c r="R1267" i="3"/>
  <c r="R1268" i="3"/>
  <c r="R1269" i="3"/>
  <c r="R1270" i="3"/>
  <c r="R1271" i="3"/>
  <c r="R1272" i="3"/>
  <c r="R1273" i="3"/>
  <c r="R924" i="3"/>
  <c r="R925" i="3"/>
  <c r="R926" i="3"/>
  <c r="R927" i="3"/>
  <c r="R928" i="3"/>
  <c r="R929" i="3"/>
  <c r="R930" i="3"/>
  <c r="R931" i="3"/>
  <c r="R932" i="3"/>
  <c r="R933" i="3"/>
  <c r="R934" i="3"/>
  <c r="R935" i="3"/>
  <c r="R936" i="3"/>
  <c r="R937" i="3"/>
  <c r="R938" i="3"/>
  <c r="R1671" i="3"/>
  <c r="R807" i="3"/>
  <c r="R1823" i="3"/>
  <c r="R1824" i="3"/>
  <c r="R1825" i="3"/>
  <c r="R1826" i="3"/>
  <c r="R1827" i="3"/>
  <c r="R1828" i="3"/>
  <c r="R1829" i="3"/>
  <c r="R1830" i="3"/>
  <c r="R1831" i="3"/>
  <c r="R1832" i="3"/>
  <c r="R1833" i="3"/>
  <c r="R1834" i="3"/>
  <c r="R1835" i="3"/>
  <c r="R1836" i="3"/>
  <c r="R885" i="3"/>
  <c r="R886" i="3"/>
  <c r="R887" i="3"/>
  <c r="R888" i="3"/>
  <c r="R889" i="3"/>
  <c r="R890" i="3"/>
  <c r="R891" i="3"/>
  <c r="R892" i="3"/>
  <c r="R893" i="3"/>
  <c r="R894" i="3"/>
  <c r="R895" i="3"/>
  <c r="R454" i="3"/>
  <c r="R455" i="3"/>
  <c r="R456" i="3"/>
  <c r="R1333" i="3"/>
  <c r="R1334" i="3"/>
  <c r="R1128" i="3"/>
  <c r="R1129" i="3"/>
  <c r="R1130" i="3"/>
  <c r="R1131" i="3"/>
  <c r="R1132" i="3"/>
  <c r="R1133" i="3"/>
  <c r="R1134" i="3"/>
  <c r="R1135" i="3"/>
  <c r="R1136" i="3"/>
  <c r="R1137" i="3"/>
  <c r="R1138" i="3"/>
  <c r="R1139" i="3"/>
  <c r="R1140" i="3"/>
  <c r="R1141" i="3"/>
  <c r="R1142" i="3"/>
  <c r="R1143" i="3"/>
  <c r="R558" i="3"/>
  <c r="R559" i="3"/>
  <c r="R560" i="3"/>
  <c r="R561" i="3"/>
  <c r="R1262" i="3"/>
  <c r="R2033"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237" i="3"/>
  <c r="R1238" i="3"/>
  <c r="R1859" i="3"/>
  <c r="R1860" i="3"/>
  <c r="R1861" i="3"/>
  <c r="R1862" i="3"/>
  <c r="R1863" i="3"/>
  <c r="R1864" i="3"/>
  <c r="R1865" i="3"/>
  <c r="R1866" i="3"/>
  <c r="R1867" i="3"/>
  <c r="R311" i="3"/>
  <c r="R1355" i="3"/>
  <c r="R1356" i="3"/>
  <c r="R1357" i="3"/>
  <c r="R1358" i="3"/>
  <c r="R1359" i="3"/>
  <c r="R1360" i="3"/>
  <c r="R1678" i="3"/>
  <c r="R1679" i="3"/>
  <c r="R1680" i="3"/>
  <c r="R1681" i="3"/>
  <c r="R1844" i="3"/>
  <c r="R1845" i="3"/>
  <c r="R1846" i="3"/>
  <c r="R1847" i="3"/>
  <c r="R1064" i="3"/>
  <c r="R1613" i="3"/>
  <c r="R1062" i="3"/>
  <c r="R2062" i="3"/>
  <c r="R1468" i="3"/>
  <c r="R1469" i="3"/>
  <c r="R1470" i="3"/>
  <c r="R1471" i="3"/>
  <c r="R1472" i="3"/>
  <c r="R1473" i="3"/>
  <c r="R1474" i="3"/>
  <c r="R1475" i="3"/>
  <c r="R1476" i="3"/>
  <c r="R1477" i="3"/>
  <c r="R1478" i="3"/>
  <c r="R1479" i="3"/>
  <c r="R1480" i="3"/>
  <c r="R1481" i="3"/>
  <c r="R1482" i="3"/>
  <c r="R2352" i="3"/>
  <c r="R2353" i="3"/>
  <c r="R2354" i="3"/>
  <c r="R2355" i="3"/>
  <c r="R2356" i="3"/>
  <c r="R2357" i="3"/>
  <c r="R2358" i="3"/>
  <c r="R2359"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526" i="3"/>
  <c r="R875" i="3"/>
  <c r="R876" i="3"/>
  <c r="R877" i="3"/>
  <c r="R878" i="3"/>
  <c r="R879" i="3"/>
  <c r="R880" i="3"/>
  <c r="R881" i="3"/>
  <c r="R882" i="3"/>
  <c r="R883" i="3"/>
  <c r="R2265" i="3"/>
  <c r="R2266" i="3"/>
  <c r="R2157" i="3"/>
  <c r="R2158" i="3"/>
  <c r="R2159" i="3"/>
  <c r="R2160" i="3"/>
  <c r="R1149" i="3"/>
  <c r="R1208" i="3"/>
  <c r="R1209" i="3"/>
  <c r="R1210" i="3"/>
  <c r="R1211" i="3"/>
  <c r="R1313" i="3"/>
  <c r="R1314" i="3"/>
  <c r="R1315" i="3"/>
  <c r="R1316" i="3"/>
  <c r="R1317" i="3"/>
  <c r="R2361" i="3"/>
  <c r="R2362" i="3"/>
  <c r="R2363" i="3"/>
  <c r="R2364" i="3"/>
  <c r="R2365" i="3"/>
  <c r="R2366" i="3"/>
  <c r="R2367" i="3"/>
  <c r="R2368" i="3"/>
  <c r="R2184" i="3"/>
  <c r="R329" i="3"/>
  <c r="R330" i="3"/>
  <c r="R837" i="3"/>
  <c r="R838" i="3"/>
  <c r="R839" i="3"/>
  <c r="R840" i="3"/>
  <c r="R841" i="3"/>
  <c r="R2114" i="3"/>
  <c r="R2115" i="3"/>
  <c r="R2116" i="3"/>
  <c r="R2117" i="3"/>
  <c r="R2118" i="3"/>
  <c r="R2119" i="3"/>
  <c r="R2120" i="3"/>
  <c r="R2121" i="3"/>
  <c r="R2122" i="3"/>
  <c r="R2123" i="3"/>
  <c r="R2302" i="3"/>
  <c r="R1459" i="3"/>
  <c r="R1460" i="3"/>
  <c r="R1461" i="3"/>
  <c r="R1462" i="3"/>
  <c r="R1463" i="3"/>
  <c r="R1464" i="3"/>
  <c r="R1465" i="3"/>
  <c r="R1466" i="3"/>
  <c r="R2050" i="3"/>
  <c r="R2051"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775" i="3"/>
  <c r="R776" i="3"/>
  <c r="R777" i="3"/>
  <c r="R2162" i="3"/>
  <c r="R2164" i="3"/>
  <c r="R2165" i="3"/>
  <c r="R431" i="3"/>
  <c r="R432" i="3"/>
  <c r="R433" i="3"/>
  <c r="R434" i="3"/>
  <c r="R435" i="3"/>
  <c r="R436" i="3"/>
  <c r="R2190" i="3"/>
  <c r="R2191" i="3"/>
  <c r="R2192" i="3"/>
  <c r="R2169" i="3"/>
  <c r="R2170" i="3"/>
  <c r="R2171" i="3"/>
  <c r="R2172" i="3"/>
  <c r="R2173" i="3"/>
  <c r="R2174" i="3"/>
  <c r="R2175" i="3"/>
  <c r="R2176" i="3"/>
  <c r="R2177" i="3"/>
  <c r="R2178" i="3"/>
  <c r="R2179" i="3"/>
  <c r="R2384" i="3"/>
  <c r="R2385" i="3"/>
  <c r="R2386" i="3"/>
  <c r="R2387" i="3"/>
  <c r="R2388" i="3"/>
  <c r="R2389" i="3"/>
  <c r="R2390" i="3"/>
  <c r="R447" i="3"/>
  <c r="R448" i="3"/>
  <c r="R449" i="3"/>
  <c r="R222" i="3"/>
  <c r="R223" i="3"/>
  <c r="R224" i="3"/>
  <c r="R225" i="3"/>
  <c r="R226" i="3"/>
  <c r="R227" i="3"/>
  <c r="R228" i="3"/>
  <c r="R10" i="3"/>
  <c r="R376" i="3"/>
  <c r="R377" i="3"/>
  <c r="R2046" i="3"/>
  <c r="R2047" i="3"/>
  <c r="R2048" i="3"/>
  <c r="R129" i="3"/>
  <c r="R130" i="3"/>
  <c r="R131" i="3"/>
  <c r="R132" i="3"/>
  <c r="R133" i="3"/>
  <c r="R134" i="3"/>
  <c r="R135" i="3"/>
  <c r="R136" i="3"/>
  <c r="R137" i="3"/>
  <c r="R138" i="3"/>
  <c r="R139" i="3"/>
  <c r="R140" i="3"/>
  <c r="R2008" i="3"/>
  <c r="R2009" i="3"/>
  <c r="R2010" i="3"/>
  <c r="R2011" i="3"/>
  <c r="R2012" i="3"/>
  <c r="R2013" i="3"/>
  <c r="R2014" i="3"/>
  <c r="R2015" i="3"/>
  <c r="R2016" i="3"/>
  <c r="R2017" i="3"/>
  <c r="R2018" i="3"/>
  <c r="R2392" i="3"/>
  <c r="R2393" i="3"/>
  <c r="R2394" i="3"/>
  <c r="R2395" i="3"/>
  <c r="R2396" i="3"/>
  <c r="R2397" i="3"/>
  <c r="R2398" i="3"/>
  <c r="R2399" i="3"/>
  <c r="R2400" i="3"/>
  <c r="R1225" i="3"/>
  <c r="R1226" i="3"/>
  <c r="R1594" i="3"/>
  <c r="R1595" i="3"/>
  <c r="R1596" i="3"/>
  <c r="R1597" i="3"/>
  <c r="R1598" i="3"/>
  <c r="R1599" i="3"/>
  <c r="R1600" i="3"/>
  <c r="R1179" i="3"/>
  <c r="R1180" i="3"/>
  <c r="R1181" i="3"/>
  <c r="R1182" i="3"/>
  <c r="R1251" i="3"/>
  <c r="R1252" i="3"/>
  <c r="R1338" i="3"/>
  <c r="R1339" i="3"/>
  <c r="R487" i="3"/>
  <c r="R488" i="3"/>
  <c r="R1203" i="3"/>
  <c r="R1204" i="3"/>
  <c r="R1205" i="3"/>
  <c r="R534" i="3"/>
  <c r="R1167" i="3"/>
  <c r="R340" i="3"/>
  <c r="R341" i="3"/>
  <c r="R342" i="3"/>
  <c r="R343" i="3"/>
  <c r="R344" i="3"/>
  <c r="R2308" i="3"/>
  <c r="R2309" i="3"/>
  <c r="R2310" i="3"/>
  <c r="R2311" i="3"/>
  <c r="R2312" i="3"/>
  <c r="R2313" i="3"/>
  <c r="R2314" i="3"/>
  <c r="R2315" i="3"/>
  <c r="R2316" i="3"/>
  <c r="R2317" i="3"/>
  <c r="R2318" i="3"/>
  <c r="R2319" i="3"/>
  <c r="R2320" i="3"/>
  <c r="R2321" i="3"/>
  <c r="R2322" i="3"/>
  <c r="R2323" i="3"/>
  <c r="R2324" i="3"/>
  <c r="R2325" i="3"/>
  <c r="R2326" i="3"/>
  <c r="R2327" i="3"/>
  <c r="R2328" i="3"/>
  <c r="R2080" i="3"/>
  <c r="R2081" i="3"/>
  <c r="R2082" i="3"/>
  <c r="R2083" i="3"/>
  <c r="R2084" i="3"/>
  <c r="R2085" i="3"/>
  <c r="R2086" i="3"/>
  <c r="R2087" i="3"/>
  <c r="R2088" i="3"/>
  <c r="R2089" i="3"/>
  <c r="R2379" i="3"/>
  <c r="R2380" i="3"/>
  <c r="R2381" i="3"/>
  <c r="R2382" i="3"/>
  <c r="Q494" i="3"/>
  <c r="Q495" i="3"/>
  <c r="Q496" i="3"/>
  <c r="Q497" i="3"/>
  <c r="Q498" i="3"/>
  <c r="Q499" i="3"/>
  <c r="Q500" i="3"/>
  <c r="Q501" i="3"/>
  <c r="Q1200" i="3"/>
  <c r="Q1201" i="3"/>
  <c r="Q1243" i="3"/>
  <c r="Q1649" i="3"/>
  <c r="Q1650" i="3"/>
  <c r="Q1651" i="3"/>
  <c r="Q1652" i="3"/>
  <c r="Q1653" i="3"/>
  <c r="Q1654" i="3"/>
  <c r="Q1780" i="3"/>
  <c r="Q1781" i="3"/>
  <c r="Q1782" i="3"/>
  <c r="Q1783" i="3"/>
  <c r="Q1784" i="3"/>
  <c r="Q1785" i="3"/>
  <c r="Q1786" i="3"/>
  <c r="Q1787" i="3"/>
  <c r="Q1788" i="3"/>
  <c r="Q1789" i="3"/>
  <c r="Q37" i="3"/>
  <c r="Q38" i="3"/>
  <c r="Q850" i="3"/>
  <c r="Q851" i="3"/>
  <c r="Q852" i="3"/>
  <c r="Q853" i="3"/>
  <c r="Q854" i="3"/>
  <c r="Q855" i="3"/>
  <c r="Q856" i="3"/>
  <c r="Q857" i="3"/>
  <c r="Q858" i="3"/>
  <c r="Q859" i="3"/>
  <c r="Q860" i="3"/>
  <c r="Q861" i="3"/>
  <c r="Q862" i="3"/>
  <c r="Q863" i="3"/>
  <c r="Q864" i="3"/>
  <c r="Q865" i="3"/>
  <c r="Q866" i="3"/>
  <c r="Q867" i="3"/>
  <c r="Q868" i="3"/>
  <c r="Q869" i="3"/>
  <c r="Q870" i="3"/>
  <c r="Q871" i="3"/>
  <c r="Q872" i="3"/>
  <c r="Q873" i="3"/>
  <c r="Q1088" i="3"/>
  <c r="Q1089" i="3"/>
  <c r="Q1090" i="3"/>
  <c r="Q1091" i="3"/>
  <c r="Q1092" i="3"/>
  <c r="Q1093" i="3"/>
  <c r="Q1094" i="3"/>
  <c r="Q280" i="3"/>
  <c r="Q281" i="3"/>
  <c r="Q282" i="3"/>
  <c r="Q283" i="3"/>
  <c r="Q284" i="3"/>
  <c r="Q285" i="3"/>
  <c r="Q286" i="3"/>
  <c r="Q287" i="3"/>
  <c r="Q288" i="3"/>
  <c r="Q289" i="3"/>
  <c r="Q290" i="3"/>
  <c r="Q291" i="3"/>
  <c r="Q292" i="3"/>
  <c r="Q293" i="3"/>
  <c r="Q294" i="3"/>
  <c r="Q295" i="3"/>
  <c r="Q296" i="3"/>
  <c r="Q297"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2198" i="3"/>
  <c r="Q2199" i="3"/>
  <c r="Q2200" i="3"/>
  <c r="Q2201" i="3"/>
  <c r="Q2202" i="3"/>
  <c r="Q2203" i="3"/>
  <c r="Q2204" i="3"/>
  <c r="Q2205" i="3"/>
  <c r="Q2206" i="3"/>
  <c r="Q2207" i="3"/>
  <c r="Q2208" i="3"/>
  <c r="Q2209" i="3"/>
  <c r="Q2210" i="3"/>
  <c r="Q2211" i="3"/>
  <c r="Q2212" i="3"/>
  <c r="Q2213" i="3"/>
  <c r="Q2214" i="3"/>
  <c r="Q2215" i="3"/>
  <c r="Q2216" i="3"/>
  <c r="Q2217" i="3"/>
  <c r="Q2218" i="3"/>
  <c r="Q2219" i="3"/>
  <c r="Q2220" i="3"/>
  <c r="Q1551" i="3"/>
  <c r="Q1552" i="3"/>
  <c r="Q1553" i="3"/>
  <c r="Q1554" i="3"/>
  <c r="Q1555" i="3"/>
  <c r="Q1556" i="3"/>
  <c r="Q1557" i="3"/>
  <c r="Q1558" i="3"/>
  <c r="Q1559" i="3"/>
  <c r="Q1560" i="3"/>
  <c r="Q1561" i="3"/>
  <c r="Q1562" i="3"/>
  <c r="Q1563" i="3"/>
  <c r="Q1564" i="3"/>
  <c r="Q1565" i="3"/>
  <c r="Q1566" i="3"/>
  <c r="Q1567" i="3"/>
  <c r="Q1568" i="3"/>
  <c r="Q1569" i="3"/>
  <c r="Q1570" i="3"/>
  <c r="Q1571" i="3"/>
  <c r="Q1572" i="3"/>
  <c r="Q1573" i="3"/>
  <c r="Q1574" i="3"/>
  <c r="Q1575" i="3"/>
  <c r="Q1576" i="3"/>
  <c r="Q1577" i="3"/>
  <c r="Q1578" i="3"/>
  <c r="Q1579" i="3"/>
  <c r="Q1580" i="3"/>
  <c r="Q1581" i="3"/>
  <c r="Q1582" i="3"/>
  <c r="Q1583" i="3"/>
  <c r="Q1584" i="3"/>
  <c r="Q1585" i="3"/>
  <c r="Q1586" i="3"/>
  <c r="Q2233" i="3"/>
  <c r="Q2234" i="3"/>
  <c r="Q2235" i="3"/>
  <c r="Q2236" i="3"/>
  <c r="Q1206" i="3"/>
  <c r="Q1078" i="3"/>
  <c r="Q1079" i="3"/>
  <c r="Q1080" i="3"/>
  <c r="Q1081" i="3"/>
  <c r="Q1082" i="3"/>
  <c r="Q1083" i="3"/>
  <c r="Q1084" i="3"/>
  <c r="Q1085" i="3"/>
  <c r="Q1086" i="3"/>
  <c r="Q1303" i="3"/>
  <c r="Q1304" i="3"/>
  <c r="Q358" i="3"/>
  <c r="Q359" i="3"/>
  <c r="Q360" i="3"/>
  <c r="Q566" i="3"/>
  <c r="Q1630" i="3"/>
  <c r="Q1631" i="3"/>
  <c r="Q1632" i="3"/>
  <c r="Q1633" i="3"/>
  <c r="Q1634" i="3"/>
  <c r="Q1635" i="3"/>
  <c r="Q267" i="3"/>
  <c r="Q268" i="3"/>
  <c r="Q269" i="3"/>
  <c r="Q270" i="3"/>
  <c r="Q271" i="3"/>
  <c r="Q272" i="3"/>
  <c r="Q273" i="3"/>
  <c r="Q274" i="3"/>
  <c r="Q275" i="3"/>
  <c r="Q276" i="3"/>
  <c r="Q277" i="3"/>
  <c r="Q278" i="3"/>
  <c r="Q161" i="3"/>
  <c r="Q162" i="3"/>
  <c r="Q163" i="3"/>
  <c r="Q1457" i="3"/>
  <c r="Q1074" i="3"/>
  <c r="Q123" i="3"/>
  <c r="Q124" i="3"/>
  <c r="Q125" i="3"/>
  <c r="Q126" i="3"/>
  <c r="Q127" i="3"/>
  <c r="Q119" i="3"/>
  <c r="Q120" i="3"/>
  <c r="Q121" i="3"/>
  <c r="Q332" i="3"/>
  <c r="Q333" i="3"/>
  <c r="Q334" i="3"/>
  <c r="Q1145" i="3"/>
  <c r="Q1169" i="3"/>
  <c r="Q1108" i="3"/>
  <c r="Q1109" i="3"/>
  <c r="Q1110" i="3"/>
  <c r="Q1111" i="3"/>
  <c r="Q1112" i="3"/>
  <c r="Q1113" i="3"/>
  <c r="Q1114" i="3"/>
  <c r="Q1115" i="3"/>
  <c r="Q1116" i="3"/>
  <c r="Q1117" i="3"/>
  <c r="Q1118" i="3"/>
  <c r="Q1119" i="3"/>
  <c r="Q1120" i="3"/>
  <c r="Q1121" i="3"/>
  <c r="Q1122" i="3"/>
  <c r="Q1123" i="3"/>
  <c r="Q1124" i="3"/>
  <c r="Q1125" i="3"/>
  <c r="Q1126" i="3"/>
  <c r="Q1954" i="3"/>
  <c r="Q1955" i="3"/>
  <c r="Q1956" i="3"/>
  <c r="Q1957" i="3"/>
  <c r="Q1958" i="3"/>
  <c r="Q1959" i="3"/>
  <c r="Q1960" i="3"/>
  <c r="Q1961" i="3"/>
  <c r="Q1962" i="3"/>
  <c r="Q1963" i="3"/>
  <c r="Q1964" i="3"/>
  <c r="Q1965" i="3"/>
  <c r="Q1966" i="3"/>
  <c r="Q1967" i="3"/>
  <c r="Q1968" i="3"/>
  <c r="Q1969" i="3"/>
  <c r="Q1970" i="3"/>
  <c r="Q1971" i="3"/>
  <c r="Q1972" i="3"/>
  <c r="Q1973" i="3"/>
  <c r="Q1974" i="3"/>
  <c r="Q1975" i="3"/>
  <c r="Q1976" i="3"/>
  <c r="Q1977" i="3"/>
  <c r="Q1978" i="3"/>
  <c r="Q1979" i="3"/>
  <c r="Q1228" i="3"/>
  <c r="Q1229" i="3"/>
  <c r="Q1230" i="3"/>
  <c r="Q1231" i="3"/>
  <c r="Q1232" i="3"/>
  <c r="Q1233" i="3"/>
  <c r="Q1234" i="3"/>
  <c r="Q1235" i="3"/>
  <c r="Q1219" i="3"/>
  <c r="Q1220" i="3"/>
  <c r="Q1221" i="3"/>
  <c r="Q1222" i="3"/>
  <c r="Q1223" i="3"/>
  <c r="Q1985" i="3"/>
  <c r="Q1986" i="3"/>
  <c r="Q1987" i="3"/>
  <c r="Q1988" i="3"/>
  <c r="Q1989" i="3"/>
  <c r="Q1990" i="3"/>
  <c r="Q1991" i="3"/>
  <c r="Q1992" i="3"/>
  <c r="Q1993" i="3"/>
  <c r="Q1994" i="3"/>
  <c r="Q2041" i="3"/>
  <c r="Q2042" i="3"/>
  <c r="Q2043" i="3"/>
  <c r="Q2044" i="3"/>
  <c r="Q1609" i="3"/>
  <c r="Q569" i="3"/>
  <c r="Q570" i="3"/>
  <c r="Q571" i="3"/>
  <c r="Q29" i="3"/>
  <c r="Q30" i="3"/>
  <c r="Q31" i="3"/>
  <c r="Q32" i="3"/>
  <c r="Q33" i="3"/>
  <c r="Q34" i="3"/>
  <c r="Q35" i="3"/>
  <c r="Q1162" i="3"/>
  <c r="Q1163" i="3"/>
  <c r="Q1164" i="3"/>
  <c r="Q1165" i="3"/>
  <c r="Q1493" i="3"/>
  <c r="Q1494" i="3"/>
  <c r="Q1495" i="3"/>
  <c r="Q1496" i="3"/>
  <c r="Q1497" i="3"/>
  <c r="Q1498" i="3"/>
  <c r="Q1499" i="3"/>
  <c r="Q1500" i="3"/>
  <c r="Q1501" i="3"/>
  <c r="Q1502" i="3"/>
  <c r="Q1503" i="3"/>
  <c r="Q1504" i="3"/>
  <c r="Q1505" i="3"/>
  <c r="Q1506" i="3"/>
  <c r="Q1507" i="3"/>
  <c r="Q1508" i="3"/>
  <c r="Q1509" i="3"/>
  <c r="Q1510" i="3"/>
  <c r="Q1511" i="3"/>
  <c r="Q1512" i="3"/>
  <c r="Q1513" i="3"/>
  <c r="Q1514" i="3"/>
  <c r="Q1515" i="3"/>
  <c r="Q1516" i="3"/>
  <c r="Q2275" i="3"/>
  <c r="Q2276" i="3"/>
  <c r="Q2181" i="3"/>
  <c r="Q2182" i="3"/>
  <c r="Q2286" i="3"/>
  <c r="Q2287" i="3"/>
  <c r="Q2066" i="3"/>
  <c r="Q2186" i="3"/>
  <c r="Q2187" i="3"/>
  <c r="Q2188" i="3"/>
  <c r="Q2053" i="3"/>
  <c r="Q2054" i="3"/>
  <c r="Q2055" i="3"/>
  <c r="Q2056" i="3"/>
  <c r="Q2057" i="3"/>
  <c r="Q1627" i="3"/>
  <c r="Q1628" i="3"/>
  <c r="Q1660" i="3"/>
  <c r="Q530" i="3"/>
  <c r="Q451" i="3"/>
  <c r="Q452" i="3"/>
  <c r="Q554" i="3"/>
  <c r="Q555" i="3"/>
  <c r="Q556" i="3"/>
  <c r="Q153" i="3"/>
  <c r="Q1245" i="3"/>
  <c r="Q1246" i="3"/>
  <c r="Q381" i="3"/>
  <c r="Q1347" i="3"/>
  <c r="Q1348" i="3"/>
  <c r="Q1349" i="3"/>
  <c r="Q1849" i="3"/>
  <c r="Q1850" i="3"/>
  <c r="Q1258" i="3"/>
  <c r="Q1259" i="3"/>
  <c r="Q1260" i="3"/>
  <c r="Q307" i="3"/>
  <c r="Q308" i="3"/>
  <c r="Q309" i="3"/>
  <c r="Q2020" i="3"/>
  <c r="Q2021" i="3"/>
  <c r="Q2022" i="3"/>
  <c r="Q2023" i="3"/>
  <c r="Q2024" i="3"/>
  <c r="Q2025" i="3"/>
  <c r="Q1484" i="3"/>
  <c r="Q1485" i="3"/>
  <c r="Q1486" i="3"/>
  <c r="Q2167" i="3"/>
  <c r="Q1996" i="3"/>
  <c r="Q1997" i="3"/>
  <c r="Q1998" i="3"/>
  <c r="Q1999" i="3"/>
  <c r="Q2000" i="3"/>
  <c r="Q2001" i="3"/>
  <c r="Q2002" i="3"/>
  <c r="Q2003" i="3"/>
  <c r="Q2330" i="3"/>
  <c r="Q2331" i="3"/>
  <c r="Q2332" i="3"/>
  <c r="Q2333" i="3"/>
  <c r="Q2334" i="3"/>
  <c r="Q364" i="3"/>
  <c r="Q365" i="3"/>
  <c r="Q366" i="3"/>
  <c r="Q367" i="3"/>
  <c r="Q368" i="3"/>
  <c r="Q369" i="3"/>
  <c r="Q370" i="3"/>
  <c r="Q371" i="3"/>
  <c r="Q372" i="3"/>
  <c r="Q1147" i="3"/>
  <c r="Q1588" i="3"/>
  <c r="Q1589" i="3"/>
  <c r="Q1590" i="3"/>
  <c r="Q1591" i="3"/>
  <c r="Q1592" i="3"/>
  <c r="Q1746" i="3"/>
  <c r="Q1747" i="3"/>
  <c r="Q1748" i="3"/>
  <c r="Q1749" i="3"/>
  <c r="Q1750" i="3"/>
  <c r="Q1751" i="3"/>
  <c r="Q1752" i="3"/>
  <c r="Q1753" i="3"/>
  <c r="Q1754" i="3"/>
  <c r="Q1755" i="3"/>
  <c r="Q1756" i="3"/>
  <c r="Q1757" i="3"/>
  <c r="Q1758" i="3"/>
  <c r="Q1759" i="3"/>
  <c r="Q1760" i="3"/>
  <c r="Q1761" i="3"/>
  <c r="Q1762" i="3"/>
  <c r="Q1763" i="3"/>
  <c r="Q1764" i="3"/>
  <c r="Q1765" i="3"/>
  <c r="Q1766" i="3"/>
  <c r="Q1767" i="3"/>
  <c r="Q1768" i="3"/>
  <c r="Q1769" i="3"/>
  <c r="Q1770" i="3"/>
  <c r="Q1771" i="3"/>
  <c r="Q1772" i="3"/>
  <c r="Q1773" i="3"/>
  <c r="Q1774" i="3"/>
  <c r="Q1775" i="3"/>
  <c r="Q1776" i="3"/>
  <c r="Q1777" i="3"/>
  <c r="Q1778" i="3"/>
  <c r="Q1151" i="3"/>
  <c r="Q1152" i="3"/>
  <c r="Q1153" i="3"/>
  <c r="Q1154" i="3"/>
  <c r="Q1155" i="3"/>
  <c r="Q1156" i="3"/>
  <c r="Q1157" i="3"/>
  <c r="Q521" i="3"/>
  <c r="Q522" i="3"/>
  <c r="Q523" i="3"/>
  <c r="Q524" i="3"/>
  <c r="Q2289" i="3"/>
  <c r="Q2290" i="3"/>
  <c r="Q110" i="3"/>
  <c r="Q111" i="3"/>
  <c r="Q727" i="3"/>
  <c r="Q728" i="3"/>
  <c r="Q729" i="3"/>
  <c r="Q730" i="3"/>
  <c r="Q731" i="3"/>
  <c r="Q732" i="3"/>
  <c r="Q733" i="3"/>
  <c r="Q734" i="3"/>
  <c r="Q735" i="3"/>
  <c r="Q481" i="3"/>
  <c r="Q482" i="3"/>
  <c r="Q483" i="3"/>
  <c r="Q484" i="3"/>
  <c r="Q485" i="3"/>
  <c r="Q1683" i="3"/>
  <c r="Q1684" i="3"/>
  <c r="Q1685" i="3"/>
  <c r="Q1686" i="3"/>
  <c r="Q1687" i="3"/>
  <c r="Q1688" i="3"/>
  <c r="Q1689" i="3"/>
  <c r="Q1690" i="3"/>
  <c r="Q1691" i="3"/>
  <c r="Q1692" i="3"/>
  <c r="Q1693" i="3"/>
  <c r="Q1694" i="3"/>
  <c r="Q1695" i="3"/>
  <c r="Q1696" i="3"/>
  <c r="Q1697" i="3"/>
  <c r="Q1698" i="3"/>
  <c r="Q1699" i="3"/>
  <c r="Q1700" i="3"/>
  <c r="Q1701" i="3"/>
  <c r="Q1702" i="3"/>
  <c r="Q1703" i="3"/>
  <c r="Q1704" i="3"/>
  <c r="Q1705" i="3"/>
  <c r="Q1706" i="3"/>
  <c r="Q1707" i="3"/>
  <c r="Q1708" i="3"/>
  <c r="Q170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064"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2222" i="3"/>
  <c r="Q2223" i="3"/>
  <c r="Q2224" i="3"/>
  <c r="Q2225" i="3"/>
  <c r="Q2226" i="3"/>
  <c r="Q2227" i="3"/>
  <c r="Q2228" i="3"/>
  <c r="Q2229" i="3"/>
  <c r="Q2230" i="3"/>
  <c r="Q2231" i="3"/>
  <c r="Q1602" i="3"/>
  <c r="Q1603" i="3"/>
  <c r="Q1604" i="3"/>
  <c r="Q1605" i="3"/>
  <c r="Q1606" i="3"/>
  <c r="Q1607" i="3"/>
  <c r="Q75" i="3"/>
  <c r="Q76" i="3"/>
  <c r="Q77" i="3"/>
  <c r="Q1536" i="3"/>
  <c r="Q1537" i="3"/>
  <c r="Q1538" i="3"/>
  <c r="Q1539" i="3"/>
  <c r="Q1540" i="3"/>
  <c r="Q1541" i="3"/>
  <c r="Q1542" i="3"/>
  <c r="Q1543" i="3"/>
  <c r="Q1544" i="3"/>
  <c r="Q1545" i="3"/>
  <c r="Q1546" i="3"/>
  <c r="Q1547" i="3"/>
  <c r="Q1548" i="3"/>
  <c r="Q1549" i="3"/>
  <c r="Q1981" i="3"/>
  <c r="Q1982" i="3"/>
  <c r="Q1983" i="3"/>
  <c r="Q2282" i="3"/>
  <c r="Q2283" i="3"/>
  <c r="Q2284" i="3"/>
  <c r="Q1171" i="3"/>
  <c r="Q1175" i="3"/>
  <c r="Q1176" i="3"/>
  <c r="Q1177" i="3"/>
  <c r="Q490" i="3"/>
  <c r="Q491" i="3"/>
  <c r="Q2345" i="3"/>
  <c r="Q2346" i="3"/>
  <c r="Q2347" i="3"/>
  <c r="Q2348" i="3"/>
  <c r="Q2349" i="3"/>
  <c r="Q2350" i="3"/>
  <c r="Q2375" i="3"/>
  <c r="Q2376" i="3"/>
  <c r="Q2377" i="3"/>
  <c r="Q1852" i="3"/>
  <c r="Q1853" i="3"/>
  <c r="Q1854" i="3"/>
  <c r="Q1855" i="3"/>
  <c r="Q1856" i="3"/>
  <c r="Q1857" i="3"/>
  <c r="Q1264" i="3"/>
  <c r="Q1925" i="3"/>
  <c r="Q220" i="3"/>
  <c r="Q2149" i="3"/>
  <c r="Q1254" i="3"/>
  <c r="Q1255" i="3"/>
  <c r="Q1256" i="3"/>
  <c r="Q2370" i="3"/>
  <c r="Q2371" i="3"/>
  <c r="Q2372" i="3"/>
  <c r="Q2373"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212" i="3"/>
  <c r="Q213" i="3"/>
  <c r="Q214" i="3"/>
  <c r="Q1287" i="3"/>
  <c r="Q503" i="3"/>
  <c r="Q504" i="3"/>
  <c r="Q505" i="3"/>
  <c r="Q506" i="3"/>
  <c r="Q507" i="3"/>
  <c r="Q508" i="3"/>
  <c r="Q1076" i="3"/>
  <c r="Q1611" i="3"/>
  <c r="Q1072" i="3"/>
  <c r="Q1070" i="3"/>
  <c r="Q385" i="3"/>
  <c r="Q1811"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425" i="3"/>
  <c r="Q426" i="3"/>
  <c r="Q336" i="3"/>
  <c r="Q337" i="3"/>
  <c r="Q338" i="3"/>
  <c r="Q379" i="3"/>
  <c r="Q346" i="3"/>
  <c r="Q347" i="3"/>
  <c r="Q348" i="3"/>
  <c r="Q349" i="3"/>
  <c r="Q350" i="3"/>
  <c r="Q351" i="3"/>
  <c r="Q352" i="3"/>
  <c r="Q353" i="3"/>
  <c r="Q354"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012" i="3"/>
  <c r="Q1013" i="3"/>
  <c r="Q1014" i="3"/>
  <c r="Q1015" i="3"/>
  <c r="Q1016" i="3"/>
  <c r="Q1017" i="3"/>
  <c r="Q1018" i="3"/>
  <c r="Q1019" i="3"/>
  <c r="Q1020" i="3"/>
  <c r="Q1021" i="3"/>
  <c r="Q1022" i="3"/>
  <c r="Q1023" i="3"/>
  <c r="Q1024" i="3"/>
  <c r="Q1025" i="3"/>
  <c r="Q2075" i="3"/>
  <c r="Q2076" i="3"/>
  <c r="Q2077" i="3"/>
  <c r="Q2078" i="3"/>
  <c r="Q71" i="3"/>
  <c r="Q72" i="3"/>
  <c r="Q73" i="3"/>
  <c r="Q1159" i="3"/>
  <c r="Q1160" i="3"/>
  <c r="Q1173" i="3"/>
  <c r="Q216" i="3"/>
  <c r="Q217" i="3"/>
  <c r="Q218" i="3"/>
  <c r="Q1656" i="3"/>
  <c r="Q1657" i="3"/>
  <c r="Q1658" i="3"/>
  <c r="Q113" i="3"/>
  <c r="Q114" i="3"/>
  <c r="Q115" i="3"/>
  <c r="Q116" i="3"/>
  <c r="Q117" i="3"/>
  <c r="Q528" i="3"/>
  <c r="Q1711" i="3"/>
  <c r="Q1712" i="3"/>
  <c r="Q1713" i="3"/>
  <c r="Q1714" i="3"/>
  <c r="Q1715" i="3"/>
  <c r="Q1716" i="3"/>
  <c r="Q1717" i="3"/>
  <c r="Q1718" i="3"/>
  <c r="Q1719" i="3"/>
  <c r="Q1720" i="3"/>
  <c r="Q1721" i="3"/>
  <c r="Q1722"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1838" i="3"/>
  <c r="Q1839" i="3"/>
  <c r="Q1840" i="3"/>
  <c r="Q1841" i="3"/>
  <c r="Q1842" i="3"/>
  <c r="Q2263" i="3"/>
  <c r="Q2005" i="3"/>
  <c r="Q2006" i="3"/>
  <c r="Q21" i="3"/>
  <c r="Q22" i="3"/>
  <c r="Q23" i="3"/>
  <c r="Q313" i="3"/>
  <c r="Q314" i="3"/>
  <c r="Q315" i="3"/>
  <c r="Q316" i="3"/>
  <c r="Q317" i="3"/>
  <c r="Q318" i="3"/>
  <c r="Q319" i="3"/>
  <c r="Q320" i="3"/>
  <c r="Q321" i="3"/>
  <c r="Q322" i="3"/>
  <c r="Q323" i="3"/>
  <c r="Q324" i="3"/>
  <c r="Q325" i="3"/>
  <c r="Q326" i="3"/>
  <c r="Q327" i="3"/>
  <c r="Q2059" i="3"/>
  <c r="Q2060" i="3"/>
  <c r="Q1619" i="3"/>
  <c r="Q1620" i="3"/>
  <c r="Q2035" i="3"/>
  <c r="Q2261" i="3"/>
  <c r="Q1184" i="3"/>
  <c r="Q1185" i="3"/>
  <c r="Q1186" i="3"/>
  <c r="Q2238" i="3"/>
  <c r="Q2239" i="3"/>
  <c r="Q2240" i="3"/>
  <c r="Q2241" i="3"/>
  <c r="Q2242" i="3"/>
  <c r="Q2342" i="3"/>
  <c r="Q2343" i="3"/>
  <c r="Q374" i="3"/>
  <c r="Q106" i="3"/>
  <c r="Q107" i="3"/>
  <c r="Q108" i="3"/>
  <c r="Q1275" i="3"/>
  <c r="Q2068" i="3"/>
  <c r="Q2069" i="3"/>
  <c r="Q2070" i="3"/>
  <c r="Q1791" i="3"/>
  <c r="Q1792" i="3"/>
  <c r="Q1793" i="3"/>
  <c r="Q1794" i="3"/>
  <c r="Q1795" i="3"/>
  <c r="Q1796" i="3"/>
  <c r="Q1797" i="3"/>
  <c r="Q1798" i="3"/>
  <c r="Q1799" i="3"/>
  <c r="Q1800" i="3"/>
  <c r="Q1801" i="3"/>
  <c r="Q1802" i="3"/>
  <c r="Q1803" i="3"/>
  <c r="Q1804" i="3"/>
  <c r="Q1805" i="3"/>
  <c r="Q1806" i="3"/>
  <c r="Q1807" i="3"/>
  <c r="Q1808" i="3"/>
  <c r="Q1809" i="3"/>
  <c r="Q515" i="3"/>
  <c r="Q1937" i="3"/>
  <c r="Q1938" i="3"/>
  <c r="Q1939" i="3"/>
  <c r="Q1940" i="3"/>
  <c r="Q1941" i="3"/>
  <c r="Q1942" i="3"/>
  <c r="Q1943" i="3"/>
  <c r="Q1944" i="3"/>
  <c r="Q1945" i="3"/>
  <c r="Q1946" i="3"/>
  <c r="Q1947" i="3"/>
  <c r="Q1948" i="3"/>
  <c r="Q1949" i="3"/>
  <c r="Q1950" i="3"/>
  <c r="Q1951" i="3"/>
  <c r="Q1952" i="3"/>
  <c r="Q1932" i="3"/>
  <c r="Q1933" i="3"/>
  <c r="Q1934" i="3"/>
  <c r="Q1935" i="3"/>
  <c r="Q737" i="3"/>
  <c r="Q738" i="3"/>
  <c r="Q739" i="3"/>
  <c r="Q740" i="3"/>
  <c r="Q741" i="3"/>
  <c r="Q2244" i="3"/>
  <c r="Q2245" i="3"/>
  <c r="Q2246" i="3"/>
  <c r="Q2247" i="3"/>
  <c r="Q1309" i="3"/>
  <c r="Q1310" i="3"/>
  <c r="Q1311" i="3"/>
  <c r="Q1675" i="3"/>
  <c r="Q1676" i="3"/>
  <c r="Q1813" i="3"/>
  <c r="Q1814" i="3"/>
  <c r="Q1815" i="3"/>
  <c r="Q1816" i="3"/>
  <c r="Q1817" i="3"/>
  <c r="Q1818" i="3"/>
  <c r="Q1819" i="3"/>
  <c r="Q1820" i="3"/>
  <c r="Q1821" i="3"/>
  <c r="Q517" i="3"/>
  <c r="Q518" i="3"/>
  <c r="Q519" i="3"/>
  <c r="Q1196" i="3"/>
  <c r="Q1197" i="3"/>
  <c r="Q1198" i="3"/>
  <c r="Q463" i="3"/>
  <c r="Q464" i="3"/>
  <c r="Q465" i="3"/>
  <c r="Q466" i="3"/>
  <c r="Q467" i="3"/>
  <c r="Q468" i="3"/>
  <c r="Q469" i="3"/>
  <c r="Q470" i="3"/>
  <c r="Q471" i="3"/>
  <c r="Q472" i="3"/>
  <c r="Q473" i="3"/>
  <c r="Q474" i="3"/>
  <c r="Q475" i="3"/>
  <c r="Q476" i="3"/>
  <c r="Q477" i="3"/>
  <c r="Q478" i="3"/>
  <c r="Q479" i="3"/>
  <c r="Q1192" i="3"/>
  <c r="Q1193" i="3"/>
  <c r="Q1194" i="3"/>
  <c r="Q2402" i="3"/>
  <c r="Q2403" i="3"/>
  <c r="Q2404" i="3"/>
  <c r="Q2255" i="3"/>
  <c r="Q2256" i="3"/>
  <c r="Q2257" i="3"/>
  <c r="Q2258" i="3"/>
  <c r="Q2259" i="3"/>
  <c r="Q1673" i="3"/>
  <c r="Q1662" i="3"/>
  <c r="Q1663" i="3"/>
  <c r="Q1664" i="3"/>
  <c r="Q1665" i="3"/>
  <c r="Q1666" i="3"/>
  <c r="Q1667" i="3"/>
  <c r="Q1668" i="3"/>
  <c r="Q1669" i="3"/>
  <c r="Q1724" i="3"/>
  <c r="Q1725" i="3"/>
  <c r="Q1726" i="3"/>
  <c r="Q1727" i="3"/>
  <c r="Q1728" i="3"/>
  <c r="Q1729" i="3"/>
  <c r="Q1730" i="3"/>
  <c r="Q1731" i="3"/>
  <c r="Q1732" i="3"/>
  <c r="Q1733" i="3"/>
  <c r="Q1734" i="3"/>
  <c r="Q1735" i="3"/>
  <c r="Q1736" i="3"/>
  <c r="Q1737" i="3"/>
  <c r="Q1738" i="3"/>
  <c r="Q1739" i="3"/>
  <c r="Q1740" i="3"/>
  <c r="Q1741" i="3"/>
  <c r="Q1742" i="3"/>
  <c r="Q1743" i="3"/>
  <c r="Q1744" i="3"/>
  <c r="Q2304" i="3"/>
  <c r="Q2305" i="3"/>
  <c r="Q2306" i="3"/>
  <c r="Q1188" i="3"/>
  <c r="Q1189" i="3"/>
  <c r="Q1336" i="3"/>
  <c r="Q1289" i="3"/>
  <c r="Q1290" i="3"/>
  <c r="Q1343" i="3"/>
  <c r="Q1344" i="3"/>
  <c r="Q1345" i="3"/>
  <c r="Q1927" i="3"/>
  <c r="Q1928" i="3"/>
  <c r="Q1929" i="3"/>
  <c r="Q1930" i="3"/>
  <c r="Q2249" i="3"/>
  <c r="Q2250" i="3"/>
  <c r="Q2251" i="3"/>
  <c r="Q2252" i="3"/>
  <c r="Q2253" i="3"/>
  <c r="Q510" i="3"/>
  <c r="Q511" i="3"/>
  <c r="Q512" i="3"/>
  <c r="Q513" i="3"/>
  <c r="Q418" i="3"/>
  <c r="Q419" i="3"/>
  <c r="Q420" i="3"/>
  <c r="Q421" i="3"/>
  <c r="Q422" i="3"/>
  <c r="Q423" i="3"/>
  <c r="Q1096" i="3"/>
  <c r="Q1097" i="3"/>
  <c r="Q1098" i="3"/>
  <c r="Q1099" i="3"/>
  <c r="Q1100" i="3"/>
  <c r="Q1101" i="3"/>
  <c r="Q1102" i="3"/>
  <c r="Q1103" i="3"/>
  <c r="Q1104" i="3"/>
  <c r="Q1105" i="3"/>
  <c r="Q1106" i="3"/>
  <c r="Q1280" i="3"/>
  <c r="Q1281" i="3"/>
  <c r="Q1282" i="3"/>
  <c r="Q1283" i="3"/>
  <c r="Q1284" i="3"/>
  <c r="Q1285" i="3"/>
  <c r="Q1341" i="3"/>
  <c r="Q2091" i="3"/>
  <c r="Q2092" i="3"/>
  <c r="Q2093" i="3"/>
  <c r="Q2094" i="3"/>
  <c r="Q2095" i="3"/>
  <c r="Q2096" i="3"/>
  <c r="Q2097" i="3"/>
  <c r="Q2098" i="3"/>
  <c r="Q2099" i="3"/>
  <c r="Q2100" i="3"/>
  <c r="Q2101" i="3"/>
  <c r="Q2102" i="3"/>
  <c r="Q2103" i="3"/>
  <c r="Q2104" i="3"/>
  <c r="Q2105" i="3"/>
  <c r="Q2106" i="3"/>
  <c r="Q2107" i="3"/>
  <c r="Q2108" i="3"/>
  <c r="Q2109" i="3"/>
  <c r="Q2110" i="3"/>
  <c r="Q2111" i="3"/>
  <c r="Q2112" i="3"/>
  <c r="Q2072" i="3"/>
  <c r="Q2073" i="3"/>
  <c r="Q1027" i="3"/>
  <c r="Q1028" i="3"/>
  <c r="Q1029" i="3"/>
  <c r="Q1030" i="3"/>
  <c r="Q1031" i="3"/>
  <c r="Q1032" i="3"/>
  <c r="Q1033" i="3"/>
  <c r="Q1034" i="3"/>
  <c r="Q1035" i="3"/>
  <c r="Q1036" i="3"/>
  <c r="Q1037" i="3"/>
  <c r="Q1038" i="3"/>
  <c r="Q1039" i="3"/>
  <c r="Q1040" i="3"/>
  <c r="Q1041" i="3"/>
  <c r="Q1042" i="3"/>
  <c r="Q1043" i="3"/>
  <c r="Q1044" i="3"/>
  <c r="Q1045" i="3"/>
  <c r="Q1046" i="3"/>
  <c r="Q1047" i="3"/>
  <c r="Q1048" i="3"/>
  <c r="Q1049" i="3"/>
  <c r="Q1050" i="3"/>
  <c r="Q1051" i="3"/>
  <c r="Q1052" i="3"/>
  <c r="Q1053" i="3"/>
  <c r="Q1054" i="3"/>
  <c r="Q1055" i="3"/>
  <c r="Q1056" i="3"/>
  <c r="Q1057" i="3"/>
  <c r="Q1058" i="3"/>
  <c r="Q1059" i="3"/>
  <c r="Q1060" i="3"/>
  <c r="Q544" i="3"/>
  <c r="Q545" i="3"/>
  <c r="Q546" i="3"/>
  <c r="Q547" i="3"/>
  <c r="Q548" i="3"/>
  <c r="Q549" i="3"/>
  <c r="Q550" i="3"/>
  <c r="Q551" i="3"/>
  <c r="Q552" i="3"/>
  <c r="Q2297" i="3"/>
  <c r="Q2298" i="3"/>
  <c r="Q539" i="3"/>
  <c r="Q540" i="3"/>
  <c r="Q541" i="3"/>
  <c r="Q542" i="3"/>
  <c r="Q1324" i="3"/>
  <c r="Q1325" i="3"/>
  <c r="Q1326" i="3"/>
  <c r="Q1327" i="3"/>
  <c r="Q1328" i="3"/>
  <c r="Q536" i="3"/>
  <c r="Q537" i="3"/>
  <c r="Q1248" i="3"/>
  <c r="Q1249" i="3"/>
  <c r="Q1297" i="3"/>
  <c r="Q1298" i="3"/>
  <c r="Q1299" i="3"/>
  <c r="Q1300" i="3"/>
  <c r="Q1301" i="3"/>
  <c r="Q2125" i="3"/>
  <c r="Q2126" i="3"/>
  <c r="Q2127" i="3"/>
  <c r="Q2128" i="3"/>
  <c r="Q2129" i="3"/>
  <c r="Q2130" i="3"/>
  <c r="Q2131" i="3"/>
  <c r="Q2132" i="3"/>
  <c r="Q2133" i="3"/>
  <c r="Q2134" i="3"/>
  <c r="Q2135" i="3"/>
  <c r="Q2136" i="3"/>
  <c r="Q2137" i="3"/>
  <c r="Q2138" i="3"/>
  <c r="Q2139" i="3"/>
  <c r="Q2140" i="3"/>
  <c r="Q2141" i="3"/>
  <c r="Q2142" i="3"/>
  <c r="Q2143" i="3"/>
  <c r="Q1292" i="3"/>
  <c r="Q1293" i="3"/>
  <c r="Q1294" i="3"/>
  <c r="Q1295" i="3"/>
  <c r="Q1213" i="3"/>
  <c r="Q1214" i="3"/>
  <c r="Q1215" i="3"/>
  <c r="Q2039" i="3"/>
  <c r="Q1615" i="3"/>
  <c r="Q1616" i="3"/>
  <c r="Q1617" i="3"/>
  <c r="Q383" i="3"/>
  <c r="Q356" i="3"/>
  <c r="Q1319" i="3"/>
  <c r="Q1320" i="3"/>
  <c r="Q1488" i="3"/>
  <c r="Q1489" i="3"/>
  <c r="Q1490" i="3"/>
  <c r="Q1491" i="3"/>
  <c r="Q12" i="3"/>
  <c r="Q13" i="3"/>
  <c r="Q14" i="3"/>
  <c r="Q15" i="3"/>
  <c r="Q16" i="3"/>
  <c r="Q17" i="3"/>
  <c r="Q18" i="3"/>
  <c r="Q19" i="3"/>
  <c r="Q362" i="3"/>
  <c r="Q2278" i="3"/>
  <c r="Q2279" i="3"/>
  <c r="Q2280" i="3"/>
  <c r="Q1322"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1306" i="3"/>
  <c r="Q1307" i="3"/>
  <c r="Q69" i="3"/>
  <c r="Q1217" i="3"/>
  <c r="Q1518" i="3"/>
  <c r="Q1519" i="3"/>
  <c r="Q1520" i="3"/>
  <c r="Q1521" i="3"/>
  <c r="Q1522" i="3"/>
  <c r="Q1523" i="3"/>
  <c r="Q1524" i="3"/>
  <c r="Q1525" i="3"/>
  <c r="Q1526" i="3"/>
  <c r="Q1527" i="3"/>
  <c r="Q1528" i="3"/>
  <c r="Q1529" i="3"/>
  <c r="Q1530" i="3"/>
  <c r="Q1531" i="3"/>
  <c r="Q1532" i="3"/>
  <c r="Q1533" i="3"/>
  <c r="Q1534" i="3"/>
  <c r="Q142" i="3"/>
  <c r="Q1277" i="3"/>
  <c r="Q1278" i="3"/>
  <c r="Q428" i="3"/>
  <c r="Q429" i="3"/>
  <c r="Q144" i="3"/>
  <c r="Q145" i="3"/>
  <c r="Q146" i="3"/>
  <c r="Q147" i="3"/>
  <c r="Q148" i="3"/>
  <c r="Q149" i="3"/>
  <c r="Q150" i="3"/>
  <c r="Q151" i="3"/>
  <c r="Q573" i="3"/>
  <c r="Q574" i="3"/>
  <c r="Q575" i="3"/>
  <c r="Q576" i="3"/>
  <c r="Q2194" i="3"/>
  <c r="Q2195" i="3"/>
  <c r="Q2196" i="3"/>
  <c r="Q2037" i="3"/>
  <c r="Q79" i="3"/>
  <c r="Q80" i="3"/>
  <c r="Q81" i="3"/>
  <c r="Q82" i="3"/>
  <c r="Q83" i="3"/>
  <c r="Q2300" i="3"/>
  <c r="Q2268" i="3"/>
  <c r="Q2269" i="3"/>
  <c r="Q2270" i="3"/>
  <c r="Q2271" i="3"/>
  <c r="Q2272" i="3"/>
  <c r="Q2273" i="3"/>
  <c r="Q1362" i="3"/>
  <c r="Q1363" i="3"/>
  <c r="Q1364" i="3"/>
  <c r="Q1365" i="3"/>
  <c r="Q1366" i="3"/>
  <c r="Q1367" i="3"/>
  <c r="Q1368" i="3"/>
  <c r="Q1369" i="3"/>
  <c r="Q1370" i="3"/>
  <c r="Q1371" i="3"/>
  <c r="Q1372" i="3"/>
  <c r="Q1373" i="3"/>
  <c r="Q1374" i="3"/>
  <c r="Q1375" i="3"/>
  <c r="Q1376" i="3"/>
  <c r="Q1377" i="3"/>
  <c r="Q1378" i="3"/>
  <c r="Q1379" i="3"/>
  <c r="Q1380" i="3"/>
  <c r="Q1381" i="3"/>
  <c r="Q1382" i="3"/>
  <c r="Q1383" i="3"/>
  <c r="Q1384" i="3"/>
  <c r="Q1385" i="3"/>
  <c r="Q1386" i="3"/>
  <c r="Q1387" i="3"/>
  <c r="Q1388" i="3"/>
  <c r="Q1389" i="3"/>
  <c r="Q1390" i="3"/>
  <c r="Q1391" i="3"/>
  <c r="Q1392" i="3"/>
  <c r="Q1393" i="3"/>
  <c r="Q1394" i="3"/>
  <c r="Q563" i="3"/>
  <c r="Q567" i="3"/>
  <c r="Q169" i="3"/>
  <c r="Q165" i="3"/>
  <c r="Q166" i="3"/>
  <c r="Q167" i="3"/>
  <c r="Q438" i="3"/>
  <c r="Q439" i="3"/>
  <c r="Q440" i="3"/>
  <c r="Q441" i="3"/>
  <c r="Q442" i="3"/>
  <c r="Q443" i="3"/>
  <c r="Q444" i="3"/>
  <c r="Q445" i="3"/>
  <c r="Q1066" i="3"/>
  <c r="Q2145" i="3"/>
  <c r="Q2146" i="3"/>
  <c r="Q2147" i="3"/>
  <c r="Q1068" i="3"/>
  <c r="Q1330" i="3"/>
  <c r="Q1331" i="3"/>
  <c r="Q1240" i="3"/>
  <c r="Q1241"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387" i="3"/>
  <c r="Q388" i="3"/>
  <c r="Q389" i="3"/>
  <c r="Q85" i="3"/>
  <c r="Q86" i="3"/>
  <c r="Q87" i="3"/>
  <c r="Q88" i="3"/>
  <c r="Q89" i="3"/>
  <c r="Q90" i="3"/>
  <c r="Q91" i="3"/>
  <c r="Q92" i="3"/>
  <c r="Q93" i="3"/>
  <c r="Q94" i="3"/>
  <c r="Q95" i="3"/>
  <c r="Q96" i="3"/>
  <c r="Q97" i="3"/>
  <c r="Q98" i="3"/>
  <c r="Q99" i="3"/>
  <c r="Q100" i="3"/>
  <c r="Q101" i="3"/>
  <c r="Q102" i="3"/>
  <c r="Q103" i="3"/>
  <c r="Q104" i="3"/>
  <c r="Q299" i="3"/>
  <c r="Q300" i="3"/>
  <c r="Q301" i="3"/>
  <c r="Q302" i="3"/>
  <c r="Q303" i="3"/>
  <c r="Q25" i="3"/>
  <c r="Q26" i="3"/>
  <c r="Q27" i="3"/>
  <c r="Q2027" i="3"/>
  <c r="Q2028" i="3"/>
  <c r="Q2029" i="3"/>
  <c r="Q2030" i="3"/>
  <c r="Q2031" i="3"/>
  <c r="Q843" i="3"/>
  <c r="Q844" i="3"/>
  <c r="Q845" i="3"/>
  <c r="Q846" i="3"/>
  <c r="Q847" i="3"/>
  <c r="Q848" i="3"/>
  <c r="Q2151" i="3"/>
  <c r="Q2152" i="3"/>
  <c r="Q2153" i="3"/>
  <c r="Q2154" i="3"/>
  <c r="Q2155" i="3"/>
  <c r="Q305" i="3"/>
  <c r="Q2292" i="3"/>
  <c r="Q458" i="3"/>
  <c r="Q459" i="3"/>
  <c r="Q460" i="3"/>
  <c r="Q461" i="3"/>
  <c r="Q2294" i="3"/>
  <c r="Q2295" i="3"/>
  <c r="Q1622" i="3"/>
  <c r="Q1623" i="3"/>
  <c r="Q1624" i="3"/>
  <c r="Q1625" i="3"/>
  <c r="Q532"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1637" i="3"/>
  <c r="Q1638" i="3"/>
  <c r="Q1639" i="3"/>
  <c r="Q1640" i="3"/>
  <c r="Q1641" i="3"/>
  <c r="Q1642" i="3"/>
  <c r="Q1643" i="3"/>
  <c r="Q1644" i="3"/>
  <c r="Q1645" i="3"/>
  <c r="Q1646" i="3"/>
  <c r="Q1647" i="3"/>
  <c r="Q2336" i="3"/>
  <c r="Q2337" i="3"/>
  <c r="Q2338" i="3"/>
  <c r="Q2339" i="3"/>
  <c r="Q2340" i="3"/>
  <c r="Q1351" i="3"/>
  <c r="Q1352" i="3"/>
  <c r="Q1353" i="3"/>
  <c r="Q155" i="3"/>
  <c r="Q156" i="3"/>
  <c r="Q157" i="3"/>
  <c r="Q158" i="3"/>
  <c r="Q159" i="3"/>
  <c r="Q1266" i="3"/>
  <c r="Q1267" i="3"/>
  <c r="Q1268" i="3"/>
  <c r="Q1269" i="3"/>
  <c r="Q1270" i="3"/>
  <c r="Q1271" i="3"/>
  <c r="Q1272" i="3"/>
  <c r="Q1273" i="3"/>
  <c r="Q924" i="3"/>
  <c r="Q925" i="3"/>
  <c r="Q926" i="3"/>
  <c r="Q927" i="3"/>
  <c r="Q928" i="3"/>
  <c r="Q929" i="3"/>
  <c r="Q930" i="3"/>
  <c r="Q931" i="3"/>
  <c r="Q932" i="3"/>
  <c r="Q933" i="3"/>
  <c r="Q934" i="3"/>
  <c r="Q935" i="3"/>
  <c r="Q936" i="3"/>
  <c r="Q937" i="3"/>
  <c r="Q938" i="3"/>
  <c r="Q1671" i="3"/>
  <c r="Q807" i="3"/>
  <c r="Q1823" i="3"/>
  <c r="Q1824" i="3"/>
  <c r="Q1825" i="3"/>
  <c r="Q1826" i="3"/>
  <c r="Q1827" i="3"/>
  <c r="Q1828" i="3"/>
  <c r="Q1829" i="3"/>
  <c r="Q1830" i="3"/>
  <c r="Q1831" i="3"/>
  <c r="Q1832" i="3"/>
  <c r="Q1833" i="3"/>
  <c r="Q1834" i="3"/>
  <c r="Q1835" i="3"/>
  <c r="Q1836" i="3"/>
  <c r="Q885" i="3"/>
  <c r="Q886" i="3"/>
  <c r="Q887" i="3"/>
  <c r="Q888" i="3"/>
  <c r="Q889" i="3"/>
  <c r="Q890" i="3"/>
  <c r="Q891" i="3"/>
  <c r="Q892" i="3"/>
  <c r="Q893" i="3"/>
  <c r="Q894" i="3"/>
  <c r="Q895" i="3"/>
  <c r="Q454" i="3"/>
  <c r="Q455" i="3"/>
  <c r="Q456" i="3"/>
  <c r="Q1333" i="3"/>
  <c r="Q1334" i="3"/>
  <c r="Q1128" i="3"/>
  <c r="Q1129" i="3"/>
  <c r="Q1130" i="3"/>
  <c r="Q1131" i="3"/>
  <c r="Q1132" i="3"/>
  <c r="Q1133" i="3"/>
  <c r="Q1134" i="3"/>
  <c r="Q1135" i="3"/>
  <c r="Q1136" i="3"/>
  <c r="Q1137" i="3"/>
  <c r="Q1138" i="3"/>
  <c r="Q1139" i="3"/>
  <c r="Q1140" i="3"/>
  <c r="Q1141" i="3"/>
  <c r="Q1142" i="3"/>
  <c r="Q1143" i="3"/>
  <c r="Q558" i="3"/>
  <c r="Q559" i="3"/>
  <c r="Q560" i="3"/>
  <c r="Q561" i="3"/>
  <c r="Q1262" i="3"/>
  <c r="Q2033" i="3"/>
  <c r="Q1869" i="3"/>
  <c r="Q1870" i="3"/>
  <c r="Q1871" i="3"/>
  <c r="Q1872" i="3"/>
  <c r="Q1873" i="3"/>
  <c r="Q1874" i="3"/>
  <c r="Q1875" i="3"/>
  <c r="Q1876" i="3"/>
  <c r="Q1877" i="3"/>
  <c r="Q1878" i="3"/>
  <c r="Q1879" i="3"/>
  <c r="Q1880" i="3"/>
  <c r="Q1881" i="3"/>
  <c r="Q1882" i="3"/>
  <c r="Q1883" i="3"/>
  <c r="Q1884" i="3"/>
  <c r="Q1885" i="3"/>
  <c r="Q1886" i="3"/>
  <c r="Q1887" i="3"/>
  <c r="Q1888" i="3"/>
  <c r="Q1889" i="3"/>
  <c r="Q1890" i="3"/>
  <c r="Q1891" i="3"/>
  <c r="Q1892" i="3"/>
  <c r="Q1893" i="3"/>
  <c r="Q1894" i="3"/>
  <c r="Q1895" i="3"/>
  <c r="Q1896" i="3"/>
  <c r="Q1897" i="3"/>
  <c r="Q1898" i="3"/>
  <c r="Q1899" i="3"/>
  <c r="Q1900" i="3"/>
  <c r="Q1901" i="3"/>
  <c r="Q1902" i="3"/>
  <c r="Q1903" i="3"/>
  <c r="Q1904" i="3"/>
  <c r="Q1905" i="3"/>
  <c r="Q1906" i="3"/>
  <c r="Q1907" i="3"/>
  <c r="Q1908" i="3"/>
  <c r="Q1909" i="3"/>
  <c r="Q1910" i="3"/>
  <c r="Q1911" i="3"/>
  <c r="Q1912" i="3"/>
  <c r="Q1913" i="3"/>
  <c r="Q1914" i="3"/>
  <c r="Q1915" i="3"/>
  <c r="Q1916" i="3"/>
  <c r="Q1917" i="3"/>
  <c r="Q1918" i="3"/>
  <c r="Q1919" i="3"/>
  <c r="Q1920" i="3"/>
  <c r="Q1921" i="3"/>
  <c r="Q1922" i="3"/>
  <c r="Q1923" i="3"/>
  <c r="Q1237" i="3"/>
  <c r="Q1238" i="3"/>
  <c r="Q1859" i="3"/>
  <c r="Q1860" i="3"/>
  <c r="Q1861" i="3"/>
  <c r="Q1862" i="3"/>
  <c r="Q1863" i="3"/>
  <c r="Q1864" i="3"/>
  <c r="Q1865" i="3"/>
  <c r="Q1866" i="3"/>
  <c r="Q1867" i="3"/>
  <c r="Q311" i="3"/>
  <c r="Q1355" i="3"/>
  <c r="Q1356" i="3"/>
  <c r="Q1357" i="3"/>
  <c r="Q1358" i="3"/>
  <c r="Q1359" i="3"/>
  <c r="Q1360" i="3"/>
  <c r="Q1678" i="3"/>
  <c r="Q1679" i="3"/>
  <c r="Q1680" i="3"/>
  <c r="Q1681" i="3"/>
  <c r="Q1844" i="3"/>
  <c r="Q1845" i="3"/>
  <c r="Q1846" i="3"/>
  <c r="Q1847" i="3"/>
  <c r="Q1064" i="3"/>
  <c r="Q1613" i="3"/>
  <c r="Q1062" i="3"/>
  <c r="Q2062" i="3"/>
  <c r="Q1468" i="3"/>
  <c r="Q1469" i="3"/>
  <c r="Q1470" i="3"/>
  <c r="Q1471" i="3"/>
  <c r="Q1472" i="3"/>
  <c r="Q1473" i="3"/>
  <c r="Q1474" i="3"/>
  <c r="Q1475" i="3"/>
  <c r="Q1476" i="3"/>
  <c r="Q1477" i="3"/>
  <c r="Q1478" i="3"/>
  <c r="Q1479" i="3"/>
  <c r="Q1480" i="3"/>
  <c r="Q1481" i="3"/>
  <c r="Q1482" i="3"/>
  <c r="Q2352" i="3"/>
  <c r="Q2353" i="3"/>
  <c r="Q2354" i="3"/>
  <c r="Q2355" i="3"/>
  <c r="Q2356" i="3"/>
  <c r="Q2357" i="3"/>
  <c r="Q2358" i="3"/>
  <c r="Q2359" i="3"/>
  <c r="Q1396" i="3"/>
  <c r="Q1397" i="3"/>
  <c r="Q1398" i="3"/>
  <c r="Q1399" i="3"/>
  <c r="Q1400" i="3"/>
  <c r="Q1401" i="3"/>
  <c r="Q1402" i="3"/>
  <c r="Q1403" i="3"/>
  <c r="Q1404" i="3"/>
  <c r="Q1405" i="3"/>
  <c r="Q1406" i="3"/>
  <c r="Q1407" i="3"/>
  <c r="Q1408" i="3"/>
  <c r="Q1409" i="3"/>
  <c r="Q1410" i="3"/>
  <c r="Q1411" i="3"/>
  <c r="Q1412" i="3"/>
  <c r="Q1413" i="3"/>
  <c r="Q1414" i="3"/>
  <c r="Q1415" i="3"/>
  <c r="Q1416" i="3"/>
  <c r="Q1417" i="3"/>
  <c r="Q1418" i="3"/>
  <c r="Q1419" i="3"/>
  <c r="Q1420" i="3"/>
  <c r="Q1421" i="3"/>
  <c r="Q1422" i="3"/>
  <c r="Q1423" i="3"/>
  <c r="Q1424" i="3"/>
  <c r="Q1425" i="3"/>
  <c r="Q1426" i="3"/>
  <c r="Q1427" i="3"/>
  <c r="Q1428" i="3"/>
  <c r="Q1429" i="3"/>
  <c r="Q1430" i="3"/>
  <c r="Q1431" i="3"/>
  <c r="Q1432" i="3"/>
  <c r="Q1433" i="3"/>
  <c r="Q1434" i="3"/>
  <c r="Q1435" i="3"/>
  <c r="Q1436" i="3"/>
  <c r="Q1437" i="3"/>
  <c r="Q1438" i="3"/>
  <c r="Q1439" i="3"/>
  <c r="Q1440" i="3"/>
  <c r="Q1441" i="3"/>
  <c r="Q1442" i="3"/>
  <c r="Q1443" i="3"/>
  <c r="Q1444" i="3"/>
  <c r="Q1445" i="3"/>
  <c r="Q1446" i="3"/>
  <c r="Q1447" i="3"/>
  <c r="Q1448" i="3"/>
  <c r="Q1449" i="3"/>
  <c r="Q1450" i="3"/>
  <c r="Q1451" i="3"/>
  <c r="Q1452" i="3"/>
  <c r="Q1453" i="3"/>
  <c r="Q1454" i="3"/>
  <c r="Q1455" i="3"/>
  <c r="Q526" i="3"/>
  <c r="Q875" i="3"/>
  <c r="Q876" i="3"/>
  <c r="Q877" i="3"/>
  <c r="Q878" i="3"/>
  <c r="Q879" i="3"/>
  <c r="Q880" i="3"/>
  <c r="Q881" i="3"/>
  <c r="Q882" i="3"/>
  <c r="Q883" i="3"/>
  <c r="Q2265" i="3"/>
  <c r="Q2266" i="3"/>
  <c r="Q2157" i="3"/>
  <c r="Q2158" i="3"/>
  <c r="Q2159" i="3"/>
  <c r="Q2160" i="3"/>
  <c r="Q1149" i="3"/>
  <c r="Q1208" i="3"/>
  <c r="Q1209" i="3"/>
  <c r="Q1210" i="3"/>
  <c r="Q1211" i="3"/>
  <c r="Q1313" i="3"/>
  <c r="Q1314" i="3"/>
  <c r="Q1315" i="3"/>
  <c r="Q1316" i="3"/>
  <c r="Q1317" i="3"/>
  <c r="Q2361" i="3"/>
  <c r="Q2362" i="3"/>
  <c r="Q2363" i="3"/>
  <c r="Q2364" i="3"/>
  <c r="Q2365" i="3"/>
  <c r="Q2366" i="3"/>
  <c r="Q2367" i="3"/>
  <c r="Q2368" i="3"/>
  <c r="Q2184" i="3"/>
  <c r="Q329" i="3"/>
  <c r="Q330" i="3"/>
  <c r="Q837" i="3"/>
  <c r="Q838" i="3"/>
  <c r="Q839" i="3"/>
  <c r="Q840" i="3"/>
  <c r="Q841" i="3"/>
  <c r="Q2114" i="3"/>
  <c r="Q2115" i="3"/>
  <c r="Q2116" i="3"/>
  <c r="Q2117" i="3"/>
  <c r="Q2118" i="3"/>
  <c r="Q2119" i="3"/>
  <c r="Q2120" i="3"/>
  <c r="Q2121" i="3"/>
  <c r="Q2122" i="3"/>
  <c r="Q2123" i="3"/>
  <c r="Q2302" i="3"/>
  <c r="Q1459" i="3"/>
  <c r="Q1460" i="3"/>
  <c r="Q1461" i="3"/>
  <c r="Q1462" i="3"/>
  <c r="Q1463" i="3"/>
  <c r="Q1464" i="3"/>
  <c r="Q1465" i="3"/>
  <c r="Q1466" i="3"/>
  <c r="Q2050" i="3"/>
  <c r="Q2051"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775" i="3"/>
  <c r="Q776" i="3"/>
  <c r="Q777" i="3"/>
  <c r="Q2162" i="3"/>
  <c r="Q2164" i="3"/>
  <c r="Q2165" i="3"/>
  <c r="Q431" i="3"/>
  <c r="Q432" i="3"/>
  <c r="Q433" i="3"/>
  <c r="Q434" i="3"/>
  <c r="Q435" i="3"/>
  <c r="Q436" i="3"/>
  <c r="Q2190" i="3"/>
  <c r="Q2191" i="3"/>
  <c r="Q2192" i="3"/>
  <c r="Q2169" i="3"/>
  <c r="Q2170" i="3"/>
  <c r="Q2171" i="3"/>
  <c r="Q2172" i="3"/>
  <c r="Q2173" i="3"/>
  <c r="Q2174" i="3"/>
  <c r="Q2175" i="3"/>
  <c r="Q2176" i="3"/>
  <c r="Q2177" i="3"/>
  <c r="Q2178" i="3"/>
  <c r="Q2179" i="3"/>
  <c r="Q2384" i="3"/>
  <c r="Q2385" i="3"/>
  <c r="Q2386" i="3"/>
  <c r="Q2387" i="3"/>
  <c r="Q2388" i="3"/>
  <c r="Q2389" i="3"/>
  <c r="Q2390" i="3"/>
  <c r="Q447" i="3"/>
  <c r="Q448" i="3"/>
  <c r="Q449" i="3"/>
  <c r="Q222" i="3"/>
  <c r="Q223" i="3"/>
  <c r="Q224" i="3"/>
  <c r="Q225" i="3"/>
  <c r="Q226" i="3"/>
  <c r="Q227" i="3"/>
  <c r="Q228" i="3"/>
  <c r="Q10" i="3"/>
  <c r="Q376" i="3"/>
  <c r="Q377" i="3"/>
  <c r="Q2046" i="3"/>
  <c r="Q2047" i="3"/>
  <c r="Q2048" i="3"/>
  <c r="Q129" i="3"/>
  <c r="Q130" i="3"/>
  <c r="Q131" i="3"/>
  <c r="Q132" i="3"/>
  <c r="Q133" i="3"/>
  <c r="Q134" i="3"/>
  <c r="Q135" i="3"/>
  <c r="Q136" i="3"/>
  <c r="Q137" i="3"/>
  <c r="Q138" i="3"/>
  <c r="Q139" i="3"/>
  <c r="Q140" i="3"/>
  <c r="Q2008" i="3"/>
  <c r="Q2009" i="3"/>
  <c r="Q2010" i="3"/>
  <c r="Q2011" i="3"/>
  <c r="Q2012" i="3"/>
  <c r="Q2013" i="3"/>
  <c r="Q2014" i="3"/>
  <c r="Q2015" i="3"/>
  <c r="Q2016" i="3"/>
  <c r="Q2017" i="3"/>
  <c r="Q2018" i="3"/>
  <c r="Q2392" i="3"/>
  <c r="Q2393" i="3"/>
  <c r="Q2394" i="3"/>
  <c r="Q2395" i="3"/>
  <c r="Q2396" i="3"/>
  <c r="Q2397" i="3"/>
  <c r="Q2398" i="3"/>
  <c r="Q2399" i="3"/>
  <c r="Q2400" i="3"/>
  <c r="Q1225" i="3"/>
  <c r="Q1226" i="3"/>
  <c r="Q1594" i="3"/>
  <c r="Q1595" i="3"/>
  <c r="Q1596" i="3"/>
  <c r="Q1597" i="3"/>
  <c r="Q1598" i="3"/>
  <c r="Q1599" i="3"/>
  <c r="Q1600" i="3"/>
  <c r="Q1179" i="3"/>
  <c r="Q1180" i="3"/>
  <c r="Q1181" i="3"/>
  <c r="Q1182" i="3"/>
  <c r="Q1251" i="3"/>
  <c r="Q1252" i="3"/>
  <c r="Q1338" i="3"/>
  <c r="Q1339" i="3"/>
  <c r="Q487" i="3"/>
  <c r="Q488" i="3"/>
  <c r="Q1203" i="3"/>
  <c r="Q1204" i="3"/>
  <c r="Q1205" i="3"/>
  <c r="Q534" i="3"/>
  <c r="Q1167" i="3"/>
  <c r="Q340" i="3"/>
  <c r="Q341" i="3"/>
  <c r="Q342" i="3"/>
  <c r="Q343" i="3"/>
  <c r="Q344" i="3"/>
  <c r="Q2308" i="3"/>
  <c r="Q2309" i="3"/>
  <c r="Q2310" i="3"/>
  <c r="Q2311" i="3"/>
  <c r="Q2312" i="3"/>
  <c r="Q2313" i="3"/>
  <c r="Q2314" i="3"/>
  <c r="Q2315" i="3"/>
  <c r="Q2316" i="3"/>
  <c r="Q2317" i="3"/>
  <c r="Q2318" i="3"/>
  <c r="Q2319" i="3"/>
  <c r="Q2320" i="3"/>
  <c r="Q2321" i="3"/>
  <c r="Q2322" i="3"/>
  <c r="Q2323" i="3"/>
  <c r="Q2324" i="3"/>
  <c r="Q2325" i="3"/>
  <c r="Q2326" i="3"/>
  <c r="Q2327" i="3"/>
  <c r="Q2328" i="3"/>
  <c r="Q2080" i="3"/>
  <c r="Q2081" i="3"/>
  <c r="Q2082" i="3"/>
  <c r="Q2083" i="3"/>
  <c r="Q2084" i="3"/>
  <c r="Q2085" i="3"/>
  <c r="Q2086" i="3"/>
  <c r="Q2087" i="3"/>
  <c r="Q2088" i="3"/>
  <c r="Q2089" i="3"/>
  <c r="Q2379" i="3"/>
  <c r="Q2380" i="3"/>
  <c r="Q2381" i="3"/>
  <c r="Q2382" i="3"/>
  <c r="P494" i="3"/>
  <c r="P495" i="3"/>
  <c r="P496" i="3"/>
  <c r="P497" i="3"/>
  <c r="P498" i="3"/>
  <c r="P499" i="3"/>
  <c r="P500" i="3"/>
  <c r="P501" i="3"/>
  <c r="P1200" i="3"/>
  <c r="P1201" i="3"/>
  <c r="P1243" i="3"/>
  <c r="P1649" i="3"/>
  <c r="P1650" i="3"/>
  <c r="P1651" i="3"/>
  <c r="P1652" i="3"/>
  <c r="P1653" i="3"/>
  <c r="P1654" i="3"/>
  <c r="P1780" i="3"/>
  <c r="P1781" i="3"/>
  <c r="P1782" i="3"/>
  <c r="P1783" i="3"/>
  <c r="P1784" i="3"/>
  <c r="P1785" i="3"/>
  <c r="P1786" i="3"/>
  <c r="P1787" i="3"/>
  <c r="P1788" i="3"/>
  <c r="P1789" i="3"/>
  <c r="P37" i="3"/>
  <c r="P38" i="3"/>
  <c r="P850" i="3"/>
  <c r="P851" i="3"/>
  <c r="P852" i="3"/>
  <c r="P853" i="3"/>
  <c r="P854" i="3"/>
  <c r="P855" i="3"/>
  <c r="P856" i="3"/>
  <c r="P857" i="3"/>
  <c r="P858" i="3"/>
  <c r="P859" i="3"/>
  <c r="P860" i="3"/>
  <c r="P861" i="3"/>
  <c r="P862" i="3"/>
  <c r="P863" i="3"/>
  <c r="P864" i="3"/>
  <c r="P865" i="3"/>
  <c r="P866" i="3"/>
  <c r="P867" i="3"/>
  <c r="P868" i="3"/>
  <c r="P869" i="3"/>
  <c r="P870" i="3"/>
  <c r="P871" i="3"/>
  <c r="P872" i="3"/>
  <c r="P873" i="3"/>
  <c r="P1088" i="3"/>
  <c r="P1089" i="3"/>
  <c r="P1090" i="3"/>
  <c r="P1091" i="3"/>
  <c r="P1092" i="3"/>
  <c r="P1093" i="3"/>
  <c r="P1094" i="3"/>
  <c r="P280" i="3"/>
  <c r="P281" i="3"/>
  <c r="P282" i="3"/>
  <c r="P283" i="3"/>
  <c r="P284" i="3"/>
  <c r="P285" i="3"/>
  <c r="P286" i="3"/>
  <c r="P287" i="3"/>
  <c r="P288" i="3"/>
  <c r="P289" i="3"/>
  <c r="P290" i="3"/>
  <c r="P291" i="3"/>
  <c r="P292" i="3"/>
  <c r="P293" i="3"/>
  <c r="P294" i="3"/>
  <c r="P295" i="3"/>
  <c r="P296" i="3"/>
  <c r="P297"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2233" i="3"/>
  <c r="P2234" i="3"/>
  <c r="P2235" i="3"/>
  <c r="P2236" i="3"/>
  <c r="P1206" i="3"/>
  <c r="P1078" i="3"/>
  <c r="P1079" i="3"/>
  <c r="P1080" i="3"/>
  <c r="P1081" i="3"/>
  <c r="P1082" i="3"/>
  <c r="P1083" i="3"/>
  <c r="P1084" i="3"/>
  <c r="P1085" i="3"/>
  <c r="P1086" i="3"/>
  <c r="P1303" i="3"/>
  <c r="P1304" i="3"/>
  <c r="P358" i="3"/>
  <c r="P359" i="3"/>
  <c r="P360" i="3"/>
  <c r="P566" i="3"/>
  <c r="P1630" i="3"/>
  <c r="P1631" i="3"/>
  <c r="P1632" i="3"/>
  <c r="P1633" i="3"/>
  <c r="P1634" i="3"/>
  <c r="P1635" i="3"/>
  <c r="P267" i="3"/>
  <c r="P268" i="3"/>
  <c r="P269" i="3"/>
  <c r="P270" i="3"/>
  <c r="P271" i="3"/>
  <c r="P272" i="3"/>
  <c r="P273" i="3"/>
  <c r="P274" i="3"/>
  <c r="P275" i="3"/>
  <c r="P276" i="3"/>
  <c r="P277" i="3"/>
  <c r="P278" i="3"/>
  <c r="P161" i="3"/>
  <c r="P162" i="3"/>
  <c r="P163" i="3"/>
  <c r="P1457" i="3"/>
  <c r="P1074" i="3"/>
  <c r="P123" i="3"/>
  <c r="P124" i="3"/>
  <c r="P125" i="3"/>
  <c r="P126" i="3"/>
  <c r="P127" i="3"/>
  <c r="P119" i="3"/>
  <c r="P120" i="3"/>
  <c r="P121" i="3"/>
  <c r="P332" i="3"/>
  <c r="P333" i="3"/>
  <c r="P334" i="3"/>
  <c r="P1145" i="3"/>
  <c r="P1169" i="3"/>
  <c r="P1108" i="3"/>
  <c r="P1109" i="3"/>
  <c r="P1110" i="3"/>
  <c r="P1111" i="3"/>
  <c r="P1112" i="3"/>
  <c r="P1113" i="3"/>
  <c r="P1114" i="3"/>
  <c r="P1115" i="3"/>
  <c r="P1116" i="3"/>
  <c r="P1117" i="3"/>
  <c r="P1118" i="3"/>
  <c r="P1119" i="3"/>
  <c r="P1120" i="3"/>
  <c r="P1121" i="3"/>
  <c r="P1122" i="3"/>
  <c r="P1123" i="3"/>
  <c r="P1124" i="3"/>
  <c r="P1125" i="3"/>
  <c r="P1126"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228" i="3"/>
  <c r="P1229" i="3"/>
  <c r="P1230" i="3"/>
  <c r="P1231" i="3"/>
  <c r="P1232" i="3"/>
  <c r="P1233" i="3"/>
  <c r="P1234" i="3"/>
  <c r="P1235" i="3"/>
  <c r="P1219" i="3"/>
  <c r="P1220" i="3"/>
  <c r="P1221" i="3"/>
  <c r="P1222" i="3"/>
  <c r="P1223" i="3"/>
  <c r="P1985" i="3"/>
  <c r="P1986" i="3"/>
  <c r="P1987" i="3"/>
  <c r="P1988" i="3"/>
  <c r="P1989" i="3"/>
  <c r="P1990" i="3"/>
  <c r="P1991" i="3"/>
  <c r="P1992" i="3"/>
  <c r="P1993" i="3"/>
  <c r="P1994" i="3"/>
  <c r="P2041" i="3"/>
  <c r="P2042" i="3"/>
  <c r="P2043" i="3"/>
  <c r="P2044" i="3"/>
  <c r="P1609" i="3"/>
  <c r="P569" i="3"/>
  <c r="P570" i="3"/>
  <c r="P571" i="3"/>
  <c r="P29" i="3"/>
  <c r="P30" i="3"/>
  <c r="P31" i="3"/>
  <c r="P32" i="3"/>
  <c r="P33" i="3"/>
  <c r="P34" i="3"/>
  <c r="P35" i="3"/>
  <c r="P1162" i="3"/>
  <c r="P1163" i="3"/>
  <c r="P1164" i="3"/>
  <c r="P1165"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2275" i="3"/>
  <c r="P2276" i="3"/>
  <c r="P2181" i="3"/>
  <c r="P2182" i="3"/>
  <c r="P2286" i="3"/>
  <c r="P2287" i="3"/>
  <c r="P2066" i="3"/>
  <c r="P2186" i="3"/>
  <c r="P2187" i="3"/>
  <c r="P2188" i="3"/>
  <c r="P2053" i="3"/>
  <c r="P2054" i="3"/>
  <c r="P2055" i="3"/>
  <c r="P2056" i="3"/>
  <c r="P2057" i="3"/>
  <c r="P1627" i="3"/>
  <c r="P1628" i="3"/>
  <c r="P1660" i="3"/>
  <c r="P530" i="3"/>
  <c r="P451" i="3"/>
  <c r="P452" i="3"/>
  <c r="P554" i="3"/>
  <c r="P555" i="3"/>
  <c r="P556" i="3"/>
  <c r="P153" i="3"/>
  <c r="P1245" i="3"/>
  <c r="P1246" i="3"/>
  <c r="P381" i="3"/>
  <c r="P1347" i="3"/>
  <c r="P1348" i="3"/>
  <c r="P1349" i="3"/>
  <c r="P1849" i="3"/>
  <c r="P1850" i="3"/>
  <c r="P1258" i="3"/>
  <c r="P1259" i="3"/>
  <c r="P1260" i="3"/>
  <c r="P307" i="3"/>
  <c r="P308" i="3"/>
  <c r="P309" i="3"/>
  <c r="P2020" i="3"/>
  <c r="P2021" i="3"/>
  <c r="P2022" i="3"/>
  <c r="P2023" i="3"/>
  <c r="P2024" i="3"/>
  <c r="P2025" i="3"/>
  <c r="P1484" i="3"/>
  <c r="P1485" i="3"/>
  <c r="P1486" i="3"/>
  <c r="P2167" i="3"/>
  <c r="P1996" i="3"/>
  <c r="P1997" i="3"/>
  <c r="P1998" i="3"/>
  <c r="P1999" i="3"/>
  <c r="P2000" i="3"/>
  <c r="P2001" i="3"/>
  <c r="P2002" i="3"/>
  <c r="P2003" i="3"/>
  <c r="P2330" i="3"/>
  <c r="P2331" i="3"/>
  <c r="P2332" i="3"/>
  <c r="P2333" i="3"/>
  <c r="P2334" i="3"/>
  <c r="P364" i="3"/>
  <c r="P365" i="3"/>
  <c r="P366" i="3"/>
  <c r="P367" i="3"/>
  <c r="P368" i="3"/>
  <c r="P369" i="3"/>
  <c r="P370" i="3"/>
  <c r="P371" i="3"/>
  <c r="P372" i="3"/>
  <c r="P1147" i="3"/>
  <c r="P1588" i="3"/>
  <c r="P1589" i="3"/>
  <c r="P1590" i="3"/>
  <c r="P1591" i="3"/>
  <c r="P1592"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151" i="3"/>
  <c r="P1152" i="3"/>
  <c r="P1153" i="3"/>
  <c r="P1154" i="3"/>
  <c r="P1155" i="3"/>
  <c r="P1156" i="3"/>
  <c r="P1157" i="3"/>
  <c r="P521" i="3"/>
  <c r="P522" i="3"/>
  <c r="P523" i="3"/>
  <c r="P524" i="3"/>
  <c r="P2289" i="3"/>
  <c r="P2290" i="3"/>
  <c r="P110" i="3"/>
  <c r="P111" i="3"/>
  <c r="P727" i="3"/>
  <c r="P728" i="3"/>
  <c r="P729" i="3"/>
  <c r="P730" i="3"/>
  <c r="P731" i="3"/>
  <c r="P732" i="3"/>
  <c r="P733" i="3"/>
  <c r="P734" i="3"/>
  <c r="P735" i="3"/>
  <c r="P481" i="3"/>
  <c r="P482" i="3"/>
  <c r="P483" i="3"/>
  <c r="P484" i="3"/>
  <c r="P485"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064"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2222" i="3"/>
  <c r="P2223" i="3"/>
  <c r="P2224" i="3"/>
  <c r="P2225" i="3"/>
  <c r="P2226" i="3"/>
  <c r="P2227" i="3"/>
  <c r="P2228" i="3"/>
  <c r="P2229" i="3"/>
  <c r="P2230" i="3"/>
  <c r="P2231" i="3"/>
  <c r="P1602" i="3"/>
  <c r="P1603" i="3"/>
  <c r="P1604" i="3"/>
  <c r="P1605" i="3"/>
  <c r="P1606" i="3"/>
  <c r="P1607" i="3"/>
  <c r="P75" i="3"/>
  <c r="P76" i="3"/>
  <c r="P77" i="3"/>
  <c r="P1536" i="3"/>
  <c r="P1537" i="3"/>
  <c r="P1538" i="3"/>
  <c r="P1539" i="3"/>
  <c r="P1540" i="3"/>
  <c r="P1541" i="3"/>
  <c r="P1542" i="3"/>
  <c r="P1543" i="3"/>
  <c r="P1544" i="3"/>
  <c r="P1545" i="3"/>
  <c r="P1546" i="3"/>
  <c r="P1547" i="3"/>
  <c r="P1548" i="3"/>
  <c r="P1549" i="3"/>
  <c r="P1981" i="3"/>
  <c r="P1982" i="3"/>
  <c r="P1983" i="3"/>
  <c r="P2282" i="3"/>
  <c r="P2283" i="3"/>
  <c r="P2284" i="3"/>
  <c r="P1171" i="3"/>
  <c r="P1175" i="3"/>
  <c r="P1176" i="3"/>
  <c r="P1177" i="3"/>
  <c r="P490" i="3"/>
  <c r="P491" i="3"/>
  <c r="P2345" i="3"/>
  <c r="P2346" i="3"/>
  <c r="P2347" i="3"/>
  <c r="P2348" i="3"/>
  <c r="P2349" i="3"/>
  <c r="P2350" i="3"/>
  <c r="P2375" i="3"/>
  <c r="P2376" i="3"/>
  <c r="P2377" i="3"/>
  <c r="P1852" i="3"/>
  <c r="P1853" i="3"/>
  <c r="P1854" i="3"/>
  <c r="P1855" i="3"/>
  <c r="P1856" i="3"/>
  <c r="P1857" i="3"/>
  <c r="P1264" i="3"/>
  <c r="P1925" i="3"/>
  <c r="P220" i="3"/>
  <c r="P2149" i="3"/>
  <c r="P1254" i="3"/>
  <c r="P1255" i="3"/>
  <c r="P1256" i="3"/>
  <c r="P2370" i="3"/>
  <c r="P2371" i="3"/>
  <c r="P2372" i="3"/>
  <c r="P2373"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212" i="3"/>
  <c r="P213" i="3"/>
  <c r="P214" i="3"/>
  <c r="P1287" i="3"/>
  <c r="P503" i="3"/>
  <c r="P504" i="3"/>
  <c r="P505" i="3"/>
  <c r="P506" i="3"/>
  <c r="P507" i="3"/>
  <c r="P508" i="3"/>
  <c r="P1076" i="3"/>
  <c r="P1611" i="3"/>
  <c r="P1072" i="3"/>
  <c r="P1070" i="3"/>
  <c r="P385" i="3"/>
  <c r="P1811"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425" i="3"/>
  <c r="P426" i="3"/>
  <c r="P336" i="3"/>
  <c r="P337" i="3"/>
  <c r="P338" i="3"/>
  <c r="P379" i="3"/>
  <c r="P346" i="3"/>
  <c r="P347" i="3"/>
  <c r="P348" i="3"/>
  <c r="P349" i="3"/>
  <c r="P350" i="3"/>
  <c r="P351" i="3"/>
  <c r="P352" i="3"/>
  <c r="P353" i="3"/>
  <c r="P354"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2075" i="3"/>
  <c r="P2076" i="3"/>
  <c r="P2077" i="3"/>
  <c r="P2078" i="3"/>
  <c r="P71" i="3"/>
  <c r="P72" i="3"/>
  <c r="P73" i="3"/>
  <c r="P1159" i="3"/>
  <c r="P1160" i="3"/>
  <c r="P1173" i="3"/>
  <c r="P216" i="3"/>
  <c r="P217" i="3"/>
  <c r="P218" i="3"/>
  <c r="P1656" i="3"/>
  <c r="P1657" i="3"/>
  <c r="P1658" i="3"/>
  <c r="P113" i="3"/>
  <c r="P114" i="3"/>
  <c r="P115" i="3"/>
  <c r="P116" i="3"/>
  <c r="P117" i="3"/>
  <c r="P528" i="3"/>
  <c r="P1711" i="3"/>
  <c r="P1712" i="3"/>
  <c r="P1713" i="3"/>
  <c r="P1714" i="3"/>
  <c r="P1715" i="3"/>
  <c r="P1716" i="3"/>
  <c r="P1717" i="3"/>
  <c r="P1718" i="3"/>
  <c r="P1719" i="3"/>
  <c r="P1720" i="3"/>
  <c r="P1721" i="3"/>
  <c r="P1722"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1838" i="3"/>
  <c r="P1839" i="3"/>
  <c r="P1840" i="3"/>
  <c r="P1841" i="3"/>
  <c r="P1842" i="3"/>
  <c r="P2263" i="3"/>
  <c r="P2005" i="3"/>
  <c r="P2006" i="3"/>
  <c r="P21" i="3"/>
  <c r="P22" i="3"/>
  <c r="P23" i="3"/>
  <c r="P313" i="3"/>
  <c r="P314" i="3"/>
  <c r="P315" i="3"/>
  <c r="P316" i="3"/>
  <c r="P317" i="3"/>
  <c r="P318" i="3"/>
  <c r="P319" i="3"/>
  <c r="P320" i="3"/>
  <c r="P321" i="3"/>
  <c r="P322" i="3"/>
  <c r="P323" i="3"/>
  <c r="P324" i="3"/>
  <c r="P325" i="3"/>
  <c r="P326" i="3"/>
  <c r="P327" i="3"/>
  <c r="P2059" i="3"/>
  <c r="P2060" i="3"/>
  <c r="P1619" i="3"/>
  <c r="P1620" i="3"/>
  <c r="P2035" i="3"/>
  <c r="P2261" i="3"/>
  <c r="P1184" i="3"/>
  <c r="P1185" i="3"/>
  <c r="P1186" i="3"/>
  <c r="P2238" i="3"/>
  <c r="P2239" i="3"/>
  <c r="P2240" i="3"/>
  <c r="P2241" i="3"/>
  <c r="P2242" i="3"/>
  <c r="P2342" i="3"/>
  <c r="P2343" i="3"/>
  <c r="P374" i="3"/>
  <c r="P106" i="3"/>
  <c r="P107" i="3"/>
  <c r="P108" i="3"/>
  <c r="P1275" i="3"/>
  <c r="P2068" i="3"/>
  <c r="P2069" i="3"/>
  <c r="P2070" i="3"/>
  <c r="P1791" i="3"/>
  <c r="P1792" i="3"/>
  <c r="P1793" i="3"/>
  <c r="P1794" i="3"/>
  <c r="P1795" i="3"/>
  <c r="P1796" i="3"/>
  <c r="P1797" i="3"/>
  <c r="P1798" i="3"/>
  <c r="P1799" i="3"/>
  <c r="P1800" i="3"/>
  <c r="P1801" i="3"/>
  <c r="P1802" i="3"/>
  <c r="P1803" i="3"/>
  <c r="P1804" i="3"/>
  <c r="P1805" i="3"/>
  <c r="P1806" i="3"/>
  <c r="P1807" i="3"/>
  <c r="P1808" i="3"/>
  <c r="P1809" i="3"/>
  <c r="P515" i="3"/>
  <c r="P1937" i="3"/>
  <c r="P1938" i="3"/>
  <c r="P1939" i="3"/>
  <c r="P1940" i="3"/>
  <c r="P1941" i="3"/>
  <c r="P1942" i="3"/>
  <c r="P1943" i="3"/>
  <c r="P1944" i="3"/>
  <c r="P1945" i="3"/>
  <c r="P1946" i="3"/>
  <c r="P1947" i="3"/>
  <c r="P1948" i="3"/>
  <c r="P1949" i="3"/>
  <c r="P1950" i="3"/>
  <c r="P1951" i="3"/>
  <c r="P1952" i="3"/>
  <c r="P1932" i="3"/>
  <c r="P1933" i="3"/>
  <c r="P1934" i="3"/>
  <c r="P1935" i="3"/>
  <c r="P737" i="3"/>
  <c r="P738" i="3"/>
  <c r="P739" i="3"/>
  <c r="P740" i="3"/>
  <c r="P741" i="3"/>
  <c r="P2244" i="3"/>
  <c r="P2245" i="3"/>
  <c r="P2246" i="3"/>
  <c r="P2247" i="3"/>
  <c r="P1309" i="3"/>
  <c r="P1310" i="3"/>
  <c r="P1311" i="3"/>
  <c r="P1675" i="3"/>
  <c r="P1676" i="3"/>
  <c r="P1813" i="3"/>
  <c r="P1814" i="3"/>
  <c r="P1815" i="3"/>
  <c r="P1816" i="3"/>
  <c r="P1817" i="3"/>
  <c r="P1818" i="3"/>
  <c r="P1819" i="3"/>
  <c r="P1820" i="3"/>
  <c r="P1821" i="3"/>
  <c r="P517" i="3"/>
  <c r="P518" i="3"/>
  <c r="P519" i="3"/>
  <c r="P1196" i="3"/>
  <c r="P1197" i="3"/>
  <c r="P1198" i="3"/>
  <c r="P463" i="3"/>
  <c r="P464" i="3"/>
  <c r="P465" i="3"/>
  <c r="P466" i="3"/>
  <c r="P467" i="3"/>
  <c r="P468" i="3"/>
  <c r="P469" i="3"/>
  <c r="P470" i="3"/>
  <c r="P471" i="3"/>
  <c r="P472" i="3"/>
  <c r="P473" i="3"/>
  <c r="P474" i="3"/>
  <c r="P475" i="3"/>
  <c r="P476" i="3"/>
  <c r="P477" i="3"/>
  <c r="P478" i="3"/>
  <c r="P479" i="3"/>
  <c r="P1192" i="3"/>
  <c r="P1193" i="3"/>
  <c r="P1194" i="3"/>
  <c r="P2402" i="3"/>
  <c r="P2403" i="3"/>
  <c r="P2404" i="3"/>
  <c r="P2255" i="3"/>
  <c r="P2256" i="3"/>
  <c r="P2257" i="3"/>
  <c r="P2258" i="3"/>
  <c r="P2259" i="3"/>
  <c r="P1673" i="3"/>
  <c r="P1662" i="3"/>
  <c r="P1663" i="3"/>
  <c r="P1664" i="3"/>
  <c r="P1665" i="3"/>
  <c r="P1666" i="3"/>
  <c r="P1667" i="3"/>
  <c r="P1668" i="3"/>
  <c r="P1669" i="3"/>
  <c r="P1724" i="3"/>
  <c r="P1725" i="3"/>
  <c r="P1726" i="3"/>
  <c r="P1727" i="3"/>
  <c r="P1728" i="3"/>
  <c r="P1729" i="3"/>
  <c r="P1730" i="3"/>
  <c r="P1731" i="3"/>
  <c r="P1732" i="3"/>
  <c r="P1733" i="3"/>
  <c r="P1734" i="3"/>
  <c r="P1735" i="3"/>
  <c r="P1736" i="3"/>
  <c r="P1737" i="3"/>
  <c r="P1738" i="3"/>
  <c r="P1739" i="3"/>
  <c r="P1740" i="3"/>
  <c r="P1741" i="3"/>
  <c r="P1742" i="3"/>
  <c r="P1743" i="3"/>
  <c r="P1744" i="3"/>
  <c r="P2304" i="3"/>
  <c r="P2305" i="3"/>
  <c r="P2306" i="3"/>
  <c r="P1188" i="3"/>
  <c r="P1189" i="3"/>
  <c r="P1336" i="3"/>
  <c r="P1289" i="3"/>
  <c r="P1290" i="3"/>
  <c r="P1343" i="3"/>
  <c r="P1344" i="3"/>
  <c r="P1345" i="3"/>
  <c r="P1927" i="3"/>
  <c r="P1928" i="3"/>
  <c r="P1929" i="3"/>
  <c r="P1930" i="3"/>
  <c r="P2249" i="3"/>
  <c r="P2250" i="3"/>
  <c r="P2251" i="3"/>
  <c r="P2252" i="3"/>
  <c r="P2253" i="3"/>
  <c r="P510" i="3"/>
  <c r="P511" i="3"/>
  <c r="P512" i="3"/>
  <c r="P513" i="3"/>
  <c r="P418" i="3"/>
  <c r="P419" i="3"/>
  <c r="P420" i="3"/>
  <c r="P421" i="3"/>
  <c r="P422" i="3"/>
  <c r="P423" i="3"/>
  <c r="P1096" i="3"/>
  <c r="P1097" i="3"/>
  <c r="P1098" i="3"/>
  <c r="P1099" i="3"/>
  <c r="P1100" i="3"/>
  <c r="P1101" i="3"/>
  <c r="P1102" i="3"/>
  <c r="P1103" i="3"/>
  <c r="P1104" i="3"/>
  <c r="P1105" i="3"/>
  <c r="P1106" i="3"/>
  <c r="P1280" i="3"/>
  <c r="P1281" i="3"/>
  <c r="P1282" i="3"/>
  <c r="P1283" i="3"/>
  <c r="P1284" i="3"/>
  <c r="P1285" i="3"/>
  <c r="P1341" i="3"/>
  <c r="P2091" i="3"/>
  <c r="P2092" i="3"/>
  <c r="P2093" i="3"/>
  <c r="P2094" i="3"/>
  <c r="P2095" i="3"/>
  <c r="P2096" i="3"/>
  <c r="P2097" i="3"/>
  <c r="P2098" i="3"/>
  <c r="P2099" i="3"/>
  <c r="P2100" i="3"/>
  <c r="P2101" i="3"/>
  <c r="P2102" i="3"/>
  <c r="P2103" i="3"/>
  <c r="P2104" i="3"/>
  <c r="P2105" i="3"/>
  <c r="P2106" i="3"/>
  <c r="P2107" i="3"/>
  <c r="P2108" i="3"/>
  <c r="P2109" i="3"/>
  <c r="P2110" i="3"/>
  <c r="P2111" i="3"/>
  <c r="P2112" i="3"/>
  <c r="P2072" i="3"/>
  <c r="P2073"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544" i="3"/>
  <c r="P545" i="3"/>
  <c r="P546" i="3"/>
  <c r="P547" i="3"/>
  <c r="P548" i="3"/>
  <c r="P549" i="3"/>
  <c r="P550" i="3"/>
  <c r="P551" i="3"/>
  <c r="P552" i="3"/>
  <c r="P2297" i="3"/>
  <c r="P2298" i="3"/>
  <c r="P539" i="3"/>
  <c r="P540" i="3"/>
  <c r="P541" i="3"/>
  <c r="P542" i="3"/>
  <c r="P1324" i="3"/>
  <c r="P1325" i="3"/>
  <c r="P1326" i="3"/>
  <c r="P1327" i="3"/>
  <c r="P1328" i="3"/>
  <c r="P536" i="3"/>
  <c r="P537" i="3"/>
  <c r="P1248" i="3"/>
  <c r="P1249" i="3"/>
  <c r="P1297" i="3"/>
  <c r="P1298" i="3"/>
  <c r="P1299" i="3"/>
  <c r="P1300" i="3"/>
  <c r="P1301" i="3"/>
  <c r="P2125" i="3"/>
  <c r="P2126" i="3"/>
  <c r="P2127" i="3"/>
  <c r="P2128" i="3"/>
  <c r="P2129" i="3"/>
  <c r="P2130" i="3"/>
  <c r="P2131" i="3"/>
  <c r="P2132" i="3"/>
  <c r="P2133" i="3"/>
  <c r="P2134" i="3"/>
  <c r="P2135" i="3"/>
  <c r="P2136" i="3"/>
  <c r="P2137" i="3"/>
  <c r="P2138" i="3"/>
  <c r="P2139" i="3"/>
  <c r="P2140" i="3"/>
  <c r="P2141" i="3"/>
  <c r="P2142" i="3"/>
  <c r="P2143" i="3"/>
  <c r="P1292" i="3"/>
  <c r="P1293" i="3"/>
  <c r="P1294" i="3"/>
  <c r="P1295" i="3"/>
  <c r="P1213" i="3"/>
  <c r="P1214" i="3"/>
  <c r="P1215" i="3"/>
  <c r="P2039" i="3"/>
  <c r="P1615" i="3"/>
  <c r="P1616" i="3"/>
  <c r="P1617" i="3"/>
  <c r="P383" i="3"/>
  <c r="P356" i="3"/>
  <c r="P1319" i="3"/>
  <c r="P1320" i="3"/>
  <c r="P1488" i="3"/>
  <c r="P1489" i="3"/>
  <c r="P1490" i="3"/>
  <c r="P1491" i="3"/>
  <c r="P12" i="3"/>
  <c r="P13" i="3"/>
  <c r="P14" i="3"/>
  <c r="P15" i="3"/>
  <c r="P16" i="3"/>
  <c r="P17" i="3"/>
  <c r="P18" i="3"/>
  <c r="P19" i="3"/>
  <c r="P362" i="3"/>
  <c r="P2278" i="3"/>
  <c r="P2279" i="3"/>
  <c r="P2280" i="3"/>
  <c r="P1322"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1306" i="3"/>
  <c r="P1307" i="3"/>
  <c r="P69" i="3"/>
  <c r="P1217" i="3"/>
  <c r="P1518" i="3"/>
  <c r="P1519" i="3"/>
  <c r="P1520" i="3"/>
  <c r="P1521" i="3"/>
  <c r="P1522" i="3"/>
  <c r="P1523" i="3"/>
  <c r="P1524" i="3"/>
  <c r="P1525" i="3"/>
  <c r="P1526" i="3"/>
  <c r="P1527" i="3"/>
  <c r="P1528" i="3"/>
  <c r="P1529" i="3"/>
  <c r="P1530" i="3"/>
  <c r="P1531" i="3"/>
  <c r="P1532" i="3"/>
  <c r="P1533" i="3"/>
  <c r="P1534" i="3"/>
  <c r="P142" i="3"/>
  <c r="P1277" i="3"/>
  <c r="P1278" i="3"/>
  <c r="P428" i="3"/>
  <c r="P429" i="3"/>
  <c r="P144" i="3"/>
  <c r="P145" i="3"/>
  <c r="P146" i="3"/>
  <c r="P147" i="3"/>
  <c r="P148" i="3"/>
  <c r="P149" i="3"/>
  <c r="P150" i="3"/>
  <c r="P151" i="3"/>
  <c r="P573" i="3"/>
  <c r="P574" i="3"/>
  <c r="P575" i="3"/>
  <c r="P576" i="3"/>
  <c r="P2194" i="3"/>
  <c r="P2195" i="3"/>
  <c r="P2196" i="3"/>
  <c r="P2037" i="3"/>
  <c r="P79" i="3"/>
  <c r="P80" i="3"/>
  <c r="P81" i="3"/>
  <c r="P82" i="3"/>
  <c r="P83" i="3"/>
  <c r="P2300" i="3"/>
  <c r="P2268" i="3"/>
  <c r="P2269" i="3"/>
  <c r="P2270" i="3"/>
  <c r="P2271" i="3"/>
  <c r="P2272" i="3"/>
  <c r="P2273"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563" i="3"/>
  <c r="P567" i="3"/>
  <c r="P169" i="3"/>
  <c r="P165" i="3"/>
  <c r="P166" i="3"/>
  <c r="P167" i="3"/>
  <c r="P438" i="3"/>
  <c r="P439" i="3"/>
  <c r="P440" i="3"/>
  <c r="P441" i="3"/>
  <c r="P442" i="3"/>
  <c r="P443" i="3"/>
  <c r="P444" i="3"/>
  <c r="P445" i="3"/>
  <c r="P1066" i="3"/>
  <c r="P2145" i="3"/>
  <c r="P2146" i="3"/>
  <c r="P2147" i="3"/>
  <c r="P1068" i="3"/>
  <c r="P1330" i="3"/>
  <c r="P1331" i="3"/>
  <c r="P1240" i="3"/>
  <c r="P1241"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387" i="3"/>
  <c r="P388" i="3"/>
  <c r="P389" i="3"/>
  <c r="P85" i="3"/>
  <c r="P86" i="3"/>
  <c r="P87" i="3"/>
  <c r="P88" i="3"/>
  <c r="P89" i="3"/>
  <c r="P90" i="3"/>
  <c r="P91" i="3"/>
  <c r="P92" i="3"/>
  <c r="P93" i="3"/>
  <c r="P94" i="3"/>
  <c r="P95" i="3"/>
  <c r="P96" i="3"/>
  <c r="P97" i="3"/>
  <c r="P98" i="3"/>
  <c r="P99" i="3"/>
  <c r="P100" i="3"/>
  <c r="P101" i="3"/>
  <c r="P102" i="3"/>
  <c r="P103" i="3"/>
  <c r="P104" i="3"/>
  <c r="P299" i="3"/>
  <c r="P300" i="3"/>
  <c r="P301" i="3"/>
  <c r="P302" i="3"/>
  <c r="P303" i="3"/>
  <c r="P25" i="3"/>
  <c r="P26" i="3"/>
  <c r="P27" i="3"/>
  <c r="P2027" i="3"/>
  <c r="P2028" i="3"/>
  <c r="P2029" i="3"/>
  <c r="P2030" i="3"/>
  <c r="P2031" i="3"/>
  <c r="P843" i="3"/>
  <c r="P844" i="3"/>
  <c r="P845" i="3"/>
  <c r="P846" i="3"/>
  <c r="P847" i="3"/>
  <c r="P848" i="3"/>
  <c r="P2151" i="3"/>
  <c r="P2152" i="3"/>
  <c r="P2153" i="3"/>
  <c r="P2154" i="3"/>
  <c r="P2155" i="3"/>
  <c r="P305" i="3"/>
  <c r="P2292" i="3"/>
  <c r="P458" i="3"/>
  <c r="P459" i="3"/>
  <c r="P460" i="3"/>
  <c r="P461" i="3"/>
  <c r="P2294" i="3"/>
  <c r="P2295" i="3"/>
  <c r="P1622" i="3"/>
  <c r="P1623" i="3"/>
  <c r="P1624" i="3"/>
  <c r="P1625" i="3"/>
  <c r="P532"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1637" i="3"/>
  <c r="P1638" i="3"/>
  <c r="P1639" i="3"/>
  <c r="P1640" i="3"/>
  <c r="P1641" i="3"/>
  <c r="P1642" i="3"/>
  <c r="P1643" i="3"/>
  <c r="P1644" i="3"/>
  <c r="P1645" i="3"/>
  <c r="P1646" i="3"/>
  <c r="P1647" i="3"/>
  <c r="P2336" i="3"/>
  <c r="P2337" i="3"/>
  <c r="P2338" i="3"/>
  <c r="P2339" i="3"/>
  <c r="P2340" i="3"/>
  <c r="P1351" i="3"/>
  <c r="P1352" i="3"/>
  <c r="P1353" i="3"/>
  <c r="P155" i="3"/>
  <c r="P156" i="3"/>
  <c r="P157" i="3"/>
  <c r="P158" i="3"/>
  <c r="P159" i="3"/>
  <c r="P1266" i="3"/>
  <c r="P1267" i="3"/>
  <c r="P1268" i="3"/>
  <c r="P1269" i="3"/>
  <c r="P1270" i="3"/>
  <c r="P1271" i="3"/>
  <c r="P1272" i="3"/>
  <c r="P1273" i="3"/>
  <c r="P924" i="3"/>
  <c r="P925" i="3"/>
  <c r="P926" i="3"/>
  <c r="P927" i="3"/>
  <c r="P928" i="3"/>
  <c r="P929" i="3"/>
  <c r="P930" i="3"/>
  <c r="P931" i="3"/>
  <c r="P932" i="3"/>
  <c r="P933" i="3"/>
  <c r="P934" i="3"/>
  <c r="P935" i="3"/>
  <c r="P936" i="3"/>
  <c r="P937" i="3"/>
  <c r="P938" i="3"/>
  <c r="P1671" i="3"/>
  <c r="P807" i="3"/>
  <c r="P1823" i="3"/>
  <c r="P1824" i="3"/>
  <c r="P1825" i="3"/>
  <c r="P1826" i="3"/>
  <c r="P1827" i="3"/>
  <c r="P1828" i="3"/>
  <c r="P1829" i="3"/>
  <c r="P1830" i="3"/>
  <c r="P1831" i="3"/>
  <c r="P1832" i="3"/>
  <c r="P1833" i="3"/>
  <c r="P1834" i="3"/>
  <c r="P1835" i="3"/>
  <c r="P1836" i="3"/>
  <c r="P885" i="3"/>
  <c r="P886" i="3"/>
  <c r="P887" i="3"/>
  <c r="P888" i="3"/>
  <c r="P889" i="3"/>
  <c r="P890" i="3"/>
  <c r="P891" i="3"/>
  <c r="P892" i="3"/>
  <c r="P893" i="3"/>
  <c r="P894" i="3"/>
  <c r="P895" i="3"/>
  <c r="P454" i="3"/>
  <c r="P455" i="3"/>
  <c r="P456" i="3"/>
  <c r="P1333" i="3"/>
  <c r="P1334" i="3"/>
  <c r="P1128" i="3"/>
  <c r="P1129" i="3"/>
  <c r="P1130" i="3"/>
  <c r="P1131" i="3"/>
  <c r="P1132" i="3"/>
  <c r="P1133" i="3"/>
  <c r="P1134" i="3"/>
  <c r="P1135" i="3"/>
  <c r="P1136" i="3"/>
  <c r="P1137" i="3"/>
  <c r="P1138" i="3"/>
  <c r="P1139" i="3"/>
  <c r="P1140" i="3"/>
  <c r="P1141" i="3"/>
  <c r="P1142" i="3"/>
  <c r="P1143" i="3"/>
  <c r="P558" i="3"/>
  <c r="P559" i="3"/>
  <c r="P560" i="3"/>
  <c r="P561" i="3"/>
  <c r="P1262" i="3"/>
  <c r="P2033"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237" i="3"/>
  <c r="P1238" i="3"/>
  <c r="P1859" i="3"/>
  <c r="P1860" i="3"/>
  <c r="P1861" i="3"/>
  <c r="P1862" i="3"/>
  <c r="P1863" i="3"/>
  <c r="P1864" i="3"/>
  <c r="P1865" i="3"/>
  <c r="P1866" i="3"/>
  <c r="P1867" i="3"/>
  <c r="P311" i="3"/>
  <c r="P1355" i="3"/>
  <c r="P1356" i="3"/>
  <c r="P1357" i="3"/>
  <c r="P1358" i="3"/>
  <c r="P1359" i="3"/>
  <c r="P1360" i="3"/>
  <c r="P1678" i="3"/>
  <c r="P1679" i="3"/>
  <c r="P1680" i="3"/>
  <c r="P1681" i="3"/>
  <c r="P1844" i="3"/>
  <c r="P1845" i="3"/>
  <c r="P1846" i="3"/>
  <c r="P1847" i="3"/>
  <c r="P1064" i="3"/>
  <c r="P1613" i="3"/>
  <c r="P1062" i="3"/>
  <c r="P2062" i="3"/>
  <c r="P1468" i="3"/>
  <c r="P1469" i="3"/>
  <c r="P1470" i="3"/>
  <c r="P1471" i="3"/>
  <c r="P1472" i="3"/>
  <c r="P1473" i="3"/>
  <c r="P1474" i="3"/>
  <c r="P1475" i="3"/>
  <c r="P1476" i="3"/>
  <c r="P1477" i="3"/>
  <c r="P1478" i="3"/>
  <c r="P1479" i="3"/>
  <c r="P1480" i="3"/>
  <c r="P1481" i="3"/>
  <c r="P1482" i="3"/>
  <c r="P2352" i="3"/>
  <c r="P2353" i="3"/>
  <c r="P2354" i="3"/>
  <c r="P2355" i="3"/>
  <c r="P2356" i="3"/>
  <c r="P2357" i="3"/>
  <c r="P2358" i="3"/>
  <c r="P2359"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526" i="3"/>
  <c r="P875" i="3"/>
  <c r="P876" i="3"/>
  <c r="P877" i="3"/>
  <c r="P878" i="3"/>
  <c r="P879" i="3"/>
  <c r="P880" i="3"/>
  <c r="P881" i="3"/>
  <c r="P882" i="3"/>
  <c r="P883" i="3"/>
  <c r="P2265" i="3"/>
  <c r="P2266" i="3"/>
  <c r="P2157" i="3"/>
  <c r="P2158" i="3"/>
  <c r="P2159" i="3"/>
  <c r="P2160" i="3"/>
  <c r="P1149" i="3"/>
  <c r="P1208" i="3"/>
  <c r="P1209" i="3"/>
  <c r="P1210" i="3"/>
  <c r="P1211" i="3"/>
  <c r="P1313" i="3"/>
  <c r="P1314" i="3"/>
  <c r="P1315" i="3"/>
  <c r="P1316" i="3"/>
  <c r="P1317" i="3"/>
  <c r="P2361" i="3"/>
  <c r="P2362" i="3"/>
  <c r="P2363" i="3"/>
  <c r="P2364" i="3"/>
  <c r="P2365" i="3"/>
  <c r="P2366" i="3"/>
  <c r="P2367" i="3"/>
  <c r="P2368" i="3"/>
  <c r="P2184" i="3"/>
  <c r="P329" i="3"/>
  <c r="P330" i="3"/>
  <c r="P837" i="3"/>
  <c r="P838" i="3"/>
  <c r="P839" i="3"/>
  <c r="P840" i="3"/>
  <c r="P841" i="3"/>
  <c r="P2114" i="3"/>
  <c r="P2115" i="3"/>
  <c r="P2116" i="3"/>
  <c r="P2117" i="3"/>
  <c r="P2118" i="3"/>
  <c r="P2119" i="3"/>
  <c r="P2120" i="3"/>
  <c r="P2121" i="3"/>
  <c r="P2122" i="3"/>
  <c r="P2123" i="3"/>
  <c r="P2302" i="3"/>
  <c r="P1459" i="3"/>
  <c r="P1460" i="3"/>
  <c r="P1461" i="3"/>
  <c r="P1462" i="3"/>
  <c r="P1463" i="3"/>
  <c r="P1464" i="3"/>
  <c r="P1465" i="3"/>
  <c r="P1466" i="3"/>
  <c r="P2050" i="3"/>
  <c r="P2051"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775" i="3"/>
  <c r="P776" i="3"/>
  <c r="P777" i="3"/>
  <c r="P2162" i="3"/>
  <c r="P2164" i="3"/>
  <c r="P2165" i="3"/>
  <c r="P431" i="3"/>
  <c r="P432" i="3"/>
  <c r="P433" i="3"/>
  <c r="P434" i="3"/>
  <c r="P435" i="3"/>
  <c r="P436" i="3"/>
  <c r="P2190" i="3"/>
  <c r="P2191" i="3"/>
  <c r="P2192" i="3"/>
  <c r="P2169" i="3"/>
  <c r="P2170" i="3"/>
  <c r="P2171" i="3"/>
  <c r="P2172" i="3"/>
  <c r="P2173" i="3"/>
  <c r="P2174" i="3"/>
  <c r="P2175" i="3"/>
  <c r="P2176" i="3"/>
  <c r="P2177" i="3"/>
  <c r="P2178" i="3"/>
  <c r="P2179" i="3"/>
  <c r="P2384" i="3"/>
  <c r="P2385" i="3"/>
  <c r="P2386" i="3"/>
  <c r="P2387" i="3"/>
  <c r="P2388" i="3"/>
  <c r="P2389" i="3"/>
  <c r="P2390" i="3"/>
  <c r="P447" i="3"/>
  <c r="P448" i="3"/>
  <c r="P449" i="3"/>
  <c r="P222" i="3"/>
  <c r="P223" i="3"/>
  <c r="P224" i="3"/>
  <c r="P225" i="3"/>
  <c r="P226" i="3"/>
  <c r="P227" i="3"/>
  <c r="P228" i="3"/>
  <c r="P10" i="3"/>
  <c r="P376" i="3"/>
  <c r="P377" i="3"/>
  <c r="P2046" i="3"/>
  <c r="P2047" i="3"/>
  <c r="P2048" i="3"/>
  <c r="P129" i="3"/>
  <c r="P130" i="3"/>
  <c r="P131" i="3"/>
  <c r="P132" i="3"/>
  <c r="P133" i="3"/>
  <c r="P134" i="3"/>
  <c r="P135" i="3"/>
  <c r="P136" i="3"/>
  <c r="P137" i="3"/>
  <c r="P138" i="3"/>
  <c r="P139" i="3"/>
  <c r="P140" i="3"/>
  <c r="P2008" i="3"/>
  <c r="P2009" i="3"/>
  <c r="P2010" i="3"/>
  <c r="P2011" i="3"/>
  <c r="P2012" i="3"/>
  <c r="P2013" i="3"/>
  <c r="P2014" i="3"/>
  <c r="P2015" i="3"/>
  <c r="P2016" i="3"/>
  <c r="P2017" i="3"/>
  <c r="P2018" i="3"/>
  <c r="P2392" i="3"/>
  <c r="P2393" i="3"/>
  <c r="P2394" i="3"/>
  <c r="P2395" i="3"/>
  <c r="P2396" i="3"/>
  <c r="P2397" i="3"/>
  <c r="P2398" i="3"/>
  <c r="P2399" i="3"/>
  <c r="P2400" i="3"/>
  <c r="P1225" i="3"/>
  <c r="P1226" i="3"/>
  <c r="P1594" i="3"/>
  <c r="P1595" i="3"/>
  <c r="P1596" i="3"/>
  <c r="P1597" i="3"/>
  <c r="P1598" i="3"/>
  <c r="P1599" i="3"/>
  <c r="P1600" i="3"/>
  <c r="P1179" i="3"/>
  <c r="P1180" i="3"/>
  <c r="P1181" i="3"/>
  <c r="P1182" i="3"/>
  <c r="P1251" i="3"/>
  <c r="P1252" i="3"/>
  <c r="P1338" i="3"/>
  <c r="P1339" i="3"/>
  <c r="P487" i="3"/>
  <c r="P488" i="3"/>
  <c r="P1203" i="3"/>
  <c r="P1204" i="3"/>
  <c r="P1205" i="3"/>
  <c r="P534" i="3"/>
  <c r="P1167" i="3"/>
  <c r="P340" i="3"/>
  <c r="P341" i="3"/>
  <c r="P342" i="3"/>
  <c r="P343" i="3"/>
  <c r="P344" i="3"/>
  <c r="P2308" i="3"/>
  <c r="P2309" i="3"/>
  <c r="P2310" i="3"/>
  <c r="P2311" i="3"/>
  <c r="P2312" i="3"/>
  <c r="P2313" i="3"/>
  <c r="P2314" i="3"/>
  <c r="P2315" i="3"/>
  <c r="P2316" i="3"/>
  <c r="P2317" i="3"/>
  <c r="P2318" i="3"/>
  <c r="P2319" i="3"/>
  <c r="P2320" i="3"/>
  <c r="P2321" i="3"/>
  <c r="P2322" i="3"/>
  <c r="P2323" i="3"/>
  <c r="P2324" i="3"/>
  <c r="P2325" i="3"/>
  <c r="P2326" i="3"/>
  <c r="P2327" i="3"/>
  <c r="P2328" i="3"/>
  <c r="P2080" i="3"/>
  <c r="P2081" i="3"/>
  <c r="P2082" i="3"/>
  <c r="P2083" i="3"/>
  <c r="P2084" i="3"/>
  <c r="P2085" i="3"/>
  <c r="P2086" i="3"/>
  <c r="P2087" i="3"/>
  <c r="P2088" i="3"/>
  <c r="P2089" i="3"/>
  <c r="P2379" i="3"/>
  <c r="P2380" i="3"/>
  <c r="P2381" i="3"/>
  <c r="P2382" i="3"/>
  <c r="O494" i="3"/>
  <c r="O495" i="3"/>
  <c r="O496" i="3"/>
  <c r="O497" i="3"/>
  <c r="O498" i="3"/>
  <c r="O499" i="3"/>
  <c r="O500" i="3"/>
  <c r="O501" i="3"/>
  <c r="O1200" i="3"/>
  <c r="O1201" i="3"/>
  <c r="O1243" i="3"/>
  <c r="O1649" i="3"/>
  <c r="O1650" i="3"/>
  <c r="O1651" i="3"/>
  <c r="O1652" i="3"/>
  <c r="O1653" i="3"/>
  <c r="O1654" i="3"/>
  <c r="O1780" i="3"/>
  <c r="O1781" i="3"/>
  <c r="O1782" i="3"/>
  <c r="O1783" i="3"/>
  <c r="O1784" i="3"/>
  <c r="O1785" i="3"/>
  <c r="O1786" i="3"/>
  <c r="O1787" i="3"/>
  <c r="O1788" i="3"/>
  <c r="O1789" i="3"/>
  <c r="O37" i="3"/>
  <c r="O38" i="3"/>
  <c r="O850" i="3"/>
  <c r="O851" i="3"/>
  <c r="O852" i="3"/>
  <c r="O853" i="3"/>
  <c r="O854" i="3"/>
  <c r="O855" i="3"/>
  <c r="O856" i="3"/>
  <c r="O857" i="3"/>
  <c r="O858" i="3"/>
  <c r="O859" i="3"/>
  <c r="O860" i="3"/>
  <c r="O861" i="3"/>
  <c r="O862" i="3"/>
  <c r="O863" i="3"/>
  <c r="O864" i="3"/>
  <c r="O865" i="3"/>
  <c r="O866" i="3"/>
  <c r="O867" i="3"/>
  <c r="O868" i="3"/>
  <c r="O869" i="3"/>
  <c r="O870" i="3"/>
  <c r="O871" i="3"/>
  <c r="O872" i="3"/>
  <c r="O873" i="3"/>
  <c r="O1088" i="3"/>
  <c r="O1089" i="3"/>
  <c r="O1090" i="3"/>
  <c r="O1091" i="3"/>
  <c r="O1092" i="3"/>
  <c r="O1093" i="3"/>
  <c r="O1094" i="3"/>
  <c r="O280" i="3"/>
  <c r="O281" i="3"/>
  <c r="O282" i="3"/>
  <c r="O283" i="3"/>
  <c r="O284" i="3"/>
  <c r="O285" i="3"/>
  <c r="O286" i="3"/>
  <c r="O287" i="3"/>
  <c r="O288" i="3"/>
  <c r="O289" i="3"/>
  <c r="O290" i="3"/>
  <c r="O291" i="3"/>
  <c r="O292" i="3"/>
  <c r="O293" i="3"/>
  <c r="O294" i="3"/>
  <c r="O295" i="3"/>
  <c r="O296" i="3"/>
  <c r="O297"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2233" i="3"/>
  <c r="O2234" i="3"/>
  <c r="O2235" i="3"/>
  <c r="O2236" i="3"/>
  <c r="O1206" i="3"/>
  <c r="O1078" i="3"/>
  <c r="O1079" i="3"/>
  <c r="O1080" i="3"/>
  <c r="O1081" i="3"/>
  <c r="O1082" i="3"/>
  <c r="O1083" i="3"/>
  <c r="O1084" i="3"/>
  <c r="O1085" i="3"/>
  <c r="O1086" i="3"/>
  <c r="O1303" i="3"/>
  <c r="O1304" i="3"/>
  <c r="O358" i="3"/>
  <c r="O359" i="3"/>
  <c r="O360" i="3"/>
  <c r="O566" i="3"/>
  <c r="O1630" i="3"/>
  <c r="O1631" i="3"/>
  <c r="O1632" i="3"/>
  <c r="O1633" i="3"/>
  <c r="O1634" i="3"/>
  <c r="O1635" i="3"/>
  <c r="O267" i="3"/>
  <c r="O268" i="3"/>
  <c r="O269" i="3"/>
  <c r="O270" i="3"/>
  <c r="O271" i="3"/>
  <c r="O272" i="3"/>
  <c r="O273" i="3"/>
  <c r="O274" i="3"/>
  <c r="O275" i="3"/>
  <c r="O276" i="3"/>
  <c r="O277" i="3"/>
  <c r="O278" i="3"/>
  <c r="O161" i="3"/>
  <c r="O162" i="3"/>
  <c r="O163" i="3"/>
  <c r="O1457" i="3"/>
  <c r="O1074" i="3"/>
  <c r="O123" i="3"/>
  <c r="O124" i="3"/>
  <c r="O125" i="3"/>
  <c r="O126" i="3"/>
  <c r="O127" i="3"/>
  <c r="O119" i="3"/>
  <c r="O120" i="3"/>
  <c r="O121" i="3"/>
  <c r="O332" i="3"/>
  <c r="O333" i="3"/>
  <c r="O334" i="3"/>
  <c r="O1145" i="3"/>
  <c r="O1169" i="3"/>
  <c r="O1108" i="3"/>
  <c r="O1109" i="3"/>
  <c r="O1110" i="3"/>
  <c r="O1111" i="3"/>
  <c r="O1112" i="3"/>
  <c r="O1113" i="3"/>
  <c r="O1114" i="3"/>
  <c r="O1115" i="3"/>
  <c r="O1116" i="3"/>
  <c r="O1117" i="3"/>
  <c r="O1118" i="3"/>
  <c r="O1119" i="3"/>
  <c r="O1120" i="3"/>
  <c r="O1121" i="3"/>
  <c r="O1122" i="3"/>
  <c r="O1123" i="3"/>
  <c r="O1124" i="3"/>
  <c r="O1125" i="3"/>
  <c r="O1126"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228" i="3"/>
  <c r="O1229" i="3"/>
  <c r="O1230" i="3"/>
  <c r="O1231" i="3"/>
  <c r="O1232" i="3"/>
  <c r="O1233" i="3"/>
  <c r="O1234" i="3"/>
  <c r="O1235" i="3"/>
  <c r="O1219" i="3"/>
  <c r="O1220" i="3"/>
  <c r="O1221" i="3"/>
  <c r="O1222" i="3"/>
  <c r="O1223" i="3"/>
  <c r="O1985" i="3"/>
  <c r="O1986" i="3"/>
  <c r="O1987" i="3"/>
  <c r="O1988" i="3"/>
  <c r="O1989" i="3"/>
  <c r="O1990" i="3"/>
  <c r="O1991" i="3"/>
  <c r="O1992" i="3"/>
  <c r="O1993" i="3"/>
  <c r="O1994" i="3"/>
  <c r="O2041" i="3"/>
  <c r="O2042" i="3"/>
  <c r="O2043" i="3"/>
  <c r="O2044" i="3"/>
  <c r="O1609" i="3"/>
  <c r="O569" i="3"/>
  <c r="O570" i="3"/>
  <c r="O571" i="3"/>
  <c r="O29" i="3"/>
  <c r="O30" i="3"/>
  <c r="O31" i="3"/>
  <c r="O32" i="3"/>
  <c r="O33" i="3"/>
  <c r="O34" i="3"/>
  <c r="O35" i="3"/>
  <c r="O1162" i="3"/>
  <c r="O1163" i="3"/>
  <c r="O1164" i="3"/>
  <c r="O1165"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2275" i="3"/>
  <c r="O2276" i="3"/>
  <c r="O2181" i="3"/>
  <c r="O2182" i="3"/>
  <c r="O2286" i="3"/>
  <c r="O2287" i="3"/>
  <c r="O2066" i="3"/>
  <c r="O2186" i="3"/>
  <c r="O2187" i="3"/>
  <c r="O2188" i="3"/>
  <c r="O2053" i="3"/>
  <c r="O2054" i="3"/>
  <c r="O2055" i="3"/>
  <c r="O2056" i="3"/>
  <c r="O2057" i="3"/>
  <c r="O1627" i="3"/>
  <c r="O1628" i="3"/>
  <c r="O1660" i="3"/>
  <c r="O530" i="3"/>
  <c r="O451" i="3"/>
  <c r="O452" i="3"/>
  <c r="O554" i="3"/>
  <c r="O555" i="3"/>
  <c r="O556" i="3"/>
  <c r="O153" i="3"/>
  <c r="O1245" i="3"/>
  <c r="O1246" i="3"/>
  <c r="O381" i="3"/>
  <c r="O1347" i="3"/>
  <c r="O1348" i="3"/>
  <c r="O1349" i="3"/>
  <c r="O1849" i="3"/>
  <c r="O1850" i="3"/>
  <c r="O1258" i="3"/>
  <c r="O1259" i="3"/>
  <c r="O1260" i="3"/>
  <c r="O307" i="3"/>
  <c r="O308" i="3"/>
  <c r="O309" i="3"/>
  <c r="O2020" i="3"/>
  <c r="O2021" i="3"/>
  <c r="O2022" i="3"/>
  <c r="O2023" i="3"/>
  <c r="O2024" i="3"/>
  <c r="O2025" i="3"/>
  <c r="O1484" i="3"/>
  <c r="O1485" i="3"/>
  <c r="O1486" i="3"/>
  <c r="O2167" i="3"/>
  <c r="O1996" i="3"/>
  <c r="O1997" i="3"/>
  <c r="O1998" i="3"/>
  <c r="O1999" i="3"/>
  <c r="O2000" i="3"/>
  <c r="O2001" i="3"/>
  <c r="O2002" i="3"/>
  <c r="O2003" i="3"/>
  <c r="O2330" i="3"/>
  <c r="O2331" i="3"/>
  <c r="O2332" i="3"/>
  <c r="O2333" i="3"/>
  <c r="O2334" i="3"/>
  <c r="O364" i="3"/>
  <c r="O365" i="3"/>
  <c r="O366" i="3"/>
  <c r="O367" i="3"/>
  <c r="O368" i="3"/>
  <c r="O369" i="3"/>
  <c r="O370" i="3"/>
  <c r="O371" i="3"/>
  <c r="O372" i="3"/>
  <c r="O1147" i="3"/>
  <c r="O1588" i="3"/>
  <c r="O1589" i="3"/>
  <c r="O1590" i="3"/>
  <c r="O1591" i="3"/>
  <c r="O1592"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151" i="3"/>
  <c r="O1152" i="3"/>
  <c r="O1153" i="3"/>
  <c r="O1154" i="3"/>
  <c r="O1155" i="3"/>
  <c r="O1156" i="3"/>
  <c r="O1157" i="3"/>
  <c r="O521" i="3"/>
  <c r="O522" i="3"/>
  <c r="O523" i="3"/>
  <c r="O524" i="3"/>
  <c r="O2289" i="3"/>
  <c r="O2290" i="3"/>
  <c r="O110" i="3"/>
  <c r="O111" i="3"/>
  <c r="O727" i="3"/>
  <c r="O728" i="3"/>
  <c r="O729" i="3"/>
  <c r="O730" i="3"/>
  <c r="O731" i="3"/>
  <c r="O732" i="3"/>
  <c r="O733" i="3"/>
  <c r="O734" i="3"/>
  <c r="O735" i="3"/>
  <c r="O481" i="3"/>
  <c r="O482" i="3"/>
  <c r="O483" i="3"/>
  <c r="O484" i="3"/>
  <c r="O485"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064"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2222" i="3"/>
  <c r="O2223" i="3"/>
  <c r="O2224" i="3"/>
  <c r="O2225" i="3"/>
  <c r="O2226" i="3"/>
  <c r="O2227" i="3"/>
  <c r="O2228" i="3"/>
  <c r="O2229" i="3"/>
  <c r="O2230" i="3"/>
  <c r="O2231" i="3"/>
  <c r="O1602" i="3"/>
  <c r="O1603" i="3"/>
  <c r="O1604" i="3"/>
  <c r="O1605" i="3"/>
  <c r="O1606" i="3"/>
  <c r="O1607" i="3"/>
  <c r="O75" i="3"/>
  <c r="O76" i="3"/>
  <c r="O77" i="3"/>
  <c r="O1536" i="3"/>
  <c r="O1537" i="3"/>
  <c r="O1538" i="3"/>
  <c r="O1539" i="3"/>
  <c r="O1540" i="3"/>
  <c r="O1541" i="3"/>
  <c r="O1542" i="3"/>
  <c r="O1543" i="3"/>
  <c r="O1544" i="3"/>
  <c r="O1545" i="3"/>
  <c r="O1546" i="3"/>
  <c r="O1547" i="3"/>
  <c r="O1548" i="3"/>
  <c r="O1549" i="3"/>
  <c r="O1981" i="3"/>
  <c r="O1982" i="3"/>
  <c r="O1983" i="3"/>
  <c r="O2282" i="3"/>
  <c r="O2283" i="3"/>
  <c r="O2284" i="3"/>
  <c r="O1171" i="3"/>
  <c r="O1175" i="3"/>
  <c r="O1176" i="3"/>
  <c r="O1177" i="3"/>
  <c r="O490" i="3"/>
  <c r="O491" i="3"/>
  <c r="O2345" i="3"/>
  <c r="O2346" i="3"/>
  <c r="O2347" i="3"/>
  <c r="O2348" i="3"/>
  <c r="O2349" i="3"/>
  <c r="O2350" i="3"/>
  <c r="O2375" i="3"/>
  <c r="O2376" i="3"/>
  <c r="O2377" i="3"/>
  <c r="O1852" i="3"/>
  <c r="O1853" i="3"/>
  <c r="O1854" i="3"/>
  <c r="O1855" i="3"/>
  <c r="O1856" i="3"/>
  <c r="O1857" i="3"/>
  <c r="O1264" i="3"/>
  <c r="O1925" i="3"/>
  <c r="O220" i="3"/>
  <c r="O2149" i="3"/>
  <c r="O1254" i="3"/>
  <c r="O1255" i="3"/>
  <c r="O1256" i="3"/>
  <c r="O2370" i="3"/>
  <c r="O2371" i="3"/>
  <c r="O2372" i="3"/>
  <c r="O2373"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212" i="3"/>
  <c r="O213" i="3"/>
  <c r="O214" i="3"/>
  <c r="O1287" i="3"/>
  <c r="O503" i="3"/>
  <c r="O504" i="3"/>
  <c r="O505" i="3"/>
  <c r="O506" i="3"/>
  <c r="O507" i="3"/>
  <c r="O508" i="3"/>
  <c r="O1076" i="3"/>
  <c r="O1611" i="3"/>
  <c r="O1072" i="3"/>
  <c r="O1070" i="3"/>
  <c r="O385" i="3"/>
  <c r="O1811"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425" i="3"/>
  <c r="O426" i="3"/>
  <c r="O336" i="3"/>
  <c r="O337" i="3"/>
  <c r="O338" i="3"/>
  <c r="O379" i="3"/>
  <c r="O346" i="3"/>
  <c r="O347" i="3"/>
  <c r="O348" i="3"/>
  <c r="O349" i="3"/>
  <c r="O350" i="3"/>
  <c r="O351" i="3"/>
  <c r="O352" i="3"/>
  <c r="O353" i="3"/>
  <c r="O354"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2075" i="3"/>
  <c r="O2076" i="3"/>
  <c r="O2077" i="3"/>
  <c r="O2078" i="3"/>
  <c r="O71" i="3"/>
  <c r="O72" i="3"/>
  <c r="O73" i="3"/>
  <c r="O1159" i="3"/>
  <c r="O1160" i="3"/>
  <c r="O1173" i="3"/>
  <c r="O216" i="3"/>
  <c r="O217" i="3"/>
  <c r="O218" i="3"/>
  <c r="O1656" i="3"/>
  <c r="O1657" i="3"/>
  <c r="O1658" i="3"/>
  <c r="O113" i="3"/>
  <c r="O114" i="3"/>
  <c r="O115" i="3"/>
  <c r="O116" i="3"/>
  <c r="O117" i="3"/>
  <c r="O528" i="3"/>
  <c r="O1711" i="3"/>
  <c r="O1712" i="3"/>
  <c r="O1713" i="3"/>
  <c r="O1714" i="3"/>
  <c r="O1715" i="3"/>
  <c r="O1716" i="3"/>
  <c r="O1717" i="3"/>
  <c r="O1718" i="3"/>
  <c r="O1719" i="3"/>
  <c r="O1720" i="3"/>
  <c r="O1721" i="3"/>
  <c r="O1722"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1838" i="3"/>
  <c r="O1839" i="3"/>
  <c r="O1840" i="3"/>
  <c r="O1841" i="3"/>
  <c r="O1842" i="3"/>
  <c r="O2263" i="3"/>
  <c r="O2005" i="3"/>
  <c r="O2006" i="3"/>
  <c r="O21" i="3"/>
  <c r="O22" i="3"/>
  <c r="O23" i="3"/>
  <c r="O313" i="3"/>
  <c r="O314" i="3"/>
  <c r="O315" i="3"/>
  <c r="O316" i="3"/>
  <c r="O317" i="3"/>
  <c r="O318" i="3"/>
  <c r="O319" i="3"/>
  <c r="O320" i="3"/>
  <c r="O321" i="3"/>
  <c r="O322" i="3"/>
  <c r="O323" i="3"/>
  <c r="O324" i="3"/>
  <c r="O325" i="3"/>
  <c r="O326" i="3"/>
  <c r="O327" i="3"/>
  <c r="O2059" i="3"/>
  <c r="O2060" i="3"/>
  <c r="O1619" i="3"/>
  <c r="O1620" i="3"/>
  <c r="O2035" i="3"/>
  <c r="O2261" i="3"/>
  <c r="O1184" i="3"/>
  <c r="O1185" i="3"/>
  <c r="O1186" i="3"/>
  <c r="O2238" i="3"/>
  <c r="O2239" i="3"/>
  <c r="O2240" i="3"/>
  <c r="O2241" i="3"/>
  <c r="O2242" i="3"/>
  <c r="O2342" i="3"/>
  <c r="O2343" i="3"/>
  <c r="O374" i="3"/>
  <c r="O106" i="3"/>
  <c r="O107" i="3"/>
  <c r="O108" i="3"/>
  <c r="O1275" i="3"/>
  <c r="O2068" i="3"/>
  <c r="O2069" i="3"/>
  <c r="O2070" i="3"/>
  <c r="O1791" i="3"/>
  <c r="O1792" i="3"/>
  <c r="O1793" i="3"/>
  <c r="O1794" i="3"/>
  <c r="O1795" i="3"/>
  <c r="O1796" i="3"/>
  <c r="O1797" i="3"/>
  <c r="O1798" i="3"/>
  <c r="O1799" i="3"/>
  <c r="O1800" i="3"/>
  <c r="O1801" i="3"/>
  <c r="O1802" i="3"/>
  <c r="O1803" i="3"/>
  <c r="O1804" i="3"/>
  <c r="O1805" i="3"/>
  <c r="O1806" i="3"/>
  <c r="O1807" i="3"/>
  <c r="O1808" i="3"/>
  <c r="O1809" i="3"/>
  <c r="O515" i="3"/>
  <c r="O1937" i="3"/>
  <c r="O1938" i="3"/>
  <c r="O1939" i="3"/>
  <c r="O1940" i="3"/>
  <c r="O1941" i="3"/>
  <c r="O1942" i="3"/>
  <c r="O1943" i="3"/>
  <c r="O1944" i="3"/>
  <c r="O1945" i="3"/>
  <c r="O1946" i="3"/>
  <c r="O1947" i="3"/>
  <c r="O1948" i="3"/>
  <c r="O1949" i="3"/>
  <c r="O1950" i="3"/>
  <c r="O1951" i="3"/>
  <c r="O1952" i="3"/>
  <c r="O1932" i="3"/>
  <c r="O1933" i="3"/>
  <c r="O1934" i="3"/>
  <c r="O1935" i="3"/>
  <c r="O737" i="3"/>
  <c r="O738" i="3"/>
  <c r="O739" i="3"/>
  <c r="O740" i="3"/>
  <c r="O741" i="3"/>
  <c r="O2244" i="3"/>
  <c r="O2245" i="3"/>
  <c r="O2246" i="3"/>
  <c r="O2247" i="3"/>
  <c r="O1309" i="3"/>
  <c r="O1310" i="3"/>
  <c r="O1311" i="3"/>
  <c r="O1675" i="3"/>
  <c r="O1676" i="3"/>
  <c r="O1813" i="3"/>
  <c r="O1814" i="3"/>
  <c r="O1815" i="3"/>
  <c r="O1816" i="3"/>
  <c r="O1817" i="3"/>
  <c r="O1818" i="3"/>
  <c r="O1819" i="3"/>
  <c r="O1820" i="3"/>
  <c r="O1821" i="3"/>
  <c r="O517" i="3"/>
  <c r="O518" i="3"/>
  <c r="O519" i="3"/>
  <c r="O1196" i="3"/>
  <c r="O1197" i="3"/>
  <c r="O1198" i="3"/>
  <c r="O463" i="3"/>
  <c r="O464" i="3"/>
  <c r="O465" i="3"/>
  <c r="O466" i="3"/>
  <c r="O467" i="3"/>
  <c r="O468" i="3"/>
  <c r="O469" i="3"/>
  <c r="O470" i="3"/>
  <c r="O471" i="3"/>
  <c r="O472" i="3"/>
  <c r="O473" i="3"/>
  <c r="O474" i="3"/>
  <c r="O475" i="3"/>
  <c r="O476" i="3"/>
  <c r="O477" i="3"/>
  <c r="O478" i="3"/>
  <c r="O479" i="3"/>
  <c r="O1192" i="3"/>
  <c r="O1193" i="3"/>
  <c r="O1194" i="3"/>
  <c r="O2402" i="3"/>
  <c r="O2403" i="3"/>
  <c r="O2404" i="3"/>
  <c r="O2255" i="3"/>
  <c r="O2256" i="3"/>
  <c r="O2257" i="3"/>
  <c r="O2258" i="3"/>
  <c r="O2259" i="3"/>
  <c r="O1673" i="3"/>
  <c r="O1662" i="3"/>
  <c r="O1663" i="3"/>
  <c r="O1664" i="3"/>
  <c r="O1665" i="3"/>
  <c r="O1666" i="3"/>
  <c r="O1667" i="3"/>
  <c r="O1668" i="3"/>
  <c r="O1669" i="3"/>
  <c r="O1724" i="3"/>
  <c r="O1725" i="3"/>
  <c r="O1726" i="3"/>
  <c r="O1727" i="3"/>
  <c r="O1728" i="3"/>
  <c r="O1729" i="3"/>
  <c r="O1730" i="3"/>
  <c r="O1731" i="3"/>
  <c r="O1732" i="3"/>
  <c r="O1733" i="3"/>
  <c r="O1734" i="3"/>
  <c r="O1735" i="3"/>
  <c r="O1736" i="3"/>
  <c r="O1737" i="3"/>
  <c r="O1738" i="3"/>
  <c r="O1739" i="3"/>
  <c r="O1740" i="3"/>
  <c r="O1741" i="3"/>
  <c r="O1742" i="3"/>
  <c r="O1743" i="3"/>
  <c r="O1744" i="3"/>
  <c r="O2304" i="3"/>
  <c r="O2305" i="3"/>
  <c r="O2306" i="3"/>
  <c r="O1188" i="3"/>
  <c r="O1189" i="3"/>
  <c r="O1336" i="3"/>
  <c r="O1289" i="3"/>
  <c r="O1290" i="3"/>
  <c r="O1343" i="3"/>
  <c r="O1344" i="3"/>
  <c r="O1345" i="3"/>
  <c r="O1927" i="3"/>
  <c r="O1928" i="3"/>
  <c r="O1929" i="3"/>
  <c r="O1930" i="3"/>
  <c r="O2249" i="3"/>
  <c r="O2250" i="3"/>
  <c r="O2251" i="3"/>
  <c r="O2252" i="3"/>
  <c r="O2253" i="3"/>
  <c r="O510" i="3"/>
  <c r="O511" i="3"/>
  <c r="O512" i="3"/>
  <c r="O513" i="3"/>
  <c r="O418" i="3"/>
  <c r="O419" i="3"/>
  <c r="O420" i="3"/>
  <c r="O421" i="3"/>
  <c r="O422" i="3"/>
  <c r="O423" i="3"/>
  <c r="O1096" i="3"/>
  <c r="O1097" i="3"/>
  <c r="O1098" i="3"/>
  <c r="O1099" i="3"/>
  <c r="O1100" i="3"/>
  <c r="O1101" i="3"/>
  <c r="O1102" i="3"/>
  <c r="O1103" i="3"/>
  <c r="O1104" i="3"/>
  <c r="O1105" i="3"/>
  <c r="O1106" i="3"/>
  <c r="O1280" i="3"/>
  <c r="O1281" i="3"/>
  <c r="O1282" i="3"/>
  <c r="O1283" i="3"/>
  <c r="O1284" i="3"/>
  <c r="O1285" i="3"/>
  <c r="O1341" i="3"/>
  <c r="O2091" i="3"/>
  <c r="O2092" i="3"/>
  <c r="O2093" i="3"/>
  <c r="O2094" i="3"/>
  <c r="O2095" i="3"/>
  <c r="O2096" i="3"/>
  <c r="O2097" i="3"/>
  <c r="O2098" i="3"/>
  <c r="O2099" i="3"/>
  <c r="O2100" i="3"/>
  <c r="O2101" i="3"/>
  <c r="O2102" i="3"/>
  <c r="O2103" i="3"/>
  <c r="O2104" i="3"/>
  <c r="O2105" i="3"/>
  <c r="O2106" i="3"/>
  <c r="O2107" i="3"/>
  <c r="O2108" i="3"/>
  <c r="O2109" i="3"/>
  <c r="O2110" i="3"/>
  <c r="O2111" i="3"/>
  <c r="O2112" i="3"/>
  <c r="O2072" i="3"/>
  <c r="O2073"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544" i="3"/>
  <c r="O545" i="3"/>
  <c r="O546" i="3"/>
  <c r="O547" i="3"/>
  <c r="O548" i="3"/>
  <c r="O549" i="3"/>
  <c r="O550" i="3"/>
  <c r="O551" i="3"/>
  <c r="O552" i="3"/>
  <c r="O2297" i="3"/>
  <c r="O2298" i="3"/>
  <c r="O539" i="3"/>
  <c r="O540" i="3"/>
  <c r="O541" i="3"/>
  <c r="O542" i="3"/>
  <c r="O1324" i="3"/>
  <c r="O1325" i="3"/>
  <c r="O1326" i="3"/>
  <c r="O1327" i="3"/>
  <c r="O1328" i="3"/>
  <c r="O536" i="3"/>
  <c r="O537" i="3"/>
  <c r="O1248" i="3"/>
  <c r="O1249" i="3"/>
  <c r="O1297" i="3"/>
  <c r="O1298" i="3"/>
  <c r="O1299" i="3"/>
  <c r="O1300" i="3"/>
  <c r="O1301" i="3"/>
  <c r="O2125" i="3"/>
  <c r="O2126" i="3"/>
  <c r="O2127" i="3"/>
  <c r="O2128" i="3"/>
  <c r="O2129" i="3"/>
  <c r="O2130" i="3"/>
  <c r="O2131" i="3"/>
  <c r="O2132" i="3"/>
  <c r="O2133" i="3"/>
  <c r="O2134" i="3"/>
  <c r="O2135" i="3"/>
  <c r="O2136" i="3"/>
  <c r="O2137" i="3"/>
  <c r="O2138" i="3"/>
  <c r="O2139" i="3"/>
  <c r="O2140" i="3"/>
  <c r="O2141" i="3"/>
  <c r="O2142" i="3"/>
  <c r="O2143" i="3"/>
  <c r="O1292" i="3"/>
  <c r="O1293" i="3"/>
  <c r="O1294" i="3"/>
  <c r="O1295" i="3"/>
  <c r="O1213" i="3"/>
  <c r="O1214" i="3"/>
  <c r="O1215" i="3"/>
  <c r="O2039" i="3"/>
  <c r="O1615" i="3"/>
  <c r="O1616" i="3"/>
  <c r="O1617" i="3"/>
  <c r="O383" i="3"/>
  <c r="O356" i="3"/>
  <c r="O1319" i="3"/>
  <c r="O1320" i="3"/>
  <c r="O1488" i="3"/>
  <c r="O1489" i="3"/>
  <c r="O1490" i="3"/>
  <c r="O1491" i="3"/>
  <c r="O12" i="3"/>
  <c r="O13" i="3"/>
  <c r="O14" i="3"/>
  <c r="O15" i="3"/>
  <c r="O16" i="3"/>
  <c r="O17" i="3"/>
  <c r="O18" i="3"/>
  <c r="O19" i="3"/>
  <c r="O362" i="3"/>
  <c r="O2278" i="3"/>
  <c r="O2279" i="3"/>
  <c r="O2280" i="3"/>
  <c r="O1322"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1306" i="3"/>
  <c r="O1307" i="3"/>
  <c r="O69" i="3"/>
  <c r="O1217" i="3"/>
  <c r="O1518" i="3"/>
  <c r="O1519" i="3"/>
  <c r="O1520" i="3"/>
  <c r="O1521" i="3"/>
  <c r="O1522" i="3"/>
  <c r="O1523" i="3"/>
  <c r="O1524" i="3"/>
  <c r="O1525" i="3"/>
  <c r="O1526" i="3"/>
  <c r="O1527" i="3"/>
  <c r="O1528" i="3"/>
  <c r="O1529" i="3"/>
  <c r="O1530" i="3"/>
  <c r="O1531" i="3"/>
  <c r="O1532" i="3"/>
  <c r="O1533" i="3"/>
  <c r="O1534" i="3"/>
  <c r="O142" i="3"/>
  <c r="O1277" i="3"/>
  <c r="O1278" i="3"/>
  <c r="O428" i="3"/>
  <c r="O429" i="3"/>
  <c r="O144" i="3"/>
  <c r="O145" i="3"/>
  <c r="O146" i="3"/>
  <c r="O147" i="3"/>
  <c r="O148" i="3"/>
  <c r="O149" i="3"/>
  <c r="O150" i="3"/>
  <c r="O151" i="3"/>
  <c r="O573" i="3"/>
  <c r="O574" i="3"/>
  <c r="O575" i="3"/>
  <c r="O576" i="3"/>
  <c r="O2194" i="3"/>
  <c r="O2195" i="3"/>
  <c r="O2196" i="3"/>
  <c r="O2037" i="3"/>
  <c r="O79" i="3"/>
  <c r="O80" i="3"/>
  <c r="O81" i="3"/>
  <c r="O82" i="3"/>
  <c r="O83" i="3"/>
  <c r="O2300" i="3"/>
  <c r="O2268" i="3"/>
  <c r="O2269" i="3"/>
  <c r="O2270" i="3"/>
  <c r="O2271" i="3"/>
  <c r="O2272" i="3"/>
  <c r="O2273"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563" i="3"/>
  <c r="O567" i="3"/>
  <c r="O169" i="3"/>
  <c r="O165" i="3"/>
  <c r="O166" i="3"/>
  <c r="O167" i="3"/>
  <c r="O438" i="3"/>
  <c r="O439" i="3"/>
  <c r="O440" i="3"/>
  <c r="O441" i="3"/>
  <c r="O442" i="3"/>
  <c r="O443" i="3"/>
  <c r="O444" i="3"/>
  <c r="O445" i="3"/>
  <c r="O1066" i="3"/>
  <c r="O2145" i="3"/>
  <c r="O2146" i="3"/>
  <c r="O2147" i="3"/>
  <c r="O1068" i="3"/>
  <c r="O1330" i="3"/>
  <c r="O1331" i="3"/>
  <c r="O1240" i="3"/>
  <c r="O1241"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387" i="3"/>
  <c r="O388" i="3"/>
  <c r="O389" i="3"/>
  <c r="O85" i="3"/>
  <c r="O86" i="3"/>
  <c r="O87" i="3"/>
  <c r="O88" i="3"/>
  <c r="O89" i="3"/>
  <c r="O90" i="3"/>
  <c r="O91" i="3"/>
  <c r="O92" i="3"/>
  <c r="O93" i="3"/>
  <c r="O94" i="3"/>
  <c r="O95" i="3"/>
  <c r="O96" i="3"/>
  <c r="O97" i="3"/>
  <c r="O98" i="3"/>
  <c r="O99" i="3"/>
  <c r="O100" i="3"/>
  <c r="O101" i="3"/>
  <c r="O102" i="3"/>
  <c r="O103" i="3"/>
  <c r="O104" i="3"/>
  <c r="O299" i="3"/>
  <c r="O300" i="3"/>
  <c r="O301" i="3"/>
  <c r="O302" i="3"/>
  <c r="O303" i="3"/>
  <c r="O25" i="3"/>
  <c r="O26" i="3"/>
  <c r="O27" i="3"/>
  <c r="O2027" i="3"/>
  <c r="O2028" i="3"/>
  <c r="O2029" i="3"/>
  <c r="O2030" i="3"/>
  <c r="O2031" i="3"/>
  <c r="O843" i="3"/>
  <c r="O844" i="3"/>
  <c r="O845" i="3"/>
  <c r="O846" i="3"/>
  <c r="O847" i="3"/>
  <c r="O848" i="3"/>
  <c r="O2151" i="3"/>
  <c r="O2152" i="3"/>
  <c r="O2153" i="3"/>
  <c r="O2154" i="3"/>
  <c r="O2155" i="3"/>
  <c r="O305" i="3"/>
  <c r="O2292" i="3"/>
  <c r="O458" i="3"/>
  <c r="O459" i="3"/>
  <c r="O460" i="3"/>
  <c r="O461" i="3"/>
  <c r="O2294" i="3"/>
  <c r="O2295" i="3"/>
  <c r="O1622" i="3"/>
  <c r="O1623" i="3"/>
  <c r="O1624" i="3"/>
  <c r="O1625" i="3"/>
  <c r="O532"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1637" i="3"/>
  <c r="O1638" i="3"/>
  <c r="O1639" i="3"/>
  <c r="O1640" i="3"/>
  <c r="O1641" i="3"/>
  <c r="O1642" i="3"/>
  <c r="O1643" i="3"/>
  <c r="O1644" i="3"/>
  <c r="O1645" i="3"/>
  <c r="O1646" i="3"/>
  <c r="O1647" i="3"/>
  <c r="O2336" i="3"/>
  <c r="O2337" i="3"/>
  <c r="O2338" i="3"/>
  <c r="O2339" i="3"/>
  <c r="O2340" i="3"/>
  <c r="O1351" i="3"/>
  <c r="O1352" i="3"/>
  <c r="O1353" i="3"/>
  <c r="O155" i="3"/>
  <c r="O156" i="3"/>
  <c r="O157" i="3"/>
  <c r="O158" i="3"/>
  <c r="O159" i="3"/>
  <c r="O1266" i="3"/>
  <c r="O1267" i="3"/>
  <c r="O1268" i="3"/>
  <c r="O1269" i="3"/>
  <c r="O1270" i="3"/>
  <c r="O1271" i="3"/>
  <c r="O1272" i="3"/>
  <c r="O1273" i="3"/>
  <c r="O924" i="3"/>
  <c r="O925" i="3"/>
  <c r="O926" i="3"/>
  <c r="O927" i="3"/>
  <c r="O928" i="3"/>
  <c r="O929" i="3"/>
  <c r="O930" i="3"/>
  <c r="O931" i="3"/>
  <c r="O932" i="3"/>
  <c r="O933" i="3"/>
  <c r="O934" i="3"/>
  <c r="O935" i="3"/>
  <c r="O936" i="3"/>
  <c r="O937" i="3"/>
  <c r="O938" i="3"/>
  <c r="O1671" i="3"/>
  <c r="O807" i="3"/>
  <c r="O1823" i="3"/>
  <c r="O1824" i="3"/>
  <c r="O1825" i="3"/>
  <c r="O1826" i="3"/>
  <c r="O1827" i="3"/>
  <c r="O1828" i="3"/>
  <c r="O1829" i="3"/>
  <c r="O1830" i="3"/>
  <c r="O1831" i="3"/>
  <c r="O1832" i="3"/>
  <c r="O1833" i="3"/>
  <c r="O1834" i="3"/>
  <c r="O1835" i="3"/>
  <c r="O1836" i="3"/>
  <c r="O885" i="3"/>
  <c r="O886" i="3"/>
  <c r="O887" i="3"/>
  <c r="O888" i="3"/>
  <c r="O889" i="3"/>
  <c r="O890" i="3"/>
  <c r="O891" i="3"/>
  <c r="O892" i="3"/>
  <c r="O893" i="3"/>
  <c r="O894" i="3"/>
  <c r="O895" i="3"/>
  <c r="O454" i="3"/>
  <c r="O455" i="3"/>
  <c r="O456" i="3"/>
  <c r="O1333" i="3"/>
  <c r="O1334" i="3"/>
  <c r="O1128" i="3"/>
  <c r="O1129" i="3"/>
  <c r="O1130" i="3"/>
  <c r="O1131" i="3"/>
  <c r="O1132" i="3"/>
  <c r="O1133" i="3"/>
  <c r="O1134" i="3"/>
  <c r="O1135" i="3"/>
  <c r="O1136" i="3"/>
  <c r="O1137" i="3"/>
  <c r="O1138" i="3"/>
  <c r="O1139" i="3"/>
  <c r="O1140" i="3"/>
  <c r="O1141" i="3"/>
  <c r="O1142" i="3"/>
  <c r="O1143" i="3"/>
  <c r="O558" i="3"/>
  <c r="O559" i="3"/>
  <c r="O560" i="3"/>
  <c r="O561" i="3"/>
  <c r="O1262" i="3"/>
  <c r="O2033"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237" i="3"/>
  <c r="O1238" i="3"/>
  <c r="O1859" i="3"/>
  <c r="O1860" i="3"/>
  <c r="O1861" i="3"/>
  <c r="O1862" i="3"/>
  <c r="O1863" i="3"/>
  <c r="O1864" i="3"/>
  <c r="O1865" i="3"/>
  <c r="O1866" i="3"/>
  <c r="O1867" i="3"/>
  <c r="O311" i="3"/>
  <c r="O1355" i="3"/>
  <c r="O1356" i="3"/>
  <c r="O1357" i="3"/>
  <c r="O1358" i="3"/>
  <c r="O1359" i="3"/>
  <c r="O1360" i="3"/>
  <c r="O1678" i="3"/>
  <c r="O1679" i="3"/>
  <c r="O1680" i="3"/>
  <c r="O1681" i="3"/>
  <c r="O1844" i="3"/>
  <c r="O1845" i="3"/>
  <c r="O1846" i="3"/>
  <c r="O1847" i="3"/>
  <c r="O1064" i="3"/>
  <c r="O1613" i="3"/>
  <c r="O1062" i="3"/>
  <c r="O2062" i="3"/>
  <c r="O1468" i="3"/>
  <c r="O1469" i="3"/>
  <c r="O1470" i="3"/>
  <c r="O1471" i="3"/>
  <c r="O1472" i="3"/>
  <c r="O1473" i="3"/>
  <c r="O1474" i="3"/>
  <c r="O1475" i="3"/>
  <c r="O1476" i="3"/>
  <c r="O1477" i="3"/>
  <c r="O1478" i="3"/>
  <c r="O1479" i="3"/>
  <c r="O1480" i="3"/>
  <c r="O1481" i="3"/>
  <c r="O1482" i="3"/>
  <c r="O2352" i="3"/>
  <c r="O2353" i="3"/>
  <c r="O2354" i="3"/>
  <c r="O2355" i="3"/>
  <c r="O2356" i="3"/>
  <c r="O2357" i="3"/>
  <c r="O2358" i="3"/>
  <c r="O2359"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526" i="3"/>
  <c r="O875" i="3"/>
  <c r="O876" i="3"/>
  <c r="O877" i="3"/>
  <c r="O878" i="3"/>
  <c r="O879" i="3"/>
  <c r="O880" i="3"/>
  <c r="O881" i="3"/>
  <c r="O882" i="3"/>
  <c r="O883" i="3"/>
  <c r="O2265" i="3"/>
  <c r="O2266" i="3"/>
  <c r="O2157" i="3"/>
  <c r="O2158" i="3"/>
  <c r="O2159" i="3"/>
  <c r="O2160" i="3"/>
  <c r="O1149" i="3"/>
  <c r="O1208" i="3"/>
  <c r="O1209" i="3"/>
  <c r="O1210" i="3"/>
  <c r="O1211" i="3"/>
  <c r="O1313" i="3"/>
  <c r="O1314" i="3"/>
  <c r="O1315" i="3"/>
  <c r="O1316" i="3"/>
  <c r="O1317" i="3"/>
  <c r="O2361" i="3"/>
  <c r="O2362" i="3"/>
  <c r="O2363" i="3"/>
  <c r="O2364" i="3"/>
  <c r="O2365" i="3"/>
  <c r="O2366" i="3"/>
  <c r="O2367" i="3"/>
  <c r="O2368" i="3"/>
  <c r="O2184" i="3"/>
  <c r="O329" i="3"/>
  <c r="O330" i="3"/>
  <c r="O837" i="3"/>
  <c r="O838" i="3"/>
  <c r="O839" i="3"/>
  <c r="O840" i="3"/>
  <c r="O841" i="3"/>
  <c r="O2114" i="3"/>
  <c r="O2115" i="3"/>
  <c r="O2116" i="3"/>
  <c r="O2117" i="3"/>
  <c r="O2118" i="3"/>
  <c r="O2119" i="3"/>
  <c r="O2120" i="3"/>
  <c r="O2121" i="3"/>
  <c r="O2122" i="3"/>
  <c r="O2123" i="3"/>
  <c r="O2302" i="3"/>
  <c r="O1459" i="3"/>
  <c r="O1460" i="3"/>
  <c r="O1461" i="3"/>
  <c r="O1462" i="3"/>
  <c r="O1463" i="3"/>
  <c r="O1464" i="3"/>
  <c r="O1465" i="3"/>
  <c r="O1466" i="3"/>
  <c r="O2050" i="3"/>
  <c r="O2051"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775" i="3"/>
  <c r="O776" i="3"/>
  <c r="O777" i="3"/>
  <c r="O2162" i="3"/>
  <c r="O2164" i="3"/>
  <c r="O2165" i="3"/>
  <c r="O431" i="3"/>
  <c r="O432" i="3"/>
  <c r="O433" i="3"/>
  <c r="O434" i="3"/>
  <c r="O435" i="3"/>
  <c r="O436" i="3"/>
  <c r="O2190" i="3"/>
  <c r="O2191" i="3"/>
  <c r="O2192" i="3"/>
  <c r="O2169" i="3"/>
  <c r="O2170" i="3"/>
  <c r="O2171" i="3"/>
  <c r="O2172" i="3"/>
  <c r="O2173" i="3"/>
  <c r="O2174" i="3"/>
  <c r="O2175" i="3"/>
  <c r="O2176" i="3"/>
  <c r="O2177" i="3"/>
  <c r="O2178" i="3"/>
  <c r="O2179" i="3"/>
  <c r="O2384" i="3"/>
  <c r="O2385" i="3"/>
  <c r="O2386" i="3"/>
  <c r="O2387" i="3"/>
  <c r="O2388" i="3"/>
  <c r="O2389" i="3"/>
  <c r="O2390" i="3"/>
  <c r="O447" i="3"/>
  <c r="O448" i="3"/>
  <c r="O449" i="3"/>
  <c r="O222" i="3"/>
  <c r="O223" i="3"/>
  <c r="O224" i="3"/>
  <c r="O225" i="3"/>
  <c r="O226" i="3"/>
  <c r="O227" i="3"/>
  <c r="O228" i="3"/>
  <c r="O10" i="3"/>
  <c r="O376" i="3"/>
  <c r="O377" i="3"/>
  <c r="O2046" i="3"/>
  <c r="O2047" i="3"/>
  <c r="O2048" i="3"/>
  <c r="O129" i="3"/>
  <c r="O130" i="3"/>
  <c r="O131" i="3"/>
  <c r="O132" i="3"/>
  <c r="O133" i="3"/>
  <c r="O134" i="3"/>
  <c r="O135" i="3"/>
  <c r="O136" i="3"/>
  <c r="O137" i="3"/>
  <c r="O138" i="3"/>
  <c r="O139" i="3"/>
  <c r="O140" i="3"/>
  <c r="O2008" i="3"/>
  <c r="O2009" i="3"/>
  <c r="O2010" i="3"/>
  <c r="O2011" i="3"/>
  <c r="O2012" i="3"/>
  <c r="O2013" i="3"/>
  <c r="O2014" i="3"/>
  <c r="O2015" i="3"/>
  <c r="O2016" i="3"/>
  <c r="O2017" i="3"/>
  <c r="O2018" i="3"/>
  <c r="O2392" i="3"/>
  <c r="O2393" i="3"/>
  <c r="O2394" i="3"/>
  <c r="O2395" i="3"/>
  <c r="O2396" i="3"/>
  <c r="O2397" i="3"/>
  <c r="O2398" i="3"/>
  <c r="O2399" i="3"/>
  <c r="O2400" i="3"/>
  <c r="O1225" i="3"/>
  <c r="O1226" i="3"/>
  <c r="O1594" i="3"/>
  <c r="O1595" i="3"/>
  <c r="O1596" i="3"/>
  <c r="O1597" i="3"/>
  <c r="O1598" i="3"/>
  <c r="O1599" i="3"/>
  <c r="O1600" i="3"/>
  <c r="O1179" i="3"/>
  <c r="O1180" i="3"/>
  <c r="O1181" i="3"/>
  <c r="O1182" i="3"/>
  <c r="O1251" i="3"/>
  <c r="O1252" i="3"/>
  <c r="O1338" i="3"/>
  <c r="O1339" i="3"/>
  <c r="O487" i="3"/>
  <c r="O488" i="3"/>
  <c r="O1203" i="3"/>
  <c r="O1204" i="3"/>
  <c r="O1205" i="3"/>
  <c r="O534" i="3"/>
  <c r="O1167" i="3"/>
  <c r="O340" i="3"/>
  <c r="O341" i="3"/>
  <c r="O342" i="3"/>
  <c r="O343" i="3"/>
  <c r="O344" i="3"/>
  <c r="O2308" i="3"/>
  <c r="O2309" i="3"/>
  <c r="O2310" i="3"/>
  <c r="O2311" i="3"/>
  <c r="O2312" i="3"/>
  <c r="O2313" i="3"/>
  <c r="O2314" i="3"/>
  <c r="O2315" i="3"/>
  <c r="O2316" i="3"/>
  <c r="O2317" i="3"/>
  <c r="O2318" i="3"/>
  <c r="O2319" i="3"/>
  <c r="O2320" i="3"/>
  <c r="O2321" i="3"/>
  <c r="O2322" i="3"/>
  <c r="O2323" i="3"/>
  <c r="O2324" i="3"/>
  <c r="O2325" i="3"/>
  <c r="O2326" i="3"/>
  <c r="O2327" i="3"/>
  <c r="O2328" i="3"/>
  <c r="O2080" i="3"/>
  <c r="O2081" i="3"/>
  <c r="O2082" i="3"/>
  <c r="O2083" i="3"/>
  <c r="O2084" i="3"/>
  <c r="O2085" i="3"/>
  <c r="O2086" i="3"/>
  <c r="O2087" i="3"/>
  <c r="O2088" i="3"/>
  <c r="O2089" i="3"/>
  <c r="O2379" i="3"/>
  <c r="O2380" i="3"/>
  <c r="O2381" i="3"/>
  <c r="O2382" i="3"/>
  <c r="N494" i="3"/>
  <c r="N495" i="3"/>
  <c r="N496" i="3"/>
  <c r="N497" i="3"/>
  <c r="N498" i="3"/>
  <c r="N499" i="3"/>
  <c r="N500" i="3"/>
  <c r="N501" i="3"/>
  <c r="N1200" i="3"/>
  <c r="N1201" i="3"/>
  <c r="N1243" i="3"/>
  <c r="N1649" i="3"/>
  <c r="N1650" i="3"/>
  <c r="N1651" i="3"/>
  <c r="N1652" i="3"/>
  <c r="N1653" i="3"/>
  <c r="N1654" i="3"/>
  <c r="N1780" i="3"/>
  <c r="N1781" i="3"/>
  <c r="N1782" i="3"/>
  <c r="N1783" i="3"/>
  <c r="N1784" i="3"/>
  <c r="N1785" i="3"/>
  <c r="N1786" i="3"/>
  <c r="N1787" i="3"/>
  <c r="N1788" i="3"/>
  <c r="N1789" i="3"/>
  <c r="N37" i="3"/>
  <c r="N38" i="3"/>
  <c r="N850" i="3"/>
  <c r="N851" i="3"/>
  <c r="N852" i="3"/>
  <c r="N853" i="3"/>
  <c r="N854" i="3"/>
  <c r="N855" i="3"/>
  <c r="N856" i="3"/>
  <c r="N857" i="3"/>
  <c r="N858" i="3"/>
  <c r="N859" i="3"/>
  <c r="N860" i="3"/>
  <c r="N861" i="3"/>
  <c r="N862" i="3"/>
  <c r="N863" i="3"/>
  <c r="N864" i="3"/>
  <c r="N865" i="3"/>
  <c r="N866" i="3"/>
  <c r="N867" i="3"/>
  <c r="N868" i="3"/>
  <c r="N869" i="3"/>
  <c r="N870" i="3"/>
  <c r="N871" i="3"/>
  <c r="N872" i="3"/>
  <c r="N873" i="3"/>
  <c r="N1088" i="3"/>
  <c r="N1089" i="3"/>
  <c r="N1090" i="3"/>
  <c r="N1091" i="3"/>
  <c r="N1092" i="3"/>
  <c r="N1093" i="3"/>
  <c r="N1094" i="3"/>
  <c r="N280" i="3"/>
  <c r="N281" i="3"/>
  <c r="N282" i="3"/>
  <c r="N283" i="3"/>
  <c r="N284" i="3"/>
  <c r="N285" i="3"/>
  <c r="N286" i="3"/>
  <c r="N287" i="3"/>
  <c r="N288" i="3"/>
  <c r="N289" i="3"/>
  <c r="N290" i="3"/>
  <c r="N291" i="3"/>
  <c r="N292" i="3"/>
  <c r="N293" i="3"/>
  <c r="N294" i="3"/>
  <c r="N295" i="3"/>
  <c r="N296" i="3"/>
  <c r="N297"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2233" i="3"/>
  <c r="N2234" i="3"/>
  <c r="N2235" i="3"/>
  <c r="N2236" i="3"/>
  <c r="N1206" i="3"/>
  <c r="N1078" i="3"/>
  <c r="N1079" i="3"/>
  <c r="N1080" i="3"/>
  <c r="N1081" i="3"/>
  <c r="N1082" i="3"/>
  <c r="N1083" i="3"/>
  <c r="N1084" i="3"/>
  <c r="N1085" i="3"/>
  <c r="N1086" i="3"/>
  <c r="N1303" i="3"/>
  <c r="N1304" i="3"/>
  <c r="N358" i="3"/>
  <c r="N359" i="3"/>
  <c r="N360" i="3"/>
  <c r="N566" i="3"/>
  <c r="N1630" i="3"/>
  <c r="N1631" i="3"/>
  <c r="N1632" i="3"/>
  <c r="N1633" i="3"/>
  <c r="N1634" i="3"/>
  <c r="N1635" i="3"/>
  <c r="N267" i="3"/>
  <c r="N268" i="3"/>
  <c r="N269" i="3"/>
  <c r="N270" i="3"/>
  <c r="N271" i="3"/>
  <c r="N272" i="3"/>
  <c r="N273" i="3"/>
  <c r="N274" i="3"/>
  <c r="N275" i="3"/>
  <c r="N276" i="3"/>
  <c r="N277" i="3"/>
  <c r="N278" i="3"/>
  <c r="N161" i="3"/>
  <c r="N162" i="3"/>
  <c r="N163" i="3"/>
  <c r="N1457" i="3"/>
  <c r="N1074" i="3"/>
  <c r="N123" i="3"/>
  <c r="N124" i="3"/>
  <c r="N125" i="3"/>
  <c r="N126" i="3"/>
  <c r="N127" i="3"/>
  <c r="N119" i="3"/>
  <c r="N120" i="3"/>
  <c r="N121" i="3"/>
  <c r="N332" i="3"/>
  <c r="N333" i="3"/>
  <c r="N334" i="3"/>
  <c r="N1145" i="3"/>
  <c r="N1169" i="3"/>
  <c r="N1108" i="3"/>
  <c r="N1109" i="3"/>
  <c r="N1110" i="3"/>
  <c r="N1111" i="3"/>
  <c r="N1112" i="3"/>
  <c r="N1113" i="3"/>
  <c r="N1114" i="3"/>
  <c r="N1115" i="3"/>
  <c r="N1116" i="3"/>
  <c r="N1117" i="3"/>
  <c r="N1118" i="3"/>
  <c r="N1119" i="3"/>
  <c r="N1120" i="3"/>
  <c r="N1121" i="3"/>
  <c r="N1122" i="3"/>
  <c r="N1123" i="3"/>
  <c r="N1124" i="3"/>
  <c r="N1125" i="3"/>
  <c r="N1126"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228" i="3"/>
  <c r="N1229" i="3"/>
  <c r="N1230" i="3"/>
  <c r="N1231" i="3"/>
  <c r="N1232" i="3"/>
  <c r="N1233" i="3"/>
  <c r="N1234" i="3"/>
  <c r="N1235" i="3"/>
  <c r="N1219" i="3"/>
  <c r="N1220" i="3"/>
  <c r="N1221" i="3"/>
  <c r="N1222" i="3"/>
  <c r="N1223" i="3"/>
  <c r="N1985" i="3"/>
  <c r="N1986" i="3"/>
  <c r="N1987" i="3"/>
  <c r="N1988" i="3"/>
  <c r="N1989" i="3"/>
  <c r="N1990" i="3"/>
  <c r="N1991" i="3"/>
  <c r="N1992" i="3"/>
  <c r="N1993" i="3"/>
  <c r="N1994" i="3"/>
  <c r="N2041" i="3"/>
  <c r="N2042" i="3"/>
  <c r="N2043" i="3"/>
  <c r="N2044" i="3"/>
  <c r="N1609" i="3"/>
  <c r="N569" i="3"/>
  <c r="N570" i="3"/>
  <c r="N571" i="3"/>
  <c r="N29" i="3"/>
  <c r="N30" i="3"/>
  <c r="N31" i="3"/>
  <c r="N32" i="3"/>
  <c r="N33" i="3"/>
  <c r="N34" i="3"/>
  <c r="N35" i="3"/>
  <c r="N1162" i="3"/>
  <c r="N1163" i="3"/>
  <c r="N1164" i="3"/>
  <c r="N1165"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2275" i="3"/>
  <c r="N2276" i="3"/>
  <c r="N2181" i="3"/>
  <c r="N2182" i="3"/>
  <c r="N2286" i="3"/>
  <c r="N2287" i="3"/>
  <c r="N2066" i="3"/>
  <c r="N2186" i="3"/>
  <c r="N2187" i="3"/>
  <c r="N2188" i="3"/>
  <c r="N2053" i="3"/>
  <c r="N2054" i="3"/>
  <c r="N2055" i="3"/>
  <c r="N2056" i="3"/>
  <c r="N2057" i="3"/>
  <c r="N1627" i="3"/>
  <c r="N1628" i="3"/>
  <c r="N1660" i="3"/>
  <c r="N530" i="3"/>
  <c r="N451" i="3"/>
  <c r="N452" i="3"/>
  <c r="N554" i="3"/>
  <c r="N555" i="3"/>
  <c r="N556" i="3"/>
  <c r="N153" i="3"/>
  <c r="N1245" i="3"/>
  <c r="N1246" i="3"/>
  <c r="N381" i="3"/>
  <c r="N1347" i="3"/>
  <c r="N1348" i="3"/>
  <c r="N1349" i="3"/>
  <c r="N1849" i="3"/>
  <c r="N1850" i="3"/>
  <c r="N1258" i="3"/>
  <c r="N1259" i="3"/>
  <c r="N1260" i="3"/>
  <c r="N307" i="3"/>
  <c r="N308" i="3"/>
  <c r="N309" i="3"/>
  <c r="N2020" i="3"/>
  <c r="N2021" i="3"/>
  <c r="N2022" i="3"/>
  <c r="N2023" i="3"/>
  <c r="N2024" i="3"/>
  <c r="N2025" i="3"/>
  <c r="N1484" i="3"/>
  <c r="N1485" i="3"/>
  <c r="N1486" i="3"/>
  <c r="N2167" i="3"/>
  <c r="N1996" i="3"/>
  <c r="N1997" i="3"/>
  <c r="N1998" i="3"/>
  <c r="N1999" i="3"/>
  <c r="N2000" i="3"/>
  <c r="N2001" i="3"/>
  <c r="N2002" i="3"/>
  <c r="N2003" i="3"/>
  <c r="N2330" i="3"/>
  <c r="N2331" i="3"/>
  <c r="N2332" i="3"/>
  <c r="N2333" i="3"/>
  <c r="N2334" i="3"/>
  <c r="N364" i="3"/>
  <c r="N365" i="3"/>
  <c r="N366" i="3"/>
  <c r="N367" i="3"/>
  <c r="N368" i="3"/>
  <c r="N369" i="3"/>
  <c r="N370" i="3"/>
  <c r="N371" i="3"/>
  <c r="N372" i="3"/>
  <c r="N1147" i="3"/>
  <c r="N1588" i="3"/>
  <c r="N1589" i="3"/>
  <c r="N1590" i="3"/>
  <c r="N1591" i="3"/>
  <c r="N1592"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151" i="3"/>
  <c r="N1152" i="3"/>
  <c r="N1153" i="3"/>
  <c r="N1154" i="3"/>
  <c r="N1155" i="3"/>
  <c r="N1156" i="3"/>
  <c r="N1157" i="3"/>
  <c r="N521" i="3"/>
  <c r="N522" i="3"/>
  <c r="N523" i="3"/>
  <c r="N524" i="3"/>
  <c r="N2289" i="3"/>
  <c r="N2290" i="3"/>
  <c r="N110" i="3"/>
  <c r="N111" i="3"/>
  <c r="N727" i="3"/>
  <c r="N728" i="3"/>
  <c r="N729" i="3"/>
  <c r="N730" i="3"/>
  <c r="N731" i="3"/>
  <c r="N732" i="3"/>
  <c r="N733" i="3"/>
  <c r="N734" i="3"/>
  <c r="N735" i="3"/>
  <c r="N481" i="3"/>
  <c r="N482" i="3"/>
  <c r="N483" i="3"/>
  <c r="N484" i="3"/>
  <c r="N485"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064"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2222" i="3"/>
  <c r="N2223" i="3"/>
  <c r="N2224" i="3"/>
  <c r="N2225" i="3"/>
  <c r="N2226" i="3"/>
  <c r="N2227" i="3"/>
  <c r="N2228" i="3"/>
  <c r="N2229" i="3"/>
  <c r="N2230" i="3"/>
  <c r="N2231" i="3"/>
  <c r="N1602" i="3"/>
  <c r="N1603" i="3"/>
  <c r="N1604" i="3"/>
  <c r="N1605" i="3"/>
  <c r="N1606" i="3"/>
  <c r="N1607" i="3"/>
  <c r="N75" i="3"/>
  <c r="N76" i="3"/>
  <c r="N77" i="3"/>
  <c r="N1536" i="3"/>
  <c r="N1537" i="3"/>
  <c r="N1538" i="3"/>
  <c r="N1539" i="3"/>
  <c r="N1540" i="3"/>
  <c r="N1541" i="3"/>
  <c r="N1542" i="3"/>
  <c r="N1543" i="3"/>
  <c r="N1544" i="3"/>
  <c r="N1545" i="3"/>
  <c r="N1546" i="3"/>
  <c r="N1547" i="3"/>
  <c r="N1548" i="3"/>
  <c r="N1549" i="3"/>
  <c r="N1981" i="3"/>
  <c r="N1982" i="3"/>
  <c r="N1983" i="3"/>
  <c r="N2282" i="3"/>
  <c r="N2283" i="3"/>
  <c r="N2284" i="3"/>
  <c r="N1171" i="3"/>
  <c r="N1175" i="3"/>
  <c r="N1176" i="3"/>
  <c r="N1177" i="3"/>
  <c r="N490" i="3"/>
  <c r="N491" i="3"/>
  <c r="N2345" i="3"/>
  <c r="N2346" i="3"/>
  <c r="N2347" i="3"/>
  <c r="N2348" i="3"/>
  <c r="N2349" i="3"/>
  <c r="N2350" i="3"/>
  <c r="N2375" i="3"/>
  <c r="N2376" i="3"/>
  <c r="N2377" i="3"/>
  <c r="N1852" i="3"/>
  <c r="N1853" i="3"/>
  <c r="N1854" i="3"/>
  <c r="N1855" i="3"/>
  <c r="N1856" i="3"/>
  <c r="N1857" i="3"/>
  <c r="N1264" i="3"/>
  <c r="N1925" i="3"/>
  <c r="N220" i="3"/>
  <c r="N2149" i="3"/>
  <c r="N1254" i="3"/>
  <c r="N1255" i="3"/>
  <c r="N1256" i="3"/>
  <c r="N2370" i="3"/>
  <c r="N2371" i="3"/>
  <c r="N2372" i="3"/>
  <c r="N2373"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212" i="3"/>
  <c r="N213" i="3"/>
  <c r="N214" i="3"/>
  <c r="N1287" i="3"/>
  <c r="N503" i="3"/>
  <c r="N504" i="3"/>
  <c r="N505" i="3"/>
  <c r="N506" i="3"/>
  <c r="N507" i="3"/>
  <c r="N508" i="3"/>
  <c r="N1076" i="3"/>
  <c r="N1611" i="3"/>
  <c r="N1072" i="3"/>
  <c r="N1070" i="3"/>
  <c r="N385" i="3"/>
  <c r="N1811"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425" i="3"/>
  <c r="N426" i="3"/>
  <c r="N336" i="3"/>
  <c r="N337" i="3"/>
  <c r="N338" i="3"/>
  <c r="N379" i="3"/>
  <c r="N346" i="3"/>
  <c r="N347" i="3"/>
  <c r="N348" i="3"/>
  <c r="N349" i="3"/>
  <c r="N350" i="3"/>
  <c r="N351" i="3"/>
  <c r="N352" i="3"/>
  <c r="N353" i="3"/>
  <c r="N354"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2075" i="3"/>
  <c r="N2076" i="3"/>
  <c r="N2077" i="3"/>
  <c r="N2078" i="3"/>
  <c r="N71" i="3"/>
  <c r="N72" i="3"/>
  <c r="N73" i="3"/>
  <c r="N1159" i="3"/>
  <c r="N1160" i="3"/>
  <c r="N1173" i="3"/>
  <c r="N216" i="3"/>
  <c r="N217" i="3"/>
  <c r="N218" i="3"/>
  <c r="N1656" i="3"/>
  <c r="N1657" i="3"/>
  <c r="N1658" i="3"/>
  <c r="N113" i="3"/>
  <c r="N114" i="3"/>
  <c r="N115" i="3"/>
  <c r="N116" i="3"/>
  <c r="N117" i="3"/>
  <c r="N528" i="3"/>
  <c r="N1711" i="3"/>
  <c r="N1712" i="3"/>
  <c r="N1713" i="3"/>
  <c r="N1714" i="3"/>
  <c r="N1715" i="3"/>
  <c r="N1716" i="3"/>
  <c r="N1717" i="3"/>
  <c r="N1718" i="3"/>
  <c r="N1719" i="3"/>
  <c r="N1720" i="3"/>
  <c r="N1721" i="3"/>
  <c r="N1722"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1838" i="3"/>
  <c r="N1839" i="3"/>
  <c r="N1840" i="3"/>
  <c r="N1841" i="3"/>
  <c r="N1842" i="3"/>
  <c r="N2263" i="3"/>
  <c r="N2005" i="3"/>
  <c r="N2006" i="3"/>
  <c r="N21" i="3"/>
  <c r="N22" i="3"/>
  <c r="N23" i="3"/>
  <c r="N313" i="3"/>
  <c r="N314" i="3"/>
  <c r="N315" i="3"/>
  <c r="N316" i="3"/>
  <c r="N317" i="3"/>
  <c r="N318" i="3"/>
  <c r="N319" i="3"/>
  <c r="N320" i="3"/>
  <c r="N321" i="3"/>
  <c r="N322" i="3"/>
  <c r="N323" i="3"/>
  <c r="N324" i="3"/>
  <c r="N325" i="3"/>
  <c r="N326" i="3"/>
  <c r="N327" i="3"/>
  <c r="N2059" i="3"/>
  <c r="N2060" i="3"/>
  <c r="N1619" i="3"/>
  <c r="N1620" i="3"/>
  <c r="N2035" i="3"/>
  <c r="N2261" i="3"/>
  <c r="N1184" i="3"/>
  <c r="N1185" i="3"/>
  <c r="N1186" i="3"/>
  <c r="N2238" i="3"/>
  <c r="N2239" i="3"/>
  <c r="N2240" i="3"/>
  <c r="N2241" i="3"/>
  <c r="N2242" i="3"/>
  <c r="N2342" i="3"/>
  <c r="N2343" i="3"/>
  <c r="N374" i="3"/>
  <c r="N106" i="3"/>
  <c r="N107" i="3"/>
  <c r="N108" i="3"/>
  <c r="N1275" i="3"/>
  <c r="N2068" i="3"/>
  <c r="N2069" i="3"/>
  <c r="N2070" i="3"/>
  <c r="N1791" i="3"/>
  <c r="N1792" i="3"/>
  <c r="N1793" i="3"/>
  <c r="N1794" i="3"/>
  <c r="N1795" i="3"/>
  <c r="N1796" i="3"/>
  <c r="N1797" i="3"/>
  <c r="N1798" i="3"/>
  <c r="N1799" i="3"/>
  <c r="N1800" i="3"/>
  <c r="N1801" i="3"/>
  <c r="N1802" i="3"/>
  <c r="N1803" i="3"/>
  <c r="N1804" i="3"/>
  <c r="N1805" i="3"/>
  <c r="N1806" i="3"/>
  <c r="N1807" i="3"/>
  <c r="N1808" i="3"/>
  <c r="N1809" i="3"/>
  <c r="N515" i="3"/>
  <c r="N1937" i="3"/>
  <c r="N1938" i="3"/>
  <c r="N1939" i="3"/>
  <c r="N1940" i="3"/>
  <c r="N1941" i="3"/>
  <c r="N1942" i="3"/>
  <c r="N1943" i="3"/>
  <c r="N1944" i="3"/>
  <c r="N1945" i="3"/>
  <c r="N1946" i="3"/>
  <c r="N1947" i="3"/>
  <c r="N1948" i="3"/>
  <c r="N1949" i="3"/>
  <c r="N1950" i="3"/>
  <c r="N1951" i="3"/>
  <c r="N1952" i="3"/>
  <c r="N1932" i="3"/>
  <c r="N1933" i="3"/>
  <c r="N1934" i="3"/>
  <c r="N1935" i="3"/>
  <c r="N737" i="3"/>
  <c r="N738" i="3"/>
  <c r="N739" i="3"/>
  <c r="N740" i="3"/>
  <c r="N741" i="3"/>
  <c r="N2244" i="3"/>
  <c r="N2245" i="3"/>
  <c r="N2246" i="3"/>
  <c r="N2247" i="3"/>
  <c r="N1309" i="3"/>
  <c r="N1310" i="3"/>
  <c r="N1311" i="3"/>
  <c r="N1675" i="3"/>
  <c r="N1676" i="3"/>
  <c r="N1813" i="3"/>
  <c r="N1814" i="3"/>
  <c r="N1815" i="3"/>
  <c r="N1816" i="3"/>
  <c r="N1817" i="3"/>
  <c r="N1818" i="3"/>
  <c r="N1819" i="3"/>
  <c r="N1820" i="3"/>
  <c r="N1821" i="3"/>
  <c r="N517" i="3"/>
  <c r="N518" i="3"/>
  <c r="N519" i="3"/>
  <c r="N1196" i="3"/>
  <c r="N1197" i="3"/>
  <c r="N1198" i="3"/>
  <c r="N463" i="3"/>
  <c r="N464" i="3"/>
  <c r="N465" i="3"/>
  <c r="N466" i="3"/>
  <c r="N467" i="3"/>
  <c r="N468" i="3"/>
  <c r="N469" i="3"/>
  <c r="N470" i="3"/>
  <c r="N471" i="3"/>
  <c r="N472" i="3"/>
  <c r="N473" i="3"/>
  <c r="N474" i="3"/>
  <c r="N475" i="3"/>
  <c r="N476" i="3"/>
  <c r="N477" i="3"/>
  <c r="N478" i="3"/>
  <c r="N479" i="3"/>
  <c r="N1192" i="3"/>
  <c r="N1193" i="3"/>
  <c r="N1194" i="3"/>
  <c r="N2402" i="3"/>
  <c r="N2403" i="3"/>
  <c r="N2404" i="3"/>
  <c r="N2255" i="3"/>
  <c r="N2256" i="3"/>
  <c r="N2257" i="3"/>
  <c r="N2258" i="3"/>
  <c r="N2259" i="3"/>
  <c r="N1673" i="3"/>
  <c r="N1662" i="3"/>
  <c r="N1663" i="3"/>
  <c r="N1664" i="3"/>
  <c r="N1665" i="3"/>
  <c r="N1666" i="3"/>
  <c r="N1667" i="3"/>
  <c r="N1668" i="3"/>
  <c r="N1669" i="3"/>
  <c r="N1724" i="3"/>
  <c r="N1725" i="3"/>
  <c r="N1726" i="3"/>
  <c r="N1727" i="3"/>
  <c r="N1728" i="3"/>
  <c r="N1729" i="3"/>
  <c r="N1730" i="3"/>
  <c r="N1731" i="3"/>
  <c r="N1732" i="3"/>
  <c r="N1733" i="3"/>
  <c r="N1734" i="3"/>
  <c r="N1735" i="3"/>
  <c r="N1736" i="3"/>
  <c r="N1737" i="3"/>
  <c r="N1738" i="3"/>
  <c r="N1739" i="3"/>
  <c r="N1740" i="3"/>
  <c r="N1741" i="3"/>
  <c r="N1742" i="3"/>
  <c r="N1743" i="3"/>
  <c r="N1744" i="3"/>
  <c r="N2304" i="3"/>
  <c r="N2305" i="3"/>
  <c r="N2306" i="3"/>
  <c r="N1188" i="3"/>
  <c r="N1189" i="3"/>
  <c r="N1336" i="3"/>
  <c r="N1289" i="3"/>
  <c r="N1290" i="3"/>
  <c r="N1343" i="3"/>
  <c r="N1344" i="3"/>
  <c r="N1345" i="3"/>
  <c r="N1927" i="3"/>
  <c r="N1928" i="3"/>
  <c r="N1929" i="3"/>
  <c r="N1930" i="3"/>
  <c r="N2249" i="3"/>
  <c r="N2250" i="3"/>
  <c r="N2251" i="3"/>
  <c r="N2252" i="3"/>
  <c r="N2253" i="3"/>
  <c r="N510" i="3"/>
  <c r="N511" i="3"/>
  <c r="N512" i="3"/>
  <c r="N513" i="3"/>
  <c r="N418" i="3"/>
  <c r="N419" i="3"/>
  <c r="N420" i="3"/>
  <c r="N421" i="3"/>
  <c r="N422" i="3"/>
  <c r="N423" i="3"/>
  <c r="N1096" i="3"/>
  <c r="N1097" i="3"/>
  <c r="N1098" i="3"/>
  <c r="N1099" i="3"/>
  <c r="N1100" i="3"/>
  <c r="N1101" i="3"/>
  <c r="N1102" i="3"/>
  <c r="N1103" i="3"/>
  <c r="N1104" i="3"/>
  <c r="N1105" i="3"/>
  <c r="N1106" i="3"/>
  <c r="N1280" i="3"/>
  <c r="N1281" i="3"/>
  <c r="N1282" i="3"/>
  <c r="N1283" i="3"/>
  <c r="N1284" i="3"/>
  <c r="N1285" i="3"/>
  <c r="N1341" i="3"/>
  <c r="N2091" i="3"/>
  <c r="N2092" i="3"/>
  <c r="N2093" i="3"/>
  <c r="N2094" i="3"/>
  <c r="N2095" i="3"/>
  <c r="N2096" i="3"/>
  <c r="N2097" i="3"/>
  <c r="N2098" i="3"/>
  <c r="N2099" i="3"/>
  <c r="N2100" i="3"/>
  <c r="N2101" i="3"/>
  <c r="N2102" i="3"/>
  <c r="N2103" i="3"/>
  <c r="N2104" i="3"/>
  <c r="N2105" i="3"/>
  <c r="N2106" i="3"/>
  <c r="N2107" i="3"/>
  <c r="N2108" i="3"/>
  <c r="N2109" i="3"/>
  <c r="N2110" i="3"/>
  <c r="N2111" i="3"/>
  <c r="N2112" i="3"/>
  <c r="N2072" i="3"/>
  <c r="N2073"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544" i="3"/>
  <c r="N545" i="3"/>
  <c r="N546" i="3"/>
  <c r="N547" i="3"/>
  <c r="N548" i="3"/>
  <c r="N549" i="3"/>
  <c r="N550" i="3"/>
  <c r="N551" i="3"/>
  <c r="N552" i="3"/>
  <c r="N2297" i="3"/>
  <c r="N2298" i="3"/>
  <c r="N539" i="3"/>
  <c r="N540" i="3"/>
  <c r="N541" i="3"/>
  <c r="N542" i="3"/>
  <c r="N1324" i="3"/>
  <c r="N1325" i="3"/>
  <c r="N1326" i="3"/>
  <c r="N1327" i="3"/>
  <c r="N1328" i="3"/>
  <c r="N536" i="3"/>
  <c r="N537" i="3"/>
  <c r="N1248" i="3"/>
  <c r="N1249" i="3"/>
  <c r="N1297" i="3"/>
  <c r="N1298" i="3"/>
  <c r="N1299" i="3"/>
  <c r="N1300" i="3"/>
  <c r="N1301" i="3"/>
  <c r="N2125" i="3"/>
  <c r="N2126" i="3"/>
  <c r="N2127" i="3"/>
  <c r="N2128" i="3"/>
  <c r="N2129" i="3"/>
  <c r="N2130" i="3"/>
  <c r="N2131" i="3"/>
  <c r="N2132" i="3"/>
  <c r="N2133" i="3"/>
  <c r="N2134" i="3"/>
  <c r="N2135" i="3"/>
  <c r="N2136" i="3"/>
  <c r="N2137" i="3"/>
  <c r="N2138" i="3"/>
  <c r="N2139" i="3"/>
  <c r="N2140" i="3"/>
  <c r="N2141" i="3"/>
  <c r="N2142" i="3"/>
  <c r="N2143" i="3"/>
  <c r="N1292" i="3"/>
  <c r="N1293" i="3"/>
  <c r="N1294" i="3"/>
  <c r="N1295" i="3"/>
  <c r="N1213" i="3"/>
  <c r="N1214" i="3"/>
  <c r="N1215" i="3"/>
  <c r="N2039" i="3"/>
  <c r="N1615" i="3"/>
  <c r="N1616" i="3"/>
  <c r="N1617" i="3"/>
  <c r="N383" i="3"/>
  <c r="N356" i="3"/>
  <c r="N1319" i="3"/>
  <c r="N1320" i="3"/>
  <c r="N1488" i="3"/>
  <c r="N1489" i="3"/>
  <c r="N1490" i="3"/>
  <c r="N1491" i="3"/>
  <c r="N12" i="3"/>
  <c r="N13" i="3"/>
  <c r="N14" i="3"/>
  <c r="N15" i="3"/>
  <c r="N16" i="3"/>
  <c r="N17" i="3"/>
  <c r="N18" i="3"/>
  <c r="N19" i="3"/>
  <c r="N362" i="3"/>
  <c r="N2278" i="3"/>
  <c r="N2279" i="3"/>
  <c r="N2280" i="3"/>
  <c r="N1322"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1306" i="3"/>
  <c r="N1307" i="3"/>
  <c r="N69" i="3"/>
  <c r="N1217" i="3"/>
  <c r="N1518" i="3"/>
  <c r="N1519" i="3"/>
  <c r="N1520" i="3"/>
  <c r="N1521" i="3"/>
  <c r="N1522" i="3"/>
  <c r="N1523" i="3"/>
  <c r="N1524" i="3"/>
  <c r="N1525" i="3"/>
  <c r="N1526" i="3"/>
  <c r="N1527" i="3"/>
  <c r="N1528" i="3"/>
  <c r="N1529" i="3"/>
  <c r="N1530" i="3"/>
  <c r="N1531" i="3"/>
  <c r="N1532" i="3"/>
  <c r="N1533" i="3"/>
  <c r="N1534" i="3"/>
  <c r="N142" i="3"/>
  <c r="N1277" i="3"/>
  <c r="N1278" i="3"/>
  <c r="N428" i="3"/>
  <c r="N429" i="3"/>
  <c r="N144" i="3"/>
  <c r="N145" i="3"/>
  <c r="N146" i="3"/>
  <c r="N147" i="3"/>
  <c r="N148" i="3"/>
  <c r="N149" i="3"/>
  <c r="N150" i="3"/>
  <c r="N151" i="3"/>
  <c r="N573" i="3"/>
  <c r="N574" i="3"/>
  <c r="N575" i="3"/>
  <c r="N576" i="3"/>
  <c r="N2194" i="3"/>
  <c r="N2195" i="3"/>
  <c r="N2196" i="3"/>
  <c r="N2037" i="3"/>
  <c r="N79" i="3"/>
  <c r="N80" i="3"/>
  <c r="N81" i="3"/>
  <c r="N82" i="3"/>
  <c r="N83" i="3"/>
  <c r="N2300" i="3"/>
  <c r="N2268" i="3"/>
  <c r="N2269" i="3"/>
  <c r="N2270" i="3"/>
  <c r="N2271" i="3"/>
  <c r="N2272" i="3"/>
  <c r="N2273"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563" i="3"/>
  <c r="N567" i="3"/>
  <c r="N169" i="3"/>
  <c r="N165" i="3"/>
  <c r="N166" i="3"/>
  <c r="N167" i="3"/>
  <c r="N438" i="3"/>
  <c r="N439" i="3"/>
  <c r="N440" i="3"/>
  <c r="N441" i="3"/>
  <c r="N442" i="3"/>
  <c r="N443" i="3"/>
  <c r="N444" i="3"/>
  <c r="N445" i="3"/>
  <c r="N1066" i="3"/>
  <c r="N2145" i="3"/>
  <c r="N2146" i="3"/>
  <c r="N2147" i="3"/>
  <c r="N1068" i="3"/>
  <c r="N1330" i="3"/>
  <c r="N1331" i="3"/>
  <c r="N1240" i="3"/>
  <c r="N1241"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387" i="3"/>
  <c r="N388" i="3"/>
  <c r="N389" i="3"/>
  <c r="N85" i="3"/>
  <c r="N86" i="3"/>
  <c r="N87" i="3"/>
  <c r="N88" i="3"/>
  <c r="N89" i="3"/>
  <c r="N90" i="3"/>
  <c r="N91" i="3"/>
  <c r="N92" i="3"/>
  <c r="N93" i="3"/>
  <c r="N94" i="3"/>
  <c r="N95" i="3"/>
  <c r="N96" i="3"/>
  <c r="N97" i="3"/>
  <c r="N98" i="3"/>
  <c r="N99" i="3"/>
  <c r="N100" i="3"/>
  <c r="N101" i="3"/>
  <c r="N102" i="3"/>
  <c r="N103" i="3"/>
  <c r="N104" i="3"/>
  <c r="N299" i="3"/>
  <c r="N300" i="3"/>
  <c r="N301" i="3"/>
  <c r="N302" i="3"/>
  <c r="N303" i="3"/>
  <c r="N25" i="3"/>
  <c r="N26" i="3"/>
  <c r="N27" i="3"/>
  <c r="N2027" i="3"/>
  <c r="N2028" i="3"/>
  <c r="N2029" i="3"/>
  <c r="N2030" i="3"/>
  <c r="N2031" i="3"/>
  <c r="N843" i="3"/>
  <c r="N844" i="3"/>
  <c r="N845" i="3"/>
  <c r="N846" i="3"/>
  <c r="N847" i="3"/>
  <c r="N848" i="3"/>
  <c r="N2151" i="3"/>
  <c r="N2152" i="3"/>
  <c r="N2153" i="3"/>
  <c r="N2154" i="3"/>
  <c r="N2155" i="3"/>
  <c r="N305" i="3"/>
  <c r="N2292" i="3"/>
  <c r="N458" i="3"/>
  <c r="N459" i="3"/>
  <c r="N460" i="3"/>
  <c r="N461" i="3"/>
  <c r="N2294" i="3"/>
  <c r="N2295" i="3"/>
  <c r="N1622" i="3"/>
  <c r="N1623" i="3"/>
  <c r="N1624" i="3"/>
  <c r="N1625" i="3"/>
  <c r="N532"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1637" i="3"/>
  <c r="N1638" i="3"/>
  <c r="N1639" i="3"/>
  <c r="N1640" i="3"/>
  <c r="N1641" i="3"/>
  <c r="N1642" i="3"/>
  <c r="N1643" i="3"/>
  <c r="N1644" i="3"/>
  <c r="N1645" i="3"/>
  <c r="N1646" i="3"/>
  <c r="N1647" i="3"/>
  <c r="N2336" i="3"/>
  <c r="N2337" i="3"/>
  <c r="N2338" i="3"/>
  <c r="N2339" i="3"/>
  <c r="N2340" i="3"/>
  <c r="N1351" i="3"/>
  <c r="N1352" i="3"/>
  <c r="N1353" i="3"/>
  <c r="N155" i="3"/>
  <c r="N156" i="3"/>
  <c r="N157" i="3"/>
  <c r="N158" i="3"/>
  <c r="N159" i="3"/>
  <c r="N1266" i="3"/>
  <c r="N1267" i="3"/>
  <c r="N1268" i="3"/>
  <c r="N1269" i="3"/>
  <c r="N1270" i="3"/>
  <c r="N1271" i="3"/>
  <c r="N1272" i="3"/>
  <c r="N1273" i="3"/>
  <c r="N924" i="3"/>
  <c r="N925" i="3"/>
  <c r="N926" i="3"/>
  <c r="N927" i="3"/>
  <c r="N928" i="3"/>
  <c r="N929" i="3"/>
  <c r="N930" i="3"/>
  <c r="N931" i="3"/>
  <c r="N932" i="3"/>
  <c r="N933" i="3"/>
  <c r="N934" i="3"/>
  <c r="N935" i="3"/>
  <c r="N936" i="3"/>
  <c r="N937" i="3"/>
  <c r="N938" i="3"/>
  <c r="N1671" i="3"/>
  <c r="N807" i="3"/>
  <c r="N1823" i="3"/>
  <c r="N1824" i="3"/>
  <c r="N1825" i="3"/>
  <c r="N1826" i="3"/>
  <c r="N1827" i="3"/>
  <c r="N1828" i="3"/>
  <c r="N1829" i="3"/>
  <c r="N1830" i="3"/>
  <c r="N1831" i="3"/>
  <c r="N1832" i="3"/>
  <c r="N1833" i="3"/>
  <c r="N1834" i="3"/>
  <c r="N1835" i="3"/>
  <c r="N1836" i="3"/>
  <c r="N885" i="3"/>
  <c r="N886" i="3"/>
  <c r="N887" i="3"/>
  <c r="N888" i="3"/>
  <c r="N889" i="3"/>
  <c r="N890" i="3"/>
  <c r="N891" i="3"/>
  <c r="N892" i="3"/>
  <c r="N893" i="3"/>
  <c r="N894" i="3"/>
  <c r="N895" i="3"/>
  <c r="N454" i="3"/>
  <c r="N455" i="3"/>
  <c r="N456" i="3"/>
  <c r="N1333" i="3"/>
  <c r="N1334" i="3"/>
  <c r="N1128" i="3"/>
  <c r="N1129" i="3"/>
  <c r="N1130" i="3"/>
  <c r="N1131" i="3"/>
  <c r="N1132" i="3"/>
  <c r="N1133" i="3"/>
  <c r="N1134" i="3"/>
  <c r="N1135" i="3"/>
  <c r="N1136" i="3"/>
  <c r="N1137" i="3"/>
  <c r="N1138" i="3"/>
  <c r="N1139" i="3"/>
  <c r="N1140" i="3"/>
  <c r="N1141" i="3"/>
  <c r="N1142" i="3"/>
  <c r="N1143" i="3"/>
  <c r="N558" i="3"/>
  <c r="N559" i="3"/>
  <c r="N560" i="3"/>
  <c r="N561" i="3"/>
  <c r="N1262" i="3"/>
  <c r="N2033"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237" i="3"/>
  <c r="N1238" i="3"/>
  <c r="N1859" i="3"/>
  <c r="N1860" i="3"/>
  <c r="N1861" i="3"/>
  <c r="N1862" i="3"/>
  <c r="N1863" i="3"/>
  <c r="N1864" i="3"/>
  <c r="N1865" i="3"/>
  <c r="N1866" i="3"/>
  <c r="N1867" i="3"/>
  <c r="N311" i="3"/>
  <c r="N1355" i="3"/>
  <c r="N1356" i="3"/>
  <c r="N1357" i="3"/>
  <c r="N1358" i="3"/>
  <c r="N1359" i="3"/>
  <c r="N1360" i="3"/>
  <c r="N1678" i="3"/>
  <c r="N1679" i="3"/>
  <c r="N1680" i="3"/>
  <c r="N1681" i="3"/>
  <c r="N1844" i="3"/>
  <c r="N1845" i="3"/>
  <c r="N1846" i="3"/>
  <c r="N1847" i="3"/>
  <c r="N1064" i="3"/>
  <c r="N1613" i="3"/>
  <c r="N1062" i="3"/>
  <c r="N2062" i="3"/>
  <c r="N1468" i="3"/>
  <c r="N1469" i="3"/>
  <c r="N1470" i="3"/>
  <c r="N1471" i="3"/>
  <c r="N1472" i="3"/>
  <c r="N1473" i="3"/>
  <c r="N1474" i="3"/>
  <c r="N1475" i="3"/>
  <c r="N1476" i="3"/>
  <c r="N1477" i="3"/>
  <c r="N1478" i="3"/>
  <c r="N1479" i="3"/>
  <c r="N1480" i="3"/>
  <c r="N1481" i="3"/>
  <c r="N1482" i="3"/>
  <c r="N2352" i="3"/>
  <c r="N2353" i="3"/>
  <c r="N2354" i="3"/>
  <c r="N2355" i="3"/>
  <c r="N2356" i="3"/>
  <c r="N2357" i="3"/>
  <c r="N2358" i="3"/>
  <c r="N2359"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526" i="3"/>
  <c r="N875" i="3"/>
  <c r="N876" i="3"/>
  <c r="N877" i="3"/>
  <c r="N878" i="3"/>
  <c r="N879" i="3"/>
  <c r="N880" i="3"/>
  <c r="N881" i="3"/>
  <c r="N882" i="3"/>
  <c r="N883" i="3"/>
  <c r="N2265" i="3"/>
  <c r="N2266" i="3"/>
  <c r="N2157" i="3"/>
  <c r="N2158" i="3"/>
  <c r="N2159" i="3"/>
  <c r="N2160" i="3"/>
  <c r="N1149" i="3"/>
  <c r="N1208" i="3"/>
  <c r="N1209" i="3"/>
  <c r="N1210" i="3"/>
  <c r="N1211" i="3"/>
  <c r="N1313" i="3"/>
  <c r="N1314" i="3"/>
  <c r="N1315" i="3"/>
  <c r="N1316" i="3"/>
  <c r="N1317" i="3"/>
  <c r="N2361" i="3"/>
  <c r="N2362" i="3"/>
  <c r="N2363" i="3"/>
  <c r="N2364" i="3"/>
  <c r="N2365" i="3"/>
  <c r="N2366" i="3"/>
  <c r="N2367" i="3"/>
  <c r="N2368" i="3"/>
  <c r="N2184" i="3"/>
  <c r="N329" i="3"/>
  <c r="N330" i="3"/>
  <c r="N837" i="3"/>
  <c r="N838" i="3"/>
  <c r="N839" i="3"/>
  <c r="N840" i="3"/>
  <c r="N841" i="3"/>
  <c r="N2114" i="3"/>
  <c r="N2115" i="3"/>
  <c r="N2116" i="3"/>
  <c r="N2117" i="3"/>
  <c r="N2118" i="3"/>
  <c r="N2119" i="3"/>
  <c r="N2120" i="3"/>
  <c r="N2121" i="3"/>
  <c r="N2122" i="3"/>
  <c r="N2123" i="3"/>
  <c r="N2302" i="3"/>
  <c r="N1459" i="3"/>
  <c r="N1460" i="3"/>
  <c r="N1461" i="3"/>
  <c r="N1462" i="3"/>
  <c r="N1463" i="3"/>
  <c r="N1464" i="3"/>
  <c r="N1465" i="3"/>
  <c r="N1466" i="3"/>
  <c r="N2050" i="3"/>
  <c r="N2051"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775" i="3"/>
  <c r="N776" i="3"/>
  <c r="N777" i="3"/>
  <c r="N2162" i="3"/>
  <c r="N2164" i="3"/>
  <c r="N2165" i="3"/>
  <c r="N431" i="3"/>
  <c r="N432" i="3"/>
  <c r="N433" i="3"/>
  <c r="N434" i="3"/>
  <c r="N435" i="3"/>
  <c r="N436" i="3"/>
  <c r="N2190" i="3"/>
  <c r="N2191" i="3"/>
  <c r="N2192" i="3"/>
  <c r="N2169" i="3"/>
  <c r="N2170" i="3"/>
  <c r="N2171" i="3"/>
  <c r="N2172" i="3"/>
  <c r="N2173" i="3"/>
  <c r="N2174" i="3"/>
  <c r="N2175" i="3"/>
  <c r="N2176" i="3"/>
  <c r="N2177" i="3"/>
  <c r="N2178" i="3"/>
  <c r="N2179" i="3"/>
  <c r="N2384" i="3"/>
  <c r="N2385" i="3"/>
  <c r="N2386" i="3"/>
  <c r="N2387" i="3"/>
  <c r="N2388" i="3"/>
  <c r="N2389" i="3"/>
  <c r="N2390" i="3"/>
  <c r="N447" i="3"/>
  <c r="N448" i="3"/>
  <c r="N449" i="3"/>
  <c r="N222" i="3"/>
  <c r="N223" i="3"/>
  <c r="N224" i="3"/>
  <c r="N225" i="3"/>
  <c r="N226" i="3"/>
  <c r="N227" i="3"/>
  <c r="N228" i="3"/>
  <c r="N10" i="3"/>
  <c r="N376" i="3"/>
  <c r="N377" i="3"/>
  <c r="N2046" i="3"/>
  <c r="N2047" i="3"/>
  <c r="N2048" i="3"/>
  <c r="N129" i="3"/>
  <c r="N130" i="3"/>
  <c r="N131" i="3"/>
  <c r="N132" i="3"/>
  <c r="N133" i="3"/>
  <c r="N134" i="3"/>
  <c r="N135" i="3"/>
  <c r="N136" i="3"/>
  <c r="N137" i="3"/>
  <c r="N138" i="3"/>
  <c r="N139" i="3"/>
  <c r="N140" i="3"/>
  <c r="N2008" i="3"/>
  <c r="N2009" i="3"/>
  <c r="N2010" i="3"/>
  <c r="N2011" i="3"/>
  <c r="N2012" i="3"/>
  <c r="N2013" i="3"/>
  <c r="N2014" i="3"/>
  <c r="N2015" i="3"/>
  <c r="N2016" i="3"/>
  <c r="N2017" i="3"/>
  <c r="N2018" i="3"/>
  <c r="N2392" i="3"/>
  <c r="N2393" i="3"/>
  <c r="N2394" i="3"/>
  <c r="N2395" i="3"/>
  <c r="N2396" i="3"/>
  <c r="N2397" i="3"/>
  <c r="N2398" i="3"/>
  <c r="N2399" i="3"/>
  <c r="N2400" i="3"/>
  <c r="N1225" i="3"/>
  <c r="N1226" i="3"/>
  <c r="N1594" i="3"/>
  <c r="N1595" i="3"/>
  <c r="N1596" i="3"/>
  <c r="N1597" i="3"/>
  <c r="N1598" i="3"/>
  <c r="N1599" i="3"/>
  <c r="N1600" i="3"/>
  <c r="N1179" i="3"/>
  <c r="N1180" i="3"/>
  <c r="N1181" i="3"/>
  <c r="N1182" i="3"/>
  <c r="N1251" i="3"/>
  <c r="N1252" i="3"/>
  <c r="N1338" i="3"/>
  <c r="N1339" i="3"/>
  <c r="N487" i="3"/>
  <c r="N488" i="3"/>
  <c r="N1203" i="3"/>
  <c r="N1204" i="3"/>
  <c r="N1205" i="3"/>
  <c r="N534" i="3"/>
  <c r="N1167" i="3"/>
  <c r="N340" i="3"/>
  <c r="N341" i="3"/>
  <c r="N342" i="3"/>
  <c r="N343" i="3"/>
  <c r="N344" i="3"/>
  <c r="N2308" i="3"/>
  <c r="N2309" i="3"/>
  <c r="N2310" i="3"/>
  <c r="N2311" i="3"/>
  <c r="N2312" i="3"/>
  <c r="N2313" i="3"/>
  <c r="N2314" i="3"/>
  <c r="N2315" i="3"/>
  <c r="N2316" i="3"/>
  <c r="N2317" i="3"/>
  <c r="N2318" i="3"/>
  <c r="N2319" i="3"/>
  <c r="N2320" i="3"/>
  <c r="N2321" i="3"/>
  <c r="N2322" i="3"/>
  <c r="N2323" i="3"/>
  <c r="N2324" i="3"/>
  <c r="N2325" i="3"/>
  <c r="N2326" i="3"/>
  <c r="N2327" i="3"/>
  <c r="N2328" i="3"/>
  <c r="N2080" i="3"/>
  <c r="N2081" i="3"/>
  <c r="N2082" i="3"/>
  <c r="N2083" i="3"/>
  <c r="N2084" i="3"/>
  <c r="N2085" i="3"/>
  <c r="N2086" i="3"/>
  <c r="N2087" i="3"/>
  <c r="N2088" i="3"/>
  <c r="N2089" i="3"/>
  <c r="N2379" i="3"/>
  <c r="N2380" i="3"/>
  <c r="N2381" i="3"/>
  <c r="N2382" i="3"/>
  <c r="M494" i="3"/>
  <c r="M495" i="3"/>
  <c r="M496" i="3"/>
  <c r="M497" i="3"/>
  <c r="M498" i="3"/>
  <c r="M499" i="3"/>
  <c r="M500" i="3"/>
  <c r="M501" i="3"/>
  <c r="M1200" i="3"/>
  <c r="M1201" i="3"/>
  <c r="M1243" i="3"/>
  <c r="M1649" i="3"/>
  <c r="M1650" i="3"/>
  <c r="M1651" i="3"/>
  <c r="M1652" i="3"/>
  <c r="M1653" i="3"/>
  <c r="M1654" i="3"/>
  <c r="M1780" i="3"/>
  <c r="M1781" i="3"/>
  <c r="M1782" i="3"/>
  <c r="M1783" i="3"/>
  <c r="M1784" i="3"/>
  <c r="M1785" i="3"/>
  <c r="M1786" i="3"/>
  <c r="M1787" i="3"/>
  <c r="M1788" i="3"/>
  <c r="M1789" i="3"/>
  <c r="M37" i="3"/>
  <c r="M38" i="3"/>
  <c r="M850" i="3"/>
  <c r="M851" i="3"/>
  <c r="M852" i="3"/>
  <c r="M853" i="3"/>
  <c r="M854" i="3"/>
  <c r="M855" i="3"/>
  <c r="M856" i="3"/>
  <c r="M857" i="3"/>
  <c r="M858" i="3"/>
  <c r="M859" i="3"/>
  <c r="M860" i="3"/>
  <c r="M861" i="3"/>
  <c r="M862" i="3"/>
  <c r="M863" i="3"/>
  <c r="M864" i="3"/>
  <c r="M865" i="3"/>
  <c r="M866" i="3"/>
  <c r="M867" i="3"/>
  <c r="M868" i="3"/>
  <c r="M869" i="3"/>
  <c r="M870" i="3"/>
  <c r="M871" i="3"/>
  <c r="M872" i="3"/>
  <c r="M873" i="3"/>
  <c r="M1088" i="3"/>
  <c r="M1089" i="3"/>
  <c r="M1090" i="3"/>
  <c r="M1091" i="3"/>
  <c r="M1092" i="3"/>
  <c r="M1093" i="3"/>
  <c r="M1094" i="3"/>
  <c r="M280" i="3"/>
  <c r="M281" i="3"/>
  <c r="M282" i="3"/>
  <c r="M283" i="3"/>
  <c r="M284" i="3"/>
  <c r="M285" i="3"/>
  <c r="M286" i="3"/>
  <c r="M287" i="3"/>
  <c r="M288" i="3"/>
  <c r="M289" i="3"/>
  <c r="M290" i="3"/>
  <c r="M291" i="3"/>
  <c r="M292" i="3"/>
  <c r="M293" i="3"/>
  <c r="M294" i="3"/>
  <c r="M295" i="3"/>
  <c r="M296" i="3"/>
  <c r="M297"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2198" i="3"/>
  <c r="M2199" i="3"/>
  <c r="M2200" i="3"/>
  <c r="M2201" i="3"/>
  <c r="M2202" i="3"/>
  <c r="M2203" i="3"/>
  <c r="M2204" i="3"/>
  <c r="M2205" i="3"/>
  <c r="M2206" i="3"/>
  <c r="M2207" i="3"/>
  <c r="M2208" i="3"/>
  <c r="M2209" i="3"/>
  <c r="M2210" i="3"/>
  <c r="M2211" i="3"/>
  <c r="M2212" i="3"/>
  <c r="M2213" i="3"/>
  <c r="M2214" i="3"/>
  <c r="M2215" i="3"/>
  <c r="M2216" i="3"/>
  <c r="M2217" i="3"/>
  <c r="M2218" i="3"/>
  <c r="M2219" i="3"/>
  <c r="M222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2233" i="3"/>
  <c r="M2234" i="3"/>
  <c r="M2235" i="3"/>
  <c r="M2236" i="3"/>
  <c r="M1206" i="3"/>
  <c r="M1078" i="3"/>
  <c r="M1079" i="3"/>
  <c r="M1080" i="3"/>
  <c r="M1081" i="3"/>
  <c r="M1082" i="3"/>
  <c r="M1083" i="3"/>
  <c r="M1084" i="3"/>
  <c r="M1085" i="3"/>
  <c r="M1086" i="3"/>
  <c r="M1303" i="3"/>
  <c r="M1304" i="3"/>
  <c r="M358" i="3"/>
  <c r="M359" i="3"/>
  <c r="M360" i="3"/>
  <c r="M566" i="3"/>
  <c r="M1630" i="3"/>
  <c r="M1631" i="3"/>
  <c r="M1632" i="3"/>
  <c r="M1633" i="3"/>
  <c r="M1634" i="3"/>
  <c r="M1635" i="3"/>
  <c r="M267" i="3"/>
  <c r="M268" i="3"/>
  <c r="M269" i="3"/>
  <c r="M270" i="3"/>
  <c r="M271" i="3"/>
  <c r="M272" i="3"/>
  <c r="M273" i="3"/>
  <c r="M274" i="3"/>
  <c r="M275" i="3"/>
  <c r="M276" i="3"/>
  <c r="M277" i="3"/>
  <c r="M278" i="3"/>
  <c r="M161" i="3"/>
  <c r="M162" i="3"/>
  <c r="M163" i="3"/>
  <c r="M1457" i="3"/>
  <c r="M1074" i="3"/>
  <c r="M123" i="3"/>
  <c r="M124" i="3"/>
  <c r="M125" i="3"/>
  <c r="M126" i="3"/>
  <c r="M127" i="3"/>
  <c r="M119" i="3"/>
  <c r="M120" i="3"/>
  <c r="M121" i="3"/>
  <c r="M332" i="3"/>
  <c r="M333" i="3"/>
  <c r="M334" i="3"/>
  <c r="M1145" i="3"/>
  <c r="M1169" i="3"/>
  <c r="M1108" i="3"/>
  <c r="M1109" i="3"/>
  <c r="M1110" i="3"/>
  <c r="M1111" i="3"/>
  <c r="M1112" i="3"/>
  <c r="M1113" i="3"/>
  <c r="M1114" i="3"/>
  <c r="M1115" i="3"/>
  <c r="M1116" i="3"/>
  <c r="M1117" i="3"/>
  <c r="M1118" i="3"/>
  <c r="M1119" i="3"/>
  <c r="M1120" i="3"/>
  <c r="M1121" i="3"/>
  <c r="M1122" i="3"/>
  <c r="M1123" i="3"/>
  <c r="M1124" i="3"/>
  <c r="M1125" i="3"/>
  <c r="M1126"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228" i="3"/>
  <c r="M1229" i="3"/>
  <c r="M1230" i="3"/>
  <c r="M1231" i="3"/>
  <c r="M1232" i="3"/>
  <c r="M1233" i="3"/>
  <c r="M1234" i="3"/>
  <c r="M1235" i="3"/>
  <c r="M1219" i="3"/>
  <c r="M1220" i="3"/>
  <c r="M1221" i="3"/>
  <c r="M1222" i="3"/>
  <c r="M1223" i="3"/>
  <c r="M1985" i="3"/>
  <c r="M1986" i="3"/>
  <c r="M1987" i="3"/>
  <c r="M1988" i="3"/>
  <c r="M1989" i="3"/>
  <c r="M1990" i="3"/>
  <c r="M1991" i="3"/>
  <c r="M1992" i="3"/>
  <c r="M1993" i="3"/>
  <c r="M1994" i="3"/>
  <c r="M2041" i="3"/>
  <c r="M2042" i="3"/>
  <c r="M2043" i="3"/>
  <c r="M2044" i="3"/>
  <c r="M1609" i="3"/>
  <c r="M569" i="3"/>
  <c r="M570" i="3"/>
  <c r="M571" i="3"/>
  <c r="M29" i="3"/>
  <c r="M30" i="3"/>
  <c r="M31" i="3"/>
  <c r="M32" i="3"/>
  <c r="M33" i="3"/>
  <c r="M34" i="3"/>
  <c r="M35" i="3"/>
  <c r="M1162" i="3"/>
  <c r="M1163" i="3"/>
  <c r="M1164" i="3"/>
  <c r="M1165"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2275" i="3"/>
  <c r="M2276" i="3"/>
  <c r="M2181" i="3"/>
  <c r="M2182" i="3"/>
  <c r="M2286" i="3"/>
  <c r="M2287" i="3"/>
  <c r="M2066" i="3"/>
  <c r="M2186" i="3"/>
  <c r="M2187" i="3"/>
  <c r="M2188" i="3"/>
  <c r="M2053" i="3"/>
  <c r="M2054" i="3"/>
  <c r="M2055" i="3"/>
  <c r="M2056" i="3"/>
  <c r="M2057" i="3"/>
  <c r="M1627" i="3"/>
  <c r="M1628" i="3"/>
  <c r="M1660" i="3"/>
  <c r="M530" i="3"/>
  <c r="M451" i="3"/>
  <c r="M452" i="3"/>
  <c r="M554" i="3"/>
  <c r="M555" i="3"/>
  <c r="M556" i="3"/>
  <c r="M153" i="3"/>
  <c r="M1245" i="3"/>
  <c r="M1246" i="3"/>
  <c r="M381" i="3"/>
  <c r="M1347" i="3"/>
  <c r="M1348" i="3"/>
  <c r="M1349" i="3"/>
  <c r="M1849" i="3"/>
  <c r="M1850" i="3"/>
  <c r="M1258" i="3"/>
  <c r="M1259" i="3"/>
  <c r="M1260" i="3"/>
  <c r="M307" i="3"/>
  <c r="M308" i="3"/>
  <c r="M309" i="3"/>
  <c r="M2020" i="3"/>
  <c r="M2021" i="3"/>
  <c r="M2022" i="3"/>
  <c r="M2023" i="3"/>
  <c r="M2024" i="3"/>
  <c r="M2025" i="3"/>
  <c r="M1484" i="3"/>
  <c r="M1485" i="3"/>
  <c r="M1486" i="3"/>
  <c r="M2167" i="3"/>
  <c r="M1996" i="3"/>
  <c r="M1997" i="3"/>
  <c r="M1998" i="3"/>
  <c r="M1999" i="3"/>
  <c r="M2000" i="3"/>
  <c r="M2001" i="3"/>
  <c r="M2002" i="3"/>
  <c r="M2003" i="3"/>
  <c r="M2330" i="3"/>
  <c r="M2331" i="3"/>
  <c r="M2332" i="3"/>
  <c r="M2333" i="3"/>
  <c r="M2334" i="3"/>
  <c r="M364" i="3"/>
  <c r="M365" i="3"/>
  <c r="M366" i="3"/>
  <c r="M367" i="3"/>
  <c r="M368" i="3"/>
  <c r="M369" i="3"/>
  <c r="M370" i="3"/>
  <c r="M371" i="3"/>
  <c r="M372" i="3"/>
  <c r="M1147" i="3"/>
  <c r="M1588" i="3"/>
  <c r="M1589" i="3"/>
  <c r="M1590" i="3"/>
  <c r="M1591" i="3"/>
  <c r="M1592"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151" i="3"/>
  <c r="M1152" i="3"/>
  <c r="M1153" i="3"/>
  <c r="M1154" i="3"/>
  <c r="M1155" i="3"/>
  <c r="M1156" i="3"/>
  <c r="M1157" i="3"/>
  <c r="M521" i="3"/>
  <c r="M522" i="3"/>
  <c r="M523" i="3"/>
  <c r="M524" i="3"/>
  <c r="M2289" i="3"/>
  <c r="M2290" i="3"/>
  <c r="M110" i="3"/>
  <c r="M111" i="3"/>
  <c r="M727" i="3"/>
  <c r="M728" i="3"/>
  <c r="M729" i="3"/>
  <c r="M730" i="3"/>
  <c r="M731" i="3"/>
  <c r="M732" i="3"/>
  <c r="M733" i="3"/>
  <c r="M734" i="3"/>
  <c r="M735" i="3"/>
  <c r="M481" i="3"/>
  <c r="M482" i="3"/>
  <c r="M483" i="3"/>
  <c r="M484" i="3"/>
  <c r="M485"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064"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2222" i="3"/>
  <c r="M2223" i="3"/>
  <c r="M2224" i="3"/>
  <c r="M2225" i="3"/>
  <c r="M2226" i="3"/>
  <c r="M2227" i="3"/>
  <c r="M2228" i="3"/>
  <c r="M2229" i="3"/>
  <c r="M2230" i="3"/>
  <c r="M2231" i="3"/>
  <c r="M1602" i="3"/>
  <c r="M1603" i="3"/>
  <c r="M1604" i="3"/>
  <c r="M1605" i="3"/>
  <c r="M1606" i="3"/>
  <c r="M1607" i="3"/>
  <c r="M75" i="3"/>
  <c r="M76" i="3"/>
  <c r="M77" i="3"/>
  <c r="M1536" i="3"/>
  <c r="M1537" i="3"/>
  <c r="M1538" i="3"/>
  <c r="M1539" i="3"/>
  <c r="M1540" i="3"/>
  <c r="M1541" i="3"/>
  <c r="M1542" i="3"/>
  <c r="M1543" i="3"/>
  <c r="M1544" i="3"/>
  <c r="M1545" i="3"/>
  <c r="M1546" i="3"/>
  <c r="M1547" i="3"/>
  <c r="M1548" i="3"/>
  <c r="M1549" i="3"/>
  <c r="M1981" i="3"/>
  <c r="M1982" i="3"/>
  <c r="M1983" i="3"/>
  <c r="M2282" i="3"/>
  <c r="M2283" i="3"/>
  <c r="M2284" i="3"/>
  <c r="M1171" i="3"/>
  <c r="M1175" i="3"/>
  <c r="M1176" i="3"/>
  <c r="M1177" i="3"/>
  <c r="M490" i="3"/>
  <c r="M491" i="3"/>
  <c r="M2345" i="3"/>
  <c r="M2346" i="3"/>
  <c r="M2347" i="3"/>
  <c r="M2348" i="3"/>
  <c r="M2349" i="3"/>
  <c r="M2350" i="3"/>
  <c r="M2375" i="3"/>
  <c r="M2376" i="3"/>
  <c r="M2377" i="3"/>
  <c r="M1852" i="3"/>
  <c r="M1853" i="3"/>
  <c r="M1854" i="3"/>
  <c r="M1855" i="3"/>
  <c r="M1856" i="3"/>
  <c r="M1857" i="3"/>
  <c r="M1264" i="3"/>
  <c r="M1925" i="3"/>
  <c r="M220" i="3"/>
  <c r="M2149" i="3"/>
  <c r="M1254" i="3"/>
  <c r="M1255" i="3"/>
  <c r="M1256" i="3"/>
  <c r="M2370" i="3"/>
  <c r="M2371" i="3"/>
  <c r="M2372" i="3"/>
  <c r="M2373"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212" i="3"/>
  <c r="M213" i="3"/>
  <c r="M214" i="3"/>
  <c r="M1287" i="3"/>
  <c r="M503" i="3"/>
  <c r="M504" i="3"/>
  <c r="M505" i="3"/>
  <c r="M506" i="3"/>
  <c r="M507" i="3"/>
  <c r="M508" i="3"/>
  <c r="M1076" i="3"/>
  <c r="M1611" i="3"/>
  <c r="M1072" i="3"/>
  <c r="M1070" i="3"/>
  <c r="M385" i="3"/>
  <c r="M1811"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425" i="3"/>
  <c r="M426" i="3"/>
  <c r="M336" i="3"/>
  <c r="M337" i="3"/>
  <c r="M338" i="3"/>
  <c r="M379" i="3"/>
  <c r="M346" i="3"/>
  <c r="M347" i="3"/>
  <c r="M348" i="3"/>
  <c r="M349" i="3"/>
  <c r="M350" i="3"/>
  <c r="M351" i="3"/>
  <c r="M352" i="3"/>
  <c r="M353" i="3"/>
  <c r="M354"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2075" i="3"/>
  <c r="M2076" i="3"/>
  <c r="M2077" i="3"/>
  <c r="M2078" i="3"/>
  <c r="M71" i="3"/>
  <c r="M72" i="3"/>
  <c r="M73" i="3"/>
  <c r="M1159" i="3"/>
  <c r="M1160" i="3"/>
  <c r="M1173" i="3"/>
  <c r="M216" i="3"/>
  <c r="M217" i="3"/>
  <c r="M218" i="3"/>
  <c r="M1656" i="3"/>
  <c r="M1657" i="3"/>
  <c r="M1658" i="3"/>
  <c r="M113" i="3"/>
  <c r="M114" i="3"/>
  <c r="M115" i="3"/>
  <c r="M116" i="3"/>
  <c r="M117" i="3"/>
  <c r="M528" i="3"/>
  <c r="M1711" i="3"/>
  <c r="M1712" i="3"/>
  <c r="M1713" i="3"/>
  <c r="M1714" i="3"/>
  <c r="M1715" i="3"/>
  <c r="M1716" i="3"/>
  <c r="M1717" i="3"/>
  <c r="M1718" i="3"/>
  <c r="M1719" i="3"/>
  <c r="M1720" i="3"/>
  <c r="M1721" i="3"/>
  <c r="M1722"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1838" i="3"/>
  <c r="M1839" i="3"/>
  <c r="M1840" i="3"/>
  <c r="M1841" i="3"/>
  <c r="M1842" i="3"/>
  <c r="M2263" i="3"/>
  <c r="M2005" i="3"/>
  <c r="M2006" i="3"/>
  <c r="M21" i="3"/>
  <c r="M22" i="3"/>
  <c r="M23" i="3"/>
  <c r="M313" i="3"/>
  <c r="M314" i="3"/>
  <c r="M315" i="3"/>
  <c r="M316" i="3"/>
  <c r="M317" i="3"/>
  <c r="M318" i="3"/>
  <c r="M319" i="3"/>
  <c r="M320" i="3"/>
  <c r="M321" i="3"/>
  <c r="M322" i="3"/>
  <c r="M323" i="3"/>
  <c r="M324" i="3"/>
  <c r="M325" i="3"/>
  <c r="M326" i="3"/>
  <c r="M327" i="3"/>
  <c r="M2059" i="3"/>
  <c r="M2060" i="3"/>
  <c r="M1619" i="3"/>
  <c r="M1620" i="3"/>
  <c r="M2035" i="3"/>
  <c r="M2261" i="3"/>
  <c r="M1184" i="3"/>
  <c r="M1185" i="3"/>
  <c r="M1186" i="3"/>
  <c r="M2238" i="3"/>
  <c r="M2239" i="3"/>
  <c r="M2240" i="3"/>
  <c r="M2241" i="3"/>
  <c r="M2242" i="3"/>
  <c r="M2342" i="3"/>
  <c r="M2343" i="3"/>
  <c r="M374" i="3"/>
  <c r="M106" i="3"/>
  <c r="M107" i="3"/>
  <c r="M108" i="3"/>
  <c r="M1275" i="3"/>
  <c r="M2068" i="3"/>
  <c r="M2069" i="3"/>
  <c r="M2070" i="3"/>
  <c r="M1791" i="3"/>
  <c r="M1792" i="3"/>
  <c r="M1793" i="3"/>
  <c r="M1794" i="3"/>
  <c r="M1795" i="3"/>
  <c r="M1796" i="3"/>
  <c r="M1797" i="3"/>
  <c r="M1798" i="3"/>
  <c r="M1799" i="3"/>
  <c r="M1800" i="3"/>
  <c r="M1801" i="3"/>
  <c r="M1802" i="3"/>
  <c r="M1803" i="3"/>
  <c r="M1804" i="3"/>
  <c r="M1805" i="3"/>
  <c r="M1806" i="3"/>
  <c r="M1807" i="3"/>
  <c r="M1808" i="3"/>
  <c r="M1809" i="3"/>
  <c r="M515" i="3"/>
  <c r="M1937" i="3"/>
  <c r="M1938" i="3"/>
  <c r="M1939" i="3"/>
  <c r="M1940" i="3"/>
  <c r="M1941" i="3"/>
  <c r="M1942" i="3"/>
  <c r="M1943" i="3"/>
  <c r="M1944" i="3"/>
  <c r="M1945" i="3"/>
  <c r="M1946" i="3"/>
  <c r="M1947" i="3"/>
  <c r="M1948" i="3"/>
  <c r="M1949" i="3"/>
  <c r="M1950" i="3"/>
  <c r="M1951" i="3"/>
  <c r="M1952" i="3"/>
  <c r="M1932" i="3"/>
  <c r="M1933" i="3"/>
  <c r="M1934" i="3"/>
  <c r="M1935" i="3"/>
  <c r="M737" i="3"/>
  <c r="M738" i="3"/>
  <c r="M739" i="3"/>
  <c r="M740" i="3"/>
  <c r="M741" i="3"/>
  <c r="M2244" i="3"/>
  <c r="M2245" i="3"/>
  <c r="M2246" i="3"/>
  <c r="M2247" i="3"/>
  <c r="M1309" i="3"/>
  <c r="M1310" i="3"/>
  <c r="M1311" i="3"/>
  <c r="M1675" i="3"/>
  <c r="M1676" i="3"/>
  <c r="M1813" i="3"/>
  <c r="M1814" i="3"/>
  <c r="M1815" i="3"/>
  <c r="M1816" i="3"/>
  <c r="M1817" i="3"/>
  <c r="M1818" i="3"/>
  <c r="M1819" i="3"/>
  <c r="M1820" i="3"/>
  <c r="M1821" i="3"/>
  <c r="M517" i="3"/>
  <c r="M518" i="3"/>
  <c r="M519" i="3"/>
  <c r="M1196" i="3"/>
  <c r="M1197" i="3"/>
  <c r="M1198" i="3"/>
  <c r="M463" i="3"/>
  <c r="M464" i="3"/>
  <c r="M465" i="3"/>
  <c r="M466" i="3"/>
  <c r="M467" i="3"/>
  <c r="M468" i="3"/>
  <c r="M469" i="3"/>
  <c r="M470" i="3"/>
  <c r="M471" i="3"/>
  <c r="M472" i="3"/>
  <c r="M473" i="3"/>
  <c r="M474" i="3"/>
  <c r="M475" i="3"/>
  <c r="M476" i="3"/>
  <c r="M477" i="3"/>
  <c r="M478" i="3"/>
  <c r="M479" i="3"/>
  <c r="M1192" i="3"/>
  <c r="M1193" i="3"/>
  <c r="M1194" i="3"/>
  <c r="M2402" i="3"/>
  <c r="M2403" i="3"/>
  <c r="M2404" i="3"/>
  <c r="M2255" i="3"/>
  <c r="M2256" i="3"/>
  <c r="M2257" i="3"/>
  <c r="M2258" i="3"/>
  <c r="M2259" i="3"/>
  <c r="M1673" i="3"/>
  <c r="M1662" i="3"/>
  <c r="M1663" i="3"/>
  <c r="M1664" i="3"/>
  <c r="M1665" i="3"/>
  <c r="M1666" i="3"/>
  <c r="M1667" i="3"/>
  <c r="M1668" i="3"/>
  <c r="M1669" i="3"/>
  <c r="M1724" i="3"/>
  <c r="M1725" i="3"/>
  <c r="M1726" i="3"/>
  <c r="M1727" i="3"/>
  <c r="M1728" i="3"/>
  <c r="M1729" i="3"/>
  <c r="M1730" i="3"/>
  <c r="M1731" i="3"/>
  <c r="M1732" i="3"/>
  <c r="M1733" i="3"/>
  <c r="M1734" i="3"/>
  <c r="M1735" i="3"/>
  <c r="M1736" i="3"/>
  <c r="M1737" i="3"/>
  <c r="M1738" i="3"/>
  <c r="M1739" i="3"/>
  <c r="M1740" i="3"/>
  <c r="M1741" i="3"/>
  <c r="M1742" i="3"/>
  <c r="M1743" i="3"/>
  <c r="M1744" i="3"/>
  <c r="M2304" i="3"/>
  <c r="M2305" i="3"/>
  <c r="M2306" i="3"/>
  <c r="M1188" i="3"/>
  <c r="M1189" i="3"/>
  <c r="M1336" i="3"/>
  <c r="M1289" i="3"/>
  <c r="M1290" i="3"/>
  <c r="M1343" i="3"/>
  <c r="M1344" i="3"/>
  <c r="M1345" i="3"/>
  <c r="M1927" i="3"/>
  <c r="M1928" i="3"/>
  <c r="M1929" i="3"/>
  <c r="M1930" i="3"/>
  <c r="M2249" i="3"/>
  <c r="M2250" i="3"/>
  <c r="M2251" i="3"/>
  <c r="M2252" i="3"/>
  <c r="M2253" i="3"/>
  <c r="M510" i="3"/>
  <c r="M511" i="3"/>
  <c r="M512" i="3"/>
  <c r="M513" i="3"/>
  <c r="M418" i="3"/>
  <c r="M419" i="3"/>
  <c r="M420" i="3"/>
  <c r="M421" i="3"/>
  <c r="M422" i="3"/>
  <c r="M423" i="3"/>
  <c r="M1096" i="3"/>
  <c r="M1097" i="3"/>
  <c r="M1098" i="3"/>
  <c r="M1099" i="3"/>
  <c r="M1100" i="3"/>
  <c r="M1101" i="3"/>
  <c r="M1102" i="3"/>
  <c r="M1103" i="3"/>
  <c r="M1104" i="3"/>
  <c r="M1105" i="3"/>
  <c r="M1106" i="3"/>
  <c r="M1280" i="3"/>
  <c r="M1281" i="3"/>
  <c r="M1282" i="3"/>
  <c r="M1283" i="3"/>
  <c r="M1284" i="3"/>
  <c r="M1285" i="3"/>
  <c r="M1341" i="3"/>
  <c r="M2091" i="3"/>
  <c r="M2092" i="3"/>
  <c r="M2093" i="3"/>
  <c r="M2094" i="3"/>
  <c r="M2095" i="3"/>
  <c r="M2096" i="3"/>
  <c r="M2097" i="3"/>
  <c r="M2098" i="3"/>
  <c r="M2099" i="3"/>
  <c r="M2100" i="3"/>
  <c r="M2101" i="3"/>
  <c r="M2102" i="3"/>
  <c r="M2103" i="3"/>
  <c r="M2104" i="3"/>
  <c r="M2105" i="3"/>
  <c r="M2106" i="3"/>
  <c r="M2107" i="3"/>
  <c r="M2108" i="3"/>
  <c r="M2109" i="3"/>
  <c r="M2110" i="3"/>
  <c r="M2111" i="3"/>
  <c r="M2112" i="3"/>
  <c r="M2072" i="3"/>
  <c r="M2073"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544" i="3"/>
  <c r="M545" i="3"/>
  <c r="M546" i="3"/>
  <c r="M547" i="3"/>
  <c r="M548" i="3"/>
  <c r="M549" i="3"/>
  <c r="M550" i="3"/>
  <c r="M551" i="3"/>
  <c r="M552" i="3"/>
  <c r="M2297" i="3"/>
  <c r="M2298" i="3"/>
  <c r="M539" i="3"/>
  <c r="M540" i="3"/>
  <c r="M541" i="3"/>
  <c r="M542" i="3"/>
  <c r="M1324" i="3"/>
  <c r="M1325" i="3"/>
  <c r="M1326" i="3"/>
  <c r="M1327" i="3"/>
  <c r="M1328" i="3"/>
  <c r="M536" i="3"/>
  <c r="M537" i="3"/>
  <c r="M1248" i="3"/>
  <c r="M1249" i="3"/>
  <c r="M1297" i="3"/>
  <c r="M1298" i="3"/>
  <c r="M1299" i="3"/>
  <c r="M1300" i="3"/>
  <c r="M1301" i="3"/>
  <c r="M2125" i="3"/>
  <c r="M2126" i="3"/>
  <c r="M2127" i="3"/>
  <c r="M2128" i="3"/>
  <c r="M2129" i="3"/>
  <c r="M2130" i="3"/>
  <c r="M2131" i="3"/>
  <c r="M2132" i="3"/>
  <c r="M2133" i="3"/>
  <c r="M2134" i="3"/>
  <c r="M2135" i="3"/>
  <c r="M2136" i="3"/>
  <c r="M2137" i="3"/>
  <c r="M2138" i="3"/>
  <c r="M2139" i="3"/>
  <c r="M2140" i="3"/>
  <c r="M2141" i="3"/>
  <c r="M2142" i="3"/>
  <c r="M2143" i="3"/>
  <c r="M1292" i="3"/>
  <c r="M1293" i="3"/>
  <c r="M1294" i="3"/>
  <c r="M1295" i="3"/>
  <c r="M1213" i="3"/>
  <c r="M1214" i="3"/>
  <c r="M1215" i="3"/>
  <c r="M2039" i="3"/>
  <c r="M1615" i="3"/>
  <c r="M1616" i="3"/>
  <c r="M1617" i="3"/>
  <c r="M383" i="3"/>
  <c r="M356" i="3"/>
  <c r="M1319" i="3"/>
  <c r="M1320" i="3"/>
  <c r="M1488" i="3"/>
  <c r="M1489" i="3"/>
  <c r="M1490" i="3"/>
  <c r="M1491" i="3"/>
  <c r="M12" i="3"/>
  <c r="M13" i="3"/>
  <c r="M14" i="3"/>
  <c r="M15" i="3"/>
  <c r="M16" i="3"/>
  <c r="M17" i="3"/>
  <c r="M18" i="3"/>
  <c r="M19" i="3"/>
  <c r="M362" i="3"/>
  <c r="M2278" i="3"/>
  <c r="M2279" i="3"/>
  <c r="M2280" i="3"/>
  <c r="M1322"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1306" i="3"/>
  <c r="M1307" i="3"/>
  <c r="M69" i="3"/>
  <c r="M1217" i="3"/>
  <c r="M1518" i="3"/>
  <c r="M1519" i="3"/>
  <c r="M1520" i="3"/>
  <c r="M1521" i="3"/>
  <c r="M1522" i="3"/>
  <c r="M1523" i="3"/>
  <c r="M1524" i="3"/>
  <c r="M1525" i="3"/>
  <c r="M1526" i="3"/>
  <c r="M1527" i="3"/>
  <c r="M1528" i="3"/>
  <c r="M1529" i="3"/>
  <c r="M1530" i="3"/>
  <c r="M1531" i="3"/>
  <c r="M1532" i="3"/>
  <c r="M1533" i="3"/>
  <c r="M1534" i="3"/>
  <c r="M142" i="3"/>
  <c r="M1277" i="3"/>
  <c r="M1278" i="3"/>
  <c r="M428" i="3"/>
  <c r="M429" i="3"/>
  <c r="M144" i="3"/>
  <c r="M145" i="3"/>
  <c r="M146" i="3"/>
  <c r="M147" i="3"/>
  <c r="M148" i="3"/>
  <c r="M149" i="3"/>
  <c r="M150" i="3"/>
  <c r="M151" i="3"/>
  <c r="M573" i="3"/>
  <c r="M574" i="3"/>
  <c r="M575" i="3"/>
  <c r="M576" i="3"/>
  <c r="M2194" i="3"/>
  <c r="M2195" i="3"/>
  <c r="M2196" i="3"/>
  <c r="M2037" i="3"/>
  <c r="M79" i="3"/>
  <c r="M80" i="3"/>
  <c r="M81" i="3"/>
  <c r="M82" i="3"/>
  <c r="M83" i="3"/>
  <c r="M2300" i="3"/>
  <c r="M2268" i="3"/>
  <c r="M2269" i="3"/>
  <c r="M2270" i="3"/>
  <c r="M2271" i="3"/>
  <c r="M2272" i="3"/>
  <c r="M2273"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563" i="3"/>
  <c r="M567" i="3"/>
  <c r="M169" i="3"/>
  <c r="M165" i="3"/>
  <c r="M166" i="3"/>
  <c r="M167" i="3"/>
  <c r="M438" i="3"/>
  <c r="M439" i="3"/>
  <c r="M440" i="3"/>
  <c r="M441" i="3"/>
  <c r="M442" i="3"/>
  <c r="M443" i="3"/>
  <c r="M444" i="3"/>
  <c r="M445" i="3"/>
  <c r="M1066" i="3"/>
  <c r="M2145" i="3"/>
  <c r="M2146" i="3"/>
  <c r="M2147" i="3"/>
  <c r="M1068" i="3"/>
  <c r="M1330" i="3"/>
  <c r="M1331" i="3"/>
  <c r="M1240" i="3"/>
  <c r="M1241"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387" i="3"/>
  <c r="M388" i="3"/>
  <c r="M389" i="3"/>
  <c r="M85" i="3"/>
  <c r="M86" i="3"/>
  <c r="M87" i="3"/>
  <c r="M88" i="3"/>
  <c r="M89" i="3"/>
  <c r="M90" i="3"/>
  <c r="M91" i="3"/>
  <c r="M92" i="3"/>
  <c r="M93" i="3"/>
  <c r="M94" i="3"/>
  <c r="M95" i="3"/>
  <c r="M96" i="3"/>
  <c r="M97" i="3"/>
  <c r="M98" i="3"/>
  <c r="M99" i="3"/>
  <c r="M100" i="3"/>
  <c r="M101" i="3"/>
  <c r="M102" i="3"/>
  <c r="M103" i="3"/>
  <c r="M104" i="3"/>
  <c r="M299" i="3"/>
  <c r="M300" i="3"/>
  <c r="M301" i="3"/>
  <c r="M302" i="3"/>
  <c r="M303" i="3"/>
  <c r="M25" i="3"/>
  <c r="M26" i="3"/>
  <c r="M27" i="3"/>
  <c r="M2027" i="3"/>
  <c r="M2028" i="3"/>
  <c r="M2029" i="3"/>
  <c r="M2030" i="3"/>
  <c r="M2031" i="3"/>
  <c r="M843" i="3"/>
  <c r="M844" i="3"/>
  <c r="M845" i="3"/>
  <c r="M846" i="3"/>
  <c r="M847" i="3"/>
  <c r="M848" i="3"/>
  <c r="M2151" i="3"/>
  <c r="M2152" i="3"/>
  <c r="M2153" i="3"/>
  <c r="M2154" i="3"/>
  <c r="M2155" i="3"/>
  <c r="M305" i="3"/>
  <c r="M2292" i="3"/>
  <c r="M458" i="3"/>
  <c r="M459" i="3"/>
  <c r="M460" i="3"/>
  <c r="M461" i="3"/>
  <c r="M2294" i="3"/>
  <c r="M2295" i="3"/>
  <c r="M1622" i="3"/>
  <c r="M1623" i="3"/>
  <c r="M1624" i="3"/>
  <c r="M1625" i="3"/>
  <c r="M532"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1637" i="3"/>
  <c r="M1638" i="3"/>
  <c r="M1639" i="3"/>
  <c r="M1640" i="3"/>
  <c r="M1641" i="3"/>
  <c r="M1642" i="3"/>
  <c r="M1643" i="3"/>
  <c r="M1644" i="3"/>
  <c r="M1645" i="3"/>
  <c r="M1646" i="3"/>
  <c r="M1647" i="3"/>
  <c r="M2336" i="3"/>
  <c r="M2337" i="3"/>
  <c r="M2338" i="3"/>
  <c r="M2339" i="3"/>
  <c r="M2340" i="3"/>
  <c r="M1351" i="3"/>
  <c r="M1352" i="3"/>
  <c r="M1353" i="3"/>
  <c r="M155" i="3"/>
  <c r="M156" i="3"/>
  <c r="M157" i="3"/>
  <c r="M158" i="3"/>
  <c r="M159" i="3"/>
  <c r="M1266" i="3"/>
  <c r="M1267" i="3"/>
  <c r="M1268" i="3"/>
  <c r="M1269" i="3"/>
  <c r="M1270" i="3"/>
  <c r="M1271" i="3"/>
  <c r="M1272" i="3"/>
  <c r="M1273" i="3"/>
  <c r="M924" i="3"/>
  <c r="M925" i="3"/>
  <c r="M926" i="3"/>
  <c r="M927" i="3"/>
  <c r="M928" i="3"/>
  <c r="M929" i="3"/>
  <c r="M930" i="3"/>
  <c r="M931" i="3"/>
  <c r="M932" i="3"/>
  <c r="M933" i="3"/>
  <c r="M934" i="3"/>
  <c r="M935" i="3"/>
  <c r="M936" i="3"/>
  <c r="M937" i="3"/>
  <c r="M938" i="3"/>
  <c r="M1671" i="3"/>
  <c r="M807" i="3"/>
  <c r="M1823" i="3"/>
  <c r="M1824" i="3"/>
  <c r="M1825" i="3"/>
  <c r="M1826" i="3"/>
  <c r="M1827" i="3"/>
  <c r="M1828" i="3"/>
  <c r="M1829" i="3"/>
  <c r="M1830" i="3"/>
  <c r="M1831" i="3"/>
  <c r="M1832" i="3"/>
  <c r="M1833" i="3"/>
  <c r="M1834" i="3"/>
  <c r="M1835" i="3"/>
  <c r="M1836" i="3"/>
  <c r="M885" i="3"/>
  <c r="M886" i="3"/>
  <c r="M887" i="3"/>
  <c r="M888" i="3"/>
  <c r="M889" i="3"/>
  <c r="M890" i="3"/>
  <c r="M891" i="3"/>
  <c r="M892" i="3"/>
  <c r="M893" i="3"/>
  <c r="M894" i="3"/>
  <c r="M895" i="3"/>
  <c r="M454" i="3"/>
  <c r="M455" i="3"/>
  <c r="M456" i="3"/>
  <c r="M1333" i="3"/>
  <c r="M1334" i="3"/>
  <c r="M1128" i="3"/>
  <c r="M1129" i="3"/>
  <c r="M1130" i="3"/>
  <c r="M1131" i="3"/>
  <c r="M1132" i="3"/>
  <c r="M1133" i="3"/>
  <c r="M1134" i="3"/>
  <c r="M1135" i="3"/>
  <c r="M1136" i="3"/>
  <c r="M1137" i="3"/>
  <c r="M1138" i="3"/>
  <c r="M1139" i="3"/>
  <c r="M1140" i="3"/>
  <c r="M1141" i="3"/>
  <c r="M1142" i="3"/>
  <c r="M1143" i="3"/>
  <c r="M558" i="3"/>
  <c r="M559" i="3"/>
  <c r="M560" i="3"/>
  <c r="M561" i="3"/>
  <c r="M1262" i="3"/>
  <c r="M2033"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237" i="3"/>
  <c r="M1238" i="3"/>
  <c r="M1859" i="3"/>
  <c r="M1860" i="3"/>
  <c r="M1861" i="3"/>
  <c r="M1862" i="3"/>
  <c r="M1863" i="3"/>
  <c r="M1864" i="3"/>
  <c r="M1865" i="3"/>
  <c r="M1866" i="3"/>
  <c r="M1867" i="3"/>
  <c r="M311" i="3"/>
  <c r="M1355" i="3"/>
  <c r="M1356" i="3"/>
  <c r="M1357" i="3"/>
  <c r="M1358" i="3"/>
  <c r="M1359" i="3"/>
  <c r="M1360" i="3"/>
  <c r="M1678" i="3"/>
  <c r="M1679" i="3"/>
  <c r="M1680" i="3"/>
  <c r="M1681" i="3"/>
  <c r="M1844" i="3"/>
  <c r="M1845" i="3"/>
  <c r="M1846" i="3"/>
  <c r="M1847" i="3"/>
  <c r="M1064" i="3"/>
  <c r="M1613" i="3"/>
  <c r="M1062" i="3"/>
  <c r="M2062" i="3"/>
  <c r="M1468" i="3"/>
  <c r="M1469" i="3"/>
  <c r="M1470" i="3"/>
  <c r="M1471" i="3"/>
  <c r="M1472" i="3"/>
  <c r="M1473" i="3"/>
  <c r="M1474" i="3"/>
  <c r="M1475" i="3"/>
  <c r="M1476" i="3"/>
  <c r="M1477" i="3"/>
  <c r="M1478" i="3"/>
  <c r="M1479" i="3"/>
  <c r="M1480" i="3"/>
  <c r="M1481" i="3"/>
  <c r="M1482" i="3"/>
  <c r="M2352" i="3"/>
  <c r="M2353" i="3"/>
  <c r="M2354" i="3"/>
  <c r="M2355" i="3"/>
  <c r="M2356" i="3"/>
  <c r="M2357" i="3"/>
  <c r="M2358" i="3"/>
  <c r="M2359"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526" i="3"/>
  <c r="M875" i="3"/>
  <c r="M876" i="3"/>
  <c r="M877" i="3"/>
  <c r="M878" i="3"/>
  <c r="M879" i="3"/>
  <c r="M880" i="3"/>
  <c r="M881" i="3"/>
  <c r="M882" i="3"/>
  <c r="M883" i="3"/>
  <c r="M2265" i="3"/>
  <c r="M2266" i="3"/>
  <c r="M2157" i="3"/>
  <c r="M2158" i="3"/>
  <c r="M2159" i="3"/>
  <c r="M2160" i="3"/>
  <c r="M1149" i="3"/>
  <c r="M1208" i="3"/>
  <c r="M1209" i="3"/>
  <c r="M1210" i="3"/>
  <c r="M1211" i="3"/>
  <c r="M1313" i="3"/>
  <c r="M1314" i="3"/>
  <c r="M1315" i="3"/>
  <c r="M1316" i="3"/>
  <c r="M1317" i="3"/>
  <c r="M2361" i="3"/>
  <c r="M2362" i="3"/>
  <c r="M2363" i="3"/>
  <c r="M2364" i="3"/>
  <c r="M2365" i="3"/>
  <c r="M2366" i="3"/>
  <c r="M2367" i="3"/>
  <c r="M2368" i="3"/>
  <c r="M2184" i="3"/>
  <c r="M329" i="3"/>
  <c r="M330" i="3"/>
  <c r="M837" i="3"/>
  <c r="M838" i="3"/>
  <c r="M839" i="3"/>
  <c r="M840" i="3"/>
  <c r="M841" i="3"/>
  <c r="M2114" i="3"/>
  <c r="M2115" i="3"/>
  <c r="M2116" i="3"/>
  <c r="M2117" i="3"/>
  <c r="M2118" i="3"/>
  <c r="M2119" i="3"/>
  <c r="M2120" i="3"/>
  <c r="M2121" i="3"/>
  <c r="M2122" i="3"/>
  <c r="M2123" i="3"/>
  <c r="M2302" i="3"/>
  <c r="M1459" i="3"/>
  <c r="M1460" i="3"/>
  <c r="M1461" i="3"/>
  <c r="M1462" i="3"/>
  <c r="M1463" i="3"/>
  <c r="M1464" i="3"/>
  <c r="M1465" i="3"/>
  <c r="M1466" i="3"/>
  <c r="M2050" i="3"/>
  <c r="M2051"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775" i="3"/>
  <c r="M776" i="3"/>
  <c r="M777" i="3"/>
  <c r="M2162" i="3"/>
  <c r="M2164" i="3"/>
  <c r="M2165" i="3"/>
  <c r="M431" i="3"/>
  <c r="M432" i="3"/>
  <c r="M433" i="3"/>
  <c r="M434" i="3"/>
  <c r="M435" i="3"/>
  <c r="M436" i="3"/>
  <c r="M2190" i="3"/>
  <c r="M2191" i="3"/>
  <c r="M2192" i="3"/>
  <c r="M2169" i="3"/>
  <c r="M2170" i="3"/>
  <c r="M2171" i="3"/>
  <c r="M2172" i="3"/>
  <c r="M2173" i="3"/>
  <c r="M2174" i="3"/>
  <c r="M2175" i="3"/>
  <c r="M2176" i="3"/>
  <c r="M2177" i="3"/>
  <c r="M2178" i="3"/>
  <c r="M2179" i="3"/>
  <c r="M2384" i="3"/>
  <c r="M2385" i="3"/>
  <c r="M2386" i="3"/>
  <c r="M2387" i="3"/>
  <c r="M2388" i="3"/>
  <c r="M2389" i="3"/>
  <c r="M2390" i="3"/>
  <c r="M447" i="3"/>
  <c r="M448" i="3"/>
  <c r="M449" i="3"/>
  <c r="M222" i="3"/>
  <c r="M223" i="3"/>
  <c r="M224" i="3"/>
  <c r="M225" i="3"/>
  <c r="M226" i="3"/>
  <c r="M227" i="3"/>
  <c r="M228" i="3"/>
  <c r="M10" i="3"/>
  <c r="M376" i="3"/>
  <c r="M377" i="3"/>
  <c r="M2046" i="3"/>
  <c r="M2047" i="3"/>
  <c r="M2048" i="3"/>
  <c r="M129" i="3"/>
  <c r="M130" i="3"/>
  <c r="M131" i="3"/>
  <c r="M132" i="3"/>
  <c r="M133" i="3"/>
  <c r="M134" i="3"/>
  <c r="M135" i="3"/>
  <c r="M136" i="3"/>
  <c r="M137" i="3"/>
  <c r="M138" i="3"/>
  <c r="M139" i="3"/>
  <c r="M140" i="3"/>
  <c r="M2008" i="3"/>
  <c r="M2009" i="3"/>
  <c r="M2010" i="3"/>
  <c r="M2011" i="3"/>
  <c r="M2012" i="3"/>
  <c r="M2013" i="3"/>
  <c r="M2014" i="3"/>
  <c r="M2015" i="3"/>
  <c r="M2016" i="3"/>
  <c r="M2017" i="3"/>
  <c r="M2018" i="3"/>
  <c r="M2392" i="3"/>
  <c r="M2393" i="3"/>
  <c r="M2394" i="3"/>
  <c r="M2395" i="3"/>
  <c r="M2396" i="3"/>
  <c r="M2397" i="3"/>
  <c r="M2398" i="3"/>
  <c r="M2399" i="3"/>
  <c r="M2400" i="3"/>
  <c r="M1225" i="3"/>
  <c r="M1226" i="3"/>
  <c r="M1594" i="3"/>
  <c r="M1595" i="3"/>
  <c r="M1596" i="3"/>
  <c r="M1597" i="3"/>
  <c r="M1598" i="3"/>
  <c r="M1599" i="3"/>
  <c r="M1600" i="3"/>
  <c r="M1179" i="3"/>
  <c r="M1180" i="3"/>
  <c r="M1181" i="3"/>
  <c r="M1182" i="3"/>
  <c r="M1251" i="3"/>
  <c r="M1252" i="3"/>
  <c r="M1338" i="3"/>
  <c r="M1339" i="3"/>
  <c r="M487" i="3"/>
  <c r="M488" i="3"/>
  <c r="M1203" i="3"/>
  <c r="M1204" i="3"/>
  <c r="M1205" i="3"/>
  <c r="M534" i="3"/>
  <c r="M1167" i="3"/>
  <c r="M340" i="3"/>
  <c r="M341" i="3"/>
  <c r="M342" i="3"/>
  <c r="M343" i="3"/>
  <c r="M344" i="3"/>
  <c r="M2308" i="3"/>
  <c r="M2309" i="3"/>
  <c r="M2310" i="3"/>
  <c r="M2311" i="3"/>
  <c r="M2312" i="3"/>
  <c r="M2313" i="3"/>
  <c r="M2314" i="3"/>
  <c r="M2315" i="3"/>
  <c r="M2316" i="3"/>
  <c r="M2317" i="3"/>
  <c r="M2318" i="3"/>
  <c r="M2319" i="3"/>
  <c r="M2320" i="3"/>
  <c r="M2321" i="3"/>
  <c r="M2322" i="3"/>
  <c r="M2323" i="3"/>
  <c r="M2324" i="3"/>
  <c r="M2325" i="3"/>
  <c r="M2326" i="3"/>
  <c r="M2327" i="3"/>
  <c r="M2328" i="3"/>
  <c r="M2080" i="3"/>
  <c r="M2081" i="3"/>
  <c r="M2082" i="3"/>
  <c r="M2083" i="3"/>
  <c r="M2084" i="3"/>
  <c r="M2085" i="3"/>
  <c r="M2086" i="3"/>
  <c r="M2087" i="3"/>
  <c r="M2088" i="3"/>
  <c r="M2089" i="3"/>
  <c r="M2379" i="3"/>
  <c r="M2380" i="3"/>
  <c r="M2381" i="3"/>
  <c r="M2382" i="3"/>
  <c r="L494" i="3"/>
  <c r="L495" i="3"/>
  <c r="L496" i="3"/>
  <c r="L497" i="3"/>
  <c r="L498" i="3"/>
  <c r="L499" i="3"/>
  <c r="L500" i="3"/>
  <c r="L501" i="3"/>
  <c r="L1200" i="3"/>
  <c r="L1201" i="3"/>
  <c r="L1243" i="3"/>
  <c r="L1649" i="3"/>
  <c r="L1650" i="3"/>
  <c r="L1651" i="3"/>
  <c r="L1652" i="3"/>
  <c r="L1653" i="3"/>
  <c r="L1654" i="3"/>
  <c r="L1780" i="3"/>
  <c r="L1781" i="3"/>
  <c r="L1782" i="3"/>
  <c r="L1783" i="3"/>
  <c r="L1784" i="3"/>
  <c r="L1785" i="3"/>
  <c r="L1786" i="3"/>
  <c r="L1787" i="3"/>
  <c r="L1788" i="3"/>
  <c r="L1789" i="3"/>
  <c r="L37" i="3"/>
  <c r="L38" i="3"/>
  <c r="L850" i="3"/>
  <c r="L851" i="3"/>
  <c r="L852" i="3"/>
  <c r="L853" i="3"/>
  <c r="L854" i="3"/>
  <c r="L855" i="3"/>
  <c r="L856" i="3"/>
  <c r="L857" i="3"/>
  <c r="L858" i="3"/>
  <c r="L859" i="3"/>
  <c r="L860" i="3"/>
  <c r="L861" i="3"/>
  <c r="L862" i="3"/>
  <c r="L863" i="3"/>
  <c r="L864" i="3"/>
  <c r="L865" i="3"/>
  <c r="L866" i="3"/>
  <c r="L867" i="3"/>
  <c r="L868" i="3"/>
  <c r="L869" i="3"/>
  <c r="L870" i="3"/>
  <c r="L871" i="3"/>
  <c r="L872" i="3"/>
  <c r="L873" i="3"/>
  <c r="L1088" i="3"/>
  <c r="L1089" i="3"/>
  <c r="L1090" i="3"/>
  <c r="L1091" i="3"/>
  <c r="L1092" i="3"/>
  <c r="L1093" i="3"/>
  <c r="L1094" i="3"/>
  <c r="L280" i="3"/>
  <c r="L281" i="3"/>
  <c r="L282" i="3"/>
  <c r="L283" i="3"/>
  <c r="L284" i="3"/>
  <c r="L285" i="3"/>
  <c r="L286" i="3"/>
  <c r="L287" i="3"/>
  <c r="L288" i="3"/>
  <c r="L289" i="3"/>
  <c r="L290" i="3"/>
  <c r="L291" i="3"/>
  <c r="L292" i="3"/>
  <c r="L293" i="3"/>
  <c r="L294" i="3"/>
  <c r="L295" i="3"/>
  <c r="L296" i="3"/>
  <c r="L297"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2233" i="3"/>
  <c r="L2234" i="3"/>
  <c r="L2235" i="3"/>
  <c r="L2236" i="3"/>
  <c r="L1206" i="3"/>
  <c r="L1078" i="3"/>
  <c r="L1079" i="3"/>
  <c r="L1080" i="3"/>
  <c r="L1081" i="3"/>
  <c r="L1082" i="3"/>
  <c r="L1083" i="3"/>
  <c r="L1084" i="3"/>
  <c r="L1085" i="3"/>
  <c r="L1086" i="3"/>
  <c r="L1303" i="3"/>
  <c r="L1304" i="3"/>
  <c r="L358" i="3"/>
  <c r="L359" i="3"/>
  <c r="L360" i="3"/>
  <c r="L566" i="3"/>
  <c r="L1630" i="3"/>
  <c r="L1631" i="3"/>
  <c r="L1632" i="3"/>
  <c r="L1633" i="3"/>
  <c r="L1634" i="3"/>
  <c r="L1635" i="3"/>
  <c r="L267" i="3"/>
  <c r="L268" i="3"/>
  <c r="L269" i="3"/>
  <c r="L270" i="3"/>
  <c r="L271" i="3"/>
  <c r="L272" i="3"/>
  <c r="L273" i="3"/>
  <c r="L274" i="3"/>
  <c r="L275" i="3"/>
  <c r="L276" i="3"/>
  <c r="L277" i="3"/>
  <c r="L278" i="3"/>
  <c r="L161" i="3"/>
  <c r="L162" i="3"/>
  <c r="L163" i="3"/>
  <c r="L1457" i="3"/>
  <c r="L1074" i="3"/>
  <c r="L123" i="3"/>
  <c r="L124" i="3"/>
  <c r="L125" i="3"/>
  <c r="L126" i="3"/>
  <c r="L127" i="3"/>
  <c r="L119" i="3"/>
  <c r="L120" i="3"/>
  <c r="L121" i="3"/>
  <c r="L332" i="3"/>
  <c r="L333" i="3"/>
  <c r="L334" i="3"/>
  <c r="L1145" i="3"/>
  <c r="L1169" i="3"/>
  <c r="L1108" i="3"/>
  <c r="L1109" i="3"/>
  <c r="L1110" i="3"/>
  <c r="L1111" i="3"/>
  <c r="L1112" i="3"/>
  <c r="L1113" i="3"/>
  <c r="L1114" i="3"/>
  <c r="L1115" i="3"/>
  <c r="L1116" i="3"/>
  <c r="L1117" i="3"/>
  <c r="L1118" i="3"/>
  <c r="L1119" i="3"/>
  <c r="L1120" i="3"/>
  <c r="L1121" i="3"/>
  <c r="L1122" i="3"/>
  <c r="L1123" i="3"/>
  <c r="L1124" i="3"/>
  <c r="L1125" i="3"/>
  <c r="L1126"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228" i="3"/>
  <c r="L1229" i="3"/>
  <c r="L1230" i="3"/>
  <c r="L1231" i="3"/>
  <c r="L1232" i="3"/>
  <c r="L1233" i="3"/>
  <c r="L1234" i="3"/>
  <c r="L1235" i="3"/>
  <c r="L1219" i="3"/>
  <c r="L1220" i="3"/>
  <c r="L1221" i="3"/>
  <c r="L1222" i="3"/>
  <c r="L1223" i="3"/>
  <c r="L1985" i="3"/>
  <c r="L1986" i="3"/>
  <c r="L1987" i="3"/>
  <c r="L1988" i="3"/>
  <c r="L1989" i="3"/>
  <c r="L1990" i="3"/>
  <c r="L1991" i="3"/>
  <c r="L1992" i="3"/>
  <c r="L1993" i="3"/>
  <c r="L1994" i="3"/>
  <c r="L2041" i="3"/>
  <c r="L2042" i="3"/>
  <c r="L2043" i="3"/>
  <c r="L2044" i="3"/>
  <c r="L1609" i="3"/>
  <c r="L569" i="3"/>
  <c r="L570" i="3"/>
  <c r="L571" i="3"/>
  <c r="L29" i="3"/>
  <c r="L30" i="3"/>
  <c r="L31" i="3"/>
  <c r="L32" i="3"/>
  <c r="L33" i="3"/>
  <c r="L34" i="3"/>
  <c r="L35" i="3"/>
  <c r="L1162" i="3"/>
  <c r="L1163" i="3"/>
  <c r="L1164" i="3"/>
  <c r="L1165"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2275" i="3"/>
  <c r="L2276" i="3"/>
  <c r="L2181" i="3"/>
  <c r="L2182" i="3"/>
  <c r="L2286" i="3"/>
  <c r="L2287" i="3"/>
  <c r="L2066" i="3"/>
  <c r="L2186" i="3"/>
  <c r="L2187" i="3"/>
  <c r="L2188" i="3"/>
  <c r="L2053" i="3"/>
  <c r="L2054" i="3"/>
  <c r="L2055" i="3"/>
  <c r="L2056" i="3"/>
  <c r="L2057" i="3"/>
  <c r="L1627" i="3"/>
  <c r="L1628" i="3"/>
  <c r="L1660" i="3"/>
  <c r="L530" i="3"/>
  <c r="L451" i="3"/>
  <c r="L452" i="3"/>
  <c r="L554" i="3"/>
  <c r="L555" i="3"/>
  <c r="L556" i="3"/>
  <c r="L153" i="3"/>
  <c r="L1245" i="3"/>
  <c r="L1246" i="3"/>
  <c r="L381" i="3"/>
  <c r="L1347" i="3"/>
  <c r="L1348" i="3"/>
  <c r="L1349" i="3"/>
  <c r="L1849" i="3"/>
  <c r="L1850" i="3"/>
  <c r="L1258" i="3"/>
  <c r="L1259" i="3"/>
  <c r="L1260" i="3"/>
  <c r="L307" i="3"/>
  <c r="L308" i="3"/>
  <c r="L309" i="3"/>
  <c r="L2020" i="3"/>
  <c r="L2021" i="3"/>
  <c r="L2022" i="3"/>
  <c r="L2023" i="3"/>
  <c r="L2024" i="3"/>
  <c r="L2025" i="3"/>
  <c r="L1484" i="3"/>
  <c r="L1485" i="3"/>
  <c r="L1486" i="3"/>
  <c r="L2167" i="3"/>
  <c r="L1996" i="3"/>
  <c r="L1997" i="3"/>
  <c r="L1998" i="3"/>
  <c r="L1999" i="3"/>
  <c r="L2000" i="3"/>
  <c r="L2001" i="3"/>
  <c r="L2002" i="3"/>
  <c r="L2003" i="3"/>
  <c r="L2330" i="3"/>
  <c r="L2331" i="3"/>
  <c r="L2332" i="3"/>
  <c r="L2333" i="3"/>
  <c r="L2334" i="3"/>
  <c r="L364" i="3"/>
  <c r="L365" i="3"/>
  <c r="L366" i="3"/>
  <c r="L367" i="3"/>
  <c r="L368" i="3"/>
  <c r="L369" i="3"/>
  <c r="L370" i="3"/>
  <c r="L371" i="3"/>
  <c r="L372" i="3"/>
  <c r="L1147" i="3"/>
  <c r="L1588" i="3"/>
  <c r="L1589" i="3"/>
  <c r="L1590" i="3"/>
  <c r="L1591" i="3"/>
  <c r="L1592"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151" i="3"/>
  <c r="L1152" i="3"/>
  <c r="L1153" i="3"/>
  <c r="L1154" i="3"/>
  <c r="L1155" i="3"/>
  <c r="L1156" i="3"/>
  <c r="L1157" i="3"/>
  <c r="L521" i="3"/>
  <c r="L522" i="3"/>
  <c r="L523" i="3"/>
  <c r="L524" i="3"/>
  <c r="L2289" i="3"/>
  <c r="L2290" i="3"/>
  <c r="L110" i="3"/>
  <c r="L111" i="3"/>
  <c r="L727" i="3"/>
  <c r="L728" i="3"/>
  <c r="L729" i="3"/>
  <c r="L730" i="3"/>
  <c r="L731" i="3"/>
  <c r="L732" i="3"/>
  <c r="L733" i="3"/>
  <c r="L734" i="3"/>
  <c r="L735" i="3"/>
  <c r="L481" i="3"/>
  <c r="L482" i="3"/>
  <c r="L483" i="3"/>
  <c r="L484" i="3"/>
  <c r="L485"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064"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2222" i="3"/>
  <c r="L2223" i="3"/>
  <c r="L2224" i="3"/>
  <c r="L2225" i="3"/>
  <c r="L2226" i="3"/>
  <c r="L2227" i="3"/>
  <c r="L2228" i="3"/>
  <c r="L2229" i="3"/>
  <c r="L2230" i="3"/>
  <c r="L2231" i="3"/>
  <c r="L1602" i="3"/>
  <c r="L1603" i="3"/>
  <c r="L1604" i="3"/>
  <c r="L1605" i="3"/>
  <c r="L1606" i="3"/>
  <c r="L1607" i="3"/>
  <c r="L75" i="3"/>
  <c r="L76" i="3"/>
  <c r="L77" i="3"/>
  <c r="L1536" i="3"/>
  <c r="L1537" i="3"/>
  <c r="L1538" i="3"/>
  <c r="L1539" i="3"/>
  <c r="L1540" i="3"/>
  <c r="L1541" i="3"/>
  <c r="L1542" i="3"/>
  <c r="L1543" i="3"/>
  <c r="L1544" i="3"/>
  <c r="L1545" i="3"/>
  <c r="L1546" i="3"/>
  <c r="L1547" i="3"/>
  <c r="L1548" i="3"/>
  <c r="L1549" i="3"/>
  <c r="L1981" i="3"/>
  <c r="L1982" i="3"/>
  <c r="L1983" i="3"/>
  <c r="L2282" i="3"/>
  <c r="L2283" i="3"/>
  <c r="L2284" i="3"/>
  <c r="L1171" i="3"/>
  <c r="L1175" i="3"/>
  <c r="L1176" i="3"/>
  <c r="L1177" i="3"/>
  <c r="L490" i="3"/>
  <c r="L491" i="3"/>
  <c r="L2345" i="3"/>
  <c r="L2346" i="3"/>
  <c r="L2347" i="3"/>
  <c r="L2348" i="3"/>
  <c r="L2349" i="3"/>
  <c r="L2350" i="3"/>
  <c r="L2375" i="3"/>
  <c r="L2376" i="3"/>
  <c r="L2377" i="3"/>
  <c r="L1852" i="3"/>
  <c r="L1853" i="3"/>
  <c r="L1854" i="3"/>
  <c r="L1855" i="3"/>
  <c r="L1856" i="3"/>
  <c r="L1857" i="3"/>
  <c r="L1264" i="3"/>
  <c r="L1925" i="3"/>
  <c r="L220" i="3"/>
  <c r="L2149" i="3"/>
  <c r="L1254" i="3"/>
  <c r="L1255" i="3"/>
  <c r="L1256" i="3"/>
  <c r="L2370" i="3"/>
  <c r="L2371" i="3"/>
  <c r="L2372" i="3"/>
  <c r="L2373"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212" i="3"/>
  <c r="L213" i="3"/>
  <c r="L214" i="3"/>
  <c r="L1287" i="3"/>
  <c r="L503" i="3"/>
  <c r="L504" i="3"/>
  <c r="L505" i="3"/>
  <c r="L506" i="3"/>
  <c r="L507" i="3"/>
  <c r="L508" i="3"/>
  <c r="L1076" i="3"/>
  <c r="L1611" i="3"/>
  <c r="L1072" i="3"/>
  <c r="L1070" i="3"/>
  <c r="L385" i="3"/>
  <c r="L1811"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425" i="3"/>
  <c r="L426" i="3"/>
  <c r="L336" i="3"/>
  <c r="L337" i="3"/>
  <c r="L338" i="3"/>
  <c r="L379" i="3"/>
  <c r="L346" i="3"/>
  <c r="L347" i="3"/>
  <c r="L348" i="3"/>
  <c r="L349" i="3"/>
  <c r="L350" i="3"/>
  <c r="L351" i="3"/>
  <c r="L352" i="3"/>
  <c r="L353" i="3"/>
  <c r="L354"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2075" i="3"/>
  <c r="L2076" i="3"/>
  <c r="L2077" i="3"/>
  <c r="L2078" i="3"/>
  <c r="L71" i="3"/>
  <c r="L72" i="3"/>
  <c r="L73" i="3"/>
  <c r="L1159" i="3"/>
  <c r="L1160" i="3"/>
  <c r="L1173" i="3"/>
  <c r="L216" i="3"/>
  <c r="L217" i="3"/>
  <c r="L218" i="3"/>
  <c r="L1656" i="3"/>
  <c r="L1657" i="3"/>
  <c r="L1658" i="3"/>
  <c r="L113" i="3"/>
  <c r="L114" i="3"/>
  <c r="L115" i="3"/>
  <c r="L116" i="3"/>
  <c r="L117" i="3"/>
  <c r="L528" i="3"/>
  <c r="L1711" i="3"/>
  <c r="L1712" i="3"/>
  <c r="L1713" i="3"/>
  <c r="L1714" i="3"/>
  <c r="L1715" i="3"/>
  <c r="L1716" i="3"/>
  <c r="L1717" i="3"/>
  <c r="L1718" i="3"/>
  <c r="L1719" i="3"/>
  <c r="L1720" i="3"/>
  <c r="L1721" i="3"/>
  <c r="L1722"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1838" i="3"/>
  <c r="L1839" i="3"/>
  <c r="L1840" i="3"/>
  <c r="L1841" i="3"/>
  <c r="L1842" i="3"/>
  <c r="L2263" i="3"/>
  <c r="L2005" i="3"/>
  <c r="L2006" i="3"/>
  <c r="L21" i="3"/>
  <c r="L22" i="3"/>
  <c r="L23" i="3"/>
  <c r="L313" i="3"/>
  <c r="L314" i="3"/>
  <c r="L315" i="3"/>
  <c r="L316" i="3"/>
  <c r="L317" i="3"/>
  <c r="L318" i="3"/>
  <c r="L319" i="3"/>
  <c r="L320" i="3"/>
  <c r="L321" i="3"/>
  <c r="L322" i="3"/>
  <c r="L323" i="3"/>
  <c r="L324" i="3"/>
  <c r="L325" i="3"/>
  <c r="L326" i="3"/>
  <c r="L327" i="3"/>
  <c r="L2059" i="3"/>
  <c r="L2060" i="3"/>
  <c r="L1619" i="3"/>
  <c r="L1620" i="3"/>
  <c r="L2035" i="3"/>
  <c r="L2261" i="3"/>
  <c r="L1184" i="3"/>
  <c r="L1185" i="3"/>
  <c r="L1186" i="3"/>
  <c r="L2238" i="3"/>
  <c r="L2239" i="3"/>
  <c r="L2240" i="3"/>
  <c r="L2241" i="3"/>
  <c r="L2242" i="3"/>
  <c r="L2342" i="3"/>
  <c r="L2343" i="3"/>
  <c r="L374" i="3"/>
  <c r="L106" i="3"/>
  <c r="L107" i="3"/>
  <c r="L108" i="3"/>
  <c r="L1275" i="3"/>
  <c r="L2068" i="3"/>
  <c r="L2069" i="3"/>
  <c r="L2070" i="3"/>
  <c r="L1791" i="3"/>
  <c r="L1792" i="3"/>
  <c r="L1793" i="3"/>
  <c r="L1794" i="3"/>
  <c r="L1795" i="3"/>
  <c r="L1796" i="3"/>
  <c r="L1797" i="3"/>
  <c r="L1798" i="3"/>
  <c r="L1799" i="3"/>
  <c r="L1800" i="3"/>
  <c r="L1801" i="3"/>
  <c r="L1802" i="3"/>
  <c r="L1803" i="3"/>
  <c r="L1804" i="3"/>
  <c r="L1805" i="3"/>
  <c r="L1806" i="3"/>
  <c r="L1807" i="3"/>
  <c r="L1808" i="3"/>
  <c r="L1809" i="3"/>
  <c r="L515" i="3"/>
  <c r="L1937" i="3"/>
  <c r="L1938" i="3"/>
  <c r="L1939" i="3"/>
  <c r="L1940" i="3"/>
  <c r="L1941" i="3"/>
  <c r="L1942" i="3"/>
  <c r="L1943" i="3"/>
  <c r="L1944" i="3"/>
  <c r="L1945" i="3"/>
  <c r="L1946" i="3"/>
  <c r="L1947" i="3"/>
  <c r="L1948" i="3"/>
  <c r="L1949" i="3"/>
  <c r="L1950" i="3"/>
  <c r="L1951" i="3"/>
  <c r="L1952" i="3"/>
  <c r="L1932" i="3"/>
  <c r="L1933" i="3"/>
  <c r="L1934" i="3"/>
  <c r="L1935" i="3"/>
  <c r="L737" i="3"/>
  <c r="L738" i="3"/>
  <c r="L739" i="3"/>
  <c r="L740" i="3"/>
  <c r="L741" i="3"/>
  <c r="L2244" i="3"/>
  <c r="L2245" i="3"/>
  <c r="L2246" i="3"/>
  <c r="L2247" i="3"/>
  <c r="L1309" i="3"/>
  <c r="L1310" i="3"/>
  <c r="L1311" i="3"/>
  <c r="L1675" i="3"/>
  <c r="L1676" i="3"/>
  <c r="L1813" i="3"/>
  <c r="L1814" i="3"/>
  <c r="L1815" i="3"/>
  <c r="L1816" i="3"/>
  <c r="L1817" i="3"/>
  <c r="L1818" i="3"/>
  <c r="L1819" i="3"/>
  <c r="L1820" i="3"/>
  <c r="L1821" i="3"/>
  <c r="L517" i="3"/>
  <c r="L518" i="3"/>
  <c r="L519" i="3"/>
  <c r="L1196" i="3"/>
  <c r="L1197" i="3"/>
  <c r="L1198" i="3"/>
  <c r="L463" i="3"/>
  <c r="L464" i="3"/>
  <c r="L465" i="3"/>
  <c r="L466" i="3"/>
  <c r="L467" i="3"/>
  <c r="L468" i="3"/>
  <c r="L469" i="3"/>
  <c r="L470" i="3"/>
  <c r="L471" i="3"/>
  <c r="L472" i="3"/>
  <c r="L473" i="3"/>
  <c r="L474" i="3"/>
  <c r="L475" i="3"/>
  <c r="L476" i="3"/>
  <c r="L477" i="3"/>
  <c r="L478" i="3"/>
  <c r="L479" i="3"/>
  <c r="L1192" i="3"/>
  <c r="L1193" i="3"/>
  <c r="L1194" i="3"/>
  <c r="L2402" i="3"/>
  <c r="L2403" i="3"/>
  <c r="L2404" i="3"/>
  <c r="L2255" i="3"/>
  <c r="L2256" i="3"/>
  <c r="L2257" i="3"/>
  <c r="L2258" i="3"/>
  <c r="L2259" i="3"/>
  <c r="L1673" i="3"/>
  <c r="L1662" i="3"/>
  <c r="L1663" i="3"/>
  <c r="L1664" i="3"/>
  <c r="L1665" i="3"/>
  <c r="L1666" i="3"/>
  <c r="L1667" i="3"/>
  <c r="L1668" i="3"/>
  <c r="L1669" i="3"/>
  <c r="L1724" i="3"/>
  <c r="L1725" i="3"/>
  <c r="L1726" i="3"/>
  <c r="L1727" i="3"/>
  <c r="L1728" i="3"/>
  <c r="L1729" i="3"/>
  <c r="L1730" i="3"/>
  <c r="L1731" i="3"/>
  <c r="L1732" i="3"/>
  <c r="L1733" i="3"/>
  <c r="L1734" i="3"/>
  <c r="L1735" i="3"/>
  <c r="L1736" i="3"/>
  <c r="L1737" i="3"/>
  <c r="L1738" i="3"/>
  <c r="L1739" i="3"/>
  <c r="L1740" i="3"/>
  <c r="L1741" i="3"/>
  <c r="L1742" i="3"/>
  <c r="L1743" i="3"/>
  <c r="L1744" i="3"/>
  <c r="L2304" i="3"/>
  <c r="L2305" i="3"/>
  <c r="L2306" i="3"/>
  <c r="L1188" i="3"/>
  <c r="L1189" i="3"/>
  <c r="L1336" i="3"/>
  <c r="L1289" i="3"/>
  <c r="L1290" i="3"/>
  <c r="L1343" i="3"/>
  <c r="L1344" i="3"/>
  <c r="L1345" i="3"/>
  <c r="L1927" i="3"/>
  <c r="L1928" i="3"/>
  <c r="L1929" i="3"/>
  <c r="L1930" i="3"/>
  <c r="L2249" i="3"/>
  <c r="L2250" i="3"/>
  <c r="L2251" i="3"/>
  <c r="L2252" i="3"/>
  <c r="L2253" i="3"/>
  <c r="L510" i="3"/>
  <c r="L511" i="3"/>
  <c r="L512" i="3"/>
  <c r="L513" i="3"/>
  <c r="L418" i="3"/>
  <c r="L419" i="3"/>
  <c r="L420" i="3"/>
  <c r="L421" i="3"/>
  <c r="L422" i="3"/>
  <c r="L423" i="3"/>
  <c r="L1096" i="3"/>
  <c r="L1097" i="3"/>
  <c r="L1098" i="3"/>
  <c r="L1099" i="3"/>
  <c r="L1100" i="3"/>
  <c r="L1101" i="3"/>
  <c r="L1102" i="3"/>
  <c r="L1103" i="3"/>
  <c r="L1104" i="3"/>
  <c r="L1105" i="3"/>
  <c r="L1106" i="3"/>
  <c r="L1280" i="3"/>
  <c r="L1281" i="3"/>
  <c r="L1282" i="3"/>
  <c r="L1283" i="3"/>
  <c r="L1284" i="3"/>
  <c r="L1285" i="3"/>
  <c r="L1341" i="3"/>
  <c r="L2091" i="3"/>
  <c r="L2092" i="3"/>
  <c r="L2093" i="3"/>
  <c r="L2094" i="3"/>
  <c r="L2095" i="3"/>
  <c r="L2096" i="3"/>
  <c r="L2097" i="3"/>
  <c r="L2098" i="3"/>
  <c r="L2099" i="3"/>
  <c r="L2100" i="3"/>
  <c r="L2101" i="3"/>
  <c r="L2102" i="3"/>
  <c r="L2103" i="3"/>
  <c r="L2104" i="3"/>
  <c r="L2105" i="3"/>
  <c r="L2106" i="3"/>
  <c r="L2107" i="3"/>
  <c r="L2108" i="3"/>
  <c r="L2109" i="3"/>
  <c r="L2110" i="3"/>
  <c r="L2111" i="3"/>
  <c r="L2112" i="3"/>
  <c r="L2072" i="3"/>
  <c r="L2073"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544" i="3"/>
  <c r="L545" i="3"/>
  <c r="L546" i="3"/>
  <c r="L547" i="3"/>
  <c r="L548" i="3"/>
  <c r="L549" i="3"/>
  <c r="L550" i="3"/>
  <c r="L551" i="3"/>
  <c r="L552" i="3"/>
  <c r="L2297" i="3"/>
  <c r="L2298" i="3"/>
  <c r="L539" i="3"/>
  <c r="L540" i="3"/>
  <c r="L541" i="3"/>
  <c r="L542" i="3"/>
  <c r="L1324" i="3"/>
  <c r="L1325" i="3"/>
  <c r="L1326" i="3"/>
  <c r="L1327" i="3"/>
  <c r="L1328" i="3"/>
  <c r="L536" i="3"/>
  <c r="L537" i="3"/>
  <c r="L1248" i="3"/>
  <c r="L1249" i="3"/>
  <c r="L1297" i="3"/>
  <c r="L1298" i="3"/>
  <c r="L1299" i="3"/>
  <c r="L1300" i="3"/>
  <c r="L1301" i="3"/>
  <c r="L2125" i="3"/>
  <c r="L2126" i="3"/>
  <c r="L2127" i="3"/>
  <c r="L2128" i="3"/>
  <c r="L2129" i="3"/>
  <c r="L2130" i="3"/>
  <c r="L2131" i="3"/>
  <c r="L2132" i="3"/>
  <c r="L2133" i="3"/>
  <c r="L2134" i="3"/>
  <c r="L2135" i="3"/>
  <c r="L2136" i="3"/>
  <c r="L2137" i="3"/>
  <c r="L2138" i="3"/>
  <c r="L2139" i="3"/>
  <c r="L2140" i="3"/>
  <c r="L2141" i="3"/>
  <c r="L2142" i="3"/>
  <c r="L2143" i="3"/>
  <c r="L1292" i="3"/>
  <c r="L1293" i="3"/>
  <c r="L1294" i="3"/>
  <c r="L1295" i="3"/>
  <c r="L1213" i="3"/>
  <c r="L1214" i="3"/>
  <c r="L1215" i="3"/>
  <c r="L2039" i="3"/>
  <c r="L1615" i="3"/>
  <c r="L1616" i="3"/>
  <c r="L1617" i="3"/>
  <c r="L383" i="3"/>
  <c r="L356" i="3"/>
  <c r="L1319" i="3"/>
  <c r="L1320" i="3"/>
  <c r="L1488" i="3"/>
  <c r="L1489" i="3"/>
  <c r="L1490" i="3"/>
  <c r="L1491" i="3"/>
  <c r="L12" i="3"/>
  <c r="L13" i="3"/>
  <c r="L14" i="3"/>
  <c r="L15" i="3"/>
  <c r="L16" i="3"/>
  <c r="L17" i="3"/>
  <c r="L18" i="3"/>
  <c r="L19" i="3"/>
  <c r="L362" i="3"/>
  <c r="L2278" i="3"/>
  <c r="L2279" i="3"/>
  <c r="L2280" i="3"/>
  <c r="L1322"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1306" i="3"/>
  <c r="L1307" i="3"/>
  <c r="L69" i="3"/>
  <c r="L1217" i="3"/>
  <c r="L1518" i="3"/>
  <c r="L1519" i="3"/>
  <c r="L1520" i="3"/>
  <c r="L1521" i="3"/>
  <c r="L1522" i="3"/>
  <c r="L1523" i="3"/>
  <c r="L1524" i="3"/>
  <c r="L1525" i="3"/>
  <c r="L1526" i="3"/>
  <c r="L1527" i="3"/>
  <c r="L1528" i="3"/>
  <c r="L1529" i="3"/>
  <c r="L1530" i="3"/>
  <c r="L1531" i="3"/>
  <c r="L1532" i="3"/>
  <c r="L1533" i="3"/>
  <c r="L1534" i="3"/>
  <c r="L142" i="3"/>
  <c r="L1277" i="3"/>
  <c r="L1278" i="3"/>
  <c r="L428" i="3"/>
  <c r="L429" i="3"/>
  <c r="L144" i="3"/>
  <c r="L145" i="3"/>
  <c r="L146" i="3"/>
  <c r="L147" i="3"/>
  <c r="L148" i="3"/>
  <c r="L149" i="3"/>
  <c r="L150" i="3"/>
  <c r="L151" i="3"/>
  <c r="L573" i="3"/>
  <c r="L574" i="3"/>
  <c r="L575" i="3"/>
  <c r="L576" i="3"/>
  <c r="L2194" i="3"/>
  <c r="L2195" i="3"/>
  <c r="L2196" i="3"/>
  <c r="L2037" i="3"/>
  <c r="L79" i="3"/>
  <c r="L80" i="3"/>
  <c r="L81" i="3"/>
  <c r="L82" i="3"/>
  <c r="L83" i="3"/>
  <c r="L2300" i="3"/>
  <c r="L2268" i="3"/>
  <c r="L2269" i="3"/>
  <c r="L2270" i="3"/>
  <c r="L2271" i="3"/>
  <c r="L2272" i="3"/>
  <c r="L2273"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563" i="3"/>
  <c r="L567" i="3"/>
  <c r="L169" i="3"/>
  <c r="L165" i="3"/>
  <c r="L166" i="3"/>
  <c r="L167" i="3"/>
  <c r="L438" i="3"/>
  <c r="L439" i="3"/>
  <c r="L440" i="3"/>
  <c r="L441" i="3"/>
  <c r="L442" i="3"/>
  <c r="L443" i="3"/>
  <c r="L444" i="3"/>
  <c r="L445" i="3"/>
  <c r="L1066" i="3"/>
  <c r="L2145" i="3"/>
  <c r="L2146" i="3"/>
  <c r="L2147" i="3"/>
  <c r="L1068" i="3"/>
  <c r="L1330" i="3"/>
  <c r="L1331" i="3"/>
  <c r="L1240" i="3"/>
  <c r="L1241"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387" i="3"/>
  <c r="L388" i="3"/>
  <c r="L389" i="3"/>
  <c r="L85" i="3"/>
  <c r="L86" i="3"/>
  <c r="L87" i="3"/>
  <c r="L88" i="3"/>
  <c r="L89" i="3"/>
  <c r="L90" i="3"/>
  <c r="L91" i="3"/>
  <c r="L92" i="3"/>
  <c r="L93" i="3"/>
  <c r="L94" i="3"/>
  <c r="L95" i="3"/>
  <c r="L96" i="3"/>
  <c r="L97" i="3"/>
  <c r="L98" i="3"/>
  <c r="L99" i="3"/>
  <c r="L100" i="3"/>
  <c r="L101" i="3"/>
  <c r="L102" i="3"/>
  <c r="L103" i="3"/>
  <c r="L104" i="3"/>
  <c r="L299" i="3"/>
  <c r="L300" i="3"/>
  <c r="L301" i="3"/>
  <c r="L302" i="3"/>
  <c r="L303" i="3"/>
  <c r="L25" i="3"/>
  <c r="L26" i="3"/>
  <c r="L27" i="3"/>
  <c r="L2027" i="3"/>
  <c r="L2028" i="3"/>
  <c r="L2029" i="3"/>
  <c r="L2030" i="3"/>
  <c r="L2031" i="3"/>
  <c r="L843" i="3"/>
  <c r="L844" i="3"/>
  <c r="L845" i="3"/>
  <c r="L846" i="3"/>
  <c r="L847" i="3"/>
  <c r="L848" i="3"/>
  <c r="L2151" i="3"/>
  <c r="L2152" i="3"/>
  <c r="L2153" i="3"/>
  <c r="L2154" i="3"/>
  <c r="L2155" i="3"/>
  <c r="L305" i="3"/>
  <c r="L2292" i="3"/>
  <c r="L458" i="3"/>
  <c r="L459" i="3"/>
  <c r="L460" i="3"/>
  <c r="L461" i="3"/>
  <c r="L2294" i="3"/>
  <c r="L2295" i="3"/>
  <c r="L1622" i="3"/>
  <c r="L1623" i="3"/>
  <c r="L1624" i="3"/>
  <c r="L1625" i="3"/>
  <c r="L532"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1637" i="3"/>
  <c r="L1638" i="3"/>
  <c r="L1639" i="3"/>
  <c r="L1640" i="3"/>
  <c r="L1641" i="3"/>
  <c r="L1642" i="3"/>
  <c r="L1643" i="3"/>
  <c r="L1644" i="3"/>
  <c r="L1645" i="3"/>
  <c r="L1646" i="3"/>
  <c r="L1647" i="3"/>
  <c r="L2336" i="3"/>
  <c r="L2337" i="3"/>
  <c r="L2338" i="3"/>
  <c r="L2339" i="3"/>
  <c r="L2340" i="3"/>
  <c r="L1351" i="3"/>
  <c r="L1352" i="3"/>
  <c r="L1353" i="3"/>
  <c r="L155" i="3"/>
  <c r="L156" i="3"/>
  <c r="L157" i="3"/>
  <c r="L158" i="3"/>
  <c r="L159" i="3"/>
  <c r="L1266" i="3"/>
  <c r="L1267" i="3"/>
  <c r="L1268" i="3"/>
  <c r="L1269" i="3"/>
  <c r="L1270" i="3"/>
  <c r="L1271" i="3"/>
  <c r="L1272" i="3"/>
  <c r="L1273" i="3"/>
  <c r="L924" i="3"/>
  <c r="L925" i="3"/>
  <c r="L926" i="3"/>
  <c r="L927" i="3"/>
  <c r="L928" i="3"/>
  <c r="L929" i="3"/>
  <c r="L930" i="3"/>
  <c r="L931" i="3"/>
  <c r="L932" i="3"/>
  <c r="L933" i="3"/>
  <c r="L934" i="3"/>
  <c r="L935" i="3"/>
  <c r="L936" i="3"/>
  <c r="L937" i="3"/>
  <c r="L938" i="3"/>
  <c r="L1671" i="3"/>
  <c r="L807" i="3"/>
  <c r="L1823" i="3"/>
  <c r="L1824" i="3"/>
  <c r="L1825" i="3"/>
  <c r="L1826" i="3"/>
  <c r="L1827" i="3"/>
  <c r="L1828" i="3"/>
  <c r="L1829" i="3"/>
  <c r="L1830" i="3"/>
  <c r="L1831" i="3"/>
  <c r="L1832" i="3"/>
  <c r="L1833" i="3"/>
  <c r="L1834" i="3"/>
  <c r="L1835" i="3"/>
  <c r="L1836" i="3"/>
  <c r="L885" i="3"/>
  <c r="L886" i="3"/>
  <c r="L887" i="3"/>
  <c r="L888" i="3"/>
  <c r="L889" i="3"/>
  <c r="L890" i="3"/>
  <c r="L891" i="3"/>
  <c r="L892" i="3"/>
  <c r="L893" i="3"/>
  <c r="L894" i="3"/>
  <c r="L895" i="3"/>
  <c r="L454" i="3"/>
  <c r="L455" i="3"/>
  <c r="L456" i="3"/>
  <c r="L1333" i="3"/>
  <c r="L1334" i="3"/>
  <c r="L1128" i="3"/>
  <c r="L1129" i="3"/>
  <c r="L1130" i="3"/>
  <c r="L1131" i="3"/>
  <c r="L1132" i="3"/>
  <c r="L1133" i="3"/>
  <c r="L1134" i="3"/>
  <c r="L1135" i="3"/>
  <c r="L1136" i="3"/>
  <c r="L1137" i="3"/>
  <c r="L1138" i="3"/>
  <c r="L1139" i="3"/>
  <c r="L1140" i="3"/>
  <c r="L1141" i="3"/>
  <c r="L1142" i="3"/>
  <c r="L1143" i="3"/>
  <c r="L558" i="3"/>
  <c r="L559" i="3"/>
  <c r="L560" i="3"/>
  <c r="L561" i="3"/>
  <c r="L1262" i="3"/>
  <c r="L2033"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237" i="3"/>
  <c r="L1238" i="3"/>
  <c r="L1859" i="3"/>
  <c r="L1860" i="3"/>
  <c r="L1861" i="3"/>
  <c r="L1862" i="3"/>
  <c r="L1863" i="3"/>
  <c r="L1864" i="3"/>
  <c r="L1865" i="3"/>
  <c r="L1866" i="3"/>
  <c r="L1867" i="3"/>
  <c r="L311" i="3"/>
  <c r="L1355" i="3"/>
  <c r="L1356" i="3"/>
  <c r="L1357" i="3"/>
  <c r="L1358" i="3"/>
  <c r="L1359" i="3"/>
  <c r="L1360" i="3"/>
  <c r="L1678" i="3"/>
  <c r="L1679" i="3"/>
  <c r="L1680" i="3"/>
  <c r="L1681" i="3"/>
  <c r="L1844" i="3"/>
  <c r="L1845" i="3"/>
  <c r="L1846" i="3"/>
  <c r="L1847" i="3"/>
  <c r="L1064" i="3"/>
  <c r="L1613" i="3"/>
  <c r="L1062" i="3"/>
  <c r="L2062" i="3"/>
  <c r="L1468" i="3"/>
  <c r="L1469" i="3"/>
  <c r="L1470" i="3"/>
  <c r="L1471" i="3"/>
  <c r="L1472" i="3"/>
  <c r="L1473" i="3"/>
  <c r="L1474" i="3"/>
  <c r="L1475" i="3"/>
  <c r="L1476" i="3"/>
  <c r="L1477" i="3"/>
  <c r="L1478" i="3"/>
  <c r="L1479" i="3"/>
  <c r="L1480" i="3"/>
  <c r="L1481" i="3"/>
  <c r="L1482" i="3"/>
  <c r="L2352" i="3"/>
  <c r="L2353" i="3"/>
  <c r="L2354" i="3"/>
  <c r="L2355" i="3"/>
  <c r="L2356" i="3"/>
  <c r="L2357" i="3"/>
  <c r="L2358" i="3"/>
  <c r="L2359"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526" i="3"/>
  <c r="L875" i="3"/>
  <c r="L876" i="3"/>
  <c r="L877" i="3"/>
  <c r="L878" i="3"/>
  <c r="L879" i="3"/>
  <c r="L880" i="3"/>
  <c r="L881" i="3"/>
  <c r="L882" i="3"/>
  <c r="L883" i="3"/>
  <c r="L2265" i="3"/>
  <c r="L2266" i="3"/>
  <c r="L2157" i="3"/>
  <c r="L2158" i="3"/>
  <c r="L2159" i="3"/>
  <c r="L2160" i="3"/>
  <c r="L1149" i="3"/>
  <c r="L1208" i="3"/>
  <c r="L1209" i="3"/>
  <c r="L1210" i="3"/>
  <c r="L1211" i="3"/>
  <c r="L1313" i="3"/>
  <c r="L1314" i="3"/>
  <c r="L1315" i="3"/>
  <c r="L1316" i="3"/>
  <c r="L1317" i="3"/>
  <c r="L2361" i="3"/>
  <c r="L2362" i="3"/>
  <c r="L2363" i="3"/>
  <c r="L2364" i="3"/>
  <c r="L2365" i="3"/>
  <c r="L2366" i="3"/>
  <c r="L2367" i="3"/>
  <c r="L2368" i="3"/>
  <c r="L2184" i="3"/>
  <c r="L329" i="3"/>
  <c r="L330" i="3"/>
  <c r="L837" i="3"/>
  <c r="L838" i="3"/>
  <c r="L839" i="3"/>
  <c r="L840" i="3"/>
  <c r="L841" i="3"/>
  <c r="L2114" i="3"/>
  <c r="L2115" i="3"/>
  <c r="L2116" i="3"/>
  <c r="L2117" i="3"/>
  <c r="L2118" i="3"/>
  <c r="L2119" i="3"/>
  <c r="L2120" i="3"/>
  <c r="L2121" i="3"/>
  <c r="L2122" i="3"/>
  <c r="L2123" i="3"/>
  <c r="L2302" i="3"/>
  <c r="L1459" i="3"/>
  <c r="L1460" i="3"/>
  <c r="L1461" i="3"/>
  <c r="L1462" i="3"/>
  <c r="L1463" i="3"/>
  <c r="L1464" i="3"/>
  <c r="L1465" i="3"/>
  <c r="L1466" i="3"/>
  <c r="L2050" i="3"/>
  <c r="L2051"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775" i="3"/>
  <c r="L776" i="3"/>
  <c r="L777" i="3"/>
  <c r="L2162" i="3"/>
  <c r="L2164" i="3"/>
  <c r="L2165" i="3"/>
  <c r="L431" i="3"/>
  <c r="L432" i="3"/>
  <c r="L433" i="3"/>
  <c r="L434" i="3"/>
  <c r="L435" i="3"/>
  <c r="L436" i="3"/>
  <c r="L2190" i="3"/>
  <c r="L2191" i="3"/>
  <c r="L2192" i="3"/>
  <c r="L2169" i="3"/>
  <c r="L2170" i="3"/>
  <c r="L2171" i="3"/>
  <c r="L2172" i="3"/>
  <c r="L2173" i="3"/>
  <c r="L2174" i="3"/>
  <c r="L2175" i="3"/>
  <c r="L2176" i="3"/>
  <c r="L2177" i="3"/>
  <c r="L2178" i="3"/>
  <c r="L2179" i="3"/>
  <c r="L2384" i="3"/>
  <c r="L2385" i="3"/>
  <c r="L2386" i="3"/>
  <c r="L2387" i="3"/>
  <c r="L2388" i="3"/>
  <c r="L2389" i="3"/>
  <c r="L2390" i="3"/>
  <c r="L447" i="3"/>
  <c r="L448" i="3"/>
  <c r="L449" i="3"/>
  <c r="L222" i="3"/>
  <c r="L223" i="3"/>
  <c r="L224" i="3"/>
  <c r="L225" i="3"/>
  <c r="L226" i="3"/>
  <c r="L227" i="3"/>
  <c r="L228" i="3"/>
  <c r="L10" i="3"/>
  <c r="L376" i="3"/>
  <c r="L377" i="3"/>
  <c r="L2046" i="3"/>
  <c r="L2047" i="3"/>
  <c r="L2048" i="3"/>
  <c r="L129" i="3"/>
  <c r="L130" i="3"/>
  <c r="L131" i="3"/>
  <c r="L132" i="3"/>
  <c r="L133" i="3"/>
  <c r="L134" i="3"/>
  <c r="L135" i="3"/>
  <c r="L136" i="3"/>
  <c r="L137" i="3"/>
  <c r="L138" i="3"/>
  <c r="L139" i="3"/>
  <c r="L140" i="3"/>
  <c r="L2008" i="3"/>
  <c r="L2009" i="3"/>
  <c r="L2010" i="3"/>
  <c r="L2011" i="3"/>
  <c r="L2012" i="3"/>
  <c r="L2013" i="3"/>
  <c r="L2014" i="3"/>
  <c r="L2015" i="3"/>
  <c r="L2016" i="3"/>
  <c r="L2017" i="3"/>
  <c r="L2018" i="3"/>
  <c r="L2392" i="3"/>
  <c r="L2393" i="3"/>
  <c r="L2394" i="3"/>
  <c r="L2395" i="3"/>
  <c r="L2396" i="3"/>
  <c r="L2397" i="3"/>
  <c r="L2398" i="3"/>
  <c r="L2399" i="3"/>
  <c r="L2400" i="3"/>
  <c r="L1225" i="3"/>
  <c r="L1226" i="3"/>
  <c r="L1594" i="3"/>
  <c r="L1595" i="3"/>
  <c r="L1596" i="3"/>
  <c r="L1597" i="3"/>
  <c r="L1598" i="3"/>
  <c r="L1599" i="3"/>
  <c r="L1600" i="3"/>
  <c r="L1179" i="3"/>
  <c r="L1180" i="3"/>
  <c r="L1181" i="3"/>
  <c r="L1182" i="3"/>
  <c r="L1251" i="3"/>
  <c r="L1252" i="3"/>
  <c r="L1338" i="3"/>
  <c r="L1339" i="3"/>
  <c r="L487" i="3"/>
  <c r="L488" i="3"/>
  <c r="L1203" i="3"/>
  <c r="L1204" i="3"/>
  <c r="L1205" i="3"/>
  <c r="L534" i="3"/>
  <c r="L1167" i="3"/>
  <c r="L340" i="3"/>
  <c r="L341" i="3"/>
  <c r="L342" i="3"/>
  <c r="L343" i="3"/>
  <c r="L344" i="3"/>
  <c r="L2308" i="3"/>
  <c r="L2309" i="3"/>
  <c r="L2310" i="3"/>
  <c r="L2311" i="3"/>
  <c r="L2312" i="3"/>
  <c r="L2313" i="3"/>
  <c r="L2314" i="3"/>
  <c r="L2315" i="3"/>
  <c r="L2316" i="3"/>
  <c r="L2317" i="3"/>
  <c r="L2318" i="3"/>
  <c r="L2319" i="3"/>
  <c r="L2320" i="3"/>
  <c r="L2321" i="3"/>
  <c r="L2322" i="3"/>
  <c r="L2323" i="3"/>
  <c r="L2324" i="3"/>
  <c r="L2325" i="3"/>
  <c r="L2326" i="3"/>
  <c r="L2327" i="3"/>
  <c r="L2328" i="3"/>
  <c r="L2080" i="3"/>
  <c r="L2081" i="3"/>
  <c r="L2082" i="3"/>
  <c r="L2083" i="3"/>
  <c r="L2084" i="3"/>
  <c r="L2085" i="3"/>
  <c r="L2086" i="3"/>
  <c r="L2087" i="3"/>
  <c r="L2088" i="3"/>
  <c r="L2089" i="3"/>
  <c r="L2379" i="3"/>
  <c r="L2380" i="3"/>
  <c r="L2381" i="3"/>
  <c r="L2382" i="3"/>
  <c r="K494" i="3"/>
  <c r="K495" i="3"/>
  <c r="K496" i="3"/>
  <c r="K497" i="3"/>
  <c r="K498" i="3"/>
  <c r="K499" i="3"/>
  <c r="K500" i="3"/>
  <c r="K501" i="3"/>
  <c r="K1200" i="3"/>
  <c r="K1201" i="3"/>
  <c r="K1243" i="3"/>
  <c r="K1649" i="3"/>
  <c r="K1650" i="3"/>
  <c r="K1651" i="3"/>
  <c r="K1652" i="3"/>
  <c r="K1653" i="3"/>
  <c r="K1654" i="3"/>
  <c r="K1780" i="3"/>
  <c r="K1781" i="3"/>
  <c r="K1782" i="3"/>
  <c r="K1783" i="3"/>
  <c r="K1784" i="3"/>
  <c r="K1785" i="3"/>
  <c r="K1786" i="3"/>
  <c r="K1787" i="3"/>
  <c r="K1788" i="3"/>
  <c r="K1789" i="3"/>
  <c r="K37" i="3"/>
  <c r="K38" i="3"/>
  <c r="K850" i="3"/>
  <c r="K851" i="3"/>
  <c r="K852" i="3"/>
  <c r="K853" i="3"/>
  <c r="K854" i="3"/>
  <c r="K855" i="3"/>
  <c r="K856" i="3"/>
  <c r="K857" i="3"/>
  <c r="K858" i="3"/>
  <c r="K859" i="3"/>
  <c r="K860" i="3"/>
  <c r="K861" i="3"/>
  <c r="K862" i="3"/>
  <c r="K863" i="3"/>
  <c r="K864" i="3"/>
  <c r="K865" i="3"/>
  <c r="K866" i="3"/>
  <c r="K867" i="3"/>
  <c r="K868" i="3"/>
  <c r="K869" i="3"/>
  <c r="K870" i="3"/>
  <c r="K871" i="3"/>
  <c r="K872" i="3"/>
  <c r="K873" i="3"/>
  <c r="K1088" i="3"/>
  <c r="K1089" i="3"/>
  <c r="K1090" i="3"/>
  <c r="K1091" i="3"/>
  <c r="K1092" i="3"/>
  <c r="K1093" i="3"/>
  <c r="K1094" i="3"/>
  <c r="K280" i="3"/>
  <c r="K281" i="3"/>
  <c r="K282" i="3"/>
  <c r="K283" i="3"/>
  <c r="K284" i="3"/>
  <c r="K285" i="3"/>
  <c r="K286" i="3"/>
  <c r="K287" i="3"/>
  <c r="K288" i="3"/>
  <c r="K289" i="3"/>
  <c r="K290" i="3"/>
  <c r="K291" i="3"/>
  <c r="K292" i="3"/>
  <c r="K293" i="3"/>
  <c r="K294" i="3"/>
  <c r="K295" i="3"/>
  <c r="K296" i="3"/>
  <c r="K297"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2233" i="3"/>
  <c r="K2234" i="3"/>
  <c r="K2235" i="3"/>
  <c r="K2236" i="3"/>
  <c r="K1206" i="3"/>
  <c r="K1078" i="3"/>
  <c r="K1079" i="3"/>
  <c r="K1080" i="3"/>
  <c r="K1081" i="3"/>
  <c r="K1082" i="3"/>
  <c r="K1083" i="3"/>
  <c r="K1084" i="3"/>
  <c r="K1085" i="3"/>
  <c r="K1086" i="3"/>
  <c r="K1303" i="3"/>
  <c r="K1304" i="3"/>
  <c r="K358" i="3"/>
  <c r="K359" i="3"/>
  <c r="K360" i="3"/>
  <c r="K566" i="3"/>
  <c r="K1630" i="3"/>
  <c r="K1631" i="3"/>
  <c r="K1632" i="3"/>
  <c r="K1633" i="3"/>
  <c r="K1634" i="3"/>
  <c r="K1635" i="3"/>
  <c r="K267" i="3"/>
  <c r="K268" i="3"/>
  <c r="K269" i="3"/>
  <c r="K270" i="3"/>
  <c r="K271" i="3"/>
  <c r="K272" i="3"/>
  <c r="K273" i="3"/>
  <c r="K274" i="3"/>
  <c r="K275" i="3"/>
  <c r="K276" i="3"/>
  <c r="K277" i="3"/>
  <c r="K278" i="3"/>
  <c r="K161" i="3"/>
  <c r="K162" i="3"/>
  <c r="K163" i="3"/>
  <c r="K1457" i="3"/>
  <c r="K1074" i="3"/>
  <c r="K123" i="3"/>
  <c r="K124" i="3"/>
  <c r="K125" i="3"/>
  <c r="K126" i="3"/>
  <c r="K127" i="3"/>
  <c r="K119" i="3"/>
  <c r="K120" i="3"/>
  <c r="K121" i="3"/>
  <c r="K332" i="3"/>
  <c r="K333" i="3"/>
  <c r="K334" i="3"/>
  <c r="K1145" i="3"/>
  <c r="K1169" i="3"/>
  <c r="K1108" i="3"/>
  <c r="K1109" i="3"/>
  <c r="K1110" i="3"/>
  <c r="K1111" i="3"/>
  <c r="K1112" i="3"/>
  <c r="K1113" i="3"/>
  <c r="K1114" i="3"/>
  <c r="K1115" i="3"/>
  <c r="K1116" i="3"/>
  <c r="K1117" i="3"/>
  <c r="K1118" i="3"/>
  <c r="K1119" i="3"/>
  <c r="K1120" i="3"/>
  <c r="K1121" i="3"/>
  <c r="K1122" i="3"/>
  <c r="K1123" i="3"/>
  <c r="K1124" i="3"/>
  <c r="K1125" i="3"/>
  <c r="K1126"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228" i="3"/>
  <c r="K1229" i="3"/>
  <c r="K1230" i="3"/>
  <c r="K1231" i="3"/>
  <c r="K1232" i="3"/>
  <c r="K1233" i="3"/>
  <c r="K1234" i="3"/>
  <c r="K1235" i="3"/>
  <c r="K1219" i="3"/>
  <c r="K1220" i="3"/>
  <c r="K1221" i="3"/>
  <c r="K1222" i="3"/>
  <c r="K1223" i="3"/>
  <c r="K1985" i="3"/>
  <c r="K1986" i="3"/>
  <c r="K1987" i="3"/>
  <c r="K1988" i="3"/>
  <c r="K1989" i="3"/>
  <c r="K1990" i="3"/>
  <c r="K1991" i="3"/>
  <c r="K1992" i="3"/>
  <c r="K1993" i="3"/>
  <c r="K1994" i="3"/>
  <c r="K2041" i="3"/>
  <c r="K2042" i="3"/>
  <c r="K2043" i="3"/>
  <c r="K2044" i="3"/>
  <c r="K1609" i="3"/>
  <c r="K569" i="3"/>
  <c r="K570" i="3"/>
  <c r="K571" i="3"/>
  <c r="K29" i="3"/>
  <c r="K30" i="3"/>
  <c r="K31" i="3"/>
  <c r="K32" i="3"/>
  <c r="K33" i="3"/>
  <c r="K34" i="3"/>
  <c r="K35" i="3"/>
  <c r="K1162" i="3"/>
  <c r="K1163" i="3"/>
  <c r="K1164" i="3"/>
  <c r="K1165"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2275" i="3"/>
  <c r="K2276" i="3"/>
  <c r="K2181" i="3"/>
  <c r="K2182" i="3"/>
  <c r="K2286" i="3"/>
  <c r="K2287" i="3"/>
  <c r="K2066" i="3"/>
  <c r="K2186" i="3"/>
  <c r="K2187" i="3"/>
  <c r="K2188" i="3"/>
  <c r="K2053" i="3"/>
  <c r="K2054" i="3"/>
  <c r="K2055" i="3"/>
  <c r="K2056" i="3"/>
  <c r="K2057" i="3"/>
  <c r="K1627" i="3"/>
  <c r="K1628" i="3"/>
  <c r="K1660" i="3"/>
  <c r="K530" i="3"/>
  <c r="K451" i="3"/>
  <c r="K452" i="3"/>
  <c r="K554" i="3"/>
  <c r="K555" i="3"/>
  <c r="K556" i="3"/>
  <c r="K153" i="3"/>
  <c r="K1245" i="3"/>
  <c r="K1246" i="3"/>
  <c r="K381" i="3"/>
  <c r="K1347" i="3"/>
  <c r="K1348" i="3"/>
  <c r="K1349" i="3"/>
  <c r="K1849" i="3"/>
  <c r="K1850" i="3"/>
  <c r="K1258" i="3"/>
  <c r="K1259" i="3"/>
  <c r="K1260" i="3"/>
  <c r="K307" i="3"/>
  <c r="K308" i="3"/>
  <c r="K309" i="3"/>
  <c r="K2020" i="3"/>
  <c r="K2021" i="3"/>
  <c r="K2022" i="3"/>
  <c r="K2023" i="3"/>
  <c r="K2024" i="3"/>
  <c r="K2025" i="3"/>
  <c r="K1484" i="3"/>
  <c r="K1485" i="3"/>
  <c r="K1486" i="3"/>
  <c r="K2167" i="3"/>
  <c r="K1996" i="3"/>
  <c r="K1997" i="3"/>
  <c r="K1998" i="3"/>
  <c r="K1999" i="3"/>
  <c r="K2000" i="3"/>
  <c r="K2001" i="3"/>
  <c r="K2002" i="3"/>
  <c r="K2003" i="3"/>
  <c r="K2330" i="3"/>
  <c r="K2331" i="3"/>
  <c r="K2332" i="3"/>
  <c r="K2333" i="3"/>
  <c r="K2334" i="3"/>
  <c r="K364" i="3"/>
  <c r="K365" i="3"/>
  <c r="K366" i="3"/>
  <c r="K367" i="3"/>
  <c r="K368" i="3"/>
  <c r="K369" i="3"/>
  <c r="K370" i="3"/>
  <c r="K371" i="3"/>
  <c r="K372" i="3"/>
  <c r="K1147" i="3"/>
  <c r="K1588" i="3"/>
  <c r="K1589" i="3"/>
  <c r="K1590" i="3"/>
  <c r="K1591" i="3"/>
  <c r="K1592"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151" i="3"/>
  <c r="K1152" i="3"/>
  <c r="K1153" i="3"/>
  <c r="K1154" i="3"/>
  <c r="K1155" i="3"/>
  <c r="K1156" i="3"/>
  <c r="K1157" i="3"/>
  <c r="K521" i="3"/>
  <c r="K522" i="3"/>
  <c r="K523" i="3"/>
  <c r="K524" i="3"/>
  <c r="K2289" i="3"/>
  <c r="K2290" i="3"/>
  <c r="K110" i="3"/>
  <c r="K111" i="3"/>
  <c r="K727" i="3"/>
  <c r="K728" i="3"/>
  <c r="K729" i="3"/>
  <c r="K730" i="3"/>
  <c r="K731" i="3"/>
  <c r="K732" i="3"/>
  <c r="K733" i="3"/>
  <c r="K734" i="3"/>
  <c r="K735" i="3"/>
  <c r="K481" i="3"/>
  <c r="K482" i="3"/>
  <c r="K483" i="3"/>
  <c r="K484" i="3"/>
  <c r="K485"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064"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2222" i="3"/>
  <c r="K2223" i="3"/>
  <c r="K2224" i="3"/>
  <c r="K2225" i="3"/>
  <c r="K2226" i="3"/>
  <c r="K2227" i="3"/>
  <c r="K2228" i="3"/>
  <c r="K2229" i="3"/>
  <c r="K2230" i="3"/>
  <c r="K2231" i="3"/>
  <c r="K1602" i="3"/>
  <c r="K1603" i="3"/>
  <c r="K1604" i="3"/>
  <c r="K1605" i="3"/>
  <c r="K1606" i="3"/>
  <c r="K1607" i="3"/>
  <c r="K75" i="3"/>
  <c r="K76" i="3"/>
  <c r="K77" i="3"/>
  <c r="K1536" i="3"/>
  <c r="K1537" i="3"/>
  <c r="K1538" i="3"/>
  <c r="K1539" i="3"/>
  <c r="K1540" i="3"/>
  <c r="K1541" i="3"/>
  <c r="K1542" i="3"/>
  <c r="K1543" i="3"/>
  <c r="K1544" i="3"/>
  <c r="K1545" i="3"/>
  <c r="K1546" i="3"/>
  <c r="K1547" i="3"/>
  <c r="K1548" i="3"/>
  <c r="K1549" i="3"/>
  <c r="K1981" i="3"/>
  <c r="K1982" i="3"/>
  <c r="K1983" i="3"/>
  <c r="K2282" i="3"/>
  <c r="K2283" i="3"/>
  <c r="K2284" i="3"/>
  <c r="K1171" i="3"/>
  <c r="K1175" i="3"/>
  <c r="K1176" i="3"/>
  <c r="K1177" i="3"/>
  <c r="K490" i="3"/>
  <c r="K491" i="3"/>
  <c r="K2345" i="3"/>
  <c r="K2346" i="3"/>
  <c r="K2347" i="3"/>
  <c r="K2348" i="3"/>
  <c r="K2349" i="3"/>
  <c r="K2350" i="3"/>
  <c r="K2375" i="3"/>
  <c r="K2376" i="3"/>
  <c r="K2377" i="3"/>
  <c r="K1852" i="3"/>
  <c r="K1853" i="3"/>
  <c r="K1854" i="3"/>
  <c r="K1855" i="3"/>
  <c r="K1856" i="3"/>
  <c r="K1857" i="3"/>
  <c r="K1264" i="3"/>
  <c r="K1925" i="3"/>
  <c r="K220" i="3"/>
  <c r="K2149" i="3"/>
  <c r="K1254" i="3"/>
  <c r="K1255" i="3"/>
  <c r="K1256" i="3"/>
  <c r="K2370" i="3"/>
  <c r="K2371" i="3"/>
  <c r="K2372" i="3"/>
  <c r="K2373"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212" i="3"/>
  <c r="K213" i="3"/>
  <c r="K214" i="3"/>
  <c r="K1287" i="3"/>
  <c r="K503" i="3"/>
  <c r="K504" i="3"/>
  <c r="K505" i="3"/>
  <c r="K506" i="3"/>
  <c r="K507" i="3"/>
  <c r="K508" i="3"/>
  <c r="K1076" i="3"/>
  <c r="K1611" i="3"/>
  <c r="K1072" i="3"/>
  <c r="K1070" i="3"/>
  <c r="K385" i="3"/>
  <c r="K1811"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425" i="3"/>
  <c r="K426" i="3"/>
  <c r="K336" i="3"/>
  <c r="K337" i="3"/>
  <c r="K338" i="3"/>
  <c r="K379" i="3"/>
  <c r="K346" i="3"/>
  <c r="K347" i="3"/>
  <c r="K348" i="3"/>
  <c r="K349" i="3"/>
  <c r="K350" i="3"/>
  <c r="K351" i="3"/>
  <c r="K352" i="3"/>
  <c r="K353" i="3"/>
  <c r="K354"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2075" i="3"/>
  <c r="K2076" i="3"/>
  <c r="K2077" i="3"/>
  <c r="K2078" i="3"/>
  <c r="K71" i="3"/>
  <c r="K72" i="3"/>
  <c r="K73" i="3"/>
  <c r="K1159" i="3"/>
  <c r="K1160" i="3"/>
  <c r="K1173" i="3"/>
  <c r="K216" i="3"/>
  <c r="K217" i="3"/>
  <c r="K218" i="3"/>
  <c r="K1656" i="3"/>
  <c r="K1657" i="3"/>
  <c r="K1658" i="3"/>
  <c r="K113" i="3"/>
  <c r="K114" i="3"/>
  <c r="K115" i="3"/>
  <c r="K116" i="3"/>
  <c r="K117" i="3"/>
  <c r="K528" i="3"/>
  <c r="K1711" i="3"/>
  <c r="K1712" i="3"/>
  <c r="K1713" i="3"/>
  <c r="K1714" i="3"/>
  <c r="K1715" i="3"/>
  <c r="K1716" i="3"/>
  <c r="K1717" i="3"/>
  <c r="K1718" i="3"/>
  <c r="K1719" i="3"/>
  <c r="K1720" i="3"/>
  <c r="K1721" i="3"/>
  <c r="K1722"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1838" i="3"/>
  <c r="K1839" i="3"/>
  <c r="K1840" i="3"/>
  <c r="K1841" i="3"/>
  <c r="K1842" i="3"/>
  <c r="K2263" i="3"/>
  <c r="K2005" i="3"/>
  <c r="K2006" i="3"/>
  <c r="K21" i="3"/>
  <c r="K22" i="3"/>
  <c r="K23" i="3"/>
  <c r="K313" i="3"/>
  <c r="K314" i="3"/>
  <c r="K315" i="3"/>
  <c r="K316" i="3"/>
  <c r="K317" i="3"/>
  <c r="K318" i="3"/>
  <c r="K319" i="3"/>
  <c r="K320" i="3"/>
  <c r="K321" i="3"/>
  <c r="K322" i="3"/>
  <c r="K323" i="3"/>
  <c r="K324" i="3"/>
  <c r="K325" i="3"/>
  <c r="K326" i="3"/>
  <c r="K327" i="3"/>
  <c r="K2059" i="3"/>
  <c r="K2060" i="3"/>
  <c r="K1619" i="3"/>
  <c r="K1620" i="3"/>
  <c r="K2035" i="3"/>
  <c r="K2261" i="3"/>
  <c r="K1184" i="3"/>
  <c r="K1185" i="3"/>
  <c r="K1186" i="3"/>
  <c r="K2238" i="3"/>
  <c r="K2239" i="3"/>
  <c r="K2240" i="3"/>
  <c r="K2241" i="3"/>
  <c r="K2242" i="3"/>
  <c r="K2342" i="3"/>
  <c r="K2343" i="3"/>
  <c r="K374" i="3"/>
  <c r="K106" i="3"/>
  <c r="K107" i="3"/>
  <c r="K108" i="3"/>
  <c r="K1275" i="3"/>
  <c r="K2068" i="3"/>
  <c r="K2069" i="3"/>
  <c r="K2070" i="3"/>
  <c r="K1791" i="3"/>
  <c r="K1792" i="3"/>
  <c r="K1793" i="3"/>
  <c r="K1794" i="3"/>
  <c r="K1795" i="3"/>
  <c r="K1796" i="3"/>
  <c r="K1797" i="3"/>
  <c r="K1798" i="3"/>
  <c r="K1799" i="3"/>
  <c r="K1800" i="3"/>
  <c r="K1801" i="3"/>
  <c r="K1802" i="3"/>
  <c r="K1803" i="3"/>
  <c r="K1804" i="3"/>
  <c r="K1805" i="3"/>
  <c r="K1806" i="3"/>
  <c r="K1807" i="3"/>
  <c r="K1808" i="3"/>
  <c r="K1809" i="3"/>
  <c r="K515" i="3"/>
  <c r="K1937" i="3"/>
  <c r="K1938" i="3"/>
  <c r="K1939" i="3"/>
  <c r="K1940" i="3"/>
  <c r="K1941" i="3"/>
  <c r="K1942" i="3"/>
  <c r="K1943" i="3"/>
  <c r="K1944" i="3"/>
  <c r="K1945" i="3"/>
  <c r="K1946" i="3"/>
  <c r="K1947" i="3"/>
  <c r="K1948" i="3"/>
  <c r="K1949" i="3"/>
  <c r="K1950" i="3"/>
  <c r="K1951" i="3"/>
  <c r="K1952" i="3"/>
  <c r="K1932" i="3"/>
  <c r="K1933" i="3"/>
  <c r="K1934" i="3"/>
  <c r="K1935" i="3"/>
  <c r="K737" i="3"/>
  <c r="K738" i="3"/>
  <c r="K739" i="3"/>
  <c r="K740" i="3"/>
  <c r="K741" i="3"/>
  <c r="K2244" i="3"/>
  <c r="K2245" i="3"/>
  <c r="K2246" i="3"/>
  <c r="K2247" i="3"/>
  <c r="K1309" i="3"/>
  <c r="K1310" i="3"/>
  <c r="K1311" i="3"/>
  <c r="K1675" i="3"/>
  <c r="K1676" i="3"/>
  <c r="K1813" i="3"/>
  <c r="K1814" i="3"/>
  <c r="K1815" i="3"/>
  <c r="K1816" i="3"/>
  <c r="K1817" i="3"/>
  <c r="K1818" i="3"/>
  <c r="K1819" i="3"/>
  <c r="K1820" i="3"/>
  <c r="K1821" i="3"/>
  <c r="K517" i="3"/>
  <c r="K518" i="3"/>
  <c r="K519" i="3"/>
  <c r="K1196" i="3"/>
  <c r="K1197" i="3"/>
  <c r="K1198" i="3"/>
  <c r="K463" i="3"/>
  <c r="K464" i="3"/>
  <c r="K465" i="3"/>
  <c r="K466" i="3"/>
  <c r="K467" i="3"/>
  <c r="K468" i="3"/>
  <c r="K469" i="3"/>
  <c r="K470" i="3"/>
  <c r="K471" i="3"/>
  <c r="K472" i="3"/>
  <c r="K473" i="3"/>
  <c r="K474" i="3"/>
  <c r="K475" i="3"/>
  <c r="K476" i="3"/>
  <c r="K477" i="3"/>
  <c r="K478" i="3"/>
  <c r="K479" i="3"/>
  <c r="K1192" i="3"/>
  <c r="K1193" i="3"/>
  <c r="K1194" i="3"/>
  <c r="K2402" i="3"/>
  <c r="K2403" i="3"/>
  <c r="K2404" i="3"/>
  <c r="K2255" i="3"/>
  <c r="K2256" i="3"/>
  <c r="K2257" i="3"/>
  <c r="K2258" i="3"/>
  <c r="K2259" i="3"/>
  <c r="K1673" i="3"/>
  <c r="K1662" i="3"/>
  <c r="K1663" i="3"/>
  <c r="K1664" i="3"/>
  <c r="K1665" i="3"/>
  <c r="K1666" i="3"/>
  <c r="K1667" i="3"/>
  <c r="K1668" i="3"/>
  <c r="K1669" i="3"/>
  <c r="K1724" i="3"/>
  <c r="K1725" i="3"/>
  <c r="K1726" i="3"/>
  <c r="K1727" i="3"/>
  <c r="K1728" i="3"/>
  <c r="K1729" i="3"/>
  <c r="K1730" i="3"/>
  <c r="K1731" i="3"/>
  <c r="K1732" i="3"/>
  <c r="K1733" i="3"/>
  <c r="K1734" i="3"/>
  <c r="K1735" i="3"/>
  <c r="K1736" i="3"/>
  <c r="K1737" i="3"/>
  <c r="K1738" i="3"/>
  <c r="K1739" i="3"/>
  <c r="K1740" i="3"/>
  <c r="K1741" i="3"/>
  <c r="K1742" i="3"/>
  <c r="K1743" i="3"/>
  <c r="K1744" i="3"/>
  <c r="K2304" i="3"/>
  <c r="K2305" i="3"/>
  <c r="K2306" i="3"/>
  <c r="K1188" i="3"/>
  <c r="K1189" i="3"/>
  <c r="K1336" i="3"/>
  <c r="K1289" i="3"/>
  <c r="K1290" i="3"/>
  <c r="K1343" i="3"/>
  <c r="K1344" i="3"/>
  <c r="K1345" i="3"/>
  <c r="K1927" i="3"/>
  <c r="K1928" i="3"/>
  <c r="K1929" i="3"/>
  <c r="K1930" i="3"/>
  <c r="K2249" i="3"/>
  <c r="K2250" i="3"/>
  <c r="K2251" i="3"/>
  <c r="K2252" i="3"/>
  <c r="K2253" i="3"/>
  <c r="K510" i="3"/>
  <c r="K511" i="3"/>
  <c r="K512" i="3"/>
  <c r="K513" i="3"/>
  <c r="K418" i="3"/>
  <c r="K419" i="3"/>
  <c r="K420" i="3"/>
  <c r="K421" i="3"/>
  <c r="K422" i="3"/>
  <c r="K423" i="3"/>
  <c r="K1096" i="3"/>
  <c r="K1097" i="3"/>
  <c r="K1098" i="3"/>
  <c r="K1099" i="3"/>
  <c r="K1100" i="3"/>
  <c r="K1101" i="3"/>
  <c r="K1102" i="3"/>
  <c r="K1103" i="3"/>
  <c r="K1104" i="3"/>
  <c r="K1105" i="3"/>
  <c r="K1106" i="3"/>
  <c r="K1280" i="3"/>
  <c r="K1281" i="3"/>
  <c r="K1282" i="3"/>
  <c r="K1283" i="3"/>
  <c r="K1284" i="3"/>
  <c r="K1285" i="3"/>
  <c r="K1341" i="3"/>
  <c r="K2091" i="3"/>
  <c r="K2092" i="3"/>
  <c r="K2093" i="3"/>
  <c r="K2094" i="3"/>
  <c r="K2095" i="3"/>
  <c r="K2096" i="3"/>
  <c r="K2097" i="3"/>
  <c r="K2098" i="3"/>
  <c r="K2099" i="3"/>
  <c r="K2100" i="3"/>
  <c r="K2101" i="3"/>
  <c r="K2102" i="3"/>
  <c r="K2103" i="3"/>
  <c r="K2104" i="3"/>
  <c r="K2105" i="3"/>
  <c r="K2106" i="3"/>
  <c r="K2107" i="3"/>
  <c r="K2108" i="3"/>
  <c r="K2109" i="3"/>
  <c r="K2110" i="3"/>
  <c r="K2111" i="3"/>
  <c r="K2112" i="3"/>
  <c r="K2072" i="3"/>
  <c r="K2073"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544" i="3"/>
  <c r="K545" i="3"/>
  <c r="K546" i="3"/>
  <c r="K547" i="3"/>
  <c r="K548" i="3"/>
  <c r="K549" i="3"/>
  <c r="K550" i="3"/>
  <c r="K551" i="3"/>
  <c r="K552" i="3"/>
  <c r="K2297" i="3"/>
  <c r="K2298" i="3"/>
  <c r="K539" i="3"/>
  <c r="K540" i="3"/>
  <c r="K541" i="3"/>
  <c r="K542" i="3"/>
  <c r="K1324" i="3"/>
  <c r="K1325" i="3"/>
  <c r="K1326" i="3"/>
  <c r="K1327" i="3"/>
  <c r="K1328" i="3"/>
  <c r="K536" i="3"/>
  <c r="K537" i="3"/>
  <c r="K1248" i="3"/>
  <c r="K1249" i="3"/>
  <c r="K1297" i="3"/>
  <c r="K1298" i="3"/>
  <c r="K1299" i="3"/>
  <c r="K1300" i="3"/>
  <c r="K1301" i="3"/>
  <c r="K2125" i="3"/>
  <c r="K2126" i="3"/>
  <c r="K2127" i="3"/>
  <c r="K2128" i="3"/>
  <c r="K2129" i="3"/>
  <c r="K2130" i="3"/>
  <c r="K2131" i="3"/>
  <c r="K2132" i="3"/>
  <c r="K2133" i="3"/>
  <c r="K2134" i="3"/>
  <c r="K2135" i="3"/>
  <c r="K2136" i="3"/>
  <c r="K2137" i="3"/>
  <c r="K2138" i="3"/>
  <c r="K2139" i="3"/>
  <c r="K2140" i="3"/>
  <c r="K2141" i="3"/>
  <c r="K2142" i="3"/>
  <c r="K2143" i="3"/>
  <c r="K1292" i="3"/>
  <c r="K1293" i="3"/>
  <c r="K1294" i="3"/>
  <c r="K1295" i="3"/>
  <c r="K1213" i="3"/>
  <c r="K1214" i="3"/>
  <c r="K1215" i="3"/>
  <c r="K2039" i="3"/>
  <c r="K1615" i="3"/>
  <c r="K1616" i="3"/>
  <c r="K1617" i="3"/>
  <c r="K383" i="3"/>
  <c r="K356" i="3"/>
  <c r="K1319" i="3"/>
  <c r="K1320" i="3"/>
  <c r="K1488" i="3"/>
  <c r="K1489" i="3"/>
  <c r="K1490" i="3"/>
  <c r="K1491" i="3"/>
  <c r="K12" i="3"/>
  <c r="K13" i="3"/>
  <c r="K14" i="3"/>
  <c r="K15" i="3"/>
  <c r="K16" i="3"/>
  <c r="K17" i="3"/>
  <c r="K18" i="3"/>
  <c r="K19" i="3"/>
  <c r="K362" i="3"/>
  <c r="K2278" i="3"/>
  <c r="K2279" i="3"/>
  <c r="K2280" i="3"/>
  <c r="K1322"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1306" i="3"/>
  <c r="K1307" i="3"/>
  <c r="K69" i="3"/>
  <c r="K1217" i="3"/>
  <c r="K1518" i="3"/>
  <c r="K1519" i="3"/>
  <c r="K1520" i="3"/>
  <c r="K1521" i="3"/>
  <c r="K1522" i="3"/>
  <c r="K1523" i="3"/>
  <c r="K1524" i="3"/>
  <c r="K1525" i="3"/>
  <c r="K1526" i="3"/>
  <c r="K1527" i="3"/>
  <c r="K1528" i="3"/>
  <c r="K1529" i="3"/>
  <c r="K1530" i="3"/>
  <c r="K1531" i="3"/>
  <c r="K1532" i="3"/>
  <c r="K1533" i="3"/>
  <c r="K1534" i="3"/>
  <c r="K142" i="3"/>
  <c r="K1277" i="3"/>
  <c r="K1278" i="3"/>
  <c r="K428" i="3"/>
  <c r="K429" i="3"/>
  <c r="K144" i="3"/>
  <c r="K145" i="3"/>
  <c r="K146" i="3"/>
  <c r="K147" i="3"/>
  <c r="K148" i="3"/>
  <c r="K149" i="3"/>
  <c r="K150" i="3"/>
  <c r="K151" i="3"/>
  <c r="K573" i="3"/>
  <c r="K574" i="3"/>
  <c r="K575" i="3"/>
  <c r="K576" i="3"/>
  <c r="K2194" i="3"/>
  <c r="K2195" i="3"/>
  <c r="K2196" i="3"/>
  <c r="K2037" i="3"/>
  <c r="K79" i="3"/>
  <c r="K80" i="3"/>
  <c r="K81" i="3"/>
  <c r="K82" i="3"/>
  <c r="K83" i="3"/>
  <c r="K2300" i="3"/>
  <c r="K2268" i="3"/>
  <c r="K2269" i="3"/>
  <c r="K2270" i="3"/>
  <c r="K2271" i="3"/>
  <c r="K2272" i="3"/>
  <c r="K2273"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563" i="3"/>
  <c r="K567" i="3"/>
  <c r="K169" i="3"/>
  <c r="K165" i="3"/>
  <c r="K166" i="3"/>
  <c r="K167" i="3"/>
  <c r="K438" i="3"/>
  <c r="K439" i="3"/>
  <c r="K440" i="3"/>
  <c r="K441" i="3"/>
  <c r="K442" i="3"/>
  <c r="K443" i="3"/>
  <c r="K444" i="3"/>
  <c r="K445" i="3"/>
  <c r="K1066" i="3"/>
  <c r="K2145" i="3"/>
  <c r="K2146" i="3"/>
  <c r="K2147" i="3"/>
  <c r="K1068" i="3"/>
  <c r="K1330" i="3"/>
  <c r="K1331" i="3"/>
  <c r="K1240" i="3"/>
  <c r="K1241"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387" i="3"/>
  <c r="K388" i="3"/>
  <c r="K389" i="3"/>
  <c r="K85" i="3"/>
  <c r="K86" i="3"/>
  <c r="K87" i="3"/>
  <c r="K88" i="3"/>
  <c r="K89" i="3"/>
  <c r="K90" i="3"/>
  <c r="K91" i="3"/>
  <c r="K92" i="3"/>
  <c r="K93" i="3"/>
  <c r="K94" i="3"/>
  <c r="K95" i="3"/>
  <c r="K96" i="3"/>
  <c r="K97" i="3"/>
  <c r="K98" i="3"/>
  <c r="K99" i="3"/>
  <c r="K100" i="3"/>
  <c r="K101" i="3"/>
  <c r="K102" i="3"/>
  <c r="K103" i="3"/>
  <c r="K104" i="3"/>
  <c r="K299" i="3"/>
  <c r="K300" i="3"/>
  <c r="K301" i="3"/>
  <c r="K302" i="3"/>
  <c r="K303" i="3"/>
  <c r="K25" i="3"/>
  <c r="K26" i="3"/>
  <c r="K27" i="3"/>
  <c r="K2027" i="3"/>
  <c r="K2028" i="3"/>
  <c r="K2029" i="3"/>
  <c r="K2030" i="3"/>
  <c r="K2031" i="3"/>
  <c r="K843" i="3"/>
  <c r="K844" i="3"/>
  <c r="K845" i="3"/>
  <c r="K846" i="3"/>
  <c r="K847" i="3"/>
  <c r="K848" i="3"/>
  <c r="K2151" i="3"/>
  <c r="K2152" i="3"/>
  <c r="K2153" i="3"/>
  <c r="K2154" i="3"/>
  <c r="K2155" i="3"/>
  <c r="K305" i="3"/>
  <c r="K2292" i="3"/>
  <c r="K458" i="3"/>
  <c r="K459" i="3"/>
  <c r="K460" i="3"/>
  <c r="K461" i="3"/>
  <c r="K2294" i="3"/>
  <c r="K2295" i="3"/>
  <c r="K1622" i="3"/>
  <c r="K1623" i="3"/>
  <c r="K1624" i="3"/>
  <c r="K1625" i="3"/>
  <c r="K532"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1637" i="3"/>
  <c r="K1638" i="3"/>
  <c r="K1639" i="3"/>
  <c r="K1640" i="3"/>
  <c r="K1641" i="3"/>
  <c r="K1642" i="3"/>
  <c r="K1643" i="3"/>
  <c r="K1644" i="3"/>
  <c r="K1645" i="3"/>
  <c r="K1646" i="3"/>
  <c r="K1647" i="3"/>
  <c r="K2336" i="3"/>
  <c r="K2337" i="3"/>
  <c r="K2338" i="3"/>
  <c r="K2339" i="3"/>
  <c r="K2340" i="3"/>
  <c r="K1351" i="3"/>
  <c r="K1352" i="3"/>
  <c r="K1353" i="3"/>
  <c r="K155" i="3"/>
  <c r="K156" i="3"/>
  <c r="K157" i="3"/>
  <c r="K158" i="3"/>
  <c r="K159" i="3"/>
  <c r="K1266" i="3"/>
  <c r="K1267" i="3"/>
  <c r="K1268" i="3"/>
  <c r="K1269" i="3"/>
  <c r="K1270" i="3"/>
  <c r="K1271" i="3"/>
  <c r="K1272" i="3"/>
  <c r="K1273" i="3"/>
  <c r="K924" i="3"/>
  <c r="K925" i="3"/>
  <c r="K926" i="3"/>
  <c r="K927" i="3"/>
  <c r="K928" i="3"/>
  <c r="K929" i="3"/>
  <c r="K930" i="3"/>
  <c r="K931" i="3"/>
  <c r="K932" i="3"/>
  <c r="K933" i="3"/>
  <c r="K934" i="3"/>
  <c r="K935" i="3"/>
  <c r="K936" i="3"/>
  <c r="K937" i="3"/>
  <c r="K938" i="3"/>
  <c r="K1671" i="3"/>
  <c r="K807" i="3"/>
  <c r="K1823" i="3"/>
  <c r="K1824" i="3"/>
  <c r="K1825" i="3"/>
  <c r="K1826" i="3"/>
  <c r="K1827" i="3"/>
  <c r="K1828" i="3"/>
  <c r="K1829" i="3"/>
  <c r="K1830" i="3"/>
  <c r="K1831" i="3"/>
  <c r="K1832" i="3"/>
  <c r="K1833" i="3"/>
  <c r="K1834" i="3"/>
  <c r="K1835" i="3"/>
  <c r="K1836" i="3"/>
  <c r="K885" i="3"/>
  <c r="K886" i="3"/>
  <c r="K887" i="3"/>
  <c r="K888" i="3"/>
  <c r="K889" i="3"/>
  <c r="K890" i="3"/>
  <c r="K891" i="3"/>
  <c r="K892" i="3"/>
  <c r="K893" i="3"/>
  <c r="K894" i="3"/>
  <c r="K895" i="3"/>
  <c r="K454" i="3"/>
  <c r="K455" i="3"/>
  <c r="K456" i="3"/>
  <c r="K1333" i="3"/>
  <c r="K1334" i="3"/>
  <c r="K1128" i="3"/>
  <c r="K1129" i="3"/>
  <c r="K1130" i="3"/>
  <c r="K1131" i="3"/>
  <c r="K1132" i="3"/>
  <c r="K1133" i="3"/>
  <c r="K1134" i="3"/>
  <c r="K1135" i="3"/>
  <c r="K1136" i="3"/>
  <c r="K1137" i="3"/>
  <c r="K1138" i="3"/>
  <c r="K1139" i="3"/>
  <c r="K1140" i="3"/>
  <c r="K1141" i="3"/>
  <c r="K1142" i="3"/>
  <c r="K1143" i="3"/>
  <c r="K558" i="3"/>
  <c r="K559" i="3"/>
  <c r="K560" i="3"/>
  <c r="K561" i="3"/>
  <c r="K1262" i="3"/>
  <c r="K2033"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237" i="3"/>
  <c r="K1238" i="3"/>
  <c r="K1859" i="3"/>
  <c r="K1860" i="3"/>
  <c r="K1861" i="3"/>
  <c r="K1862" i="3"/>
  <c r="K1863" i="3"/>
  <c r="K1864" i="3"/>
  <c r="K1865" i="3"/>
  <c r="K1866" i="3"/>
  <c r="K1867" i="3"/>
  <c r="K311" i="3"/>
  <c r="K1355" i="3"/>
  <c r="K1356" i="3"/>
  <c r="K1357" i="3"/>
  <c r="K1358" i="3"/>
  <c r="K1359" i="3"/>
  <c r="K1360" i="3"/>
  <c r="K1678" i="3"/>
  <c r="K1679" i="3"/>
  <c r="K1680" i="3"/>
  <c r="K1681" i="3"/>
  <c r="K1844" i="3"/>
  <c r="K1845" i="3"/>
  <c r="K1846" i="3"/>
  <c r="K1847" i="3"/>
  <c r="K1064" i="3"/>
  <c r="K1613" i="3"/>
  <c r="K1062" i="3"/>
  <c r="K2062" i="3"/>
  <c r="K1468" i="3"/>
  <c r="K1469" i="3"/>
  <c r="K1470" i="3"/>
  <c r="K1471" i="3"/>
  <c r="K1472" i="3"/>
  <c r="K1473" i="3"/>
  <c r="K1474" i="3"/>
  <c r="K1475" i="3"/>
  <c r="K1476" i="3"/>
  <c r="K1477" i="3"/>
  <c r="K1478" i="3"/>
  <c r="K1479" i="3"/>
  <c r="K1480" i="3"/>
  <c r="K1481" i="3"/>
  <c r="K1482" i="3"/>
  <c r="K2352" i="3"/>
  <c r="K2353" i="3"/>
  <c r="K2354" i="3"/>
  <c r="K2355" i="3"/>
  <c r="K2356" i="3"/>
  <c r="K2357" i="3"/>
  <c r="K2358" i="3"/>
  <c r="K2359"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526" i="3"/>
  <c r="K875" i="3"/>
  <c r="K876" i="3"/>
  <c r="K877" i="3"/>
  <c r="K878" i="3"/>
  <c r="K879" i="3"/>
  <c r="K880" i="3"/>
  <c r="K881" i="3"/>
  <c r="K882" i="3"/>
  <c r="K883" i="3"/>
  <c r="K2265" i="3"/>
  <c r="K2266" i="3"/>
  <c r="K2157" i="3"/>
  <c r="K2158" i="3"/>
  <c r="K2159" i="3"/>
  <c r="K2160" i="3"/>
  <c r="K1149" i="3"/>
  <c r="K1208" i="3"/>
  <c r="K1209" i="3"/>
  <c r="K1210" i="3"/>
  <c r="K1211" i="3"/>
  <c r="K1313" i="3"/>
  <c r="K1314" i="3"/>
  <c r="K1315" i="3"/>
  <c r="K1316" i="3"/>
  <c r="K1317" i="3"/>
  <c r="K2361" i="3"/>
  <c r="K2362" i="3"/>
  <c r="K2363" i="3"/>
  <c r="K2364" i="3"/>
  <c r="K2365" i="3"/>
  <c r="K2366" i="3"/>
  <c r="K2367" i="3"/>
  <c r="K2368" i="3"/>
  <c r="K2184" i="3"/>
  <c r="K329" i="3"/>
  <c r="K330" i="3"/>
  <c r="K837" i="3"/>
  <c r="K838" i="3"/>
  <c r="K839" i="3"/>
  <c r="K840" i="3"/>
  <c r="K841" i="3"/>
  <c r="K2114" i="3"/>
  <c r="K2115" i="3"/>
  <c r="K2116" i="3"/>
  <c r="K2117" i="3"/>
  <c r="K2118" i="3"/>
  <c r="K2119" i="3"/>
  <c r="K2120" i="3"/>
  <c r="K2121" i="3"/>
  <c r="K2122" i="3"/>
  <c r="K2123" i="3"/>
  <c r="K2302" i="3"/>
  <c r="K1459" i="3"/>
  <c r="K1460" i="3"/>
  <c r="K1461" i="3"/>
  <c r="K1462" i="3"/>
  <c r="K1463" i="3"/>
  <c r="K1464" i="3"/>
  <c r="K1465" i="3"/>
  <c r="K1466" i="3"/>
  <c r="K2050" i="3"/>
  <c r="K2051"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775" i="3"/>
  <c r="K776" i="3"/>
  <c r="K777" i="3"/>
  <c r="K2162" i="3"/>
  <c r="K2164" i="3"/>
  <c r="K2165" i="3"/>
  <c r="K431" i="3"/>
  <c r="K432" i="3"/>
  <c r="K433" i="3"/>
  <c r="K434" i="3"/>
  <c r="K435" i="3"/>
  <c r="K436" i="3"/>
  <c r="K2190" i="3"/>
  <c r="K2191" i="3"/>
  <c r="K2192" i="3"/>
  <c r="K2169" i="3"/>
  <c r="K2170" i="3"/>
  <c r="K2171" i="3"/>
  <c r="K2172" i="3"/>
  <c r="K2173" i="3"/>
  <c r="K2174" i="3"/>
  <c r="K2175" i="3"/>
  <c r="K2176" i="3"/>
  <c r="K2177" i="3"/>
  <c r="K2178" i="3"/>
  <c r="K2179" i="3"/>
  <c r="K2384" i="3"/>
  <c r="K2385" i="3"/>
  <c r="K2386" i="3"/>
  <c r="K2387" i="3"/>
  <c r="K2388" i="3"/>
  <c r="K2389" i="3"/>
  <c r="K2390" i="3"/>
  <c r="K447" i="3"/>
  <c r="K448" i="3"/>
  <c r="K449" i="3"/>
  <c r="K222" i="3"/>
  <c r="K223" i="3"/>
  <c r="K224" i="3"/>
  <c r="K225" i="3"/>
  <c r="K226" i="3"/>
  <c r="K227" i="3"/>
  <c r="K228" i="3"/>
  <c r="K10" i="3"/>
  <c r="K376" i="3"/>
  <c r="K377" i="3"/>
  <c r="K2046" i="3"/>
  <c r="K2047" i="3"/>
  <c r="K2048" i="3"/>
  <c r="K129" i="3"/>
  <c r="K130" i="3"/>
  <c r="K131" i="3"/>
  <c r="K132" i="3"/>
  <c r="K133" i="3"/>
  <c r="K134" i="3"/>
  <c r="K135" i="3"/>
  <c r="K136" i="3"/>
  <c r="K137" i="3"/>
  <c r="K138" i="3"/>
  <c r="K139" i="3"/>
  <c r="K140" i="3"/>
  <c r="K2008" i="3"/>
  <c r="K2009" i="3"/>
  <c r="K2010" i="3"/>
  <c r="K2011" i="3"/>
  <c r="K2012" i="3"/>
  <c r="K2013" i="3"/>
  <c r="K2014" i="3"/>
  <c r="K2015" i="3"/>
  <c r="K2016" i="3"/>
  <c r="K2017" i="3"/>
  <c r="K2018" i="3"/>
  <c r="K2392" i="3"/>
  <c r="K2393" i="3"/>
  <c r="K2394" i="3"/>
  <c r="K2395" i="3"/>
  <c r="K2396" i="3"/>
  <c r="K2397" i="3"/>
  <c r="K2398" i="3"/>
  <c r="K2399" i="3"/>
  <c r="K2400" i="3"/>
  <c r="K1225" i="3"/>
  <c r="K1226" i="3"/>
  <c r="K1594" i="3"/>
  <c r="K1595" i="3"/>
  <c r="K1596" i="3"/>
  <c r="K1597" i="3"/>
  <c r="K1598" i="3"/>
  <c r="K1599" i="3"/>
  <c r="K1600" i="3"/>
  <c r="K1179" i="3"/>
  <c r="K1180" i="3"/>
  <c r="K1181" i="3"/>
  <c r="K1182" i="3"/>
  <c r="K1251" i="3"/>
  <c r="K1252" i="3"/>
  <c r="K1338" i="3"/>
  <c r="K1339" i="3"/>
  <c r="K487" i="3"/>
  <c r="K488" i="3"/>
  <c r="K1203" i="3"/>
  <c r="K1204" i="3"/>
  <c r="K1205" i="3"/>
  <c r="K534" i="3"/>
  <c r="K1167" i="3"/>
  <c r="K340" i="3"/>
  <c r="K341" i="3"/>
  <c r="K342" i="3"/>
  <c r="K343" i="3"/>
  <c r="K344" i="3"/>
  <c r="K2308" i="3"/>
  <c r="K2309" i="3"/>
  <c r="K2310" i="3"/>
  <c r="K2311" i="3"/>
  <c r="K2312" i="3"/>
  <c r="K2313" i="3"/>
  <c r="K2314" i="3"/>
  <c r="K2315" i="3"/>
  <c r="K2316" i="3"/>
  <c r="K2317" i="3"/>
  <c r="K2318" i="3"/>
  <c r="K2319" i="3"/>
  <c r="K2320" i="3"/>
  <c r="K2321" i="3"/>
  <c r="K2322" i="3"/>
  <c r="K2323" i="3"/>
  <c r="K2324" i="3"/>
  <c r="K2325" i="3"/>
  <c r="K2326" i="3"/>
  <c r="K2327" i="3"/>
  <c r="K2328" i="3"/>
  <c r="K2080" i="3"/>
  <c r="K2081" i="3"/>
  <c r="K2082" i="3"/>
  <c r="K2083" i="3"/>
  <c r="K2084" i="3"/>
  <c r="K2085" i="3"/>
  <c r="K2086" i="3"/>
  <c r="K2087" i="3"/>
  <c r="K2088" i="3"/>
  <c r="K2089" i="3"/>
  <c r="K2379" i="3"/>
  <c r="K2380" i="3"/>
  <c r="K2381" i="3"/>
  <c r="K2382" i="3"/>
  <c r="J494" i="3"/>
  <c r="J495" i="3"/>
  <c r="J496" i="3"/>
  <c r="J497" i="3"/>
  <c r="J498" i="3"/>
  <c r="J499" i="3"/>
  <c r="J500" i="3"/>
  <c r="J501" i="3"/>
  <c r="J1200" i="3"/>
  <c r="J1201" i="3"/>
  <c r="J1243" i="3"/>
  <c r="J1649" i="3"/>
  <c r="J1650" i="3"/>
  <c r="J1651" i="3"/>
  <c r="J1652" i="3"/>
  <c r="J1653" i="3"/>
  <c r="J1654" i="3"/>
  <c r="J1780" i="3"/>
  <c r="J1781" i="3"/>
  <c r="J1782" i="3"/>
  <c r="J1783" i="3"/>
  <c r="J1784" i="3"/>
  <c r="J1785" i="3"/>
  <c r="J1786" i="3"/>
  <c r="J1787" i="3"/>
  <c r="J1788" i="3"/>
  <c r="J1789" i="3"/>
  <c r="J37" i="3"/>
  <c r="J38" i="3"/>
  <c r="J850" i="3"/>
  <c r="J851" i="3"/>
  <c r="J852" i="3"/>
  <c r="J853" i="3"/>
  <c r="J854" i="3"/>
  <c r="J855" i="3"/>
  <c r="J856" i="3"/>
  <c r="J857" i="3"/>
  <c r="J858" i="3"/>
  <c r="J859" i="3"/>
  <c r="J860" i="3"/>
  <c r="J861" i="3"/>
  <c r="J862" i="3"/>
  <c r="J863" i="3"/>
  <c r="J864" i="3"/>
  <c r="J865" i="3"/>
  <c r="J866" i="3"/>
  <c r="J867" i="3"/>
  <c r="J868" i="3"/>
  <c r="J869" i="3"/>
  <c r="J870" i="3"/>
  <c r="J871" i="3"/>
  <c r="J872" i="3"/>
  <c r="J873" i="3"/>
  <c r="J1088" i="3"/>
  <c r="J1089" i="3"/>
  <c r="J1090" i="3"/>
  <c r="J1091" i="3"/>
  <c r="J1092" i="3"/>
  <c r="J1093" i="3"/>
  <c r="J1094" i="3"/>
  <c r="J280" i="3"/>
  <c r="J281" i="3"/>
  <c r="J282" i="3"/>
  <c r="J283" i="3"/>
  <c r="J284" i="3"/>
  <c r="J285" i="3"/>
  <c r="J286" i="3"/>
  <c r="J287" i="3"/>
  <c r="J288" i="3"/>
  <c r="J289" i="3"/>
  <c r="J290" i="3"/>
  <c r="J291" i="3"/>
  <c r="J292" i="3"/>
  <c r="J293" i="3"/>
  <c r="J294" i="3"/>
  <c r="J295" i="3"/>
  <c r="J296" i="3"/>
  <c r="J297"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2233" i="3"/>
  <c r="J2234" i="3"/>
  <c r="J2235" i="3"/>
  <c r="J2236" i="3"/>
  <c r="J1206" i="3"/>
  <c r="J1078" i="3"/>
  <c r="J1079" i="3"/>
  <c r="J1080" i="3"/>
  <c r="J1081" i="3"/>
  <c r="J1082" i="3"/>
  <c r="J1083" i="3"/>
  <c r="J1084" i="3"/>
  <c r="J1085" i="3"/>
  <c r="J1086" i="3"/>
  <c r="J1303" i="3"/>
  <c r="J1304" i="3"/>
  <c r="J358" i="3"/>
  <c r="J359" i="3"/>
  <c r="J360" i="3"/>
  <c r="J566" i="3"/>
  <c r="J1630" i="3"/>
  <c r="J1631" i="3"/>
  <c r="J1632" i="3"/>
  <c r="J1633" i="3"/>
  <c r="J1634" i="3"/>
  <c r="J1635" i="3"/>
  <c r="J267" i="3"/>
  <c r="J268" i="3"/>
  <c r="J269" i="3"/>
  <c r="J270" i="3"/>
  <c r="J271" i="3"/>
  <c r="J272" i="3"/>
  <c r="J273" i="3"/>
  <c r="J274" i="3"/>
  <c r="J275" i="3"/>
  <c r="J276" i="3"/>
  <c r="J277" i="3"/>
  <c r="J278" i="3"/>
  <c r="J161" i="3"/>
  <c r="J162" i="3"/>
  <c r="J163" i="3"/>
  <c r="J1457" i="3"/>
  <c r="J1074" i="3"/>
  <c r="J123" i="3"/>
  <c r="J124" i="3"/>
  <c r="J125" i="3"/>
  <c r="J126" i="3"/>
  <c r="J127" i="3"/>
  <c r="J119" i="3"/>
  <c r="J120" i="3"/>
  <c r="J121" i="3"/>
  <c r="J332" i="3"/>
  <c r="J333" i="3"/>
  <c r="J334" i="3"/>
  <c r="J1145" i="3"/>
  <c r="J1169" i="3"/>
  <c r="J1108" i="3"/>
  <c r="J1109" i="3"/>
  <c r="J1110" i="3"/>
  <c r="J1111" i="3"/>
  <c r="J1112" i="3"/>
  <c r="J1113" i="3"/>
  <c r="J1114" i="3"/>
  <c r="J1115" i="3"/>
  <c r="J1116" i="3"/>
  <c r="J1117" i="3"/>
  <c r="J1118" i="3"/>
  <c r="J1119" i="3"/>
  <c r="J1120" i="3"/>
  <c r="J1121" i="3"/>
  <c r="J1122" i="3"/>
  <c r="J1123" i="3"/>
  <c r="J1124" i="3"/>
  <c r="J1125" i="3"/>
  <c r="J1126"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228" i="3"/>
  <c r="J1229" i="3"/>
  <c r="J1230" i="3"/>
  <c r="J1231" i="3"/>
  <c r="J1232" i="3"/>
  <c r="J1233" i="3"/>
  <c r="J1234" i="3"/>
  <c r="J1235" i="3"/>
  <c r="J1219" i="3"/>
  <c r="J1220" i="3"/>
  <c r="J1221" i="3"/>
  <c r="J1222" i="3"/>
  <c r="J1223" i="3"/>
  <c r="J1985" i="3"/>
  <c r="J1986" i="3"/>
  <c r="J1987" i="3"/>
  <c r="J1988" i="3"/>
  <c r="J1989" i="3"/>
  <c r="J1990" i="3"/>
  <c r="J1991" i="3"/>
  <c r="J1992" i="3"/>
  <c r="J1993" i="3"/>
  <c r="J1994" i="3"/>
  <c r="J2041" i="3"/>
  <c r="J2042" i="3"/>
  <c r="J2043" i="3"/>
  <c r="J2044" i="3"/>
  <c r="J1609" i="3"/>
  <c r="J569" i="3"/>
  <c r="J570" i="3"/>
  <c r="J571" i="3"/>
  <c r="J29" i="3"/>
  <c r="J30" i="3"/>
  <c r="J31" i="3"/>
  <c r="J32" i="3"/>
  <c r="J33" i="3"/>
  <c r="J34" i="3"/>
  <c r="J35" i="3"/>
  <c r="J1162" i="3"/>
  <c r="J1163" i="3"/>
  <c r="J1164" i="3"/>
  <c r="J1165"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2275" i="3"/>
  <c r="J2276" i="3"/>
  <c r="J2181" i="3"/>
  <c r="J2182" i="3"/>
  <c r="J2286" i="3"/>
  <c r="J2287" i="3"/>
  <c r="J2066" i="3"/>
  <c r="J2186" i="3"/>
  <c r="J2187" i="3"/>
  <c r="J2188" i="3"/>
  <c r="J2053" i="3"/>
  <c r="J2054" i="3"/>
  <c r="J2055" i="3"/>
  <c r="J2056" i="3"/>
  <c r="J2057" i="3"/>
  <c r="J1627" i="3"/>
  <c r="J1628" i="3"/>
  <c r="J1660" i="3"/>
  <c r="J530" i="3"/>
  <c r="J451" i="3"/>
  <c r="J452" i="3"/>
  <c r="J554" i="3"/>
  <c r="J555" i="3"/>
  <c r="J556" i="3"/>
  <c r="J153" i="3"/>
  <c r="J1245" i="3"/>
  <c r="J1246" i="3"/>
  <c r="J381" i="3"/>
  <c r="J1347" i="3"/>
  <c r="J1348" i="3"/>
  <c r="J1349" i="3"/>
  <c r="J1849" i="3"/>
  <c r="J1850" i="3"/>
  <c r="J1258" i="3"/>
  <c r="J1259" i="3"/>
  <c r="J1260" i="3"/>
  <c r="J307" i="3"/>
  <c r="J308" i="3"/>
  <c r="J309" i="3"/>
  <c r="J2020" i="3"/>
  <c r="J2021" i="3"/>
  <c r="J2022" i="3"/>
  <c r="J2023" i="3"/>
  <c r="J2024" i="3"/>
  <c r="J2025" i="3"/>
  <c r="J1484" i="3"/>
  <c r="J1485" i="3"/>
  <c r="J1486" i="3"/>
  <c r="J2167" i="3"/>
  <c r="J1996" i="3"/>
  <c r="J1997" i="3"/>
  <c r="J1998" i="3"/>
  <c r="J1999" i="3"/>
  <c r="J2000" i="3"/>
  <c r="J2001" i="3"/>
  <c r="J2002" i="3"/>
  <c r="J2003" i="3"/>
  <c r="J2330" i="3"/>
  <c r="J2331" i="3"/>
  <c r="J2332" i="3"/>
  <c r="J2333" i="3"/>
  <c r="J2334" i="3"/>
  <c r="J364" i="3"/>
  <c r="J365" i="3"/>
  <c r="J366" i="3"/>
  <c r="J367" i="3"/>
  <c r="J368" i="3"/>
  <c r="J369" i="3"/>
  <c r="J370" i="3"/>
  <c r="J371" i="3"/>
  <c r="J372" i="3"/>
  <c r="J1147" i="3"/>
  <c r="J1588" i="3"/>
  <c r="J1589" i="3"/>
  <c r="J1590" i="3"/>
  <c r="J1591" i="3"/>
  <c r="J1592"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151" i="3"/>
  <c r="J1152" i="3"/>
  <c r="J1153" i="3"/>
  <c r="J1154" i="3"/>
  <c r="J1155" i="3"/>
  <c r="J1156" i="3"/>
  <c r="J1157" i="3"/>
  <c r="J521" i="3"/>
  <c r="J522" i="3"/>
  <c r="J523" i="3"/>
  <c r="J524" i="3"/>
  <c r="J2289" i="3"/>
  <c r="J2290" i="3"/>
  <c r="J110" i="3"/>
  <c r="J111" i="3"/>
  <c r="J727" i="3"/>
  <c r="J728" i="3"/>
  <c r="J729" i="3"/>
  <c r="J730" i="3"/>
  <c r="J731" i="3"/>
  <c r="J732" i="3"/>
  <c r="J733" i="3"/>
  <c r="J734" i="3"/>
  <c r="J735" i="3"/>
  <c r="J481" i="3"/>
  <c r="J482" i="3"/>
  <c r="J483" i="3"/>
  <c r="J484" i="3"/>
  <c r="J485"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064"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2222" i="3"/>
  <c r="J2223" i="3"/>
  <c r="J2224" i="3"/>
  <c r="J2225" i="3"/>
  <c r="J2226" i="3"/>
  <c r="J2227" i="3"/>
  <c r="J2228" i="3"/>
  <c r="J2229" i="3"/>
  <c r="J2230" i="3"/>
  <c r="J2231" i="3"/>
  <c r="J1602" i="3"/>
  <c r="J1603" i="3"/>
  <c r="J1604" i="3"/>
  <c r="J1605" i="3"/>
  <c r="J1606" i="3"/>
  <c r="J1607" i="3"/>
  <c r="J75" i="3"/>
  <c r="J76" i="3"/>
  <c r="J77" i="3"/>
  <c r="J1536" i="3"/>
  <c r="J1537" i="3"/>
  <c r="J1538" i="3"/>
  <c r="J1539" i="3"/>
  <c r="J1540" i="3"/>
  <c r="J1541" i="3"/>
  <c r="J1542" i="3"/>
  <c r="J1543" i="3"/>
  <c r="J1544" i="3"/>
  <c r="J1545" i="3"/>
  <c r="J1546" i="3"/>
  <c r="J1547" i="3"/>
  <c r="J1548" i="3"/>
  <c r="J1549" i="3"/>
  <c r="J1981" i="3"/>
  <c r="J1982" i="3"/>
  <c r="J1983" i="3"/>
  <c r="J2282" i="3"/>
  <c r="J2283" i="3"/>
  <c r="J2284" i="3"/>
  <c r="J1171" i="3"/>
  <c r="J1175" i="3"/>
  <c r="J1176" i="3"/>
  <c r="J1177" i="3"/>
  <c r="J490" i="3"/>
  <c r="J491" i="3"/>
  <c r="J2345" i="3"/>
  <c r="J2346" i="3"/>
  <c r="J2347" i="3"/>
  <c r="J2348" i="3"/>
  <c r="J2349" i="3"/>
  <c r="J2350" i="3"/>
  <c r="J2375" i="3"/>
  <c r="J2376" i="3"/>
  <c r="J2377" i="3"/>
  <c r="J1852" i="3"/>
  <c r="J1853" i="3"/>
  <c r="J1854" i="3"/>
  <c r="J1855" i="3"/>
  <c r="J1856" i="3"/>
  <c r="J1857" i="3"/>
  <c r="J1264" i="3"/>
  <c r="J1925" i="3"/>
  <c r="J220" i="3"/>
  <c r="J2149" i="3"/>
  <c r="J1254" i="3"/>
  <c r="J1255" i="3"/>
  <c r="J1256" i="3"/>
  <c r="J2370" i="3"/>
  <c r="J2371" i="3"/>
  <c r="J2372" i="3"/>
  <c r="J2373"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212" i="3"/>
  <c r="J213" i="3"/>
  <c r="J214" i="3"/>
  <c r="J1287" i="3"/>
  <c r="J503" i="3"/>
  <c r="J504" i="3"/>
  <c r="J505" i="3"/>
  <c r="J506" i="3"/>
  <c r="J507" i="3"/>
  <c r="J508" i="3"/>
  <c r="J1076" i="3"/>
  <c r="J1611" i="3"/>
  <c r="J1072" i="3"/>
  <c r="J1070" i="3"/>
  <c r="J385" i="3"/>
  <c r="J1811"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425" i="3"/>
  <c r="J426" i="3"/>
  <c r="J336" i="3"/>
  <c r="J337" i="3"/>
  <c r="J338" i="3"/>
  <c r="J379" i="3"/>
  <c r="J346" i="3"/>
  <c r="J347" i="3"/>
  <c r="J348" i="3"/>
  <c r="J349" i="3"/>
  <c r="J350" i="3"/>
  <c r="J351" i="3"/>
  <c r="J352" i="3"/>
  <c r="J353" i="3"/>
  <c r="J354"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2075" i="3"/>
  <c r="J2076" i="3"/>
  <c r="J2077" i="3"/>
  <c r="J2078" i="3"/>
  <c r="J71" i="3"/>
  <c r="J72" i="3"/>
  <c r="J73" i="3"/>
  <c r="J1159" i="3"/>
  <c r="J1160" i="3"/>
  <c r="J1173" i="3"/>
  <c r="J216" i="3"/>
  <c r="J217" i="3"/>
  <c r="J218" i="3"/>
  <c r="J1656" i="3"/>
  <c r="J1657" i="3"/>
  <c r="J1658" i="3"/>
  <c r="J113" i="3"/>
  <c r="J114" i="3"/>
  <c r="J115" i="3"/>
  <c r="J116" i="3"/>
  <c r="J117" i="3"/>
  <c r="J528" i="3"/>
  <c r="J1711" i="3"/>
  <c r="J1712" i="3"/>
  <c r="J1713" i="3"/>
  <c r="J1714" i="3"/>
  <c r="J1715" i="3"/>
  <c r="J1716" i="3"/>
  <c r="J1717" i="3"/>
  <c r="J1718" i="3"/>
  <c r="J1719" i="3"/>
  <c r="J1720" i="3"/>
  <c r="J1721" i="3"/>
  <c r="J1722"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1838" i="3"/>
  <c r="J1839" i="3"/>
  <c r="J1840" i="3"/>
  <c r="J1841" i="3"/>
  <c r="J1842" i="3"/>
  <c r="J2263" i="3"/>
  <c r="J2005" i="3"/>
  <c r="J2006" i="3"/>
  <c r="J21" i="3"/>
  <c r="J22" i="3"/>
  <c r="J23" i="3"/>
  <c r="J313" i="3"/>
  <c r="J314" i="3"/>
  <c r="J315" i="3"/>
  <c r="J316" i="3"/>
  <c r="J317" i="3"/>
  <c r="J318" i="3"/>
  <c r="J319" i="3"/>
  <c r="J320" i="3"/>
  <c r="J321" i="3"/>
  <c r="J322" i="3"/>
  <c r="J323" i="3"/>
  <c r="J324" i="3"/>
  <c r="J325" i="3"/>
  <c r="J326" i="3"/>
  <c r="J327" i="3"/>
  <c r="J2059" i="3"/>
  <c r="J2060" i="3"/>
  <c r="J1619" i="3"/>
  <c r="J1620" i="3"/>
  <c r="J2035" i="3"/>
  <c r="J2261" i="3"/>
  <c r="J1184" i="3"/>
  <c r="J1185" i="3"/>
  <c r="J1186" i="3"/>
  <c r="J2238" i="3"/>
  <c r="J2239" i="3"/>
  <c r="J2240" i="3"/>
  <c r="J2241" i="3"/>
  <c r="J2242" i="3"/>
  <c r="J2342" i="3"/>
  <c r="J2343" i="3"/>
  <c r="J374" i="3"/>
  <c r="J106" i="3"/>
  <c r="J107" i="3"/>
  <c r="J108" i="3"/>
  <c r="J1275" i="3"/>
  <c r="J2068" i="3"/>
  <c r="J2069" i="3"/>
  <c r="J2070" i="3"/>
  <c r="J1791" i="3"/>
  <c r="J1792" i="3"/>
  <c r="J1793" i="3"/>
  <c r="J1794" i="3"/>
  <c r="J1795" i="3"/>
  <c r="J1796" i="3"/>
  <c r="J1797" i="3"/>
  <c r="J1798" i="3"/>
  <c r="J1799" i="3"/>
  <c r="J1800" i="3"/>
  <c r="J1801" i="3"/>
  <c r="J1802" i="3"/>
  <c r="J1803" i="3"/>
  <c r="J1804" i="3"/>
  <c r="J1805" i="3"/>
  <c r="J1806" i="3"/>
  <c r="J1807" i="3"/>
  <c r="J1808" i="3"/>
  <c r="J1809" i="3"/>
  <c r="J515" i="3"/>
  <c r="J1937" i="3"/>
  <c r="J1938" i="3"/>
  <c r="J1939" i="3"/>
  <c r="J1940" i="3"/>
  <c r="J1941" i="3"/>
  <c r="J1942" i="3"/>
  <c r="J1943" i="3"/>
  <c r="J1944" i="3"/>
  <c r="J1945" i="3"/>
  <c r="J1946" i="3"/>
  <c r="J1947" i="3"/>
  <c r="J1948" i="3"/>
  <c r="J1949" i="3"/>
  <c r="J1950" i="3"/>
  <c r="J1951" i="3"/>
  <c r="J1952" i="3"/>
  <c r="J1932" i="3"/>
  <c r="J1933" i="3"/>
  <c r="J1934" i="3"/>
  <c r="J1935" i="3"/>
  <c r="J737" i="3"/>
  <c r="J738" i="3"/>
  <c r="J739" i="3"/>
  <c r="J740" i="3"/>
  <c r="J741" i="3"/>
  <c r="J2244" i="3"/>
  <c r="J2245" i="3"/>
  <c r="J2246" i="3"/>
  <c r="J2247" i="3"/>
  <c r="J1309" i="3"/>
  <c r="J1310" i="3"/>
  <c r="J1311" i="3"/>
  <c r="J1675" i="3"/>
  <c r="J1676" i="3"/>
  <c r="J1813" i="3"/>
  <c r="J1814" i="3"/>
  <c r="J1815" i="3"/>
  <c r="J1816" i="3"/>
  <c r="J1817" i="3"/>
  <c r="J1818" i="3"/>
  <c r="J1819" i="3"/>
  <c r="J1820" i="3"/>
  <c r="J1821" i="3"/>
  <c r="J517" i="3"/>
  <c r="J518" i="3"/>
  <c r="J519" i="3"/>
  <c r="J1196" i="3"/>
  <c r="J1197" i="3"/>
  <c r="J1198" i="3"/>
  <c r="J463" i="3"/>
  <c r="J464" i="3"/>
  <c r="J465" i="3"/>
  <c r="J466" i="3"/>
  <c r="J467" i="3"/>
  <c r="J468" i="3"/>
  <c r="J469" i="3"/>
  <c r="J470" i="3"/>
  <c r="J471" i="3"/>
  <c r="J472" i="3"/>
  <c r="J473" i="3"/>
  <c r="J474" i="3"/>
  <c r="J475" i="3"/>
  <c r="J476" i="3"/>
  <c r="J477" i="3"/>
  <c r="J478" i="3"/>
  <c r="J479" i="3"/>
  <c r="J1192" i="3"/>
  <c r="J1193" i="3"/>
  <c r="J1194" i="3"/>
  <c r="J2402" i="3"/>
  <c r="J2403" i="3"/>
  <c r="J2404" i="3"/>
  <c r="J2255" i="3"/>
  <c r="J2256" i="3"/>
  <c r="J2257" i="3"/>
  <c r="J2258" i="3"/>
  <c r="J2259" i="3"/>
  <c r="J1673" i="3"/>
  <c r="J1662" i="3"/>
  <c r="J1663" i="3"/>
  <c r="J1664" i="3"/>
  <c r="J1665" i="3"/>
  <c r="J1666" i="3"/>
  <c r="J1667" i="3"/>
  <c r="J1668" i="3"/>
  <c r="J1669" i="3"/>
  <c r="J1724" i="3"/>
  <c r="J1725" i="3"/>
  <c r="J1726" i="3"/>
  <c r="J1727" i="3"/>
  <c r="J1728" i="3"/>
  <c r="J1729" i="3"/>
  <c r="J1730" i="3"/>
  <c r="J1731" i="3"/>
  <c r="J1732" i="3"/>
  <c r="J1733" i="3"/>
  <c r="J1734" i="3"/>
  <c r="J1735" i="3"/>
  <c r="J1736" i="3"/>
  <c r="J1737" i="3"/>
  <c r="J1738" i="3"/>
  <c r="J1739" i="3"/>
  <c r="J1740" i="3"/>
  <c r="J1741" i="3"/>
  <c r="J1742" i="3"/>
  <c r="J1743" i="3"/>
  <c r="J1744" i="3"/>
  <c r="J2304" i="3"/>
  <c r="J2305" i="3"/>
  <c r="J2306" i="3"/>
  <c r="J1188" i="3"/>
  <c r="J1189" i="3"/>
  <c r="J1336" i="3"/>
  <c r="J1289" i="3"/>
  <c r="J1290" i="3"/>
  <c r="J1343" i="3"/>
  <c r="J1344" i="3"/>
  <c r="J1345" i="3"/>
  <c r="J1927" i="3"/>
  <c r="J1928" i="3"/>
  <c r="J1929" i="3"/>
  <c r="J1930" i="3"/>
  <c r="J2249" i="3"/>
  <c r="J2250" i="3"/>
  <c r="J2251" i="3"/>
  <c r="J2252" i="3"/>
  <c r="J2253" i="3"/>
  <c r="J510" i="3"/>
  <c r="J511" i="3"/>
  <c r="J512" i="3"/>
  <c r="J513" i="3"/>
  <c r="J418" i="3"/>
  <c r="J419" i="3"/>
  <c r="J420" i="3"/>
  <c r="J421" i="3"/>
  <c r="J422" i="3"/>
  <c r="J423" i="3"/>
  <c r="J1096" i="3"/>
  <c r="J1097" i="3"/>
  <c r="J1098" i="3"/>
  <c r="J1099" i="3"/>
  <c r="J1100" i="3"/>
  <c r="J1101" i="3"/>
  <c r="J1102" i="3"/>
  <c r="J1103" i="3"/>
  <c r="J1104" i="3"/>
  <c r="J1105" i="3"/>
  <c r="J1106" i="3"/>
  <c r="J1280" i="3"/>
  <c r="J1281" i="3"/>
  <c r="J1282" i="3"/>
  <c r="J1283" i="3"/>
  <c r="J1284" i="3"/>
  <c r="J1285" i="3"/>
  <c r="J1341" i="3"/>
  <c r="J2091" i="3"/>
  <c r="J2092" i="3"/>
  <c r="J2093" i="3"/>
  <c r="J2094" i="3"/>
  <c r="J2095" i="3"/>
  <c r="J2096" i="3"/>
  <c r="J2097" i="3"/>
  <c r="J2098" i="3"/>
  <c r="J2099" i="3"/>
  <c r="J2100" i="3"/>
  <c r="J2101" i="3"/>
  <c r="J2102" i="3"/>
  <c r="J2103" i="3"/>
  <c r="J2104" i="3"/>
  <c r="J2105" i="3"/>
  <c r="J2106" i="3"/>
  <c r="J2107" i="3"/>
  <c r="J2108" i="3"/>
  <c r="J2109" i="3"/>
  <c r="J2110" i="3"/>
  <c r="J2111" i="3"/>
  <c r="J2112" i="3"/>
  <c r="J2072" i="3"/>
  <c r="J2073"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544" i="3"/>
  <c r="J545" i="3"/>
  <c r="J546" i="3"/>
  <c r="J547" i="3"/>
  <c r="J548" i="3"/>
  <c r="J549" i="3"/>
  <c r="J550" i="3"/>
  <c r="J551" i="3"/>
  <c r="J552" i="3"/>
  <c r="J2297" i="3"/>
  <c r="J2298" i="3"/>
  <c r="J539" i="3"/>
  <c r="J540" i="3"/>
  <c r="J541" i="3"/>
  <c r="J542" i="3"/>
  <c r="J1324" i="3"/>
  <c r="J1325" i="3"/>
  <c r="J1326" i="3"/>
  <c r="J1327" i="3"/>
  <c r="J1328" i="3"/>
  <c r="J536" i="3"/>
  <c r="J537" i="3"/>
  <c r="J1248" i="3"/>
  <c r="J1249" i="3"/>
  <c r="J1297" i="3"/>
  <c r="J1298" i="3"/>
  <c r="J1299" i="3"/>
  <c r="J1300" i="3"/>
  <c r="J1301" i="3"/>
  <c r="J2125" i="3"/>
  <c r="J2126" i="3"/>
  <c r="J2127" i="3"/>
  <c r="J2128" i="3"/>
  <c r="J2129" i="3"/>
  <c r="J2130" i="3"/>
  <c r="J2131" i="3"/>
  <c r="J2132" i="3"/>
  <c r="J2133" i="3"/>
  <c r="J2134" i="3"/>
  <c r="J2135" i="3"/>
  <c r="J2136" i="3"/>
  <c r="J2137" i="3"/>
  <c r="J2138" i="3"/>
  <c r="J2139" i="3"/>
  <c r="J2140" i="3"/>
  <c r="J2141" i="3"/>
  <c r="J2142" i="3"/>
  <c r="J2143" i="3"/>
  <c r="J1292" i="3"/>
  <c r="J1293" i="3"/>
  <c r="J1294" i="3"/>
  <c r="J1295" i="3"/>
  <c r="J1213" i="3"/>
  <c r="J1214" i="3"/>
  <c r="J1215" i="3"/>
  <c r="J2039" i="3"/>
  <c r="J1615" i="3"/>
  <c r="J1616" i="3"/>
  <c r="J1617" i="3"/>
  <c r="J383" i="3"/>
  <c r="J356" i="3"/>
  <c r="J1319" i="3"/>
  <c r="J1320" i="3"/>
  <c r="J1488" i="3"/>
  <c r="J1489" i="3"/>
  <c r="J1490" i="3"/>
  <c r="J1491" i="3"/>
  <c r="J12" i="3"/>
  <c r="J13" i="3"/>
  <c r="J14" i="3"/>
  <c r="J15" i="3"/>
  <c r="J16" i="3"/>
  <c r="J17" i="3"/>
  <c r="J18" i="3"/>
  <c r="J19" i="3"/>
  <c r="J362" i="3"/>
  <c r="J2278" i="3"/>
  <c r="J2279" i="3"/>
  <c r="J2280" i="3"/>
  <c r="J1322"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1306" i="3"/>
  <c r="J1307" i="3"/>
  <c r="J69" i="3"/>
  <c r="J1217" i="3"/>
  <c r="J1518" i="3"/>
  <c r="J1519" i="3"/>
  <c r="J1520" i="3"/>
  <c r="J1521" i="3"/>
  <c r="J1522" i="3"/>
  <c r="J1523" i="3"/>
  <c r="J1524" i="3"/>
  <c r="J1525" i="3"/>
  <c r="J1526" i="3"/>
  <c r="J1527" i="3"/>
  <c r="J1528" i="3"/>
  <c r="J1529" i="3"/>
  <c r="J1530" i="3"/>
  <c r="J1531" i="3"/>
  <c r="J1532" i="3"/>
  <c r="J1533" i="3"/>
  <c r="J1534" i="3"/>
  <c r="J142" i="3"/>
  <c r="J1277" i="3"/>
  <c r="J1278" i="3"/>
  <c r="J428" i="3"/>
  <c r="J429" i="3"/>
  <c r="J144" i="3"/>
  <c r="J145" i="3"/>
  <c r="J146" i="3"/>
  <c r="J147" i="3"/>
  <c r="J148" i="3"/>
  <c r="J149" i="3"/>
  <c r="J150" i="3"/>
  <c r="J151" i="3"/>
  <c r="J573" i="3"/>
  <c r="J574" i="3"/>
  <c r="J575" i="3"/>
  <c r="J576" i="3"/>
  <c r="J2194" i="3"/>
  <c r="J2195" i="3"/>
  <c r="J2196" i="3"/>
  <c r="J2037" i="3"/>
  <c r="J79" i="3"/>
  <c r="J80" i="3"/>
  <c r="J81" i="3"/>
  <c r="J82" i="3"/>
  <c r="J83" i="3"/>
  <c r="J2300" i="3"/>
  <c r="J2268" i="3"/>
  <c r="J2269" i="3"/>
  <c r="J2270" i="3"/>
  <c r="J2271" i="3"/>
  <c r="J2272" i="3"/>
  <c r="J2273"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563" i="3"/>
  <c r="J567" i="3"/>
  <c r="J169" i="3"/>
  <c r="J165" i="3"/>
  <c r="J166" i="3"/>
  <c r="J167" i="3"/>
  <c r="J438" i="3"/>
  <c r="J439" i="3"/>
  <c r="J440" i="3"/>
  <c r="J441" i="3"/>
  <c r="J442" i="3"/>
  <c r="J443" i="3"/>
  <c r="J444" i="3"/>
  <c r="J445" i="3"/>
  <c r="J1066" i="3"/>
  <c r="J2145" i="3"/>
  <c r="J2146" i="3"/>
  <c r="J2147" i="3"/>
  <c r="J1068" i="3"/>
  <c r="J1330" i="3"/>
  <c r="J1331" i="3"/>
  <c r="J1240" i="3"/>
  <c r="J1241"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387" i="3"/>
  <c r="J388" i="3"/>
  <c r="J389" i="3"/>
  <c r="J85" i="3"/>
  <c r="J86" i="3"/>
  <c r="J87" i="3"/>
  <c r="J88" i="3"/>
  <c r="J89" i="3"/>
  <c r="J90" i="3"/>
  <c r="J91" i="3"/>
  <c r="J92" i="3"/>
  <c r="J93" i="3"/>
  <c r="J94" i="3"/>
  <c r="J95" i="3"/>
  <c r="J96" i="3"/>
  <c r="J97" i="3"/>
  <c r="J98" i="3"/>
  <c r="J99" i="3"/>
  <c r="J100" i="3"/>
  <c r="J101" i="3"/>
  <c r="J102" i="3"/>
  <c r="J103" i="3"/>
  <c r="J104" i="3"/>
  <c r="J299" i="3"/>
  <c r="J300" i="3"/>
  <c r="J301" i="3"/>
  <c r="J302" i="3"/>
  <c r="J303" i="3"/>
  <c r="J25" i="3"/>
  <c r="J26" i="3"/>
  <c r="J27" i="3"/>
  <c r="J2027" i="3"/>
  <c r="J2028" i="3"/>
  <c r="J2029" i="3"/>
  <c r="J2030" i="3"/>
  <c r="J2031" i="3"/>
  <c r="J843" i="3"/>
  <c r="J844" i="3"/>
  <c r="J845" i="3"/>
  <c r="J846" i="3"/>
  <c r="J847" i="3"/>
  <c r="J848" i="3"/>
  <c r="J2151" i="3"/>
  <c r="J2152" i="3"/>
  <c r="J2153" i="3"/>
  <c r="J2154" i="3"/>
  <c r="J2155" i="3"/>
  <c r="J305" i="3"/>
  <c r="J2292" i="3"/>
  <c r="J458" i="3"/>
  <c r="J459" i="3"/>
  <c r="J460" i="3"/>
  <c r="J461" i="3"/>
  <c r="J2294" i="3"/>
  <c r="J2295" i="3"/>
  <c r="J1622" i="3"/>
  <c r="J1623" i="3"/>
  <c r="J1624" i="3"/>
  <c r="J1625" i="3"/>
  <c r="J532"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1637" i="3"/>
  <c r="J1638" i="3"/>
  <c r="J1639" i="3"/>
  <c r="J1640" i="3"/>
  <c r="J1641" i="3"/>
  <c r="J1642" i="3"/>
  <c r="J1643" i="3"/>
  <c r="J1644" i="3"/>
  <c r="J1645" i="3"/>
  <c r="J1646" i="3"/>
  <c r="J1647" i="3"/>
  <c r="J2336" i="3"/>
  <c r="J2337" i="3"/>
  <c r="J2338" i="3"/>
  <c r="J2339" i="3"/>
  <c r="J2340" i="3"/>
  <c r="J1351" i="3"/>
  <c r="J1352" i="3"/>
  <c r="J1353" i="3"/>
  <c r="J155" i="3"/>
  <c r="J156" i="3"/>
  <c r="J157" i="3"/>
  <c r="J158" i="3"/>
  <c r="J159" i="3"/>
  <c r="J1266" i="3"/>
  <c r="J1267" i="3"/>
  <c r="J1268" i="3"/>
  <c r="J1269" i="3"/>
  <c r="J1270" i="3"/>
  <c r="J1271" i="3"/>
  <c r="J1272" i="3"/>
  <c r="J1273" i="3"/>
  <c r="J924" i="3"/>
  <c r="J925" i="3"/>
  <c r="J926" i="3"/>
  <c r="J927" i="3"/>
  <c r="J928" i="3"/>
  <c r="J929" i="3"/>
  <c r="J930" i="3"/>
  <c r="J931" i="3"/>
  <c r="J932" i="3"/>
  <c r="J933" i="3"/>
  <c r="J934" i="3"/>
  <c r="J935" i="3"/>
  <c r="J936" i="3"/>
  <c r="J937" i="3"/>
  <c r="J938" i="3"/>
  <c r="J1671" i="3"/>
  <c r="J807" i="3"/>
  <c r="J1823" i="3"/>
  <c r="J1824" i="3"/>
  <c r="J1825" i="3"/>
  <c r="J1826" i="3"/>
  <c r="J1827" i="3"/>
  <c r="J1828" i="3"/>
  <c r="J1829" i="3"/>
  <c r="J1830" i="3"/>
  <c r="J1831" i="3"/>
  <c r="J1832" i="3"/>
  <c r="J1833" i="3"/>
  <c r="J1834" i="3"/>
  <c r="J1835" i="3"/>
  <c r="J1836" i="3"/>
  <c r="J885" i="3"/>
  <c r="J886" i="3"/>
  <c r="J887" i="3"/>
  <c r="J888" i="3"/>
  <c r="J889" i="3"/>
  <c r="J890" i="3"/>
  <c r="J891" i="3"/>
  <c r="J892" i="3"/>
  <c r="J893" i="3"/>
  <c r="J894" i="3"/>
  <c r="J895" i="3"/>
  <c r="J454" i="3"/>
  <c r="J455" i="3"/>
  <c r="J456" i="3"/>
  <c r="J1333" i="3"/>
  <c r="J1334" i="3"/>
  <c r="J1128" i="3"/>
  <c r="J1129" i="3"/>
  <c r="J1130" i="3"/>
  <c r="J1131" i="3"/>
  <c r="J1132" i="3"/>
  <c r="J1133" i="3"/>
  <c r="J1134" i="3"/>
  <c r="J1135" i="3"/>
  <c r="J1136" i="3"/>
  <c r="J1137" i="3"/>
  <c r="J1138" i="3"/>
  <c r="J1139" i="3"/>
  <c r="J1140" i="3"/>
  <c r="J1141" i="3"/>
  <c r="J1142" i="3"/>
  <c r="J1143" i="3"/>
  <c r="J558" i="3"/>
  <c r="J559" i="3"/>
  <c r="J560" i="3"/>
  <c r="J561" i="3"/>
  <c r="J1262" i="3"/>
  <c r="J2033"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237" i="3"/>
  <c r="J1238" i="3"/>
  <c r="J1859" i="3"/>
  <c r="J1860" i="3"/>
  <c r="J1861" i="3"/>
  <c r="J1862" i="3"/>
  <c r="J1863" i="3"/>
  <c r="J1864" i="3"/>
  <c r="J1865" i="3"/>
  <c r="J1866" i="3"/>
  <c r="J1867" i="3"/>
  <c r="J311" i="3"/>
  <c r="J1355" i="3"/>
  <c r="J1356" i="3"/>
  <c r="J1357" i="3"/>
  <c r="J1358" i="3"/>
  <c r="J1359" i="3"/>
  <c r="J1360" i="3"/>
  <c r="J1678" i="3"/>
  <c r="J1679" i="3"/>
  <c r="J1680" i="3"/>
  <c r="J1681" i="3"/>
  <c r="J1844" i="3"/>
  <c r="J1845" i="3"/>
  <c r="J1846" i="3"/>
  <c r="J1847" i="3"/>
  <c r="J1064" i="3"/>
  <c r="J1613" i="3"/>
  <c r="J1062" i="3"/>
  <c r="J2062" i="3"/>
  <c r="J1468" i="3"/>
  <c r="J1469" i="3"/>
  <c r="J1470" i="3"/>
  <c r="J1471" i="3"/>
  <c r="J1472" i="3"/>
  <c r="J1473" i="3"/>
  <c r="J1474" i="3"/>
  <c r="J1475" i="3"/>
  <c r="J1476" i="3"/>
  <c r="J1477" i="3"/>
  <c r="J1478" i="3"/>
  <c r="J1479" i="3"/>
  <c r="J1480" i="3"/>
  <c r="J1481" i="3"/>
  <c r="J1482" i="3"/>
  <c r="J2352" i="3"/>
  <c r="J2353" i="3"/>
  <c r="J2354" i="3"/>
  <c r="J2355" i="3"/>
  <c r="J2356" i="3"/>
  <c r="J2357" i="3"/>
  <c r="J2358" i="3"/>
  <c r="J2359"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526" i="3"/>
  <c r="J875" i="3"/>
  <c r="J876" i="3"/>
  <c r="J877" i="3"/>
  <c r="J878" i="3"/>
  <c r="J879" i="3"/>
  <c r="J880" i="3"/>
  <c r="J881" i="3"/>
  <c r="J882" i="3"/>
  <c r="J883" i="3"/>
  <c r="J2265" i="3"/>
  <c r="J2266" i="3"/>
  <c r="J2157" i="3"/>
  <c r="J2158" i="3"/>
  <c r="J2159" i="3"/>
  <c r="J2160" i="3"/>
  <c r="J1149" i="3"/>
  <c r="J1208" i="3"/>
  <c r="J1209" i="3"/>
  <c r="J1210" i="3"/>
  <c r="J1211" i="3"/>
  <c r="J1313" i="3"/>
  <c r="J1314" i="3"/>
  <c r="J1315" i="3"/>
  <c r="J1316" i="3"/>
  <c r="J1317" i="3"/>
  <c r="J2361" i="3"/>
  <c r="J2362" i="3"/>
  <c r="J2363" i="3"/>
  <c r="J2364" i="3"/>
  <c r="J2365" i="3"/>
  <c r="J2366" i="3"/>
  <c r="J2367" i="3"/>
  <c r="J2368" i="3"/>
  <c r="J2184" i="3"/>
  <c r="J329" i="3"/>
  <c r="J330" i="3"/>
  <c r="J837" i="3"/>
  <c r="J838" i="3"/>
  <c r="J839" i="3"/>
  <c r="J840" i="3"/>
  <c r="J841" i="3"/>
  <c r="J2114" i="3"/>
  <c r="J2115" i="3"/>
  <c r="J2116" i="3"/>
  <c r="J2117" i="3"/>
  <c r="J2118" i="3"/>
  <c r="J2119" i="3"/>
  <c r="J2120" i="3"/>
  <c r="J2121" i="3"/>
  <c r="J2122" i="3"/>
  <c r="J2123" i="3"/>
  <c r="J2302" i="3"/>
  <c r="J1459" i="3"/>
  <c r="J1460" i="3"/>
  <c r="J1461" i="3"/>
  <c r="J1462" i="3"/>
  <c r="J1463" i="3"/>
  <c r="J1464" i="3"/>
  <c r="J1465" i="3"/>
  <c r="J1466" i="3"/>
  <c r="J2050" i="3"/>
  <c r="J2051"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775" i="3"/>
  <c r="J776" i="3"/>
  <c r="J777" i="3"/>
  <c r="J2162" i="3"/>
  <c r="J2164" i="3"/>
  <c r="J2165" i="3"/>
  <c r="J431" i="3"/>
  <c r="J432" i="3"/>
  <c r="J433" i="3"/>
  <c r="J434" i="3"/>
  <c r="J435" i="3"/>
  <c r="J436" i="3"/>
  <c r="J2190" i="3"/>
  <c r="J2191" i="3"/>
  <c r="J2192" i="3"/>
  <c r="J2169" i="3"/>
  <c r="J2170" i="3"/>
  <c r="J2171" i="3"/>
  <c r="J2172" i="3"/>
  <c r="J2173" i="3"/>
  <c r="J2174" i="3"/>
  <c r="J2175" i="3"/>
  <c r="J2176" i="3"/>
  <c r="J2177" i="3"/>
  <c r="J2178" i="3"/>
  <c r="J2179" i="3"/>
  <c r="J2384" i="3"/>
  <c r="J2385" i="3"/>
  <c r="J2386" i="3"/>
  <c r="J2387" i="3"/>
  <c r="J2388" i="3"/>
  <c r="J2389" i="3"/>
  <c r="J2390" i="3"/>
  <c r="J447" i="3"/>
  <c r="J448" i="3"/>
  <c r="J449" i="3"/>
  <c r="J222" i="3"/>
  <c r="J223" i="3"/>
  <c r="J224" i="3"/>
  <c r="J225" i="3"/>
  <c r="J226" i="3"/>
  <c r="J227" i="3"/>
  <c r="J228" i="3"/>
  <c r="J10" i="3"/>
  <c r="J376" i="3"/>
  <c r="J377" i="3"/>
  <c r="J2046" i="3"/>
  <c r="J2047" i="3"/>
  <c r="J2048" i="3"/>
  <c r="J129" i="3"/>
  <c r="J130" i="3"/>
  <c r="J131" i="3"/>
  <c r="J132" i="3"/>
  <c r="J133" i="3"/>
  <c r="J134" i="3"/>
  <c r="J135" i="3"/>
  <c r="J136" i="3"/>
  <c r="J137" i="3"/>
  <c r="J138" i="3"/>
  <c r="J139" i="3"/>
  <c r="J140" i="3"/>
  <c r="J2008" i="3"/>
  <c r="J2009" i="3"/>
  <c r="J2010" i="3"/>
  <c r="J2011" i="3"/>
  <c r="J2012" i="3"/>
  <c r="J2013" i="3"/>
  <c r="J2014" i="3"/>
  <c r="J2015" i="3"/>
  <c r="J2016" i="3"/>
  <c r="J2017" i="3"/>
  <c r="J2018" i="3"/>
  <c r="J2392" i="3"/>
  <c r="J2393" i="3"/>
  <c r="J2394" i="3"/>
  <c r="J2395" i="3"/>
  <c r="J2396" i="3"/>
  <c r="J2397" i="3"/>
  <c r="J2398" i="3"/>
  <c r="J2399" i="3"/>
  <c r="J2400" i="3"/>
  <c r="J1225" i="3"/>
  <c r="J1226" i="3"/>
  <c r="J1594" i="3"/>
  <c r="J1595" i="3"/>
  <c r="J1596" i="3"/>
  <c r="J1597" i="3"/>
  <c r="J1598" i="3"/>
  <c r="J1599" i="3"/>
  <c r="J1600" i="3"/>
  <c r="J1179" i="3"/>
  <c r="J1180" i="3"/>
  <c r="J1181" i="3"/>
  <c r="J1182" i="3"/>
  <c r="J1251" i="3"/>
  <c r="J1252" i="3"/>
  <c r="J1338" i="3"/>
  <c r="J1339" i="3"/>
  <c r="J487" i="3"/>
  <c r="J488" i="3"/>
  <c r="J1203" i="3"/>
  <c r="J1204" i="3"/>
  <c r="J1205" i="3"/>
  <c r="J534" i="3"/>
  <c r="J1167" i="3"/>
  <c r="J340" i="3"/>
  <c r="J341" i="3"/>
  <c r="J342" i="3"/>
  <c r="J343" i="3"/>
  <c r="J344" i="3"/>
  <c r="J2308" i="3"/>
  <c r="J2309" i="3"/>
  <c r="J2310" i="3"/>
  <c r="J2311" i="3"/>
  <c r="J2312" i="3"/>
  <c r="J2313" i="3"/>
  <c r="J2314" i="3"/>
  <c r="J2315" i="3"/>
  <c r="J2316" i="3"/>
  <c r="J2317" i="3"/>
  <c r="J2318" i="3"/>
  <c r="J2319" i="3"/>
  <c r="J2320" i="3"/>
  <c r="J2321" i="3"/>
  <c r="J2322" i="3"/>
  <c r="J2323" i="3"/>
  <c r="J2324" i="3"/>
  <c r="J2325" i="3"/>
  <c r="J2326" i="3"/>
  <c r="J2327" i="3"/>
  <c r="J2328" i="3"/>
  <c r="J2080" i="3"/>
  <c r="J2081" i="3"/>
  <c r="J2082" i="3"/>
  <c r="J2083" i="3"/>
  <c r="J2084" i="3"/>
  <c r="J2085" i="3"/>
  <c r="J2086" i="3"/>
  <c r="J2087" i="3"/>
  <c r="J2088" i="3"/>
  <c r="J2089" i="3"/>
  <c r="J2379" i="3"/>
  <c r="J2380" i="3"/>
  <c r="J2381" i="3"/>
  <c r="J2382" i="3"/>
  <c r="I494" i="3"/>
  <c r="I495" i="3"/>
  <c r="I496" i="3"/>
  <c r="I497" i="3"/>
  <c r="I498" i="3"/>
  <c r="I499" i="3"/>
  <c r="I500" i="3"/>
  <c r="I501" i="3"/>
  <c r="I1200" i="3"/>
  <c r="I1201" i="3"/>
  <c r="I1243" i="3"/>
  <c r="I1649" i="3"/>
  <c r="I1650" i="3"/>
  <c r="I1651" i="3"/>
  <c r="I1652" i="3"/>
  <c r="I1653" i="3"/>
  <c r="I1654" i="3"/>
  <c r="I1780" i="3"/>
  <c r="I1781" i="3"/>
  <c r="I1782" i="3"/>
  <c r="I1783" i="3"/>
  <c r="I1784" i="3"/>
  <c r="I1785" i="3"/>
  <c r="I1786" i="3"/>
  <c r="I1787" i="3"/>
  <c r="I1788" i="3"/>
  <c r="I1789" i="3"/>
  <c r="I37" i="3"/>
  <c r="I38" i="3"/>
  <c r="I850" i="3"/>
  <c r="I851" i="3"/>
  <c r="I852" i="3"/>
  <c r="I853" i="3"/>
  <c r="I854" i="3"/>
  <c r="I855" i="3"/>
  <c r="I856" i="3"/>
  <c r="I857" i="3"/>
  <c r="I858" i="3"/>
  <c r="I859" i="3"/>
  <c r="I860" i="3"/>
  <c r="I861" i="3"/>
  <c r="I862" i="3"/>
  <c r="I863" i="3"/>
  <c r="I864" i="3"/>
  <c r="I865" i="3"/>
  <c r="I866" i="3"/>
  <c r="I867" i="3"/>
  <c r="I868" i="3"/>
  <c r="I869" i="3"/>
  <c r="I870" i="3"/>
  <c r="I871" i="3"/>
  <c r="I872" i="3"/>
  <c r="I873" i="3"/>
  <c r="I1088" i="3"/>
  <c r="I1089" i="3"/>
  <c r="I1090" i="3"/>
  <c r="I1091" i="3"/>
  <c r="I1092" i="3"/>
  <c r="I1093" i="3"/>
  <c r="I1094" i="3"/>
  <c r="I280" i="3"/>
  <c r="I281" i="3"/>
  <c r="I282" i="3"/>
  <c r="I283" i="3"/>
  <c r="I284" i="3"/>
  <c r="I285" i="3"/>
  <c r="I286" i="3"/>
  <c r="I287" i="3"/>
  <c r="I288" i="3"/>
  <c r="I289" i="3"/>
  <c r="I290" i="3"/>
  <c r="I291" i="3"/>
  <c r="I292" i="3"/>
  <c r="I293" i="3"/>
  <c r="I294" i="3"/>
  <c r="I295" i="3"/>
  <c r="I296" i="3"/>
  <c r="I297"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2198" i="3"/>
  <c r="I2199" i="3"/>
  <c r="I2200" i="3"/>
  <c r="I2201" i="3"/>
  <c r="I2202" i="3"/>
  <c r="I2203" i="3"/>
  <c r="I2204" i="3"/>
  <c r="I2205" i="3"/>
  <c r="I2206" i="3"/>
  <c r="I2207" i="3"/>
  <c r="I2208" i="3"/>
  <c r="I2209" i="3"/>
  <c r="I2210" i="3"/>
  <c r="I2211" i="3"/>
  <c r="I2212" i="3"/>
  <c r="I2213" i="3"/>
  <c r="I2214" i="3"/>
  <c r="I2215" i="3"/>
  <c r="I2216" i="3"/>
  <c r="I2217" i="3"/>
  <c r="I2218" i="3"/>
  <c r="I2219" i="3"/>
  <c r="I222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2233" i="3"/>
  <c r="I2234" i="3"/>
  <c r="I2235" i="3"/>
  <c r="I2236" i="3"/>
  <c r="I1206" i="3"/>
  <c r="I1078" i="3"/>
  <c r="I1079" i="3"/>
  <c r="I1080" i="3"/>
  <c r="I1081" i="3"/>
  <c r="I1082" i="3"/>
  <c r="I1083" i="3"/>
  <c r="I1084" i="3"/>
  <c r="I1085" i="3"/>
  <c r="I1086" i="3"/>
  <c r="I1303" i="3"/>
  <c r="I1304" i="3"/>
  <c r="I358" i="3"/>
  <c r="I359" i="3"/>
  <c r="I360" i="3"/>
  <c r="I566" i="3"/>
  <c r="I1630" i="3"/>
  <c r="I1631" i="3"/>
  <c r="I1632" i="3"/>
  <c r="I1633" i="3"/>
  <c r="I1634" i="3"/>
  <c r="I1635" i="3"/>
  <c r="I267" i="3"/>
  <c r="I268" i="3"/>
  <c r="I269" i="3"/>
  <c r="I270" i="3"/>
  <c r="I271" i="3"/>
  <c r="I272" i="3"/>
  <c r="I273" i="3"/>
  <c r="I274" i="3"/>
  <c r="I275" i="3"/>
  <c r="I276" i="3"/>
  <c r="I277" i="3"/>
  <c r="I278" i="3"/>
  <c r="I161" i="3"/>
  <c r="I162" i="3"/>
  <c r="I163" i="3"/>
  <c r="I1457" i="3"/>
  <c r="I1074" i="3"/>
  <c r="I123" i="3"/>
  <c r="I124" i="3"/>
  <c r="I125" i="3"/>
  <c r="I126" i="3"/>
  <c r="I127" i="3"/>
  <c r="I119" i="3"/>
  <c r="I120" i="3"/>
  <c r="I121" i="3"/>
  <c r="I332" i="3"/>
  <c r="I333" i="3"/>
  <c r="I334" i="3"/>
  <c r="I1145" i="3"/>
  <c r="I1169" i="3"/>
  <c r="I1108" i="3"/>
  <c r="I1109" i="3"/>
  <c r="I1110" i="3"/>
  <c r="I1111" i="3"/>
  <c r="I1112" i="3"/>
  <c r="I1113" i="3"/>
  <c r="I1114" i="3"/>
  <c r="I1115" i="3"/>
  <c r="I1116" i="3"/>
  <c r="I1117" i="3"/>
  <c r="I1118" i="3"/>
  <c r="I1119" i="3"/>
  <c r="I1120" i="3"/>
  <c r="I1121" i="3"/>
  <c r="I1122" i="3"/>
  <c r="I1123" i="3"/>
  <c r="I1124" i="3"/>
  <c r="I1125" i="3"/>
  <c r="I1126" i="3"/>
  <c r="I1954" i="3"/>
  <c r="I1955" i="3"/>
  <c r="I1956" i="3"/>
  <c r="I1957" i="3"/>
  <c r="I1958" i="3"/>
  <c r="I1959" i="3"/>
  <c r="I1960" i="3"/>
  <c r="I1961" i="3"/>
  <c r="I1962" i="3"/>
  <c r="I1963" i="3"/>
  <c r="I1964" i="3"/>
  <c r="I1965" i="3"/>
  <c r="I1966" i="3"/>
  <c r="I1967" i="3"/>
  <c r="I1968" i="3"/>
  <c r="I1969" i="3"/>
  <c r="I1970" i="3"/>
  <c r="I1971" i="3"/>
  <c r="I1972" i="3"/>
  <c r="I1973" i="3"/>
  <c r="I1974" i="3"/>
  <c r="I1975" i="3"/>
  <c r="I1976" i="3"/>
  <c r="I1977" i="3"/>
  <c r="I1978" i="3"/>
  <c r="I1979" i="3"/>
  <c r="I1228" i="3"/>
  <c r="I1229" i="3"/>
  <c r="I1230" i="3"/>
  <c r="I1231" i="3"/>
  <c r="I1232" i="3"/>
  <c r="I1233" i="3"/>
  <c r="I1234" i="3"/>
  <c r="I1235" i="3"/>
  <c r="I1219" i="3"/>
  <c r="I1220" i="3"/>
  <c r="I1221" i="3"/>
  <c r="I1222" i="3"/>
  <c r="I1223" i="3"/>
  <c r="I1985" i="3"/>
  <c r="I1986" i="3"/>
  <c r="I1987" i="3"/>
  <c r="I1988" i="3"/>
  <c r="I1989" i="3"/>
  <c r="I1990" i="3"/>
  <c r="I1991" i="3"/>
  <c r="I1992" i="3"/>
  <c r="I1993" i="3"/>
  <c r="I1994" i="3"/>
  <c r="I2041" i="3"/>
  <c r="I2042" i="3"/>
  <c r="I2043" i="3"/>
  <c r="I2044" i="3"/>
  <c r="I1609" i="3"/>
  <c r="I569" i="3"/>
  <c r="I570" i="3"/>
  <c r="I571" i="3"/>
  <c r="I29" i="3"/>
  <c r="I30" i="3"/>
  <c r="I31" i="3"/>
  <c r="I32" i="3"/>
  <c r="I33" i="3"/>
  <c r="I34" i="3"/>
  <c r="I35" i="3"/>
  <c r="I1162" i="3"/>
  <c r="I1163" i="3"/>
  <c r="I1164" i="3"/>
  <c r="I1165"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2275" i="3"/>
  <c r="I2276" i="3"/>
  <c r="I2181" i="3"/>
  <c r="I2182" i="3"/>
  <c r="I2286" i="3"/>
  <c r="I2287" i="3"/>
  <c r="I2066" i="3"/>
  <c r="I2186" i="3"/>
  <c r="I2187" i="3"/>
  <c r="I2188" i="3"/>
  <c r="I2053" i="3"/>
  <c r="I2054" i="3"/>
  <c r="I2055" i="3"/>
  <c r="I2056" i="3"/>
  <c r="I2057" i="3"/>
  <c r="I1627" i="3"/>
  <c r="I1628" i="3"/>
  <c r="I1660" i="3"/>
  <c r="I530" i="3"/>
  <c r="I451" i="3"/>
  <c r="I452" i="3"/>
  <c r="I554" i="3"/>
  <c r="I555" i="3"/>
  <c r="I556" i="3"/>
  <c r="I153" i="3"/>
  <c r="I1245" i="3"/>
  <c r="I1246" i="3"/>
  <c r="I381" i="3"/>
  <c r="I1347" i="3"/>
  <c r="I1348" i="3"/>
  <c r="I1349" i="3"/>
  <c r="I1849" i="3"/>
  <c r="I1850" i="3"/>
  <c r="I1258" i="3"/>
  <c r="I1259" i="3"/>
  <c r="I1260" i="3"/>
  <c r="I307" i="3"/>
  <c r="I308" i="3"/>
  <c r="I309" i="3"/>
  <c r="I2020" i="3"/>
  <c r="I2021" i="3"/>
  <c r="I2022" i="3"/>
  <c r="I2023" i="3"/>
  <c r="I2024" i="3"/>
  <c r="I2025" i="3"/>
  <c r="I1484" i="3"/>
  <c r="I1485" i="3"/>
  <c r="I1486" i="3"/>
  <c r="I2167" i="3"/>
  <c r="I1996" i="3"/>
  <c r="I1997" i="3"/>
  <c r="I1998" i="3"/>
  <c r="I1999" i="3"/>
  <c r="I2000" i="3"/>
  <c r="I2001" i="3"/>
  <c r="I2002" i="3"/>
  <c r="I2003" i="3"/>
  <c r="I2330" i="3"/>
  <c r="I2331" i="3"/>
  <c r="I2332" i="3"/>
  <c r="I2333" i="3"/>
  <c r="I2334" i="3"/>
  <c r="I364" i="3"/>
  <c r="I365" i="3"/>
  <c r="I366" i="3"/>
  <c r="I367" i="3"/>
  <c r="I368" i="3"/>
  <c r="I369" i="3"/>
  <c r="I370" i="3"/>
  <c r="I371" i="3"/>
  <c r="I372" i="3"/>
  <c r="I1147" i="3"/>
  <c r="I1588" i="3"/>
  <c r="I1589" i="3"/>
  <c r="I1590" i="3"/>
  <c r="I1591" i="3"/>
  <c r="I1592"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151" i="3"/>
  <c r="I1152" i="3"/>
  <c r="I1153" i="3"/>
  <c r="I1154" i="3"/>
  <c r="I1155" i="3"/>
  <c r="I1156" i="3"/>
  <c r="I1157" i="3"/>
  <c r="I521" i="3"/>
  <c r="I522" i="3"/>
  <c r="I523" i="3"/>
  <c r="I524" i="3"/>
  <c r="I2289" i="3"/>
  <c r="I2290" i="3"/>
  <c r="I110" i="3"/>
  <c r="I111" i="3"/>
  <c r="I727" i="3"/>
  <c r="I728" i="3"/>
  <c r="I729" i="3"/>
  <c r="I730" i="3"/>
  <c r="I731" i="3"/>
  <c r="I732" i="3"/>
  <c r="I733" i="3"/>
  <c r="I734" i="3"/>
  <c r="I735" i="3"/>
  <c r="I481" i="3"/>
  <c r="I482" i="3"/>
  <c r="I483" i="3"/>
  <c r="I484" i="3"/>
  <c r="I485"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064"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2222" i="3"/>
  <c r="I2223" i="3"/>
  <c r="I2224" i="3"/>
  <c r="I2225" i="3"/>
  <c r="I2226" i="3"/>
  <c r="I2227" i="3"/>
  <c r="I2228" i="3"/>
  <c r="I2229" i="3"/>
  <c r="I2230" i="3"/>
  <c r="I2231" i="3"/>
  <c r="I1602" i="3"/>
  <c r="I1603" i="3"/>
  <c r="I1604" i="3"/>
  <c r="I1605" i="3"/>
  <c r="I1606" i="3"/>
  <c r="I1607" i="3"/>
  <c r="I75" i="3"/>
  <c r="I76" i="3"/>
  <c r="I77" i="3"/>
  <c r="I1536" i="3"/>
  <c r="I1537" i="3"/>
  <c r="I1538" i="3"/>
  <c r="I1539" i="3"/>
  <c r="I1540" i="3"/>
  <c r="I1541" i="3"/>
  <c r="I1542" i="3"/>
  <c r="I1543" i="3"/>
  <c r="I1544" i="3"/>
  <c r="I1545" i="3"/>
  <c r="I1546" i="3"/>
  <c r="I1547" i="3"/>
  <c r="I1548" i="3"/>
  <c r="I1549" i="3"/>
  <c r="I1981" i="3"/>
  <c r="I1982" i="3"/>
  <c r="I1983" i="3"/>
  <c r="I2282" i="3"/>
  <c r="I2283" i="3"/>
  <c r="I2284" i="3"/>
  <c r="I1171" i="3"/>
  <c r="I1175" i="3"/>
  <c r="I1176" i="3"/>
  <c r="I1177" i="3"/>
  <c r="I490" i="3"/>
  <c r="I491" i="3"/>
  <c r="I2345" i="3"/>
  <c r="I2346" i="3"/>
  <c r="I2347" i="3"/>
  <c r="I2348" i="3"/>
  <c r="I2349" i="3"/>
  <c r="I2350" i="3"/>
  <c r="I2375" i="3"/>
  <c r="I2376" i="3"/>
  <c r="I2377" i="3"/>
  <c r="I1852" i="3"/>
  <c r="I1853" i="3"/>
  <c r="I1854" i="3"/>
  <c r="I1855" i="3"/>
  <c r="I1856" i="3"/>
  <c r="I1857" i="3"/>
  <c r="I1264" i="3"/>
  <c r="I1925" i="3"/>
  <c r="I220" i="3"/>
  <c r="I2149" i="3"/>
  <c r="I1254" i="3"/>
  <c r="I1255" i="3"/>
  <c r="I1256" i="3"/>
  <c r="I2370" i="3"/>
  <c r="I2371" i="3"/>
  <c r="I2372" i="3"/>
  <c r="I2373"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212" i="3"/>
  <c r="I213" i="3"/>
  <c r="I214" i="3"/>
  <c r="I1287" i="3"/>
  <c r="I503" i="3"/>
  <c r="I504" i="3"/>
  <c r="I505" i="3"/>
  <c r="I506" i="3"/>
  <c r="I507" i="3"/>
  <c r="I508" i="3"/>
  <c r="I1076" i="3"/>
  <c r="I1611" i="3"/>
  <c r="I1072" i="3"/>
  <c r="I1070" i="3"/>
  <c r="I385" i="3"/>
  <c r="I1811"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425" i="3"/>
  <c r="I426" i="3"/>
  <c r="I336" i="3"/>
  <c r="I337" i="3"/>
  <c r="I338" i="3"/>
  <c r="I379" i="3"/>
  <c r="I346" i="3"/>
  <c r="I347" i="3"/>
  <c r="I348" i="3"/>
  <c r="I349" i="3"/>
  <c r="I350" i="3"/>
  <c r="I351" i="3"/>
  <c r="I352" i="3"/>
  <c r="I353" i="3"/>
  <c r="I354"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2075" i="3"/>
  <c r="I2076" i="3"/>
  <c r="I2077" i="3"/>
  <c r="I2078" i="3"/>
  <c r="I71" i="3"/>
  <c r="I72" i="3"/>
  <c r="I73" i="3"/>
  <c r="I1159" i="3"/>
  <c r="I1160" i="3"/>
  <c r="I1173" i="3"/>
  <c r="I216" i="3"/>
  <c r="I217" i="3"/>
  <c r="I218" i="3"/>
  <c r="I1656" i="3"/>
  <c r="I1657" i="3"/>
  <c r="I1658" i="3"/>
  <c r="I113" i="3"/>
  <c r="I114" i="3"/>
  <c r="I115" i="3"/>
  <c r="I116" i="3"/>
  <c r="I117" i="3"/>
  <c r="I528" i="3"/>
  <c r="I1711" i="3"/>
  <c r="I1712" i="3"/>
  <c r="I1713" i="3"/>
  <c r="I1714" i="3"/>
  <c r="I1715" i="3"/>
  <c r="I1716" i="3"/>
  <c r="I1717" i="3"/>
  <c r="I1718" i="3"/>
  <c r="I1719" i="3"/>
  <c r="I1720" i="3"/>
  <c r="I1721" i="3"/>
  <c r="I1722"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1838" i="3"/>
  <c r="I1839" i="3"/>
  <c r="I1840" i="3"/>
  <c r="I1841" i="3"/>
  <c r="I1842" i="3"/>
  <c r="I2263" i="3"/>
  <c r="I2005" i="3"/>
  <c r="I2006" i="3"/>
  <c r="I21" i="3"/>
  <c r="I22" i="3"/>
  <c r="I23" i="3"/>
  <c r="I313" i="3"/>
  <c r="I314" i="3"/>
  <c r="I315" i="3"/>
  <c r="I316" i="3"/>
  <c r="I317" i="3"/>
  <c r="I318" i="3"/>
  <c r="I319" i="3"/>
  <c r="I320" i="3"/>
  <c r="I321" i="3"/>
  <c r="I322" i="3"/>
  <c r="I323" i="3"/>
  <c r="I324" i="3"/>
  <c r="I325" i="3"/>
  <c r="I326" i="3"/>
  <c r="I327" i="3"/>
  <c r="I2059" i="3"/>
  <c r="I2060" i="3"/>
  <c r="I1619" i="3"/>
  <c r="I1620" i="3"/>
  <c r="I2035" i="3"/>
  <c r="I2261" i="3"/>
  <c r="I1184" i="3"/>
  <c r="I1185" i="3"/>
  <c r="I1186" i="3"/>
  <c r="I2238" i="3"/>
  <c r="I2239" i="3"/>
  <c r="I2240" i="3"/>
  <c r="I2241" i="3"/>
  <c r="I2242" i="3"/>
  <c r="I2342" i="3"/>
  <c r="I2343" i="3"/>
  <c r="I374" i="3"/>
  <c r="I106" i="3"/>
  <c r="I107" i="3"/>
  <c r="I108" i="3"/>
  <c r="I1275" i="3"/>
  <c r="I2068" i="3"/>
  <c r="I2069" i="3"/>
  <c r="I2070" i="3"/>
  <c r="I1791" i="3"/>
  <c r="I1792" i="3"/>
  <c r="I1793" i="3"/>
  <c r="I1794" i="3"/>
  <c r="I1795" i="3"/>
  <c r="I1796" i="3"/>
  <c r="I1797" i="3"/>
  <c r="I1798" i="3"/>
  <c r="I1799" i="3"/>
  <c r="I1800" i="3"/>
  <c r="I1801" i="3"/>
  <c r="I1802" i="3"/>
  <c r="I1803" i="3"/>
  <c r="I1804" i="3"/>
  <c r="I1805" i="3"/>
  <c r="I1806" i="3"/>
  <c r="I1807" i="3"/>
  <c r="I1808" i="3"/>
  <c r="I1809" i="3"/>
  <c r="I515" i="3"/>
  <c r="I1937" i="3"/>
  <c r="I1938" i="3"/>
  <c r="I1939" i="3"/>
  <c r="I1940" i="3"/>
  <c r="I1941" i="3"/>
  <c r="I1942" i="3"/>
  <c r="I1943" i="3"/>
  <c r="I1944" i="3"/>
  <c r="I1945" i="3"/>
  <c r="I1946" i="3"/>
  <c r="I1947" i="3"/>
  <c r="I1948" i="3"/>
  <c r="I1949" i="3"/>
  <c r="I1950" i="3"/>
  <c r="I1951" i="3"/>
  <c r="I1952" i="3"/>
  <c r="I1932" i="3"/>
  <c r="I1933" i="3"/>
  <c r="I1934" i="3"/>
  <c r="I1935" i="3"/>
  <c r="I737" i="3"/>
  <c r="I738" i="3"/>
  <c r="I739" i="3"/>
  <c r="I740" i="3"/>
  <c r="I741" i="3"/>
  <c r="I2244" i="3"/>
  <c r="I2245" i="3"/>
  <c r="I2246" i="3"/>
  <c r="I2247" i="3"/>
  <c r="I1309" i="3"/>
  <c r="I1310" i="3"/>
  <c r="I1311" i="3"/>
  <c r="I1675" i="3"/>
  <c r="I1676" i="3"/>
  <c r="I1813" i="3"/>
  <c r="I1814" i="3"/>
  <c r="I1815" i="3"/>
  <c r="I1816" i="3"/>
  <c r="I1817" i="3"/>
  <c r="I1818" i="3"/>
  <c r="I1819" i="3"/>
  <c r="I1820" i="3"/>
  <c r="I1821" i="3"/>
  <c r="I517" i="3"/>
  <c r="I518" i="3"/>
  <c r="I519" i="3"/>
  <c r="I1196" i="3"/>
  <c r="I1197" i="3"/>
  <c r="I1198" i="3"/>
  <c r="I463" i="3"/>
  <c r="I464" i="3"/>
  <c r="I465" i="3"/>
  <c r="I466" i="3"/>
  <c r="I467" i="3"/>
  <c r="I468" i="3"/>
  <c r="I469" i="3"/>
  <c r="I470" i="3"/>
  <c r="I471" i="3"/>
  <c r="I472" i="3"/>
  <c r="I473" i="3"/>
  <c r="I474" i="3"/>
  <c r="I475" i="3"/>
  <c r="I476" i="3"/>
  <c r="I477" i="3"/>
  <c r="I478" i="3"/>
  <c r="I479" i="3"/>
  <c r="I1192" i="3"/>
  <c r="I1193" i="3"/>
  <c r="I1194" i="3"/>
  <c r="I2402" i="3"/>
  <c r="I2403" i="3"/>
  <c r="I2404" i="3"/>
  <c r="I2255" i="3"/>
  <c r="I2256" i="3"/>
  <c r="I2257" i="3"/>
  <c r="I2258" i="3"/>
  <c r="I2259" i="3"/>
  <c r="I1673" i="3"/>
  <c r="I1662" i="3"/>
  <c r="I1663" i="3"/>
  <c r="I1664" i="3"/>
  <c r="I1665" i="3"/>
  <c r="I1666" i="3"/>
  <c r="I1667" i="3"/>
  <c r="I1668" i="3"/>
  <c r="I1669" i="3"/>
  <c r="I1724" i="3"/>
  <c r="I1725" i="3"/>
  <c r="I1726" i="3"/>
  <c r="I1727" i="3"/>
  <c r="I1728" i="3"/>
  <c r="I1729" i="3"/>
  <c r="I1730" i="3"/>
  <c r="I1731" i="3"/>
  <c r="I1732" i="3"/>
  <c r="I1733" i="3"/>
  <c r="I1734" i="3"/>
  <c r="I1735" i="3"/>
  <c r="I1736" i="3"/>
  <c r="I1737" i="3"/>
  <c r="I1738" i="3"/>
  <c r="I1739" i="3"/>
  <c r="I1740" i="3"/>
  <c r="I1741" i="3"/>
  <c r="I1742" i="3"/>
  <c r="I1743" i="3"/>
  <c r="I1744" i="3"/>
  <c r="I2304" i="3"/>
  <c r="I2305" i="3"/>
  <c r="I2306" i="3"/>
  <c r="I1188" i="3"/>
  <c r="I1189" i="3"/>
  <c r="I1336" i="3"/>
  <c r="I1289" i="3"/>
  <c r="I1290" i="3"/>
  <c r="I1343" i="3"/>
  <c r="I1344" i="3"/>
  <c r="I1345" i="3"/>
  <c r="I1927" i="3"/>
  <c r="I1928" i="3"/>
  <c r="I1929" i="3"/>
  <c r="I1930" i="3"/>
  <c r="I2249" i="3"/>
  <c r="I2250" i="3"/>
  <c r="I2251" i="3"/>
  <c r="I2252" i="3"/>
  <c r="I2253" i="3"/>
  <c r="I510" i="3"/>
  <c r="I511" i="3"/>
  <c r="I512" i="3"/>
  <c r="I513" i="3"/>
  <c r="I418" i="3"/>
  <c r="I419" i="3"/>
  <c r="I420" i="3"/>
  <c r="I421" i="3"/>
  <c r="I422" i="3"/>
  <c r="I423" i="3"/>
  <c r="I1096" i="3"/>
  <c r="I1097" i="3"/>
  <c r="I1098" i="3"/>
  <c r="I1099" i="3"/>
  <c r="I1100" i="3"/>
  <c r="I1101" i="3"/>
  <c r="I1102" i="3"/>
  <c r="I1103" i="3"/>
  <c r="I1104" i="3"/>
  <c r="I1105" i="3"/>
  <c r="I1106" i="3"/>
  <c r="I1280" i="3"/>
  <c r="I1281" i="3"/>
  <c r="I1282" i="3"/>
  <c r="I1283" i="3"/>
  <c r="I1284" i="3"/>
  <c r="I1285" i="3"/>
  <c r="I1341" i="3"/>
  <c r="I2091" i="3"/>
  <c r="I2092" i="3"/>
  <c r="I2093" i="3"/>
  <c r="I2094" i="3"/>
  <c r="I2095" i="3"/>
  <c r="I2096" i="3"/>
  <c r="I2097" i="3"/>
  <c r="I2098" i="3"/>
  <c r="I2099" i="3"/>
  <c r="I2100" i="3"/>
  <c r="I2101" i="3"/>
  <c r="I2102" i="3"/>
  <c r="I2103" i="3"/>
  <c r="I2104" i="3"/>
  <c r="I2105" i="3"/>
  <c r="I2106" i="3"/>
  <c r="I2107" i="3"/>
  <c r="I2108" i="3"/>
  <c r="I2109" i="3"/>
  <c r="I2110" i="3"/>
  <c r="I2111" i="3"/>
  <c r="I2112" i="3"/>
  <c r="I2072" i="3"/>
  <c r="I2073"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544" i="3"/>
  <c r="I545" i="3"/>
  <c r="I546" i="3"/>
  <c r="I547" i="3"/>
  <c r="I548" i="3"/>
  <c r="I549" i="3"/>
  <c r="I550" i="3"/>
  <c r="I551" i="3"/>
  <c r="I552" i="3"/>
  <c r="I2297" i="3"/>
  <c r="I2298" i="3"/>
  <c r="I539" i="3"/>
  <c r="I540" i="3"/>
  <c r="I541" i="3"/>
  <c r="I542" i="3"/>
  <c r="I1324" i="3"/>
  <c r="I1325" i="3"/>
  <c r="I1326" i="3"/>
  <c r="I1327" i="3"/>
  <c r="I1328" i="3"/>
  <c r="I536" i="3"/>
  <c r="I537" i="3"/>
  <c r="I1248" i="3"/>
  <c r="I1249" i="3"/>
  <c r="I1297" i="3"/>
  <c r="I1298" i="3"/>
  <c r="I1299" i="3"/>
  <c r="I1300" i="3"/>
  <c r="I1301" i="3"/>
  <c r="I2125" i="3"/>
  <c r="I2126" i="3"/>
  <c r="I2127" i="3"/>
  <c r="I2128" i="3"/>
  <c r="I2129" i="3"/>
  <c r="I2130" i="3"/>
  <c r="I2131" i="3"/>
  <c r="I2132" i="3"/>
  <c r="I2133" i="3"/>
  <c r="I2134" i="3"/>
  <c r="I2135" i="3"/>
  <c r="I2136" i="3"/>
  <c r="I2137" i="3"/>
  <c r="I2138" i="3"/>
  <c r="I2139" i="3"/>
  <c r="I2140" i="3"/>
  <c r="I2141" i="3"/>
  <c r="I2142" i="3"/>
  <c r="I2143" i="3"/>
  <c r="I1292" i="3"/>
  <c r="I1293" i="3"/>
  <c r="I1294" i="3"/>
  <c r="I1295" i="3"/>
  <c r="I1213" i="3"/>
  <c r="I1214" i="3"/>
  <c r="I1215" i="3"/>
  <c r="I2039" i="3"/>
  <c r="I1615" i="3"/>
  <c r="I1616" i="3"/>
  <c r="I1617" i="3"/>
  <c r="I383" i="3"/>
  <c r="I356" i="3"/>
  <c r="I1319" i="3"/>
  <c r="I1320" i="3"/>
  <c r="I1488" i="3"/>
  <c r="I1489" i="3"/>
  <c r="I1490" i="3"/>
  <c r="I1491" i="3"/>
  <c r="I12" i="3"/>
  <c r="I13" i="3"/>
  <c r="I14" i="3"/>
  <c r="I15" i="3"/>
  <c r="I16" i="3"/>
  <c r="I17" i="3"/>
  <c r="I18" i="3"/>
  <c r="I19" i="3"/>
  <c r="I362" i="3"/>
  <c r="I2278" i="3"/>
  <c r="I2279" i="3"/>
  <c r="I2280" i="3"/>
  <c r="I1322"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1306" i="3"/>
  <c r="I1307" i="3"/>
  <c r="I69" i="3"/>
  <c r="I1217" i="3"/>
  <c r="I1518" i="3"/>
  <c r="I1519" i="3"/>
  <c r="I1520" i="3"/>
  <c r="I1521" i="3"/>
  <c r="I1522" i="3"/>
  <c r="I1523" i="3"/>
  <c r="I1524" i="3"/>
  <c r="I1525" i="3"/>
  <c r="I1526" i="3"/>
  <c r="I1527" i="3"/>
  <c r="I1528" i="3"/>
  <c r="I1529" i="3"/>
  <c r="I1530" i="3"/>
  <c r="I1531" i="3"/>
  <c r="I1532" i="3"/>
  <c r="I1533" i="3"/>
  <c r="I1534" i="3"/>
  <c r="I142" i="3"/>
  <c r="I1277" i="3"/>
  <c r="I1278" i="3"/>
  <c r="I428" i="3"/>
  <c r="I429" i="3"/>
  <c r="I144" i="3"/>
  <c r="I145" i="3"/>
  <c r="I146" i="3"/>
  <c r="I147" i="3"/>
  <c r="I148" i="3"/>
  <c r="I149" i="3"/>
  <c r="I150" i="3"/>
  <c r="I151" i="3"/>
  <c r="I573" i="3"/>
  <c r="I574" i="3"/>
  <c r="I575" i="3"/>
  <c r="I576" i="3"/>
  <c r="I2194" i="3"/>
  <c r="I2195" i="3"/>
  <c r="I2196" i="3"/>
  <c r="I2037" i="3"/>
  <c r="I79" i="3"/>
  <c r="I80" i="3"/>
  <c r="I81" i="3"/>
  <c r="I82" i="3"/>
  <c r="I83" i="3"/>
  <c r="I2300" i="3"/>
  <c r="I2268" i="3"/>
  <c r="I2269" i="3"/>
  <c r="I2270" i="3"/>
  <c r="I2271" i="3"/>
  <c r="I2272" i="3"/>
  <c r="I2273"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563" i="3"/>
  <c r="I567" i="3"/>
  <c r="I169" i="3"/>
  <c r="I165" i="3"/>
  <c r="I166" i="3"/>
  <c r="I167" i="3"/>
  <c r="I438" i="3"/>
  <c r="I439" i="3"/>
  <c r="I440" i="3"/>
  <c r="I441" i="3"/>
  <c r="I442" i="3"/>
  <c r="I443" i="3"/>
  <c r="I444" i="3"/>
  <c r="I445" i="3"/>
  <c r="I1066" i="3"/>
  <c r="I2145" i="3"/>
  <c r="I2146" i="3"/>
  <c r="I2147" i="3"/>
  <c r="I1068" i="3"/>
  <c r="I1330" i="3"/>
  <c r="I1331" i="3"/>
  <c r="I1240" i="3"/>
  <c r="I1241"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387" i="3"/>
  <c r="I388" i="3"/>
  <c r="I389" i="3"/>
  <c r="I85" i="3"/>
  <c r="I86" i="3"/>
  <c r="I87" i="3"/>
  <c r="I88" i="3"/>
  <c r="I89" i="3"/>
  <c r="I90" i="3"/>
  <c r="I91" i="3"/>
  <c r="I92" i="3"/>
  <c r="I93" i="3"/>
  <c r="I94" i="3"/>
  <c r="I95" i="3"/>
  <c r="I96" i="3"/>
  <c r="I97" i="3"/>
  <c r="I98" i="3"/>
  <c r="I99" i="3"/>
  <c r="I100" i="3"/>
  <c r="I101" i="3"/>
  <c r="I102" i="3"/>
  <c r="I103" i="3"/>
  <c r="I104" i="3"/>
  <c r="I299" i="3"/>
  <c r="I300" i="3"/>
  <c r="I301" i="3"/>
  <c r="I302" i="3"/>
  <c r="I303" i="3"/>
  <c r="I25" i="3"/>
  <c r="I26" i="3"/>
  <c r="I27" i="3"/>
  <c r="I2027" i="3"/>
  <c r="I2028" i="3"/>
  <c r="I2029" i="3"/>
  <c r="I2030" i="3"/>
  <c r="I2031" i="3"/>
  <c r="I843" i="3"/>
  <c r="I844" i="3"/>
  <c r="I845" i="3"/>
  <c r="I846" i="3"/>
  <c r="I847" i="3"/>
  <c r="I848" i="3"/>
  <c r="I2151" i="3"/>
  <c r="I2152" i="3"/>
  <c r="I2153" i="3"/>
  <c r="I2154" i="3"/>
  <c r="I2155" i="3"/>
  <c r="I305" i="3"/>
  <c r="I2292" i="3"/>
  <c r="I458" i="3"/>
  <c r="I459" i="3"/>
  <c r="I460" i="3"/>
  <c r="I461" i="3"/>
  <c r="I2294" i="3"/>
  <c r="I2295" i="3"/>
  <c r="I1622" i="3"/>
  <c r="I1623" i="3"/>
  <c r="I1624" i="3"/>
  <c r="I1625" i="3"/>
  <c r="I532"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1637" i="3"/>
  <c r="I1638" i="3"/>
  <c r="I1639" i="3"/>
  <c r="I1640" i="3"/>
  <c r="I1641" i="3"/>
  <c r="I1642" i="3"/>
  <c r="I1643" i="3"/>
  <c r="I1644" i="3"/>
  <c r="I1645" i="3"/>
  <c r="I1646" i="3"/>
  <c r="I1647" i="3"/>
  <c r="I2336" i="3"/>
  <c r="I2337" i="3"/>
  <c r="I2338" i="3"/>
  <c r="I2339" i="3"/>
  <c r="I2340" i="3"/>
  <c r="I1351" i="3"/>
  <c r="I1352" i="3"/>
  <c r="I1353" i="3"/>
  <c r="I155" i="3"/>
  <c r="I156" i="3"/>
  <c r="I157" i="3"/>
  <c r="I158" i="3"/>
  <c r="I159" i="3"/>
  <c r="I1266" i="3"/>
  <c r="I1267" i="3"/>
  <c r="I1268" i="3"/>
  <c r="I1269" i="3"/>
  <c r="I1270" i="3"/>
  <c r="I1271" i="3"/>
  <c r="I1272" i="3"/>
  <c r="I1273" i="3"/>
  <c r="I924" i="3"/>
  <c r="I925" i="3"/>
  <c r="I926" i="3"/>
  <c r="I927" i="3"/>
  <c r="I928" i="3"/>
  <c r="I929" i="3"/>
  <c r="I930" i="3"/>
  <c r="I931" i="3"/>
  <c r="I932" i="3"/>
  <c r="I933" i="3"/>
  <c r="I934" i="3"/>
  <c r="I935" i="3"/>
  <c r="I936" i="3"/>
  <c r="I937" i="3"/>
  <c r="I938" i="3"/>
  <c r="I1671" i="3"/>
  <c r="I807" i="3"/>
  <c r="I1823" i="3"/>
  <c r="I1824" i="3"/>
  <c r="I1825" i="3"/>
  <c r="I1826" i="3"/>
  <c r="I1827" i="3"/>
  <c r="I1828" i="3"/>
  <c r="I1829" i="3"/>
  <c r="I1830" i="3"/>
  <c r="I1831" i="3"/>
  <c r="I1832" i="3"/>
  <c r="I1833" i="3"/>
  <c r="I1834" i="3"/>
  <c r="I1835" i="3"/>
  <c r="I1836" i="3"/>
  <c r="I885" i="3"/>
  <c r="I886" i="3"/>
  <c r="I887" i="3"/>
  <c r="I888" i="3"/>
  <c r="I889" i="3"/>
  <c r="I890" i="3"/>
  <c r="I891" i="3"/>
  <c r="I892" i="3"/>
  <c r="I893" i="3"/>
  <c r="I894" i="3"/>
  <c r="I895" i="3"/>
  <c r="I454" i="3"/>
  <c r="I455" i="3"/>
  <c r="I456" i="3"/>
  <c r="I1333" i="3"/>
  <c r="I1334" i="3"/>
  <c r="I1128" i="3"/>
  <c r="I1129" i="3"/>
  <c r="I1130" i="3"/>
  <c r="I1131" i="3"/>
  <c r="I1132" i="3"/>
  <c r="I1133" i="3"/>
  <c r="I1134" i="3"/>
  <c r="I1135" i="3"/>
  <c r="I1136" i="3"/>
  <c r="I1137" i="3"/>
  <c r="I1138" i="3"/>
  <c r="I1139" i="3"/>
  <c r="I1140" i="3"/>
  <c r="I1141" i="3"/>
  <c r="I1142" i="3"/>
  <c r="I1143" i="3"/>
  <c r="I558" i="3"/>
  <c r="I559" i="3"/>
  <c r="I560" i="3"/>
  <c r="I561" i="3"/>
  <c r="I1262" i="3"/>
  <c r="I2033" i="3"/>
  <c r="I1869" i="3"/>
  <c r="I1870" i="3"/>
  <c r="I1871" i="3"/>
  <c r="I1872" i="3"/>
  <c r="I1873" i="3"/>
  <c r="I1874" i="3"/>
  <c r="I1875" i="3"/>
  <c r="I1876" i="3"/>
  <c r="I1877" i="3"/>
  <c r="I1878" i="3"/>
  <c r="I1879" i="3"/>
  <c r="I1880" i="3"/>
  <c r="I1881" i="3"/>
  <c r="I1882" i="3"/>
  <c r="I1883" i="3"/>
  <c r="I1884" i="3"/>
  <c r="I1885" i="3"/>
  <c r="I1886" i="3"/>
  <c r="I1887" i="3"/>
  <c r="I1888" i="3"/>
  <c r="I1889" i="3"/>
  <c r="I1890" i="3"/>
  <c r="I1891" i="3"/>
  <c r="I1892" i="3"/>
  <c r="I1893" i="3"/>
  <c r="I1894" i="3"/>
  <c r="I1895" i="3"/>
  <c r="I1896" i="3"/>
  <c r="I1897" i="3"/>
  <c r="I1898" i="3"/>
  <c r="I1899" i="3"/>
  <c r="I1900" i="3"/>
  <c r="I1901" i="3"/>
  <c r="I1902" i="3"/>
  <c r="I1903" i="3"/>
  <c r="I1904" i="3"/>
  <c r="I1905" i="3"/>
  <c r="I1906" i="3"/>
  <c r="I1907" i="3"/>
  <c r="I1908" i="3"/>
  <c r="I1909" i="3"/>
  <c r="I1910" i="3"/>
  <c r="I1911" i="3"/>
  <c r="I1912" i="3"/>
  <c r="I1913" i="3"/>
  <c r="I1914" i="3"/>
  <c r="I1915" i="3"/>
  <c r="I1916" i="3"/>
  <c r="I1917" i="3"/>
  <c r="I1918" i="3"/>
  <c r="I1919" i="3"/>
  <c r="I1920" i="3"/>
  <c r="I1921" i="3"/>
  <c r="I1922" i="3"/>
  <c r="I1923" i="3"/>
  <c r="I1237" i="3"/>
  <c r="I1238" i="3"/>
  <c r="I1859" i="3"/>
  <c r="I1860" i="3"/>
  <c r="I1861" i="3"/>
  <c r="I1862" i="3"/>
  <c r="I1863" i="3"/>
  <c r="I1864" i="3"/>
  <c r="I1865" i="3"/>
  <c r="I1866" i="3"/>
  <c r="I1867" i="3"/>
  <c r="I311" i="3"/>
  <c r="I1355" i="3"/>
  <c r="I1356" i="3"/>
  <c r="I1357" i="3"/>
  <c r="I1358" i="3"/>
  <c r="I1359" i="3"/>
  <c r="I1360" i="3"/>
  <c r="I1678" i="3"/>
  <c r="I1679" i="3"/>
  <c r="I1680" i="3"/>
  <c r="I1681" i="3"/>
  <c r="I1844" i="3"/>
  <c r="I1845" i="3"/>
  <c r="I1846" i="3"/>
  <c r="I1847" i="3"/>
  <c r="I1064" i="3"/>
  <c r="I1613" i="3"/>
  <c r="I1062" i="3"/>
  <c r="I2062" i="3"/>
  <c r="I1468" i="3"/>
  <c r="I1469" i="3"/>
  <c r="I1470" i="3"/>
  <c r="I1471" i="3"/>
  <c r="I1472" i="3"/>
  <c r="I1473" i="3"/>
  <c r="I1474" i="3"/>
  <c r="I1475" i="3"/>
  <c r="I1476" i="3"/>
  <c r="I1477" i="3"/>
  <c r="I1478" i="3"/>
  <c r="I1479" i="3"/>
  <c r="I1480" i="3"/>
  <c r="I1481" i="3"/>
  <c r="I1482" i="3"/>
  <c r="I2352" i="3"/>
  <c r="I2353" i="3"/>
  <c r="I2354" i="3"/>
  <c r="I2355" i="3"/>
  <c r="I2356" i="3"/>
  <c r="I2357" i="3"/>
  <c r="I2358" i="3"/>
  <c r="I2359"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526" i="3"/>
  <c r="I875" i="3"/>
  <c r="I876" i="3"/>
  <c r="I877" i="3"/>
  <c r="I878" i="3"/>
  <c r="I879" i="3"/>
  <c r="I880" i="3"/>
  <c r="I881" i="3"/>
  <c r="I882" i="3"/>
  <c r="I883" i="3"/>
  <c r="I2265" i="3"/>
  <c r="I2266" i="3"/>
  <c r="I2157" i="3"/>
  <c r="I2158" i="3"/>
  <c r="I2159" i="3"/>
  <c r="I2160" i="3"/>
  <c r="I1149" i="3"/>
  <c r="I1208" i="3"/>
  <c r="I1209" i="3"/>
  <c r="I1210" i="3"/>
  <c r="I1211" i="3"/>
  <c r="I1313" i="3"/>
  <c r="I1314" i="3"/>
  <c r="I1315" i="3"/>
  <c r="I1316" i="3"/>
  <c r="I1317" i="3"/>
  <c r="I2361" i="3"/>
  <c r="I2362" i="3"/>
  <c r="I2363" i="3"/>
  <c r="I2364" i="3"/>
  <c r="I2365" i="3"/>
  <c r="I2366" i="3"/>
  <c r="I2367" i="3"/>
  <c r="I2368" i="3"/>
  <c r="I2184" i="3"/>
  <c r="I329" i="3"/>
  <c r="I330" i="3"/>
  <c r="I837" i="3"/>
  <c r="I838" i="3"/>
  <c r="I839" i="3"/>
  <c r="I840" i="3"/>
  <c r="I841" i="3"/>
  <c r="I2114" i="3"/>
  <c r="I2115" i="3"/>
  <c r="I2116" i="3"/>
  <c r="I2117" i="3"/>
  <c r="I2118" i="3"/>
  <c r="I2119" i="3"/>
  <c r="I2120" i="3"/>
  <c r="I2121" i="3"/>
  <c r="I2122" i="3"/>
  <c r="I2123" i="3"/>
  <c r="I2302" i="3"/>
  <c r="I1459" i="3"/>
  <c r="I1460" i="3"/>
  <c r="I1461" i="3"/>
  <c r="I1462" i="3"/>
  <c r="I1463" i="3"/>
  <c r="I1464" i="3"/>
  <c r="I1465" i="3"/>
  <c r="I1466" i="3"/>
  <c r="I2050" i="3"/>
  <c r="I2051"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775" i="3"/>
  <c r="I776" i="3"/>
  <c r="I777" i="3"/>
  <c r="I2162" i="3"/>
  <c r="I2164" i="3"/>
  <c r="I2165" i="3"/>
  <c r="I431" i="3"/>
  <c r="I432" i="3"/>
  <c r="I433" i="3"/>
  <c r="I434" i="3"/>
  <c r="I435" i="3"/>
  <c r="I436" i="3"/>
  <c r="I2190" i="3"/>
  <c r="I2191" i="3"/>
  <c r="I2192" i="3"/>
  <c r="I2169" i="3"/>
  <c r="I2170" i="3"/>
  <c r="I2171" i="3"/>
  <c r="I2172" i="3"/>
  <c r="I2173" i="3"/>
  <c r="I2174" i="3"/>
  <c r="I2175" i="3"/>
  <c r="I2176" i="3"/>
  <c r="I2177" i="3"/>
  <c r="I2178" i="3"/>
  <c r="I2179" i="3"/>
  <c r="I2384" i="3"/>
  <c r="I2385" i="3"/>
  <c r="I2386" i="3"/>
  <c r="I2387" i="3"/>
  <c r="I2388" i="3"/>
  <c r="I2389" i="3"/>
  <c r="I2390" i="3"/>
  <c r="I447" i="3"/>
  <c r="I448" i="3"/>
  <c r="I449" i="3"/>
  <c r="I222" i="3"/>
  <c r="I223" i="3"/>
  <c r="I224" i="3"/>
  <c r="I225" i="3"/>
  <c r="I226" i="3"/>
  <c r="I227" i="3"/>
  <c r="I228" i="3"/>
  <c r="I10" i="3"/>
  <c r="I376" i="3"/>
  <c r="I377" i="3"/>
  <c r="I2046" i="3"/>
  <c r="I2047" i="3"/>
  <c r="I2048" i="3"/>
  <c r="I129" i="3"/>
  <c r="I130" i="3"/>
  <c r="I131" i="3"/>
  <c r="I132" i="3"/>
  <c r="I133" i="3"/>
  <c r="I134" i="3"/>
  <c r="I135" i="3"/>
  <c r="I136" i="3"/>
  <c r="I137" i="3"/>
  <c r="I138" i="3"/>
  <c r="I139" i="3"/>
  <c r="I140" i="3"/>
  <c r="I2008" i="3"/>
  <c r="I2009" i="3"/>
  <c r="I2010" i="3"/>
  <c r="I2011" i="3"/>
  <c r="I2012" i="3"/>
  <c r="I2013" i="3"/>
  <c r="I2014" i="3"/>
  <c r="I2015" i="3"/>
  <c r="I2016" i="3"/>
  <c r="I2017" i="3"/>
  <c r="I2018" i="3"/>
  <c r="I2392" i="3"/>
  <c r="I2393" i="3"/>
  <c r="I2394" i="3"/>
  <c r="I2395" i="3"/>
  <c r="I2396" i="3"/>
  <c r="I2397" i="3"/>
  <c r="I2398" i="3"/>
  <c r="I2399" i="3"/>
  <c r="I2400" i="3"/>
  <c r="I1225" i="3"/>
  <c r="I1226" i="3"/>
  <c r="I1594" i="3"/>
  <c r="I1595" i="3"/>
  <c r="I1596" i="3"/>
  <c r="I1597" i="3"/>
  <c r="I1598" i="3"/>
  <c r="I1599" i="3"/>
  <c r="I1600" i="3"/>
  <c r="I1179" i="3"/>
  <c r="I1180" i="3"/>
  <c r="I1181" i="3"/>
  <c r="I1182" i="3"/>
  <c r="I1251" i="3"/>
  <c r="I1252" i="3"/>
  <c r="I1338" i="3"/>
  <c r="I1339" i="3"/>
  <c r="I487" i="3"/>
  <c r="I488" i="3"/>
  <c r="I1203" i="3"/>
  <c r="I1204" i="3"/>
  <c r="I1205" i="3"/>
  <c r="I534" i="3"/>
  <c r="I1167" i="3"/>
  <c r="I340" i="3"/>
  <c r="I341" i="3"/>
  <c r="I342" i="3"/>
  <c r="I343" i="3"/>
  <c r="I344" i="3"/>
  <c r="I2308" i="3"/>
  <c r="I2309" i="3"/>
  <c r="I2310" i="3"/>
  <c r="I2311" i="3"/>
  <c r="I2312" i="3"/>
  <c r="I2313" i="3"/>
  <c r="I2314" i="3"/>
  <c r="I2315" i="3"/>
  <c r="I2316" i="3"/>
  <c r="I2317" i="3"/>
  <c r="I2318" i="3"/>
  <c r="I2319" i="3"/>
  <c r="I2320" i="3"/>
  <c r="I2321" i="3"/>
  <c r="I2322" i="3"/>
  <c r="I2323" i="3"/>
  <c r="I2324" i="3"/>
  <c r="I2325" i="3"/>
  <c r="I2326" i="3"/>
  <c r="I2327" i="3"/>
  <c r="I2328" i="3"/>
  <c r="I2080" i="3"/>
  <c r="I2081" i="3"/>
  <c r="I2082" i="3"/>
  <c r="I2083" i="3"/>
  <c r="I2084" i="3"/>
  <c r="I2085" i="3"/>
  <c r="I2086" i="3"/>
  <c r="I2087" i="3"/>
  <c r="I2088" i="3"/>
  <c r="I2089" i="3"/>
  <c r="I2379" i="3"/>
  <c r="I2380" i="3"/>
  <c r="I2381" i="3"/>
  <c r="I2382" i="3"/>
  <c r="H494" i="3"/>
  <c r="H495" i="3"/>
  <c r="H496" i="3"/>
  <c r="H497" i="3"/>
  <c r="H498" i="3"/>
  <c r="H499" i="3"/>
  <c r="H500" i="3"/>
  <c r="H501" i="3"/>
  <c r="H1200" i="3"/>
  <c r="H1201" i="3"/>
  <c r="H1243" i="3"/>
  <c r="H1649" i="3"/>
  <c r="H1650" i="3"/>
  <c r="H1651" i="3"/>
  <c r="H1652" i="3"/>
  <c r="H1653" i="3"/>
  <c r="H1654" i="3"/>
  <c r="H1780" i="3"/>
  <c r="H1781" i="3"/>
  <c r="H1782" i="3"/>
  <c r="H1783" i="3"/>
  <c r="H1784" i="3"/>
  <c r="H1785" i="3"/>
  <c r="H1786" i="3"/>
  <c r="H1787" i="3"/>
  <c r="H1788" i="3"/>
  <c r="H1789" i="3"/>
  <c r="H37" i="3"/>
  <c r="H38" i="3"/>
  <c r="H850" i="3"/>
  <c r="H851" i="3"/>
  <c r="H852" i="3"/>
  <c r="H853" i="3"/>
  <c r="H854" i="3"/>
  <c r="H855" i="3"/>
  <c r="H856" i="3"/>
  <c r="H857" i="3"/>
  <c r="H858" i="3"/>
  <c r="H859" i="3"/>
  <c r="H860" i="3"/>
  <c r="H861" i="3"/>
  <c r="H862" i="3"/>
  <c r="H863" i="3"/>
  <c r="H864" i="3"/>
  <c r="H865" i="3"/>
  <c r="H866" i="3"/>
  <c r="H867" i="3"/>
  <c r="H868" i="3"/>
  <c r="H869" i="3"/>
  <c r="H870" i="3"/>
  <c r="H871" i="3"/>
  <c r="H872" i="3"/>
  <c r="H873" i="3"/>
  <c r="H1088" i="3"/>
  <c r="H1089" i="3"/>
  <c r="H1090" i="3"/>
  <c r="H1091" i="3"/>
  <c r="H1092" i="3"/>
  <c r="H1093" i="3"/>
  <c r="H1094" i="3"/>
  <c r="H280" i="3"/>
  <c r="H281" i="3"/>
  <c r="H282" i="3"/>
  <c r="H283" i="3"/>
  <c r="H284" i="3"/>
  <c r="H285" i="3"/>
  <c r="H286" i="3"/>
  <c r="H287" i="3"/>
  <c r="H288" i="3"/>
  <c r="H289" i="3"/>
  <c r="H290" i="3"/>
  <c r="H291" i="3"/>
  <c r="H292" i="3"/>
  <c r="H293" i="3"/>
  <c r="H294" i="3"/>
  <c r="H295" i="3"/>
  <c r="H296" i="3"/>
  <c r="H297"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2233" i="3"/>
  <c r="H2234" i="3"/>
  <c r="H2235" i="3"/>
  <c r="H2236" i="3"/>
  <c r="H1206" i="3"/>
  <c r="H1078" i="3"/>
  <c r="H1079" i="3"/>
  <c r="H1080" i="3"/>
  <c r="H1081" i="3"/>
  <c r="H1082" i="3"/>
  <c r="H1083" i="3"/>
  <c r="H1084" i="3"/>
  <c r="H1085" i="3"/>
  <c r="H1086" i="3"/>
  <c r="H1303" i="3"/>
  <c r="H1304" i="3"/>
  <c r="H358" i="3"/>
  <c r="H359" i="3"/>
  <c r="H360" i="3"/>
  <c r="H566" i="3"/>
  <c r="H1630" i="3"/>
  <c r="H1631" i="3"/>
  <c r="H1632" i="3"/>
  <c r="H1633" i="3"/>
  <c r="H1634" i="3"/>
  <c r="H1635" i="3"/>
  <c r="H267" i="3"/>
  <c r="H268" i="3"/>
  <c r="H269" i="3"/>
  <c r="H270" i="3"/>
  <c r="H271" i="3"/>
  <c r="H272" i="3"/>
  <c r="H273" i="3"/>
  <c r="H274" i="3"/>
  <c r="H275" i="3"/>
  <c r="H276" i="3"/>
  <c r="H277" i="3"/>
  <c r="H278" i="3"/>
  <c r="H161" i="3"/>
  <c r="H162" i="3"/>
  <c r="H163" i="3"/>
  <c r="H1457" i="3"/>
  <c r="H1074" i="3"/>
  <c r="H123" i="3"/>
  <c r="H124" i="3"/>
  <c r="H125" i="3"/>
  <c r="H126" i="3"/>
  <c r="H127" i="3"/>
  <c r="H119" i="3"/>
  <c r="H120" i="3"/>
  <c r="H121" i="3"/>
  <c r="H332" i="3"/>
  <c r="H333" i="3"/>
  <c r="H334" i="3"/>
  <c r="H1145" i="3"/>
  <c r="H1169" i="3"/>
  <c r="H1108" i="3"/>
  <c r="H1109" i="3"/>
  <c r="H1110" i="3"/>
  <c r="H1111" i="3"/>
  <c r="H1112" i="3"/>
  <c r="H1113" i="3"/>
  <c r="H1114" i="3"/>
  <c r="H1115" i="3"/>
  <c r="H1116" i="3"/>
  <c r="H1117" i="3"/>
  <c r="H1118" i="3"/>
  <c r="H1119" i="3"/>
  <c r="H1120" i="3"/>
  <c r="H1121" i="3"/>
  <c r="H1122" i="3"/>
  <c r="H1123" i="3"/>
  <c r="H1124" i="3"/>
  <c r="H1125" i="3"/>
  <c r="H1126"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228" i="3"/>
  <c r="H1229" i="3"/>
  <c r="H1230" i="3"/>
  <c r="H1231" i="3"/>
  <c r="H1232" i="3"/>
  <c r="H1233" i="3"/>
  <c r="H1234" i="3"/>
  <c r="H1235" i="3"/>
  <c r="H1219" i="3"/>
  <c r="H1220" i="3"/>
  <c r="H1221" i="3"/>
  <c r="H1222" i="3"/>
  <c r="H1223" i="3"/>
  <c r="H1985" i="3"/>
  <c r="H1986" i="3"/>
  <c r="H1987" i="3"/>
  <c r="H1988" i="3"/>
  <c r="H1989" i="3"/>
  <c r="H1990" i="3"/>
  <c r="H1991" i="3"/>
  <c r="H1992" i="3"/>
  <c r="H1993" i="3"/>
  <c r="H1994" i="3"/>
  <c r="H2041" i="3"/>
  <c r="H2042" i="3"/>
  <c r="H2043" i="3"/>
  <c r="H2044" i="3"/>
  <c r="H1609" i="3"/>
  <c r="H569" i="3"/>
  <c r="H570" i="3"/>
  <c r="H571" i="3"/>
  <c r="H29" i="3"/>
  <c r="H30" i="3"/>
  <c r="H31" i="3"/>
  <c r="H32" i="3"/>
  <c r="H33" i="3"/>
  <c r="H34" i="3"/>
  <c r="H35" i="3"/>
  <c r="H1162" i="3"/>
  <c r="H1163" i="3"/>
  <c r="H1164" i="3"/>
  <c r="H1165"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2275" i="3"/>
  <c r="H2276" i="3"/>
  <c r="H2181" i="3"/>
  <c r="H2182" i="3"/>
  <c r="H2286" i="3"/>
  <c r="H2287" i="3"/>
  <c r="H2066" i="3"/>
  <c r="H2186" i="3"/>
  <c r="H2187" i="3"/>
  <c r="H2188" i="3"/>
  <c r="H2053" i="3"/>
  <c r="H2054" i="3"/>
  <c r="H2055" i="3"/>
  <c r="H2056" i="3"/>
  <c r="H2057" i="3"/>
  <c r="H1627" i="3"/>
  <c r="H1628" i="3"/>
  <c r="H1660" i="3"/>
  <c r="H530" i="3"/>
  <c r="H451" i="3"/>
  <c r="H452" i="3"/>
  <c r="H554" i="3"/>
  <c r="H555" i="3"/>
  <c r="H556" i="3"/>
  <c r="H153" i="3"/>
  <c r="H1245" i="3"/>
  <c r="H1246" i="3"/>
  <c r="H381" i="3"/>
  <c r="H1347" i="3"/>
  <c r="H1348" i="3"/>
  <c r="H1349" i="3"/>
  <c r="H1849" i="3"/>
  <c r="H1850" i="3"/>
  <c r="H1258" i="3"/>
  <c r="H1259" i="3"/>
  <c r="H1260" i="3"/>
  <c r="H307" i="3"/>
  <c r="H308" i="3"/>
  <c r="H309" i="3"/>
  <c r="H2020" i="3"/>
  <c r="H2021" i="3"/>
  <c r="H2022" i="3"/>
  <c r="H2023" i="3"/>
  <c r="H2024" i="3"/>
  <c r="H2025" i="3"/>
  <c r="H1484" i="3"/>
  <c r="H1485" i="3"/>
  <c r="H1486" i="3"/>
  <c r="H2167" i="3"/>
  <c r="H1996" i="3"/>
  <c r="H1997" i="3"/>
  <c r="H1998" i="3"/>
  <c r="H1999" i="3"/>
  <c r="H2000" i="3"/>
  <c r="H2001" i="3"/>
  <c r="H2002" i="3"/>
  <c r="H2003" i="3"/>
  <c r="H2330" i="3"/>
  <c r="H2331" i="3"/>
  <c r="H2332" i="3"/>
  <c r="H2333" i="3"/>
  <c r="H2334" i="3"/>
  <c r="H364" i="3"/>
  <c r="H365" i="3"/>
  <c r="H366" i="3"/>
  <c r="H367" i="3"/>
  <c r="H368" i="3"/>
  <c r="H369" i="3"/>
  <c r="H370" i="3"/>
  <c r="H371" i="3"/>
  <c r="H372" i="3"/>
  <c r="H1147" i="3"/>
  <c r="H1588" i="3"/>
  <c r="H1589" i="3"/>
  <c r="H1590" i="3"/>
  <c r="H1591" i="3"/>
  <c r="H1592"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151" i="3"/>
  <c r="H1152" i="3"/>
  <c r="H1153" i="3"/>
  <c r="H1154" i="3"/>
  <c r="H1155" i="3"/>
  <c r="H1156" i="3"/>
  <c r="H1157" i="3"/>
  <c r="H521" i="3"/>
  <c r="H522" i="3"/>
  <c r="H523" i="3"/>
  <c r="H524" i="3"/>
  <c r="H2289" i="3"/>
  <c r="H2290" i="3"/>
  <c r="H110" i="3"/>
  <c r="H111" i="3"/>
  <c r="H727" i="3"/>
  <c r="H728" i="3"/>
  <c r="H729" i="3"/>
  <c r="H730" i="3"/>
  <c r="H731" i="3"/>
  <c r="H732" i="3"/>
  <c r="H733" i="3"/>
  <c r="H734" i="3"/>
  <c r="H735" i="3"/>
  <c r="H481" i="3"/>
  <c r="H482" i="3"/>
  <c r="H483" i="3"/>
  <c r="H484" i="3"/>
  <c r="H485"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064"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2222" i="3"/>
  <c r="H2223" i="3"/>
  <c r="H2224" i="3"/>
  <c r="H2225" i="3"/>
  <c r="H2226" i="3"/>
  <c r="H2227" i="3"/>
  <c r="H2228" i="3"/>
  <c r="H2229" i="3"/>
  <c r="H2230" i="3"/>
  <c r="H2231" i="3"/>
  <c r="H1602" i="3"/>
  <c r="H1603" i="3"/>
  <c r="H1604" i="3"/>
  <c r="H1605" i="3"/>
  <c r="H1606" i="3"/>
  <c r="H1607" i="3"/>
  <c r="H75" i="3"/>
  <c r="H76" i="3"/>
  <c r="H77" i="3"/>
  <c r="H1536" i="3"/>
  <c r="H1537" i="3"/>
  <c r="H1538" i="3"/>
  <c r="H1539" i="3"/>
  <c r="H1540" i="3"/>
  <c r="H1541" i="3"/>
  <c r="H1542" i="3"/>
  <c r="H1543" i="3"/>
  <c r="H1544" i="3"/>
  <c r="H1545" i="3"/>
  <c r="H1546" i="3"/>
  <c r="H1547" i="3"/>
  <c r="H1548" i="3"/>
  <c r="H1549" i="3"/>
  <c r="H1981" i="3"/>
  <c r="H1982" i="3"/>
  <c r="H1983" i="3"/>
  <c r="H2282" i="3"/>
  <c r="H2283" i="3"/>
  <c r="H2284" i="3"/>
  <c r="H1171" i="3"/>
  <c r="H1175" i="3"/>
  <c r="H1176" i="3"/>
  <c r="H1177" i="3"/>
  <c r="H490" i="3"/>
  <c r="H491" i="3"/>
  <c r="H2345" i="3"/>
  <c r="H2346" i="3"/>
  <c r="H2347" i="3"/>
  <c r="H2348" i="3"/>
  <c r="H2349" i="3"/>
  <c r="H2350" i="3"/>
  <c r="H2375" i="3"/>
  <c r="H2376" i="3"/>
  <c r="H2377" i="3"/>
  <c r="H1852" i="3"/>
  <c r="H1853" i="3"/>
  <c r="H1854" i="3"/>
  <c r="H1855" i="3"/>
  <c r="H1856" i="3"/>
  <c r="H1857" i="3"/>
  <c r="H1264" i="3"/>
  <c r="H1925" i="3"/>
  <c r="H220" i="3"/>
  <c r="H2149" i="3"/>
  <c r="H1254" i="3"/>
  <c r="H1255" i="3"/>
  <c r="H1256" i="3"/>
  <c r="H2370" i="3"/>
  <c r="H2371" i="3"/>
  <c r="H2372" i="3"/>
  <c r="H2373"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212" i="3"/>
  <c r="H213" i="3"/>
  <c r="H214" i="3"/>
  <c r="H1287" i="3"/>
  <c r="H503" i="3"/>
  <c r="H504" i="3"/>
  <c r="H505" i="3"/>
  <c r="H506" i="3"/>
  <c r="H507" i="3"/>
  <c r="H508" i="3"/>
  <c r="H1076" i="3"/>
  <c r="H1611" i="3"/>
  <c r="H1072" i="3"/>
  <c r="H1070" i="3"/>
  <c r="H385" i="3"/>
  <c r="H1811"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425" i="3"/>
  <c r="H426" i="3"/>
  <c r="H336" i="3"/>
  <c r="H337" i="3"/>
  <c r="H338" i="3"/>
  <c r="H379" i="3"/>
  <c r="H346" i="3"/>
  <c r="H347" i="3"/>
  <c r="H348" i="3"/>
  <c r="H349" i="3"/>
  <c r="H350" i="3"/>
  <c r="H351" i="3"/>
  <c r="H352" i="3"/>
  <c r="H353" i="3"/>
  <c r="H354"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2075" i="3"/>
  <c r="H2076" i="3"/>
  <c r="H2077" i="3"/>
  <c r="H2078" i="3"/>
  <c r="H71" i="3"/>
  <c r="H72" i="3"/>
  <c r="H73" i="3"/>
  <c r="H1159" i="3"/>
  <c r="H1160" i="3"/>
  <c r="H1173" i="3"/>
  <c r="H216" i="3"/>
  <c r="H217" i="3"/>
  <c r="H218" i="3"/>
  <c r="H1656" i="3"/>
  <c r="H1657" i="3"/>
  <c r="H1658" i="3"/>
  <c r="H113" i="3"/>
  <c r="H114" i="3"/>
  <c r="H115" i="3"/>
  <c r="H116" i="3"/>
  <c r="H117" i="3"/>
  <c r="H528" i="3"/>
  <c r="H1711" i="3"/>
  <c r="H1712" i="3"/>
  <c r="H1713" i="3"/>
  <c r="H1714" i="3"/>
  <c r="H1715" i="3"/>
  <c r="H1716" i="3"/>
  <c r="H1717" i="3"/>
  <c r="H1718" i="3"/>
  <c r="H1719" i="3"/>
  <c r="H1720" i="3"/>
  <c r="H1721" i="3"/>
  <c r="H1722"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1838" i="3"/>
  <c r="H1839" i="3"/>
  <c r="H1840" i="3"/>
  <c r="H1841" i="3"/>
  <c r="H1842" i="3"/>
  <c r="H2263" i="3"/>
  <c r="H2005" i="3"/>
  <c r="H2006" i="3"/>
  <c r="H21" i="3"/>
  <c r="H22" i="3"/>
  <c r="H23" i="3"/>
  <c r="H313" i="3"/>
  <c r="H314" i="3"/>
  <c r="H315" i="3"/>
  <c r="H316" i="3"/>
  <c r="H317" i="3"/>
  <c r="H318" i="3"/>
  <c r="H319" i="3"/>
  <c r="H320" i="3"/>
  <c r="H321" i="3"/>
  <c r="H322" i="3"/>
  <c r="H323" i="3"/>
  <c r="H324" i="3"/>
  <c r="H325" i="3"/>
  <c r="H326" i="3"/>
  <c r="H327" i="3"/>
  <c r="H2059" i="3"/>
  <c r="H2060" i="3"/>
  <c r="H1619" i="3"/>
  <c r="H1620" i="3"/>
  <c r="H2035" i="3"/>
  <c r="H2261" i="3"/>
  <c r="H1184" i="3"/>
  <c r="H1185" i="3"/>
  <c r="H1186" i="3"/>
  <c r="H2238" i="3"/>
  <c r="H2239" i="3"/>
  <c r="H2240" i="3"/>
  <c r="H2241" i="3"/>
  <c r="H2242" i="3"/>
  <c r="H2342" i="3"/>
  <c r="H2343" i="3"/>
  <c r="H374" i="3"/>
  <c r="H106" i="3"/>
  <c r="H107" i="3"/>
  <c r="H108" i="3"/>
  <c r="H1275" i="3"/>
  <c r="H2068" i="3"/>
  <c r="H2069" i="3"/>
  <c r="H2070" i="3"/>
  <c r="H1791" i="3"/>
  <c r="H1792" i="3"/>
  <c r="H1793" i="3"/>
  <c r="H1794" i="3"/>
  <c r="H1795" i="3"/>
  <c r="H1796" i="3"/>
  <c r="H1797" i="3"/>
  <c r="H1798" i="3"/>
  <c r="H1799" i="3"/>
  <c r="H1800" i="3"/>
  <c r="H1801" i="3"/>
  <c r="H1802" i="3"/>
  <c r="H1803" i="3"/>
  <c r="H1804" i="3"/>
  <c r="H1805" i="3"/>
  <c r="H1806" i="3"/>
  <c r="H1807" i="3"/>
  <c r="H1808" i="3"/>
  <c r="H1809" i="3"/>
  <c r="H515" i="3"/>
  <c r="H1937" i="3"/>
  <c r="H1938" i="3"/>
  <c r="H1939" i="3"/>
  <c r="H1940" i="3"/>
  <c r="H1941" i="3"/>
  <c r="H1942" i="3"/>
  <c r="H1943" i="3"/>
  <c r="H1944" i="3"/>
  <c r="H1945" i="3"/>
  <c r="H1946" i="3"/>
  <c r="H1947" i="3"/>
  <c r="H1948" i="3"/>
  <c r="H1949" i="3"/>
  <c r="H1950" i="3"/>
  <c r="H1951" i="3"/>
  <c r="H1952" i="3"/>
  <c r="H1932" i="3"/>
  <c r="H1933" i="3"/>
  <c r="H1934" i="3"/>
  <c r="H1935" i="3"/>
  <c r="H737" i="3"/>
  <c r="H738" i="3"/>
  <c r="H739" i="3"/>
  <c r="H740" i="3"/>
  <c r="H741" i="3"/>
  <c r="H2244" i="3"/>
  <c r="H2245" i="3"/>
  <c r="H2246" i="3"/>
  <c r="H2247" i="3"/>
  <c r="H1309" i="3"/>
  <c r="H1310" i="3"/>
  <c r="H1311" i="3"/>
  <c r="H1675" i="3"/>
  <c r="H1676" i="3"/>
  <c r="H1813" i="3"/>
  <c r="H1814" i="3"/>
  <c r="H1815" i="3"/>
  <c r="H1816" i="3"/>
  <c r="H1817" i="3"/>
  <c r="H1818" i="3"/>
  <c r="H1819" i="3"/>
  <c r="H1820" i="3"/>
  <c r="H1821" i="3"/>
  <c r="H517" i="3"/>
  <c r="H518" i="3"/>
  <c r="H519" i="3"/>
  <c r="H1196" i="3"/>
  <c r="H1197" i="3"/>
  <c r="H1198" i="3"/>
  <c r="H463" i="3"/>
  <c r="H464" i="3"/>
  <c r="H465" i="3"/>
  <c r="H466" i="3"/>
  <c r="H467" i="3"/>
  <c r="H468" i="3"/>
  <c r="H469" i="3"/>
  <c r="H470" i="3"/>
  <c r="H471" i="3"/>
  <c r="H472" i="3"/>
  <c r="H473" i="3"/>
  <c r="H474" i="3"/>
  <c r="H475" i="3"/>
  <c r="H476" i="3"/>
  <c r="H477" i="3"/>
  <c r="H478" i="3"/>
  <c r="H479" i="3"/>
  <c r="H1192" i="3"/>
  <c r="H1193" i="3"/>
  <c r="H1194" i="3"/>
  <c r="H2402" i="3"/>
  <c r="H2403" i="3"/>
  <c r="H2404" i="3"/>
  <c r="H2255" i="3"/>
  <c r="H2256" i="3"/>
  <c r="H2257" i="3"/>
  <c r="H2258" i="3"/>
  <c r="H2259" i="3"/>
  <c r="H1673" i="3"/>
  <c r="H1662" i="3"/>
  <c r="H1663" i="3"/>
  <c r="H1664" i="3"/>
  <c r="H1665" i="3"/>
  <c r="H1666" i="3"/>
  <c r="H1667" i="3"/>
  <c r="H1668" i="3"/>
  <c r="H1669" i="3"/>
  <c r="H1724" i="3"/>
  <c r="H1725" i="3"/>
  <c r="H1726" i="3"/>
  <c r="H1727" i="3"/>
  <c r="H1728" i="3"/>
  <c r="H1729" i="3"/>
  <c r="H1730" i="3"/>
  <c r="H1731" i="3"/>
  <c r="H1732" i="3"/>
  <c r="H1733" i="3"/>
  <c r="H1734" i="3"/>
  <c r="H1735" i="3"/>
  <c r="H1736" i="3"/>
  <c r="H1737" i="3"/>
  <c r="H1738" i="3"/>
  <c r="H1739" i="3"/>
  <c r="H1740" i="3"/>
  <c r="H1741" i="3"/>
  <c r="H1742" i="3"/>
  <c r="H1743" i="3"/>
  <c r="H1744" i="3"/>
  <c r="H2304" i="3"/>
  <c r="H2305" i="3"/>
  <c r="H2306" i="3"/>
  <c r="H1188" i="3"/>
  <c r="H1189" i="3"/>
  <c r="H1336" i="3"/>
  <c r="H1289" i="3"/>
  <c r="H1290" i="3"/>
  <c r="H1343" i="3"/>
  <c r="H1344" i="3"/>
  <c r="H1345" i="3"/>
  <c r="H1927" i="3"/>
  <c r="H1928" i="3"/>
  <c r="H1929" i="3"/>
  <c r="H1930" i="3"/>
  <c r="H2249" i="3"/>
  <c r="H2250" i="3"/>
  <c r="H2251" i="3"/>
  <c r="H2252" i="3"/>
  <c r="H2253" i="3"/>
  <c r="H510" i="3"/>
  <c r="H511" i="3"/>
  <c r="H512" i="3"/>
  <c r="H513" i="3"/>
  <c r="H418" i="3"/>
  <c r="H419" i="3"/>
  <c r="H420" i="3"/>
  <c r="H421" i="3"/>
  <c r="H422" i="3"/>
  <c r="H423" i="3"/>
  <c r="H1096" i="3"/>
  <c r="H1097" i="3"/>
  <c r="H1098" i="3"/>
  <c r="H1099" i="3"/>
  <c r="H1100" i="3"/>
  <c r="H1101" i="3"/>
  <c r="H1102" i="3"/>
  <c r="H1103" i="3"/>
  <c r="H1104" i="3"/>
  <c r="H1105" i="3"/>
  <c r="H1106" i="3"/>
  <c r="H1280" i="3"/>
  <c r="H1281" i="3"/>
  <c r="H1282" i="3"/>
  <c r="H1283" i="3"/>
  <c r="H1284" i="3"/>
  <c r="H1285" i="3"/>
  <c r="H1341" i="3"/>
  <c r="H2091" i="3"/>
  <c r="H2092" i="3"/>
  <c r="H2093" i="3"/>
  <c r="H2094" i="3"/>
  <c r="H2095" i="3"/>
  <c r="H2096" i="3"/>
  <c r="H2097" i="3"/>
  <c r="H2098" i="3"/>
  <c r="H2099" i="3"/>
  <c r="H2100" i="3"/>
  <c r="H2101" i="3"/>
  <c r="H2102" i="3"/>
  <c r="H2103" i="3"/>
  <c r="H2104" i="3"/>
  <c r="H2105" i="3"/>
  <c r="H2106" i="3"/>
  <c r="H2107" i="3"/>
  <c r="H2108" i="3"/>
  <c r="H2109" i="3"/>
  <c r="H2110" i="3"/>
  <c r="H2111" i="3"/>
  <c r="H2112" i="3"/>
  <c r="H2072" i="3"/>
  <c r="H2073"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544" i="3"/>
  <c r="H545" i="3"/>
  <c r="H546" i="3"/>
  <c r="H547" i="3"/>
  <c r="H548" i="3"/>
  <c r="H549" i="3"/>
  <c r="H550" i="3"/>
  <c r="H551" i="3"/>
  <c r="H552" i="3"/>
  <c r="H2297" i="3"/>
  <c r="H2298" i="3"/>
  <c r="H539" i="3"/>
  <c r="H540" i="3"/>
  <c r="H541" i="3"/>
  <c r="H542" i="3"/>
  <c r="H1324" i="3"/>
  <c r="H1325" i="3"/>
  <c r="H1326" i="3"/>
  <c r="H1327" i="3"/>
  <c r="H1328" i="3"/>
  <c r="H536" i="3"/>
  <c r="H537" i="3"/>
  <c r="H1248" i="3"/>
  <c r="H1249" i="3"/>
  <c r="H1297" i="3"/>
  <c r="H1298" i="3"/>
  <c r="H1299" i="3"/>
  <c r="H1300" i="3"/>
  <c r="H1301" i="3"/>
  <c r="H2125" i="3"/>
  <c r="H2126" i="3"/>
  <c r="H2127" i="3"/>
  <c r="H2128" i="3"/>
  <c r="H2129" i="3"/>
  <c r="H2130" i="3"/>
  <c r="H2131" i="3"/>
  <c r="H2132" i="3"/>
  <c r="H2133" i="3"/>
  <c r="H2134" i="3"/>
  <c r="H2135" i="3"/>
  <c r="H2136" i="3"/>
  <c r="H2137" i="3"/>
  <c r="H2138" i="3"/>
  <c r="H2139" i="3"/>
  <c r="H2140" i="3"/>
  <c r="H2141" i="3"/>
  <c r="H2142" i="3"/>
  <c r="H2143" i="3"/>
  <c r="H1292" i="3"/>
  <c r="H1293" i="3"/>
  <c r="H1294" i="3"/>
  <c r="H1295" i="3"/>
  <c r="H1213" i="3"/>
  <c r="H1214" i="3"/>
  <c r="H1215" i="3"/>
  <c r="H2039" i="3"/>
  <c r="H1615" i="3"/>
  <c r="H1616" i="3"/>
  <c r="H1617" i="3"/>
  <c r="H383" i="3"/>
  <c r="H356" i="3"/>
  <c r="H1319" i="3"/>
  <c r="H1320" i="3"/>
  <c r="H1488" i="3"/>
  <c r="H1489" i="3"/>
  <c r="H1490" i="3"/>
  <c r="H1491" i="3"/>
  <c r="H12" i="3"/>
  <c r="H13" i="3"/>
  <c r="H14" i="3"/>
  <c r="H15" i="3"/>
  <c r="H16" i="3"/>
  <c r="H17" i="3"/>
  <c r="H18" i="3"/>
  <c r="H19" i="3"/>
  <c r="H362" i="3"/>
  <c r="H2278" i="3"/>
  <c r="H2279" i="3"/>
  <c r="H2280" i="3"/>
  <c r="H1322"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1306" i="3"/>
  <c r="H1307" i="3"/>
  <c r="H69" i="3"/>
  <c r="H1217" i="3"/>
  <c r="H1518" i="3"/>
  <c r="H1519" i="3"/>
  <c r="H1520" i="3"/>
  <c r="H1521" i="3"/>
  <c r="H1522" i="3"/>
  <c r="H1523" i="3"/>
  <c r="H1524" i="3"/>
  <c r="H1525" i="3"/>
  <c r="H1526" i="3"/>
  <c r="H1527" i="3"/>
  <c r="H1528" i="3"/>
  <c r="H1529" i="3"/>
  <c r="H1530" i="3"/>
  <c r="H1531" i="3"/>
  <c r="H1532" i="3"/>
  <c r="H1533" i="3"/>
  <c r="H1534" i="3"/>
  <c r="H142" i="3"/>
  <c r="H1277" i="3"/>
  <c r="H1278" i="3"/>
  <c r="H428" i="3"/>
  <c r="H429" i="3"/>
  <c r="H144" i="3"/>
  <c r="H145" i="3"/>
  <c r="H146" i="3"/>
  <c r="H147" i="3"/>
  <c r="H148" i="3"/>
  <c r="H149" i="3"/>
  <c r="H150" i="3"/>
  <c r="H151" i="3"/>
  <c r="H573" i="3"/>
  <c r="H574" i="3"/>
  <c r="H575" i="3"/>
  <c r="H576" i="3"/>
  <c r="H2194" i="3"/>
  <c r="H2195" i="3"/>
  <c r="H2196" i="3"/>
  <c r="H2037" i="3"/>
  <c r="H79" i="3"/>
  <c r="H80" i="3"/>
  <c r="H81" i="3"/>
  <c r="H82" i="3"/>
  <c r="H83" i="3"/>
  <c r="H2300" i="3"/>
  <c r="H2268" i="3"/>
  <c r="H2269" i="3"/>
  <c r="H2270" i="3"/>
  <c r="H2271" i="3"/>
  <c r="H2272" i="3"/>
  <c r="H2273"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563" i="3"/>
  <c r="H567" i="3"/>
  <c r="H169" i="3"/>
  <c r="H165" i="3"/>
  <c r="H166" i="3"/>
  <c r="H167" i="3"/>
  <c r="H438" i="3"/>
  <c r="H439" i="3"/>
  <c r="H440" i="3"/>
  <c r="H441" i="3"/>
  <c r="H442" i="3"/>
  <c r="H443" i="3"/>
  <c r="H444" i="3"/>
  <c r="H445" i="3"/>
  <c r="H1066" i="3"/>
  <c r="H2145" i="3"/>
  <c r="H2146" i="3"/>
  <c r="H2147" i="3"/>
  <c r="H1068" i="3"/>
  <c r="H1330" i="3"/>
  <c r="H1331" i="3"/>
  <c r="H1240" i="3"/>
  <c r="H1241"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387" i="3"/>
  <c r="H388" i="3"/>
  <c r="H389" i="3"/>
  <c r="H85" i="3"/>
  <c r="H86" i="3"/>
  <c r="H87" i="3"/>
  <c r="H88" i="3"/>
  <c r="H89" i="3"/>
  <c r="H90" i="3"/>
  <c r="H91" i="3"/>
  <c r="H92" i="3"/>
  <c r="H93" i="3"/>
  <c r="H94" i="3"/>
  <c r="H95" i="3"/>
  <c r="H96" i="3"/>
  <c r="H97" i="3"/>
  <c r="H98" i="3"/>
  <c r="H99" i="3"/>
  <c r="H100" i="3"/>
  <c r="H101" i="3"/>
  <c r="H102" i="3"/>
  <c r="H103" i="3"/>
  <c r="H104" i="3"/>
  <c r="H299" i="3"/>
  <c r="H300" i="3"/>
  <c r="H301" i="3"/>
  <c r="H302" i="3"/>
  <c r="H303" i="3"/>
  <c r="H25" i="3"/>
  <c r="H26" i="3"/>
  <c r="H27" i="3"/>
  <c r="H2027" i="3"/>
  <c r="H2028" i="3"/>
  <c r="H2029" i="3"/>
  <c r="H2030" i="3"/>
  <c r="H2031" i="3"/>
  <c r="H843" i="3"/>
  <c r="H844" i="3"/>
  <c r="H845" i="3"/>
  <c r="H846" i="3"/>
  <c r="H847" i="3"/>
  <c r="H848" i="3"/>
  <c r="H2151" i="3"/>
  <c r="H2152" i="3"/>
  <c r="H2153" i="3"/>
  <c r="H2154" i="3"/>
  <c r="H2155" i="3"/>
  <c r="H305" i="3"/>
  <c r="H2292" i="3"/>
  <c r="H458" i="3"/>
  <c r="H459" i="3"/>
  <c r="H460" i="3"/>
  <c r="H461" i="3"/>
  <c r="H2294" i="3"/>
  <c r="H2295" i="3"/>
  <c r="H1622" i="3"/>
  <c r="H1623" i="3"/>
  <c r="H1624" i="3"/>
  <c r="H1625" i="3"/>
  <c r="H532"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1637" i="3"/>
  <c r="H1638" i="3"/>
  <c r="H1639" i="3"/>
  <c r="H1640" i="3"/>
  <c r="H1641" i="3"/>
  <c r="H1642" i="3"/>
  <c r="H1643" i="3"/>
  <c r="H1644" i="3"/>
  <c r="H1645" i="3"/>
  <c r="H1646" i="3"/>
  <c r="H1647" i="3"/>
  <c r="H2336" i="3"/>
  <c r="H2337" i="3"/>
  <c r="H2338" i="3"/>
  <c r="H2339" i="3"/>
  <c r="H2340" i="3"/>
  <c r="H1351" i="3"/>
  <c r="H1352" i="3"/>
  <c r="H1353" i="3"/>
  <c r="H155" i="3"/>
  <c r="H156" i="3"/>
  <c r="H157" i="3"/>
  <c r="H158" i="3"/>
  <c r="H159" i="3"/>
  <c r="H1266" i="3"/>
  <c r="H1267" i="3"/>
  <c r="H1268" i="3"/>
  <c r="H1269" i="3"/>
  <c r="H1270" i="3"/>
  <c r="H1271" i="3"/>
  <c r="H1272" i="3"/>
  <c r="H1273" i="3"/>
  <c r="H924" i="3"/>
  <c r="H925" i="3"/>
  <c r="H926" i="3"/>
  <c r="H927" i="3"/>
  <c r="H928" i="3"/>
  <c r="H929" i="3"/>
  <c r="H930" i="3"/>
  <c r="H931" i="3"/>
  <c r="H932" i="3"/>
  <c r="H933" i="3"/>
  <c r="H934" i="3"/>
  <c r="H935" i="3"/>
  <c r="H936" i="3"/>
  <c r="H937" i="3"/>
  <c r="H938" i="3"/>
  <c r="H1671" i="3"/>
  <c r="H807" i="3"/>
  <c r="H1823" i="3"/>
  <c r="H1824" i="3"/>
  <c r="H1825" i="3"/>
  <c r="H1826" i="3"/>
  <c r="H1827" i="3"/>
  <c r="H1828" i="3"/>
  <c r="H1829" i="3"/>
  <c r="H1830" i="3"/>
  <c r="H1831" i="3"/>
  <c r="H1832" i="3"/>
  <c r="H1833" i="3"/>
  <c r="H1834" i="3"/>
  <c r="H1835" i="3"/>
  <c r="H1836" i="3"/>
  <c r="H885" i="3"/>
  <c r="H886" i="3"/>
  <c r="H887" i="3"/>
  <c r="H888" i="3"/>
  <c r="H889" i="3"/>
  <c r="H890" i="3"/>
  <c r="H891" i="3"/>
  <c r="H892" i="3"/>
  <c r="H893" i="3"/>
  <c r="H894" i="3"/>
  <c r="H895" i="3"/>
  <c r="H454" i="3"/>
  <c r="H455" i="3"/>
  <c r="H456" i="3"/>
  <c r="H1333" i="3"/>
  <c r="H1334" i="3"/>
  <c r="H1128" i="3"/>
  <c r="H1129" i="3"/>
  <c r="H1130" i="3"/>
  <c r="H1131" i="3"/>
  <c r="H1132" i="3"/>
  <c r="H1133" i="3"/>
  <c r="H1134" i="3"/>
  <c r="H1135" i="3"/>
  <c r="H1136" i="3"/>
  <c r="H1137" i="3"/>
  <c r="H1138" i="3"/>
  <c r="H1139" i="3"/>
  <c r="H1140" i="3"/>
  <c r="H1141" i="3"/>
  <c r="H1142" i="3"/>
  <c r="H1143" i="3"/>
  <c r="H558" i="3"/>
  <c r="H559" i="3"/>
  <c r="H560" i="3"/>
  <c r="H561" i="3"/>
  <c r="H1262" i="3"/>
  <c r="H2033"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237" i="3"/>
  <c r="H1238" i="3"/>
  <c r="H1859" i="3"/>
  <c r="H1860" i="3"/>
  <c r="H1861" i="3"/>
  <c r="H1862" i="3"/>
  <c r="H1863" i="3"/>
  <c r="H1864" i="3"/>
  <c r="H1865" i="3"/>
  <c r="H1866" i="3"/>
  <c r="H1867" i="3"/>
  <c r="H311" i="3"/>
  <c r="H1355" i="3"/>
  <c r="H1356" i="3"/>
  <c r="H1357" i="3"/>
  <c r="H1358" i="3"/>
  <c r="H1359" i="3"/>
  <c r="H1360" i="3"/>
  <c r="H1678" i="3"/>
  <c r="H1679" i="3"/>
  <c r="H1680" i="3"/>
  <c r="H1681" i="3"/>
  <c r="H1844" i="3"/>
  <c r="H1845" i="3"/>
  <c r="H1846" i="3"/>
  <c r="H1847" i="3"/>
  <c r="H1064" i="3"/>
  <c r="H1613" i="3"/>
  <c r="H1062" i="3"/>
  <c r="H2062" i="3"/>
  <c r="H1468" i="3"/>
  <c r="H1469" i="3"/>
  <c r="H1470" i="3"/>
  <c r="H1471" i="3"/>
  <c r="H1472" i="3"/>
  <c r="H1473" i="3"/>
  <c r="H1474" i="3"/>
  <c r="H1475" i="3"/>
  <c r="H1476" i="3"/>
  <c r="H1477" i="3"/>
  <c r="H1478" i="3"/>
  <c r="H1479" i="3"/>
  <c r="H1480" i="3"/>
  <c r="H1481" i="3"/>
  <c r="H1482" i="3"/>
  <c r="H2352" i="3"/>
  <c r="H2353" i="3"/>
  <c r="H2354" i="3"/>
  <c r="H2355" i="3"/>
  <c r="H2356" i="3"/>
  <c r="H2357" i="3"/>
  <c r="H2358" i="3"/>
  <c r="H2359"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526" i="3"/>
  <c r="H875" i="3"/>
  <c r="H876" i="3"/>
  <c r="H877" i="3"/>
  <c r="H878" i="3"/>
  <c r="H879" i="3"/>
  <c r="H880" i="3"/>
  <c r="H881" i="3"/>
  <c r="H882" i="3"/>
  <c r="H883" i="3"/>
  <c r="H2265" i="3"/>
  <c r="H2266" i="3"/>
  <c r="H2157" i="3"/>
  <c r="H2158" i="3"/>
  <c r="H2159" i="3"/>
  <c r="H2160" i="3"/>
  <c r="H1149" i="3"/>
  <c r="H1208" i="3"/>
  <c r="H1209" i="3"/>
  <c r="H1210" i="3"/>
  <c r="H1211" i="3"/>
  <c r="H1313" i="3"/>
  <c r="H1314" i="3"/>
  <c r="H1315" i="3"/>
  <c r="H1316" i="3"/>
  <c r="H1317" i="3"/>
  <c r="H2361" i="3"/>
  <c r="H2362" i="3"/>
  <c r="H2363" i="3"/>
  <c r="H2364" i="3"/>
  <c r="H2365" i="3"/>
  <c r="H2366" i="3"/>
  <c r="H2367" i="3"/>
  <c r="H2368" i="3"/>
  <c r="H2184" i="3"/>
  <c r="H329" i="3"/>
  <c r="H330" i="3"/>
  <c r="H837" i="3"/>
  <c r="H838" i="3"/>
  <c r="H839" i="3"/>
  <c r="H840" i="3"/>
  <c r="H841" i="3"/>
  <c r="H2114" i="3"/>
  <c r="H2115" i="3"/>
  <c r="H2116" i="3"/>
  <c r="H2117" i="3"/>
  <c r="H2118" i="3"/>
  <c r="H2119" i="3"/>
  <c r="H2120" i="3"/>
  <c r="H2121" i="3"/>
  <c r="H2122" i="3"/>
  <c r="H2123" i="3"/>
  <c r="H2302" i="3"/>
  <c r="H1459" i="3"/>
  <c r="H1460" i="3"/>
  <c r="H1461" i="3"/>
  <c r="H1462" i="3"/>
  <c r="H1463" i="3"/>
  <c r="H1464" i="3"/>
  <c r="H1465" i="3"/>
  <c r="H1466" i="3"/>
  <c r="H2050" i="3"/>
  <c r="H2051"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775" i="3"/>
  <c r="H776" i="3"/>
  <c r="H777" i="3"/>
  <c r="H2162" i="3"/>
  <c r="H2164" i="3"/>
  <c r="H2165" i="3"/>
  <c r="H431" i="3"/>
  <c r="H432" i="3"/>
  <c r="H433" i="3"/>
  <c r="H434" i="3"/>
  <c r="H435" i="3"/>
  <c r="H436" i="3"/>
  <c r="H2190" i="3"/>
  <c r="H2191" i="3"/>
  <c r="H2192" i="3"/>
  <c r="H2169" i="3"/>
  <c r="H2170" i="3"/>
  <c r="H2171" i="3"/>
  <c r="H2172" i="3"/>
  <c r="H2173" i="3"/>
  <c r="H2174" i="3"/>
  <c r="H2175" i="3"/>
  <c r="H2176" i="3"/>
  <c r="H2177" i="3"/>
  <c r="H2178" i="3"/>
  <c r="H2179" i="3"/>
  <c r="H2384" i="3"/>
  <c r="H2385" i="3"/>
  <c r="H2386" i="3"/>
  <c r="H2387" i="3"/>
  <c r="H2388" i="3"/>
  <c r="H2389" i="3"/>
  <c r="H2390" i="3"/>
  <c r="H447" i="3"/>
  <c r="H448" i="3"/>
  <c r="H449" i="3"/>
  <c r="H222" i="3"/>
  <c r="H223" i="3"/>
  <c r="H224" i="3"/>
  <c r="H225" i="3"/>
  <c r="H226" i="3"/>
  <c r="H227" i="3"/>
  <c r="H228" i="3"/>
  <c r="H10" i="3"/>
  <c r="H376" i="3"/>
  <c r="H377" i="3"/>
  <c r="H2046" i="3"/>
  <c r="H2047" i="3"/>
  <c r="H2048" i="3"/>
  <c r="H129" i="3"/>
  <c r="H130" i="3"/>
  <c r="H131" i="3"/>
  <c r="H132" i="3"/>
  <c r="H133" i="3"/>
  <c r="H134" i="3"/>
  <c r="H135" i="3"/>
  <c r="H136" i="3"/>
  <c r="H137" i="3"/>
  <c r="H138" i="3"/>
  <c r="H139" i="3"/>
  <c r="H140" i="3"/>
  <c r="H2008" i="3"/>
  <c r="H2009" i="3"/>
  <c r="H2010" i="3"/>
  <c r="H2011" i="3"/>
  <c r="H2012" i="3"/>
  <c r="H2013" i="3"/>
  <c r="H2014" i="3"/>
  <c r="H2015" i="3"/>
  <c r="H2016" i="3"/>
  <c r="H2017" i="3"/>
  <c r="H2018" i="3"/>
  <c r="H2392" i="3"/>
  <c r="H2393" i="3"/>
  <c r="H2394" i="3"/>
  <c r="H2395" i="3"/>
  <c r="H2396" i="3"/>
  <c r="H2397" i="3"/>
  <c r="H2398" i="3"/>
  <c r="H2399" i="3"/>
  <c r="H2400" i="3"/>
  <c r="H1225" i="3"/>
  <c r="H1226" i="3"/>
  <c r="H1594" i="3"/>
  <c r="H1595" i="3"/>
  <c r="H1596" i="3"/>
  <c r="H1597" i="3"/>
  <c r="H1598" i="3"/>
  <c r="H1599" i="3"/>
  <c r="H1600" i="3"/>
  <c r="H1179" i="3"/>
  <c r="H1180" i="3"/>
  <c r="H1181" i="3"/>
  <c r="H1182" i="3"/>
  <c r="H1251" i="3"/>
  <c r="H1252" i="3"/>
  <c r="H1338" i="3"/>
  <c r="H1339" i="3"/>
  <c r="H487" i="3"/>
  <c r="H488" i="3"/>
  <c r="H1203" i="3"/>
  <c r="H1204" i="3"/>
  <c r="H1205" i="3"/>
  <c r="H534" i="3"/>
  <c r="H1167" i="3"/>
  <c r="H340" i="3"/>
  <c r="H341" i="3"/>
  <c r="H342" i="3"/>
  <c r="H343" i="3"/>
  <c r="H344" i="3"/>
  <c r="H2308" i="3"/>
  <c r="H2309" i="3"/>
  <c r="H2310" i="3"/>
  <c r="H2311" i="3"/>
  <c r="H2312" i="3"/>
  <c r="H2313" i="3"/>
  <c r="H2314" i="3"/>
  <c r="H2315" i="3"/>
  <c r="H2316" i="3"/>
  <c r="H2317" i="3"/>
  <c r="H2318" i="3"/>
  <c r="H2319" i="3"/>
  <c r="H2320" i="3"/>
  <c r="H2321" i="3"/>
  <c r="H2322" i="3"/>
  <c r="H2323" i="3"/>
  <c r="H2324" i="3"/>
  <c r="H2325" i="3"/>
  <c r="H2326" i="3"/>
  <c r="H2327" i="3"/>
  <c r="H2328" i="3"/>
  <c r="H2080" i="3"/>
  <c r="H2081" i="3"/>
  <c r="H2082" i="3"/>
  <c r="H2083" i="3"/>
  <c r="H2084" i="3"/>
  <c r="H2085" i="3"/>
  <c r="H2086" i="3"/>
  <c r="H2087" i="3"/>
  <c r="H2088" i="3"/>
  <c r="H2089" i="3"/>
  <c r="H2379" i="3"/>
  <c r="H2380" i="3"/>
  <c r="H2381" i="3"/>
  <c r="H2382" i="3"/>
  <c r="G494" i="3"/>
  <c r="G495" i="3"/>
  <c r="G496" i="3"/>
  <c r="G497" i="3"/>
  <c r="G498" i="3"/>
  <c r="G499" i="3"/>
  <c r="G500" i="3"/>
  <c r="G501" i="3"/>
  <c r="G1200" i="3"/>
  <c r="G1201" i="3"/>
  <c r="G1243" i="3"/>
  <c r="G1649" i="3"/>
  <c r="G1650" i="3"/>
  <c r="G1651" i="3"/>
  <c r="G1652" i="3"/>
  <c r="G1653" i="3"/>
  <c r="G1654" i="3"/>
  <c r="G1780" i="3"/>
  <c r="G1781" i="3"/>
  <c r="G1782" i="3"/>
  <c r="G1783" i="3"/>
  <c r="G1784" i="3"/>
  <c r="G1785" i="3"/>
  <c r="G1786" i="3"/>
  <c r="G1787" i="3"/>
  <c r="G1788" i="3"/>
  <c r="G1789" i="3"/>
  <c r="G37" i="3"/>
  <c r="G38" i="3"/>
  <c r="G850" i="3"/>
  <c r="G851" i="3"/>
  <c r="G852" i="3"/>
  <c r="G853" i="3"/>
  <c r="G854" i="3"/>
  <c r="G855" i="3"/>
  <c r="G856" i="3"/>
  <c r="G857" i="3"/>
  <c r="G858" i="3"/>
  <c r="G859" i="3"/>
  <c r="G860" i="3"/>
  <c r="G861" i="3"/>
  <c r="G862" i="3"/>
  <c r="G863" i="3"/>
  <c r="G864" i="3"/>
  <c r="G865" i="3"/>
  <c r="G866" i="3"/>
  <c r="G867" i="3"/>
  <c r="G868" i="3"/>
  <c r="G869" i="3"/>
  <c r="G870" i="3"/>
  <c r="G871" i="3"/>
  <c r="G872" i="3"/>
  <c r="G873" i="3"/>
  <c r="G1088" i="3"/>
  <c r="G1089" i="3"/>
  <c r="G1090" i="3"/>
  <c r="G1091" i="3"/>
  <c r="G1092" i="3"/>
  <c r="G1093" i="3"/>
  <c r="G1094" i="3"/>
  <c r="G280" i="3"/>
  <c r="G281" i="3"/>
  <c r="G282" i="3"/>
  <c r="G283" i="3"/>
  <c r="G284" i="3"/>
  <c r="G285" i="3"/>
  <c r="G286" i="3"/>
  <c r="G287" i="3"/>
  <c r="G288" i="3"/>
  <c r="G289" i="3"/>
  <c r="G290" i="3"/>
  <c r="G291" i="3"/>
  <c r="G292" i="3"/>
  <c r="G293" i="3"/>
  <c r="G294" i="3"/>
  <c r="G295" i="3"/>
  <c r="G296" i="3"/>
  <c r="G297"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2233" i="3"/>
  <c r="G2234" i="3"/>
  <c r="G2235" i="3"/>
  <c r="G2236" i="3"/>
  <c r="G1206" i="3"/>
  <c r="G1078" i="3"/>
  <c r="G1079" i="3"/>
  <c r="G1080" i="3"/>
  <c r="G1081" i="3"/>
  <c r="G1082" i="3"/>
  <c r="G1083" i="3"/>
  <c r="G1084" i="3"/>
  <c r="G1085" i="3"/>
  <c r="G1086" i="3"/>
  <c r="G1303" i="3"/>
  <c r="G1304" i="3"/>
  <c r="G358" i="3"/>
  <c r="G359" i="3"/>
  <c r="G360" i="3"/>
  <c r="G566" i="3"/>
  <c r="G1630" i="3"/>
  <c r="G1631" i="3"/>
  <c r="G1632" i="3"/>
  <c r="G1633" i="3"/>
  <c r="G1634" i="3"/>
  <c r="G1635" i="3"/>
  <c r="G267" i="3"/>
  <c r="G268" i="3"/>
  <c r="G269" i="3"/>
  <c r="G270" i="3"/>
  <c r="G271" i="3"/>
  <c r="G272" i="3"/>
  <c r="G273" i="3"/>
  <c r="G274" i="3"/>
  <c r="G275" i="3"/>
  <c r="G276" i="3"/>
  <c r="G277" i="3"/>
  <c r="G278" i="3"/>
  <c r="G161" i="3"/>
  <c r="G162" i="3"/>
  <c r="G163" i="3"/>
  <c r="G1457" i="3"/>
  <c r="G1074" i="3"/>
  <c r="G123" i="3"/>
  <c r="G124" i="3"/>
  <c r="G125" i="3"/>
  <c r="G126" i="3"/>
  <c r="G127" i="3"/>
  <c r="G119" i="3"/>
  <c r="G120" i="3"/>
  <c r="G121" i="3"/>
  <c r="G332" i="3"/>
  <c r="G333" i="3"/>
  <c r="G334" i="3"/>
  <c r="G1145" i="3"/>
  <c r="G1169" i="3"/>
  <c r="G1108" i="3"/>
  <c r="G1109" i="3"/>
  <c r="G1110" i="3"/>
  <c r="G1111" i="3"/>
  <c r="G1112" i="3"/>
  <c r="G1113" i="3"/>
  <c r="G1114" i="3"/>
  <c r="G1115" i="3"/>
  <c r="G1116" i="3"/>
  <c r="G1117" i="3"/>
  <c r="G1118" i="3"/>
  <c r="G1119" i="3"/>
  <c r="G1120" i="3"/>
  <c r="G1121" i="3"/>
  <c r="G1122" i="3"/>
  <c r="G1123" i="3"/>
  <c r="G1124" i="3"/>
  <c r="G1125" i="3"/>
  <c r="G1126"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228" i="3"/>
  <c r="G1229" i="3"/>
  <c r="G1230" i="3"/>
  <c r="G1231" i="3"/>
  <c r="G1232" i="3"/>
  <c r="G1233" i="3"/>
  <c r="G1234" i="3"/>
  <c r="G1235" i="3"/>
  <c r="G1219" i="3"/>
  <c r="G1220" i="3"/>
  <c r="G1221" i="3"/>
  <c r="G1222" i="3"/>
  <c r="G1223" i="3"/>
  <c r="G1985" i="3"/>
  <c r="G1986" i="3"/>
  <c r="G1987" i="3"/>
  <c r="G1988" i="3"/>
  <c r="G1989" i="3"/>
  <c r="G1990" i="3"/>
  <c r="G1991" i="3"/>
  <c r="G1992" i="3"/>
  <c r="G1993" i="3"/>
  <c r="G1994" i="3"/>
  <c r="G2041" i="3"/>
  <c r="G2042" i="3"/>
  <c r="G2043" i="3"/>
  <c r="G2044" i="3"/>
  <c r="G1609" i="3"/>
  <c r="G569" i="3"/>
  <c r="G570" i="3"/>
  <c r="G571" i="3"/>
  <c r="G29" i="3"/>
  <c r="G30" i="3"/>
  <c r="G31" i="3"/>
  <c r="G32" i="3"/>
  <c r="G33" i="3"/>
  <c r="G34" i="3"/>
  <c r="G35" i="3"/>
  <c r="G1162" i="3"/>
  <c r="G1163" i="3"/>
  <c r="G1164" i="3"/>
  <c r="G1165"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2275" i="3"/>
  <c r="G2276" i="3"/>
  <c r="G2181" i="3"/>
  <c r="G2182" i="3"/>
  <c r="G2286" i="3"/>
  <c r="G2287" i="3"/>
  <c r="G2066" i="3"/>
  <c r="G2186" i="3"/>
  <c r="G2187" i="3"/>
  <c r="G2188" i="3"/>
  <c r="G2053" i="3"/>
  <c r="G2054" i="3"/>
  <c r="G2055" i="3"/>
  <c r="G2056" i="3"/>
  <c r="G2057" i="3"/>
  <c r="G1627" i="3"/>
  <c r="G1628" i="3"/>
  <c r="G1660" i="3"/>
  <c r="G530" i="3"/>
  <c r="G451" i="3"/>
  <c r="G452" i="3"/>
  <c r="G554" i="3"/>
  <c r="G555" i="3"/>
  <c r="G556" i="3"/>
  <c r="G153" i="3"/>
  <c r="G1245" i="3"/>
  <c r="G1246" i="3"/>
  <c r="G381" i="3"/>
  <c r="G1347" i="3"/>
  <c r="G1348" i="3"/>
  <c r="G1349" i="3"/>
  <c r="G1849" i="3"/>
  <c r="G1850" i="3"/>
  <c r="G1258" i="3"/>
  <c r="G1259" i="3"/>
  <c r="G1260" i="3"/>
  <c r="G307" i="3"/>
  <c r="G308" i="3"/>
  <c r="G309" i="3"/>
  <c r="G2020" i="3"/>
  <c r="G2021" i="3"/>
  <c r="G2022" i="3"/>
  <c r="G2023" i="3"/>
  <c r="G2024" i="3"/>
  <c r="G2025" i="3"/>
  <c r="G1484" i="3"/>
  <c r="G1485" i="3"/>
  <c r="G1486" i="3"/>
  <c r="G2167" i="3"/>
  <c r="G1996" i="3"/>
  <c r="G1997" i="3"/>
  <c r="G1998" i="3"/>
  <c r="G1999" i="3"/>
  <c r="G2000" i="3"/>
  <c r="G2001" i="3"/>
  <c r="G2002" i="3"/>
  <c r="G2003" i="3"/>
  <c r="G2330" i="3"/>
  <c r="G2331" i="3"/>
  <c r="G2332" i="3"/>
  <c r="G2333" i="3"/>
  <c r="G2334" i="3"/>
  <c r="G364" i="3"/>
  <c r="G365" i="3"/>
  <c r="G366" i="3"/>
  <c r="G367" i="3"/>
  <c r="G368" i="3"/>
  <c r="G369" i="3"/>
  <c r="G370" i="3"/>
  <c r="G371" i="3"/>
  <c r="G372" i="3"/>
  <c r="G1147" i="3"/>
  <c r="G1588" i="3"/>
  <c r="G1589" i="3"/>
  <c r="G1590" i="3"/>
  <c r="G1591" i="3"/>
  <c r="G1592"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151" i="3"/>
  <c r="G1152" i="3"/>
  <c r="G1153" i="3"/>
  <c r="G1154" i="3"/>
  <c r="G1155" i="3"/>
  <c r="G1156" i="3"/>
  <c r="G1157" i="3"/>
  <c r="G521" i="3"/>
  <c r="G522" i="3"/>
  <c r="G523" i="3"/>
  <c r="G524" i="3"/>
  <c r="G2289" i="3"/>
  <c r="G2290" i="3"/>
  <c r="G110" i="3"/>
  <c r="G111" i="3"/>
  <c r="G727" i="3"/>
  <c r="G728" i="3"/>
  <c r="G729" i="3"/>
  <c r="G730" i="3"/>
  <c r="G731" i="3"/>
  <c r="G732" i="3"/>
  <c r="G733" i="3"/>
  <c r="G734" i="3"/>
  <c r="G735" i="3"/>
  <c r="G481" i="3"/>
  <c r="G482" i="3"/>
  <c r="G483" i="3"/>
  <c r="G484" i="3"/>
  <c r="G485"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064"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2222" i="3"/>
  <c r="G2223" i="3"/>
  <c r="G2224" i="3"/>
  <c r="G2225" i="3"/>
  <c r="G2226" i="3"/>
  <c r="G2227" i="3"/>
  <c r="G2228" i="3"/>
  <c r="G2229" i="3"/>
  <c r="G2230" i="3"/>
  <c r="G2231" i="3"/>
  <c r="G1602" i="3"/>
  <c r="G1603" i="3"/>
  <c r="G1604" i="3"/>
  <c r="G1605" i="3"/>
  <c r="G1606" i="3"/>
  <c r="G1607" i="3"/>
  <c r="G75" i="3"/>
  <c r="G76" i="3"/>
  <c r="G77" i="3"/>
  <c r="G1536" i="3"/>
  <c r="G1537" i="3"/>
  <c r="G1538" i="3"/>
  <c r="G1539" i="3"/>
  <c r="G1540" i="3"/>
  <c r="G1541" i="3"/>
  <c r="G1542" i="3"/>
  <c r="G1543" i="3"/>
  <c r="G1544" i="3"/>
  <c r="G1545" i="3"/>
  <c r="G1546" i="3"/>
  <c r="G1547" i="3"/>
  <c r="G1548" i="3"/>
  <c r="G1549" i="3"/>
  <c r="G1981" i="3"/>
  <c r="G1982" i="3"/>
  <c r="G1983" i="3"/>
  <c r="G2282" i="3"/>
  <c r="G2283" i="3"/>
  <c r="G2284" i="3"/>
  <c r="G1171" i="3"/>
  <c r="G1175" i="3"/>
  <c r="G1176" i="3"/>
  <c r="G1177" i="3"/>
  <c r="G490" i="3"/>
  <c r="G491" i="3"/>
  <c r="G2345" i="3"/>
  <c r="G2346" i="3"/>
  <c r="G2347" i="3"/>
  <c r="G2348" i="3"/>
  <c r="G2349" i="3"/>
  <c r="G2350" i="3"/>
  <c r="G2375" i="3"/>
  <c r="G2376" i="3"/>
  <c r="G2377" i="3"/>
  <c r="G1852" i="3"/>
  <c r="G1853" i="3"/>
  <c r="G1854" i="3"/>
  <c r="G1855" i="3"/>
  <c r="G1856" i="3"/>
  <c r="G1857" i="3"/>
  <c r="G1264" i="3"/>
  <c r="G1925" i="3"/>
  <c r="G220" i="3"/>
  <c r="G2149" i="3"/>
  <c r="G1254" i="3"/>
  <c r="G1255" i="3"/>
  <c r="G1256" i="3"/>
  <c r="G2370" i="3"/>
  <c r="G2371" i="3"/>
  <c r="G2372" i="3"/>
  <c r="G2373"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212" i="3"/>
  <c r="G213" i="3"/>
  <c r="G214" i="3"/>
  <c r="G1287" i="3"/>
  <c r="G503" i="3"/>
  <c r="G504" i="3"/>
  <c r="G505" i="3"/>
  <c r="G506" i="3"/>
  <c r="G507" i="3"/>
  <c r="G508" i="3"/>
  <c r="G1076" i="3"/>
  <c r="G1611" i="3"/>
  <c r="G1072" i="3"/>
  <c r="G1070" i="3"/>
  <c r="G385" i="3"/>
  <c r="G1811"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425" i="3"/>
  <c r="G426" i="3"/>
  <c r="G336" i="3"/>
  <c r="G337" i="3"/>
  <c r="G338" i="3"/>
  <c r="G379" i="3"/>
  <c r="G346" i="3"/>
  <c r="G347" i="3"/>
  <c r="G348" i="3"/>
  <c r="G349" i="3"/>
  <c r="G350" i="3"/>
  <c r="G351" i="3"/>
  <c r="G352" i="3"/>
  <c r="G353" i="3"/>
  <c r="G354"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2075" i="3"/>
  <c r="G2076" i="3"/>
  <c r="G2077" i="3"/>
  <c r="G2078" i="3"/>
  <c r="G71" i="3"/>
  <c r="G72" i="3"/>
  <c r="G73" i="3"/>
  <c r="G1159" i="3"/>
  <c r="G1160" i="3"/>
  <c r="G1173" i="3"/>
  <c r="G216" i="3"/>
  <c r="G217" i="3"/>
  <c r="G218" i="3"/>
  <c r="G1656" i="3"/>
  <c r="G1657" i="3"/>
  <c r="G1658" i="3"/>
  <c r="G113" i="3"/>
  <c r="G114" i="3"/>
  <c r="G115" i="3"/>
  <c r="G116" i="3"/>
  <c r="G117" i="3"/>
  <c r="G528" i="3"/>
  <c r="G1711" i="3"/>
  <c r="G1712" i="3"/>
  <c r="G1713" i="3"/>
  <c r="G1714" i="3"/>
  <c r="G1715" i="3"/>
  <c r="G1716" i="3"/>
  <c r="G1717" i="3"/>
  <c r="G1718" i="3"/>
  <c r="G1719" i="3"/>
  <c r="G1720" i="3"/>
  <c r="G1721" i="3"/>
  <c r="G1722"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1838" i="3"/>
  <c r="G1839" i="3"/>
  <c r="G1840" i="3"/>
  <c r="G1841" i="3"/>
  <c r="G1842" i="3"/>
  <c r="G2263" i="3"/>
  <c r="G2005" i="3"/>
  <c r="G2006" i="3"/>
  <c r="G21" i="3"/>
  <c r="G22" i="3"/>
  <c r="G23" i="3"/>
  <c r="G313" i="3"/>
  <c r="G314" i="3"/>
  <c r="G315" i="3"/>
  <c r="G316" i="3"/>
  <c r="G317" i="3"/>
  <c r="G318" i="3"/>
  <c r="G319" i="3"/>
  <c r="G320" i="3"/>
  <c r="G321" i="3"/>
  <c r="G322" i="3"/>
  <c r="G323" i="3"/>
  <c r="G324" i="3"/>
  <c r="G325" i="3"/>
  <c r="G326" i="3"/>
  <c r="G327" i="3"/>
  <c r="G2059" i="3"/>
  <c r="G2060" i="3"/>
  <c r="G1619" i="3"/>
  <c r="G1620" i="3"/>
  <c r="G2035" i="3"/>
  <c r="G2261" i="3"/>
  <c r="G1184" i="3"/>
  <c r="G1185" i="3"/>
  <c r="G1186" i="3"/>
  <c r="G2238" i="3"/>
  <c r="G2239" i="3"/>
  <c r="G2240" i="3"/>
  <c r="G2241" i="3"/>
  <c r="G2242" i="3"/>
  <c r="G2342" i="3"/>
  <c r="G2343" i="3"/>
  <c r="G374" i="3"/>
  <c r="G106" i="3"/>
  <c r="G107" i="3"/>
  <c r="G108" i="3"/>
  <c r="G1275" i="3"/>
  <c r="G2068" i="3"/>
  <c r="G2069" i="3"/>
  <c r="G2070" i="3"/>
  <c r="G1791" i="3"/>
  <c r="G1792" i="3"/>
  <c r="G1793" i="3"/>
  <c r="G1794" i="3"/>
  <c r="G1795" i="3"/>
  <c r="G1796" i="3"/>
  <c r="G1797" i="3"/>
  <c r="G1798" i="3"/>
  <c r="G1799" i="3"/>
  <c r="G1800" i="3"/>
  <c r="G1801" i="3"/>
  <c r="G1802" i="3"/>
  <c r="G1803" i="3"/>
  <c r="G1804" i="3"/>
  <c r="G1805" i="3"/>
  <c r="G1806" i="3"/>
  <c r="G1807" i="3"/>
  <c r="G1808" i="3"/>
  <c r="G1809" i="3"/>
  <c r="G515" i="3"/>
  <c r="G1937" i="3"/>
  <c r="G1938" i="3"/>
  <c r="G1939" i="3"/>
  <c r="G1940" i="3"/>
  <c r="G1941" i="3"/>
  <c r="G1942" i="3"/>
  <c r="G1943" i="3"/>
  <c r="G1944" i="3"/>
  <c r="G1945" i="3"/>
  <c r="G1946" i="3"/>
  <c r="G1947" i="3"/>
  <c r="G1948" i="3"/>
  <c r="G1949" i="3"/>
  <c r="G1950" i="3"/>
  <c r="G1951" i="3"/>
  <c r="G1952" i="3"/>
  <c r="G1932" i="3"/>
  <c r="G1933" i="3"/>
  <c r="G1934" i="3"/>
  <c r="G1935" i="3"/>
  <c r="G737" i="3"/>
  <c r="G738" i="3"/>
  <c r="G739" i="3"/>
  <c r="G740" i="3"/>
  <c r="G741" i="3"/>
  <c r="G2244" i="3"/>
  <c r="G2245" i="3"/>
  <c r="G2246" i="3"/>
  <c r="G2247" i="3"/>
  <c r="G1309" i="3"/>
  <c r="G1310" i="3"/>
  <c r="G1311" i="3"/>
  <c r="G1675" i="3"/>
  <c r="G1676" i="3"/>
  <c r="G1813" i="3"/>
  <c r="G1814" i="3"/>
  <c r="G1815" i="3"/>
  <c r="G1816" i="3"/>
  <c r="G1817" i="3"/>
  <c r="G1818" i="3"/>
  <c r="G1819" i="3"/>
  <c r="G1820" i="3"/>
  <c r="G1821" i="3"/>
  <c r="G517" i="3"/>
  <c r="G518" i="3"/>
  <c r="G519" i="3"/>
  <c r="G1196" i="3"/>
  <c r="G1197" i="3"/>
  <c r="G1198" i="3"/>
  <c r="G463" i="3"/>
  <c r="G464" i="3"/>
  <c r="G465" i="3"/>
  <c r="G466" i="3"/>
  <c r="G467" i="3"/>
  <c r="G468" i="3"/>
  <c r="G469" i="3"/>
  <c r="G470" i="3"/>
  <c r="G471" i="3"/>
  <c r="G472" i="3"/>
  <c r="G473" i="3"/>
  <c r="G474" i="3"/>
  <c r="G475" i="3"/>
  <c r="G476" i="3"/>
  <c r="G477" i="3"/>
  <c r="G478" i="3"/>
  <c r="G479" i="3"/>
  <c r="G1192" i="3"/>
  <c r="G1193" i="3"/>
  <c r="G1194" i="3"/>
  <c r="G2402" i="3"/>
  <c r="G2403" i="3"/>
  <c r="G2404" i="3"/>
  <c r="G2255" i="3"/>
  <c r="G2256" i="3"/>
  <c r="G2257" i="3"/>
  <c r="G2258" i="3"/>
  <c r="G2259" i="3"/>
  <c r="G1673" i="3"/>
  <c r="G1662" i="3"/>
  <c r="G1663" i="3"/>
  <c r="G1664" i="3"/>
  <c r="G1665" i="3"/>
  <c r="G1666" i="3"/>
  <c r="G1667" i="3"/>
  <c r="G1668" i="3"/>
  <c r="G1669" i="3"/>
  <c r="G1724" i="3"/>
  <c r="G1725" i="3"/>
  <c r="G1726" i="3"/>
  <c r="G1727" i="3"/>
  <c r="G1728" i="3"/>
  <c r="G1729" i="3"/>
  <c r="G1730" i="3"/>
  <c r="G1731" i="3"/>
  <c r="G1732" i="3"/>
  <c r="G1733" i="3"/>
  <c r="G1734" i="3"/>
  <c r="G1735" i="3"/>
  <c r="G1736" i="3"/>
  <c r="G1737" i="3"/>
  <c r="G1738" i="3"/>
  <c r="G1739" i="3"/>
  <c r="G1740" i="3"/>
  <c r="G1741" i="3"/>
  <c r="G1742" i="3"/>
  <c r="G1743" i="3"/>
  <c r="G1744" i="3"/>
  <c r="G2304" i="3"/>
  <c r="G2305" i="3"/>
  <c r="G2306" i="3"/>
  <c r="G1188" i="3"/>
  <c r="G1189" i="3"/>
  <c r="G1336" i="3"/>
  <c r="G1289" i="3"/>
  <c r="G1290" i="3"/>
  <c r="G1343" i="3"/>
  <c r="G1344" i="3"/>
  <c r="G1345" i="3"/>
  <c r="G1927" i="3"/>
  <c r="G1928" i="3"/>
  <c r="G1929" i="3"/>
  <c r="G1930" i="3"/>
  <c r="G2249" i="3"/>
  <c r="G2250" i="3"/>
  <c r="G2251" i="3"/>
  <c r="G2252" i="3"/>
  <c r="G2253" i="3"/>
  <c r="G510" i="3"/>
  <c r="G511" i="3"/>
  <c r="G512" i="3"/>
  <c r="G513" i="3"/>
  <c r="G418" i="3"/>
  <c r="G419" i="3"/>
  <c r="G420" i="3"/>
  <c r="G421" i="3"/>
  <c r="G422" i="3"/>
  <c r="G423" i="3"/>
  <c r="G1096" i="3"/>
  <c r="G1097" i="3"/>
  <c r="G1098" i="3"/>
  <c r="G1099" i="3"/>
  <c r="G1100" i="3"/>
  <c r="G1101" i="3"/>
  <c r="G1102" i="3"/>
  <c r="G1103" i="3"/>
  <c r="G1104" i="3"/>
  <c r="G1105" i="3"/>
  <c r="G1106" i="3"/>
  <c r="G1280" i="3"/>
  <c r="G1281" i="3"/>
  <c r="G1282" i="3"/>
  <c r="G1283" i="3"/>
  <c r="G1284" i="3"/>
  <c r="G1285" i="3"/>
  <c r="G1341" i="3"/>
  <c r="G2091" i="3"/>
  <c r="G2092" i="3"/>
  <c r="G2093" i="3"/>
  <c r="G2094" i="3"/>
  <c r="G2095" i="3"/>
  <c r="G2096" i="3"/>
  <c r="G2097" i="3"/>
  <c r="G2098" i="3"/>
  <c r="G2099" i="3"/>
  <c r="G2100" i="3"/>
  <c r="G2101" i="3"/>
  <c r="G2102" i="3"/>
  <c r="G2103" i="3"/>
  <c r="G2104" i="3"/>
  <c r="G2105" i="3"/>
  <c r="G2106" i="3"/>
  <c r="G2107" i="3"/>
  <c r="G2108" i="3"/>
  <c r="G2109" i="3"/>
  <c r="G2110" i="3"/>
  <c r="G2111" i="3"/>
  <c r="G2112" i="3"/>
  <c r="G2072" i="3"/>
  <c r="G2073"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544" i="3"/>
  <c r="G545" i="3"/>
  <c r="G546" i="3"/>
  <c r="G547" i="3"/>
  <c r="G548" i="3"/>
  <c r="G549" i="3"/>
  <c r="G550" i="3"/>
  <c r="G551" i="3"/>
  <c r="G552" i="3"/>
  <c r="G2297" i="3"/>
  <c r="G2298" i="3"/>
  <c r="G539" i="3"/>
  <c r="G540" i="3"/>
  <c r="G541" i="3"/>
  <c r="G542" i="3"/>
  <c r="G1324" i="3"/>
  <c r="G1325" i="3"/>
  <c r="G1326" i="3"/>
  <c r="G1327" i="3"/>
  <c r="G1328" i="3"/>
  <c r="G536" i="3"/>
  <c r="G537" i="3"/>
  <c r="G1248" i="3"/>
  <c r="G1249" i="3"/>
  <c r="G1297" i="3"/>
  <c r="G1298" i="3"/>
  <c r="G1299" i="3"/>
  <c r="G1300" i="3"/>
  <c r="G1301" i="3"/>
  <c r="G2125" i="3"/>
  <c r="G2126" i="3"/>
  <c r="G2127" i="3"/>
  <c r="G2128" i="3"/>
  <c r="G2129" i="3"/>
  <c r="G2130" i="3"/>
  <c r="G2131" i="3"/>
  <c r="G2132" i="3"/>
  <c r="G2133" i="3"/>
  <c r="G2134" i="3"/>
  <c r="G2135" i="3"/>
  <c r="G2136" i="3"/>
  <c r="G2137" i="3"/>
  <c r="G2138" i="3"/>
  <c r="G2139" i="3"/>
  <c r="G2140" i="3"/>
  <c r="G2141" i="3"/>
  <c r="G2142" i="3"/>
  <c r="G2143" i="3"/>
  <c r="G1292" i="3"/>
  <c r="G1293" i="3"/>
  <c r="G1294" i="3"/>
  <c r="G1295" i="3"/>
  <c r="G1213" i="3"/>
  <c r="G1214" i="3"/>
  <c r="G1215" i="3"/>
  <c r="G2039" i="3"/>
  <c r="G1615" i="3"/>
  <c r="G1616" i="3"/>
  <c r="G1617" i="3"/>
  <c r="G383" i="3"/>
  <c r="G356" i="3"/>
  <c r="G1319" i="3"/>
  <c r="G1320" i="3"/>
  <c r="G1488" i="3"/>
  <c r="G1489" i="3"/>
  <c r="G1490" i="3"/>
  <c r="G1491" i="3"/>
  <c r="G12" i="3"/>
  <c r="G13" i="3"/>
  <c r="G14" i="3"/>
  <c r="G15" i="3"/>
  <c r="G16" i="3"/>
  <c r="G17" i="3"/>
  <c r="G18" i="3"/>
  <c r="G19" i="3"/>
  <c r="G362" i="3"/>
  <c r="G2278" i="3"/>
  <c r="G2279" i="3"/>
  <c r="G2280" i="3"/>
  <c r="G1322"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1306" i="3"/>
  <c r="G1307" i="3"/>
  <c r="G69" i="3"/>
  <c r="G1217" i="3"/>
  <c r="G1518" i="3"/>
  <c r="G1519" i="3"/>
  <c r="G1520" i="3"/>
  <c r="G1521" i="3"/>
  <c r="G1522" i="3"/>
  <c r="G1523" i="3"/>
  <c r="G1524" i="3"/>
  <c r="G1525" i="3"/>
  <c r="G1526" i="3"/>
  <c r="G1527" i="3"/>
  <c r="G1528" i="3"/>
  <c r="G1529" i="3"/>
  <c r="G1530" i="3"/>
  <c r="G1531" i="3"/>
  <c r="G1532" i="3"/>
  <c r="G1533" i="3"/>
  <c r="G1534" i="3"/>
  <c r="G142" i="3"/>
  <c r="G1277" i="3"/>
  <c r="G1278" i="3"/>
  <c r="G428" i="3"/>
  <c r="G429" i="3"/>
  <c r="G144" i="3"/>
  <c r="G145" i="3"/>
  <c r="G146" i="3"/>
  <c r="G147" i="3"/>
  <c r="G148" i="3"/>
  <c r="G149" i="3"/>
  <c r="G150" i="3"/>
  <c r="G151" i="3"/>
  <c r="G573" i="3"/>
  <c r="G574" i="3"/>
  <c r="G575" i="3"/>
  <c r="G576" i="3"/>
  <c r="G2194" i="3"/>
  <c r="G2195" i="3"/>
  <c r="G2196" i="3"/>
  <c r="G2037" i="3"/>
  <c r="G79" i="3"/>
  <c r="G80" i="3"/>
  <c r="G81" i="3"/>
  <c r="G82" i="3"/>
  <c r="G83" i="3"/>
  <c r="G2300" i="3"/>
  <c r="G2268" i="3"/>
  <c r="G2269" i="3"/>
  <c r="G2270" i="3"/>
  <c r="G2271" i="3"/>
  <c r="G2272" i="3"/>
  <c r="G2273"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563" i="3"/>
  <c r="G567" i="3"/>
  <c r="G169" i="3"/>
  <c r="G165" i="3"/>
  <c r="G166" i="3"/>
  <c r="G167" i="3"/>
  <c r="G438" i="3"/>
  <c r="G439" i="3"/>
  <c r="G440" i="3"/>
  <c r="G441" i="3"/>
  <c r="G442" i="3"/>
  <c r="G443" i="3"/>
  <c r="G444" i="3"/>
  <c r="G445" i="3"/>
  <c r="G1066" i="3"/>
  <c r="G2145" i="3"/>
  <c r="G2146" i="3"/>
  <c r="G2147" i="3"/>
  <c r="G1068" i="3"/>
  <c r="G1330" i="3"/>
  <c r="G1331" i="3"/>
  <c r="G1240" i="3"/>
  <c r="G1241"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387" i="3"/>
  <c r="G388" i="3"/>
  <c r="G389" i="3"/>
  <c r="G85" i="3"/>
  <c r="G86" i="3"/>
  <c r="G87" i="3"/>
  <c r="G88" i="3"/>
  <c r="G89" i="3"/>
  <c r="G90" i="3"/>
  <c r="G91" i="3"/>
  <c r="G92" i="3"/>
  <c r="G93" i="3"/>
  <c r="G94" i="3"/>
  <c r="G95" i="3"/>
  <c r="G96" i="3"/>
  <c r="G97" i="3"/>
  <c r="G98" i="3"/>
  <c r="G99" i="3"/>
  <c r="G100" i="3"/>
  <c r="G101" i="3"/>
  <c r="G102" i="3"/>
  <c r="G103" i="3"/>
  <c r="G104" i="3"/>
  <c r="G299" i="3"/>
  <c r="G300" i="3"/>
  <c r="G301" i="3"/>
  <c r="G302" i="3"/>
  <c r="G303" i="3"/>
  <c r="G25" i="3"/>
  <c r="G26" i="3"/>
  <c r="G27" i="3"/>
  <c r="G2027" i="3"/>
  <c r="G2028" i="3"/>
  <c r="G2029" i="3"/>
  <c r="G2030" i="3"/>
  <c r="G2031" i="3"/>
  <c r="G843" i="3"/>
  <c r="G844" i="3"/>
  <c r="G845" i="3"/>
  <c r="G846" i="3"/>
  <c r="G847" i="3"/>
  <c r="G848" i="3"/>
  <c r="G2151" i="3"/>
  <c r="G2152" i="3"/>
  <c r="G2153" i="3"/>
  <c r="G2154" i="3"/>
  <c r="G2155" i="3"/>
  <c r="G305" i="3"/>
  <c r="G2292" i="3"/>
  <c r="G458" i="3"/>
  <c r="G459" i="3"/>
  <c r="G460" i="3"/>
  <c r="G461" i="3"/>
  <c r="G2294" i="3"/>
  <c r="G2295" i="3"/>
  <c r="G1622" i="3"/>
  <c r="G1623" i="3"/>
  <c r="G1624" i="3"/>
  <c r="G1625" i="3"/>
  <c r="G532"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1637" i="3"/>
  <c r="G1638" i="3"/>
  <c r="G1639" i="3"/>
  <c r="G1640" i="3"/>
  <c r="G1641" i="3"/>
  <c r="G1642" i="3"/>
  <c r="G1643" i="3"/>
  <c r="G1644" i="3"/>
  <c r="G1645" i="3"/>
  <c r="G1646" i="3"/>
  <c r="G1647" i="3"/>
  <c r="G2336" i="3"/>
  <c r="G2337" i="3"/>
  <c r="G2338" i="3"/>
  <c r="G2339" i="3"/>
  <c r="G2340" i="3"/>
  <c r="G1351" i="3"/>
  <c r="G1352" i="3"/>
  <c r="G1353" i="3"/>
  <c r="G155" i="3"/>
  <c r="G156" i="3"/>
  <c r="G157" i="3"/>
  <c r="G158" i="3"/>
  <c r="G159" i="3"/>
  <c r="G1266" i="3"/>
  <c r="G1267" i="3"/>
  <c r="G1268" i="3"/>
  <c r="G1269" i="3"/>
  <c r="G1270" i="3"/>
  <c r="G1271" i="3"/>
  <c r="G1272" i="3"/>
  <c r="G1273" i="3"/>
  <c r="G924" i="3"/>
  <c r="G925" i="3"/>
  <c r="G926" i="3"/>
  <c r="G927" i="3"/>
  <c r="G928" i="3"/>
  <c r="G929" i="3"/>
  <c r="G930" i="3"/>
  <c r="G931" i="3"/>
  <c r="G932" i="3"/>
  <c r="G933" i="3"/>
  <c r="G934" i="3"/>
  <c r="G935" i="3"/>
  <c r="G936" i="3"/>
  <c r="G937" i="3"/>
  <c r="G938" i="3"/>
  <c r="G1671" i="3"/>
  <c r="G807" i="3"/>
  <c r="G1823" i="3"/>
  <c r="G1824" i="3"/>
  <c r="G1825" i="3"/>
  <c r="G1826" i="3"/>
  <c r="G1827" i="3"/>
  <c r="G1828" i="3"/>
  <c r="G1829" i="3"/>
  <c r="G1830" i="3"/>
  <c r="G1831" i="3"/>
  <c r="G1832" i="3"/>
  <c r="G1833" i="3"/>
  <c r="G1834" i="3"/>
  <c r="G1835" i="3"/>
  <c r="G1836" i="3"/>
  <c r="G885" i="3"/>
  <c r="G886" i="3"/>
  <c r="G887" i="3"/>
  <c r="G888" i="3"/>
  <c r="G889" i="3"/>
  <c r="G890" i="3"/>
  <c r="G891" i="3"/>
  <c r="G892" i="3"/>
  <c r="G893" i="3"/>
  <c r="G894" i="3"/>
  <c r="G895" i="3"/>
  <c r="G454" i="3"/>
  <c r="G455" i="3"/>
  <c r="G456" i="3"/>
  <c r="G1333" i="3"/>
  <c r="G1334" i="3"/>
  <c r="G1128" i="3"/>
  <c r="G1129" i="3"/>
  <c r="G1130" i="3"/>
  <c r="G1131" i="3"/>
  <c r="G1132" i="3"/>
  <c r="G1133" i="3"/>
  <c r="G1134" i="3"/>
  <c r="G1135" i="3"/>
  <c r="G1136" i="3"/>
  <c r="G1137" i="3"/>
  <c r="G1138" i="3"/>
  <c r="G1139" i="3"/>
  <c r="G1140" i="3"/>
  <c r="G1141" i="3"/>
  <c r="G1142" i="3"/>
  <c r="G1143" i="3"/>
  <c r="G558" i="3"/>
  <c r="G559" i="3"/>
  <c r="G560" i="3"/>
  <c r="G561" i="3"/>
  <c r="G1262" i="3"/>
  <c r="G2033"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237" i="3"/>
  <c r="G1238" i="3"/>
  <c r="G1859" i="3"/>
  <c r="G1860" i="3"/>
  <c r="G1861" i="3"/>
  <c r="G1862" i="3"/>
  <c r="G1863" i="3"/>
  <c r="G1864" i="3"/>
  <c r="G1865" i="3"/>
  <c r="G1866" i="3"/>
  <c r="G1867" i="3"/>
  <c r="G311" i="3"/>
  <c r="G1355" i="3"/>
  <c r="G1356" i="3"/>
  <c r="G1357" i="3"/>
  <c r="G1358" i="3"/>
  <c r="G1359" i="3"/>
  <c r="G1360" i="3"/>
  <c r="G1678" i="3"/>
  <c r="G1679" i="3"/>
  <c r="G1680" i="3"/>
  <c r="G1681" i="3"/>
  <c r="G1844" i="3"/>
  <c r="G1845" i="3"/>
  <c r="G1846" i="3"/>
  <c r="G1847" i="3"/>
  <c r="G1064" i="3"/>
  <c r="G1613" i="3"/>
  <c r="G1062" i="3"/>
  <c r="G2062" i="3"/>
  <c r="G1468" i="3"/>
  <c r="G1469" i="3"/>
  <c r="G1470" i="3"/>
  <c r="G1471" i="3"/>
  <c r="G1472" i="3"/>
  <c r="G1473" i="3"/>
  <c r="G1474" i="3"/>
  <c r="G1475" i="3"/>
  <c r="G1476" i="3"/>
  <c r="G1477" i="3"/>
  <c r="G1478" i="3"/>
  <c r="G1479" i="3"/>
  <c r="G1480" i="3"/>
  <c r="G1481" i="3"/>
  <c r="G1482" i="3"/>
  <c r="G2352" i="3"/>
  <c r="G2353" i="3"/>
  <c r="G2354" i="3"/>
  <c r="G2355" i="3"/>
  <c r="G2356" i="3"/>
  <c r="G2357" i="3"/>
  <c r="G2358" i="3"/>
  <c r="G2359"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526" i="3"/>
  <c r="G875" i="3"/>
  <c r="G876" i="3"/>
  <c r="G877" i="3"/>
  <c r="G878" i="3"/>
  <c r="G879" i="3"/>
  <c r="G880" i="3"/>
  <c r="G881" i="3"/>
  <c r="G882" i="3"/>
  <c r="G883" i="3"/>
  <c r="G2265" i="3"/>
  <c r="G2266" i="3"/>
  <c r="G2157" i="3"/>
  <c r="G2158" i="3"/>
  <c r="G2159" i="3"/>
  <c r="G2160" i="3"/>
  <c r="G1149" i="3"/>
  <c r="G1208" i="3"/>
  <c r="G1209" i="3"/>
  <c r="G1210" i="3"/>
  <c r="G1211" i="3"/>
  <c r="G1313" i="3"/>
  <c r="G1314" i="3"/>
  <c r="G1315" i="3"/>
  <c r="G1316" i="3"/>
  <c r="G1317" i="3"/>
  <c r="G2361" i="3"/>
  <c r="G2362" i="3"/>
  <c r="G2363" i="3"/>
  <c r="G2364" i="3"/>
  <c r="G2365" i="3"/>
  <c r="G2366" i="3"/>
  <c r="G2367" i="3"/>
  <c r="G2368" i="3"/>
  <c r="G2184" i="3"/>
  <c r="G329" i="3"/>
  <c r="G330" i="3"/>
  <c r="G837" i="3"/>
  <c r="G838" i="3"/>
  <c r="G839" i="3"/>
  <c r="G840" i="3"/>
  <c r="G841" i="3"/>
  <c r="G2114" i="3"/>
  <c r="G2115" i="3"/>
  <c r="G2116" i="3"/>
  <c r="G2117" i="3"/>
  <c r="G2118" i="3"/>
  <c r="G2119" i="3"/>
  <c r="G2120" i="3"/>
  <c r="G2121" i="3"/>
  <c r="G2122" i="3"/>
  <c r="G2123" i="3"/>
  <c r="G2302" i="3"/>
  <c r="G1459" i="3"/>
  <c r="G1460" i="3"/>
  <c r="G1461" i="3"/>
  <c r="G1462" i="3"/>
  <c r="G1463" i="3"/>
  <c r="G1464" i="3"/>
  <c r="G1465" i="3"/>
  <c r="G1466" i="3"/>
  <c r="G2050" i="3"/>
  <c r="G2051"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775" i="3"/>
  <c r="G776" i="3"/>
  <c r="G777" i="3"/>
  <c r="G2162" i="3"/>
  <c r="G2164" i="3"/>
  <c r="G2165" i="3"/>
  <c r="G431" i="3"/>
  <c r="G432" i="3"/>
  <c r="G433" i="3"/>
  <c r="G434" i="3"/>
  <c r="G435" i="3"/>
  <c r="G436" i="3"/>
  <c r="G2190" i="3"/>
  <c r="G2191" i="3"/>
  <c r="G2192" i="3"/>
  <c r="G2169" i="3"/>
  <c r="G2170" i="3"/>
  <c r="G2171" i="3"/>
  <c r="G2172" i="3"/>
  <c r="G2173" i="3"/>
  <c r="G2174" i="3"/>
  <c r="G2175" i="3"/>
  <c r="G2176" i="3"/>
  <c r="G2177" i="3"/>
  <c r="G2178" i="3"/>
  <c r="G2179" i="3"/>
  <c r="G2384" i="3"/>
  <c r="G2385" i="3"/>
  <c r="G2386" i="3"/>
  <c r="G2387" i="3"/>
  <c r="G2388" i="3"/>
  <c r="G2389" i="3"/>
  <c r="G2390" i="3"/>
  <c r="G447" i="3"/>
  <c r="G448" i="3"/>
  <c r="G449" i="3"/>
  <c r="G222" i="3"/>
  <c r="G223" i="3"/>
  <c r="G224" i="3"/>
  <c r="G225" i="3"/>
  <c r="G226" i="3"/>
  <c r="G227" i="3"/>
  <c r="G228" i="3"/>
  <c r="G10" i="3"/>
  <c r="G376" i="3"/>
  <c r="G377" i="3"/>
  <c r="G2046" i="3"/>
  <c r="G2047" i="3"/>
  <c r="G2048" i="3"/>
  <c r="G129" i="3"/>
  <c r="G130" i="3"/>
  <c r="G131" i="3"/>
  <c r="G132" i="3"/>
  <c r="G133" i="3"/>
  <c r="G134" i="3"/>
  <c r="G135" i="3"/>
  <c r="G136" i="3"/>
  <c r="G137" i="3"/>
  <c r="G138" i="3"/>
  <c r="G139" i="3"/>
  <c r="G140" i="3"/>
  <c r="G2008" i="3"/>
  <c r="G2009" i="3"/>
  <c r="G2010" i="3"/>
  <c r="G2011" i="3"/>
  <c r="G2012" i="3"/>
  <c r="G2013" i="3"/>
  <c r="G2014" i="3"/>
  <c r="G2015" i="3"/>
  <c r="G2016" i="3"/>
  <c r="G2017" i="3"/>
  <c r="G2018" i="3"/>
  <c r="G2392" i="3"/>
  <c r="G2393" i="3"/>
  <c r="G2394" i="3"/>
  <c r="G2395" i="3"/>
  <c r="G2396" i="3"/>
  <c r="G2397" i="3"/>
  <c r="G2398" i="3"/>
  <c r="G2399" i="3"/>
  <c r="G2400" i="3"/>
  <c r="G1225" i="3"/>
  <c r="G1226" i="3"/>
  <c r="G1594" i="3"/>
  <c r="G1595" i="3"/>
  <c r="G1596" i="3"/>
  <c r="G1597" i="3"/>
  <c r="G1598" i="3"/>
  <c r="G1599" i="3"/>
  <c r="G1600" i="3"/>
  <c r="G1179" i="3"/>
  <c r="G1180" i="3"/>
  <c r="G1181" i="3"/>
  <c r="G1182" i="3"/>
  <c r="G1251" i="3"/>
  <c r="G1252" i="3"/>
  <c r="G1338" i="3"/>
  <c r="G1339" i="3"/>
  <c r="G487" i="3"/>
  <c r="G488" i="3"/>
  <c r="G1203" i="3"/>
  <c r="G1204" i="3"/>
  <c r="G1205" i="3"/>
  <c r="G534" i="3"/>
  <c r="G1167" i="3"/>
  <c r="G340" i="3"/>
  <c r="G341" i="3"/>
  <c r="G342" i="3"/>
  <c r="G343" i="3"/>
  <c r="G344" i="3"/>
  <c r="G2308" i="3"/>
  <c r="G2309" i="3"/>
  <c r="G2310" i="3"/>
  <c r="G2311" i="3"/>
  <c r="G2312" i="3"/>
  <c r="G2313" i="3"/>
  <c r="G2314" i="3"/>
  <c r="G2315" i="3"/>
  <c r="G2316" i="3"/>
  <c r="G2317" i="3"/>
  <c r="G2318" i="3"/>
  <c r="G2319" i="3"/>
  <c r="G2320" i="3"/>
  <c r="G2321" i="3"/>
  <c r="G2322" i="3"/>
  <c r="G2323" i="3"/>
  <c r="G2324" i="3"/>
  <c r="G2325" i="3"/>
  <c r="G2326" i="3"/>
  <c r="G2327" i="3"/>
  <c r="G2328" i="3"/>
  <c r="G2080" i="3"/>
  <c r="G2081" i="3"/>
  <c r="G2082" i="3"/>
  <c r="G2083" i="3"/>
  <c r="G2084" i="3"/>
  <c r="G2085" i="3"/>
  <c r="G2086" i="3"/>
  <c r="G2087" i="3"/>
  <c r="G2088" i="3"/>
  <c r="G2089" i="3"/>
  <c r="G2379" i="3"/>
  <c r="G2380" i="3"/>
  <c r="G2381" i="3"/>
  <c r="G2382" i="3"/>
  <c r="F494" i="3"/>
  <c r="F495" i="3"/>
  <c r="F496" i="3"/>
  <c r="F497" i="3"/>
  <c r="F498" i="3"/>
  <c r="F499" i="3"/>
  <c r="F500" i="3"/>
  <c r="F501" i="3"/>
  <c r="F1200" i="3"/>
  <c r="F1201" i="3"/>
  <c r="F1243" i="3"/>
  <c r="F1649" i="3"/>
  <c r="F1650" i="3"/>
  <c r="F1651" i="3"/>
  <c r="F1652" i="3"/>
  <c r="F1653" i="3"/>
  <c r="F1654" i="3"/>
  <c r="F1780" i="3"/>
  <c r="F1781" i="3"/>
  <c r="F1782" i="3"/>
  <c r="F1783" i="3"/>
  <c r="F1784" i="3"/>
  <c r="F1785" i="3"/>
  <c r="F1786" i="3"/>
  <c r="F1787" i="3"/>
  <c r="F1788" i="3"/>
  <c r="F1789" i="3"/>
  <c r="F37" i="3"/>
  <c r="F38" i="3"/>
  <c r="F850" i="3"/>
  <c r="F851" i="3"/>
  <c r="F852" i="3"/>
  <c r="F853" i="3"/>
  <c r="F854" i="3"/>
  <c r="F855" i="3"/>
  <c r="F856" i="3"/>
  <c r="F857" i="3"/>
  <c r="F858" i="3"/>
  <c r="F859" i="3"/>
  <c r="F860" i="3"/>
  <c r="F861" i="3"/>
  <c r="F862" i="3"/>
  <c r="F863" i="3"/>
  <c r="F864" i="3"/>
  <c r="F865" i="3"/>
  <c r="F866" i="3"/>
  <c r="F867" i="3"/>
  <c r="F868" i="3"/>
  <c r="F869" i="3"/>
  <c r="F870" i="3"/>
  <c r="F871" i="3"/>
  <c r="F872" i="3"/>
  <c r="F873" i="3"/>
  <c r="F1088" i="3"/>
  <c r="F1089" i="3"/>
  <c r="F1090" i="3"/>
  <c r="F1091" i="3"/>
  <c r="F1092" i="3"/>
  <c r="F1093" i="3"/>
  <c r="F1094" i="3"/>
  <c r="F280" i="3"/>
  <c r="F281" i="3"/>
  <c r="F282" i="3"/>
  <c r="F283" i="3"/>
  <c r="F284" i="3"/>
  <c r="F285" i="3"/>
  <c r="F286" i="3"/>
  <c r="F287" i="3"/>
  <c r="F288" i="3"/>
  <c r="F289" i="3"/>
  <c r="F290" i="3"/>
  <c r="F291" i="3"/>
  <c r="F292" i="3"/>
  <c r="F293" i="3"/>
  <c r="F294" i="3"/>
  <c r="F295" i="3"/>
  <c r="F296" i="3"/>
  <c r="F297"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2198" i="3"/>
  <c r="F2199" i="3"/>
  <c r="F2200" i="3"/>
  <c r="F2201" i="3"/>
  <c r="F2202" i="3"/>
  <c r="F2203" i="3"/>
  <c r="F2204" i="3"/>
  <c r="F2205" i="3"/>
  <c r="F2206" i="3"/>
  <c r="F2207" i="3"/>
  <c r="F2208" i="3"/>
  <c r="F2209" i="3"/>
  <c r="F2210" i="3"/>
  <c r="F2211" i="3"/>
  <c r="F2212" i="3"/>
  <c r="F2213" i="3"/>
  <c r="F2214" i="3"/>
  <c r="F2215" i="3"/>
  <c r="F2216" i="3"/>
  <c r="F2217" i="3"/>
  <c r="F2218" i="3"/>
  <c r="F2219" i="3"/>
  <c r="F2220" i="3"/>
  <c r="F1551" i="3"/>
  <c r="F1552" i="3"/>
  <c r="F1553" i="3"/>
  <c r="F1554" i="3"/>
  <c r="F1555" i="3"/>
  <c r="F1556" i="3"/>
  <c r="F1557" i="3"/>
  <c r="F1558" i="3"/>
  <c r="F1559" i="3"/>
  <c r="F1560" i="3"/>
  <c r="F1561" i="3"/>
  <c r="F1562" i="3"/>
  <c r="F1563" i="3"/>
  <c r="F1564" i="3"/>
  <c r="F1565" i="3"/>
  <c r="F1566" i="3"/>
  <c r="F1567" i="3"/>
  <c r="F1568" i="3"/>
  <c r="F1569" i="3"/>
  <c r="F1570" i="3"/>
  <c r="F1571" i="3"/>
  <c r="F1572" i="3"/>
  <c r="F1573" i="3"/>
  <c r="F1574" i="3"/>
  <c r="F1575" i="3"/>
  <c r="F1576" i="3"/>
  <c r="F1577" i="3"/>
  <c r="F1578" i="3"/>
  <c r="F1579" i="3"/>
  <c r="F1580" i="3"/>
  <c r="F1581" i="3"/>
  <c r="F1582" i="3"/>
  <c r="F1583" i="3"/>
  <c r="F1584" i="3"/>
  <c r="F1585" i="3"/>
  <c r="F1586" i="3"/>
  <c r="F2233" i="3"/>
  <c r="F2234" i="3"/>
  <c r="F2235" i="3"/>
  <c r="F2236" i="3"/>
  <c r="F1206" i="3"/>
  <c r="F1078" i="3"/>
  <c r="F1079" i="3"/>
  <c r="F1080" i="3"/>
  <c r="F1081" i="3"/>
  <c r="F1082" i="3"/>
  <c r="F1083" i="3"/>
  <c r="F1084" i="3"/>
  <c r="F1085" i="3"/>
  <c r="F1086" i="3"/>
  <c r="F1303" i="3"/>
  <c r="F1304" i="3"/>
  <c r="F358" i="3"/>
  <c r="F359" i="3"/>
  <c r="F360" i="3"/>
  <c r="F566" i="3"/>
  <c r="F1630" i="3"/>
  <c r="F1631" i="3"/>
  <c r="F1632" i="3"/>
  <c r="F1633" i="3"/>
  <c r="F1634" i="3"/>
  <c r="F1635" i="3"/>
  <c r="F267" i="3"/>
  <c r="F268" i="3"/>
  <c r="F269" i="3"/>
  <c r="F270" i="3"/>
  <c r="F271" i="3"/>
  <c r="F272" i="3"/>
  <c r="F273" i="3"/>
  <c r="F274" i="3"/>
  <c r="F275" i="3"/>
  <c r="F276" i="3"/>
  <c r="F277" i="3"/>
  <c r="F278" i="3"/>
  <c r="F161" i="3"/>
  <c r="F162" i="3"/>
  <c r="F163" i="3"/>
  <c r="F1457" i="3"/>
  <c r="F1074" i="3"/>
  <c r="F123" i="3"/>
  <c r="F124" i="3"/>
  <c r="F125" i="3"/>
  <c r="F126" i="3"/>
  <c r="F127" i="3"/>
  <c r="F119" i="3"/>
  <c r="F120" i="3"/>
  <c r="F121" i="3"/>
  <c r="F332" i="3"/>
  <c r="F333" i="3"/>
  <c r="F334" i="3"/>
  <c r="F1145" i="3"/>
  <c r="F1169" i="3"/>
  <c r="F1108" i="3"/>
  <c r="F1109" i="3"/>
  <c r="F1110" i="3"/>
  <c r="F1111" i="3"/>
  <c r="F1112" i="3"/>
  <c r="F1113" i="3"/>
  <c r="F1114" i="3"/>
  <c r="F1115" i="3"/>
  <c r="F1116" i="3"/>
  <c r="F1117" i="3"/>
  <c r="F1118" i="3"/>
  <c r="F1119" i="3"/>
  <c r="F1120" i="3"/>
  <c r="F1121" i="3"/>
  <c r="F1122" i="3"/>
  <c r="F1123" i="3"/>
  <c r="F1124" i="3"/>
  <c r="F1125" i="3"/>
  <c r="F1126" i="3"/>
  <c r="F1954" i="3"/>
  <c r="F1955" i="3"/>
  <c r="F1956" i="3"/>
  <c r="F1957" i="3"/>
  <c r="F1958" i="3"/>
  <c r="F1959" i="3"/>
  <c r="F1960" i="3"/>
  <c r="F1961" i="3"/>
  <c r="F1962" i="3"/>
  <c r="F1963" i="3"/>
  <c r="F1964" i="3"/>
  <c r="F1965" i="3"/>
  <c r="F1966" i="3"/>
  <c r="F1967" i="3"/>
  <c r="F1968" i="3"/>
  <c r="F1969" i="3"/>
  <c r="F1970" i="3"/>
  <c r="F1971" i="3"/>
  <c r="F1972" i="3"/>
  <c r="F1973" i="3"/>
  <c r="F1974" i="3"/>
  <c r="F1975" i="3"/>
  <c r="F1976" i="3"/>
  <c r="F1977" i="3"/>
  <c r="F1978" i="3"/>
  <c r="F1979" i="3"/>
  <c r="F1228" i="3"/>
  <c r="F1229" i="3"/>
  <c r="F1230" i="3"/>
  <c r="F1231" i="3"/>
  <c r="F1232" i="3"/>
  <c r="F1233" i="3"/>
  <c r="F1234" i="3"/>
  <c r="F1235" i="3"/>
  <c r="F1219" i="3"/>
  <c r="F1220" i="3"/>
  <c r="F1221" i="3"/>
  <c r="F1222" i="3"/>
  <c r="F1223" i="3"/>
  <c r="F1985" i="3"/>
  <c r="F1986" i="3"/>
  <c r="F1987" i="3"/>
  <c r="F1988" i="3"/>
  <c r="F1989" i="3"/>
  <c r="F1990" i="3"/>
  <c r="F1991" i="3"/>
  <c r="F1992" i="3"/>
  <c r="F1993" i="3"/>
  <c r="F1994" i="3"/>
  <c r="F2041" i="3"/>
  <c r="F2042" i="3"/>
  <c r="F2043" i="3"/>
  <c r="F2044" i="3"/>
  <c r="F1609" i="3"/>
  <c r="F569" i="3"/>
  <c r="F570" i="3"/>
  <c r="F571" i="3"/>
  <c r="F29" i="3"/>
  <c r="F30" i="3"/>
  <c r="F31" i="3"/>
  <c r="F32" i="3"/>
  <c r="F33" i="3"/>
  <c r="F34" i="3"/>
  <c r="F35" i="3"/>
  <c r="F1162" i="3"/>
  <c r="F1163" i="3"/>
  <c r="F1164" i="3"/>
  <c r="F1165" i="3"/>
  <c r="F1493" i="3"/>
  <c r="F1494" i="3"/>
  <c r="F1495" i="3"/>
  <c r="F1496" i="3"/>
  <c r="F1497" i="3"/>
  <c r="F1498" i="3"/>
  <c r="F1499" i="3"/>
  <c r="F1500" i="3"/>
  <c r="F1501" i="3"/>
  <c r="F1502" i="3"/>
  <c r="F1503" i="3"/>
  <c r="F1504" i="3"/>
  <c r="F1505" i="3"/>
  <c r="F1506" i="3"/>
  <c r="F1507" i="3"/>
  <c r="F1508" i="3"/>
  <c r="F1509" i="3"/>
  <c r="F1510" i="3"/>
  <c r="F1511" i="3"/>
  <c r="F1512" i="3"/>
  <c r="F1513" i="3"/>
  <c r="F1514" i="3"/>
  <c r="F1515" i="3"/>
  <c r="F1516" i="3"/>
  <c r="F2275" i="3"/>
  <c r="F2276" i="3"/>
  <c r="F2181" i="3"/>
  <c r="F2182" i="3"/>
  <c r="F2286" i="3"/>
  <c r="F2287" i="3"/>
  <c r="F2066" i="3"/>
  <c r="F2186" i="3"/>
  <c r="F2187" i="3"/>
  <c r="F2188" i="3"/>
  <c r="F2053" i="3"/>
  <c r="F2054" i="3"/>
  <c r="F2055" i="3"/>
  <c r="F2056" i="3"/>
  <c r="F2057" i="3"/>
  <c r="F1627" i="3"/>
  <c r="F1628" i="3"/>
  <c r="F1660" i="3"/>
  <c r="F530" i="3"/>
  <c r="F451" i="3"/>
  <c r="F452" i="3"/>
  <c r="F554" i="3"/>
  <c r="F555" i="3"/>
  <c r="F556" i="3"/>
  <c r="F153" i="3"/>
  <c r="F1245" i="3"/>
  <c r="F1246" i="3"/>
  <c r="F381" i="3"/>
  <c r="F1347" i="3"/>
  <c r="F1348" i="3"/>
  <c r="F1349" i="3"/>
  <c r="F1849" i="3"/>
  <c r="F1850" i="3"/>
  <c r="F1258" i="3"/>
  <c r="F1259" i="3"/>
  <c r="F1260" i="3"/>
  <c r="F307" i="3"/>
  <c r="F308" i="3"/>
  <c r="F309" i="3"/>
  <c r="F2020" i="3"/>
  <c r="F2021" i="3"/>
  <c r="F2022" i="3"/>
  <c r="F2023" i="3"/>
  <c r="F2024" i="3"/>
  <c r="F2025" i="3"/>
  <c r="F1484" i="3"/>
  <c r="F1485" i="3"/>
  <c r="F1486" i="3"/>
  <c r="F2167" i="3"/>
  <c r="F1996" i="3"/>
  <c r="F1997" i="3"/>
  <c r="F1998" i="3"/>
  <c r="F1999" i="3"/>
  <c r="F2000" i="3"/>
  <c r="F2001" i="3"/>
  <c r="F2002" i="3"/>
  <c r="F2003" i="3"/>
  <c r="F2330" i="3"/>
  <c r="F2331" i="3"/>
  <c r="F2332" i="3"/>
  <c r="F2333" i="3"/>
  <c r="F2334" i="3"/>
  <c r="F364" i="3"/>
  <c r="F365" i="3"/>
  <c r="F366" i="3"/>
  <c r="F367" i="3"/>
  <c r="F368" i="3"/>
  <c r="F369" i="3"/>
  <c r="F370" i="3"/>
  <c r="F371" i="3"/>
  <c r="F372" i="3"/>
  <c r="F1147" i="3"/>
  <c r="F1588" i="3"/>
  <c r="F1589" i="3"/>
  <c r="F1590" i="3"/>
  <c r="F1591" i="3"/>
  <c r="F1592" i="3"/>
  <c r="F1746" i="3"/>
  <c r="F1747" i="3"/>
  <c r="F1748" i="3"/>
  <c r="F1749" i="3"/>
  <c r="F1750" i="3"/>
  <c r="F1751" i="3"/>
  <c r="F1752" i="3"/>
  <c r="F1753" i="3"/>
  <c r="F1754" i="3"/>
  <c r="F1755" i="3"/>
  <c r="F1756" i="3"/>
  <c r="F1757" i="3"/>
  <c r="F1758" i="3"/>
  <c r="F1759" i="3"/>
  <c r="F1760" i="3"/>
  <c r="F1761" i="3"/>
  <c r="F1762" i="3"/>
  <c r="F1763" i="3"/>
  <c r="F1764" i="3"/>
  <c r="F1765" i="3"/>
  <c r="F1766" i="3"/>
  <c r="F1767" i="3"/>
  <c r="F1768" i="3"/>
  <c r="F1769" i="3"/>
  <c r="F1770" i="3"/>
  <c r="F1771" i="3"/>
  <c r="F1772" i="3"/>
  <c r="F1773" i="3"/>
  <c r="F1774" i="3"/>
  <c r="F1775" i="3"/>
  <c r="F1776" i="3"/>
  <c r="F1777" i="3"/>
  <c r="F1778" i="3"/>
  <c r="F1151" i="3"/>
  <c r="F1152" i="3"/>
  <c r="F1153" i="3"/>
  <c r="F1154" i="3"/>
  <c r="F1155" i="3"/>
  <c r="F1156" i="3"/>
  <c r="F1157" i="3"/>
  <c r="F521" i="3"/>
  <c r="F522" i="3"/>
  <c r="F523" i="3"/>
  <c r="F524" i="3"/>
  <c r="F2289" i="3"/>
  <c r="F2290" i="3"/>
  <c r="F110" i="3"/>
  <c r="F111" i="3"/>
  <c r="F727" i="3"/>
  <c r="F728" i="3"/>
  <c r="F729" i="3"/>
  <c r="F730" i="3"/>
  <c r="F731" i="3"/>
  <c r="F732" i="3"/>
  <c r="F733" i="3"/>
  <c r="F734" i="3"/>
  <c r="F735" i="3"/>
  <c r="F481" i="3"/>
  <c r="F482" i="3"/>
  <c r="F483" i="3"/>
  <c r="F484" i="3"/>
  <c r="F485" i="3"/>
  <c r="F1683"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064"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2222" i="3"/>
  <c r="F2223" i="3"/>
  <c r="F2224" i="3"/>
  <c r="F2225" i="3"/>
  <c r="F2226" i="3"/>
  <c r="F2227" i="3"/>
  <c r="F2228" i="3"/>
  <c r="F2229" i="3"/>
  <c r="F2230" i="3"/>
  <c r="F2231" i="3"/>
  <c r="F1602" i="3"/>
  <c r="F1603" i="3"/>
  <c r="F1604" i="3"/>
  <c r="F1605" i="3"/>
  <c r="F1606" i="3"/>
  <c r="F1607" i="3"/>
  <c r="F75" i="3"/>
  <c r="F76" i="3"/>
  <c r="F77" i="3"/>
  <c r="F1536" i="3"/>
  <c r="F1537" i="3"/>
  <c r="F1538" i="3"/>
  <c r="F1539" i="3"/>
  <c r="F1540" i="3"/>
  <c r="F1541" i="3"/>
  <c r="F1542" i="3"/>
  <c r="F1543" i="3"/>
  <c r="F1544" i="3"/>
  <c r="F1545" i="3"/>
  <c r="F1546" i="3"/>
  <c r="F1547" i="3"/>
  <c r="F1548" i="3"/>
  <c r="F1549" i="3"/>
  <c r="F1981" i="3"/>
  <c r="F1982" i="3"/>
  <c r="F1983" i="3"/>
  <c r="F2282" i="3"/>
  <c r="F2283" i="3"/>
  <c r="F2284" i="3"/>
  <c r="F1171" i="3"/>
  <c r="F1175" i="3"/>
  <c r="F1176" i="3"/>
  <c r="F1177" i="3"/>
  <c r="F490" i="3"/>
  <c r="F491" i="3"/>
  <c r="F2345" i="3"/>
  <c r="F2346" i="3"/>
  <c r="F2347" i="3"/>
  <c r="F2348" i="3"/>
  <c r="F2349" i="3"/>
  <c r="F2350" i="3"/>
  <c r="F2375" i="3"/>
  <c r="F2376" i="3"/>
  <c r="F2377" i="3"/>
  <c r="F1852" i="3"/>
  <c r="F1853" i="3"/>
  <c r="F1854" i="3"/>
  <c r="F1855" i="3"/>
  <c r="F1856" i="3"/>
  <c r="F1857" i="3"/>
  <c r="F1264" i="3"/>
  <c r="F1925" i="3"/>
  <c r="F220" i="3"/>
  <c r="F2149" i="3"/>
  <c r="F1254" i="3"/>
  <c r="F1255" i="3"/>
  <c r="F1256" i="3"/>
  <c r="F2370" i="3"/>
  <c r="F2371" i="3"/>
  <c r="F2372" i="3"/>
  <c r="F2373"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212" i="3"/>
  <c r="F213" i="3"/>
  <c r="F214" i="3"/>
  <c r="F1287" i="3"/>
  <c r="F503" i="3"/>
  <c r="F504" i="3"/>
  <c r="F505" i="3"/>
  <c r="F506" i="3"/>
  <c r="F507" i="3"/>
  <c r="F508" i="3"/>
  <c r="F1076" i="3"/>
  <c r="F1611" i="3"/>
  <c r="F1072" i="3"/>
  <c r="F1070" i="3"/>
  <c r="F385" i="3"/>
  <c r="F1811"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425" i="3"/>
  <c r="F426" i="3"/>
  <c r="F336" i="3"/>
  <c r="F337" i="3"/>
  <c r="F338" i="3"/>
  <c r="F379" i="3"/>
  <c r="F346" i="3"/>
  <c r="F347" i="3"/>
  <c r="F348" i="3"/>
  <c r="F349" i="3"/>
  <c r="F350" i="3"/>
  <c r="F351" i="3"/>
  <c r="F352" i="3"/>
  <c r="F353" i="3"/>
  <c r="F354"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2075" i="3"/>
  <c r="F2076" i="3"/>
  <c r="F2077" i="3"/>
  <c r="F2078" i="3"/>
  <c r="F71" i="3"/>
  <c r="F72" i="3"/>
  <c r="F73" i="3"/>
  <c r="F1159" i="3"/>
  <c r="F1160" i="3"/>
  <c r="F1173" i="3"/>
  <c r="F216" i="3"/>
  <c r="F217" i="3"/>
  <c r="F218" i="3"/>
  <c r="F1656" i="3"/>
  <c r="F1657" i="3"/>
  <c r="F1658" i="3"/>
  <c r="F113" i="3"/>
  <c r="F114" i="3"/>
  <c r="F115" i="3"/>
  <c r="F116" i="3"/>
  <c r="F117" i="3"/>
  <c r="F528" i="3"/>
  <c r="F1711" i="3"/>
  <c r="F1712" i="3"/>
  <c r="F1713" i="3"/>
  <c r="F1714" i="3"/>
  <c r="F1715" i="3"/>
  <c r="F1716" i="3"/>
  <c r="F1717" i="3"/>
  <c r="F1718" i="3"/>
  <c r="F1719" i="3"/>
  <c r="F1720" i="3"/>
  <c r="F1721" i="3"/>
  <c r="F1722"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1838" i="3"/>
  <c r="F1839" i="3"/>
  <c r="F1840" i="3"/>
  <c r="F1841" i="3"/>
  <c r="F1842" i="3"/>
  <c r="F2263" i="3"/>
  <c r="F2005" i="3"/>
  <c r="F2006" i="3"/>
  <c r="F21" i="3"/>
  <c r="F22" i="3"/>
  <c r="F23" i="3"/>
  <c r="F313" i="3"/>
  <c r="F314" i="3"/>
  <c r="F315" i="3"/>
  <c r="F316" i="3"/>
  <c r="F317" i="3"/>
  <c r="F318" i="3"/>
  <c r="F319" i="3"/>
  <c r="F320" i="3"/>
  <c r="F321" i="3"/>
  <c r="F322" i="3"/>
  <c r="F323" i="3"/>
  <c r="F324" i="3"/>
  <c r="F325" i="3"/>
  <c r="F326" i="3"/>
  <c r="F327" i="3"/>
  <c r="F2059" i="3"/>
  <c r="F2060" i="3"/>
  <c r="F1619" i="3"/>
  <c r="F1620" i="3"/>
  <c r="F2035" i="3"/>
  <c r="F2261" i="3"/>
  <c r="F1184" i="3"/>
  <c r="F1185" i="3"/>
  <c r="F1186" i="3"/>
  <c r="F2238" i="3"/>
  <c r="F2239" i="3"/>
  <c r="F2240" i="3"/>
  <c r="F2241" i="3"/>
  <c r="F2242" i="3"/>
  <c r="F2342" i="3"/>
  <c r="F2343" i="3"/>
  <c r="F374" i="3"/>
  <c r="F106" i="3"/>
  <c r="F107" i="3"/>
  <c r="F108" i="3"/>
  <c r="F1275" i="3"/>
  <c r="F2068" i="3"/>
  <c r="F2069" i="3"/>
  <c r="F2070" i="3"/>
  <c r="F1791" i="3"/>
  <c r="F1792" i="3"/>
  <c r="F1793" i="3"/>
  <c r="F1794" i="3"/>
  <c r="F1795" i="3"/>
  <c r="F1796" i="3"/>
  <c r="F1797" i="3"/>
  <c r="F1798" i="3"/>
  <c r="F1799" i="3"/>
  <c r="F1800" i="3"/>
  <c r="F1801" i="3"/>
  <c r="F1802" i="3"/>
  <c r="F1803" i="3"/>
  <c r="F1804" i="3"/>
  <c r="F1805" i="3"/>
  <c r="F1806" i="3"/>
  <c r="F1807" i="3"/>
  <c r="F1808" i="3"/>
  <c r="F1809" i="3"/>
  <c r="F515" i="3"/>
  <c r="F1937" i="3"/>
  <c r="F1938" i="3"/>
  <c r="F1939" i="3"/>
  <c r="F1940" i="3"/>
  <c r="F1941" i="3"/>
  <c r="F1942" i="3"/>
  <c r="F1943" i="3"/>
  <c r="F1944" i="3"/>
  <c r="F1945" i="3"/>
  <c r="F1946" i="3"/>
  <c r="F1947" i="3"/>
  <c r="F1948" i="3"/>
  <c r="F1949" i="3"/>
  <c r="F1950" i="3"/>
  <c r="F1951" i="3"/>
  <c r="F1952" i="3"/>
  <c r="F1932" i="3"/>
  <c r="F1933" i="3"/>
  <c r="F1934" i="3"/>
  <c r="F1935" i="3"/>
  <c r="F737" i="3"/>
  <c r="F738" i="3"/>
  <c r="F739" i="3"/>
  <c r="F740" i="3"/>
  <c r="F741" i="3"/>
  <c r="F2244" i="3"/>
  <c r="F2245" i="3"/>
  <c r="F2246" i="3"/>
  <c r="F2247" i="3"/>
  <c r="F1309" i="3"/>
  <c r="F1310" i="3"/>
  <c r="F1311" i="3"/>
  <c r="F1675" i="3"/>
  <c r="F1676" i="3"/>
  <c r="F1813" i="3"/>
  <c r="F1814" i="3"/>
  <c r="F1815" i="3"/>
  <c r="F1816" i="3"/>
  <c r="F1817" i="3"/>
  <c r="F1818" i="3"/>
  <c r="F1819" i="3"/>
  <c r="F1820" i="3"/>
  <c r="F1821" i="3"/>
  <c r="F517" i="3"/>
  <c r="F518" i="3"/>
  <c r="F519" i="3"/>
  <c r="F1196" i="3"/>
  <c r="F1197" i="3"/>
  <c r="F1198" i="3"/>
  <c r="F463" i="3"/>
  <c r="F464" i="3"/>
  <c r="F465" i="3"/>
  <c r="F466" i="3"/>
  <c r="F467" i="3"/>
  <c r="F468" i="3"/>
  <c r="F469" i="3"/>
  <c r="F470" i="3"/>
  <c r="F471" i="3"/>
  <c r="F472" i="3"/>
  <c r="F473" i="3"/>
  <c r="F474" i="3"/>
  <c r="F475" i="3"/>
  <c r="F476" i="3"/>
  <c r="F477" i="3"/>
  <c r="F478" i="3"/>
  <c r="F479" i="3"/>
  <c r="F1192" i="3"/>
  <c r="F1193" i="3"/>
  <c r="F1194" i="3"/>
  <c r="F2402" i="3"/>
  <c r="F2403" i="3"/>
  <c r="F2404" i="3"/>
  <c r="F2255" i="3"/>
  <c r="F2256" i="3"/>
  <c r="F2257" i="3"/>
  <c r="F2258" i="3"/>
  <c r="F2259" i="3"/>
  <c r="F1673" i="3"/>
  <c r="F1662" i="3"/>
  <c r="F1663" i="3"/>
  <c r="F1664" i="3"/>
  <c r="F1665" i="3"/>
  <c r="F1666" i="3"/>
  <c r="F1667" i="3"/>
  <c r="F1668" i="3"/>
  <c r="F1669" i="3"/>
  <c r="F1724" i="3"/>
  <c r="F1725" i="3"/>
  <c r="F1726" i="3"/>
  <c r="F1727" i="3"/>
  <c r="F1728" i="3"/>
  <c r="F1729" i="3"/>
  <c r="F1730" i="3"/>
  <c r="F1731" i="3"/>
  <c r="F1732" i="3"/>
  <c r="F1733" i="3"/>
  <c r="F1734" i="3"/>
  <c r="F1735" i="3"/>
  <c r="F1736" i="3"/>
  <c r="F1737" i="3"/>
  <c r="F1738" i="3"/>
  <c r="F1739" i="3"/>
  <c r="F1740" i="3"/>
  <c r="F1741" i="3"/>
  <c r="F1742" i="3"/>
  <c r="F1743" i="3"/>
  <c r="F1744" i="3"/>
  <c r="F2304" i="3"/>
  <c r="F2305" i="3"/>
  <c r="F2306" i="3"/>
  <c r="F1188" i="3"/>
  <c r="F1189" i="3"/>
  <c r="F1336" i="3"/>
  <c r="F1289" i="3"/>
  <c r="F1290" i="3"/>
  <c r="F1343" i="3"/>
  <c r="F1344" i="3"/>
  <c r="F1345" i="3"/>
  <c r="F1927" i="3"/>
  <c r="F1928" i="3"/>
  <c r="F1929" i="3"/>
  <c r="F1930" i="3"/>
  <c r="F2249" i="3"/>
  <c r="F2250" i="3"/>
  <c r="F2251" i="3"/>
  <c r="F2252" i="3"/>
  <c r="F2253" i="3"/>
  <c r="F510" i="3"/>
  <c r="F511" i="3"/>
  <c r="F512" i="3"/>
  <c r="F513" i="3"/>
  <c r="F418" i="3"/>
  <c r="F419" i="3"/>
  <c r="F420" i="3"/>
  <c r="F421" i="3"/>
  <c r="F422" i="3"/>
  <c r="F423" i="3"/>
  <c r="F1096" i="3"/>
  <c r="F1097" i="3"/>
  <c r="F1098" i="3"/>
  <c r="F1099" i="3"/>
  <c r="F1100" i="3"/>
  <c r="F1101" i="3"/>
  <c r="F1102" i="3"/>
  <c r="F1103" i="3"/>
  <c r="F1104" i="3"/>
  <c r="F1105" i="3"/>
  <c r="F1106" i="3"/>
  <c r="F1280" i="3"/>
  <c r="F1281" i="3"/>
  <c r="F1282" i="3"/>
  <c r="F1283" i="3"/>
  <c r="F1284" i="3"/>
  <c r="F1285" i="3"/>
  <c r="F1341" i="3"/>
  <c r="F2091" i="3"/>
  <c r="F2092" i="3"/>
  <c r="F2093" i="3"/>
  <c r="F2094" i="3"/>
  <c r="F2095" i="3"/>
  <c r="F2096" i="3"/>
  <c r="F2097" i="3"/>
  <c r="F2098" i="3"/>
  <c r="F2099" i="3"/>
  <c r="F2100" i="3"/>
  <c r="F2101" i="3"/>
  <c r="F2102" i="3"/>
  <c r="F2103" i="3"/>
  <c r="F2104" i="3"/>
  <c r="F2105" i="3"/>
  <c r="F2106" i="3"/>
  <c r="F2107" i="3"/>
  <c r="F2108" i="3"/>
  <c r="F2109" i="3"/>
  <c r="F2110" i="3"/>
  <c r="F2111" i="3"/>
  <c r="F2112" i="3"/>
  <c r="F2072" i="3"/>
  <c r="F2073"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544" i="3"/>
  <c r="F545" i="3"/>
  <c r="F546" i="3"/>
  <c r="F547" i="3"/>
  <c r="F548" i="3"/>
  <c r="F549" i="3"/>
  <c r="F550" i="3"/>
  <c r="F551" i="3"/>
  <c r="F552" i="3"/>
  <c r="F2297" i="3"/>
  <c r="F2298" i="3"/>
  <c r="F539" i="3"/>
  <c r="F540" i="3"/>
  <c r="F541" i="3"/>
  <c r="F542" i="3"/>
  <c r="F1324" i="3"/>
  <c r="F1325" i="3"/>
  <c r="F1326" i="3"/>
  <c r="F1327" i="3"/>
  <c r="F1328" i="3"/>
  <c r="F536" i="3"/>
  <c r="F537" i="3"/>
  <c r="F1248" i="3"/>
  <c r="F1249" i="3"/>
  <c r="F1297" i="3"/>
  <c r="F1298" i="3"/>
  <c r="F1299" i="3"/>
  <c r="F1300" i="3"/>
  <c r="F1301" i="3"/>
  <c r="F2125" i="3"/>
  <c r="F2126" i="3"/>
  <c r="F2127" i="3"/>
  <c r="F2128" i="3"/>
  <c r="F2129" i="3"/>
  <c r="F2130" i="3"/>
  <c r="F2131" i="3"/>
  <c r="F2132" i="3"/>
  <c r="F2133" i="3"/>
  <c r="F2134" i="3"/>
  <c r="F2135" i="3"/>
  <c r="F2136" i="3"/>
  <c r="F2137" i="3"/>
  <c r="F2138" i="3"/>
  <c r="F2139" i="3"/>
  <c r="F2140" i="3"/>
  <c r="F2141" i="3"/>
  <c r="F2142" i="3"/>
  <c r="F2143" i="3"/>
  <c r="F1292" i="3"/>
  <c r="F1293" i="3"/>
  <c r="F1294" i="3"/>
  <c r="F1295" i="3"/>
  <c r="F1213" i="3"/>
  <c r="F1214" i="3"/>
  <c r="F1215" i="3"/>
  <c r="F2039" i="3"/>
  <c r="F1615" i="3"/>
  <c r="F1616" i="3"/>
  <c r="F1617" i="3"/>
  <c r="F383" i="3"/>
  <c r="F356" i="3"/>
  <c r="F1319" i="3"/>
  <c r="F1320" i="3"/>
  <c r="F1488" i="3"/>
  <c r="F1489" i="3"/>
  <c r="F1490" i="3"/>
  <c r="F1491" i="3"/>
  <c r="F12" i="3"/>
  <c r="F13" i="3"/>
  <c r="F14" i="3"/>
  <c r="F15" i="3"/>
  <c r="F16" i="3"/>
  <c r="F17" i="3"/>
  <c r="F18" i="3"/>
  <c r="F19" i="3"/>
  <c r="F362" i="3"/>
  <c r="F2278" i="3"/>
  <c r="F2279" i="3"/>
  <c r="F2280" i="3"/>
  <c r="F1322"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1306" i="3"/>
  <c r="F1307" i="3"/>
  <c r="F69" i="3"/>
  <c r="F1217" i="3"/>
  <c r="F1518" i="3"/>
  <c r="F1519" i="3"/>
  <c r="F1520" i="3"/>
  <c r="F1521" i="3"/>
  <c r="F1522" i="3"/>
  <c r="F1523" i="3"/>
  <c r="F1524" i="3"/>
  <c r="F1525" i="3"/>
  <c r="F1526" i="3"/>
  <c r="F1527" i="3"/>
  <c r="F1528" i="3"/>
  <c r="F1529" i="3"/>
  <c r="F1530" i="3"/>
  <c r="F1531" i="3"/>
  <c r="F1532" i="3"/>
  <c r="F1533" i="3"/>
  <c r="F1534" i="3"/>
  <c r="F142" i="3"/>
  <c r="F1277" i="3"/>
  <c r="F1278" i="3"/>
  <c r="F428" i="3"/>
  <c r="F429" i="3"/>
  <c r="F144" i="3"/>
  <c r="F145" i="3"/>
  <c r="F146" i="3"/>
  <c r="F147" i="3"/>
  <c r="F148" i="3"/>
  <c r="F149" i="3"/>
  <c r="F150" i="3"/>
  <c r="F151" i="3"/>
  <c r="F573" i="3"/>
  <c r="F574" i="3"/>
  <c r="F575" i="3"/>
  <c r="F576" i="3"/>
  <c r="F2194" i="3"/>
  <c r="F2195" i="3"/>
  <c r="F2196" i="3"/>
  <c r="F2037" i="3"/>
  <c r="F79" i="3"/>
  <c r="F80" i="3"/>
  <c r="F81" i="3"/>
  <c r="F82" i="3"/>
  <c r="F83" i="3"/>
  <c r="F2300" i="3"/>
  <c r="F2268" i="3"/>
  <c r="F2269" i="3"/>
  <c r="F2270" i="3"/>
  <c r="F2271" i="3"/>
  <c r="F2272" i="3"/>
  <c r="F2273"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563" i="3"/>
  <c r="F567" i="3"/>
  <c r="F169" i="3"/>
  <c r="F165" i="3"/>
  <c r="F166" i="3"/>
  <c r="F167" i="3"/>
  <c r="F438" i="3"/>
  <c r="F439" i="3"/>
  <c r="F440" i="3"/>
  <c r="F441" i="3"/>
  <c r="F442" i="3"/>
  <c r="F443" i="3"/>
  <c r="F444" i="3"/>
  <c r="F445" i="3"/>
  <c r="F1066" i="3"/>
  <c r="F2145" i="3"/>
  <c r="F2146" i="3"/>
  <c r="F2147" i="3"/>
  <c r="F1068" i="3"/>
  <c r="F1330" i="3"/>
  <c r="F1331" i="3"/>
  <c r="F1240" i="3"/>
  <c r="F1241"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387" i="3"/>
  <c r="F388" i="3"/>
  <c r="F389" i="3"/>
  <c r="F85" i="3"/>
  <c r="F86" i="3"/>
  <c r="F87" i="3"/>
  <c r="F88" i="3"/>
  <c r="F89" i="3"/>
  <c r="F90" i="3"/>
  <c r="F91" i="3"/>
  <c r="F92" i="3"/>
  <c r="F93" i="3"/>
  <c r="F94" i="3"/>
  <c r="F95" i="3"/>
  <c r="F96" i="3"/>
  <c r="F97" i="3"/>
  <c r="F98" i="3"/>
  <c r="F99" i="3"/>
  <c r="F100" i="3"/>
  <c r="F101" i="3"/>
  <c r="F102" i="3"/>
  <c r="F103" i="3"/>
  <c r="F104" i="3"/>
  <c r="F299" i="3"/>
  <c r="F300" i="3"/>
  <c r="F301" i="3"/>
  <c r="F302" i="3"/>
  <c r="F303" i="3"/>
  <c r="F25" i="3"/>
  <c r="F26" i="3"/>
  <c r="F27" i="3"/>
  <c r="F2027" i="3"/>
  <c r="F2028" i="3"/>
  <c r="F2029" i="3"/>
  <c r="F2030" i="3"/>
  <c r="F2031" i="3"/>
  <c r="F843" i="3"/>
  <c r="F844" i="3"/>
  <c r="F845" i="3"/>
  <c r="F846" i="3"/>
  <c r="F847" i="3"/>
  <c r="F848" i="3"/>
  <c r="F2151" i="3"/>
  <c r="F2152" i="3"/>
  <c r="F2153" i="3"/>
  <c r="F2154" i="3"/>
  <c r="F2155" i="3"/>
  <c r="F305" i="3"/>
  <c r="F2292" i="3"/>
  <c r="F458" i="3"/>
  <c r="F459" i="3"/>
  <c r="F460" i="3"/>
  <c r="F461" i="3"/>
  <c r="F2294" i="3"/>
  <c r="F2295" i="3"/>
  <c r="F1622" i="3"/>
  <c r="F1623" i="3"/>
  <c r="F1624" i="3"/>
  <c r="F1625" i="3"/>
  <c r="F532"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1637" i="3"/>
  <c r="F1638" i="3"/>
  <c r="F1639" i="3"/>
  <c r="F1640" i="3"/>
  <c r="F1641" i="3"/>
  <c r="F1642" i="3"/>
  <c r="F1643" i="3"/>
  <c r="F1644" i="3"/>
  <c r="F1645" i="3"/>
  <c r="F1646" i="3"/>
  <c r="F1647" i="3"/>
  <c r="F2336" i="3"/>
  <c r="F2337" i="3"/>
  <c r="F2338" i="3"/>
  <c r="F2339" i="3"/>
  <c r="F2340" i="3"/>
  <c r="F1351" i="3"/>
  <c r="F1352" i="3"/>
  <c r="F1353" i="3"/>
  <c r="F155" i="3"/>
  <c r="F156" i="3"/>
  <c r="F157" i="3"/>
  <c r="F158" i="3"/>
  <c r="F159" i="3"/>
  <c r="F1266" i="3"/>
  <c r="F1267" i="3"/>
  <c r="F1268" i="3"/>
  <c r="F1269" i="3"/>
  <c r="F1270" i="3"/>
  <c r="F1271" i="3"/>
  <c r="F1272" i="3"/>
  <c r="F1273" i="3"/>
  <c r="F924" i="3"/>
  <c r="F925" i="3"/>
  <c r="F926" i="3"/>
  <c r="F927" i="3"/>
  <c r="F928" i="3"/>
  <c r="F929" i="3"/>
  <c r="F930" i="3"/>
  <c r="F931" i="3"/>
  <c r="F932" i="3"/>
  <c r="F933" i="3"/>
  <c r="F934" i="3"/>
  <c r="F935" i="3"/>
  <c r="F936" i="3"/>
  <c r="F937" i="3"/>
  <c r="F938" i="3"/>
  <c r="F1671" i="3"/>
  <c r="F807" i="3"/>
  <c r="F1823" i="3"/>
  <c r="F1824" i="3"/>
  <c r="F1825" i="3"/>
  <c r="F1826" i="3"/>
  <c r="F1827" i="3"/>
  <c r="F1828" i="3"/>
  <c r="F1829" i="3"/>
  <c r="F1830" i="3"/>
  <c r="F1831" i="3"/>
  <c r="F1832" i="3"/>
  <c r="F1833" i="3"/>
  <c r="F1834" i="3"/>
  <c r="F1835" i="3"/>
  <c r="F1836" i="3"/>
  <c r="F885" i="3"/>
  <c r="F886" i="3"/>
  <c r="F887" i="3"/>
  <c r="F888" i="3"/>
  <c r="F889" i="3"/>
  <c r="F890" i="3"/>
  <c r="F891" i="3"/>
  <c r="F892" i="3"/>
  <c r="F893" i="3"/>
  <c r="F894" i="3"/>
  <c r="F895" i="3"/>
  <c r="F454" i="3"/>
  <c r="F455" i="3"/>
  <c r="F456" i="3"/>
  <c r="F1333" i="3"/>
  <c r="F1334" i="3"/>
  <c r="F1128" i="3"/>
  <c r="F1129" i="3"/>
  <c r="F1130" i="3"/>
  <c r="F1131" i="3"/>
  <c r="F1132" i="3"/>
  <c r="F1133" i="3"/>
  <c r="F1134" i="3"/>
  <c r="F1135" i="3"/>
  <c r="F1136" i="3"/>
  <c r="F1137" i="3"/>
  <c r="F1138" i="3"/>
  <c r="F1139" i="3"/>
  <c r="F1140" i="3"/>
  <c r="F1141" i="3"/>
  <c r="F1142" i="3"/>
  <c r="F1143" i="3"/>
  <c r="F558" i="3"/>
  <c r="F559" i="3"/>
  <c r="F560" i="3"/>
  <c r="F561" i="3"/>
  <c r="F1262" i="3"/>
  <c r="F2033" i="3"/>
  <c r="F1869" i="3"/>
  <c r="F1870" i="3"/>
  <c r="F1871" i="3"/>
  <c r="F1872" i="3"/>
  <c r="F1873" i="3"/>
  <c r="F1874" i="3"/>
  <c r="F1875" i="3"/>
  <c r="F1876" i="3"/>
  <c r="F1877" i="3"/>
  <c r="F1878" i="3"/>
  <c r="F1879" i="3"/>
  <c r="F1880" i="3"/>
  <c r="F1881" i="3"/>
  <c r="F1882" i="3"/>
  <c r="F1883" i="3"/>
  <c r="F1884" i="3"/>
  <c r="F1885" i="3"/>
  <c r="F1886" i="3"/>
  <c r="F1887" i="3"/>
  <c r="F1888" i="3"/>
  <c r="F1889" i="3"/>
  <c r="F1890" i="3"/>
  <c r="F1891" i="3"/>
  <c r="F1892" i="3"/>
  <c r="F1893" i="3"/>
  <c r="F1894" i="3"/>
  <c r="F1895" i="3"/>
  <c r="F1896" i="3"/>
  <c r="F1897" i="3"/>
  <c r="F1898" i="3"/>
  <c r="F1899" i="3"/>
  <c r="F1900" i="3"/>
  <c r="F1901" i="3"/>
  <c r="F1902" i="3"/>
  <c r="F1903" i="3"/>
  <c r="F1904" i="3"/>
  <c r="F1905" i="3"/>
  <c r="F1906" i="3"/>
  <c r="F1907" i="3"/>
  <c r="F1908" i="3"/>
  <c r="F1909" i="3"/>
  <c r="F1910" i="3"/>
  <c r="F1911" i="3"/>
  <c r="F1912" i="3"/>
  <c r="F1913" i="3"/>
  <c r="F1914" i="3"/>
  <c r="F1915" i="3"/>
  <c r="F1916" i="3"/>
  <c r="F1917" i="3"/>
  <c r="F1918" i="3"/>
  <c r="F1919" i="3"/>
  <c r="F1920" i="3"/>
  <c r="F1921" i="3"/>
  <c r="F1922" i="3"/>
  <c r="F1923" i="3"/>
  <c r="F1237" i="3"/>
  <c r="F1238" i="3"/>
  <c r="F1859" i="3"/>
  <c r="F1860" i="3"/>
  <c r="F1861" i="3"/>
  <c r="F1862" i="3"/>
  <c r="F1863" i="3"/>
  <c r="F1864" i="3"/>
  <c r="F1865" i="3"/>
  <c r="F1866" i="3"/>
  <c r="F1867" i="3"/>
  <c r="F311" i="3"/>
  <c r="F1355" i="3"/>
  <c r="F1356" i="3"/>
  <c r="F1357" i="3"/>
  <c r="F1358" i="3"/>
  <c r="F1359" i="3"/>
  <c r="F1360" i="3"/>
  <c r="F1678" i="3"/>
  <c r="F1679" i="3"/>
  <c r="F1680" i="3"/>
  <c r="F1681" i="3"/>
  <c r="F1844" i="3"/>
  <c r="F1845" i="3"/>
  <c r="F1846" i="3"/>
  <c r="F1847" i="3"/>
  <c r="F1064" i="3"/>
  <c r="F1613" i="3"/>
  <c r="F1062" i="3"/>
  <c r="F2062" i="3"/>
  <c r="F1468" i="3"/>
  <c r="F1469" i="3"/>
  <c r="F1470" i="3"/>
  <c r="F1471" i="3"/>
  <c r="F1472" i="3"/>
  <c r="F1473" i="3"/>
  <c r="F1474" i="3"/>
  <c r="F1475" i="3"/>
  <c r="F1476" i="3"/>
  <c r="F1477" i="3"/>
  <c r="F1478" i="3"/>
  <c r="F1479" i="3"/>
  <c r="F1480" i="3"/>
  <c r="F1481" i="3"/>
  <c r="F1482" i="3"/>
  <c r="F2352" i="3"/>
  <c r="F2353" i="3"/>
  <c r="F2354" i="3"/>
  <c r="F2355" i="3"/>
  <c r="F2356" i="3"/>
  <c r="F2357" i="3"/>
  <c r="F2358" i="3"/>
  <c r="F2359"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526" i="3"/>
  <c r="F875" i="3"/>
  <c r="F876" i="3"/>
  <c r="F877" i="3"/>
  <c r="F878" i="3"/>
  <c r="F879" i="3"/>
  <c r="F880" i="3"/>
  <c r="F881" i="3"/>
  <c r="F882" i="3"/>
  <c r="F883" i="3"/>
  <c r="F2265" i="3"/>
  <c r="F2266" i="3"/>
  <c r="F2157" i="3"/>
  <c r="F2158" i="3"/>
  <c r="F2159" i="3"/>
  <c r="F2160" i="3"/>
  <c r="F1149" i="3"/>
  <c r="F1208" i="3"/>
  <c r="F1209" i="3"/>
  <c r="F1210" i="3"/>
  <c r="F1211" i="3"/>
  <c r="F1313" i="3"/>
  <c r="F1314" i="3"/>
  <c r="F1315" i="3"/>
  <c r="F1316" i="3"/>
  <c r="F1317" i="3"/>
  <c r="F2361" i="3"/>
  <c r="F2362" i="3"/>
  <c r="F2363" i="3"/>
  <c r="F2364" i="3"/>
  <c r="F2365" i="3"/>
  <c r="F2366" i="3"/>
  <c r="F2367" i="3"/>
  <c r="F2368" i="3"/>
  <c r="F2184" i="3"/>
  <c r="F329" i="3"/>
  <c r="F330" i="3"/>
  <c r="F837" i="3"/>
  <c r="F838" i="3"/>
  <c r="F839" i="3"/>
  <c r="F840" i="3"/>
  <c r="F841" i="3"/>
  <c r="F2114" i="3"/>
  <c r="F2115" i="3"/>
  <c r="F2116" i="3"/>
  <c r="F2117" i="3"/>
  <c r="F2118" i="3"/>
  <c r="F2119" i="3"/>
  <c r="F2120" i="3"/>
  <c r="F2121" i="3"/>
  <c r="F2122" i="3"/>
  <c r="F2123" i="3"/>
  <c r="F2302" i="3"/>
  <c r="F1459" i="3"/>
  <c r="F1460" i="3"/>
  <c r="F1461" i="3"/>
  <c r="F1462" i="3"/>
  <c r="F1463" i="3"/>
  <c r="F1464" i="3"/>
  <c r="F1465" i="3"/>
  <c r="F1466" i="3"/>
  <c r="F2050" i="3"/>
  <c r="F2051"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775" i="3"/>
  <c r="F776" i="3"/>
  <c r="F777" i="3"/>
  <c r="F2162" i="3"/>
  <c r="F2164" i="3"/>
  <c r="F2165" i="3"/>
  <c r="F431" i="3"/>
  <c r="F432" i="3"/>
  <c r="F433" i="3"/>
  <c r="F434" i="3"/>
  <c r="F435" i="3"/>
  <c r="F436" i="3"/>
  <c r="F2190" i="3"/>
  <c r="F2191" i="3"/>
  <c r="F2192" i="3"/>
  <c r="F2169" i="3"/>
  <c r="F2170" i="3"/>
  <c r="F2171" i="3"/>
  <c r="F2172" i="3"/>
  <c r="F2173" i="3"/>
  <c r="F2174" i="3"/>
  <c r="F2175" i="3"/>
  <c r="F2176" i="3"/>
  <c r="F2177" i="3"/>
  <c r="F2178" i="3"/>
  <c r="F2179" i="3"/>
  <c r="F2384" i="3"/>
  <c r="F2385" i="3"/>
  <c r="F2386" i="3"/>
  <c r="F2387" i="3"/>
  <c r="F2388" i="3"/>
  <c r="F2389" i="3"/>
  <c r="F2390" i="3"/>
  <c r="F447" i="3"/>
  <c r="F448" i="3"/>
  <c r="F449" i="3"/>
  <c r="F222" i="3"/>
  <c r="F223" i="3"/>
  <c r="F224" i="3"/>
  <c r="F225" i="3"/>
  <c r="F226" i="3"/>
  <c r="F227" i="3"/>
  <c r="F228" i="3"/>
  <c r="F10" i="3"/>
  <c r="F376" i="3"/>
  <c r="F377" i="3"/>
  <c r="F2046" i="3"/>
  <c r="F2047" i="3"/>
  <c r="F2048" i="3"/>
  <c r="F129" i="3"/>
  <c r="F130" i="3"/>
  <c r="F131" i="3"/>
  <c r="F132" i="3"/>
  <c r="F133" i="3"/>
  <c r="F134" i="3"/>
  <c r="F135" i="3"/>
  <c r="F136" i="3"/>
  <c r="F137" i="3"/>
  <c r="F138" i="3"/>
  <c r="F139" i="3"/>
  <c r="F140" i="3"/>
  <c r="F2008" i="3"/>
  <c r="F2009" i="3"/>
  <c r="F2010" i="3"/>
  <c r="F2011" i="3"/>
  <c r="F2012" i="3"/>
  <c r="F2013" i="3"/>
  <c r="F2014" i="3"/>
  <c r="F2015" i="3"/>
  <c r="F2016" i="3"/>
  <c r="F2017" i="3"/>
  <c r="F2018" i="3"/>
  <c r="F2392" i="3"/>
  <c r="F2393" i="3"/>
  <c r="F2394" i="3"/>
  <c r="F2395" i="3"/>
  <c r="F2396" i="3"/>
  <c r="F2397" i="3"/>
  <c r="F2398" i="3"/>
  <c r="F2399" i="3"/>
  <c r="F2400" i="3"/>
  <c r="F1225" i="3"/>
  <c r="F1226" i="3"/>
  <c r="F1594" i="3"/>
  <c r="F1595" i="3"/>
  <c r="F1596" i="3"/>
  <c r="F1597" i="3"/>
  <c r="F1598" i="3"/>
  <c r="F1599" i="3"/>
  <c r="F1600" i="3"/>
  <c r="F1179" i="3"/>
  <c r="F1180" i="3"/>
  <c r="F1181" i="3"/>
  <c r="F1182" i="3"/>
  <c r="F1251" i="3"/>
  <c r="F1252" i="3"/>
  <c r="F1338" i="3"/>
  <c r="F1339" i="3"/>
  <c r="F487" i="3"/>
  <c r="F488" i="3"/>
  <c r="F1203" i="3"/>
  <c r="F1204" i="3"/>
  <c r="F1205" i="3"/>
  <c r="F534" i="3"/>
  <c r="F1167" i="3"/>
  <c r="F340" i="3"/>
  <c r="F341" i="3"/>
  <c r="F342" i="3"/>
  <c r="F343" i="3"/>
  <c r="F344" i="3"/>
  <c r="F2308" i="3"/>
  <c r="F2309" i="3"/>
  <c r="F2310" i="3"/>
  <c r="F2311" i="3"/>
  <c r="F2312" i="3"/>
  <c r="F2313" i="3"/>
  <c r="F2314" i="3"/>
  <c r="F2315" i="3"/>
  <c r="F2316" i="3"/>
  <c r="F2317" i="3"/>
  <c r="F2318" i="3"/>
  <c r="F2319" i="3"/>
  <c r="F2320" i="3"/>
  <c r="F2321" i="3"/>
  <c r="F2322" i="3"/>
  <c r="F2323" i="3"/>
  <c r="F2324" i="3"/>
  <c r="F2325" i="3"/>
  <c r="F2326" i="3"/>
  <c r="F2327" i="3"/>
  <c r="F2328" i="3"/>
  <c r="F2080" i="3"/>
  <c r="F2081" i="3"/>
  <c r="F2082" i="3"/>
  <c r="F2083" i="3"/>
  <c r="F2084" i="3"/>
  <c r="F2085" i="3"/>
  <c r="F2086" i="3"/>
  <c r="F2087" i="3"/>
  <c r="F2088" i="3"/>
  <c r="F2089" i="3"/>
  <c r="F2379" i="3"/>
  <c r="F2380" i="3"/>
  <c r="F2381" i="3"/>
  <c r="F2382" i="3"/>
  <c r="E494" i="3"/>
  <c r="E495" i="3"/>
  <c r="E496" i="3"/>
  <c r="E497" i="3"/>
  <c r="E498" i="3"/>
  <c r="E499" i="3"/>
  <c r="E500" i="3"/>
  <c r="E501" i="3"/>
  <c r="E1200" i="3"/>
  <c r="E1201" i="3"/>
  <c r="E1243" i="3"/>
  <c r="E1649" i="3"/>
  <c r="E1650" i="3"/>
  <c r="E1651" i="3"/>
  <c r="E1652" i="3"/>
  <c r="E1653" i="3"/>
  <c r="E1654" i="3"/>
  <c r="E1780" i="3"/>
  <c r="E1781" i="3"/>
  <c r="E1782" i="3"/>
  <c r="E1783" i="3"/>
  <c r="E1784" i="3"/>
  <c r="E1785" i="3"/>
  <c r="E1786" i="3"/>
  <c r="E1787" i="3"/>
  <c r="E1788" i="3"/>
  <c r="E1789" i="3"/>
  <c r="E37" i="3"/>
  <c r="E38" i="3"/>
  <c r="E850" i="3"/>
  <c r="E851" i="3"/>
  <c r="E852" i="3"/>
  <c r="E853" i="3"/>
  <c r="E854" i="3"/>
  <c r="E855" i="3"/>
  <c r="E856" i="3"/>
  <c r="E857" i="3"/>
  <c r="E858" i="3"/>
  <c r="E859" i="3"/>
  <c r="E860" i="3"/>
  <c r="E861" i="3"/>
  <c r="E862" i="3"/>
  <c r="E863" i="3"/>
  <c r="E864" i="3"/>
  <c r="E865" i="3"/>
  <c r="E866" i="3"/>
  <c r="E867" i="3"/>
  <c r="E868" i="3"/>
  <c r="E869" i="3"/>
  <c r="E870" i="3"/>
  <c r="E871" i="3"/>
  <c r="E872" i="3"/>
  <c r="E873" i="3"/>
  <c r="E1088" i="3"/>
  <c r="E1089" i="3"/>
  <c r="E1090" i="3"/>
  <c r="E1091" i="3"/>
  <c r="E1092" i="3"/>
  <c r="E1093" i="3"/>
  <c r="E1094" i="3"/>
  <c r="E280" i="3"/>
  <c r="E281" i="3"/>
  <c r="E282" i="3"/>
  <c r="E283" i="3"/>
  <c r="E284" i="3"/>
  <c r="E285" i="3"/>
  <c r="E286" i="3"/>
  <c r="E287" i="3"/>
  <c r="E288" i="3"/>
  <c r="E289" i="3"/>
  <c r="E290" i="3"/>
  <c r="E291" i="3"/>
  <c r="E292" i="3"/>
  <c r="E293" i="3"/>
  <c r="E294" i="3"/>
  <c r="E295" i="3"/>
  <c r="E296" i="3"/>
  <c r="E297"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2233" i="3"/>
  <c r="E2234" i="3"/>
  <c r="E2235" i="3"/>
  <c r="E2236" i="3"/>
  <c r="E1206" i="3"/>
  <c r="E1078" i="3"/>
  <c r="E1079" i="3"/>
  <c r="E1080" i="3"/>
  <c r="E1081" i="3"/>
  <c r="E1082" i="3"/>
  <c r="E1083" i="3"/>
  <c r="E1084" i="3"/>
  <c r="E1085" i="3"/>
  <c r="E1086" i="3"/>
  <c r="E1303" i="3"/>
  <c r="E1304" i="3"/>
  <c r="E358" i="3"/>
  <c r="E359" i="3"/>
  <c r="E360" i="3"/>
  <c r="E566" i="3"/>
  <c r="E1630" i="3"/>
  <c r="E1631" i="3"/>
  <c r="E1632" i="3"/>
  <c r="E1633" i="3"/>
  <c r="E1634" i="3"/>
  <c r="E1635" i="3"/>
  <c r="E267" i="3"/>
  <c r="E268" i="3"/>
  <c r="E269" i="3"/>
  <c r="E270" i="3"/>
  <c r="E271" i="3"/>
  <c r="E272" i="3"/>
  <c r="E273" i="3"/>
  <c r="E274" i="3"/>
  <c r="E275" i="3"/>
  <c r="E276" i="3"/>
  <c r="E277" i="3"/>
  <c r="E278" i="3"/>
  <c r="E161" i="3"/>
  <c r="E162" i="3"/>
  <c r="E163" i="3"/>
  <c r="E1457" i="3"/>
  <c r="E1074" i="3"/>
  <c r="E123" i="3"/>
  <c r="E124" i="3"/>
  <c r="E125" i="3"/>
  <c r="E126" i="3"/>
  <c r="E127" i="3"/>
  <c r="E119" i="3"/>
  <c r="E120" i="3"/>
  <c r="E121" i="3"/>
  <c r="E332" i="3"/>
  <c r="E333" i="3"/>
  <c r="E334" i="3"/>
  <c r="E1145" i="3"/>
  <c r="E1169" i="3"/>
  <c r="E1108" i="3"/>
  <c r="E1109" i="3"/>
  <c r="E1110" i="3"/>
  <c r="E1111" i="3"/>
  <c r="E1112" i="3"/>
  <c r="E1113" i="3"/>
  <c r="E1114" i="3"/>
  <c r="E1115" i="3"/>
  <c r="E1116" i="3"/>
  <c r="E1117" i="3"/>
  <c r="E1118" i="3"/>
  <c r="E1119" i="3"/>
  <c r="E1120" i="3"/>
  <c r="E1121" i="3"/>
  <c r="E1122" i="3"/>
  <c r="E1123" i="3"/>
  <c r="E1124" i="3"/>
  <c r="E1125" i="3"/>
  <c r="E1126"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228" i="3"/>
  <c r="E1229" i="3"/>
  <c r="E1230" i="3"/>
  <c r="E1231" i="3"/>
  <c r="E1232" i="3"/>
  <c r="E1233" i="3"/>
  <c r="E1234" i="3"/>
  <c r="E1235" i="3"/>
  <c r="E1219" i="3"/>
  <c r="E1220" i="3"/>
  <c r="E1221" i="3"/>
  <c r="E1222" i="3"/>
  <c r="E1223" i="3"/>
  <c r="E1985" i="3"/>
  <c r="E1986" i="3"/>
  <c r="E1987" i="3"/>
  <c r="E1988" i="3"/>
  <c r="E1989" i="3"/>
  <c r="E1990" i="3"/>
  <c r="E1991" i="3"/>
  <c r="E1992" i="3"/>
  <c r="E1993" i="3"/>
  <c r="E1994" i="3"/>
  <c r="E2041" i="3"/>
  <c r="E2042" i="3"/>
  <c r="E2043" i="3"/>
  <c r="E2044" i="3"/>
  <c r="E1609" i="3"/>
  <c r="E569" i="3"/>
  <c r="E570" i="3"/>
  <c r="E571" i="3"/>
  <c r="E29" i="3"/>
  <c r="E30" i="3"/>
  <c r="E31" i="3"/>
  <c r="E32" i="3"/>
  <c r="E33" i="3"/>
  <c r="E34" i="3"/>
  <c r="E35" i="3"/>
  <c r="E1162" i="3"/>
  <c r="E1163" i="3"/>
  <c r="E1164" i="3"/>
  <c r="E1165"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2275" i="3"/>
  <c r="E2276" i="3"/>
  <c r="E2181" i="3"/>
  <c r="E2182" i="3"/>
  <c r="E2286" i="3"/>
  <c r="E2287" i="3"/>
  <c r="E2066" i="3"/>
  <c r="E2186" i="3"/>
  <c r="E2187" i="3"/>
  <c r="E2188" i="3"/>
  <c r="E2053" i="3"/>
  <c r="E2054" i="3"/>
  <c r="E2055" i="3"/>
  <c r="E2056" i="3"/>
  <c r="E2057" i="3"/>
  <c r="E1627" i="3"/>
  <c r="E1628" i="3"/>
  <c r="E1660" i="3"/>
  <c r="E530" i="3"/>
  <c r="E451" i="3"/>
  <c r="E452" i="3"/>
  <c r="E554" i="3"/>
  <c r="E555" i="3"/>
  <c r="E556" i="3"/>
  <c r="E153" i="3"/>
  <c r="E1245" i="3"/>
  <c r="E1246" i="3"/>
  <c r="E381" i="3"/>
  <c r="E1347" i="3"/>
  <c r="E1348" i="3"/>
  <c r="E1349" i="3"/>
  <c r="E1849" i="3"/>
  <c r="E1850" i="3"/>
  <c r="E1258" i="3"/>
  <c r="E1259" i="3"/>
  <c r="E1260" i="3"/>
  <c r="E307" i="3"/>
  <c r="E308" i="3"/>
  <c r="E309" i="3"/>
  <c r="E2020" i="3"/>
  <c r="E2021" i="3"/>
  <c r="E2022" i="3"/>
  <c r="E2023" i="3"/>
  <c r="E2024" i="3"/>
  <c r="E2025" i="3"/>
  <c r="E1484" i="3"/>
  <c r="E1485" i="3"/>
  <c r="E1486" i="3"/>
  <c r="E2167" i="3"/>
  <c r="E1996" i="3"/>
  <c r="E1997" i="3"/>
  <c r="E1998" i="3"/>
  <c r="E1999" i="3"/>
  <c r="E2000" i="3"/>
  <c r="E2001" i="3"/>
  <c r="E2002" i="3"/>
  <c r="E2003" i="3"/>
  <c r="E2330" i="3"/>
  <c r="E2331" i="3"/>
  <c r="E2332" i="3"/>
  <c r="E2333" i="3"/>
  <c r="E2334" i="3"/>
  <c r="E364" i="3"/>
  <c r="E365" i="3"/>
  <c r="E366" i="3"/>
  <c r="E367" i="3"/>
  <c r="E368" i="3"/>
  <c r="E369" i="3"/>
  <c r="E370" i="3"/>
  <c r="E371" i="3"/>
  <c r="E372" i="3"/>
  <c r="E1147" i="3"/>
  <c r="E1588" i="3"/>
  <c r="E1589" i="3"/>
  <c r="E1590" i="3"/>
  <c r="E1591" i="3"/>
  <c r="E1592"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151" i="3"/>
  <c r="E1152" i="3"/>
  <c r="E1153" i="3"/>
  <c r="E1154" i="3"/>
  <c r="E1155" i="3"/>
  <c r="E1156" i="3"/>
  <c r="E1157" i="3"/>
  <c r="E521" i="3"/>
  <c r="E522" i="3"/>
  <c r="E523" i="3"/>
  <c r="E524" i="3"/>
  <c r="E2289" i="3"/>
  <c r="E2290" i="3"/>
  <c r="E110" i="3"/>
  <c r="E111" i="3"/>
  <c r="E727" i="3"/>
  <c r="E728" i="3"/>
  <c r="E729" i="3"/>
  <c r="E730" i="3"/>
  <c r="E731" i="3"/>
  <c r="E732" i="3"/>
  <c r="E733" i="3"/>
  <c r="E734" i="3"/>
  <c r="E735" i="3"/>
  <c r="E481" i="3"/>
  <c r="E482" i="3"/>
  <c r="E483" i="3"/>
  <c r="E484" i="3"/>
  <c r="E485"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064"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2222" i="3"/>
  <c r="E2223" i="3"/>
  <c r="E2224" i="3"/>
  <c r="E2225" i="3"/>
  <c r="E2226" i="3"/>
  <c r="E2227" i="3"/>
  <c r="E2228" i="3"/>
  <c r="E2229" i="3"/>
  <c r="E2230" i="3"/>
  <c r="E2231" i="3"/>
  <c r="E1602" i="3"/>
  <c r="E1603" i="3"/>
  <c r="E1604" i="3"/>
  <c r="E1605" i="3"/>
  <c r="E1606" i="3"/>
  <c r="E1607" i="3"/>
  <c r="E75" i="3"/>
  <c r="E76" i="3"/>
  <c r="E77" i="3"/>
  <c r="E1536" i="3"/>
  <c r="E1537" i="3"/>
  <c r="E1538" i="3"/>
  <c r="E1539" i="3"/>
  <c r="E1540" i="3"/>
  <c r="E1541" i="3"/>
  <c r="E1542" i="3"/>
  <c r="E1543" i="3"/>
  <c r="E1544" i="3"/>
  <c r="E1545" i="3"/>
  <c r="E1546" i="3"/>
  <c r="E1547" i="3"/>
  <c r="E1548" i="3"/>
  <c r="E1549" i="3"/>
  <c r="E1981" i="3"/>
  <c r="E1982" i="3"/>
  <c r="E1983" i="3"/>
  <c r="E2282" i="3"/>
  <c r="E2283" i="3"/>
  <c r="E2284" i="3"/>
  <c r="E1171" i="3"/>
  <c r="E1175" i="3"/>
  <c r="E1176" i="3"/>
  <c r="E1177" i="3"/>
  <c r="E490" i="3"/>
  <c r="E491" i="3"/>
  <c r="E2345" i="3"/>
  <c r="E2346" i="3"/>
  <c r="E2347" i="3"/>
  <c r="E2348" i="3"/>
  <c r="E2349" i="3"/>
  <c r="E2350" i="3"/>
  <c r="E2375" i="3"/>
  <c r="E2376" i="3"/>
  <c r="E2377" i="3"/>
  <c r="E1852" i="3"/>
  <c r="E1853" i="3"/>
  <c r="E1854" i="3"/>
  <c r="E1855" i="3"/>
  <c r="E1856" i="3"/>
  <c r="E1857" i="3"/>
  <c r="E1264" i="3"/>
  <c r="E1925" i="3"/>
  <c r="E220" i="3"/>
  <c r="E2149" i="3"/>
  <c r="E1254" i="3"/>
  <c r="E1255" i="3"/>
  <c r="E1256" i="3"/>
  <c r="E2370" i="3"/>
  <c r="E2371" i="3"/>
  <c r="E2372" i="3"/>
  <c r="E2373"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212" i="3"/>
  <c r="E213" i="3"/>
  <c r="E214" i="3"/>
  <c r="E1287" i="3"/>
  <c r="E503" i="3"/>
  <c r="E504" i="3"/>
  <c r="E505" i="3"/>
  <c r="E506" i="3"/>
  <c r="E507" i="3"/>
  <c r="E508" i="3"/>
  <c r="E1076" i="3"/>
  <c r="E1611" i="3"/>
  <c r="E1072" i="3"/>
  <c r="E1070" i="3"/>
  <c r="E385" i="3"/>
  <c r="E1811"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425" i="3"/>
  <c r="E426" i="3"/>
  <c r="E336" i="3"/>
  <c r="E337" i="3"/>
  <c r="E338" i="3"/>
  <c r="E379" i="3"/>
  <c r="E346" i="3"/>
  <c r="E347" i="3"/>
  <c r="E348" i="3"/>
  <c r="E349" i="3"/>
  <c r="E350" i="3"/>
  <c r="E351" i="3"/>
  <c r="E352" i="3"/>
  <c r="E353" i="3"/>
  <c r="E354"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2075" i="3"/>
  <c r="E2076" i="3"/>
  <c r="E2077" i="3"/>
  <c r="E2078" i="3"/>
  <c r="E71" i="3"/>
  <c r="E72" i="3"/>
  <c r="E73" i="3"/>
  <c r="E1159" i="3"/>
  <c r="E1160" i="3"/>
  <c r="E1173" i="3"/>
  <c r="E216" i="3"/>
  <c r="E217" i="3"/>
  <c r="E218" i="3"/>
  <c r="E1656" i="3"/>
  <c r="E1657" i="3"/>
  <c r="E1658" i="3"/>
  <c r="E113" i="3"/>
  <c r="E114" i="3"/>
  <c r="E115" i="3"/>
  <c r="E116" i="3"/>
  <c r="E117" i="3"/>
  <c r="E528" i="3"/>
  <c r="E1711" i="3"/>
  <c r="E1712" i="3"/>
  <c r="E1713" i="3"/>
  <c r="E1714" i="3"/>
  <c r="E1715" i="3"/>
  <c r="E1716" i="3"/>
  <c r="E1717" i="3"/>
  <c r="E1718" i="3"/>
  <c r="E1719" i="3"/>
  <c r="E1720" i="3"/>
  <c r="E1721" i="3"/>
  <c r="E1722"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1838" i="3"/>
  <c r="E1839" i="3"/>
  <c r="E1840" i="3"/>
  <c r="E1841" i="3"/>
  <c r="E1842" i="3"/>
  <c r="E2263" i="3"/>
  <c r="E2005" i="3"/>
  <c r="E2006" i="3"/>
  <c r="E21" i="3"/>
  <c r="E22" i="3"/>
  <c r="E23" i="3"/>
  <c r="E313" i="3"/>
  <c r="E314" i="3"/>
  <c r="E315" i="3"/>
  <c r="E316" i="3"/>
  <c r="E317" i="3"/>
  <c r="E318" i="3"/>
  <c r="E319" i="3"/>
  <c r="E320" i="3"/>
  <c r="E321" i="3"/>
  <c r="E322" i="3"/>
  <c r="E323" i="3"/>
  <c r="E324" i="3"/>
  <c r="E325" i="3"/>
  <c r="E326" i="3"/>
  <c r="E327" i="3"/>
  <c r="E2059" i="3"/>
  <c r="E2060" i="3"/>
  <c r="E1619" i="3"/>
  <c r="E1620" i="3"/>
  <c r="E2035" i="3"/>
  <c r="E2261" i="3"/>
  <c r="E1184" i="3"/>
  <c r="E1185" i="3"/>
  <c r="E1186" i="3"/>
  <c r="E2238" i="3"/>
  <c r="E2239" i="3"/>
  <c r="E2240" i="3"/>
  <c r="E2241" i="3"/>
  <c r="E2242" i="3"/>
  <c r="E2342" i="3"/>
  <c r="E2343" i="3"/>
  <c r="E374" i="3"/>
  <c r="E106" i="3"/>
  <c r="E107" i="3"/>
  <c r="E108" i="3"/>
  <c r="E1275" i="3"/>
  <c r="E2068" i="3"/>
  <c r="E2069" i="3"/>
  <c r="E2070" i="3"/>
  <c r="E1791" i="3"/>
  <c r="E1792" i="3"/>
  <c r="E1793" i="3"/>
  <c r="E1794" i="3"/>
  <c r="E1795" i="3"/>
  <c r="E1796" i="3"/>
  <c r="E1797" i="3"/>
  <c r="E1798" i="3"/>
  <c r="E1799" i="3"/>
  <c r="E1800" i="3"/>
  <c r="E1801" i="3"/>
  <c r="E1802" i="3"/>
  <c r="E1803" i="3"/>
  <c r="E1804" i="3"/>
  <c r="E1805" i="3"/>
  <c r="E1806" i="3"/>
  <c r="E1807" i="3"/>
  <c r="E1808" i="3"/>
  <c r="E1809" i="3"/>
  <c r="E515" i="3"/>
  <c r="E1937" i="3"/>
  <c r="E1938" i="3"/>
  <c r="E1939" i="3"/>
  <c r="E1940" i="3"/>
  <c r="E1941" i="3"/>
  <c r="E1942" i="3"/>
  <c r="E1943" i="3"/>
  <c r="E1944" i="3"/>
  <c r="E1945" i="3"/>
  <c r="E1946" i="3"/>
  <c r="E1947" i="3"/>
  <c r="E1948" i="3"/>
  <c r="E1949" i="3"/>
  <c r="E1950" i="3"/>
  <c r="E1951" i="3"/>
  <c r="E1952" i="3"/>
  <c r="E1932" i="3"/>
  <c r="E1933" i="3"/>
  <c r="E1934" i="3"/>
  <c r="E1935" i="3"/>
  <c r="E737" i="3"/>
  <c r="E738" i="3"/>
  <c r="E739" i="3"/>
  <c r="E740" i="3"/>
  <c r="E741" i="3"/>
  <c r="E2244" i="3"/>
  <c r="E2245" i="3"/>
  <c r="E2246" i="3"/>
  <c r="E2247" i="3"/>
  <c r="E1309" i="3"/>
  <c r="E1310" i="3"/>
  <c r="E1311" i="3"/>
  <c r="E1675" i="3"/>
  <c r="E1676" i="3"/>
  <c r="E1813" i="3"/>
  <c r="E1814" i="3"/>
  <c r="E1815" i="3"/>
  <c r="E1816" i="3"/>
  <c r="E1817" i="3"/>
  <c r="E1818" i="3"/>
  <c r="E1819" i="3"/>
  <c r="E1820" i="3"/>
  <c r="E1821" i="3"/>
  <c r="E517" i="3"/>
  <c r="E518" i="3"/>
  <c r="E519" i="3"/>
  <c r="E1196" i="3"/>
  <c r="E1197" i="3"/>
  <c r="E1198" i="3"/>
  <c r="E463" i="3"/>
  <c r="E464" i="3"/>
  <c r="E465" i="3"/>
  <c r="E466" i="3"/>
  <c r="E467" i="3"/>
  <c r="E468" i="3"/>
  <c r="E469" i="3"/>
  <c r="E470" i="3"/>
  <c r="E471" i="3"/>
  <c r="E472" i="3"/>
  <c r="E473" i="3"/>
  <c r="E474" i="3"/>
  <c r="E475" i="3"/>
  <c r="E476" i="3"/>
  <c r="E477" i="3"/>
  <c r="E478" i="3"/>
  <c r="E479" i="3"/>
  <c r="E1192" i="3"/>
  <c r="E1193" i="3"/>
  <c r="E1194" i="3"/>
  <c r="E2402" i="3"/>
  <c r="E2403" i="3"/>
  <c r="E2404" i="3"/>
  <c r="E2255" i="3"/>
  <c r="E2256" i="3"/>
  <c r="E2257" i="3"/>
  <c r="E2258" i="3"/>
  <c r="E2259" i="3"/>
  <c r="E1673" i="3"/>
  <c r="E1662" i="3"/>
  <c r="E1663" i="3"/>
  <c r="E1664" i="3"/>
  <c r="E1665" i="3"/>
  <c r="E1666" i="3"/>
  <c r="E1667" i="3"/>
  <c r="E1668" i="3"/>
  <c r="E1669" i="3"/>
  <c r="E1724" i="3"/>
  <c r="E1725" i="3"/>
  <c r="E1726" i="3"/>
  <c r="E1727" i="3"/>
  <c r="E1728" i="3"/>
  <c r="E1729" i="3"/>
  <c r="E1730" i="3"/>
  <c r="E1731" i="3"/>
  <c r="E1732" i="3"/>
  <c r="E1733" i="3"/>
  <c r="E1734" i="3"/>
  <c r="E1735" i="3"/>
  <c r="E1736" i="3"/>
  <c r="E1737" i="3"/>
  <c r="E1738" i="3"/>
  <c r="E1739" i="3"/>
  <c r="E1740" i="3"/>
  <c r="E1741" i="3"/>
  <c r="E1742" i="3"/>
  <c r="E1743" i="3"/>
  <c r="E1744" i="3"/>
  <c r="E2304" i="3"/>
  <c r="E2305" i="3"/>
  <c r="E2306" i="3"/>
  <c r="E1188" i="3"/>
  <c r="E1189" i="3"/>
  <c r="E1336" i="3"/>
  <c r="E1289" i="3"/>
  <c r="E1290" i="3"/>
  <c r="E1343" i="3"/>
  <c r="E1344" i="3"/>
  <c r="E1345" i="3"/>
  <c r="E1927" i="3"/>
  <c r="E1928" i="3"/>
  <c r="E1929" i="3"/>
  <c r="E1930" i="3"/>
  <c r="E2249" i="3"/>
  <c r="E2250" i="3"/>
  <c r="E2251" i="3"/>
  <c r="E2252" i="3"/>
  <c r="E2253" i="3"/>
  <c r="E510" i="3"/>
  <c r="E511" i="3"/>
  <c r="E512" i="3"/>
  <c r="E513" i="3"/>
  <c r="E418" i="3"/>
  <c r="E419" i="3"/>
  <c r="E420" i="3"/>
  <c r="E421" i="3"/>
  <c r="E422" i="3"/>
  <c r="E423" i="3"/>
  <c r="E1096" i="3"/>
  <c r="E1097" i="3"/>
  <c r="E1098" i="3"/>
  <c r="E1099" i="3"/>
  <c r="E1100" i="3"/>
  <c r="E1101" i="3"/>
  <c r="E1102" i="3"/>
  <c r="E1103" i="3"/>
  <c r="E1104" i="3"/>
  <c r="E1105" i="3"/>
  <c r="E1106" i="3"/>
  <c r="E1280" i="3"/>
  <c r="E1281" i="3"/>
  <c r="E1282" i="3"/>
  <c r="E1283" i="3"/>
  <c r="E1284" i="3"/>
  <c r="E1285" i="3"/>
  <c r="E1341" i="3"/>
  <c r="E2091" i="3"/>
  <c r="E2092" i="3"/>
  <c r="E2093" i="3"/>
  <c r="E2094" i="3"/>
  <c r="E2095" i="3"/>
  <c r="E2096" i="3"/>
  <c r="E2097" i="3"/>
  <c r="E2098" i="3"/>
  <c r="E2099" i="3"/>
  <c r="E2100" i="3"/>
  <c r="E2101" i="3"/>
  <c r="E2102" i="3"/>
  <c r="E2103" i="3"/>
  <c r="E2104" i="3"/>
  <c r="E2105" i="3"/>
  <c r="E2106" i="3"/>
  <c r="E2107" i="3"/>
  <c r="E2108" i="3"/>
  <c r="E2109" i="3"/>
  <c r="E2110" i="3"/>
  <c r="E2111" i="3"/>
  <c r="E2112" i="3"/>
  <c r="E2072" i="3"/>
  <c r="E2073"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544" i="3"/>
  <c r="E545" i="3"/>
  <c r="E546" i="3"/>
  <c r="E547" i="3"/>
  <c r="E548" i="3"/>
  <c r="E549" i="3"/>
  <c r="E550" i="3"/>
  <c r="E551" i="3"/>
  <c r="E552" i="3"/>
  <c r="E2297" i="3"/>
  <c r="E2298" i="3"/>
  <c r="E539" i="3"/>
  <c r="E540" i="3"/>
  <c r="E541" i="3"/>
  <c r="E542" i="3"/>
  <c r="E1324" i="3"/>
  <c r="E1325" i="3"/>
  <c r="E1326" i="3"/>
  <c r="E1327" i="3"/>
  <c r="E1328" i="3"/>
  <c r="E536" i="3"/>
  <c r="E537" i="3"/>
  <c r="E1248" i="3"/>
  <c r="E1249" i="3"/>
  <c r="E1297" i="3"/>
  <c r="E1298" i="3"/>
  <c r="E1299" i="3"/>
  <c r="E1300" i="3"/>
  <c r="E1301" i="3"/>
  <c r="E2125" i="3"/>
  <c r="E2126" i="3"/>
  <c r="E2127" i="3"/>
  <c r="E2128" i="3"/>
  <c r="E2129" i="3"/>
  <c r="E2130" i="3"/>
  <c r="E2131" i="3"/>
  <c r="E2132" i="3"/>
  <c r="E2133" i="3"/>
  <c r="E2134" i="3"/>
  <c r="E2135" i="3"/>
  <c r="E2136" i="3"/>
  <c r="E2137" i="3"/>
  <c r="E2138" i="3"/>
  <c r="E2139" i="3"/>
  <c r="E2140" i="3"/>
  <c r="E2141" i="3"/>
  <c r="E2142" i="3"/>
  <c r="E2143" i="3"/>
  <c r="E1292" i="3"/>
  <c r="E1293" i="3"/>
  <c r="E1294" i="3"/>
  <c r="E1295" i="3"/>
  <c r="E1213" i="3"/>
  <c r="E1214" i="3"/>
  <c r="E1215" i="3"/>
  <c r="E2039" i="3"/>
  <c r="E1615" i="3"/>
  <c r="E1616" i="3"/>
  <c r="E1617" i="3"/>
  <c r="E383" i="3"/>
  <c r="E356" i="3"/>
  <c r="E1319" i="3"/>
  <c r="E1320" i="3"/>
  <c r="E1488" i="3"/>
  <c r="E1489" i="3"/>
  <c r="E1490" i="3"/>
  <c r="E1491" i="3"/>
  <c r="E12" i="3"/>
  <c r="E13" i="3"/>
  <c r="E14" i="3"/>
  <c r="E15" i="3"/>
  <c r="E16" i="3"/>
  <c r="E17" i="3"/>
  <c r="E18" i="3"/>
  <c r="E19" i="3"/>
  <c r="E362" i="3"/>
  <c r="E2278" i="3"/>
  <c r="E2279" i="3"/>
  <c r="E2280" i="3"/>
  <c r="E1322"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1306" i="3"/>
  <c r="E1307" i="3"/>
  <c r="E69" i="3"/>
  <c r="E1217" i="3"/>
  <c r="E1518" i="3"/>
  <c r="E1519" i="3"/>
  <c r="E1520" i="3"/>
  <c r="E1521" i="3"/>
  <c r="E1522" i="3"/>
  <c r="E1523" i="3"/>
  <c r="E1524" i="3"/>
  <c r="E1525" i="3"/>
  <c r="E1526" i="3"/>
  <c r="E1527" i="3"/>
  <c r="E1528" i="3"/>
  <c r="E1529" i="3"/>
  <c r="E1530" i="3"/>
  <c r="E1531" i="3"/>
  <c r="E1532" i="3"/>
  <c r="E1533" i="3"/>
  <c r="E1534" i="3"/>
  <c r="E142" i="3"/>
  <c r="E1277" i="3"/>
  <c r="E1278" i="3"/>
  <c r="E428" i="3"/>
  <c r="E429" i="3"/>
  <c r="E144" i="3"/>
  <c r="E145" i="3"/>
  <c r="E146" i="3"/>
  <c r="E147" i="3"/>
  <c r="E148" i="3"/>
  <c r="E149" i="3"/>
  <c r="E150" i="3"/>
  <c r="E151" i="3"/>
  <c r="E573" i="3"/>
  <c r="E574" i="3"/>
  <c r="E575" i="3"/>
  <c r="E576" i="3"/>
  <c r="E2194" i="3"/>
  <c r="E2195" i="3"/>
  <c r="E2196" i="3"/>
  <c r="E2037" i="3"/>
  <c r="E79" i="3"/>
  <c r="E80" i="3"/>
  <c r="E81" i="3"/>
  <c r="E82" i="3"/>
  <c r="E83" i="3"/>
  <c r="E2300" i="3"/>
  <c r="E2268" i="3"/>
  <c r="E2269" i="3"/>
  <c r="E2270" i="3"/>
  <c r="E2271" i="3"/>
  <c r="E2272" i="3"/>
  <c r="E2273"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563" i="3"/>
  <c r="E567" i="3"/>
  <c r="E169" i="3"/>
  <c r="E165" i="3"/>
  <c r="E166" i="3"/>
  <c r="E167" i="3"/>
  <c r="E438" i="3"/>
  <c r="E439" i="3"/>
  <c r="E440" i="3"/>
  <c r="E441" i="3"/>
  <c r="E442" i="3"/>
  <c r="E443" i="3"/>
  <c r="E444" i="3"/>
  <c r="E445" i="3"/>
  <c r="E1066" i="3"/>
  <c r="E2145" i="3"/>
  <c r="E2146" i="3"/>
  <c r="E2147" i="3"/>
  <c r="E1068" i="3"/>
  <c r="E1330" i="3"/>
  <c r="E1331" i="3"/>
  <c r="E1240" i="3"/>
  <c r="E1241"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387" i="3"/>
  <c r="E388" i="3"/>
  <c r="E389" i="3"/>
  <c r="E85" i="3"/>
  <c r="E86" i="3"/>
  <c r="E87" i="3"/>
  <c r="E88" i="3"/>
  <c r="E89" i="3"/>
  <c r="E90" i="3"/>
  <c r="E91" i="3"/>
  <c r="E92" i="3"/>
  <c r="E93" i="3"/>
  <c r="E94" i="3"/>
  <c r="E95" i="3"/>
  <c r="E96" i="3"/>
  <c r="E97" i="3"/>
  <c r="E98" i="3"/>
  <c r="E99" i="3"/>
  <c r="E100" i="3"/>
  <c r="E101" i="3"/>
  <c r="E102" i="3"/>
  <c r="E103" i="3"/>
  <c r="E104" i="3"/>
  <c r="E299" i="3"/>
  <c r="E300" i="3"/>
  <c r="E301" i="3"/>
  <c r="E302" i="3"/>
  <c r="E303" i="3"/>
  <c r="E25" i="3"/>
  <c r="E26" i="3"/>
  <c r="E27" i="3"/>
  <c r="E2027" i="3"/>
  <c r="E2028" i="3"/>
  <c r="E2029" i="3"/>
  <c r="E2030" i="3"/>
  <c r="E2031" i="3"/>
  <c r="E843" i="3"/>
  <c r="E844" i="3"/>
  <c r="E845" i="3"/>
  <c r="E846" i="3"/>
  <c r="E847" i="3"/>
  <c r="E848" i="3"/>
  <c r="E2151" i="3"/>
  <c r="E2152" i="3"/>
  <c r="E2153" i="3"/>
  <c r="E2154" i="3"/>
  <c r="E2155" i="3"/>
  <c r="E305" i="3"/>
  <c r="E2292" i="3"/>
  <c r="E458" i="3"/>
  <c r="E459" i="3"/>
  <c r="E460" i="3"/>
  <c r="E461" i="3"/>
  <c r="E2294" i="3"/>
  <c r="E2295" i="3"/>
  <c r="E1622" i="3"/>
  <c r="E1623" i="3"/>
  <c r="E1624" i="3"/>
  <c r="E1625" i="3"/>
  <c r="E532"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1637" i="3"/>
  <c r="E1638" i="3"/>
  <c r="E1639" i="3"/>
  <c r="E1640" i="3"/>
  <c r="E1641" i="3"/>
  <c r="E1642" i="3"/>
  <c r="E1643" i="3"/>
  <c r="E1644" i="3"/>
  <c r="E1645" i="3"/>
  <c r="E1646" i="3"/>
  <c r="E1647" i="3"/>
  <c r="E2336" i="3"/>
  <c r="E2337" i="3"/>
  <c r="E2338" i="3"/>
  <c r="E2339" i="3"/>
  <c r="E2340" i="3"/>
  <c r="E1351" i="3"/>
  <c r="E1352" i="3"/>
  <c r="E1353" i="3"/>
  <c r="E155" i="3"/>
  <c r="E156" i="3"/>
  <c r="E157" i="3"/>
  <c r="E158" i="3"/>
  <c r="E159" i="3"/>
  <c r="E1266" i="3"/>
  <c r="E1267" i="3"/>
  <c r="E1268" i="3"/>
  <c r="E1269" i="3"/>
  <c r="E1270" i="3"/>
  <c r="E1271" i="3"/>
  <c r="E1272" i="3"/>
  <c r="E1273" i="3"/>
  <c r="E924" i="3"/>
  <c r="E925" i="3"/>
  <c r="E926" i="3"/>
  <c r="E927" i="3"/>
  <c r="E928" i="3"/>
  <c r="E929" i="3"/>
  <c r="E930" i="3"/>
  <c r="E931" i="3"/>
  <c r="E932" i="3"/>
  <c r="E933" i="3"/>
  <c r="E934" i="3"/>
  <c r="E935" i="3"/>
  <c r="E936" i="3"/>
  <c r="E937" i="3"/>
  <c r="E938" i="3"/>
  <c r="E1671" i="3"/>
  <c r="E807" i="3"/>
  <c r="E1823" i="3"/>
  <c r="E1824" i="3"/>
  <c r="E1825" i="3"/>
  <c r="E1826" i="3"/>
  <c r="E1827" i="3"/>
  <c r="E1828" i="3"/>
  <c r="E1829" i="3"/>
  <c r="E1830" i="3"/>
  <c r="E1831" i="3"/>
  <c r="E1832" i="3"/>
  <c r="E1833" i="3"/>
  <c r="E1834" i="3"/>
  <c r="E1835" i="3"/>
  <c r="E1836" i="3"/>
  <c r="E885" i="3"/>
  <c r="E886" i="3"/>
  <c r="E887" i="3"/>
  <c r="E888" i="3"/>
  <c r="E889" i="3"/>
  <c r="E890" i="3"/>
  <c r="E891" i="3"/>
  <c r="E892" i="3"/>
  <c r="E893" i="3"/>
  <c r="E894" i="3"/>
  <c r="E895" i="3"/>
  <c r="E454" i="3"/>
  <c r="E455" i="3"/>
  <c r="E456" i="3"/>
  <c r="E1333" i="3"/>
  <c r="E1334" i="3"/>
  <c r="E1128" i="3"/>
  <c r="E1129" i="3"/>
  <c r="E1130" i="3"/>
  <c r="E1131" i="3"/>
  <c r="E1132" i="3"/>
  <c r="E1133" i="3"/>
  <c r="E1134" i="3"/>
  <c r="E1135" i="3"/>
  <c r="E1136" i="3"/>
  <c r="E1137" i="3"/>
  <c r="E1138" i="3"/>
  <c r="E1139" i="3"/>
  <c r="E1140" i="3"/>
  <c r="E1141" i="3"/>
  <c r="E1142" i="3"/>
  <c r="E1143" i="3"/>
  <c r="E558" i="3"/>
  <c r="E559" i="3"/>
  <c r="E560" i="3"/>
  <c r="E561" i="3"/>
  <c r="E1262" i="3"/>
  <c r="E2033"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237" i="3"/>
  <c r="E1238" i="3"/>
  <c r="E1859" i="3"/>
  <c r="E1860" i="3"/>
  <c r="E1861" i="3"/>
  <c r="E1862" i="3"/>
  <c r="E1863" i="3"/>
  <c r="E1864" i="3"/>
  <c r="E1865" i="3"/>
  <c r="E1866" i="3"/>
  <c r="E1867" i="3"/>
  <c r="E311" i="3"/>
  <c r="E1355" i="3"/>
  <c r="E1356" i="3"/>
  <c r="E1357" i="3"/>
  <c r="E1358" i="3"/>
  <c r="E1359" i="3"/>
  <c r="E1360" i="3"/>
  <c r="E1678" i="3"/>
  <c r="E1679" i="3"/>
  <c r="E1680" i="3"/>
  <c r="E1681" i="3"/>
  <c r="E1844" i="3"/>
  <c r="E1845" i="3"/>
  <c r="E1846" i="3"/>
  <c r="E1847" i="3"/>
  <c r="E1064" i="3"/>
  <c r="E1613" i="3"/>
  <c r="E1062" i="3"/>
  <c r="E2062" i="3"/>
  <c r="E1468" i="3"/>
  <c r="E1469" i="3"/>
  <c r="E1470" i="3"/>
  <c r="E1471" i="3"/>
  <c r="E1472" i="3"/>
  <c r="E1473" i="3"/>
  <c r="E1474" i="3"/>
  <c r="E1475" i="3"/>
  <c r="E1476" i="3"/>
  <c r="E1477" i="3"/>
  <c r="E1478" i="3"/>
  <c r="E1479" i="3"/>
  <c r="E1480" i="3"/>
  <c r="E1481" i="3"/>
  <c r="E1482" i="3"/>
  <c r="E2352" i="3"/>
  <c r="E2353" i="3"/>
  <c r="E2354" i="3"/>
  <c r="E2355" i="3"/>
  <c r="E2356" i="3"/>
  <c r="E2357" i="3"/>
  <c r="E2358" i="3"/>
  <c r="E2359"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526" i="3"/>
  <c r="E875" i="3"/>
  <c r="E876" i="3"/>
  <c r="E877" i="3"/>
  <c r="E878" i="3"/>
  <c r="E879" i="3"/>
  <c r="E880" i="3"/>
  <c r="E881" i="3"/>
  <c r="E882" i="3"/>
  <c r="E883" i="3"/>
  <c r="E2265" i="3"/>
  <c r="E2266" i="3"/>
  <c r="E2157" i="3"/>
  <c r="E2158" i="3"/>
  <c r="E2159" i="3"/>
  <c r="E2160" i="3"/>
  <c r="E1149" i="3"/>
  <c r="E1208" i="3"/>
  <c r="E1209" i="3"/>
  <c r="E1210" i="3"/>
  <c r="E1211" i="3"/>
  <c r="E1313" i="3"/>
  <c r="E1314" i="3"/>
  <c r="E1315" i="3"/>
  <c r="E1316" i="3"/>
  <c r="E1317" i="3"/>
  <c r="E2361" i="3"/>
  <c r="E2362" i="3"/>
  <c r="E2363" i="3"/>
  <c r="E2364" i="3"/>
  <c r="E2365" i="3"/>
  <c r="E2366" i="3"/>
  <c r="E2367" i="3"/>
  <c r="E2368" i="3"/>
  <c r="E2184" i="3"/>
  <c r="E329" i="3"/>
  <c r="E330" i="3"/>
  <c r="E837" i="3"/>
  <c r="E838" i="3"/>
  <c r="E839" i="3"/>
  <c r="E840" i="3"/>
  <c r="E841" i="3"/>
  <c r="E2114" i="3"/>
  <c r="E2115" i="3"/>
  <c r="E2116" i="3"/>
  <c r="E2117" i="3"/>
  <c r="E2118" i="3"/>
  <c r="E2119" i="3"/>
  <c r="E2120" i="3"/>
  <c r="E2121" i="3"/>
  <c r="E2122" i="3"/>
  <c r="E2123" i="3"/>
  <c r="E2302" i="3"/>
  <c r="E1459" i="3"/>
  <c r="E1460" i="3"/>
  <c r="E1461" i="3"/>
  <c r="E1462" i="3"/>
  <c r="E1463" i="3"/>
  <c r="E1464" i="3"/>
  <c r="E1465" i="3"/>
  <c r="E1466" i="3"/>
  <c r="E2050" i="3"/>
  <c r="E2051"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775" i="3"/>
  <c r="E776" i="3"/>
  <c r="E777" i="3"/>
  <c r="E2162" i="3"/>
  <c r="E2164" i="3"/>
  <c r="E2165" i="3"/>
  <c r="E431" i="3"/>
  <c r="E432" i="3"/>
  <c r="E433" i="3"/>
  <c r="E434" i="3"/>
  <c r="E435" i="3"/>
  <c r="E436" i="3"/>
  <c r="E2190" i="3"/>
  <c r="E2191" i="3"/>
  <c r="E2192" i="3"/>
  <c r="E2169" i="3"/>
  <c r="E2170" i="3"/>
  <c r="E2171" i="3"/>
  <c r="E2172" i="3"/>
  <c r="E2173" i="3"/>
  <c r="E2174" i="3"/>
  <c r="E2175" i="3"/>
  <c r="E2176" i="3"/>
  <c r="E2177" i="3"/>
  <c r="E2178" i="3"/>
  <c r="E2179" i="3"/>
  <c r="E2384" i="3"/>
  <c r="E2385" i="3"/>
  <c r="E2386" i="3"/>
  <c r="E2387" i="3"/>
  <c r="E2388" i="3"/>
  <c r="E2389" i="3"/>
  <c r="E2390" i="3"/>
  <c r="E447" i="3"/>
  <c r="E448" i="3"/>
  <c r="E449" i="3"/>
  <c r="E222" i="3"/>
  <c r="E223" i="3"/>
  <c r="E224" i="3"/>
  <c r="E225" i="3"/>
  <c r="E226" i="3"/>
  <c r="E227" i="3"/>
  <c r="E228" i="3"/>
  <c r="E10" i="3"/>
  <c r="E376" i="3"/>
  <c r="E377" i="3"/>
  <c r="E2046" i="3"/>
  <c r="E2047" i="3"/>
  <c r="E2048" i="3"/>
  <c r="E129" i="3"/>
  <c r="E130" i="3"/>
  <c r="E131" i="3"/>
  <c r="E132" i="3"/>
  <c r="E133" i="3"/>
  <c r="E134" i="3"/>
  <c r="E135" i="3"/>
  <c r="E136" i="3"/>
  <c r="E137" i="3"/>
  <c r="E138" i="3"/>
  <c r="E139" i="3"/>
  <c r="E140" i="3"/>
  <c r="E2008" i="3"/>
  <c r="E2009" i="3"/>
  <c r="E2010" i="3"/>
  <c r="E2011" i="3"/>
  <c r="E2012" i="3"/>
  <c r="E2013" i="3"/>
  <c r="E2014" i="3"/>
  <c r="E2015" i="3"/>
  <c r="E2016" i="3"/>
  <c r="E2017" i="3"/>
  <c r="E2018" i="3"/>
  <c r="E2392" i="3"/>
  <c r="E2393" i="3"/>
  <c r="E2394" i="3"/>
  <c r="E2395" i="3"/>
  <c r="E2396" i="3"/>
  <c r="E2397" i="3"/>
  <c r="E2398" i="3"/>
  <c r="E2399" i="3"/>
  <c r="E2400" i="3"/>
  <c r="E1225" i="3"/>
  <c r="E1226" i="3"/>
  <c r="E1594" i="3"/>
  <c r="E1595" i="3"/>
  <c r="E1596" i="3"/>
  <c r="E1597" i="3"/>
  <c r="E1598" i="3"/>
  <c r="E1599" i="3"/>
  <c r="E1600" i="3"/>
  <c r="E1179" i="3"/>
  <c r="E1180" i="3"/>
  <c r="E1181" i="3"/>
  <c r="E1182" i="3"/>
  <c r="E1251" i="3"/>
  <c r="E1252" i="3"/>
  <c r="E1338" i="3"/>
  <c r="E1339" i="3"/>
  <c r="E487" i="3"/>
  <c r="E488" i="3"/>
  <c r="E1203" i="3"/>
  <c r="E1204" i="3"/>
  <c r="E1205" i="3"/>
  <c r="E534" i="3"/>
  <c r="E1167" i="3"/>
  <c r="E340" i="3"/>
  <c r="E341" i="3"/>
  <c r="E342" i="3"/>
  <c r="E343" i="3"/>
  <c r="E344" i="3"/>
  <c r="E2308" i="3"/>
  <c r="E2309" i="3"/>
  <c r="E2310" i="3"/>
  <c r="E2311" i="3"/>
  <c r="E2312" i="3"/>
  <c r="E2313" i="3"/>
  <c r="E2314" i="3"/>
  <c r="E2315" i="3"/>
  <c r="E2316" i="3"/>
  <c r="E2317" i="3"/>
  <c r="E2318" i="3"/>
  <c r="E2319" i="3"/>
  <c r="E2320" i="3"/>
  <c r="E2321" i="3"/>
  <c r="E2322" i="3"/>
  <c r="E2323" i="3"/>
  <c r="E2324" i="3"/>
  <c r="E2325" i="3"/>
  <c r="E2326" i="3"/>
  <c r="E2327" i="3"/>
  <c r="E2328" i="3"/>
  <c r="E2080" i="3"/>
  <c r="E2081" i="3"/>
  <c r="E2082" i="3"/>
  <c r="E2083" i="3"/>
  <c r="E2084" i="3"/>
  <c r="E2085" i="3"/>
  <c r="E2086" i="3"/>
  <c r="E2087" i="3"/>
  <c r="E2088" i="3"/>
  <c r="E2089" i="3"/>
  <c r="E2379" i="3"/>
  <c r="E2380" i="3"/>
  <c r="E2381" i="3"/>
  <c r="E2382" i="3"/>
  <c r="G493" i="3"/>
  <c r="H493" i="3"/>
  <c r="I493" i="3"/>
  <c r="J493" i="3"/>
  <c r="K493" i="3"/>
  <c r="L493" i="3"/>
  <c r="M493" i="3"/>
  <c r="N493" i="3"/>
  <c r="O493" i="3"/>
  <c r="P493" i="3"/>
  <c r="Q493" i="3"/>
  <c r="R493" i="3"/>
  <c r="F493" i="3"/>
  <c r="E493" i="3"/>
  <c r="B494" i="3"/>
  <c r="B495" i="3"/>
  <c r="B496" i="3"/>
  <c r="B497" i="3"/>
  <c r="B498" i="3"/>
  <c r="B499" i="3"/>
  <c r="B500" i="3"/>
  <c r="B501" i="3"/>
  <c r="B1200" i="3"/>
  <c r="B1201" i="3"/>
  <c r="B1243" i="3"/>
  <c r="B1649" i="3"/>
  <c r="B1650" i="3"/>
  <c r="B1651" i="3"/>
  <c r="B1652" i="3"/>
  <c r="B1653" i="3"/>
  <c r="B1654" i="3"/>
  <c r="B1780" i="3"/>
  <c r="B1781" i="3"/>
  <c r="B1782" i="3"/>
  <c r="B1783" i="3"/>
  <c r="B1784" i="3"/>
  <c r="B1785" i="3"/>
  <c r="B1786" i="3"/>
  <c r="B1787" i="3"/>
  <c r="B1788" i="3"/>
  <c r="B1789" i="3"/>
  <c r="B37" i="3"/>
  <c r="B38" i="3"/>
  <c r="B850" i="3"/>
  <c r="B851" i="3"/>
  <c r="B852" i="3"/>
  <c r="B853" i="3"/>
  <c r="B854" i="3"/>
  <c r="B855" i="3"/>
  <c r="B856" i="3"/>
  <c r="B857" i="3"/>
  <c r="B858" i="3"/>
  <c r="B859" i="3"/>
  <c r="B860" i="3"/>
  <c r="B861" i="3"/>
  <c r="B862" i="3"/>
  <c r="B863" i="3"/>
  <c r="B864" i="3"/>
  <c r="B865" i="3"/>
  <c r="B866" i="3"/>
  <c r="B867" i="3"/>
  <c r="B868" i="3"/>
  <c r="B869" i="3"/>
  <c r="B870" i="3"/>
  <c r="B871" i="3"/>
  <c r="B872" i="3"/>
  <c r="B873" i="3"/>
  <c r="B1088" i="3"/>
  <c r="B1089" i="3"/>
  <c r="B1090" i="3"/>
  <c r="B1091" i="3"/>
  <c r="B1092" i="3"/>
  <c r="B1093" i="3"/>
  <c r="B1094" i="3"/>
  <c r="B280" i="3"/>
  <c r="B281" i="3"/>
  <c r="B282" i="3"/>
  <c r="B283" i="3"/>
  <c r="B284" i="3"/>
  <c r="B285" i="3"/>
  <c r="B286" i="3"/>
  <c r="B287" i="3"/>
  <c r="B288" i="3"/>
  <c r="B289" i="3"/>
  <c r="B290" i="3"/>
  <c r="B291" i="3"/>
  <c r="B292" i="3"/>
  <c r="B293" i="3"/>
  <c r="B294" i="3"/>
  <c r="B295" i="3"/>
  <c r="B296" i="3"/>
  <c r="B297"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2233" i="3"/>
  <c r="B2234" i="3"/>
  <c r="B2235" i="3"/>
  <c r="B2236" i="3"/>
  <c r="B1206" i="3"/>
  <c r="B1078" i="3"/>
  <c r="B1079" i="3"/>
  <c r="B1080" i="3"/>
  <c r="B1081" i="3"/>
  <c r="B1082" i="3"/>
  <c r="B1083" i="3"/>
  <c r="B1084" i="3"/>
  <c r="B1085" i="3"/>
  <c r="B1086" i="3"/>
  <c r="B1303" i="3"/>
  <c r="B1304" i="3"/>
  <c r="B358" i="3"/>
  <c r="B359" i="3"/>
  <c r="B360" i="3"/>
  <c r="B566" i="3"/>
  <c r="B1630" i="3"/>
  <c r="B1631" i="3"/>
  <c r="B1632" i="3"/>
  <c r="B1633" i="3"/>
  <c r="B1634" i="3"/>
  <c r="B1635" i="3"/>
  <c r="B267" i="3"/>
  <c r="B268" i="3"/>
  <c r="B269" i="3"/>
  <c r="B270" i="3"/>
  <c r="B271" i="3"/>
  <c r="B272" i="3"/>
  <c r="B273" i="3"/>
  <c r="B274" i="3"/>
  <c r="B275" i="3"/>
  <c r="B276" i="3"/>
  <c r="B277" i="3"/>
  <c r="B278" i="3"/>
  <c r="B161" i="3"/>
  <c r="B162" i="3"/>
  <c r="B163" i="3"/>
  <c r="B1457" i="3"/>
  <c r="B1074" i="3"/>
  <c r="B123" i="3"/>
  <c r="B124" i="3"/>
  <c r="B125" i="3"/>
  <c r="B126" i="3"/>
  <c r="B127" i="3"/>
  <c r="B119" i="3"/>
  <c r="B120" i="3"/>
  <c r="B121" i="3"/>
  <c r="B332" i="3"/>
  <c r="B333" i="3"/>
  <c r="B334" i="3"/>
  <c r="B1145" i="3"/>
  <c r="B1169" i="3"/>
  <c r="B1108" i="3"/>
  <c r="B1109" i="3"/>
  <c r="B1110" i="3"/>
  <c r="B1111" i="3"/>
  <c r="B1112" i="3"/>
  <c r="B1113" i="3"/>
  <c r="B1114" i="3"/>
  <c r="B1115" i="3"/>
  <c r="B1116" i="3"/>
  <c r="B1117" i="3"/>
  <c r="B1118" i="3"/>
  <c r="B1119" i="3"/>
  <c r="B1120" i="3"/>
  <c r="B1121" i="3"/>
  <c r="B1122" i="3"/>
  <c r="B1123" i="3"/>
  <c r="B1124" i="3"/>
  <c r="B1125" i="3"/>
  <c r="B1126"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228" i="3"/>
  <c r="B1229" i="3"/>
  <c r="B1230" i="3"/>
  <c r="B1231" i="3"/>
  <c r="B1232" i="3"/>
  <c r="B1233" i="3"/>
  <c r="B1234" i="3"/>
  <c r="B1235" i="3"/>
  <c r="B1219" i="3"/>
  <c r="B1220" i="3"/>
  <c r="B1221" i="3"/>
  <c r="B1222" i="3"/>
  <c r="B1223" i="3"/>
  <c r="B1985" i="3"/>
  <c r="B1986" i="3"/>
  <c r="B1987" i="3"/>
  <c r="B1988" i="3"/>
  <c r="B1989" i="3"/>
  <c r="B1990" i="3"/>
  <c r="B1991" i="3"/>
  <c r="B1992" i="3"/>
  <c r="B1993" i="3"/>
  <c r="B1994" i="3"/>
  <c r="B2041" i="3"/>
  <c r="B2042" i="3"/>
  <c r="B2043" i="3"/>
  <c r="B2044" i="3"/>
  <c r="B1609" i="3"/>
  <c r="B569" i="3"/>
  <c r="B570" i="3"/>
  <c r="B571" i="3"/>
  <c r="B29" i="3"/>
  <c r="B30" i="3"/>
  <c r="B31" i="3"/>
  <c r="B32" i="3"/>
  <c r="B33" i="3"/>
  <c r="B34" i="3"/>
  <c r="B35" i="3"/>
  <c r="B1162" i="3"/>
  <c r="B1163" i="3"/>
  <c r="B1164" i="3"/>
  <c r="B1165"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2275" i="3"/>
  <c r="B2276" i="3"/>
  <c r="B2181" i="3"/>
  <c r="B2182" i="3"/>
  <c r="B2286" i="3"/>
  <c r="B2287" i="3"/>
  <c r="B2066" i="3"/>
  <c r="B2186" i="3"/>
  <c r="B2187" i="3"/>
  <c r="B2188" i="3"/>
  <c r="B2053" i="3"/>
  <c r="B2054" i="3"/>
  <c r="B2055" i="3"/>
  <c r="B2056" i="3"/>
  <c r="B2057" i="3"/>
  <c r="B1627" i="3"/>
  <c r="B1628" i="3"/>
  <c r="B1660" i="3"/>
  <c r="B530" i="3"/>
  <c r="B451" i="3"/>
  <c r="B452" i="3"/>
  <c r="B554" i="3"/>
  <c r="B555" i="3"/>
  <c r="B556" i="3"/>
  <c r="B153" i="3"/>
  <c r="B1245" i="3"/>
  <c r="B1246" i="3"/>
  <c r="B381" i="3"/>
  <c r="B1347" i="3"/>
  <c r="B1348" i="3"/>
  <c r="B1349" i="3"/>
  <c r="B1849" i="3"/>
  <c r="B1850" i="3"/>
  <c r="B1258" i="3"/>
  <c r="B1259" i="3"/>
  <c r="B1260" i="3"/>
  <c r="B307" i="3"/>
  <c r="B308" i="3"/>
  <c r="B309" i="3"/>
  <c r="B2020" i="3"/>
  <c r="B2021" i="3"/>
  <c r="B2022" i="3"/>
  <c r="B2023" i="3"/>
  <c r="B2024" i="3"/>
  <c r="B2025" i="3"/>
  <c r="B1484" i="3"/>
  <c r="B1485" i="3"/>
  <c r="B1486" i="3"/>
  <c r="B2167" i="3"/>
  <c r="B1996" i="3"/>
  <c r="B1997" i="3"/>
  <c r="B1998" i="3"/>
  <c r="B1999" i="3"/>
  <c r="B2000" i="3"/>
  <c r="B2001" i="3"/>
  <c r="B2002" i="3"/>
  <c r="B2003" i="3"/>
  <c r="B2330" i="3"/>
  <c r="B2331" i="3"/>
  <c r="B2332" i="3"/>
  <c r="B2333" i="3"/>
  <c r="B2334" i="3"/>
  <c r="B364" i="3"/>
  <c r="B365" i="3"/>
  <c r="B366" i="3"/>
  <c r="B367" i="3"/>
  <c r="B368" i="3"/>
  <c r="B369" i="3"/>
  <c r="B370" i="3"/>
  <c r="B371" i="3"/>
  <c r="B372" i="3"/>
  <c r="B1147" i="3"/>
  <c r="B1588" i="3"/>
  <c r="B1589" i="3"/>
  <c r="B1590" i="3"/>
  <c r="B1591" i="3"/>
  <c r="B1592"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151" i="3"/>
  <c r="B1152" i="3"/>
  <c r="B1153" i="3"/>
  <c r="B1154" i="3"/>
  <c r="B1155" i="3"/>
  <c r="B1156" i="3"/>
  <c r="B1157" i="3"/>
  <c r="B521" i="3"/>
  <c r="B522" i="3"/>
  <c r="B523" i="3"/>
  <c r="B524" i="3"/>
  <c r="B2289" i="3"/>
  <c r="B2290" i="3"/>
  <c r="B110" i="3"/>
  <c r="B111" i="3"/>
  <c r="B727" i="3"/>
  <c r="B728" i="3"/>
  <c r="B729" i="3"/>
  <c r="B730" i="3"/>
  <c r="B731" i="3"/>
  <c r="B732" i="3"/>
  <c r="B733" i="3"/>
  <c r="B734" i="3"/>
  <c r="B735" i="3"/>
  <c r="B481" i="3"/>
  <c r="B482" i="3"/>
  <c r="B483" i="3"/>
  <c r="B484" i="3"/>
  <c r="B485"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064"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2222" i="3"/>
  <c r="B2223" i="3"/>
  <c r="B2224" i="3"/>
  <c r="B2225" i="3"/>
  <c r="B2226" i="3"/>
  <c r="B2227" i="3"/>
  <c r="B2228" i="3"/>
  <c r="B2229" i="3"/>
  <c r="B2230" i="3"/>
  <c r="B2231" i="3"/>
  <c r="B1602" i="3"/>
  <c r="B1603" i="3"/>
  <c r="B1604" i="3"/>
  <c r="B1605" i="3"/>
  <c r="B1606" i="3"/>
  <c r="B1607" i="3"/>
  <c r="B75" i="3"/>
  <c r="B76" i="3"/>
  <c r="B77" i="3"/>
  <c r="B1536" i="3"/>
  <c r="B1537" i="3"/>
  <c r="B1538" i="3"/>
  <c r="B1539" i="3"/>
  <c r="B1540" i="3"/>
  <c r="B1541" i="3"/>
  <c r="B1542" i="3"/>
  <c r="B1543" i="3"/>
  <c r="B1544" i="3"/>
  <c r="B1545" i="3"/>
  <c r="B1546" i="3"/>
  <c r="B1547" i="3"/>
  <c r="B1548" i="3"/>
  <c r="B1549" i="3"/>
  <c r="B1981" i="3"/>
  <c r="B1982" i="3"/>
  <c r="B1983" i="3"/>
  <c r="B2282" i="3"/>
  <c r="B2283" i="3"/>
  <c r="B2284" i="3"/>
  <c r="B1171" i="3"/>
  <c r="B1175" i="3"/>
  <c r="B1176" i="3"/>
  <c r="B1177" i="3"/>
  <c r="B490" i="3"/>
  <c r="B491" i="3"/>
  <c r="B2345" i="3"/>
  <c r="B2346" i="3"/>
  <c r="B2347" i="3"/>
  <c r="B2348" i="3"/>
  <c r="B2349" i="3"/>
  <c r="B2350" i="3"/>
  <c r="B2375" i="3"/>
  <c r="B2376" i="3"/>
  <c r="B2377" i="3"/>
  <c r="B1852" i="3"/>
  <c r="B1853" i="3"/>
  <c r="B1854" i="3"/>
  <c r="B1855" i="3"/>
  <c r="B1856" i="3"/>
  <c r="B1857" i="3"/>
  <c r="B1264" i="3"/>
  <c r="B1925" i="3"/>
  <c r="B220" i="3"/>
  <c r="B2149" i="3"/>
  <c r="B1254" i="3"/>
  <c r="B1255" i="3"/>
  <c r="B1256" i="3"/>
  <c r="B2370" i="3"/>
  <c r="B2371" i="3"/>
  <c r="B2372" i="3"/>
  <c r="B2373"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212" i="3"/>
  <c r="B213" i="3"/>
  <c r="B214" i="3"/>
  <c r="B1287" i="3"/>
  <c r="B503" i="3"/>
  <c r="B504" i="3"/>
  <c r="B505" i="3"/>
  <c r="B506" i="3"/>
  <c r="B507" i="3"/>
  <c r="B508" i="3"/>
  <c r="B1076" i="3"/>
  <c r="B1611" i="3"/>
  <c r="B1072" i="3"/>
  <c r="B1070" i="3"/>
  <c r="B385" i="3"/>
  <c r="B1811"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425" i="3"/>
  <c r="B426" i="3"/>
  <c r="B336" i="3"/>
  <c r="B337" i="3"/>
  <c r="B338" i="3"/>
  <c r="B379" i="3"/>
  <c r="B346" i="3"/>
  <c r="B347" i="3"/>
  <c r="B348" i="3"/>
  <c r="B349" i="3"/>
  <c r="B350" i="3"/>
  <c r="B351" i="3"/>
  <c r="B352" i="3"/>
  <c r="B353" i="3"/>
  <c r="B354"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2075" i="3"/>
  <c r="B2076" i="3"/>
  <c r="B2077" i="3"/>
  <c r="B2078" i="3"/>
  <c r="B71" i="3"/>
  <c r="B72" i="3"/>
  <c r="B73" i="3"/>
  <c r="B1159" i="3"/>
  <c r="B1160" i="3"/>
  <c r="B1173" i="3"/>
  <c r="B216" i="3"/>
  <c r="B217" i="3"/>
  <c r="B218" i="3"/>
  <c r="B1656" i="3"/>
  <c r="B1657" i="3"/>
  <c r="B1658" i="3"/>
  <c r="B113" i="3"/>
  <c r="B114" i="3"/>
  <c r="B115" i="3"/>
  <c r="B116" i="3"/>
  <c r="B117" i="3"/>
  <c r="B528" i="3"/>
  <c r="B1711" i="3"/>
  <c r="B1712" i="3"/>
  <c r="B1713" i="3"/>
  <c r="B1714" i="3"/>
  <c r="B1715" i="3"/>
  <c r="B1716" i="3"/>
  <c r="B1717" i="3"/>
  <c r="B1718" i="3"/>
  <c r="B1719" i="3"/>
  <c r="B1720" i="3"/>
  <c r="B1721" i="3"/>
  <c r="B1722"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1838" i="3"/>
  <c r="B1839" i="3"/>
  <c r="B1840" i="3"/>
  <c r="B1841" i="3"/>
  <c r="B1842" i="3"/>
  <c r="B2263" i="3"/>
  <c r="B2005" i="3"/>
  <c r="B2006" i="3"/>
  <c r="B21" i="3"/>
  <c r="B22" i="3"/>
  <c r="B23" i="3"/>
  <c r="B313" i="3"/>
  <c r="B314" i="3"/>
  <c r="B315" i="3"/>
  <c r="B316" i="3"/>
  <c r="B317" i="3"/>
  <c r="B318" i="3"/>
  <c r="B319" i="3"/>
  <c r="B320" i="3"/>
  <c r="B321" i="3"/>
  <c r="B322" i="3"/>
  <c r="B323" i="3"/>
  <c r="B324" i="3"/>
  <c r="B325" i="3"/>
  <c r="B326" i="3"/>
  <c r="B327" i="3"/>
  <c r="B2059" i="3"/>
  <c r="B2060" i="3"/>
  <c r="B1619" i="3"/>
  <c r="B1620" i="3"/>
  <c r="B2035" i="3"/>
  <c r="B2261" i="3"/>
  <c r="B1184" i="3"/>
  <c r="B1185" i="3"/>
  <c r="B1186" i="3"/>
  <c r="B2238" i="3"/>
  <c r="B2239" i="3"/>
  <c r="B2240" i="3"/>
  <c r="B2241" i="3"/>
  <c r="B2242" i="3"/>
  <c r="B2342" i="3"/>
  <c r="B2343" i="3"/>
  <c r="B374" i="3"/>
  <c r="B106" i="3"/>
  <c r="B107" i="3"/>
  <c r="B108" i="3"/>
  <c r="B1275" i="3"/>
  <c r="B2068" i="3"/>
  <c r="B2069" i="3"/>
  <c r="B2070" i="3"/>
  <c r="B1791" i="3"/>
  <c r="B1792" i="3"/>
  <c r="B1793" i="3"/>
  <c r="B1794" i="3"/>
  <c r="B1795" i="3"/>
  <c r="B1796" i="3"/>
  <c r="B1797" i="3"/>
  <c r="B1798" i="3"/>
  <c r="B1799" i="3"/>
  <c r="B1800" i="3"/>
  <c r="B1801" i="3"/>
  <c r="B1802" i="3"/>
  <c r="B1803" i="3"/>
  <c r="B1804" i="3"/>
  <c r="B1805" i="3"/>
  <c r="B1806" i="3"/>
  <c r="B1807" i="3"/>
  <c r="B1808" i="3"/>
  <c r="B1809" i="3"/>
  <c r="B515" i="3"/>
  <c r="B1937" i="3"/>
  <c r="B1938" i="3"/>
  <c r="B1939" i="3"/>
  <c r="B1940" i="3"/>
  <c r="B1941" i="3"/>
  <c r="B1942" i="3"/>
  <c r="B1943" i="3"/>
  <c r="B1944" i="3"/>
  <c r="B1945" i="3"/>
  <c r="B1946" i="3"/>
  <c r="B1947" i="3"/>
  <c r="B1948" i="3"/>
  <c r="B1949" i="3"/>
  <c r="B1950" i="3"/>
  <c r="B1951" i="3"/>
  <c r="B1952" i="3"/>
  <c r="B1932" i="3"/>
  <c r="B1933" i="3"/>
  <c r="B1934" i="3"/>
  <c r="B1935" i="3"/>
  <c r="B737" i="3"/>
  <c r="B738" i="3"/>
  <c r="B739" i="3"/>
  <c r="B740" i="3"/>
  <c r="B741" i="3"/>
  <c r="B2244" i="3"/>
  <c r="B2245" i="3"/>
  <c r="B2246" i="3"/>
  <c r="B2247" i="3"/>
  <c r="B1309" i="3"/>
  <c r="B1310" i="3"/>
  <c r="B1311" i="3"/>
  <c r="B1675" i="3"/>
  <c r="B1676" i="3"/>
  <c r="B1813" i="3"/>
  <c r="B1814" i="3"/>
  <c r="B1815" i="3"/>
  <c r="B1816" i="3"/>
  <c r="B1817" i="3"/>
  <c r="B1818" i="3"/>
  <c r="B1819" i="3"/>
  <c r="B1820" i="3"/>
  <c r="B1821" i="3"/>
  <c r="B517" i="3"/>
  <c r="B518" i="3"/>
  <c r="B519" i="3"/>
  <c r="B1196" i="3"/>
  <c r="B1197" i="3"/>
  <c r="B1198" i="3"/>
  <c r="B463" i="3"/>
  <c r="B464" i="3"/>
  <c r="B465" i="3"/>
  <c r="B466" i="3"/>
  <c r="B467" i="3"/>
  <c r="B468" i="3"/>
  <c r="B469" i="3"/>
  <c r="B470" i="3"/>
  <c r="B471" i="3"/>
  <c r="B472" i="3"/>
  <c r="B473" i="3"/>
  <c r="B474" i="3"/>
  <c r="B475" i="3"/>
  <c r="B476" i="3"/>
  <c r="B477" i="3"/>
  <c r="B478" i="3"/>
  <c r="B479" i="3"/>
  <c r="B1192" i="3"/>
  <c r="B1193" i="3"/>
  <c r="B1194" i="3"/>
  <c r="B2402" i="3"/>
  <c r="B2403" i="3"/>
  <c r="B2404" i="3"/>
  <c r="B2255" i="3"/>
  <c r="B2256" i="3"/>
  <c r="B2257" i="3"/>
  <c r="B2258" i="3"/>
  <c r="B2259" i="3"/>
  <c r="B1673" i="3"/>
  <c r="B1662" i="3"/>
  <c r="B1663" i="3"/>
  <c r="B1664" i="3"/>
  <c r="B1665" i="3"/>
  <c r="B1666" i="3"/>
  <c r="B1667" i="3"/>
  <c r="B1668" i="3"/>
  <c r="B1669" i="3"/>
  <c r="B1724" i="3"/>
  <c r="B1725" i="3"/>
  <c r="B1726" i="3"/>
  <c r="B1727" i="3"/>
  <c r="B1728" i="3"/>
  <c r="B1729" i="3"/>
  <c r="B1730" i="3"/>
  <c r="B1731" i="3"/>
  <c r="B1732" i="3"/>
  <c r="B1733" i="3"/>
  <c r="B1734" i="3"/>
  <c r="B1735" i="3"/>
  <c r="B1736" i="3"/>
  <c r="B1737" i="3"/>
  <c r="B1738" i="3"/>
  <c r="B1739" i="3"/>
  <c r="B1740" i="3"/>
  <c r="B1741" i="3"/>
  <c r="B1742" i="3"/>
  <c r="B1743" i="3"/>
  <c r="B1744" i="3"/>
  <c r="B2304" i="3"/>
  <c r="B2305" i="3"/>
  <c r="B2306" i="3"/>
  <c r="B1188" i="3"/>
  <c r="B1189" i="3"/>
  <c r="B1336" i="3"/>
  <c r="B1289" i="3"/>
  <c r="B1290" i="3"/>
  <c r="B1343" i="3"/>
  <c r="B1344" i="3"/>
  <c r="B1345" i="3"/>
  <c r="B1927" i="3"/>
  <c r="B1928" i="3"/>
  <c r="B1929" i="3"/>
  <c r="B1930" i="3"/>
  <c r="B2249" i="3"/>
  <c r="B2250" i="3"/>
  <c r="B2251" i="3"/>
  <c r="B2252" i="3"/>
  <c r="B2253" i="3"/>
  <c r="B510" i="3"/>
  <c r="B511" i="3"/>
  <c r="B512" i="3"/>
  <c r="B513" i="3"/>
  <c r="B418" i="3"/>
  <c r="B419" i="3"/>
  <c r="B420" i="3"/>
  <c r="B421" i="3"/>
  <c r="B422" i="3"/>
  <c r="B423" i="3"/>
  <c r="B1096" i="3"/>
  <c r="B1097" i="3"/>
  <c r="B1098" i="3"/>
  <c r="B1099" i="3"/>
  <c r="B1100" i="3"/>
  <c r="B1101" i="3"/>
  <c r="B1102" i="3"/>
  <c r="B1103" i="3"/>
  <c r="B1104" i="3"/>
  <c r="B1105" i="3"/>
  <c r="B1106" i="3"/>
  <c r="B1280" i="3"/>
  <c r="B1281" i="3"/>
  <c r="B1282" i="3"/>
  <c r="B1283" i="3"/>
  <c r="B1284" i="3"/>
  <c r="B1285" i="3"/>
  <c r="B1341" i="3"/>
  <c r="B2091" i="3"/>
  <c r="B2092" i="3"/>
  <c r="B2093" i="3"/>
  <c r="B2094" i="3"/>
  <c r="B2095" i="3"/>
  <c r="B2096" i="3"/>
  <c r="B2097" i="3"/>
  <c r="B2098" i="3"/>
  <c r="B2099" i="3"/>
  <c r="B2100" i="3"/>
  <c r="B2101" i="3"/>
  <c r="B2102" i="3"/>
  <c r="B2103" i="3"/>
  <c r="B2104" i="3"/>
  <c r="B2105" i="3"/>
  <c r="B2106" i="3"/>
  <c r="B2107" i="3"/>
  <c r="B2108" i="3"/>
  <c r="B2109" i="3"/>
  <c r="B2110" i="3"/>
  <c r="B2111" i="3"/>
  <c r="B2112" i="3"/>
  <c r="B2072" i="3"/>
  <c r="B2073"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544" i="3"/>
  <c r="B545" i="3"/>
  <c r="B546" i="3"/>
  <c r="B547" i="3"/>
  <c r="B548" i="3"/>
  <c r="B549" i="3"/>
  <c r="B550" i="3"/>
  <c r="B551" i="3"/>
  <c r="B552" i="3"/>
  <c r="B2297" i="3"/>
  <c r="B2298" i="3"/>
  <c r="B539" i="3"/>
  <c r="B540" i="3"/>
  <c r="B541" i="3"/>
  <c r="B542" i="3"/>
  <c r="B1324" i="3"/>
  <c r="B1325" i="3"/>
  <c r="B1326" i="3"/>
  <c r="B1327" i="3"/>
  <c r="B1328" i="3"/>
  <c r="B536" i="3"/>
  <c r="B537" i="3"/>
  <c r="B1248" i="3"/>
  <c r="B1249" i="3"/>
  <c r="B1297" i="3"/>
  <c r="B1298" i="3"/>
  <c r="B1299" i="3"/>
  <c r="B1300" i="3"/>
  <c r="B1301" i="3"/>
  <c r="B2125" i="3"/>
  <c r="B2126" i="3"/>
  <c r="B2127" i="3"/>
  <c r="B2128" i="3"/>
  <c r="B2129" i="3"/>
  <c r="B2130" i="3"/>
  <c r="B2131" i="3"/>
  <c r="B2132" i="3"/>
  <c r="B2133" i="3"/>
  <c r="B2134" i="3"/>
  <c r="B2135" i="3"/>
  <c r="B2136" i="3"/>
  <c r="B2137" i="3"/>
  <c r="B2138" i="3"/>
  <c r="B2139" i="3"/>
  <c r="B2140" i="3"/>
  <c r="B2141" i="3"/>
  <c r="B2142" i="3"/>
  <c r="B2143" i="3"/>
  <c r="B1292" i="3"/>
  <c r="B1293" i="3"/>
  <c r="B1294" i="3"/>
  <c r="B1295" i="3"/>
  <c r="B1213" i="3"/>
  <c r="B1214" i="3"/>
  <c r="B1215" i="3"/>
  <c r="B2039" i="3"/>
  <c r="B1615" i="3"/>
  <c r="B1616" i="3"/>
  <c r="B1617" i="3"/>
  <c r="B383" i="3"/>
  <c r="B356" i="3"/>
  <c r="B1319" i="3"/>
  <c r="B1320" i="3"/>
  <c r="B1488" i="3"/>
  <c r="B1489" i="3"/>
  <c r="B1490" i="3"/>
  <c r="B1491" i="3"/>
  <c r="B12" i="3"/>
  <c r="B13" i="3"/>
  <c r="B14" i="3"/>
  <c r="B15" i="3"/>
  <c r="B16" i="3"/>
  <c r="B17" i="3"/>
  <c r="B18" i="3"/>
  <c r="B19" i="3"/>
  <c r="B362" i="3"/>
  <c r="B2278" i="3"/>
  <c r="B2279" i="3"/>
  <c r="B2280" i="3"/>
  <c r="B1322"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1306" i="3"/>
  <c r="B1307" i="3"/>
  <c r="B69" i="3"/>
  <c r="B1217" i="3"/>
  <c r="B1518" i="3"/>
  <c r="B1519" i="3"/>
  <c r="B1520" i="3"/>
  <c r="B1521" i="3"/>
  <c r="B1522" i="3"/>
  <c r="B1523" i="3"/>
  <c r="B1524" i="3"/>
  <c r="B1525" i="3"/>
  <c r="B1526" i="3"/>
  <c r="B1527" i="3"/>
  <c r="B1528" i="3"/>
  <c r="B1529" i="3"/>
  <c r="B1530" i="3"/>
  <c r="B1531" i="3"/>
  <c r="B1532" i="3"/>
  <c r="B1533" i="3"/>
  <c r="B1534" i="3"/>
  <c r="B142" i="3"/>
  <c r="B1277" i="3"/>
  <c r="B1278" i="3"/>
  <c r="B428" i="3"/>
  <c r="B429" i="3"/>
  <c r="B144" i="3"/>
  <c r="B145" i="3"/>
  <c r="B146" i="3"/>
  <c r="B147" i="3"/>
  <c r="B148" i="3"/>
  <c r="B149" i="3"/>
  <c r="B150" i="3"/>
  <c r="B151" i="3"/>
  <c r="B573" i="3"/>
  <c r="B574" i="3"/>
  <c r="B575" i="3"/>
  <c r="B576" i="3"/>
  <c r="B2194" i="3"/>
  <c r="B2195" i="3"/>
  <c r="B2196" i="3"/>
  <c r="B2037" i="3"/>
  <c r="B79" i="3"/>
  <c r="B80" i="3"/>
  <c r="B81" i="3"/>
  <c r="B82" i="3"/>
  <c r="B83" i="3"/>
  <c r="B2300" i="3"/>
  <c r="B2268" i="3"/>
  <c r="B2269" i="3"/>
  <c r="B2270" i="3"/>
  <c r="B2271" i="3"/>
  <c r="B2272" i="3"/>
  <c r="B2273"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563" i="3"/>
  <c r="B567" i="3"/>
  <c r="B169" i="3"/>
  <c r="B165" i="3"/>
  <c r="B166" i="3"/>
  <c r="B167" i="3"/>
  <c r="B438" i="3"/>
  <c r="B439" i="3"/>
  <c r="B440" i="3"/>
  <c r="B441" i="3"/>
  <c r="B442" i="3"/>
  <c r="B443" i="3"/>
  <c r="B444" i="3"/>
  <c r="B445" i="3"/>
  <c r="B1066" i="3"/>
  <c r="B2145" i="3"/>
  <c r="B2146" i="3"/>
  <c r="B2147" i="3"/>
  <c r="B1068" i="3"/>
  <c r="B1330" i="3"/>
  <c r="B1331" i="3"/>
  <c r="B1240" i="3"/>
  <c r="B1241"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387" i="3"/>
  <c r="B388" i="3"/>
  <c r="B389" i="3"/>
  <c r="B85" i="3"/>
  <c r="B86" i="3"/>
  <c r="B87" i="3"/>
  <c r="B88" i="3"/>
  <c r="B89" i="3"/>
  <c r="B90" i="3"/>
  <c r="B91" i="3"/>
  <c r="B92" i="3"/>
  <c r="B93" i="3"/>
  <c r="B94" i="3"/>
  <c r="B95" i="3"/>
  <c r="B96" i="3"/>
  <c r="B97" i="3"/>
  <c r="B98" i="3"/>
  <c r="B99" i="3"/>
  <c r="B100" i="3"/>
  <c r="B101" i="3"/>
  <c r="B102" i="3"/>
  <c r="B103" i="3"/>
  <c r="B104" i="3"/>
  <c r="B299" i="3"/>
  <c r="B300" i="3"/>
  <c r="B301" i="3"/>
  <c r="B302" i="3"/>
  <c r="B303" i="3"/>
  <c r="B25" i="3"/>
  <c r="B26" i="3"/>
  <c r="B27" i="3"/>
  <c r="B2027" i="3"/>
  <c r="B2028" i="3"/>
  <c r="B2029" i="3"/>
  <c r="B2030" i="3"/>
  <c r="B2031" i="3"/>
  <c r="B843" i="3"/>
  <c r="B844" i="3"/>
  <c r="B845" i="3"/>
  <c r="B846" i="3"/>
  <c r="B847" i="3"/>
  <c r="B848" i="3"/>
  <c r="B2151" i="3"/>
  <c r="B2152" i="3"/>
  <c r="B2153" i="3"/>
  <c r="B2154" i="3"/>
  <c r="B2155" i="3"/>
  <c r="B305" i="3"/>
  <c r="B2292" i="3"/>
  <c r="B458" i="3"/>
  <c r="B459" i="3"/>
  <c r="B460" i="3"/>
  <c r="B461" i="3"/>
  <c r="B2294" i="3"/>
  <c r="B2295" i="3"/>
  <c r="B1622" i="3"/>
  <c r="B1623" i="3"/>
  <c r="B1624" i="3"/>
  <c r="B1625" i="3"/>
  <c r="B532"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1637" i="3"/>
  <c r="B1638" i="3"/>
  <c r="B1639" i="3"/>
  <c r="B1640" i="3"/>
  <c r="B1641" i="3"/>
  <c r="B1642" i="3"/>
  <c r="B1643" i="3"/>
  <c r="B1644" i="3"/>
  <c r="B1645" i="3"/>
  <c r="B1646" i="3"/>
  <c r="B1647" i="3"/>
  <c r="B2336" i="3"/>
  <c r="B2337" i="3"/>
  <c r="B2338" i="3"/>
  <c r="B2339" i="3"/>
  <c r="B2340" i="3"/>
  <c r="B1351" i="3"/>
  <c r="B1352" i="3"/>
  <c r="B1353" i="3"/>
  <c r="B155" i="3"/>
  <c r="B156" i="3"/>
  <c r="B157" i="3"/>
  <c r="B158" i="3"/>
  <c r="B159" i="3"/>
  <c r="B1266" i="3"/>
  <c r="B1267" i="3"/>
  <c r="B1268" i="3"/>
  <c r="B1269" i="3"/>
  <c r="B1270" i="3"/>
  <c r="B1271" i="3"/>
  <c r="B1272" i="3"/>
  <c r="B1273" i="3"/>
  <c r="B924" i="3"/>
  <c r="B925" i="3"/>
  <c r="B926" i="3"/>
  <c r="B927" i="3"/>
  <c r="B928" i="3"/>
  <c r="B929" i="3"/>
  <c r="B930" i="3"/>
  <c r="B931" i="3"/>
  <c r="B932" i="3"/>
  <c r="B933" i="3"/>
  <c r="B934" i="3"/>
  <c r="B935" i="3"/>
  <c r="B936" i="3"/>
  <c r="B937" i="3"/>
  <c r="B938" i="3"/>
  <c r="B1671" i="3"/>
  <c r="B807" i="3"/>
  <c r="B1823" i="3"/>
  <c r="B1824" i="3"/>
  <c r="B1825" i="3"/>
  <c r="B1826" i="3"/>
  <c r="B1827" i="3"/>
  <c r="B1828" i="3"/>
  <c r="B1829" i="3"/>
  <c r="B1830" i="3"/>
  <c r="B1831" i="3"/>
  <c r="B1832" i="3"/>
  <c r="B1833" i="3"/>
  <c r="B1834" i="3"/>
  <c r="B1835" i="3"/>
  <c r="B1836" i="3"/>
  <c r="B885" i="3"/>
  <c r="B886" i="3"/>
  <c r="B887" i="3"/>
  <c r="B888" i="3"/>
  <c r="B889" i="3"/>
  <c r="B890" i="3"/>
  <c r="B891" i="3"/>
  <c r="B892" i="3"/>
  <c r="B893" i="3"/>
  <c r="B894" i="3"/>
  <c r="B895" i="3"/>
  <c r="B454" i="3"/>
  <c r="B455" i="3"/>
  <c r="B456" i="3"/>
  <c r="B1333" i="3"/>
  <c r="B1334" i="3"/>
  <c r="B1128" i="3"/>
  <c r="B1129" i="3"/>
  <c r="B1130" i="3"/>
  <c r="B1131" i="3"/>
  <c r="B1132" i="3"/>
  <c r="B1133" i="3"/>
  <c r="B1134" i="3"/>
  <c r="B1135" i="3"/>
  <c r="B1136" i="3"/>
  <c r="B1137" i="3"/>
  <c r="B1138" i="3"/>
  <c r="B1139" i="3"/>
  <c r="B1140" i="3"/>
  <c r="B1141" i="3"/>
  <c r="B1142" i="3"/>
  <c r="B1143" i="3"/>
  <c r="B558" i="3"/>
  <c r="B559" i="3"/>
  <c r="B560" i="3"/>
  <c r="B561" i="3"/>
  <c r="B1262" i="3"/>
  <c r="B2033"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237" i="3"/>
  <c r="B1238" i="3"/>
  <c r="B1859" i="3"/>
  <c r="B1860" i="3"/>
  <c r="B1861" i="3"/>
  <c r="B1862" i="3"/>
  <c r="B1863" i="3"/>
  <c r="B1864" i="3"/>
  <c r="B1865" i="3"/>
  <c r="B1866" i="3"/>
  <c r="B1867" i="3"/>
  <c r="B311" i="3"/>
  <c r="B1355" i="3"/>
  <c r="B1356" i="3"/>
  <c r="B1357" i="3"/>
  <c r="B1358" i="3"/>
  <c r="B1359" i="3"/>
  <c r="B1360" i="3"/>
  <c r="B1678" i="3"/>
  <c r="B1679" i="3"/>
  <c r="B1680" i="3"/>
  <c r="B1681" i="3"/>
  <c r="B1844" i="3"/>
  <c r="B1845" i="3"/>
  <c r="B1846" i="3"/>
  <c r="B1847" i="3"/>
  <c r="B1064" i="3"/>
  <c r="B1613" i="3"/>
  <c r="B1062" i="3"/>
  <c r="B2062" i="3"/>
  <c r="B1468" i="3"/>
  <c r="B1469" i="3"/>
  <c r="B1470" i="3"/>
  <c r="B1471" i="3"/>
  <c r="B1472" i="3"/>
  <c r="B1473" i="3"/>
  <c r="B1474" i="3"/>
  <c r="B1475" i="3"/>
  <c r="B1476" i="3"/>
  <c r="B1477" i="3"/>
  <c r="B1478" i="3"/>
  <c r="B1479" i="3"/>
  <c r="B1480" i="3"/>
  <c r="B1481" i="3"/>
  <c r="B1482" i="3"/>
  <c r="B2352" i="3"/>
  <c r="B2353" i="3"/>
  <c r="B2354" i="3"/>
  <c r="B2355" i="3"/>
  <c r="B2356" i="3"/>
  <c r="B2357" i="3"/>
  <c r="B2358" i="3"/>
  <c r="B2359"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526" i="3"/>
  <c r="B875" i="3"/>
  <c r="B876" i="3"/>
  <c r="B877" i="3"/>
  <c r="B878" i="3"/>
  <c r="B879" i="3"/>
  <c r="B880" i="3"/>
  <c r="B881" i="3"/>
  <c r="B882" i="3"/>
  <c r="B883" i="3"/>
  <c r="B2265" i="3"/>
  <c r="B2266" i="3"/>
  <c r="B2157" i="3"/>
  <c r="B2158" i="3"/>
  <c r="B2159" i="3"/>
  <c r="B2160" i="3"/>
  <c r="B1149" i="3"/>
  <c r="B1208" i="3"/>
  <c r="B1209" i="3"/>
  <c r="B1210" i="3"/>
  <c r="B1211" i="3"/>
  <c r="B1313" i="3"/>
  <c r="B1314" i="3"/>
  <c r="B1315" i="3"/>
  <c r="B1316" i="3"/>
  <c r="B1317" i="3"/>
  <c r="B2361" i="3"/>
  <c r="B2362" i="3"/>
  <c r="B2363" i="3"/>
  <c r="B2364" i="3"/>
  <c r="B2365" i="3"/>
  <c r="B2366" i="3"/>
  <c r="B2367" i="3"/>
  <c r="B2368" i="3"/>
  <c r="B2184" i="3"/>
  <c r="B329" i="3"/>
  <c r="B330" i="3"/>
  <c r="B837" i="3"/>
  <c r="B838" i="3"/>
  <c r="B839" i="3"/>
  <c r="B840" i="3"/>
  <c r="B841" i="3"/>
  <c r="B2114" i="3"/>
  <c r="B2115" i="3"/>
  <c r="B2116" i="3"/>
  <c r="B2117" i="3"/>
  <c r="B2118" i="3"/>
  <c r="B2119" i="3"/>
  <c r="B2120" i="3"/>
  <c r="B2121" i="3"/>
  <c r="B2122" i="3"/>
  <c r="B2123" i="3"/>
  <c r="B2302" i="3"/>
  <c r="B1459" i="3"/>
  <c r="B1460" i="3"/>
  <c r="B1461" i="3"/>
  <c r="B1462" i="3"/>
  <c r="B1463" i="3"/>
  <c r="B1464" i="3"/>
  <c r="B1465" i="3"/>
  <c r="B1466" i="3"/>
  <c r="B2050" i="3"/>
  <c r="B2051"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775" i="3"/>
  <c r="B776" i="3"/>
  <c r="B777" i="3"/>
  <c r="B2162" i="3"/>
  <c r="B2164" i="3"/>
  <c r="B2165" i="3"/>
  <c r="B431" i="3"/>
  <c r="B432" i="3"/>
  <c r="B433" i="3"/>
  <c r="B434" i="3"/>
  <c r="B435" i="3"/>
  <c r="B436" i="3"/>
  <c r="B2190" i="3"/>
  <c r="B2191" i="3"/>
  <c r="B2192" i="3"/>
  <c r="B2169" i="3"/>
  <c r="B2170" i="3"/>
  <c r="B2171" i="3"/>
  <c r="B2172" i="3"/>
  <c r="B2173" i="3"/>
  <c r="B2174" i="3"/>
  <c r="B2175" i="3"/>
  <c r="B2176" i="3"/>
  <c r="B2177" i="3"/>
  <c r="B2178" i="3"/>
  <c r="B2179" i="3"/>
  <c r="B2384" i="3"/>
  <c r="B2385" i="3"/>
  <c r="B2386" i="3"/>
  <c r="B2387" i="3"/>
  <c r="B2388" i="3"/>
  <c r="B2389" i="3"/>
  <c r="B2390" i="3"/>
  <c r="B447" i="3"/>
  <c r="B448" i="3"/>
  <c r="B449" i="3"/>
  <c r="B222" i="3"/>
  <c r="B223" i="3"/>
  <c r="B224" i="3"/>
  <c r="B225" i="3"/>
  <c r="B226" i="3"/>
  <c r="B227" i="3"/>
  <c r="B228" i="3"/>
  <c r="B10" i="3"/>
  <c r="B376" i="3"/>
  <c r="B377" i="3"/>
  <c r="B2046" i="3"/>
  <c r="B2047" i="3"/>
  <c r="B2048" i="3"/>
  <c r="B129" i="3"/>
  <c r="B130" i="3"/>
  <c r="B131" i="3"/>
  <c r="B132" i="3"/>
  <c r="B133" i="3"/>
  <c r="B134" i="3"/>
  <c r="B135" i="3"/>
  <c r="B136" i="3"/>
  <c r="B137" i="3"/>
  <c r="B138" i="3"/>
  <c r="B139" i="3"/>
  <c r="B140" i="3"/>
  <c r="B2008" i="3"/>
  <c r="B2009" i="3"/>
  <c r="B2010" i="3"/>
  <c r="B2011" i="3"/>
  <c r="B2012" i="3"/>
  <c r="B2013" i="3"/>
  <c r="B2014" i="3"/>
  <c r="B2015" i="3"/>
  <c r="B2016" i="3"/>
  <c r="B2017" i="3"/>
  <c r="B2018" i="3"/>
  <c r="B2392" i="3"/>
  <c r="B2393" i="3"/>
  <c r="B2394" i="3"/>
  <c r="B2395" i="3"/>
  <c r="B2396" i="3"/>
  <c r="B2397" i="3"/>
  <c r="B2398" i="3"/>
  <c r="B2399" i="3"/>
  <c r="B2400" i="3"/>
  <c r="B1225" i="3"/>
  <c r="B1226" i="3"/>
  <c r="B1594" i="3"/>
  <c r="B1595" i="3"/>
  <c r="B1596" i="3"/>
  <c r="B1597" i="3"/>
  <c r="B1598" i="3"/>
  <c r="B1599" i="3"/>
  <c r="B1600" i="3"/>
  <c r="B1179" i="3"/>
  <c r="B1180" i="3"/>
  <c r="B1181" i="3"/>
  <c r="B1182" i="3"/>
  <c r="B1251" i="3"/>
  <c r="B1252" i="3"/>
  <c r="B1338" i="3"/>
  <c r="B1339" i="3"/>
  <c r="B487" i="3"/>
  <c r="B488" i="3"/>
  <c r="B1203" i="3"/>
  <c r="B1204" i="3"/>
  <c r="B1205" i="3"/>
  <c r="B534" i="3"/>
  <c r="B1167" i="3"/>
  <c r="B340" i="3"/>
  <c r="B341" i="3"/>
  <c r="B342" i="3"/>
  <c r="B343" i="3"/>
  <c r="B344" i="3"/>
  <c r="B2308" i="3"/>
  <c r="B2309" i="3"/>
  <c r="B2310" i="3"/>
  <c r="B2311" i="3"/>
  <c r="B2312" i="3"/>
  <c r="B2313" i="3"/>
  <c r="B2314" i="3"/>
  <c r="B2315" i="3"/>
  <c r="B2316" i="3"/>
  <c r="B2317" i="3"/>
  <c r="B2318" i="3"/>
  <c r="B2319" i="3"/>
  <c r="B2320" i="3"/>
  <c r="B2321" i="3"/>
  <c r="B2322" i="3"/>
  <c r="B2323" i="3"/>
  <c r="B2324" i="3"/>
  <c r="B2325" i="3"/>
  <c r="B2326" i="3"/>
  <c r="B2327" i="3"/>
  <c r="B2328" i="3"/>
  <c r="B2080" i="3"/>
  <c r="B2081" i="3"/>
  <c r="B2082" i="3"/>
  <c r="B2083" i="3"/>
  <c r="B2084" i="3"/>
  <c r="B2085" i="3"/>
  <c r="B2086" i="3"/>
  <c r="B2087" i="3"/>
  <c r="B2088" i="3"/>
  <c r="B2089" i="3"/>
  <c r="B2379" i="3"/>
  <c r="B2380" i="3"/>
  <c r="B2381" i="3"/>
  <c r="B2382" i="3"/>
  <c r="B493" i="3"/>
  <c r="X2379" i="3"/>
  <c r="X2380" i="3"/>
  <c r="X2381" i="3"/>
  <c r="X2382" i="3"/>
  <c r="A494" i="3"/>
  <c r="A495" i="3"/>
  <c r="A496" i="3"/>
  <c r="A497" i="3"/>
  <c r="A498" i="3"/>
  <c r="A499" i="3"/>
  <c r="A500" i="3"/>
  <c r="A501" i="3"/>
  <c r="A1200" i="3"/>
  <c r="A1201" i="3"/>
  <c r="A1243" i="3"/>
  <c r="A1649" i="3"/>
  <c r="A1650" i="3"/>
  <c r="A1651" i="3"/>
  <c r="A1652" i="3"/>
  <c r="A1653" i="3"/>
  <c r="A1654" i="3"/>
  <c r="A1780" i="3"/>
  <c r="A1781" i="3"/>
  <c r="A1782" i="3"/>
  <c r="A1783" i="3"/>
  <c r="A1784" i="3"/>
  <c r="A1785" i="3"/>
  <c r="A1786" i="3"/>
  <c r="A1787" i="3"/>
  <c r="A1788" i="3"/>
  <c r="A1789" i="3"/>
  <c r="A37" i="3"/>
  <c r="A38" i="3"/>
  <c r="A850" i="3"/>
  <c r="A851" i="3"/>
  <c r="A852" i="3"/>
  <c r="A853" i="3"/>
  <c r="A854" i="3"/>
  <c r="A855" i="3"/>
  <c r="A856" i="3"/>
  <c r="A857" i="3"/>
  <c r="A858" i="3"/>
  <c r="A859" i="3"/>
  <c r="A860" i="3"/>
  <c r="A861" i="3"/>
  <c r="A862" i="3"/>
  <c r="A863" i="3"/>
  <c r="A864" i="3"/>
  <c r="A865" i="3"/>
  <c r="A866" i="3"/>
  <c r="A867" i="3"/>
  <c r="A868" i="3"/>
  <c r="A869" i="3"/>
  <c r="A870" i="3"/>
  <c r="A871" i="3"/>
  <c r="A872" i="3"/>
  <c r="A873" i="3"/>
  <c r="A1088" i="3"/>
  <c r="A1089" i="3"/>
  <c r="A1090" i="3"/>
  <c r="A1091" i="3"/>
  <c r="A1092" i="3"/>
  <c r="A1093" i="3"/>
  <c r="A1094" i="3"/>
  <c r="A280" i="3"/>
  <c r="A281" i="3"/>
  <c r="A282" i="3"/>
  <c r="A283" i="3"/>
  <c r="A284" i="3"/>
  <c r="A285" i="3"/>
  <c r="A286" i="3"/>
  <c r="A287" i="3"/>
  <c r="A288" i="3"/>
  <c r="A289" i="3"/>
  <c r="A290" i="3"/>
  <c r="A291" i="3"/>
  <c r="A292" i="3"/>
  <c r="A293" i="3"/>
  <c r="A294" i="3"/>
  <c r="A295" i="3"/>
  <c r="A296" i="3"/>
  <c r="A297"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2233" i="3"/>
  <c r="A2234" i="3"/>
  <c r="A2235" i="3"/>
  <c r="A2236" i="3"/>
  <c r="A1206" i="3"/>
  <c r="A1078" i="3"/>
  <c r="A1079" i="3"/>
  <c r="A1080" i="3"/>
  <c r="A1081" i="3"/>
  <c r="A1082" i="3"/>
  <c r="A1083" i="3"/>
  <c r="A1084" i="3"/>
  <c r="A1085" i="3"/>
  <c r="A1086" i="3"/>
  <c r="A1303" i="3"/>
  <c r="A1304" i="3"/>
  <c r="A358" i="3"/>
  <c r="A359" i="3"/>
  <c r="A360" i="3"/>
  <c r="A566" i="3"/>
  <c r="A1630" i="3"/>
  <c r="A1631" i="3"/>
  <c r="A1632" i="3"/>
  <c r="A1633" i="3"/>
  <c r="A1634" i="3"/>
  <c r="A1635" i="3"/>
  <c r="A267" i="3"/>
  <c r="A268" i="3"/>
  <c r="A269" i="3"/>
  <c r="A270" i="3"/>
  <c r="A271" i="3"/>
  <c r="A272" i="3"/>
  <c r="A273" i="3"/>
  <c r="A274" i="3"/>
  <c r="A276" i="3"/>
  <c r="A277" i="3"/>
  <c r="A278" i="3"/>
  <c r="A161" i="3"/>
  <c r="A162" i="3"/>
  <c r="A163" i="3"/>
  <c r="A1074" i="3"/>
  <c r="A123" i="3"/>
  <c r="A124" i="3"/>
  <c r="A125" i="3"/>
  <c r="A126" i="3"/>
  <c r="A127" i="3"/>
  <c r="A119" i="3"/>
  <c r="A120" i="3"/>
  <c r="A121" i="3"/>
  <c r="A332" i="3"/>
  <c r="A333" i="3"/>
  <c r="A334" i="3"/>
  <c r="A1145" i="3"/>
  <c r="A1169" i="3"/>
  <c r="A1108" i="3"/>
  <c r="A1109" i="3"/>
  <c r="A1110" i="3"/>
  <c r="A1111" i="3"/>
  <c r="A1112" i="3"/>
  <c r="A1113" i="3"/>
  <c r="A1114" i="3"/>
  <c r="A1115" i="3"/>
  <c r="A1116" i="3"/>
  <c r="A1117" i="3"/>
  <c r="A1118" i="3"/>
  <c r="A1119" i="3"/>
  <c r="A1120" i="3"/>
  <c r="A1121" i="3"/>
  <c r="A1122" i="3"/>
  <c r="A1123" i="3"/>
  <c r="A1124" i="3"/>
  <c r="A1125" i="3"/>
  <c r="A1126" i="3"/>
  <c r="A1954" i="3"/>
  <c r="A1228" i="3"/>
  <c r="A1229" i="3"/>
  <c r="A1230" i="3"/>
  <c r="A1231" i="3"/>
  <c r="A1232" i="3"/>
  <c r="A1233" i="3"/>
  <c r="A1234" i="3"/>
  <c r="A1235" i="3"/>
  <c r="A1219" i="3"/>
  <c r="A1220" i="3"/>
  <c r="A1221" i="3"/>
  <c r="A1222" i="3"/>
  <c r="A1223" i="3"/>
  <c r="A1985" i="3"/>
  <c r="A1986" i="3"/>
  <c r="A1987" i="3"/>
  <c r="A1988" i="3"/>
  <c r="A1989" i="3"/>
  <c r="A1990" i="3"/>
  <c r="A1991" i="3"/>
  <c r="A1992" i="3"/>
  <c r="A1994" i="3"/>
  <c r="A2041" i="3"/>
  <c r="A2042" i="3"/>
  <c r="A2043" i="3"/>
  <c r="A2044" i="3"/>
  <c r="A1609" i="3"/>
  <c r="A569" i="3"/>
  <c r="A570" i="3"/>
  <c r="A571" i="3"/>
  <c r="A29" i="3"/>
  <c r="A33" i="3"/>
  <c r="A1162" i="3"/>
  <c r="A1163" i="3"/>
  <c r="A1164" i="3"/>
  <c r="A1165"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2275" i="3"/>
  <c r="A2276" i="3"/>
  <c r="A2181" i="3"/>
  <c r="A2182" i="3"/>
  <c r="A2286" i="3"/>
  <c r="A2287" i="3"/>
  <c r="A2066" i="3"/>
  <c r="A2186" i="3"/>
  <c r="A2054" i="3"/>
  <c r="A2055" i="3"/>
  <c r="A2056" i="3"/>
  <c r="A2057" i="3"/>
  <c r="A1627" i="3"/>
  <c r="A1628" i="3"/>
  <c r="A1660" i="3"/>
  <c r="A530" i="3"/>
  <c r="A451" i="3"/>
  <c r="A452" i="3"/>
  <c r="A554" i="3"/>
  <c r="A555" i="3"/>
  <c r="A556" i="3"/>
  <c r="A153" i="3"/>
  <c r="A1245" i="3"/>
  <c r="A1246" i="3"/>
  <c r="A1348" i="3"/>
  <c r="A1349" i="3"/>
  <c r="A1849" i="3"/>
  <c r="A1850" i="3"/>
  <c r="A1258" i="3"/>
  <c r="A1259" i="3"/>
  <c r="A1260" i="3"/>
  <c r="A307" i="3"/>
  <c r="A308" i="3"/>
  <c r="A309" i="3"/>
  <c r="A2020" i="3"/>
  <c r="A2022" i="3"/>
  <c r="A2023" i="3"/>
  <c r="A2024" i="3"/>
  <c r="A2025" i="3"/>
  <c r="A1484" i="3"/>
  <c r="A1485" i="3"/>
  <c r="A1486" i="3"/>
  <c r="A2167" i="3"/>
  <c r="A1996" i="3"/>
  <c r="A1997" i="3"/>
  <c r="A1998" i="3"/>
  <c r="A1999" i="3"/>
  <c r="A2000" i="3"/>
  <c r="A2001" i="3"/>
  <c r="A2002" i="3"/>
  <c r="A2003" i="3"/>
  <c r="A2330" i="3"/>
  <c r="A2331" i="3"/>
  <c r="A2332" i="3"/>
  <c r="A2333" i="3"/>
  <c r="A2334" i="3"/>
  <c r="A364" i="3"/>
  <c r="A365" i="3"/>
  <c r="A366" i="3"/>
  <c r="A367" i="3"/>
  <c r="A368" i="3"/>
  <c r="A369" i="3"/>
  <c r="A370" i="3"/>
  <c r="A371" i="3"/>
  <c r="A372" i="3"/>
  <c r="A1147" i="3"/>
  <c r="A1588" i="3"/>
  <c r="A1589" i="3"/>
  <c r="A1590" i="3"/>
  <c r="A1591" i="3"/>
  <c r="A1592"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151" i="3"/>
  <c r="A1152" i="3"/>
  <c r="A1153" i="3"/>
  <c r="A1154" i="3"/>
  <c r="A1155" i="3"/>
  <c r="A1156" i="3"/>
  <c r="A1157" i="3"/>
  <c r="A521" i="3"/>
  <c r="A522" i="3"/>
  <c r="A523" i="3"/>
  <c r="A524" i="3"/>
  <c r="A2289" i="3"/>
  <c r="A2290" i="3"/>
  <c r="A110" i="3"/>
  <c r="A111" i="3"/>
  <c r="A727" i="3"/>
  <c r="A728" i="3"/>
  <c r="A729" i="3"/>
  <c r="A730" i="3"/>
  <c r="A731" i="3"/>
  <c r="A732" i="3"/>
  <c r="A733" i="3"/>
  <c r="A734" i="3"/>
  <c r="A735" i="3"/>
  <c r="A481" i="3"/>
  <c r="A482" i="3"/>
  <c r="A483" i="3"/>
  <c r="A484" i="3"/>
  <c r="A485"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064"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2222" i="3"/>
  <c r="A2223" i="3"/>
  <c r="A2224" i="3"/>
  <c r="A2225" i="3"/>
  <c r="A2226" i="3"/>
  <c r="A2227" i="3"/>
  <c r="A2228" i="3"/>
  <c r="A2229" i="3"/>
  <c r="A2230" i="3"/>
  <c r="A2231" i="3"/>
  <c r="A1602" i="3"/>
  <c r="A1603" i="3"/>
  <c r="A1604" i="3"/>
  <c r="A1605" i="3"/>
  <c r="A1606" i="3"/>
  <c r="A1607" i="3"/>
  <c r="A75" i="3"/>
  <c r="A76" i="3"/>
  <c r="A77" i="3"/>
  <c r="A1536" i="3"/>
  <c r="A1537" i="3"/>
  <c r="A1538" i="3"/>
  <c r="A1539" i="3"/>
  <c r="A1540" i="3"/>
  <c r="A1541" i="3"/>
  <c r="A1542" i="3"/>
  <c r="A1543" i="3"/>
  <c r="A1544" i="3"/>
  <c r="A1545" i="3"/>
  <c r="A1546" i="3"/>
  <c r="A1547" i="3"/>
  <c r="A1548" i="3"/>
  <c r="A1549" i="3"/>
  <c r="A1981" i="3"/>
  <c r="A1983" i="3"/>
  <c r="A2282" i="3"/>
  <c r="A2283" i="3"/>
  <c r="A2284" i="3"/>
  <c r="A1171" i="3"/>
  <c r="A1175" i="3"/>
  <c r="A1177" i="3"/>
  <c r="A490" i="3"/>
  <c r="A491" i="3"/>
  <c r="A2345" i="3"/>
  <c r="A2346" i="3"/>
  <c r="A2347" i="3"/>
  <c r="A2348" i="3"/>
  <c r="A2349" i="3"/>
  <c r="A2350" i="3"/>
  <c r="A2375" i="3"/>
  <c r="A2376" i="3"/>
  <c r="A2377" i="3"/>
  <c r="A1852" i="3"/>
  <c r="A1853" i="3"/>
  <c r="A1854" i="3"/>
  <c r="A1855" i="3"/>
  <c r="A1856" i="3"/>
  <c r="A1857" i="3"/>
  <c r="A1264" i="3"/>
  <c r="A220" i="3"/>
  <c r="A2149" i="3"/>
  <c r="A1254" i="3"/>
  <c r="A1255" i="3"/>
  <c r="A2370" i="3"/>
  <c r="A2371" i="3"/>
  <c r="A2372" i="3"/>
  <c r="A2373"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212" i="3"/>
  <c r="A1287" i="3"/>
  <c r="A503" i="3"/>
  <c r="A504" i="3"/>
  <c r="A505" i="3"/>
  <c r="A506" i="3"/>
  <c r="A507" i="3"/>
  <c r="A508" i="3"/>
  <c r="A1076" i="3"/>
  <c r="A1611" i="3"/>
  <c r="A1072" i="3"/>
  <c r="A1070" i="3"/>
  <c r="A385" i="3"/>
  <c r="A1811" i="3"/>
  <c r="A897" i="3"/>
  <c r="A898" i="3"/>
  <c r="A899" i="3"/>
  <c r="A900" i="3"/>
  <c r="A902" i="3"/>
  <c r="A903" i="3"/>
  <c r="A905" i="3"/>
  <c r="A906" i="3"/>
  <c r="A907" i="3"/>
  <c r="A908" i="3"/>
  <c r="A909" i="3"/>
  <c r="A910" i="3"/>
  <c r="A911" i="3"/>
  <c r="A912" i="3"/>
  <c r="A913" i="3"/>
  <c r="A914" i="3"/>
  <c r="A915" i="3"/>
  <c r="A916" i="3"/>
  <c r="A917" i="3"/>
  <c r="A918" i="3"/>
  <c r="A920" i="3"/>
  <c r="A921" i="3"/>
  <c r="A922" i="3"/>
  <c r="A426" i="3"/>
  <c r="A336" i="3"/>
  <c r="A337" i="3"/>
  <c r="A338" i="3"/>
  <c r="A379" i="3"/>
  <c r="A346" i="3"/>
  <c r="A347" i="3"/>
  <c r="A348" i="3"/>
  <c r="A349" i="3"/>
  <c r="A350" i="3"/>
  <c r="A351" i="3"/>
  <c r="A352" i="3"/>
  <c r="A353" i="3"/>
  <c r="A354" i="3"/>
  <c r="A40" i="3"/>
  <c r="A42" i="3"/>
  <c r="A43" i="3"/>
  <c r="A44" i="3"/>
  <c r="A45" i="3"/>
  <c r="A46" i="3"/>
  <c r="A47" i="3"/>
  <c r="A48" i="3"/>
  <c r="A49" i="3"/>
  <c r="A50" i="3"/>
  <c r="A51" i="3"/>
  <c r="A52" i="3"/>
  <c r="A53" i="3"/>
  <c r="A54" i="3"/>
  <c r="A55" i="3"/>
  <c r="A56" i="3"/>
  <c r="A57" i="3"/>
  <c r="A58" i="3"/>
  <c r="A59" i="3"/>
  <c r="A60" i="3"/>
  <c r="A61" i="3"/>
  <c r="A62" i="3"/>
  <c r="A63" i="3"/>
  <c r="A64" i="3"/>
  <c r="A65" i="3"/>
  <c r="A66" i="3"/>
  <c r="A67"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2075" i="3"/>
  <c r="A2076" i="3"/>
  <c r="A2077" i="3"/>
  <c r="A2078" i="3"/>
  <c r="A72" i="3"/>
  <c r="A73" i="3"/>
  <c r="A1159" i="3"/>
  <c r="A1160" i="3"/>
  <c r="A1173" i="3"/>
  <c r="A216" i="3"/>
  <c r="A217" i="3"/>
  <c r="A218" i="3"/>
  <c r="A1656" i="3"/>
  <c r="A1657" i="3"/>
  <c r="A1658" i="3"/>
  <c r="A113" i="3"/>
  <c r="A114" i="3"/>
  <c r="A115" i="3"/>
  <c r="A116" i="3"/>
  <c r="A117" i="3"/>
  <c r="A528" i="3"/>
  <c r="A1711" i="3"/>
  <c r="A1712" i="3"/>
  <c r="A1713" i="3"/>
  <c r="A1714" i="3"/>
  <c r="A1715" i="3"/>
  <c r="A1716" i="3"/>
  <c r="A1717" i="3"/>
  <c r="A1718" i="3"/>
  <c r="A1719" i="3"/>
  <c r="A1720" i="3"/>
  <c r="A1721" i="3"/>
  <c r="A1722"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1838" i="3"/>
  <c r="A1839" i="3"/>
  <c r="A1840" i="3"/>
  <c r="A1841" i="3"/>
  <c r="A1842" i="3"/>
  <c r="A2263" i="3"/>
  <c r="A2005" i="3"/>
  <c r="A2006" i="3"/>
  <c r="A21" i="3"/>
  <c r="A22" i="3"/>
  <c r="A23" i="3"/>
  <c r="A313" i="3"/>
  <c r="A314" i="3"/>
  <c r="A315" i="3"/>
  <c r="A316" i="3"/>
  <c r="A317" i="3"/>
  <c r="A318" i="3"/>
  <c r="A319" i="3"/>
  <c r="A320" i="3"/>
  <c r="A321" i="3"/>
  <c r="A322" i="3"/>
  <c r="A323" i="3"/>
  <c r="A324" i="3"/>
  <c r="A325" i="3"/>
  <c r="A326" i="3"/>
  <c r="A327" i="3"/>
  <c r="A2059" i="3"/>
  <c r="A2060" i="3"/>
  <c r="A1619" i="3"/>
  <c r="A1620" i="3"/>
  <c r="A2035" i="3"/>
  <c r="A2261" i="3"/>
  <c r="A1185" i="3"/>
  <c r="A1186" i="3"/>
  <c r="A2238" i="3"/>
  <c r="A2239" i="3"/>
  <c r="A2240" i="3"/>
  <c r="A2241" i="3"/>
  <c r="A2242" i="3"/>
  <c r="A2342" i="3"/>
  <c r="A2343" i="3"/>
  <c r="A374" i="3"/>
  <c r="A106" i="3"/>
  <c r="A107" i="3"/>
  <c r="A108" i="3"/>
  <c r="A1275" i="3"/>
  <c r="A2068" i="3"/>
  <c r="A2069" i="3"/>
  <c r="A2070" i="3"/>
  <c r="A1791" i="3"/>
  <c r="A1792" i="3"/>
  <c r="A1793" i="3"/>
  <c r="A1794" i="3"/>
  <c r="A1795" i="3"/>
  <c r="A1796" i="3"/>
  <c r="A1797" i="3"/>
  <c r="A1798" i="3"/>
  <c r="A1799" i="3"/>
  <c r="A1800" i="3"/>
  <c r="A1801" i="3"/>
  <c r="A1802" i="3"/>
  <c r="A1803" i="3"/>
  <c r="A1804" i="3"/>
  <c r="A1805" i="3"/>
  <c r="A1806" i="3"/>
  <c r="A1807" i="3"/>
  <c r="A1808" i="3"/>
  <c r="A1809" i="3"/>
  <c r="A515" i="3"/>
  <c r="A1937" i="3"/>
  <c r="A1938" i="3"/>
  <c r="A1939" i="3"/>
  <c r="A1940" i="3"/>
  <c r="A1941" i="3"/>
  <c r="A1942" i="3"/>
  <c r="A1943" i="3"/>
  <c r="A1944" i="3"/>
  <c r="A1945" i="3"/>
  <c r="A1946" i="3"/>
  <c r="A1947" i="3"/>
  <c r="A1948" i="3"/>
  <c r="A1949" i="3"/>
  <c r="A1950" i="3"/>
  <c r="A1951" i="3"/>
  <c r="A1952" i="3"/>
  <c r="A1932" i="3"/>
  <c r="A1933" i="3"/>
  <c r="A1934" i="3"/>
  <c r="A1935" i="3"/>
  <c r="A737" i="3"/>
  <c r="A738" i="3"/>
  <c r="A739" i="3"/>
  <c r="A740" i="3"/>
  <c r="A741" i="3"/>
  <c r="A2244" i="3"/>
  <c r="A2245" i="3"/>
  <c r="A2246" i="3"/>
  <c r="A2247" i="3"/>
  <c r="A1309" i="3"/>
  <c r="A1310" i="3"/>
  <c r="A1311" i="3"/>
  <c r="A1675" i="3"/>
  <c r="A1676" i="3"/>
  <c r="A1813" i="3"/>
  <c r="A1814" i="3"/>
  <c r="A1815" i="3"/>
  <c r="A1816" i="3"/>
  <c r="A1817" i="3"/>
  <c r="A1818" i="3"/>
  <c r="A1819" i="3"/>
  <c r="A1820" i="3"/>
  <c r="A1821" i="3"/>
  <c r="A517" i="3"/>
  <c r="A518" i="3"/>
  <c r="A519" i="3"/>
  <c r="A1196" i="3"/>
  <c r="A1197" i="3"/>
  <c r="A1198" i="3"/>
  <c r="A463" i="3"/>
  <c r="A464" i="3"/>
  <c r="A465" i="3"/>
  <c r="A466" i="3"/>
  <c r="A467" i="3"/>
  <c r="A468" i="3"/>
  <c r="A469" i="3"/>
  <c r="A470" i="3"/>
  <c r="A471" i="3"/>
  <c r="A472" i="3"/>
  <c r="A473" i="3"/>
  <c r="A474" i="3"/>
  <c r="A475" i="3"/>
  <c r="A476" i="3"/>
  <c r="A477" i="3"/>
  <c r="A478" i="3"/>
  <c r="A479" i="3"/>
  <c r="A1192" i="3"/>
  <c r="A1193" i="3"/>
  <c r="A1194" i="3"/>
  <c r="A2402" i="3"/>
  <c r="A2403" i="3"/>
  <c r="A2404" i="3"/>
  <c r="A2255" i="3"/>
  <c r="A2256" i="3"/>
  <c r="A2257" i="3"/>
  <c r="A2258" i="3"/>
  <c r="A2259" i="3"/>
  <c r="A1673" i="3"/>
  <c r="A1662" i="3"/>
  <c r="A1663" i="3"/>
  <c r="A1664" i="3"/>
  <c r="A1665" i="3"/>
  <c r="A1666" i="3"/>
  <c r="A1667" i="3"/>
  <c r="A1668" i="3"/>
  <c r="A1669" i="3"/>
  <c r="A1724" i="3"/>
  <c r="A1725" i="3"/>
  <c r="A1726" i="3"/>
  <c r="A1727" i="3"/>
  <c r="A1728" i="3"/>
  <c r="A1729" i="3"/>
  <c r="A1730" i="3"/>
  <c r="A1731" i="3"/>
  <c r="A1732" i="3"/>
  <c r="A1733" i="3"/>
  <c r="A1734" i="3"/>
  <c r="A1735" i="3"/>
  <c r="A1736" i="3"/>
  <c r="A1737" i="3"/>
  <c r="A1738" i="3"/>
  <c r="A1739" i="3"/>
  <c r="A1740" i="3"/>
  <c r="A1741" i="3"/>
  <c r="A1742" i="3"/>
  <c r="A1743" i="3"/>
  <c r="A1744" i="3"/>
  <c r="A2304" i="3"/>
  <c r="A2305" i="3"/>
  <c r="A2306" i="3"/>
  <c r="A1188" i="3"/>
  <c r="A1189" i="3"/>
  <c r="A1336" i="3"/>
  <c r="A1289" i="3"/>
  <c r="A1290" i="3"/>
  <c r="A1343" i="3"/>
  <c r="A1345" i="3"/>
  <c r="A1927" i="3"/>
  <c r="A1928" i="3"/>
  <c r="A1929" i="3"/>
  <c r="A1930" i="3"/>
  <c r="A2249" i="3"/>
  <c r="A2250" i="3"/>
  <c r="A2251" i="3"/>
  <c r="A2252" i="3"/>
  <c r="A2253" i="3"/>
  <c r="A510" i="3"/>
  <c r="A511" i="3"/>
  <c r="A512" i="3"/>
  <c r="A513" i="3"/>
  <c r="A418" i="3"/>
  <c r="A419" i="3"/>
  <c r="A420" i="3"/>
  <c r="A421" i="3"/>
  <c r="A422" i="3"/>
  <c r="A423" i="3"/>
  <c r="A1096" i="3"/>
  <c r="A1097" i="3"/>
  <c r="A1098" i="3"/>
  <c r="A1099" i="3"/>
  <c r="A1100" i="3"/>
  <c r="A1101" i="3"/>
  <c r="A1102" i="3"/>
  <c r="A1103" i="3"/>
  <c r="A1104" i="3"/>
  <c r="A1105" i="3"/>
  <c r="A1106" i="3"/>
  <c r="A1280" i="3"/>
  <c r="A1281" i="3"/>
  <c r="A1282" i="3"/>
  <c r="A1284" i="3"/>
  <c r="A1285" i="3"/>
  <c r="A1341" i="3"/>
  <c r="A2091" i="3"/>
  <c r="A2092" i="3"/>
  <c r="A2093" i="3"/>
  <c r="A2094" i="3"/>
  <c r="A2095" i="3"/>
  <c r="A2096" i="3"/>
  <c r="A2097" i="3"/>
  <c r="A2098" i="3"/>
  <c r="A2099" i="3"/>
  <c r="A2100" i="3"/>
  <c r="A2101" i="3"/>
  <c r="A2102" i="3"/>
  <c r="A2103" i="3"/>
  <c r="A2104" i="3"/>
  <c r="A2105" i="3"/>
  <c r="A2106" i="3"/>
  <c r="A2107" i="3"/>
  <c r="A2108" i="3"/>
  <c r="A2109" i="3"/>
  <c r="A2110" i="3"/>
  <c r="A2111" i="3"/>
  <c r="A2112" i="3"/>
  <c r="A2072" i="3"/>
  <c r="A2073" i="3"/>
  <c r="A1027" i="3"/>
  <c r="A1054" i="3"/>
  <c r="A1055" i="3"/>
  <c r="A1056" i="3"/>
  <c r="A1057" i="3"/>
  <c r="A1058" i="3"/>
  <c r="A1059" i="3"/>
  <c r="A1060" i="3"/>
  <c r="A544" i="3"/>
  <c r="A545" i="3"/>
  <c r="A546" i="3"/>
  <c r="A547" i="3"/>
  <c r="A548" i="3"/>
  <c r="A549" i="3"/>
  <c r="A550" i="3"/>
  <c r="A551" i="3"/>
  <c r="A552" i="3"/>
  <c r="A2297" i="3"/>
  <c r="A2298" i="3"/>
  <c r="A539" i="3"/>
  <c r="A540" i="3"/>
  <c r="A541" i="3"/>
  <c r="A542" i="3"/>
  <c r="A1324" i="3"/>
  <c r="A1325" i="3"/>
  <c r="A1326" i="3"/>
  <c r="A1327" i="3"/>
  <c r="A1328" i="3"/>
  <c r="A536" i="3"/>
  <c r="A537" i="3"/>
  <c r="A1248" i="3"/>
  <c r="A1249" i="3"/>
  <c r="A1297" i="3"/>
  <c r="A1298" i="3"/>
  <c r="A1299" i="3"/>
  <c r="A1300" i="3"/>
  <c r="A1301" i="3"/>
  <c r="A2125" i="3"/>
  <c r="A2126" i="3"/>
  <c r="A2127" i="3"/>
  <c r="A2128" i="3"/>
  <c r="A2129" i="3"/>
  <c r="A2130" i="3"/>
  <c r="A2131" i="3"/>
  <c r="A2132" i="3"/>
  <c r="A2133" i="3"/>
  <c r="A2134" i="3"/>
  <c r="A2135" i="3"/>
  <c r="A2136" i="3"/>
  <c r="A2137" i="3"/>
  <c r="A2138" i="3"/>
  <c r="A2139" i="3"/>
  <c r="A2140" i="3"/>
  <c r="A2141" i="3"/>
  <c r="A2142" i="3"/>
  <c r="A2143" i="3"/>
  <c r="A1292" i="3"/>
  <c r="A1293" i="3"/>
  <c r="A1294" i="3"/>
  <c r="A1295" i="3"/>
  <c r="A1213" i="3"/>
  <c r="A1214" i="3"/>
  <c r="A1215" i="3"/>
  <c r="A2039" i="3"/>
  <c r="A1615" i="3"/>
  <c r="A1616" i="3"/>
  <c r="A1617" i="3"/>
  <c r="A383" i="3"/>
  <c r="A356" i="3"/>
  <c r="A1319" i="3"/>
  <c r="A1320" i="3"/>
  <c r="A1488" i="3"/>
  <c r="A1489" i="3"/>
  <c r="A1490" i="3"/>
  <c r="A1491" i="3"/>
  <c r="A12" i="3"/>
  <c r="A13" i="3"/>
  <c r="A14" i="3"/>
  <c r="A15" i="3"/>
  <c r="A16" i="3"/>
  <c r="A17" i="3"/>
  <c r="A18" i="3"/>
  <c r="A19" i="3"/>
  <c r="A362" i="3"/>
  <c r="A2278" i="3"/>
  <c r="A2279" i="3"/>
  <c r="A2280" i="3"/>
  <c r="A1322"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1306" i="3"/>
  <c r="A1307" i="3"/>
  <c r="A69" i="3"/>
  <c r="A1217" i="3"/>
  <c r="A1519" i="3"/>
  <c r="A1520" i="3"/>
  <c r="A1521" i="3"/>
  <c r="A1522" i="3"/>
  <c r="A1523" i="3"/>
  <c r="A1524" i="3"/>
  <c r="A1525" i="3"/>
  <c r="A1526" i="3"/>
  <c r="A1527" i="3"/>
  <c r="A1528" i="3"/>
  <c r="A1529" i="3"/>
  <c r="A1530" i="3"/>
  <c r="A1531" i="3"/>
  <c r="A1532" i="3"/>
  <c r="A1533" i="3"/>
  <c r="A1534" i="3"/>
  <c r="A142" i="3"/>
  <c r="A1277" i="3"/>
  <c r="A1278" i="3"/>
  <c r="A428" i="3"/>
  <c r="A144" i="3"/>
  <c r="A145" i="3"/>
  <c r="A146" i="3"/>
  <c r="A147" i="3"/>
  <c r="A148" i="3"/>
  <c r="A149" i="3"/>
  <c r="A150" i="3"/>
  <c r="A151" i="3"/>
  <c r="A574" i="3"/>
  <c r="A575" i="3"/>
  <c r="A576" i="3"/>
  <c r="A2194" i="3"/>
  <c r="A2195" i="3"/>
  <c r="A2196" i="3"/>
  <c r="A2037" i="3"/>
  <c r="A79" i="3"/>
  <c r="A80" i="3"/>
  <c r="A81" i="3"/>
  <c r="A82" i="3"/>
  <c r="A83" i="3"/>
  <c r="A2300" i="3"/>
  <c r="A2268" i="3"/>
  <c r="A2269" i="3"/>
  <c r="A2270" i="3"/>
  <c r="A2271" i="3"/>
  <c r="A2272" i="3"/>
  <c r="A2273"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563" i="3"/>
  <c r="A567" i="3"/>
  <c r="A169" i="3"/>
  <c r="A165" i="3"/>
  <c r="A166" i="3"/>
  <c r="A167" i="3"/>
  <c r="A438" i="3"/>
  <c r="A439" i="3"/>
  <c r="A440" i="3"/>
  <c r="A441" i="3"/>
  <c r="A442" i="3"/>
  <c r="A443" i="3"/>
  <c r="A444" i="3"/>
  <c r="A445" i="3"/>
  <c r="A1066" i="3"/>
  <c r="A2145" i="3"/>
  <c r="A2146" i="3"/>
  <c r="A2147" i="3"/>
  <c r="A1068" i="3"/>
  <c r="A1330" i="3"/>
  <c r="A1331" i="3"/>
  <c r="A1240" i="3"/>
  <c r="A1241"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387" i="3"/>
  <c r="A388" i="3"/>
  <c r="A389" i="3"/>
  <c r="A85" i="3"/>
  <c r="A86" i="3"/>
  <c r="A87" i="3"/>
  <c r="A88" i="3"/>
  <c r="A89" i="3"/>
  <c r="A90" i="3"/>
  <c r="A91" i="3"/>
  <c r="A92" i="3"/>
  <c r="A93" i="3"/>
  <c r="A94" i="3"/>
  <c r="A95" i="3"/>
  <c r="A96" i="3"/>
  <c r="A97" i="3"/>
  <c r="A98" i="3"/>
  <c r="A99" i="3"/>
  <c r="A100" i="3"/>
  <c r="A101" i="3"/>
  <c r="A102" i="3"/>
  <c r="A103" i="3"/>
  <c r="A104" i="3"/>
  <c r="A299" i="3"/>
  <c r="A300" i="3"/>
  <c r="A301" i="3"/>
  <c r="A302" i="3"/>
  <c r="A303" i="3"/>
  <c r="A25" i="3"/>
  <c r="A26" i="3"/>
  <c r="A27" i="3"/>
  <c r="A2027" i="3"/>
  <c r="A2028" i="3"/>
  <c r="A2029" i="3"/>
  <c r="A2030" i="3"/>
  <c r="A2031" i="3"/>
  <c r="A843" i="3"/>
  <c r="A844" i="3"/>
  <c r="A845" i="3"/>
  <c r="A846" i="3"/>
  <c r="A847" i="3"/>
  <c r="A848" i="3"/>
  <c r="A2151" i="3"/>
  <c r="A2152" i="3"/>
  <c r="A2153" i="3"/>
  <c r="A2154" i="3"/>
  <c r="A2155" i="3"/>
  <c r="A305" i="3"/>
  <c r="A2292" i="3"/>
  <c r="A458" i="3"/>
  <c r="A459" i="3"/>
  <c r="A460" i="3"/>
  <c r="A461" i="3"/>
  <c r="A2294" i="3"/>
  <c r="A2295" i="3"/>
  <c r="A1622" i="3"/>
  <c r="A1623" i="3"/>
  <c r="A1624" i="3"/>
  <c r="A1625"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1637" i="3"/>
  <c r="A1638" i="3"/>
  <c r="A1639" i="3"/>
  <c r="A1640" i="3"/>
  <c r="A1641" i="3"/>
  <c r="A1642" i="3"/>
  <c r="A1643" i="3"/>
  <c r="A1644" i="3"/>
  <c r="A1645" i="3"/>
  <c r="A1646" i="3"/>
  <c r="A1647" i="3"/>
  <c r="A2336" i="3"/>
  <c r="A2337" i="3"/>
  <c r="A2340" i="3"/>
  <c r="A1351" i="3"/>
  <c r="A1352" i="3"/>
  <c r="A1353" i="3"/>
  <c r="A155" i="3"/>
  <c r="A156" i="3"/>
  <c r="A157" i="3"/>
  <c r="A158" i="3"/>
  <c r="A159" i="3"/>
  <c r="A1266" i="3"/>
  <c r="A1267" i="3"/>
  <c r="A1268" i="3"/>
  <c r="A1269" i="3"/>
  <c r="A1270" i="3"/>
  <c r="A1271" i="3"/>
  <c r="A1272" i="3"/>
  <c r="A1273" i="3"/>
  <c r="A924" i="3"/>
  <c r="A925" i="3"/>
  <c r="A926" i="3"/>
  <c r="A927" i="3"/>
  <c r="A928" i="3"/>
  <c r="A929" i="3"/>
  <c r="A930" i="3"/>
  <c r="A931" i="3"/>
  <c r="A932" i="3"/>
  <c r="A933" i="3"/>
  <c r="A934" i="3"/>
  <c r="A935" i="3"/>
  <c r="A936" i="3"/>
  <c r="A937" i="3"/>
  <c r="A938" i="3"/>
  <c r="A1671" i="3"/>
  <c r="A807" i="3"/>
  <c r="A1823" i="3"/>
  <c r="A1824" i="3"/>
  <c r="A1825" i="3"/>
  <c r="A1826" i="3"/>
  <c r="A1827" i="3"/>
  <c r="A1828" i="3"/>
  <c r="A1829" i="3"/>
  <c r="A1830" i="3"/>
  <c r="A1831" i="3"/>
  <c r="A1832" i="3"/>
  <c r="A1833" i="3"/>
  <c r="A1834" i="3"/>
  <c r="A1835" i="3"/>
  <c r="A1836" i="3"/>
  <c r="A885" i="3"/>
  <c r="A886" i="3"/>
  <c r="A887" i="3"/>
  <c r="A888" i="3"/>
  <c r="A889" i="3"/>
  <c r="A890" i="3"/>
  <c r="A891" i="3"/>
  <c r="A892" i="3"/>
  <c r="A893" i="3"/>
  <c r="A894" i="3"/>
  <c r="A895" i="3"/>
  <c r="A454" i="3"/>
  <c r="A455" i="3"/>
  <c r="A1333" i="3"/>
  <c r="A1334" i="3"/>
  <c r="A1128" i="3"/>
  <c r="A1129" i="3"/>
  <c r="A1130" i="3"/>
  <c r="A1131" i="3"/>
  <c r="A1132" i="3"/>
  <c r="A1133" i="3"/>
  <c r="A1134" i="3"/>
  <c r="A1135" i="3"/>
  <c r="A1136" i="3"/>
  <c r="A1137" i="3"/>
  <c r="A1138" i="3"/>
  <c r="A1139" i="3"/>
  <c r="A1140" i="3"/>
  <c r="A1141" i="3"/>
  <c r="A1142" i="3"/>
  <c r="A1143" i="3"/>
  <c r="A558" i="3"/>
  <c r="A559" i="3"/>
  <c r="A560" i="3"/>
  <c r="A561" i="3"/>
  <c r="A1262" i="3"/>
  <c r="A2033"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859" i="3"/>
  <c r="A1860" i="3"/>
  <c r="A1862" i="3"/>
  <c r="A1863" i="3"/>
  <c r="A1864" i="3"/>
  <c r="A1865" i="3"/>
  <c r="A1866" i="3"/>
  <c r="A311" i="3"/>
  <c r="A1355" i="3"/>
  <c r="A1356" i="3"/>
  <c r="A1357" i="3"/>
  <c r="A1358" i="3"/>
  <c r="A1359" i="3"/>
  <c r="A1360" i="3"/>
  <c r="A1678" i="3"/>
  <c r="A1679" i="3"/>
  <c r="A1680" i="3"/>
  <c r="A1681" i="3"/>
  <c r="A1844" i="3"/>
  <c r="A1845" i="3"/>
  <c r="A1846" i="3"/>
  <c r="A1847" i="3"/>
  <c r="A1064" i="3"/>
  <c r="A1613" i="3"/>
  <c r="A1062" i="3"/>
  <c r="A2062" i="3"/>
  <c r="A1468" i="3"/>
  <c r="A1469" i="3"/>
  <c r="A1470" i="3"/>
  <c r="A1471" i="3"/>
  <c r="A1472" i="3"/>
  <c r="A1473" i="3"/>
  <c r="A1474" i="3"/>
  <c r="A1475" i="3"/>
  <c r="A1476" i="3"/>
  <c r="A1477" i="3"/>
  <c r="A1478" i="3"/>
  <c r="A1479" i="3"/>
  <c r="A1480" i="3"/>
  <c r="A1481" i="3"/>
  <c r="A1482" i="3"/>
  <c r="A2352" i="3"/>
  <c r="A2353" i="3"/>
  <c r="A2354" i="3"/>
  <c r="A2355" i="3"/>
  <c r="A2356" i="3"/>
  <c r="A2357" i="3"/>
  <c r="A2358" i="3"/>
  <c r="A2359"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526" i="3"/>
  <c r="A875" i="3"/>
  <c r="A876" i="3"/>
  <c r="A877" i="3"/>
  <c r="A878" i="3"/>
  <c r="A879" i="3"/>
  <c r="A880" i="3"/>
  <c r="A881" i="3"/>
  <c r="A882" i="3"/>
  <c r="A883" i="3"/>
  <c r="A2265" i="3"/>
  <c r="A2266" i="3"/>
  <c r="A2158" i="3"/>
  <c r="A2160" i="3"/>
  <c r="A1149" i="3"/>
  <c r="A1208" i="3"/>
  <c r="A1209" i="3"/>
  <c r="A1210" i="3"/>
  <c r="A1211" i="3"/>
  <c r="A1313" i="3"/>
  <c r="A1314" i="3"/>
  <c r="A1315" i="3"/>
  <c r="A1316" i="3"/>
  <c r="A1317" i="3"/>
  <c r="A2361" i="3"/>
  <c r="A2362" i="3"/>
  <c r="A2363" i="3"/>
  <c r="A2364" i="3"/>
  <c r="A2365" i="3"/>
  <c r="A2366" i="3"/>
  <c r="A2367" i="3"/>
  <c r="A2368" i="3"/>
  <c r="A2184" i="3"/>
  <c r="A329" i="3"/>
  <c r="A330" i="3"/>
  <c r="A837" i="3"/>
  <c r="A838" i="3"/>
  <c r="A839" i="3"/>
  <c r="A840" i="3"/>
  <c r="A841" i="3"/>
  <c r="A2114" i="3"/>
  <c r="A2115" i="3"/>
  <c r="A2116" i="3"/>
  <c r="A2117" i="3"/>
  <c r="A2118" i="3"/>
  <c r="A2119" i="3"/>
  <c r="A2120" i="3"/>
  <c r="A2121" i="3"/>
  <c r="A2122" i="3"/>
  <c r="A2123" i="3"/>
  <c r="A2302" i="3"/>
  <c r="A1459" i="3"/>
  <c r="A1460" i="3"/>
  <c r="A1461" i="3"/>
  <c r="A1462" i="3"/>
  <c r="A1463" i="3"/>
  <c r="A1464" i="3"/>
  <c r="A1465" i="3"/>
  <c r="A1466" i="3"/>
  <c r="A2050" i="3"/>
  <c r="A2051"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775" i="3"/>
  <c r="A776" i="3"/>
  <c r="A777" i="3"/>
  <c r="A2162" i="3"/>
  <c r="A431" i="3"/>
  <c r="A432" i="3"/>
  <c r="A433" i="3"/>
  <c r="A434" i="3"/>
  <c r="A435" i="3"/>
  <c r="A436" i="3"/>
  <c r="A2191" i="3"/>
  <c r="A2192" i="3"/>
  <c r="A2169" i="3"/>
  <c r="A2171" i="3"/>
  <c r="A2173" i="3"/>
  <c r="A2175" i="3"/>
  <c r="A2177" i="3"/>
  <c r="A2178" i="3"/>
  <c r="A2384" i="3"/>
  <c r="A2385" i="3"/>
  <c r="A2386" i="3"/>
  <c r="A2387" i="3"/>
  <c r="A2388" i="3"/>
  <c r="A2389" i="3"/>
  <c r="A2390" i="3"/>
  <c r="A447" i="3"/>
  <c r="A448" i="3"/>
  <c r="A449" i="3"/>
  <c r="A224" i="3"/>
  <c r="A225" i="3"/>
  <c r="A226" i="3"/>
  <c r="A227" i="3"/>
  <c r="A228" i="3"/>
  <c r="A10" i="3"/>
  <c r="A376" i="3"/>
  <c r="A377" i="3"/>
  <c r="A2046" i="3"/>
  <c r="A2047" i="3"/>
  <c r="A2048" i="3"/>
  <c r="A129" i="3"/>
  <c r="A130" i="3"/>
  <c r="A131" i="3"/>
  <c r="A132" i="3"/>
  <c r="A133" i="3"/>
  <c r="A134" i="3"/>
  <c r="A135" i="3"/>
  <c r="A136" i="3"/>
  <c r="A137" i="3"/>
  <c r="A138" i="3"/>
  <c r="A139" i="3"/>
  <c r="A140" i="3"/>
  <c r="A2008" i="3"/>
  <c r="A2009" i="3"/>
  <c r="A2010" i="3"/>
  <c r="A2011" i="3"/>
  <c r="A2012" i="3"/>
  <c r="A2013" i="3"/>
  <c r="A2014" i="3"/>
  <c r="A2015" i="3"/>
  <c r="A2016" i="3"/>
  <c r="A2017" i="3"/>
  <c r="A2018" i="3"/>
  <c r="A2392" i="3"/>
  <c r="A2393" i="3"/>
  <c r="A2394" i="3"/>
  <c r="A2395" i="3"/>
  <c r="A2396" i="3"/>
  <c r="A2397" i="3"/>
  <c r="A2398" i="3"/>
  <c r="A2399" i="3"/>
  <c r="A2400" i="3"/>
  <c r="A1225" i="3"/>
  <c r="A1226" i="3"/>
  <c r="A1594" i="3"/>
  <c r="A1595" i="3"/>
  <c r="A1596" i="3"/>
  <c r="A1597" i="3"/>
  <c r="A1598" i="3"/>
  <c r="A1599" i="3"/>
  <c r="A1600" i="3"/>
  <c r="A1179" i="3"/>
  <c r="A1180" i="3"/>
  <c r="A1181" i="3"/>
  <c r="A1251" i="3"/>
  <c r="A1252" i="3"/>
  <c r="A1338" i="3"/>
  <c r="A1339" i="3"/>
  <c r="A487" i="3"/>
  <c r="A488" i="3"/>
  <c r="A1203" i="3"/>
  <c r="A1204" i="3"/>
  <c r="A1205" i="3"/>
  <c r="A534" i="3"/>
  <c r="A1167" i="3"/>
  <c r="A340" i="3"/>
  <c r="A341" i="3"/>
  <c r="A342" i="3"/>
  <c r="A343" i="3"/>
  <c r="A344" i="3"/>
  <c r="A2308" i="3"/>
  <c r="A2309" i="3"/>
  <c r="A2310" i="3"/>
  <c r="A2311" i="3"/>
  <c r="A2312" i="3"/>
  <c r="A2313" i="3"/>
  <c r="A2314" i="3"/>
  <c r="A2315" i="3"/>
  <c r="A2316" i="3"/>
  <c r="A2317" i="3"/>
  <c r="A2318" i="3"/>
  <c r="A2319" i="3"/>
  <c r="A2320" i="3"/>
  <c r="A2321" i="3"/>
  <c r="A2322" i="3"/>
  <c r="A2323" i="3"/>
  <c r="A2324" i="3"/>
  <c r="A2325" i="3"/>
  <c r="A2326" i="3"/>
  <c r="A2327" i="3"/>
  <c r="A2328" i="3"/>
  <c r="A2080" i="3"/>
  <c r="A2081" i="3"/>
  <c r="A2082" i="3"/>
  <c r="A2083" i="3"/>
  <c r="A2084" i="3"/>
  <c r="A2085" i="3"/>
  <c r="A2086" i="3"/>
  <c r="A2087" i="3"/>
  <c r="A2088" i="3"/>
  <c r="A2089" i="3"/>
  <c r="A2379" i="3"/>
  <c r="A2380" i="3"/>
  <c r="A2381" i="3"/>
  <c r="A2382" i="3"/>
  <c r="A493" i="3"/>
  <c r="X849" i="3"/>
  <c r="V850" i="3"/>
  <c r="W850" i="3"/>
  <c r="X850" i="3"/>
  <c r="V851" i="3"/>
  <c r="W851" i="3"/>
  <c r="X851" i="3"/>
  <c r="V852" i="3"/>
  <c r="W852" i="3"/>
  <c r="X852" i="3"/>
  <c r="V853" i="3"/>
  <c r="W853" i="3"/>
  <c r="X853" i="3"/>
  <c r="V854" i="3"/>
  <c r="W854" i="3"/>
  <c r="X854" i="3"/>
  <c r="V855" i="3"/>
  <c r="W855" i="3"/>
  <c r="X855" i="3"/>
  <c r="V856" i="3"/>
  <c r="W856" i="3"/>
  <c r="X856" i="3"/>
  <c r="V857" i="3"/>
  <c r="W857" i="3"/>
  <c r="X857" i="3"/>
  <c r="V858" i="3"/>
  <c r="W858" i="3"/>
  <c r="X858" i="3"/>
  <c r="V859" i="3"/>
  <c r="W859" i="3"/>
  <c r="X859" i="3"/>
  <c r="V860" i="3"/>
  <c r="W860" i="3"/>
  <c r="X860" i="3"/>
  <c r="V861" i="3"/>
  <c r="W861" i="3"/>
  <c r="X861" i="3"/>
  <c r="V862" i="3"/>
  <c r="W862" i="3"/>
  <c r="X862" i="3"/>
  <c r="V863" i="3"/>
  <c r="W863" i="3"/>
  <c r="X863" i="3"/>
  <c r="V864" i="3"/>
  <c r="W864" i="3"/>
  <c r="X864" i="3"/>
  <c r="V865" i="3"/>
  <c r="W865" i="3"/>
  <c r="X865" i="3"/>
  <c r="V866" i="3"/>
  <c r="W866" i="3"/>
  <c r="X866" i="3"/>
  <c r="V867" i="3"/>
  <c r="W867" i="3"/>
  <c r="X867" i="3"/>
  <c r="V868" i="3"/>
  <c r="W868" i="3"/>
  <c r="X868" i="3"/>
  <c r="V869" i="3"/>
  <c r="W869" i="3"/>
  <c r="X869" i="3"/>
  <c r="X870" i="3"/>
  <c r="X871" i="3"/>
  <c r="X872" i="3"/>
  <c r="X873" i="3"/>
  <c r="X1087" i="3"/>
  <c r="X1088" i="3"/>
  <c r="X1089" i="3"/>
  <c r="X1090" i="3"/>
  <c r="X1091" i="3"/>
  <c r="X1092" i="3"/>
  <c r="X1093" i="3"/>
  <c r="X1094" i="3"/>
  <c r="X279" i="3"/>
  <c r="X280" i="3"/>
  <c r="X281" i="3"/>
  <c r="X282" i="3"/>
  <c r="X283" i="3"/>
  <c r="X284" i="3"/>
  <c r="X285" i="3"/>
  <c r="X286" i="3"/>
  <c r="X287" i="3"/>
  <c r="X288" i="3"/>
  <c r="X289" i="3"/>
  <c r="X290" i="3"/>
  <c r="X291" i="3"/>
  <c r="X292" i="3"/>
  <c r="X293" i="3"/>
  <c r="X294" i="3"/>
  <c r="X295" i="3"/>
  <c r="X296" i="3"/>
  <c r="X29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2232" i="3"/>
  <c r="X2233" i="3"/>
  <c r="X2234" i="3"/>
  <c r="X2235" i="3"/>
  <c r="X2236" i="3"/>
  <c r="X1190" i="3"/>
  <c r="X1206" i="3"/>
  <c r="X1077" i="3"/>
  <c r="X1078" i="3"/>
  <c r="X1079" i="3"/>
  <c r="X1080" i="3"/>
  <c r="X1081" i="3"/>
  <c r="X1082" i="3"/>
  <c r="X1083" i="3"/>
  <c r="X1084" i="3"/>
  <c r="X1085" i="3"/>
  <c r="X1086" i="3"/>
  <c r="X1302" i="3"/>
  <c r="X1303" i="3"/>
  <c r="X1304" i="3"/>
  <c r="X357" i="3"/>
  <c r="X358" i="3"/>
  <c r="X359" i="3"/>
  <c r="X360" i="3"/>
  <c r="X565" i="3"/>
  <c r="X566" i="3"/>
  <c r="X1629" i="3"/>
  <c r="X1630" i="3"/>
  <c r="X1631" i="3"/>
  <c r="X1632" i="3"/>
  <c r="X1633" i="3"/>
  <c r="X1634" i="3"/>
  <c r="X1635" i="3"/>
  <c r="X266" i="3"/>
  <c r="X267" i="3"/>
  <c r="X268" i="3"/>
  <c r="X269" i="3"/>
  <c r="X270" i="3"/>
  <c r="X271" i="3"/>
  <c r="X272" i="3"/>
  <c r="X273" i="3"/>
  <c r="X274" i="3"/>
  <c r="X275" i="3"/>
  <c r="X276" i="3"/>
  <c r="X277" i="3"/>
  <c r="X278" i="3"/>
  <c r="X160" i="3"/>
  <c r="X161" i="3"/>
  <c r="X162" i="3"/>
  <c r="X163" i="3"/>
  <c r="X1456" i="3"/>
  <c r="X1457" i="3"/>
  <c r="X1073" i="3"/>
  <c r="X1074" i="3"/>
  <c r="X122" i="3"/>
  <c r="X123" i="3"/>
  <c r="X124" i="3"/>
  <c r="X125" i="3"/>
  <c r="X126" i="3"/>
  <c r="X127" i="3"/>
  <c r="X118" i="3"/>
  <c r="X119" i="3"/>
  <c r="X120" i="3"/>
  <c r="X121" i="3"/>
  <c r="X331" i="3"/>
  <c r="X332" i="3"/>
  <c r="X333" i="3"/>
  <c r="X334" i="3"/>
  <c r="X1144" i="3"/>
  <c r="X1145" i="3"/>
  <c r="X1168" i="3"/>
  <c r="X1169" i="3"/>
  <c r="X1107" i="3"/>
  <c r="X1108" i="3"/>
  <c r="X1109" i="3"/>
  <c r="X1110" i="3"/>
  <c r="X1111" i="3"/>
  <c r="X1112" i="3"/>
  <c r="X1113" i="3"/>
  <c r="X1114" i="3"/>
  <c r="X1115" i="3"/>
  <c r="X1116" i="3"/>
  <c r="X1117" i="3"/>
  <c r="X1118" i="3"/>
  <c r="X1119" i="3"/>
  <c r="X1120" i="3"/>
  <c r="X1121" i="3"/>
  <c r="X1122" i="3"/>
  <c r="X1123" i="3"/>
  <c r="X1124" i="3"/>
  <c r="X1125" i="3"/>
  <c r="X1126"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227" i="3"/>
  <c r="X1228" i="3"/>
  <c r="X1229" i="3"/>
  <c r="X1230" i="3"/>
  <c r="X1231" i="3"/>
  <c r="X1232" i="3"/>
  <c r="X1233" i="3"/>
  <c r="X1234" i="3"/>
  <c r="X1235" i="3"/>
  <c r="X1218" i="3"/>
  <c r="X1219" i="3"/>
  <c r="X1220" i="3"/>
  <c r="X1221" i="3"/>
  <c r="X1222" i="3"/>
  <c r="X1223" i="3"/>
  <c r="X1984" i="3"/>
  <c r="X1985" i="3"/>
  <c r="X1986" i="3"/>
  <c r="X1987" i="3"/>
  <c r="X1988" i="3"/>
  <c r="X1989" i="3"/>
  <c r="X1990" i="3"/>
  <c r="X1991" i="3"/>
  <c r="X1992" i="3"/>
  <c r="X1993" i="3"/>
  <c r="X1994" i="3"/>
  <c r="X2040" i="3"/>
  <c r="X2041" i="3"/>
  <c r="X2042" i="3"/>
  <c r="X2043" i="3"/>
  <c r="X2044" i="3"/>
  <c r="X1608" i="3"/>
  <c r="X1609" i="3"/>
  <c r="X568" i="3"/>
  <c r="X569" i="3"/>
  <c r="X570" i="3"/>
  <c r="X571" i="3"/>
  <c r="X28" i="3"/>
  <c r="X29" i="3"/>
  <c r="X30" i="3"/>
  <c r="X31" i="3"/>
  <c r="X32" i="3"/>
  <c r="X33" i="3"/>
  <c r="X34" i="3"/>
  <c r="X35" i="3"/>
  <c r="X1161" i="3"/>
  <c r="X1162" i="3"/>
  <c r="X1163" i="3"/>
  <c r="X1164" i="3"/>
  <c r="X1165"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2274" i="3"/>
  <c r="X2275" i="3"/>
  <c r="X2276" i="3"/>
  <c r="X2180" i="3"/>
  <c r="X2181" i="3"/>
  <c r="X2182" i="3"/>
  <c r="X2285" i="3"/>
  <c r="X2286" i="3"/>
  <c r="X2287" i="3"/>
  <c r="X2065" i="3"/>
  <c r="X2066" i="3"/>
  <c r="X2185" i="3"/>
  <c r="X2186" i="3"/>
  <c r="X2187" i="3"/>
  <c r="X2188" i="3"/>
  <c r="X2052" i="3"/>
  <c r="X2053" i="3"/>
  <c r="X2054" i="3"/>
  <c r="X2055" i="3"/>
  <c r="X2056" i="3"/>
  <c r="X2057" i="3"/>
  <c r="X1626" i="3"/>
  <c r="X1627" i="3"/>
  <c r="X1628" i="3"/>
  <c r="X1659" i="3"/>
  <c r="X1660" i="3"/>
  <c r="X529" i="3"/>
  <c r="X530" i="3"/>
  <c r="X450" i="3"/>
  <c r="X451" i="3"/>
  <c r="X452" i="3"/>
  <c r="X553" i="3"/>
  <c r="X554" i="3"/>
  <c r="X555" i="3"/>
  <c r="X556" i="3"/>
  <c r="X152" i="3"/>
  <c r="X153" i="3"/>
  <c r="X1244" i="3"/>
  <c r="X1245" i="3"/>
  <c r="X1246" i="3"/>
  <c r="X380" i="3"/>
  <c r="X381" i="3"/>
  <c r="X1346" i="3"/>
  <c r="X1347" i="3"/>
  <c r="X1348" i="3"/>
  <c r="X1349" i="3"/>
  <c r="X1848" i="3"/>
  <c r="X1849" i="3"/>
  <c r="X1850" i="3"/>
  <c r="X1257" i="3"/>
  <c r="X1258" i="3"/>
  <c r="X1259" i="3"/>
  <c r="X1260" i="3"/>
  <c r="X306" i="3"/>
  <c r="X307" i="3"/>
  <c r="X308" i="3"/>
  <c r="X309" i="3"/>
  <c r="X2019" i="3"/>
  <c r="X2020" i="3"/>
  <c r="X2021" i="3"/>
  <c r="X2022" i="3"/>
  <c r="X2023" i="3"/>
  <c r="X2024" i="3"/>
  <c r="X2025" i="3"/>
  <c r="X1483" i="3"/>
  <c r="X1484" i="3"/>
  <c r="X1485" i="3"/>
  <c r="X1486" i="3"/>
  <c r="X2166" i="3"/>
  <c r="X2167" i="3"/>
  <c r="X1995" i="3"/>
  <c r="X1996" i="3"/>
  <c r="X1997" i="3"/>
  <c r="X1998" i="3"/>
  <c r="X1999" i="3"/>
  <c r="X2000" i="3"/>
  <c r="X2001" i="3"/>
  <c r="X2002" i="3"/>
  <c r="X2003" i="3"/>
  <c r="X2329" i="3"/>
  <c r="X2330" i="3"/>
  <c r="X2331" i="3"/>
  <c r="X2332" i="3"/>
  <c r="X2333" i="3"/>
  <c r="X2334" i="3"/>
  <c r="X363" i="3"/>
  <c r="X364" i="3"/>
  <c r="X365" i="3"/>
  <c r="X366" i="3"/>
  <c r="X367" i="3"/>
  <c r="X368" i="3"/>
  <c r="X369" i="3"/>
  <c r="X370" i="3"/>
  <c r="X371" i="3"/>
  <c r="X372" i="3"/>
  <c r="X1146" i="3"/>
  <c r="X1147" i="3"/>
  <c r="X1587" i="3"/>
  <c r="X1588" i="3"/>
  <c r="X1589" i="3"/>
  <c r="X1590" i="3"/>
  <c r="X1591" i="3"/>
  <c r="X1592"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150" i="3"/>
  <c r="X1151" i="3"/>
  <c r="X1152" i="3"/>
  <c r="X1153" i="3"/>
  <c r="X1154" i="3"/>
  <c r="X1155" i="3"/>
  <c r="X1156" i="3"/>
  <c r="X1157" i="3"/>
  <c r="X520" i="3"/>
  <c r="X521" i="3"/>
  <c r="X522" i="3"/>
  <c r="X523" i="3"/>
  <c r="X524" i="3"/>
  <c r="X2288" i="3"/>
  <c r="X2289" i="3"/>
  <c r="X2290" i="3"/>
  <c r="X109" i="3"/>
  <c r="X110" i="3"/>
  <c r="X111" i="3"/>
  <c r="X726" i="3"/>
  <c r="X727" i="3"/>
  <c r="X728" i="3"/>
  <c r="X729" i="3"/>
  <c r="X730" i="3"/>
  <c r="X731" i="3"/>
  <c r="X732" i="3"/>
  <c r="X733" i="3"/>
  <c r="X734" i="3"/>
  <c r="X735" i="3"/>
  <c r="X480" i="3"/>
  <c r="X481" i="3"/>
  <c r="X482" i="3"/>
  <c r="X483" i="3"/>
  <c r="X484" i="3"/>
  <c r="X485"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063" i="3"/>
  <c r="X2064"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2221" i="3"/>
  <c r="X2222" i="3"/>
  <c r="X2223" i="3"/>
  <c r="X2224" i="3"/>
  <c r="X2225" i="3"/>
  <c r="X2226" i="3"/>
  <c r="X2227" i="3"/>
  <c r="X2228" i="3"/>
  <c r="X2229" i="3"/>
  <c r="X2230" i="3"/>
  <c r="X2231" i="3"/>
  <c r="X1601" i="3"/>
  <c r="X1602" i="3"/>
  <c r="X1603" i="3"/>
  <c r="X1604" i="3"/>
  <c r="X1605" i="3"/>
  <c r="X1606" i="3"/>
  <c r="X1607" i="3"/>
  <c r="X74" i="3"/>
  <c r="X75" i="3"/>
  <c r="X76" i="3"/>
  <c r="X77" i="3"/>
  <c r="X1535" i="3"/>
  <c r="X1536" i="3"/>
  <c r="X1537" i="3"/>
  <c r="X1538" i="3"/>
  <c r="X1539" i="3"/>
  <c r="X1540" i="3"/>
  <c r="X1541" i="3"/>
  <c r="X1542" i="3"/>
  <c r="X1543" i="3"/>
  <c r="X1544" i="3"/>
  <c r="X1545" i="3"/>
  <c r="X1546" i="3"/>
  <c r="X1547" i="3"/>
  <c r="X1548" i="3"/>
  <c r="X1549" i="3"/>
  <c r="X1980" i="3"/>
  <c r="X1981" i="3"/>
  <c r="X1982" i="3"/>
  <c r="X1983" i="3"/>
  <c r="X2281" i="3"/>
  <c r="X2282" i="3"/>
  <c r="X2283" i="3"/>
  <c r="X2284" i="3"/>
  <c r="X1170" i="3"/>
  <c r="X1171" i="3"/>
  <c r="X1174" i="3"/>
  <c r="X1175" i="3"/>
  <c r="X1176" i="3"/>
  <c r="X1177" i="3"/>
  <c r="X489" i="3"/>
  <c r="X490" i="3"/>
  <c r="X491" i="3"/>
  <c r="X2344" i="3"/>
  <c r="X2345" i="3"/>
  <c r="X2346" i="3"/>
  <c r="X2347" i="3"/>
  <c r="X2348" i="3"/>
  <c r="X2349" i="3"/>
  <c r="X2350" i="3"/>
  <c r="X2374" i="3"/>
  <c r="X2375" i="3"/>
  <c r="X2376" i="3"/>
  <c r="X2377" i="3"/>
  <c r="X1851" i="3"/>
  <c r="X1852" i="3"/>
  <c r="X1853" i="3"/>
  <c r="X1854" i="3"/>
  <c r="X1855" i="3"/>
  <c r="X1856" i="3"/>
  <c r="X1857" i="3"/>
  <c r="X1263" i="3"/>
  <c r="X1264" i="3"/>
  <c r="X1924" i="3"/>
  <c r="X1925" i="3"/>
  <c r="X219" i="3"/>
  <c r="X220" i="3"/>
  <c r="X2148" i="3"/>
  <c r="X2149" i="3"/>
  <c r="X1253" i="3"/>
  <c r="X1254" i="3"/>
  <c r="X1255" i="3"/>
  <c r="X1256" i="3"/>
  <c r="X2369" i="3"/>
  <c r="X2370" i="3"/>
  <c r="X2371" i="3"/>
  <c r="X2372" i="3"/>
  <c r="X2373"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211" i="3"/>
  <c r="X212" i="3"/>
  <c r="X213" i="3"/>
  <c r="X214" i="3"/>
  <c r="X1286" i="3"/>
  <c r="X1287" i="3"/>
  <c r="X502" i="3"/>
  <c r="X503" i="3"/>
  <c r="X504" i="3"/>
  <c r="X505" i="3"/>
  <c r="X506" i="3"/>
  <c r="X507" i="3"/>
  <c r="X508" i="3"/>
  <c r="X1075" i="3"/>
  <c r="X1076" i="3"/>
  <c r="X1610" i="3"/>
  <c r="X1611" i="3"/>
  <c r="X1071" i="3"/>
  <c r="X1072" i="3"/>
  <c r="X1069" i="3"/>
  <c r="X1070" i="3"/>
  <c r="X384" i="3"/>
  <c r="X385" i="3"/>
  <c r="X1810" i="3"/>
  <c r="X1811"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424" i="3"/>
  <c r="X425" i="3"/>
  <c r="X426" i="3"/>
  <c r="X335" i="3"/>
  <c r="X336" i="3"/>
  <c r="X337" i="3"/>
  <c r="X338" i="3"/>
  <c r="X378" i="3"/>
  <c r="X379" i="3"/>
  <c r="X345" i="3"/>
  <c r="X346" i="3"/>
  <c r="X347" i="3"/>
  <c r="X348" i="3"/>
  <c r="X349" i="3"/>
  <c r="X350" i="3"/>
  <c r="X351" i="3"/>
  <c r="X352" i="3"/>
  <c r="X353" i="3"/>
  <c r="X354"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2074" i="3"/>
  <c r="X2075" i="3"/>
  <c r="X2076" i="3"/>
  <c r="X2077" i="3"/>
  <c r="X2078" i="3"/>
  <c r="X70" i="3"/>
  <c r="X71" i="3"/>
  <c r="X72" i="3"/>
  <c r="X73" i="3"/>
  <c r="X1158" i="3"/>
  <c r="X1159" i="3"/>
  <c r="X1160" i="3"/>
  <c r="X1172" i="3"/>
  <c r="X1173" i="3"/>
  <c r="X215" i="3"/>
  <c r="X216" i="3"/>
  <c r="X217" i="3"/>
  <c r="X218" i="3"/>
  <c r="X1655" i="3"/>
  <c r="X1656" i="3"/>
  <c r="X1657" i="3"/>
  <c r="X1658" i="3"/>
  <c r="X112" i="3"/>
  <c r="X113" i="3"/>
  <c r="X114" i="3"/>
  <c r="X115" i="3"/>
  <c r="X116" i="3"/>
  <c r="X117" i="3"/>
  <c r="X527" i="3"/>
  <c r="X528" i="3"/>
  <c r="X1710" i="3"/>
  <c r="X1711" i="3"/>
  <c r="X1712" i="3"/>
  <c r="X1713" i="3"/>
  <c r="X1714" i="3"/>
  <c r="X1715" i="3"/>
  <c r="X1716" i="3"/>
  <c r="X1717" i="3"/>
  <c r="X1718" i="3"/>
  <c r="X1719" i="3"/>
  <c r="X1720" i="3"/>
  <c r="X1721" i="3"/>
  <c r="X1722"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1837" i="3"/>
  <c r="X1838" i="3"/>
  <c r="X1839" i="3"/>
  <c r="X1840" i="3"/>
  <c r="X1841" i="3"/>
  <c r="X1842" i="3"/>
  <c r="X2262" i="3"/>
  <c r="X2263" i="3"/>
  <c r="X2004" i="3"/>
  <c r="X2005" i="3"/>
  <c r="X2006" i="3"/>
  <c r="X20" i="3"/>
  <c r="X21" i="3"/>
  <c r="X22" i="3"/>
  <c r="X23" i="3"/>
  <c r="X312" i="3"/>
  <c r="X313" i="3"/>
  <c r="X314" i="3"/>
  <c r="X315" i="3"/>
  <c r="X316" i="3"/>
  <c r="X317" i="3"/>
  <c r="X318" i="3"/>
  <c r="X319" i="3"/>
  <c r="X320" i="3"/>
  <c r="X321" i="3"/>
  <c r="X322" i="3"/>
  <c r="X323" i="3"/>
  <c r="X324" i="3"/>
  <c r="X325" i="3"/>
  <c r="X326" i="3"/>
  <c r="X327" i="3"/>
  <c r="X2058" i="3"/>
  <c r="X2059" i="3"/>
  <c r="X2060" i="3"/>
  <c r="X1618" i="3"/>
  <c r="X1619" i="3"/>
  <c r="X1620" i="3"/>
  <c r="X2034" i="3"/>
  <c r="X2035" i="3"/>
  <c r="X2260" i="3"/>
  <c r="X2261" i="3"/>
  <c r="X1183" i="3"/>
  <c r="X1184" i="3"/>
  <c r="X1185" i="3"/>
  <c r="X1186" i="3"/>
  <c r="X2237" i="3"/>
  <c r="X2238" i="3"/>
  <c r="X2239" i="3"/>
  <c r="X2240" i="3"/>
  <c r="X2241" i="3"/>
  <c r="X2242" i="3"/>
  <c r="X2341" i="3"/>
  <c r="X2342" i="3"/>
  <c r="X2343" i="3"/>
  <c r="X373" i="3"/>
  <c r="X374" i="3"/>
  <c r="X105" i="3"/>
  <c r="X106" i="3"/>
  <c r="X107" i="3"/>
  <c r="X108" i="3"/>
  <c r="X1274" i="3"/>
  <c r="X1275" i="3"/>
  <c r="X2067" i="3"/>
  <c r="X2068" i="3"/>
  <c r="X2069" i="3"/>
  <c r="X2070" i="3"/>
  <c r="X1790" i="3"/>
  <c r="X1791" i="3"/>
  <c r="X1792" i="3"/>
  <c r="X1793" i="3"/>
  <c r="X1794" i="3"/>
  <c r="X1795" i="3"/>
  <c r="X1796" i="3"/>
  <c r="X1797" i="3"/>
  <c r="X1798" i="3"/>
  <c r="X1799" i="3"/>
  <c r="X1800" i="3"/>
  <c r="X1801" i="3"/>
  <c r="X1802" i="3"/>
  <c r="X1803" i="3"/>
  <c r="X1804" i="3"/>
  <c r="X1805" i="3"/>
  <c r="X1806" i="3"/>
  <c r="X1807" i="3"/>
  <c r="X1808" i="3"/>
  <c r="X1809" i="3"/>
  <c r="X514" i="3"/>
  <c r="X515" i="3"/>
  <c r="X1936" i="3"/>
  <c r="X1937" i="3"/>
  <c r="X1938" i="3"/>
  <c r="X1939" i="3"/>
  <c r="X1940" i="3"/>
  <c r="X1941" i="3"/>
  <c r="X1942" i="3"/>
  <c r="X1943" i="3"/>
  <c r="X1944" i="3"/>
  <c r="X1945" i="3"/>
  <c r="X1946" i="3"/>
  <c r="X1947" i="3"/>
  <c r="X1948" i="3"/>
  <c r="X1949" i="3"/>
  <c r="X1950" i="3"/>
  <c r="X1951" i="3"/>
  <c r="X1952" i="3"/>
  <c r="X1931" i="3"/>
  <c r="X1932" i="3"/>
  <c r="X1933" i="3"/>
  <c r="X1934" i="3"/>
  <c r="X1935" i="3"/>
  <c r="X736" i="3"/>
  <c r="X737" i="3"/>
  <c r="X738" i="3"/>
  <c r="X739" i="3"/>
  <c r="X740" i="3"/>
  <c r="X741" i="3"/>
  <c r="X2243" i="3"/>
  <c r="X2244" i="3"/>
  <c r="X2245" i="3"/>
  <c r="X2246" i="3"/>
  <c r="X2247" i="3"/>
  <c r="X1308" i="3"/>
  <c r="X1309" i="3"/>
  <c r="X1310" i="3"/>
  <c r="X1311" i="3"/>
  <c r="X1674" i="3"/>
  <c r="X1675" i="3"/>
  <c r="X1676" i="3"/>
  <c r="X1812" i="3"/>
  <c r="X1813" i="3"/>
  <c r="X1814" i="3"/>
  <c r="X1815" i="3"/>
  <c r="X1816" i="3"/>
  <c r="X1817" i="3"/>
  <c r="X1818" i="3"/>
  <c r="X1819" i="3"/>
  <c r="X1820" i="3"/>
  <c r="X1821" i="3"/>
  <c r="X516" i="3"/>
  <c r="X517" i="3"/>
  <c r="X518" i="3"/>
  <c r="X519" i="3"/>
  <c r="X1195" i="3"/>
  <c r="X1196" i="3"/>
  <c r="X1197" i="3"/>
  <c r="X1198" i="3"/>
  <c r="X462" i="3"/>
  <c r="X463" i="3"/>
  <c r="X464" i="3"/>
  <c r="X465" i="3"/>
  <c r="X466" i="3"/>
  <c r="X467" i="3"/>
  <c r="X468" i="3"/>
  <c r="X469" i="3"/>
  <c r="X470" i="3"/>
  <c r="X471" i="3"/>
  <c r="X472" i="3"/>
  <c r="X473" i="3"/>
  <c r="X474" i="3"/>
  <c r="X475" i="3"/>
  <c r="X476" i="3"/>
  <c r="X477" i="3"/>
  <c r="X478" i="3"/>
  <c r="X479" i="3"/>
  <c r="X1191" i="3"/>
  <c r="X1192" i="3"/>
  <c r="X1193" i="3"/>
  <c r="X1194" i="3"/>
  <c r="X2401" i="3"/>
  <c r="X2402" i="3"/>
  <c r="X2403" i="3"/>
  <c r="X2404" i="3"/>
  <c r="X2254" i="3"/>
  <c r="X2255" i="3"/>
  <c r="X2256" i="3"/>
  <c r="X2257" i="3"/>
  <c r="X2258" i="3"/>
  <c r="X2259" i="3"/>
  <c r="X1672" i="3"/>
  <c r="X1673" i="3"/>
  <c r="X1661" i="3"/>
  <c r="X1662" i="3"/>
  <c r="X1663" i="3"/>
  <c r="X1664" i="3"/>
  <c r="X1665" i="3"/>
  <c r="X1666" i="3"/>
  <c r="X1667" i="3"/>
  <c r="X1668" i="3"/>
  <c r="X1669" i="3"/>
  <c r="X1723" i="3"/>
  <c r="X1724" i="3"/>
  <c r="X1725" i="3"/>
  <c r="X1726" i="3"/>
  <c r="X1727" i="3"/>
  <c r="X1728" i="3"/>
  <c r="X1729" i="3"/>
  <c r="X1730" i="3"/>
  <c r="X1731" i="3"/>
  <c r="X1732" i="3"/>
  <c r="X1733" i="3"/>
  <c r="X1734" i="3"/>
  <c r="X1735" i="3"/>
  <c r="X1736" i="3"/>
  <c r="X1737" i="3"/>
  <c r="X1738" i="3"/>
  <c r="X1739" i="3"/>
  <c r="X1740" i="3"/>
  <c r="X1741" i="3"/>
  <c r="X1742" i="3"/>
  <c r="X1743" i="3"/>
  <c r="X1744" i="3"/>
  <c r="X2303" i="3"/>
  <c r="X2304" i="3"/>
  <c r="X2305" i="3"/>
  <c r="X2306" i="3"/>
  <c r="X1187" i="3"/>
  <c r="X1188" i="3"/>
  <c r="X1189" i="3"/>
  <c r="X1335" i="3"/>
  <c r="X1336" i="3"/>
  <c r="X1288" i="3"/>
  <c r="X1289" i="3"/>
  <c r="X1290" i="3"/>
  <c r="X1342" i="3"/>
  <c r="X1343" i="3"/>
  <c r="X1344" i="3"/>
  <c r="X1345" i="3"/>
  <c r="X1926" i="3"/>
  <c r="X1927" i="3"/>
  <c r="X1928" i="3"/>
  <c r="X1929" i="3"/>
  <c r="X1930" i="3"/>
  <c r="X2248" i="3"/>
  <c r="X2249" i="3"/>
  <c r="X2250" i="3"/>
  <c r="X2251" i="3"/>
  <c r="X2252" i="3"/>
  <c r="X2253" i="3"/>
  <c r="X509" i="3"/>
  <c r="X510" i="3"/>
  <c r="X511" i="3"/>
  <c r="X512" i="3"/>
  <c r="X513" i="3"/>
  <c r="X417" i="3"/>
  <c r="X418" i="3"/>
  <c r="X419" i="3"/>
  <c r="X420" i="3"/>
  <c r="X421" i="3"/>
  <c r="X422" i="3"/>
  <c r="X423" i="3"/>
  <c r="X1095" i="3"/>
  <c r="X1096" i="3"/>
  <c r="X1097" i="3"/>
  <c r="X1098" i="3"/>
  <c r="X1099" i="3"/>
  <c r="X1100" i="3"/>
  <c r="X1101" i="3"/>
  <c r="X1102" i="3"/>
  <c r="X1103" i="3"/>
  <c r="X1104" i="3"/>
  <c r="X1105" i="3"/>
  <c r="X1106" i="3"/>
  <c r="X1279" i="3"/>
  <c r="X1280" i="3"/>
  <c r="X1281" i="3"/>
  <c r="X1282" i="3"/>
  <c r="X1283" i="3"/>
  <c r="X1284" i="3"/>
  <c r="X1285" i="3"/>
  <c r="X1340" i="3"/>
  <c r="X1341"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071" i="3"/>
  <c r="X2072" i="3"/>
  <c r="X2073"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543" i="3"/>
  <c r="X544" i="3"/>
  <c r="X545" i="3"/>
  <c r="X546" i="3"/>
  <c r="X547" i="3"/>
  <c r="X548" i="3"/>
  <c r="X549" i="3"/>
  <c r="X550" i="3"/>
  <c r="X551" i="3"/>
  <c r="X552" i="3"/>
  <c r="X2296" i="3"/>
  <c r="X2297" i="3"/>
  <c r="X2298" i="3"/>
  <c r="X538" i="3"/>
  <c r="X539" i="3"/>
  <c r="X540" i="3"/>
  <c r="X541" i="3"/>
  <c r="X542" i="3"/>
  <c r="X1323" i="3"/>
  <c r="X1324" i="3"/>
  <c r="X1325" i="3"/>
  <c r="X1326" i="3"/>
  <c r="X1327" i="3"/>
  <c r="X1328" i="3"/>
  <c r="X535" i="3"/>
  <c r="X536" i="3"/>
  <c r="X537" i="3"/>
  <c r="X1247" i="3"/>
  <c r="X1248" i="3"/>
  <c r="X1249" i="3"/>
  <c r="X1296" i="3"/>
  <c r="X1297" i="3"/>
  <c r="X1298" i="3"/>
  <c r="X1299" i="3"/>
  <c r="X1300" i="3"/>
  <c r="X1301" i="3"/>
  <c r="X2124" i="3"/>
  <c r="X2125" i="3"/>
  <c r="X2126" i="3"/>
  <c r="X2127" i="3"/>
  <c r="X2128" i="3"/>
  <c r="X2129" i="3"/>
  <c r="X2130" i="3"/>
  <c r="X2131" i="3"/>
  <c r="X2132" i="3"/>
  <c r="X2133" i="3"/>
  <c r="X2134" i="3"/>
  <c r="X2135" i="3"/>
  <c r="X2136" i="3"/>
  <c r="X2137" i="3"/>
  <c r="X2138" i="3"/>
  <c r="X2139" i="3"/>
  <c r="X2140" i="3"/>
  <c r="X2141" i="3"/>
  <c r="X2142" i="3"/>
  <c r="X2143" i="3"/>
  <c r="X1291" i="3"/>
  <c r="X1292" i="3"/>
  <c r="X1293" i="3"/>
  <c r="X1294" i="3"/>
  <c r="X1295" i="3"/>
  <c r="X1212" i="3"/>
  <c r="X1213" i="3"/>
  <c r="X1214" i="3"/>
  <c r="X1215" i="3"/>
  <c r="X2038" i="3"/>
  <c r="X2039" i="3"/>
  <c r="X1614" i="3"/>
  <c r="X1615" i="3"/>
  <c r="X1616" i="3"/>
  <c r="X1617" i="3"/>
  <c r="X382" i="3"/>
  <c r="X383" i="3"/>
  <c r="X355" i="3"/>
  <c r="X356" i="3"/>
  <c r="X1318" i="3"/>
  <c r="X1319" i="3"/>
  <c r="X1320" i="3"/>
  <c r="X1487" i="3"/>
  <c r="X1488" i="3"/>
  <c r="X1489" i="3"/>
  <c r="X1490" i="3"/>
  <c r="X1491" i="3"/>
  <c r="X11" i="3"/>
  <c r="X12" i="3"/>
  <c r="X13" i="3"/>
  <c r="X14" i="3"/>
  <c r="X15" i="3"/>
  <c r="X16" i="3"/>
  <c r="X17" i="3"/>
  <c r="X18" i="3"/>
  <c r="X19" i="3"/>
  <c r="X361" i="3"/>
  <c r="X362" i="3"/>
  <c r="X2277" i="3"/>
  <c r="X2278" i="3"/>
  <c r="X2279" i="3"/>
  <c r="X2280" i="3"/>
  <c r="X1321" i="3"/>
  <c r="X1322"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1305" i="3"/>
  <c r="X1306" i="3"/>
  <c r="X1307" i="3"/>
  <c r="X68" i="3"/>
  <c r="X69" i="3"/>
  <c r="X1216" i="3"/>
  <c r="X1217" i="3"/>
  <c r="X1517" i="3"/>
  <c r="X1518" i="3"/>
  <c r="X1519" i="3"/>
  <c r="X1520" i="3"/>
  <c r="X1521" i="3"/>
  <c r="X1522" i="3"/>
  <c r="X1523" i="3"/>
  <c r="X1524" i="3"/>
  <c r="X1525" i="3"/>
  <c r="X1526" i="3"/>
  <c r="X1527" i="3"/>
  <c r="X1528" i="3"/>
  <c r="X1529" i="3"/>
  <c r="X1530" i="3"/>
  <c r="X1531" i="3"/>
  <c r="X1532" i="3"/>
  <c r="X1533" i="3"/>
  <c r="X1534" i="3"/>
  <c r="X141" i="3"/>
  <c r="X142" i="3"/>
  <c r="X1276" i="3"/>
  <c r="X1277" i="3"/>
  <c r="X1278" i="3"/>
  <c r="X427" i="3"/>
  <c r="X428" i="3"/>
  <c r="X429" i="3"/>
  <c r="X143" i="3"/>
  <c r="X144" i="3"/>
  <c r="X145" i="3"/>
  <c r="X146" i="3"/>
  <c r="X147" i="3"/>
  <c r="X148" i="3"/>
  <c r="X149" i="3"/>
  <c r="X150" i="3"/>
  <c r="X151" i="3"/>
  <c r="X572" i="3"/>
  <c r="X573" i="3"/>
  <c r="X574" i="3"/>
  <c r="X575" i="3"/>
  <c r="X576" i="3"/>
  <c r="X2193" i="3"/>
  <c r="X2194" i="3"/>
  <c r="X2195" i="3"/>
  <c r="X2196" i="3"/>
  <c r="X2036" i="3"/>
  <c r="X2037" i="3"/>
  <c r="X78" i="3"/>
  <c r="X79" i="3"/>
  <c r="X80" i="3"/>
  <c r="X81" i="3"/>
  <c r="X82" i="3"/>
  <c r="X83" i="3"/>
  <c r="X2299" i="3"/>
  <c r="X2300" i="3"/>
  <c r="X2267" i="3"/>
  <c r="X2268" i="3"/>
  <c r="X2269" i="3"/>
  <c r="X2270" i="3"/>
  <c r="X2271" i="3"/>
  <c r="X2272" i="3"/>
  <c r="X2273"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562" i="3"/>
  <c r="X563" i="3"/>
  <c r="X564" i="3"/>
  <c r="X567" i="3"/>
  <c r="X168" i="3"/>
  <c r="X169" i="3"/>
  <c r="X164" i="3"/>
  <c r="X165" i="3"/>
  <c r="X166" i="3"/>
  <c r="X167" i="3"/>
  <c r="X437" i="3"/>
  <c r="X438" i="3"/>
  <c r="X439" i="3"/>
  <c r="X440" i="3"/>
  <c r="X441" i="3"/>
  <c r="X442" i="3"/>
  <c r="X443" i="3"/>
  <c r="X444" i="3"/>
  <c r="X445" i="3"/>
  <c r="X1065" i="3"/>
  <c r="X1066" i="3"/>
  <c r="X2144" i="3"/>
  <c r="X2145" i="3"/>
  <c r="X2146" i="3"/>
  <c r="X2147" i="3"/>
  <c r="X1067" i="3"/>
  <c r="X1068" i="3"/>
  <c r="X1329" i="3"/>
  <c r="X1330" i="3"/>
  <c r="X1331" i="3"/>
  <c r="X1239" i="3"/>
  <c r="X1240" i="3"/>
  <c r="X1241"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386" i="3"/>
  <c r="X387" i="3"/>
  <c r="X388" i="3"/>
  <c r="X389" i="3"/>
  <c r="X84" i="3"/>
  <c r="X85" i="3"/>
  <c r="X86" i="3"/>
  <c r="X87" i="3"/>
  <c r="X88" i="3"/>
  <c r="X89" i="3"/>
  <c r="X90" i="3"/>
  <c r="X91" i="3"/>
  <c r="X92" i="3"/>
  <c r="X93" i="3"/>
  <c r="X94" i="3"/>
  <c r="X95" i="3"/>
  <c r="X96" i="3"/>
  <c r="X97" i="3"/>
  <c r="X98" i="3"/>
  <c r="X99" i="3"/>
  <c r="X100" i="3"/>
  <c r="X101" i="3"/>
  <c r="X102" i="3"/>
  <c r="X103" i="3"/>
  <c r="X104" i="3"/>
  <c r="X298" i="3"/>
  <c r="X299" i="3"/>
  <c r="X300" i="3"/>
  <c r="X301" i="3"/>
  <c r="X302" i="3"/>
  <c r="X303" i="3"/>
  <c r="X24" i="3"/>
  <c r="X25" i="3"/>
  <c r="X26" i="3"/>
  <c r="X27" i="3"/>
  <c r="X2026" i="3"/>
  <c r="X2027" i="3"/>
  <c r="X2028" i="3"/>
  <c r="X2029" i="3"/>
  <c r="X2030" i="3"/>
  <c r="X2031" i="3"/>
  <c r="X842" i="3"/>
  <c r="X843" i="3"/>
  <c r="X844" i="3"/>
  <c r="X845" i="3"/>
  <c r="X846" i="3"/>
  <c r="X847" i="3"/>
  <c r="X848" i="3"/>
  <c r="X2150" i="3"/>
  <c r="X2151" i="3"/>
  <c r="X2152" i="3"/>
  <c r="X2153" i="3"/>
  <c r="X2154" i="3"/>
  <c r="X2155" i="3"/>
  <c r="X304" i="3"/>
  <c r="X305" i="3"/>
  <c r="X2291" i="3"/>
  <c r="X2292" i="3"/>
  <c r="X457" i="3"/>
  <c r="X458" i="3"/>
  <c r="X459" i="3"/>
  <c r="X460" i="3"/>
  <c r="X461" i="3"/>
  <c r="X2293" i="3"/>
  <c r="X2294" i="3"/>
  <c r="X2295" i="3"/>
  <c r="X1621" i="3"/>
  <c r="X1622" i="3"/>
  <c r="X1623" i="3"/>
  <c r="X1624" i="3"/>
  <c r="X1625" i="3"/>
  <c r="X531" i="3"/>
  <c r="X532"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1636" i="3"/>
  <c r="X1637" i="3"/>
  <c r="X1638" i="3"/>
  <c r="X1639" i="3"/>
  <c r="X1640" i="3"/>
  <c r="X1641" i="3"/>
  <c r="X1642" i="3"/>
  <c r="X1643" i="3"/>
  <c r="X1644" i="3"/>
  <c r="X1645" i="3"/>
  <c r="X1646" i="3"/>
  <c r="X1647" i="3"/>
  <c r="X2335" i="3"/>
  <c r="X2336" i="3"/>
  <c r="X2337" i="3"/>
  <c r="X2338" i="3"/>
  <c r="X2339" i="3"/>
  <c r="X2340" i="3"/>
  <c r="X1350" i="3"/>
  <c r="X1351" i="3"/>
  <c r="X1352" i="3"/>
  <c r="X1353" i="3"/>
  <c r="X154" i="3"/>
  <c r="X155" i="3"/>
  <c r="X156" i="3"/>
  <c r="X157" i="3"/>
  <c r="X158" i="3"/>
  <c r="X159" i="3"/>
  <c r="X1265" i="3"/>
  <c r="X1266" i="3"/>
  <c r="X1267" i="3"/>
  <c r="X1268" i="3"/>
  <c r="X1269" i="3"/>
  <c r="X1270" i="3"/>
  <c r="X1271" i="3"/>
  <c r="X1272" i="3"/>
  <c r="X1273" i="3"/>
  <c r="X923" i="3"/>
  <c r="X924" i="3"/>
  <c r="X925" i="3"/>
  <c r="X926" i="3"/>
  <c r="X927" i="3"/>
  <c r="X928" i="3"/>
  <c r="X929" i="3"/>
  <c r="X930" i="3"/>
  <c r="X931" i="3"/>
  <c r="X932" i="3"/>
  <c r="X933" i="3"/>
  <c r="X934" i="3"/>
  <c r="X935" i="3"/>
  <c r="X936" i="3"/>
  <c r="X937" i="3"/>
  <c r="X938" i="3"/>
  <c r="X1670" i="3"/>
  <c r="X1671" i="3"/>
  <c r="X806" i="3"/>
  <c r="X807" i="3"/>
  <c r="X1822" i="3"/>
  <c r="X1823" i="3"/>
  <c r="X1824" i="3"/>
  <c r="X1825" i="3"/>
  <c r="X1826" i="3"/>
  <c r="X1827" i="3"/>
  <c r="X1828" i="3"/>
  <c r="X1829" i="3"/>
  <c r="X1830" i="3"/>
  <c r="X1831" i="3"/>
  <c r="X1832" i="3"/>
  <c r="X1833" i="3"/>
  <c r="X1834" i="3"/>
  <c r="X1835" i="3"/>
  <c r="X1836" i="3"/>
  <c r="X884" i="3"/>
  <c r="X885" i="3"/>
  <c r="X886" i="3"/>
  <c r="X887" i="3"/>
  <c r="X888" i="3"/>
  <c r="X889" i="3"/>
  <c r="X890" i="3"/>
  <c r="X891" i="3"/>
  <c r="X892" i="3"/>
  <c r="X893" i="3"/>
  <c r="X894" i="3"/>
  <c r="X895" i="3"/>
  <c r="X453" i="3"/>
  <c r="X454" i="3"/>
  <c r="X455" i="3"/>
  <c r="X456" i="3"/>
  <c r="X1332" i="3"/>
  <c r="X1333" i="3"/>
  <c r="X1334" i="3"/>
  <c r="X1127" i="3"/>
  <c r="X1128" i="3"/>
  <c r="X1129" i="3"/>
  <c r="X1130" i="3"/>
  <c r="X1131" i="3"/>
  <c r="X1132" i="3"/>
  <c r="X1133" i="3"/>
  <c r="X1134" i="3"/>
  <c r="X1135" i="3"/>
  <c r="X1136" i="3"/>
  <c r="X1137" i="3"/>
  <c r="X1138" i="3"/>
  <c r="X1139" i="3"/>
  <c r="X1140" i="3"/>
  <c r="X1141" i="3"/>
  <c r="X1142" i="3"/>
  <c r="X1143" i="3"/>
  <c r="X557" i="3"/>
  <c r="X558" i="3"/>
  <c r="X559" i="3"/>
  <c r="X560" i="3"/>
  <c r="X561" i="3"/>
  <c r="X1261" i="3"/>
  <c r="X1262" i="3"/>
  <c r="X2032" i="3"/>
  <c r="X2033"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236" i="3"/>
  <c r="X1237" i="3"/>
  <c r="X1238" i="3"/>
  <c r="X1858" i="3"/>
  <c r="X1859" i="3"/>
  <c r="X1860" i="3"/>
  <c r="X1861" i="3"/>
  <c r="X1862" i="3"/>
  <c r="X1863" i="3"/>
  <c r="X1864" i="3"/>
  <c r="X1865" i="3"/>
  <c r="X1866" i="3"/>
  <c r="X1867" i="3"/>
  <c r="X310" i="3"/>
  <c r="X311" i="3"/>
  <c r="X1354" i="3"/>
  <c r="X1355" i="3"/>
  <c r="X1356" i="3"/>
  <c r="X1357" i="3"/>
  <c r="X1358" i="3"/>
  <c r="X1359" i="3"/>
  <c r="X1360" i="3"/>
  <c r="X1677" i="3"/>
  <c r="X1678" i="3"/>
  <c r="X1679" i="3"/>
  <c r="X1680" i="3"/>
  <c r="X1681" i="3"/>
  <c r="X1843" i="3"/>
  <c r="X1844" i="3"/>
  <c r="X1845" i="3"/>
  <c r="X1846" i="3"/>
  <c r="X1847" i="3"/>
  <c r="X1063" i="3"/>
  <c r="X1064" i="3"/>
  <c r="X1612" i="3"/>
  <c r="X1613" i="3"/>
  <c r="X1061" i="3"/>
  <c r="X1062" i="3"/>
  <c r="X2061" i="3"/>
  <c r="X2062" i="3"/>
  <c r="X1467" i="3"/>
  <c r="X1468" i="3"/>
  <c r="X1469" i="3"/>
  <c r="X1470" i="3"/>
  <c r="X1471" i="3"/>
  <c r="X1472" i="3"/>
  <c r="X1473" i="3"/>
  <c r="X1474" i="3"/>
  <c r="X1475" i="3"/>
  <c r="X1476" i="3"/>
  <c r="X1477" i="3"/>
  <c r="X1478" i="3"/>
  <c r="X1479" i="3"/>
  <c r="X1480" i="3"/>
  <c r="X1481" i="3"/>
  <c r="X1482" i="3"/>
  <c r="X2351" i="3"/>
  <c r="X2352" i="3"/>
  <c r="X2353" i="3"/>
  <c r="X2354" i="3"/>
  <c r="X2355" i="3"/>
  <c r="X2356" i="3"/>
  <c r="X2357" i="3"/>
  <c r="X2358" i="3"/>
  <c r="X2359"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525" i="3"/>
  <c r="X526" i="3"/>
  <c r="X874" i="3"/>
  <c r="X875" i="3"/>
  <c r="X876" i="3"/>
  <c r="X877" i="3"/>
  <c r="X878" i="3"/>
  <c r="X879" i="3"/>
  <c r="X880" i="3"/>
  <c r="X881" i="3"/>
  <c r="X882" i="3"/>
  <c r="X883" i="3"/>
  <c r="X2264" i="3"/>
  <c r="X2265" i="3"/>
  <c r="X2266" i="3"/>
  <c r="X2156" i="3"/>
  <c r="X2157" i="3"/>
  <c r="X2158" i="3"/>
  <c r="X2159" i="3"/>
  <c r="X2160" i="3"/>
  <c r="X1148" i="3"/>
  <c r="X1149" i="3"/>
  <c r="X1207" i="3"/>
  <c r="X1208" i="3"/>
  <c r="X1209" i="3"/>
  <c r="X1210" i="3"/>
  <c r="X1211" i="3"/>
  <c r="X1312" i="3"/>
  <c r="X1313" i="3"/>
  <c r="X1314" i="3"/>
  <c r="X1315" i="3"/>
  <c r="X1316" i="3"/>
  <c r="X1317" i="3"/>
  <c r="X2360" i="3"/>
  <c r="X2361" i="3"/>
  <c r="X2362" i="3"/>
  <c r="X2363" i="3"/>
  <c r="X2364" i="3"/>
  <c r="X2365" i="3"/>
  <c r="X2366" i="3"/>
  <c r="X2367" i="3"/>
  <c r="X2368" i="3"/>
  <c r="X2183" i="3"/>
  <c r="X2184" i="3"/>
  <c r="X328" i="3"/>
  <c r="X329" i="3"/>
  <c r="X330" i="3"/>
  <c r="X836" i="3"/>
  <c r="X837" i="3"/>
  <c r="X838" i="3"/>
  <c r="X839" i="3"/>
  <c r="X840" i="3"/>
  <c r="X841" i="3"/>
  <c r="X2113" i="3"/>
  <c r="X2114" i="3"/>
  <c r="X2115" i="3"/>
  <c r="X2116" i="3"/>
  <c r="X2117" i="3"/>
  <c r="X2118" i="3"/>
  <c r="X2119" i="3"/>
  <c r="X2120" i="3"/>
  <c r="X2121" i="3"/>
  <c r="X2122" i="3"/>
  <c r="X2123" i="3"/>
  <c r="X2301" i="3"/>
  <c r="X2302" i="3"/>
  <c r="X1458" i="3"/>
  <c r="X1459" i="3"/>
  <c r="X1460" i="3"/>
  <c r="X1461" i="3"/>
  <c r="X1462" i="3"/>
  <c r="X1463" i="3"/>
  <c r="X1464" i="3"/>
  <c r="X1465" i="3"/>
  <c r="X1466" i="3"/>
  <c r="X2049" i="3"/>
  <c r="X2050" i="3"/>
  <c r="X2051"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774" i="3"/>
  <c r="X775" i="3"/>
  <c r="X776" i="3"/>
  <c r="X777" i="3"/>
  <c r="X2161" i="3"/>
  <c r="X2162" i="3"/>
  <c r="X2163" i="3"/>
  <c r="X2164" i="3"/>
  <c r="X2165" i="3"/>
  <c r="X430" i="3"/>
  <c r="X431" i="3"/>
  <c r="X432" i="3"/>
  <c r="X433" i="3"/>
  <c r="X434" i="3"/>
  <c r="X435" i="3"/>
  <c r="X436" i="3"/>
  <c r="X2189" i="3"/>
  <c r="X2190" i="3"/>
  <c r="X2191" i="3"/>
  <c r="X2192" i="3"/>
  <c r="X2168" i="3"/>
  <c r="X2169" i="3"/>
  <c r="X2170" i="3"/>
  <c r="X2171" i="3"/>
  <c r="X2172" i="3"/>
  <c r="X2173" i="3"/>
  <c r="X2174" i="3"/>
  <c r="X2175" i="3"/>
  <c r="X2176" i="3"/>
  <c r="X2177" i="3"/>
  <c r="X2178" i="3"/>
  <c r="X2179" i="3"/>
  <c r="X2383" i="3"/>
  <c r="X2384" i="3"/>
  <c r="X2385" i="3"/>
  <c r="X2386" i="3"/>
  <c r="X2387" i="3"/>
  <c r="X2388" i="3"/>
  <c r="X2389" i="3"/>
  <c r="X2390" i="3"/>
  <c r="X446" i="3"/>
  <c r="X447" i="3"/>
  <c r="X448" i="3"/>
  <c r="X449" i="3"/>
  <c r="X221" i="3"/>
  <c r="X222" i="3"/>
  <c r="X223" i="3"/>
  <c r="X224" i="3"/>
  <c r="X225" i="3"/>
  <c r="X226" i="3"/>
  <c r="X227" i="3"/>
  <c r="X228" i="3"/>
  <c r="X9" i="3"/>
  <c r="X10" i="3"/>
  <c r="X375" i="3"/>
  <c r="X376" i="3"/>
  <c r="X377" i="3"/>
  <c r="X2045" i="3"/>
  <c r="X2046" i="3"/>
  <c r="X2047" i="3"/>
  <c r="X2048" i="3"/>
  <c r="X129" i="3"/>
  <c r="X130" i="3"/>
  <c r="X131" i="3"/>
  <c r="X132" i="3"/>
  <c r="X133" i="3"/>
  <c r="X134" i="3"/>
  <c r="X135" i="3"/>
  <c r="X136" i="3"/>
  <c r="X137" i="3"/>
  <c r="X138" i="3"/>
  <c r="X139" i="3"/>
  <c r="X140" i="3"/>
  <c r="X2007" i="3"/>
  <c r="X2008" i="3"/>
  <c r="X2009" i="3"/>
  <c r="X2010" i="3"/>
  <c r="X2011" i="3"/>
  <c r="X2012" i="3"/>
  <c r="X2013" i="3"/>
  <c r="X2014" i="3"/>
  <c r="X2015" i="3"/>
  <c r="X2016" i="3"/>
  <c r="X2017" i="3"/>
  <c r="X2018" i="3"/>
  <c r="X2391" i="3"/>
  <c r="X2392" i="3"/>
  <c r="X2393" i="3"/>
  <c r="X2394" i="3"/>
  <c r="X2395" i="3"/>
  <c r="X2396" i="3"/>
  <c r="X2397" i="3"/>
  <c r="X2398" i="3"/>
  <c r="X2399" i="3"/>
  <c r="X2400" i="3"/>
  <c r="X1224" i="3"/>
  <c r="X1225" i="3"/>
  <c r="X1226" i="3"/>
  <c r="X1593" i="3"/>
  <c r="X1594" i="3"/>
  <c r="X1595" i="3"/>
  <c r="X1596" i="3"/>
  <c r="X1597" i="3"/>
  <c r="X1598" i="3"/>
  <c r="X1599" i="3"/>
  <c r="X1600" i="3"/>
  <c r="X1178" i="3"/>
  <c r="X1179" i="3"/>
  <c r="X1180" i="3"/>
  <c r="X1181" i="3"/>
  <c r="X1182" i="3"/>
  <c r="X1250" i="3"/>
  <c r="X1251" i="3"/>
  <c r="X1252" i="3"/>
  <c r="X1337" i="3"/>
  <c r="X1338" i="3"/>
  <c r="X1339" i="3"/>
  <c r="X486" i="3"/>
  <c r="X487" i="3"/>
  <c r="X488" i="3"/>
  <c r="X1202" i="3"/>
  <c r="X1203" i="3"/>
  <c r="X1204" i="3"/>
  <c r="X1205" i="3"/>
  <c r="X533" i="3"/>
  <c r="X534" i="3"/>
  <c r="X1166" i="3"/>
  <c r="X1167" i="3"/>
  <c r="X339" i="3"/>
  <c r="X340" i="3"/>
  <c r="X341" i="3"/>
  <c r="X342" i="3"/>
  <c r="X343" i="3"/>
  <c r="X344" i="3"/>
  <c r="X2307" i="3"/>
  <c r="X2308" i="3"/>
  <c r="X2309" i="3"/>
  <c r="X2310" i="3"/>
  <c r="X2311" i="3"/>
  <c r="X2312" i="3"/>
  <c r="X2313" i="3"/>
  <c r="X2314" i="3"/>
  <c r="X2315" i="3"/>
  <c r="X2316" i="3"/>
  <c r="X2317" i="3"/>
  <c r="X2318" i="3"/>
  <c r="X2319" i="3"/>
  <c r="X2320" i="3"/>
  <c r="X2321" i="3"/>
  <c r="X2322" i="3"/>
  <c r="X2323" i="3"/>
  <c r="X2324" i="3"/>
  <c r="X2325" i="3"/>
  <c r="X2326" i="3"/>
  <c r="X2327" i="3"/>
  <c r="X2328" i="3"/>
  <c r="X2079" i="3"/>
  <c r="X2080" i="3"/>
  <c r="X2081" i="3"/>
  <c r="X2082" i="3"/>
  <c r="X2083" i="3"/>
  <c r="X2084" i="3"/>
  <c r="X2085" i="3"/>
  <c r="X2086" i="3"/>
  <c r="X2087" i="3"/>
  <c r="X2088" i="3"/>
  <c r="X2089" i="3"/>
  <c r="X2378" i="3"/>
  <c r="V493" i="3"/>
  <c r="W493" i="3"/>
  <c r="X493" i="3"/>
  <c r="V494" i="3"/>
  <c r="W494" i="3"/>
  <c r="X494" i="3"/>
  <c r="V495" i="3"/>
  <c r="W495" i="3"/>
  <c r="X495" i="3"/>
  <c r="V496" i="3"/>
  <c r="W496" i="3"/>
  <c r="X496" i="3"/>
  <c r="V497" i="3"/>
  <c r="W497" i="3"/>
  <c r="X497" i="3"/>
  <c r="V498" i="3"/>
  <c r="W498" i="3"/>
  <c r="X498" i="3"/>
  <c r="V499" i="3"/>
  <c r="W499" i="3"/>
  <c r="X499" i="3"/>
  <c r="V500" i="3"/>
  <c r="W500" i="3"/>
  <c r="X500" i="3"/>
  <c r="V501" i="3"/>
  <c r="W501" i="3"/>
  <c r="X501" i="3"/>
  <c r="X1199" i="3"/>
  <c r="V1200" i="3"/>
  <c r="W1200" i="3"/>
  <c r="X1200" i="3"/>
  <c r="V1201" i="3"/>
  <c r="W1201" i="3"/>
  <c r="X1201" i="3"/>
  <c r="X1242" i="3"/>
  <c r="V1243" i="3"/>
  <c r="W1243" i="3"/>
  <c r="X1243" i="3"/>
  <c r="X1648" i="3"/>
  <c r="V1649" i="3"/>
  <c r="W1649" i="3"/>
  <c r="X1649" i="3"/>
  <c r="V1650" i="3"/>
  <c r="W1650" i="3"/>
  <c r="X1650" i="3"/>
  <c r="V1651" i="3"/>
  <c r="W1651" i="3"/>
  <c r="X1651" i="3"/>
  <c r="V1652" i="3"/>
  <c r="W1652" i="3"/>
  <c r="X1652" i="3"/>
  <c r="V1653" i="3"/>
  <c r="W1653" i="3"/>
  <c r="X1653" i="3"/>
  <c r="V1654" i="3"/>
  <c r="W1654" i="3"/>
  <c r="X1654" i="3"/>
  <c r="X1779" i="3"/>
  <c r="V1780" i="3"/>
  <c r="W1780" i="3"/>
  <c r="X1780" i="3"/>
  <c r="V1781" i="3"/>
  <c r="W1781" i="3"/>
  <c r="X1781" i="3"/>
  <c r="V1782" i="3"/>
  <c r="W1782" i="3"/>
  <c r="X1782" i="3"/>
  <c r="V1783" i="3"/>
  <c r="W1783" i="3"/>
  <c r="X1783" i="3"/>
  <c r="V1784" i="3"/>
  <c r="W1784" i="3"/>
  <c r="X1784" i="3"/>
  <c r="V1785" i="3"/>
  <c r="W1785" i="3"/>
  <c r="X1785" i="3"/>
  <c r="V1786" i="3"/>
  <c r="W1786" i="3"/>
  <c r="X1786" i="3"/>
  <c r="V1787" i="3"/>
  <c r="W1787" i="3"/>
  <c r="X1787" i="3"/>
  <c r="V1788" i="3"/>
  <c r="W1788" i="3"/>
  <c r="X1788" i="3"/>
  <c r="V1789" i="3"/>
  <c r="W1789" i="3"/>
  <c r="X1789" i="3"/>
  <c r="X36" i="3"/>
  <c r="V37" i="3"/>
  <c r="W37" i="3"/>
  <c r="X37" i="3"/>
  <c r="V38" i="3"/>
  <c r="W38" i="3"/>
  <c r="X38" i="3"/>
  <c r="X492" i="3"/>
</calcChain>
</file>

<file path=xl/sharedStrings.xml><?xml version="1.0" encoding="utf-8"?>
<sst xmlns="http://schemas.openxmlformats.org/spreadsheetml/2006/main" count="64396" uniqueCount="5577">
  <si>
    <t>Office of Superintendent of Public Instruction</t>
  </si>
  <si>
    <t>Child Nutrition Services</t>
  </si>
  <si>
    <t>Building Data Report for 2023-24</t>
  </si>
  <si>
    <t xml:space="preserve"> Executed On: 2/6/2024 2:36:47 PM Executed By: Trisha Santee</t>
  </si>
  <si>
    <t>Sponsor Id</t>
  </si>
  <si>
    <t>Sponsor</t>
  </si>
  <si>
    <t>County District Number</t>
  </si>
  <si>
    <t>County</t>
  </si>
  <si>
    <t>Congressional District</t>
  </si>
  <si>
    <t>Sponsor Entity Type</t>
  </si>
  <si>
    <t>Sponsor Legal Entity Type</t>
  </si>
  <si>
    <t>RCCI</t>
  </si>
  <si>
    <t>Non Profit</t>
  </si>
  <si>
    <t>Site Id</t>
  </si>
  <si>
    <t>Site Name</t>
  </si>
  <si>
    <t>Primary Address</t>
  </si>
  <si>
    <t>Secondary Address</t>
  </si>
  <si>
    <t>City</t>
  </si>
  <si>
    <t>State</t>
  </si>
  <si>
    <t>Zip</t>
  </si>
  <si>
    <t>Free Eligible</t>
  </si>
  <si>
    <t>Reduced Price Eligible</t>
  </si>
  <si>
    <t>Paid Eligible</t>
  </si>
  <si>
    <t>Total Enrollment</t>
  </si>
  <si>
    <t>% Free</t>
  </si>
  <si>
    <t>% Reduced</t>
  </si>
  <si>
    <t>% Free &amp; Reduced</t>
  </si>
  <si>
    <t>Pre-K</t>
  </si>
  <si>
    <t>K</t>
  </si>
  <si>
    <t>1</t>
  </si>
  <si>
    <t>2</t>
  </si>
  <si>
    <t>3</t>
  </si>
  <si>
    <t>4</t>
  </si>
  <si>
    <t>5</t>
  </si>
  <si>
    <t>6</t>
  </si>
  <si>
    <t>7</t>
  </si>
  <si>
    <t>8</t>
  </si>
  <si>
    <t>9</t>
  </si>
  <si>
    <t>10</t>
  </si>
  <si>
    <t>11</t>
  </si>
  <si>
    <t>12</t>
  </si>
  <si>
    <t>Site Claiming Option</t>
  </si>
  <si>
    <t>Aberdeen School District</t>
  </si>
  <si>
    <t>14-005</t>
  </si>
  <si>
    <t>Grays Harbor</t>
  </si>
  <si>
    <t>6th District</t>
  </si>
  <si>
    <t>Public</t>
  </si>
  <si>
    <t>School District</t>
  </si>
  <si>
    <t>No</t>
  </si>
  <si>
    <t>Yes</t>
  </si>
  <si>
    <t>A J West Elementary</t>
  </si>
  <si>
    <t>1801 Bay Avenue</t>
  </si>
  <si>
    <t>Aberdeen</t>
  </si>
  <si>
    <t>Washington</t>
  </si>
  <si>
    <t>98520</t>
  </si>
  <si>
    <t>CEP</t>
  </si>
  <si>
    <t>Aberdeen (Weatherwax) High School</t>
  </si>
  <si>
    <t>410 North G Street</t>
  </si>
  <si>
    <t>Central Park Elementary</t>
  </si>
  <si>
    <t>601 School Rd</t>
  </si>
  <si>
    <t>Harbor High School</t>
  </si>
  <si>
    <t>300 North Williams</t>
  </si>
  <si>
    <t>Hopkins  Elementary Preschool</t>
  </si>
  <si>
    <t>1313 Pacific Avenue</t>
  </si>
  <si>
    <t>McDermoth Elementary</t>
  </si>
  <si>
    <t>409 North K Street</t>
  </si>
  <si>
    <t>Miller Junior High School</t>
  </si>
  <si>
    <t>100 E Lindstrorm</t>
  </si>
  <si>
    <t>Robert Gray Elementary</t>
  </si>
  <si>
    <t>1516 North B Street</t>
  </si>
  <si>
    <t>Stevens Elementary</t>
  </si>
  <si>
    <t>301 South Farragut</t>
  </si>
  <si>
    <t>Adna School District</t>
  </si>
  <si>
    <t>21-226</t>
  </si>
  <si>
    <t>Lewis</t>
  </si>
  <si>
    <t>3rd District</t>
  </si>
  <si>
    <t>Adna Elementary</t>
  </si>
  <si>
    <t>P.O. Box 28</t>
  </si>
  <si>
    <t>220 Dieckman Road</t>
  </si>
  <si>
    <t>Adna</t>
  </si>
  <si>
    <t>98522</t>
  </si>
  <si>
    <t>Standard</t>
  </si>
  <si>
    <t>Adna Middle/High</t>
  </si>
  <si>
    <t>P.O. Box 148</t>
  </si>
  <si>
    <t>121 Adna School Road</t>
  </si>
  <si>
    <t>Almira School District</t>
  </si>
  <si>
    <t>22-017</t>
  </si>
  <si>
    <t>Lincoln</t>
  </si>
  <si>
    <t>5th District</t>
  </si>
  <si>
    <t>Almira Elementary</t>
  </si>
  <si>
    <t>P O Box 217</t>
  </si>
  <si>
    <t>Almira</t>
  </si>
  <si>
    <t>99103</t>
  </si>
  <si>
    <t>Anacortes School District</t>
  </si>
  <si>
    <t>29-103</t>
  </si>
  <si>
    <t>Skagit</t>
  </si>
  <si>
    <t>2nd District</t>
  </si>
  <si>
    <t>Anacortes High School</t>
  </si>
  <si>
    <t>1600 20th St</t>
  </si>
  <si>
    <t>Anacortes</t>
  </si>
  <si>
    <t>98221</t>
  </si>
  <si>
    <t>Anacortes Middle School</t>
  </si>
  <si>
    <t>2202 M Avenue</t>
  </si>
  <si>
    <t>CAP Sante High School</t>
  </si>
  <si>
    <t>1600 20th Street</t>
  </si>
  <si>
    <t>Cap Sante High School</t>
  </si>
  <si>
    <t>Fidalgo Elementary</t>
  </si>
  <si>
    <t>13590 Gilbrater Road</t>
  </si>
  <si>
    <t>Island View Elementary</t>
  </si>
  <si>
    <t>2501 J Avenue</t>
  </si>
  <si>
    <t>Mount Erie Elementary</t>
  </si>
  <si>
    <t>1313 41st Street</t>
  </si>
  <si>
    <t>Arlington School District</t>
  </si>
  <si>
    <t>31-016</t>
  </si>
  <si>
    <t>Snohomish</t>
  </si>
  <si>
    <t>Arlington High School</t>
  </si>
  <si>
    <t>18821 Crown Ridge Blvd.</t>
  </si>
  <si>
    <t>Arlington</t>
  </si>
  <si>
    <t>98223</t>
  </si>
  <si>
    <t>Eagle Creek Elementary</t>
  </si>
  <si>
    <t>1216 E. 5th St.</t>
  </si>
  <si>
    <t>Haller Middle School</t>
  </si>
  <si>
    <t>600  East First St.</t>
  </si>
  <si>
    <t>Kent Prairie Elementary</t>
  </si>
  <si>
    <t>8110 207th St. N.E.</t>
  </si>
  <si>
    <t>Northwest Regional ESD (fomerly NW Reg. Center)</t>
  </si>
  <si>
    <t>4407 172nd Street NE</t>
  </si>
  <si>
    <t>Pioneer Elementary</t>
  </si>
  <si>
    <t>8213 Eaglefield Drive</t>
  </si>
  <si>
    <t>Post Middle</t>
  </si>
  <si>
    <t>1220 E. 5th St.</t>
  </si>
  <si>
    <t>Presidents Elementary</t>
  </si>
  <si>
    <t>505 E. 3rd St.</t>
  </si>
  <si>
    <t>Stillaguamish Valley</t>
  </si>
  <si>
    <t>1215 E 5th ST</t>
  </si>
  <si>
    <t>Weston High School</t>
  </si>
  <si>
    <t>Asotin-Anatone School District</t>
  </si>
  <si>
    <t>02-420</t>
  </si>
  <si>
    <t>Asotin</t>
  </si>
  <si>
    <t>Asotin Elementary</t>
  </si>
  <si>
    <t>Box 489</t>
  </si>
  <si>
    <t>99402</t>
  </si>
  <si>
    <t>Asotin Jr./Sr. High</t>
  </si>
  <si>
    <t>Assumption Catholic School</t>
  </si>
  <si>
    <t>Whatcom</t>
  </si>
  <si>
    <t>Bellingham</t>
  </si>
  <si>
    <t>98225</t>
  </si>
  <si>
    <t>Assumption Parish School</t>
  </si>
  <si>
    <t>Spokane</t>
  </si>
  <si>
    <t>Assumption School/Spokane</t>
  </si>
  <si>
    <t>99208</t>
  </si>
  <si>
    <t>Auburn School District</t>
  </si>
  <si>
    <t>17-408</t>
  </si>
  <si>
    <t>King</t>
  </si>
  <si>
    <t>8th District</t>
  </si>
  <si>
    <t>ALPAC Elementary School</t>
  </si>
  <si>
    <t>310 Milwaukee Blvd. North</t>
  </si>
  <si>
    <t>Pacific</t>
  </si>
  <si>
    <t>98047</t>
  </si>
  <si>
    <t>Arthur Jacobsen Elementary School</t>
  </si>
  <si>
    <t>29205 132nd Ave SE</t>
  </si>
  <si>
    <t>Auburn</t>
  </si>
  <si>
    <t>98092</t>
  </si>
  <si>
    <t>Auburn High School</t>
  </si>
  <si>
    <t>711 E Main St</t>
  </si>
  <si>
    <t>98002</t>
  </si>
  <si>
    <t>Auburn Mountainview High School</t>
  </si>
  <si>
    <t>28900  124th Ave SE</t>
  </si>
  <si>
    <t>Auburn Riverside High School</t>
  </si>
  <si>
    <t>501 Oravetz Rd</t>
  </si>
  <si>
    <t>Bowman Creek Elementary</t>
  </si>
  <si>
    <t>5701 Kersey Way SE</t>
  </si>
  <si>
    <t>Cascade Middle School</t>
  </si>
  <si>
    <t>1015 24th St NE</t>
  </si>
  <si>
    <t>Chinook Elementary</t>
  </si>
  <si>
    <t>3502 Auburn Way South</t>
  </si>
  <si>
    <t>Dick Scobee Elementary</t>
  </si>
  <si>
    <t>1031 14th St. NE</t>
  </si>
  <si>
    <t>Evergreen Heights Elementary</t>
  </si>
  <si>
    <t>5602 South 316th Street</t>
  </si>
  <si>
    <t>98001</t>
  </si>
  <si>
    <t>Gildo Rey Elementary</t>
  </si>
  <si>
    <t>1005 37th Street SE</t>
  </si>
  <si>
    <t>Hazelwood Elementary School</t>
  </si>
  <si>
    <t>11815 SE 304th St</t>
  </si>
  <si>
    <t>Ilalko Elementary School</t>
  </si>
  <si>
    <t>301 Oravetz Pl SE</t>
  </si>
  <si>
    <t>Lakeland Hills Elementary School</t>
  </si>
  <si>
    <t>1020 Evergreen Way SE</t>
  </si>
  <si>
    <t>Lakeview Elementary</t>
  </si>
  <si>
    <t>16401 SE 318th</t>
  </si>
  <si>
    <t>Lea Hill Elementary</t>
  </si>
  <si>
    <t>30908 124th Ave. SE</t>
  </si>
  <si>
    <t>Mt Baker Middle School</t>
  </si>
  <si>
    <t>620 37th Street SE</t>
  </si>
  <si>
    <t>Olympic Middle School</t>
  </si>
  <si>
    <t>839 21st Street SE</t>
  </si>
  <si>
    <t>2301 M Street SE</t>
  </si>
  <si>
    <t>Rainier Middle School</t>
  </si>
  <si>
    <t>30620 116th Ave SE</t>
  </si>
  <si>
    <t>Terminal Park Elementary</t>
  </si>
  <si>
    <t>1101 D St. SE</t>
  </si>
  <si>
    <t>Washington Elementary</t>
  </si>
  <si>
    <t>20 E Street NE</t>
  </si>
  <si>
    <t>West Auburn High School</t>
  </si>
  <si>
    <t>401 W Main St</t>
  </si>
  <si>
    <t>Willow Crest Elementary School</t>
  </si>
  <si>
    <t>13002 SE 304th Street</t>
  </si>
  <si>
    <t>Bainbridge Island School District</t>
  </si>
  <si>
    <t>18-303</t>
  </si>
  <si>
    <t>Kitsap</t>
  </si>
  <si>
    <t>Bainbridge High School</t>
  </si>
  <si>
    <t>8489 Madison Ave NE</t>
  </si>
  <si>
    <t>Bainbridge Island</t>
  </si>
  <si>
    <t>98110</t>
  </si>
  <si>
    <t>Blakely Elementary</t>
  </si>
  <si>
    <t>4704 Blakely Ave. N.E.</t>
  </si>
  <si>
    <t>Commodore Center</t>
  </si>
  <si>
    <t>Halilts Elementary</t>
  </si>
  <si>
    <t>12781 Madison Ave. N.E.</t>
  </si>
  <si>
    <t>Ordway Elementary</t>
  </si>
  <si>
    <t>Sakai Intermediate School</t>
  </si>
  <si>
    <t>Woodward Middle School</t>
  </si>
  <si>
    <t>Battle Ground School District</t>
  </si>
  <si>
    <t>06-119</t>
  </si>
  <si>
    <t>Clark</t>
  </si>
  <si>
    <t>Amboy Middle School</t>
  </si>
  <si>
    <t>PO Box 200</t>
  </si>
  <si>
    <t>Battle Ground</t>
  </si>
  <si>
    <t>98604</t>
  </si>
  <si>
    <t>Battle Ground High School</t>
  </si>
  <si>
    <t>CAM Academy</t>
  </si>
  <si>
    <t>406 NW 5th Ave.</t>
  </si>
  <si>
    <t>Captain Strong Elementary</t>
  </si>
  <si>
    <t>1002 N.E. 6th Avenue</t>
  </si>
  <si>
    <t>Chief Umtuch Middle School</t>
  </si>
  <si>
    <t>700 N. W. 9th Street</t>
  </si>
  <si>
    <t>Daybreak Middle School</t>
  </si>
  <si>
    <t>1900 NW 20th Avenue</t>
  </si>
  <si>
    <t>Daybreak Primary School</t>
  </si>
  <si>
    <t>Glenwood Heights Primary</t>
  </si>
  <si>
    <t>9716 N. E. 134th Street</t>
  </si>
  <si>
    <t>Vancouver</t>
  </si>
  <si>
    <t>98662</t>
  </si>
  <si>
    <t>Homelink River</t>
  </si>
  <si>
    <t>610 A SW Eaton Blvd</t>
  </si>
  <si>
    <t>Laurin Middle School</t>
  </si>
  <si>
    <t>13601 N. E. 97th Avenue</t>
  </si>
  <si>
    <t>Maple Grove K-8 (formerly Maple Grove Middle School)</t>
  </si>
  <si>
    <t>610 B SW Eaton Blvd</t>
  </si>
  <si>
    <t>Pleasant Valley Middle School</t>
  </si>
  <si>
    <t>14320 N. E. 50th Avenue</t>
  </si>
  <si>
    <t>98686</t>
  </si>
  <si>
    <t>Pleasant Valley Primary</t>
  </si>
  <si>
    <t>Prairie High School</t>
  </si>
  <si>
    <t>11311 NE 119th St</t>
  </si>
  <si>
    <t>Summit View High School</t>
  </si>
  <si>
    <t>11104 N.E.149th Street</t>
  </si>
  <si>
    <t>Brush Prairie</t>
  </si>
  <si>
    <t>98606</t>
  </si>
  <si>
    <t>Tukes Valley Middle</t>
  </si>
  <si>
    <t>20601 NE 167th Avenue</t>
  </si>
  <si>
    <t>Tukes Valley Primary</t>
  </si>
  <si>
    <t>Yacolt Primary</t>
  </si>
  <si>
    <t>406 W Yacolt Road</t>
  </si>
  <si>
    <t>Yacolt</t>
  </si>
  <si>
    <t>98675</t>
  </si>
  <si>
    <t>Bellevue School District</t>
  </si>
  <si>
    <t>17-405</t>
  </si>
  <si>
    <t>9th District</t>
  </si>
  <si>
    <t>Ardmore Elementary</t>
  </si>
  <si>
    <t>16616 NE 32nd Street</t>
  </si>
  <si>
    <t>Bellevue</t>
  </si>
  <si>
    <t>98008</t>
  </si>
  <si>
    <t>Bellevue High</t>
  </si>
  <si>
    <t>10416 Wolverine Way</t>
  </si>
  <si>
    <t>98004</t>
  </si>
  <si>
    <t>Bennett Elementary</t>
  </si>
  <si>
    <t>17900 NE 16th St.</t>
  </si>
  <si>
    <t>Cherry Crest Elementary</t>
  </si>
  <si>
    <t>12400 ne 32nd st</t>
  </si>
  <si>
    <t>bellevue</t>
  </si>
  <si>
    <t>98005</t>
  </si>
  <si>
    <t>Chinook Middle</t>
  </si>
  <si>
    <t>2001 98th Ave NE</t>
  </si>
  <si>
    <t>Clyde Hill Elementary</t>
  </si>
  <si>
    <t>9601 ne 24th Street</t>
  </si>
  <si>
    <t>Enatai Elementary</t>
  </si>
  <si>
    <t>10700 SE 25th St</t>
  </si>
  <si>
    <t>Highland Middle</t>
  </si>
  <si>
    <t>15027 NE Bellevue-Redmond Rd</t>
  </si>
  <si>
    <t>98007</t>
  </si>
  <si>
    <t>Interlake High</t>
  </si>
  <si>
    <t>16245 NE 24th</t>
  </si>
  <si>
    <t>International School</t>
  </si>
  <si>
    <t>445 128th Ave SE</t>
  </si>
  <si>
    <t>Jing Mei</t>
  </si>
  <si>
    <t>12300 Main St.</t>
  </si>
  <si>
    <t>Lake Hills Elementary</t>
  </si>
  <si>
    <t>14310 SE 12th Street</t>
  </si>
  <si>
    <t>Medina Elementary</t>
  </si>
  <si>
    <t>8001 NE 8th Street</t>
  </si>
  <si>
    <t>Medina</t>
  </si>
  <si>
    <t>98039</t>
  </si>
  <si>
    <t>Newport Heights Elementary</t>
  </si>
  <si>
    <t>5225 119th Ave. SE</t>
  </si>
  <si>
    <t>98006</t>
  </si>
  <si>
    <t>Newport High</t>
  </si>
  <si>
    <t>4333 Factoria Blvd SE</t>
  </si>
  <si>
    <t>Odle Middle</t>
  </si>
  <si>
    <t>502 143rd Ave NE</t>
  </si>
  <si>
    <t>Phantom Lake Elementary</t>
  </si>
  <si>
    <t>1050 160th Ave SE</t>
  </si>
  <si>
    <t>Puesta Del Sol (Formerly Sunset Elementary)</t>
  </si>
  <si>
    <t>301 151st Pl NE</t>
  </si>
  <si>
    <t>Sammamish High</t>
  </si>
  <si>
    <t>100 140th Ave SE</t>
  </si>
  <si>
    <t>Sherwood Forest Elementary</t>
  </si>
  <si>
    <t>16411 NE 24th Street</t>
  </si>
  <si>
    <t>Somerset Elementary</t>
  </si>
  <si>
    <t>14100 Somerset Blvd SE</t>
  </si>
  <si>
    <t>Spiritridge Elementary</t>
  </si>
  <si>
    <t>16401 SE 24th Street</t>
  </si>
  <si>
    <t>Stevenson Elementary</t>
  </si>
  <si>
    <t>14220 NE 8th Street</t>
  </si>
  <si>
    <t>The Big Picture School</t>
  </si>
  <si>
    <t>14844 SE 22nd Street</t>
  </si>
  <si>
    <t>Tillicum Middle</t>
  </si>
  <si>
    <t>1280 160th Ave SE</t>
  </si>
  <si>
    <t>Tyee Middle</t>
  </si>
  <si>
    <t>13630 SE Allen Road</t>
  </si>
  <si>
    <t>Woodridge Elementary</t>
  </si>
  <si>
    <t>12619 SE 20th Place</t>
  </si>
  <si>
    <t>Bellingham School District</t>
  </si>
  <si>
    <t>37-501</t>
  </si>
  <si>
    <t>Alderwood Elementary School</t>
  </si>
  <si>
    <t>3400 Hollywood Street</t>
  </si>
  <si>
    <t>Bellingham High School</t>
  </si>
  <si>
    <t>2020 Cornwall Ave.</t>
  </si>
  <si>
    <t>Birchwood Elementary School</t>
  </si>
  <si>
    <t>3200 Pinewood Ave.</t>
  </si>
  <si>
    <t>Carl Cozier Elementary</t>
  </si>
  <si>
    <t>1330 Lincoln St.</t>
  </si>
  <si>
    <t>98226</t>
  </si>
  <si>
    <t>Columbia Elementary</t>
  </si>
  <si>
    <t>2508 Utter St.</t>
  </si>
  <si>
    <t>Cordata Elementary School</t>
  </si>
  <si>
    <t>4420 Aldrich Road</t>
  </si>
  <si>
    <t>Fairhaven Middle</t>
  </si>
  <si>
    <t>110 Park Ridge Rd.</t>
  </si>
  <si>
    <t>Geneva Elementary</t>
  </si>
  <si>
    <t>1401 Geneva St.</t>
  </si>
  <si>
    <t>GRAD Babies (Options High School)</t>
  </si>
  <si>
    <t>3773 McLeod Road</t>
  </si>
  <si>
    <t>Happy Valley Elementary School</t>
  </si>
  <si>
    <t>1041 24th St.</t>
  </si>
  <si>
    <t>Kulshan Middle</t>
  </si>
  <si>
    <t>1250 Kenoyer</t>
  </si>
  <si>
    <t>Lowell Elementary</t>
  </si>
  <si>
    <t>935 14th St.</t>
  </si>
  <si>
    <t>Northern Heights Elementary School</t>
  </si>
  <si>
    <t>400 Magrath</t>
  </si>
  <si>
    <t>Options Alt High</t>
  </si>
  <si>
    <t>2015 Franklin</t>
  </si>
  <si>
    <t>Parkview Elementary</t>
  </si>
  <si>
    <t>2033 Coolidge Drive</t>
  </si>
  <si>
    <t>Roosevelt Elementary School</t>
  </si>
  <si>
    <t>2900 Yew Street</t>
  </si>
  <si>
    <t>Sehome High School</t>
  </si>
  <si>
    <t>2700 Bill McDonald Pkwy.</t>
  </si>
  <si>
    <t>Shuksan Middle School</t>
  </si>
  <si>
    <t>2717 Alderwood Avenue</t>
  </si>
  <si>
    <t>Silverbeach Elementary</t>
  </si>
  <si>
    <t>4101 Academy Street</t>
  </si>
  <si>
    <t>Squalicum High School</t>
  </si>
  <si>
    <t>3773 E. McLeod Rd.</t>
  </si>
  <si>
    <t>Sunnyland Elementary School</t>
  </si>
  <si>
    <t>2800 James Street</t>
  </si>
  <si>
    <t>Wade King Elementary</t>
  </si>
  <si>
    <t>2155 Yew St. Rd.</t>
  </si>
  <si>
    <t>98229</t>
  </si>
  <si>
    <t>Whatcom Middle</t>
  </si>
  <si>
    <t>810 Halleck St.</t>
  </si>
  <si>
    <t>Benton/Franklin Juvenile Justice Center</t>
  </si>
  <si>
    <t>Benton</t>
  </si>
  <si>
    <t>4th District</t>
  </si>
  <si>
    <t>Kennewick</t>
  </si>
  <si>
    <t>99336</t>
  </si>
  <si>
    <t>Bethel School District</t>
  </si>
  <si>
    <t>27-403</t>
  </si>
  <si>
    <t>Pierce</t>
  </si>
  <si>
    <t>10th District</t>
  </si>
  <si>
    <t>Acceleration Academy</t>
  </si>
  <si>
    <t>16218 Pacific Ave</t>
  </si>
  <si>
    <t>Spanaway</t>
  </si>
  <si>
    <t>98387</t>
  </si>
  <si>
    <t>Bethel High</t>
  </si>
  <si>
    <t>22215 38th Ave. E.</t>
  </si>
  <si>
    <t>Bethel Hope Early Learning Center</t>
  </si>
  <si>
    <t>214 167th St S</t>
  </si>
  <si>
    <t>Bethel Middle School</t>
  </si>
  <si>
    <t>22001 38th Ave. E.</t>
  </si>
  <si>
    <t>Camas Prairie Elementary</t>
  </si>
  <si>
    <t>320 176th Street East</t>
  </si>
  <si>
    <t>Cedarcrest Jr High</t>
  </si>
  <si>
    <t>19120 13th Ave. Court E</t>
  </si>
  <si>
    <t>Centennial Elementary</t>
  </si>
  <si>
    <t>24323 54th Ave. E.</t>
  </si>
  <si>
    <t>Graham</t>
  </si>
  <si>
    <t>98338</t>
  </si>
  <si>
    <t>Challenger High</t>
  </si>
  <si>
    <t>18020 B Street East</t>
  </si>
  <si>
    <t>Chester H. Thompson Elementary</t>
  </si>
  <si>
    <t>303 159th Street East</t>
  </si>
  <si>
    <t>Tacoma</t>
  </si>
  <si>
    <t>98445</t>
  </si>
  <si>
    <t>Clover Creek Elementary</t>
  </si>
  <si>
    <t>16715 36th Ave. E.</t>
  </si>
  <si>
    <t>98446</t>
  </si>
  <si>
    <t>Cougar Mountain Junior High</t>
  </si>
  <si>
    <t>5108 260th St. E</t>
  </si>
  <si>
    <t>Elk Plain Headstart</t>
  </si>
  <si>
    <t>22015 22 Ave E</t>
  </si>
  <si>
    <t>Elk Plain School of Choice</t>
  </si>
  <si>
    <t>22015  22nd Ave East</t>
  </si>
  <si>
    <t>Evergreen Elementary</t>
  </si>
  <si>
    <t>1311 172nd Street East</t>
  </si>
  <si>
    <t>Fredrickson Elementary</t>
  </si>
  <si>
    <t>17418  74th Ave., E</t>
  </si>
  <si>
    <t>Puyallup</t>
  </si>
  <si>
    <t>98375</t>
  </si>
  <si>
    <t>Frontier Middle School</t>
  </si>
  <si>
    <t>22110 108th Ave. E.</t>
  </si>
  <si>
    <t>Graham Elementary</t>
  </si>
  <si>
    <t>10026 - 204th St. East</t>
  </si>
  <si>
    <t>Graham Kapowsin High School</t>
  </si>
  <si>
    <t>22100 - 108th Street East</t>
  </si>
  <si>
    <t>Kapowsin Elementary</t>
  </si>
  <si>
    <t>10412 264th St. E.</t>
  </si>
  <si>
    <t>Katherine G. Johnson Elementary School</t>
  </si>
  <si>
    <t>17015 Waller Rd E</t>
  </si>
  <si>
    <t>17015 Waller Rd E, Tacoma, WA 98446</t>
  </si>
  <si>
    <t>Liberty Junior High School</t>
  </si>
  <si>
    <t>7319 Eustis Hunt Road E</t>
  </si>
  <si>
    <t>Naches Trail Elementary</t>
  </si>
  <si>
    <t>15305 Waller Road E</t>
  </si>
  <si>
    <t>Naches Trail Preschool</t>
  </si>
  <si>
    <t>Nelson Elementary</t>
  </si>
  <si>
    <t>22205 - 224th St. East</t>
  </si>
  <si>
    <t>North Star Elementary</t>
  </si>
  <si>
    <t>7719 - 224th Street East</t>
  </si>
  <si>
    <t>Pioneer Valley Elementary</t>
  </si>
  <si>
    <t>7315 Eustis-Hunt Road</t>
  </si>
  <si>
    <t>Pioneer Valley Preschool</t>
  </si>
  <si>
    <t>Rocky Ridge Elementary</t>
  </si>
  <si>
    <t>6514  260th St. East</t>
  </si>
  <si>
    <t>Roy Elementary</t>
  </si>
  <si>
    <t>4th &amp; Petersen</t>
  </si>
  <si>
    <t>P.O. Box 238</t>
  </si>
  <si>
    <t>Roy</t>
  </si>
  <si>
    <t>98580</t>
  </si>
  <si>
    <t>Shining Mt. Elementary</t>
  </si>
  <si>
    <t>21615-38th Ave E</t>
  </si>
  <si>
    <t>Spanaway Elementary</t>
  </si>
  <si>
    <t>412 - 165th St South</t>
  </si>
  <si>
    <t>Spanaway Elementary Preschool</t>
  </si>
  <si>
    <t>412 165th St E</t>
  </si>
  <si>
    <t>Spanaway Lake High School</t>
  </si>
  <si>
    <t>1305 - 168th St. East</t>
  </si>
  <si>
    <t>Spanaway Middle School</t>
  </si>
  <si>
    <t>15701 B Street East</t>
  </si>
  <si>
    <t>The Lab</t>
  </si>
  <si>
    <t>516 176th St E</t>
  </si>
  <si>
    <t>Thompson Preschool</t>
  </si>
  <si>
    <t>15710 5th Ave E</t>
  </si>
  <si>
    <t>Blaine School District</t>
  </si>
  <si>
    <t>37-503</t>
  </si>
  <si>
    <t>1st District</t>
  </si>
  <si>
    <t>Blaine Elementary</t>
  </si>
  <si>
    <t>836 Mitchell Avenue</t>
  </si>
  <si>
    <t>Blaine</t>
  </si>
  <si>
    <t>98230</t>
  </si>
  <si>
    <t>Blaine High</t>
  </si>
  <si>
    <t>1055 H Street</t>
  </si>
  <si>
    <t>Blaine Middle</t>
  </si>
  <si>
    <t>975 H Street</t>
  </si>
  <si>
    <t>Blaine Primary</t>
  </si>
  <si>
    <t>820 Boblett Street</t>
  </si>
  <si>
    <t>Boistfort School District</t>
  </si>
  <si>
    <t>21-234</t>
  </si>
  <si>
    <t>Boistfort Elementary</t>
  </si>
  <si>
    <t>983 Boistfort Road</t>
  </si>
  <si>
    <t>Curtis</t>
  </si>
  <si>
    <t>98538</t>
  </si>
  <si>
    <t>Bremerton School District</t>
  </si>
  <si>
    <t>18-100</t>
  </si>
  <si>
    <t>Armin Jahr Elementary</t>
  </si>
  <si>
    <t>800 Dibb Avenue</t>
  </si>
  <si>
    <t>Bremerton</t>
  </si>
  <si>
    <t>98310</t>
  </si>
  <si>
    <t>Bremerton High School</t>
  </si>
  <si>
    <t>1500 13th Street</t>
  </si>
  <si>
    <t>98337</t>
  </si>
  <si>
    <t>Crown Hill Elementary</t>
  </si>
  <si>
    <t>1500 Rocky Point Road</t>
  </si>
  <si>
    <t>98312</t>
  </si>
  <si>
    <t>Kitsap Lake Elementary</t>
  </si>
  <si>
    <t>1111 Carr Boulevard</t>
  </si>
  <si>
    <t>Mountain View Middle School</t>
  </si>
  <si>
    <t>2400 Perry Ave.</t>
  </si>
  <si>
    <t>Naval Avenue Elementary</t>
  </si>
  <si>
    <t>900 Olympic Avenue</t>
  </si>
  <si>
    <t>Renaissance High School</t>
  </si>
  <si>
    <t>3400 1st St.</t>
  </si>
  <si>
    <t>View Ridge Elementary Arts Academy</t>
  </si>
  <si>
    <t>3250 Spruce Street</t>
  </si>
  <si>
    <t>West Hills S.T.E.M. Academy</t>
  </si>
  <si>
    <t>520 National Ave. S.</t>
  </si>
  <si>
    <t>Brewster School District</t>
  </si>
  <si>
    <t>24-111</t>
  </si>
  <si>
    <t>Okanogan</t>
  </si>
  <si>
    <t>Brewster Elementary School</t>
  </si>
  <si>
    <t>502 S. 7th Street</t>
  </si>
  <si>
    <t>PO Box 97</t>
  </si>
  <si>
    <t>Brewster</t>
  </si>
  <si>
    <t>98812</t>
  </si>
  <si>
    <t>Brewster Jr/Sr High</t>
  </si>
  <si>
    <t>503 S 7TH ST</t>
  </si>
  <si>
    <t>BREWSTER</t>
  </si>
  <si>
    <t>98846</t>
  </si>
  <si>
    <t>Bridgeport School District</t>
  </si>
  <si>
    <t>09-075</t>
  </si>
  <si>
    <t>Douglas</t>
  </si>
  <si>
    <t>Bridgeport Elementary School</t>
  </si>
  <si>
    <t>PO Box: 1060</t>
  </si>
  <si>
    <t>Bridgeport</t>
  </si>
  <si>
    <t>98813</t>
  </si>
  <si>
    <t>Bridgeport High</t>
  </si>
  <si>
    <t>1220 Kryger Street</t>
  </si>
  <si>
    <t>Bridgeport Middle School</t>
  </si>
  <si>
    <t>1300 Douglas Street</t>
  </si>
  <si>
    <t>Brinnon School District</t>
  </si>
  <si>
    <t>16-046</t>
  </si>
  <si>
    <t>Jefferson</t>
  </si>
  <si>
    <t>Brinnon</t>
  </si>
  <si>
    <t>46 School House Rd</t>
  </si>
  <si>
    <t>98320</t>
  </si>
  <si>
    <t>Burlington - Edison School District</t>
  </si>
  <si>
    <t>29-100</t>
  </si>
  <si>
    <t>Allen Elementary</t>
  </si>
  <si>
    <t>17145 Cook Road</t>
  </si>
  <si>
    <t>Bow</t>
  </si>
  <si>
    <t>98232</t>
  </si>
  <si>
    <t>Bay View Elementary</t>
  </si>
  <si>
    <t>15241 Josh Wilson Road</t>
  </si>
  <si>
    <t>Burlington</t>
  </si>
  <si>
    <t>98233</t>
  </si>
  <si>
    <t>Burlington-Edison High School</t>
  </si>
  <si>
    <t>301 N. Burlington Blvd</t>
  </si>
  <si>
    <t>Edison Elementary</t>
  </si>
  <si>
    <t>5801 Main Avenue</t>
  </si>
  <si>
    <t>Lucille Umbarger Elementary</t>
  </si>
  <si>
    <t>820 S. Skagit Street</t>
  </si>
  <si>
    <t>West View Elementary</t>
  </si>
  <si>
    <t>515 West Victoria Avenue</t>
  </si>
  <si>
    <t>Camas School District</t>
  </si>
  <si>
    <t>06-117</t>
  </si>
  <si>
    <t>Camas High School</t>
  </si>
  <si>
    <t>26900 SE 15th Street</t>
  </si>
  <si>
    <t>Camas</t>
  </si>
  <si>
    <t>98607</t>
  </si>
  <si>
    <t>Discovery High School</t>
  </si>
  <si>
    <t>5125 NW Nan Henriksen Way</t>
  </si>
  <si>
    <t>Dorothy Fox Elementary</t>
  </si>
  <si>
    <t>2623 N.W. Sierra Street</t>
  </si>
  <si>
    <t>Grass Valley Elementary</t>
  </si>
  <si>
    <t>3000 NW Grass Valley Dr.</t>
  </si>
  <si>
    <t>Hayes Freedom High School</t>
  </si>
  <si>
    <t>1919 NE Ione St.</t>
  </si>
  <si>
    <t>Helen Baller Elementary</t>
  </si>
  <si>
    <t>1954 N. E. Garfield Street</t>
  </si>
  <si>
    <t>La Camas Lake Elementary</t>
  </si>
  <si>
    <t>4825 North shore Blvd</t>
  </si>
  <si>
    <t>Liberty Middle School</t>
  </si>
  <si>
    <t>1612 NE Garfield</t>
  </si>
  <si>
    <t>Odyssey Middle School</t>
  </si>
  <si>
    <t>5001 NW Nan Henriksen Way</t>
  </si>
  <si>
    <t>Prune Hill Elementary</t>
  </si>
  <si>
    <t>1601 N.W. Tidland Street</t>
  </si>
  <si>
    <t>Skyridge Middle School</t>
  </si>
  <si>
    <t>5220 N. W. Parker St.</t>
  </si>
  <si>
    <t>Woodburn Elementary</t>
  </si>
  <si>
    <t>2400 NE Woodburn Dr.</t>
  </si>
  <si>
    <t>Cape Flattery School District</t>
  </si>
  <si>
    <t>05-401</t>
  </si>
  <si>
    <t>Clallam</t>
  </si>
  <si>
    <t>Clallam Bay High and Elementary School</t>
  </si>
  <si>
    <t>PO BOX 337</t>
  </si>
  <si>
    <t>Clallam Bay</t>
  </si>
  <si>
    <t>98326</t>
  </si>
  <si>
    <t>Neah Bay Elementary School</t>
  </si>
  <si>
    <t>3560 Deer St</t>
  </si>
  <si>
    <t>Neah Bay</t>
  </si>
  <si>
    <t>98357</t>
  </si>
  <si>
    <t>Neah Bay Jr/Sr High School</t>
  </si>
  <si>
    <t>Carbonado School District</t>
  </si>
  <si>
    <t>27-019</t>
  </si>
  <si>
    <t>Carbonado Elementary</t>
  </si>
  <si>
    <t>PO Box 131</t>
  </si>
  <si>
    <t>Carbonado</t>
  </si>
  <si>
    <t>98323</t>
  </si>
  <si>
    <t>Cascade Public School</t>
  </si>
  <si>
    <t>17-917</t>
  </si>
  <si>
    <t>Why Not You Academy</t>
  </si>
  <si>
    <t>22419 Pacific Hwy S, #3</t>
  </si>
  <si>
    <t>Des Moines</t>
  </si>
  <si>
    <t>98198</t>
  </si>
  <si>
    <t>Cascade School District</t>
  </si>
  <si>
    <t>04-228</t>
  </si>
  <si>
    <t>Chelan</t>
  </si>
  <si>
    <t>Alpine Lakes Elementary</t>
  </si>
  <si>
    <t>500 Pine Street</t>
  </si>
  <si>
    <t>Leavenworth</t>
  </si>
  <si>
    <t>98826</t>
  </si>
  <si>
    <t>Beaver Valley</t>
  </si>
  <si>
    <t>19265 Beaver Valley Rd.</t>
  </si>
  <si>
    <t>Plain</t>
  </si>
  <si>
    <t>Cascade High School</t>
  </si>
  <si>
    <t>10190 Chumstick Rd.</t>
  </si>
  <si>
    <t>Icicle River Middle School</t>
  </si>
  <si>
    <t>10195 Titus Road</t>
  </si>
  <si>
    <t>Peshastin Dryden Elementary School</t>
  </si>
  <si>
    <t>10001 School St</t>
  </si>
  <si>
    <t>Peshastin</t>
  </si>
  <si>
    <t>98847</t>
  </si>
  <si>
    <t>Cashmere School District</t>
  </si>
  <si>
    <t>04-222</t>
  </si>
  <si>
    <t>Cashmere High School</t>
  </si>
  <si>
    <t>329 Tigner Road</t>
  </si>
  <si>
    <t>Cashmere</t>
  </si>
  <si>
    <t>98815</t>
  </si>
  <si>
    <t>Cashmere Middle School</t>
  </si>
  <si>
    <t>300 Tigner Road</t>
  </si>
  <si>
    <t>Vale Elementary</t>
  </si>
  <si>
    <t>101 Pioneer Avenue</t>
  </si>
  <si>
    <t>Castle Rock School District</t>
  </si>
  <si>
    <t>08-401</t>
  </si>
  <si>
    <t>Cowlitz</t>
  </si>
  <si>
    <t>Castle Rock Elementary</t>
  </si>
  <si>
    <t>700 Huntington Ave. S.</t>
  </si>
  <si>
    <t>Castle Rock</t>
  </si>
  <si>
    <t>98611</t>
  </si>
  <si>
    <t>Castle Rock High School</t>
  </si>
  <si>
    <t>5180 West Side Hwy</t>
  </si>
  <si>
    <t>Castle Rock Middle School</t>
  </si>
  <si>
    <t>615 Front Ave SW</t>
  </si>
  <si>
    <t>Catalyst Public Schools</t>
  </si>
  <si>
    <t>18-901</t>
  </si>
  <si>
    <t>1305 Ironsides Ave</t>
  </si>
  <si>
    <t>Centerville School District</t>
  </si>
  <si>
    <t>20-215</t>
  </si>
  <si>
    <t>Klickitat</t>
  </si>
  <si>
    <t>Centerville</t>
  </si>
  <si>
    <t>2315 Centerville Hwy</t>
  </si>
  <si>
    <t>98613</t>
  </si>
  <si>
    <t>Central Kitsap School District</t>
  </si>
  <si>
    <t>18-401</t>
  </si>
  <si>
    <t>Alternative High School (Barker Creek)</t>
  </si>
  <si>
    <t>1400 NE McWilliams Rd</t>
  </si>
  <si>
    <t>98311</t>
  </si>
  <si>
    <t>Brownsville Elementary</t>
  </si>
  <si>
    <t>8795 Illahee Rd. N.E.</t>
  </si>
  <si>
    <t>Central Kitsap High</t>
  </si>
  <si>
    <t>3700 N.W. Anderson Hill Rd.</t>
  </si>
  <si>
    <t>Silverdale</t>
  </si>
  <si>
    <t>98383</t>
  </si>
  <si>
    <t>Central Kitsap Middle School</t>
  </si>
  <si>
    <t>10130 Frontier Pl. N.W.</t>
  </si>
  <si>
    <t>Clear Creek Elementary</t>
  </si>
  <si>
    <t>12901 Winter Creek Ave NW</t>
  </si>
  <si>
    <t>Cottonwood Elementary</t>
  </si>
  <si>
    <t>330 NE Foster Road</t>
  </si>
  <si>
    <t>Cougar Valley Elementary</t>
  </si>
  <si>
    <t>13200 Olympic View Rd.</t>
  </si>
  <si>
    <t>Emerald Heights Elementary</t>
  </si>
  <si>
    <t>1260 Pinnacle Court</t>
  </si>
  <si>
    <t>Esquire Hills Elementary</t>
  </si>
  <si>
    <t>2650 N.E. John Carlson Rd.</t>
  </si>
  <si>
    <t>Fairview Middle School</t>
  </si>
  <si>
    <t>8107 Central Valley Rd. N.W.</t>
  </si>
  <si>
    <t>Green Mountain Elementary</t>
  </si>
  <si>
    <t>3860 Boundary Trail N.W.</t>
  </si>
  <si>
    <t>Hawk Elementary (HEJP)</t>
  </si>
  <si>
    <t>2900 Austin Drive</t>
  </si>
  <si>
    <t>Klahowya Secondary (7-12)</t>
  </si>
  <si>
    <t>7607 N.W. Newberry Hill Rd.</t>
  </si>
  <si>
    <t>Olympic High</t>
  </si>
  <si>
    <t>7070 Stampede Blvd. N.W.</t>
  </si>
  <si>
    <t>Pinecrest Elementary</t>
  </si>
  <si>
    <t>5530 Pine Road NE</t>
  </si>
  <si>
    <t>Ridgetop Middle School</t>
  </si>
  <si>
    <t>10600 Hillsboro Drive NE</t>
  </si>
  <si>
    <t>Silver Ridge Elementary</t>
  </si>
  <si>
    <t>10622 Hillsboro</t>
  </si>
  <si>
    <t>Silverdale Elementary</t>
  </si>
  <si>
    <t>9100 Dickey Rd. NW</t>
  </si>
  <si>
    <t>Woodlands Elementary</t>
  </si>
  <si>
    <t>7420 Cental Valley Rd.</t>
  </si>
  <si>
    <t>Central Valley School District</t>
  </si>
  <si>
    <t>32-356</t>
  </si>
  <si>
    <t>Adams Elementary</t>
  </si>
  <si>
    <t>14707 E. 8th Avenue</t>
  </si>
  <si>
    <t>Spokane Valley</t>
  </si>
  <si>
    <t>99037</t>
  </si>
  <si>
    <t>Out of WA</t>
  </si>
  <si>
    <t>Bowdish Jr. High School</t>
  </si>
  <si>
    <t>2218 N Molter Road</t>
  </si>
  <si>
    <t>Liberty Lake</t>
  </si>
  <si>
    <t>99019</t>
  </si>
  <si>
    <t>Broadway Elementary</t>
  </si>
  <si>
    <t>2218 N. Molter Road</t>
  </si>
  <si>
    <t>Central Valley High School</t>
  </si>
  <si>
    <t>Chester Elementary</t>
  </si>
  <si>
    <t>Evergreen Jr. High School</t>
  </si>
  <si>
    <t>Green Acres Elementary School</t>
  </si>
  <si>
    <t>Greenacres Jr. High School</t>
  </si>
  <si>
    <t>Horizon Jr. High School</t>
  </si>
  <si>
    <t>Liberty Creek Elementary</t>
  </si>
  <si>
    <t>Liberty Lake Elementary</t>
  </si>
  <si>
    <t>McDonald</t>
  </si>
  <si>
    <t>Mica Peak</t>
  </si>
  <si>
    <t>North Pines Jr. High School</t>
  </si>
  <si>
    <t>Opportunity Elementary</t>
  </si>
  <si>
    <t>Ponderosa Elementary</t>
  </si>
  <si>
    <t>Progress Elementary</t>
  </si>
  <si>
    <t>Ridgeline High School</t>
  </si>
  <si>
    <t>Riverbend School</t>
  </si>
  <si>
    <t>Selkirk Middle School</t>
  </si>
  <si>
    <t>South Pines Elementary</t>
  </si>
  <si>
    <t>Spokane Valley Technology</t>
  </si>
  <si>
    <t>2218 Molter Rd.</t>
  </si>
  <si>
    <t>Summitt School</t>
  </si>
  <si>
    <t>Sunrise Elementary</t>
  </si>
  <si>
    <t>University Elementary</t>
  </si>
  <si>
    <t>University High School</t>
  </si>
  <si>
    <t>Virginia</t>
  </si>
  <si>
    <t>Centralia School District</t>
  </si>
  <si>
    <t>21-401</t>
  </si>
  <si>
    <t>Centralia High School</t>
  </si>
  <si>
    <t>813 Eshom Rd.</t>
  </si>
  <si>
    <t>Centralia</t>
  </si>
  <si>
    <t>98531</t>
  </si>
  <si>
    <t>Centralia Middle</t>
  </si>
  <si>
    <t>901 Johnson Road</t>
  </si>
  <si>
    <t>607 H Street</t>
  </si>
  <si>
    <t>Fords Prairie Elementary</t>
  </si>
  <si>
    <t>1620 Harrison Ave.</t>
  </si>
  <si>
    <t>Futurus High School</t>
  </si>
  <si>
    <t>906 Johnson Rd</t>
  </si>
  <si>
    <t>Jefferson Lincoln Elementary School</t>
  </si>
  <si>
    <t>400 W. Summa St.</t>
  </si>
  <si>
    <t>Oakview Elementary</t>
  </si>
  <si>
    <t>201 Oakview Ave.</t>
  </si>
  <si>
    <t>800 Field Ave</t>
  </si>
  <si>
    <t>Chehalis School District</t>
  </si>
  <si>
    <t>21-302</t>
  </si>
  <si>
    <t>Chehalis Middle School</t>
  </si>
  <si>
    <t>1060 SW 20th Street</t>
  </si>
  <si>
    <t>Chehalis</t>
  </si>
  <si>
    <t>98532</t>
  </si>
  <si>
    <t>James W. Lintott Elementary</t>
  </si>
  <si>
    <t>1220 Bishop Road</t>
  </si>
  <si>
    <t>Lewis County Alternative School</t>
  </si>
  <si>
    <t>310 S.W. 16th St.</t>
  </si>
  <si>
    <t>Orin C. Smith Elementary School</t>
  </si>
  <si>
    <t>1240 Bishop Road</t>
  </si>
  <si>
    <t>W.F. West High</t>
  </si>
  <si>
    <t>342 SW 16th Street</t>
  </si>
  <si>
    <t>Chelan County Juvenile Justice Center</t>
  </si>
  <si>
    <t>Chelan County Juvenile</t>
  </si>
  <si>
    <t>Wenatchee</t>
  </si>
  <si>
    <t>98801</t>
  </si>
  <si>
    <t>Cheney School District</t>
  </si>
  <si>
    <t>32-360</t>
  </si>
  <si>
    <t>Betz Elementary</t>
  </si>
  <si>
    <t>317 N 7th St</t>
  </si>
  <si>
    <t>Cheney</t>
  </si>
  <si>
    <t>99004</t>
  </si>
  <si>
    <t>Cheney High School</t>
  </si>
  <si>
    <t>12414 South Andrus</t>
  </si>
  <si>
    <t>Cheney Middle School</t>
  </si>
  <si>
    <t>740 Betz Road</t>
  </si>
  <si>
    <t>Salnave Elementary</t>
  </si>
  <si>
    <t>12414 S Andrus</t>
  </si>
  <si>
    <t>Snowdon Elementary</t>
  </si>
  <si>
    <t>Sunset Elementary</t>
  </si>
  <si>
    <t>Three Springs High School</t>
  </si>
  <si>
    <t>6120 Abbott</t>
  </si>
  <si>
    <t>99224</t>
  </si>
  <si>
    <t>Westwood Middle School</t>
  </si>
  <si>
    <t>WIN Academy</t>
  </si>
  <si>
    <t>12414 S Andrus Rd</t>
  </si>
  <si>
    <t>Windsor Elementary</t>
  </si>
  <si>
    <t>9904</t>
  </si>
  <si>
    <t>Chewelah School District</t>
  </si>
  <si>
    <t>33-036</t>
  </si>
  <si>
    <t>Stevens</t>
  </si>
  <si>
    <t>Chewelah Open Doors</t>
  </si>
  <si>
    <t>PO Box 47</t>
  </si>
  <si>
    <t>Chewelah</t>
  </si>
  <si>
    <t>99109</t>
  </si>
  <si>
    <t>Gess Elementary</t>
  </si>
  <si>
    <t>E. 405 Lincoln</t>
  </si>
  <si>
    <t>P.O. Box 7</t>
  </si>
  <si>
    <t>Jenkins High School</t>
  </si>
  <si>
    <t>P.O. Box 138</t>
  </si>
  <si>
    <t>E 702 LINCOLN ST</t>
  </si>
  <si>
    <t>Quartzite Learning</t>
  </si>
  <si>
    <t>PO BOX 47</t>
  </si>
  <si>
    <t>CHEWELAH</t>
  </si>
  <si>
    <t>Chief Leschi School</t>
  </si>
  <si>
    <t>27-901</t>
  </si>
  <si>
    <t>5625 52nd Street East</t>
  </si>
  <si>
    <t>98371</t>
  </si>
  <si>
    <t>Child Study &amp; Treatment Center</t>
  </si>
  <si>
    <t>Camano</t>
  </si>
  <si>
    <t>Lakewood</t>
  </si>
  <si>
    <t>98498</t>
  </si>
  <si>
    <t>Firwood</t>
  </si>
  <si>
    <t>Ketron</t>
  </si>
  <si>
    <t>Orcas</t>
  </si>
  <si>
    <t>San Juan</t>
  </si>
  <si>
    <t>Steilacoom</t>
  </si>
  <si>
    <t>Chimacum School District</t>
  </si>
  <si>
    <t>16-049</t>
  </si>
  <si>
    <t>Chimacum Creek Primary</t>
  </si>
  <si>
    <t>313 Ness Corner Rd</t>
  </si>
  <si>
    <t>Port Hadlock</t>
  </si>
  <si>
    <t>98339</t>
  </si>
  <si>
    <t>Chimacum Elementary</t>
  </si>
  <si>
    <t>P.O. Box 278</t>
  </si>
  <si>
    <t>Chimacum</t>
  </si>
  <si>
    <t>98325</t>
  </si>
  <si>
    <t>Chimacum Junior and Senior High School</t>
  </si>
  <si>
    <t>Cispus Learning Center</t>
  </si>
  <si>
    <t>Randle</t>
  </si>
  <si>
    <t>98277</t>
  </si>
  <si>
    <t>Clallam County Juvenile Services</t>
  </si>
  <si>
    <t>Clallam County Juvenile</t>
  </si>
  <si>
    <t>Port Angeles</t>
  </si>
  <si>
    <t>98363</t>
  </si>
  <si>
    <t>Clarkston School District</t>
  </si>
  <si>
    <t>02-250</t>
  </si>
  <si>
    <t>Clarkston High School</t>
  </si>
  <si>
    <t>401 Chestnut St</t>
  </si>
  <si>
    <t>Clarkston</t>
  </si>
  <si>
    <t>99403</t>
  </si>
  <si>
    <t>Educational Opportunity Center (EOC)</t>
  </si>
  <si>
    <t>1284 Chestnut St</t>
  </si>
  <si>
    <t>Grantham Elementary School</t>
  </si>
  <si>
    <t>PO Box 70</t>
  </si>
  <si>
    <t>Heights Elementary School</t>
  </si>
  <si>
    <t>1917 4th ave</t>
  </si>
  <si>
    <t>Highland Elementary School</t>
  </si>
  <si>
    <t>1432 Highland</t>
  </si>
  <si>
    <t>Lincoln Middle School</t>
  </si>
  <si>
    <t>1945 4th ave</t>
  </si>
  <si>
    <t>Parkway Elementary School</t>
  </si>
  <si>
    <t>1103 4th Street</t>
  </si>
  <si>
    <t>Cle Elum-Roslyn School District</t>
  </si>
  <si>
    <t>19-404</t>
  </si>
  <si>
    <t>Kittitas</t>
  </si>
  <si>
    <t>Cle Elum-Roslyn Elementary</t>
  </si>
  <si>
    <t>2696 SR 903</t>
  </si>
  <si>
    <t>Cle Elum</t>
  </si>
  <si>
    <t>98922</t>
  </si>
  <si>
    <t>Cle Elum-Roslyn High</t>
  </si>
  <si>
    <t>2692 SR 903</t>
  </si>
  <si>
    <t>Swiftwater Learning Center</t>
  </si>
  <si>
    <t>4244 Bullfrog Rd</t>
  </si>
  <si>
    <t>Walter Strom Middle</t>
  </si>
  <si>
    <t>2694 SR 903</t>
  </si>
  <si>
    <t>Clover Park School District</t>
  </si>
  <si>
    <t>27-400</t>
  </si>
  <si>
    <t>Beachwood Elementary</t>
  </si>
  <si>
    <t>9219 Lakewood Dr SW</t>
  </si>
  <si>
    <t>98499</t>
  </si>
  <si>
    <t>Carter Lake Elementary</t>
  </si>
  <si>
    <t>3420 Lincoln Blvd SW</t>
  </si>
  <si>
    <t>JBLM</t>
  </si>
  <si>
    <t>98439</t>
  </si>
  <si>
    <t>Clover Park Early Learning Program</t>
  </si>
  <si>
    <t>Clover Park High School</t>
  </si>
  <si>
    <t>CPSD Open Doors Program</t>
  </si>
  <si>
    <t>Custer Elementary</t>
  </si>
  <si>
    <t>7801 Steilacoom Blvd. S.W.</t>
  </si>
  <si>
    <t>Dower Elementary</t>
  </si>
  <si>
    <t>7817 John Dower Rd. W.</t>
  </si>
  <si>
    <t>9010 Blaine Ave.</t>
  </si>
  <si>
    <t>Fort Lewis</t>
  </si>
  <si>
    <t>98433</t>
  </si>
  <si>
    <t>Four Heroes Elementary</t>
  </si>
  <si>
    <t>10903 Gravelly Lake Dr SW</t>
  </si>
  <si>
    <t>Harrison Prep</t>
  </si>
  <si>
    <t>Hillside Elementary</t>
  </si>
  <si>
    <t>61700 Garcia Blvd</t>
  </si>
  <si>
    <t>Hudtloff Middle School</t>
  </si>
  <si>
    <t>Idlewild Elementary</t>
  </si>
  <si>
    <t>Lake Louise Elementary</t>
  </si>
  <si>
    <t>Lakes High School</t>
  </si>
  <si>
    <t>Lakeview Hope Academy</t>
  </si>
  <si>
    <t>Lochburn Middle School</t>
  </si>
  <si>
    <t>Meriwether Elementary School</t>
  </si>
  <si>
    <t>Oakbrook Elementary</t>
  </si>
  <si>
    <t>Park Lodge Elementary</t>
  </si>
  <si>
    <t>Rainier Elementary School</t>
  </si>
  <si>
    <t>Thomas Middle School</t>
  </si>
  <si>
    <t>Tillicum Elementary</t>
  </si>
  <si>
    <t>Tyee Park Elementary</t>
  </si>
  <si>
    <t>Colfax School District</t>
  </si>
  <si>
    <t>38-300</t>
  </si>
  <si>
    <t>Whitman</t>
  </si>
  <si>
    <t>Colfax High</t>
  </si>
  <si>
    <t>N. 1110 Morton St.</t>
  </si>
  <si>
    <t>Colfax</t>
  </si>
  <si>
    <t>99111</t>
  </si>
  <si>
    <t>Jennings Elementary</t>
  </si>
  <si>
    <t>N. 1207 Morton St.</t>
  </si>
  <si>
    <t>College Place School District</t>
  </si>
  <si>
    <t>36-250</t>
  </si>
  <si>
    <t>Walla Walla</t>
  </si>
  <si>
    <t>Davis Elementary</t>
  </si>
  <si>
    <t>31 SE Ash Street</t>
  </si>
  <si>
    <t>College Place</t>
  </si>
  <si>
    <t>99324</t>
  </si>
  <si>
    <t>Sager / College Place High School</t>
  </si>
  <si>
    <t>1755 S. College Avenue</t>
  </si>
  <si>
    <t>Colton School District</t>
  </si>
  <si>
    <t>38-306</t>
  </si>
  <si>
    <t>Colton Elementary</t>
  </si>
  <si>
    <t>706 Union St</t>
  </si>
  <si>
    <t>Colton</t>
  </si>
  <si>
    <t>99113</t>
  </si>
  <si>
    <t>Colton High</t>
  </si>
  <si>
    <t>706 Union</t>
  </si>
  <si>
    <t>Columbia School District-Stevens</t>
  </si>
  <si>
    <t>33-206</t>
  </si>
  <si>
    <t>Columbia High/Elementary</t>
  </si>
  <si>
    <t>4961B Hunters Shop Rd</t>
  </si>
  <si>
    <t>PO Box 7</t>
  </si>
  <si>
    <t>Hunters</t>
  </si>
  <si>
    <t>99137</t>
  </si>
  <si>
    <t>Columbia School District-Walla Walla</t>
  </si>
  <si>
    <t>36-400</t>
  </si>
  <si>
    <t>977 Maple Street</t>
  </si>
  <si>
    <t>Burbank</t>
  </si>
  <si>
    <t>99323</t>
  </si>
  <si>
    <t>Columbia High</t>
  </si>
  <si>
    <t>787 Maple Street</t>
  </si>
  <si>
    <t>Columbia Middle School</t>
  </si>
  <si>
    <t>835 Maple Street</t>
  </si>
  <si>
    <t>Colville School District</t>
  </si>
  <si>
    <t>33-115</t>
  </si>
  <si>
    <t>Colville High School</t>
  </si>
  <si>
    <t>217 S Hofstetter St</t>
  </si>
  <si>
    <t>Colville</t>
  </si>
  <si>
    <t>99114</t>
  </si>
  <si>
    <t>Colville Junior High</t>
  </si>
  <si>
    <t>990 S Cedar St</t>
  </si>
  <si>
    <t>Fort Colville Elementary</t>
  </si>
  <si>
    <t>Hofstetter Elementary School</t>
  </si>
  <si>
    <t>Panorama</t>
  </si>
  <si>
    <t>990 S Cedar</t>
  </si>
  <si>
    <t>Concrete School District</t>
  </si>
  <si>
    <t>29-011</t>
  </si>
  <si>
    <t>Concrete Elementary School</t>
  </si>
  <si>
    <t>7838 South Superior Avenue</t>
  </si>
  <si>
    <t>Concrete</t>
  </si>
  <si>
    <t>98237</t>
  </si>
  <si>
    <t>Concrete High School</t>
  </si>
  <si>
    <t>7830 South Superior Avenue</t>
  </si>
  <si>
    <t>Conway School District</t>
  </si>
  <si>
    <t>29-317</t>
  </si>
  <si>
    <t>Conway</t>
  </si>
  <si>
    <t>19710 State Route 534</t>
  </si>
  <si>
    <t>Mount Vernon</t>
  </si>
  <si>
    <t>98274</t>
  </si>
  <si>
    <t>Cosmopolis School District</t>
  </si>
  <si>
    <t>14-099</t>
  </si>
  <si>
    <t>Cosmopolis Elementary School</t>
  </si>
  <si>
    <t>PO Box 479</t>
  </si>
  <si>
    <t>Cosmopolis</t>
  </si>
  <si>
    <t>98537</t>
  </si>
  <si>
    <t>Coulee-Hartline School District</t>
  </si>
  <si>
    <t>13-151</t>
  </si>
  <si>
    <t>Grant</t>
  </si>
  <si>
    <t>Almira Coulee Hartline High School</t>
  </si>
  <si>
    <t>413 N 4th</t>
  </si>
  <si>
    <t>Coulee City</t>
  </si>
  <si>
    <t>99115</t>
  </si>
  <si>
    <t>Coulee City Elementary/ Middle</t>
  </si>
  <si>
    <t>410 W Locust St</t>
  </si>
  <si>
    <t>Country Village Day School</t>
  </si>
  <si>
    <t>Mercer Island</t>
  </si>
  <si>
    <t>98040</t>
  </si>
  <si>
    <t>Coupeville School District</t>
  </si>
  <si>
    <t>15-204</t>
  </si>
  <si>
    <t>Island</t>
  </si>
  <si>
    <t>Coupeville Elementary School</t>
  </si>
  <si>
    <t>6 South Main Street</t>
  </si>
  <si>
    <t>Coupeville</t>
  </si>
  <si>
    <t>98239</t>
  </si>
  <si>
    <t>Coupeville High School</t>
  </si>
  <si>
    <t>501 S Main St</t>
  </si>
  <si>
    <t>Coupeville Middle School</t>
  </si>
  <si>
    <t>Cowlitz County Jail</t>
  </si>
  <si>
    <t>Cowlitz County Juvenile</t>
  </si>
  <si>
    <t>Longview</t>
  </si>
  <si>
    <t>98632</t>
  </si>
  <si>
    <t>Crescent School District</t>
  </si>
  <si>
    <t>05-313</t>
  </si>
  <si>
    <t>Crescent School K-12</t>
  </si>
  <si>
    <t>PO Box 20</t>
  </si>
  <si>
    <t>Joyce</t>
  </si>
  <si>
    <t>98343</t>
  </si>
  <si>
    <t>Creston School District</t>
  </si>
  <si>
    <t>22-073</t>
  </si>
  <si>
    <t>Creston Elementary</t>
  </si>
  <si>
    <t>485 SE E ST</t>
  </si>
  <si>
    <t>CRESTON</t>
  </si>
  <si>
    <t>99117</t>
  </si>
  <si>
    <t>Creston Jr/Sr High</t>
  </si>
  <si>
    <t>Wisconsin</t>
  </si>
  <si>
    <t>Curlew School District</t>
  </si>
  <si>
    <t>10-050</t>
  </si>
  <si>
    <t>Curlew Elementary &amp; High</t>
  </si>
  <si>
    <t>PO Box 370</t>
  </si>
  <si>
    <t>Curlew</t>
  </si>
  <si>
    <t>99118</t>
  </si>
  <si>
    <t>Cusick School District</t>
  </si>
  <si>
    <t>26-059</t>
  </si>
  <si>
    <t>Bess Herian Elementary</t>
  </si>
  <si>
    <t>305 Monumental Rd</t>
  </si>
  <si>
    <t>Cusick</t>
  </si>
  <si>
    <t>99119</t>
  </si>
  <si>
    <t>Pend Oreille</t>
  </si>
  <si>
    <t>Cusick Junior/Senior High School</t>
  </si>
  <si>
    <t>305 Monumental Road</t>
  </si>
  <si>
    <t>Kalispel Language Immersion School</t>
  </si>
  <si>
    <t>104 Wright Street</t>
  </si>
  <si>
    <t>Darrington School District</t>
  </si>
  <si>
    <t>31-330</t>
  </si>
  <si>
    <t>Darrington Elementary K-8 (formerly K-6)</t>
  </si>
  <si>
    <t>1075 Fir St</t>
  </si>
  <si>
    <t>Darrington</t>
  </si>
  <si>
    <t>98241</t>
  </si>
  <si>
    <t>Darrington High School (formerly Middle/High School)</t>
  </si>
  <si>
    <t>P.O. Box 27</t>
  </si>
  <si>
    <t>1085 Fir Street</t>
  </si>
  <si>
    <t>Davenport School District</t>
  </si>
  <si>
    <t>22-207</t>
  </si>
  <si>
    <t>Davenport Elementary</t>
  </si>
  <si>
    <t>601 Washington Street</t>
  </si>
  <si>
    <t>Davenport</t>
  </si>
  <si>
    <t>99122</t>
  </si>
  <si>
    <t>Davenport High</t>
  </si>
  <si>
    <t>801 7th Street</t>
  </si>
  <si>
    <t>Lincoln County Pathways Academy</t>
  </si>
  <si>
    <t>801 7th St</t>
  </si>
  <si>
    <t>Dayton School District</t>
  </si>
  <si>
    <t>07-002</t>
  </si>
  <si>
    <t>Columbia</t>
  </si>
  <si>
    <t>Dayton Elementary School</t>
  </si>
  <si>
    <t>302 East Park Street</t>
  </si>
  <si>
    <t>Dayton</t>
  </si>
  <si>
    <t>99328</t>
  </si>
  <si>
    <t>Dayton High School</t>
  </si>
  <si>
    <t>614 South Third Street</t>
  </si>
  <si>
    <t>Dayton Middle School</t>
  </si>
  <si>
    <t>DCYF Echo Glen Children's Center</t>
  </si>
  <si>
    <t>At-Large District</t>
  </si>
  <si>
    <t>Chinook Cottage</t>
  </si>
  <si>
    <t>Snoqualmie</t>
  </si>
  <si>
    <t>98065</t>
  </si>
  <si>
    <t>Copalis Cottage</t>
  </si>
  <si>
    <t>Kalama Cottage</t>
  </si>
  <si>
    <t>Nisqually Cottage</t>
  </si>
  <si>
    <t>Toutle Cottage</t>
  </si>
  <si>
    <t>Willapa Cottage</t>
  </si>
  <si>
    <t>Yakima Cottage</t>
  </si>
  <si>
    <t>DCYF JR</t>
  </si>
  <si>
    <t>Canyon View</t>
  </si>
  <si>
    <t>East Wenatchee</t>
  </si>
  <si>
    <t>98802</t>
  </si>
  <si>
    <t>Oakridge</t>
  </si>
  <si>
    <t>Parke Creek</t>
  </si>
  <si>
    <t>Ellensburg</t>
  </si>
  <si>
    <t>98926</t>
  </si>
  <si>
    <t>Yakima</t>
  </si>
  <si>
    <t>Ridgeview</t>
  </si>
  <si>
    <t>98902</t>
  </si>
  <si>
    <t>Sunrise</t>
  </si>
  <si>
    <t>Ephrata</t>
  </si>
  <si>
    <t>98823</t>
  </si>
  <si>
    <t>Thurston</t>
  </si>
  <si>
    <t>Touchstone</t>
  </si>
  <si>
    <t>Olympia</t>
  </si>
  <si>
    <t>98506</t>
  </si>
  <si>
    <t>Twin Rivers</t>
  </si>
  <si>
    <t>Richland</t>
  </si>
  <si>
    <t>99354</t>
  </si>
  <si>
    <t>Woodinville</t>
  </si>
  <si>
    <t>98034</t>
  </si>
  <si>
    <t>Deer Park School District</t>
  </si>
  <si>
    <t>32-414</t>
  </si>
  <si>
    <t>Arcadia Elementary School</t>
  </si>
  <si>
    <t>1120 E. D Street</t>
  </si>
  <si>
    <t>Deer Park</t>
  </si>
  <si>
    <t>99006</t>
  </si>
  <si>
    <t>Provision II – Breakfast only</t>
  </si>
  <si>
    <t>Deer Park Achievement High School</t>
  </si>
  <si>
    <t>PO Box 550</t>
  </si>
  <si>
    <t>9906</t>
  </si>
  <si>
    <t>Deer Park Early Learning Center</t>
  </si>
  <si>
    <t>1406 E D St</t>
  </si>
  <si>
    <t>Deer Park Elementary</t>
  </si>
  <si>
    <t>PO Box 609</t>
  </si>
  <si>
    <t>Deer Park High School</t>
  </si>
  <si>
    <t>Deer Park Middle School</t>
  </si>
  <si>
    <t>PO Box 882</t>
  </si>
  <si>
    <t>347 S Colville Ave</t>
  </si>
  <si>
    <t>Dieringer School District</t>
  </si>
  <si>
    <t>27-343</t>
  </si>
  <si>
    <t>Dieringer Heights Elementary</t>
  </si>
  <si>
    <t>21727 34th St E</t>
  </si>
  <si>
    <t>Lake Tapps</t>
  </si>
  <si>
    <t>98391</t>
  </si>
  <si>
    <t>Lake Tapps Elementary</t>
  </si>
  <si>
    <t>1320 178th Ave. E.</t>
  </si>
  <si>
    <t>North Tapps Middle</t>
  </si>
  <si>
    <t>20029 12th St. E.</t>
  </si>
  <si>
    <t>Dixie School District</t>
  </si>
  <si>
    <t>36-101</t>
  </si>
  <si>
    <t>Dixie Elementary</t>
  </si>
  <si>
    <t>P.O. Box 40</t>
  </si>
  <si>
    <t>Dixie</t>
  </si>
  <si>
    <t>99329</t>
  </si>
  <si>
    <t>East Valley School District - Spokane</t>
  </si>
  <si>
    <t>32-361</t>
  </si>
  <si>
    <t>East Farms Elementary</t>
  </si>
  <si>
    <t>E 26203 Rowan</t>
  </si>
  <si>
    <t>Newman Lake</t>
  </si>
  <si>
    <t>99025</t>
  </si>
  <si>
    <t>East Valley High School</t>
  </si>
  <si>
    <t>E 15711 Wellesley</t>
  </si>
  <si>
    <t>99216</t>
  </si>
  <si>
    <t>East Valley Middle School</t>
  </si>
  <si>
    <t>N 4920 Progress</t>
  </si>
  <si>
    <t>East Valley Parent Partnership</t>
  </si>
  <si>
    <t>3830  N Sullivan  Rd Bldg 1</t>
  </si>
  <si>
    <t>Otis Orchards Elementary</t>
  </si>
  <si>
    <t>E 22000 Wellesley</t>
  </si>
  <si>
    <t>Otis Orchards</t>
  </si>
  <si>
    <t>99027</t>
  </si>
  <si>
    <t>Skyview Elementary</t>
  </si>
  <si>
    <t>E 16924 Wellesley</t>
  </si>
  <si>
    <t>Trent Elementary</t>
  </si>
  <si>
    <t>N 3303 Pines Rd</t>
  </si>
  <si>
    <t>99206</t>
  </si>
  <si>
    <t>Trentwood Elementary</t>
  </si>
  <si>
    <t>E 14701 Wellesley</t>
  </si>
  <si>
    <t>East Valley School District - Yakima</t>
  </si>
  <si>
    <t>39-090</t>
  </si>
  <si>
    <t>East Valley Central Middle School</t>
  </si>
  <si>
    <t>2002 Beaudry RD</t>
  </si>
  <si>
    <t>98901</t>
  </si>
  <si>
    <t>East Valley Elementary</t>
  </si>
  <si>
    <t>Beaudry Road</t>
  </si>
  <si>
    <t>East Valley High</t>
  </si>
  <si>
    <t>Moxee Elementary</t>
  </si>
  <si>
    <t>Terrace Heights Elementary</t>
  </si>
  <si>
    <t>Eastmont School District</t>
  </si>
  <si>
    <t>09-206</t>
  </si>
  <si>
    <t>Cascade Elementary</t>
  </si>
  <si>
    <t>2330 N. Baker</t>
  </si>
  <si>
    <t>Clovis Point Elementary</t>
  </si>
  <si>
    <t>1855 4th Street S.E.</t>
  </si>
  <si>
    <t>Eastmont Junior High</t>
  </si>
  <si>
    <t>905 8th Street N.E.</t>
  </si>
  <si>
    <t>Eastmont Senior High</t>
  </si>
  <si>
    <t>955 3rd St. N.E.</t>
  </si>
  <si>
    <t>Grant Elementary</t>
  </si>
  <si>
    <t>1430 SE 1st Street</t>
  </si>
  <si>
    <t>Kenroy Elementary</t>
  </si>
  <si>
    <t>601 North Jonathan Ave.</t>
  </si>
  <si>
    <t>Lee Elementary</t>
  </si>
  <si>
    <t>1455 N. Baker Ave.</t>
  </si>
  <si>
    <t>Rock Island Elementary</t>
  </si>
  <si>
    <t>5645 Rock Island Rd.</t>
  </si>
  <si>
    <t>Rock Island</t>
  </si>
  <si>
    <t>98850</t>
  </si>
  <si>
    <t>Sterling Junior High</t>
  </si>
  <si>
    <t>600 N. James Ave.</t>
  </si>
  <si>
    <t>Easton School District</t>
  </si>
  <si>
    <t>19-028</t>
  </si>
  <si>
    <t>Easton School</t>
  </si>
  <si>
    <t>1893 Railroad Street</t>
  </si>
  <si>
    <t>Easton</t>
  </si>
  <si>
    <t>98925</t>
  </si>
  <si>
    <t>Eatonville School District</t>
  </si>
  <si>
    <t>27-404</t>
  </si>
  <si>
    <t>Columbia Crest a STEM Academy</t>
  </si>
  <si>
    <t>24503 S.R. 706 E.</t>
  </si>
  <si>
    <t>Ashford</t>
  </si>
  <si>
    <t>98304</t>
  </si>
  <si>
    <t>Eatonville Elementary</t>
  </si>
  <si>
    <t>209 Lynch Creek Road</t>
  </si>
  <si>
    <t>Eatonville</t>
  </si>
  <si>
    <t>98328</t>
  </si>
  <si>
    <t>Eatonville High</t>
  </si>
  <si>
    <t>302 Mashell Ave. N.</t>
  </si>
  <si>
    <t>Eatonville Middle</t>
  </si>
  <si>
    <t>207 Carter St. E.</t>
  </si>
  <si>
    <t>Weyerhaeuser Elementary</t>
  </si>
  <si>
    <t>6105 365th St. E.</t>
  </si>
  <si>
    <t>Ebenezer Christian School</t>
  </si>
  <si>
    <t>Lynden</t>
  </si>
  <si>
    <t>98264</t>
  </si>
  <si>
    <t>Edmonds School District</t>
  </si>
  <si>
    <t>31-015</t>
  </si>
  <si>
    <t>Alderwood Early Childhood Center</t>
  </si>
  <si>
    <t>2000 200th Pl. SW</t>
  </si>
  <si>
    <t>Lynnwood</t>
  </si>
  <si>
    <t>98020</t>
  </si>
  <si>
    <t>Alderwood Middle</t>
  </si>
  <si>
    <t>1132 172nd ST SW</t>
  </si>
  <si>
    <t>98036</t>
  </si>
  <si>
    <t>Beverly Elementary</t>
  </si>
  <si>
    <t>5221 168th Street SW</t>
  </si>
  <si>
    <t>98037</t>
  </si>
  <si>
    <t>Brier Elementary</t>
  </si>
  <si>
    <t>3625 232nd St. SW</t>
  </si>
  <si>
    <t>Brier Terrace Middle</t>
  </si>
  <si>
    <t>22200 Brier Road</t>
  </si>
  <si>
    <t>Brier</t>
  </si>
  <si>
    <t>Cedar Valley Community School (formally Cedar Valley K-8)</t>
  </si>
  <si>
    <t>19200 56th Ave. W.</t>
  </si>
  <si>
    <t>Cedar Way Elementary</t>
  </si>
  <si>
    <t>22222 39th Ave. W.</t>
  </si>
  <si>
    <t>Mountlake Terrace</t>
  </si>
  <si>
    <t>98043</t>
  </si>
  <si>
    <t>Chase Lake Elementary</t>
  </si>
  <si>
    <t>21603 84th Ave. W.</t>
  </si>
  <si>
    <t>Edmonds</t>
  </si>
  <si>
    <t>98026</t>
  </si>
  <si>
    <t>College Place Elementary</t>
  </si>
  <si>
    <t>20401 76th Ave. W.</t>
  </si>
  <si>
    <t>College Place Middle School</t>
  </si>
  <si>
    <t>7501 208th St. S.W.</t>
  </si>
  <si>
    <t>Edmonds Elementary</t>
  </si>
  <si>
    <t>1215 Olympic Ave.</t>
  </si>
  <si>
    <t>Edmonds Heights</t>
  </si>
  <si>
    <t>23200 100th Ave W</t>
  </si>
  <si>
    <t>Edmonds-Woodway High School</t>
  </si>
  <si>
    <t>7600 212th St. S.W.</t>
  </si>
  <si>
    <t>Hazelwood Elementary</t>
  </si>
  <si>
    <t>3300 204th S.W.</t>
  </si>
  <si>
    <t>Hilltop Elementary</t>
  </si>
  <si>
    <t>20425 Damson Rd.</t>
  </si>
  <si>
    <t>Lynndale Elementary School</t>
  </si>
  <si>
    <t>7200 191st Place S.W.</t>
  </si>
  <si>
    <t>Lynnwood Elementary School</t>
  </si>
  <si>
    <t>18638 44th Ave. W.</t>
  </si>
  <si>
    <t>Lynnwood High School</t>
  </si>
  <si>
    <t>18218 North Road</t>
  </si>
  <si>
    <t>Bothell</t>
  </si>
  <si>
    <t>98012</t>
  </si>
  <si>
    <t>Madrona K-8</t>
  </si>
  <si>
    <t>9300 236th St.  S.W.</t>
  </si>
  <si>
    <t>Maplewood Coop</t>
  </si>
  <si>
    <t>8500 200th St. SW</t>
  </si>
  <si>
    <t>Martha Lake Elementary</t>
  </si>
  <si>
    <t>17500 Larch Way</t>
  </si>
  <si>
    <t>Meadowdale Elementary</t>
  </si>
  <si>
    <t>6505 168th St. S.W.</t>
  </si>
  <si>
    <t>Meadowdale High School</t>
  </si>
  <si>
    <t>6002 168th St. S.W.</t>
  </si>
  <si>
    <t>Meadowdale Middle</t>
  </si>
  <si>
    <t>6500 168th S.W.</t>
  </si>
  <si>
    <t>Mountlake Terrace Elementary</t>
  </si>
  <si>
    <t>22001 52nd Ave. W.</t>
  </si>
  <si>
    <t>Mountlake Terrace High School</t>
  </si>
  <si>
    <t>21801 44th Ave. W.</t>
  </si>
  <si>
    <t>Oak Heights Elementary</t>
  </si>
  <si>
    <t>15500 18th Ave. W.</t>
  </si>
  <si>
    <t>Scriber Lake High</t>
  </si>
  <si>
    <t>Seaview Elementary</t>
  </si>
  <si>
    <t>8426 188th St. S.W.</t>
  </si>
  <si>
    <t>Sherwood Elementary</t>
  </si>
  <si>
    <t>22901 106th Ave. W.</t>
  </si>
  <si>
    <t>Spruce Elementary</t>
  </si>
  <si>
    <t>17405 Spruce Way</t>
  </si>
  <si>
    <t>Terrace Park Elementary (formally known as Terrace Park K-8)</t>
  </si>
  <si>
    <t>5409 228th Ave. SW</t>
  </si>
  <si>
    <t>Westgate Elementary</t>
  </si>
  <si>
    <t>9601 220th St. S.W.</t>
  </si>
  <si>
    <t>Ellensburg School District</t>
  </si>
  <si>
    <t>19-401</t>
  </si>
  <si>
    <t>Early Learning Center</t>
  </si>
  <si>
    <t>1203 E Capitol Avenue</t>
  </si>
  <si>
    <t>Ellensburg High School</t>
  </si>
  <si>
    <t>Capitol Ave</t>
  </si>
  <si>
    <t>Ida Nason Aronica Elementary</t>
  </si>
  <si>
    <t>2100 N Cora St</t>
  </si>
  <si>
    <t>K12 Learning Center - Big Picture</t>
  </si>
  <si>
    <t>1203 E Capitol Ave</t>
  </si>
  <si>
    <t>Lincoln Elementary</t>
  </si>
  <si>
    <t>Morgan Middle School</t>
  </si>
  <si>
    <t>400 E. 1st  Ave.</t>
  </si>
  <si>
    <t>1st Ave</t>
  </si>
  <si>
    <t>Mt Stuart Elementary</t>
  </si>
  <si>
    <t>Valley View Elementary</t>
  </si>
  <si>
    <t>Elma School District</t>
  </si>
  <si>
    <t>14-068</t>
  </si>
  <si>
    <t>East Grays Harbor High School</t>
  </si>
  <si>
    <t>1011 W Main</t>
  </si>
  <si>
    <t>Elma</t>
  </si>
  <si>
    <t>98541</t>
  </si>
  <si>
    <t>Elma Elementary</t>
  </si>
  <si>
    <t>1235 MONTE ELMA RD</t>
  </si>
  <si>
    <t>ELM</t>
  </si>
  <si>
    <t>Elma High School</t>
  </si>
  <si>
    <t>1011 WEST MAIN</t>
  </si>
  <si>
    <t>ELMA</t>
  </si>
  <si>
    <t>Elma Middle School</t>
  </si>
  <si>
    <t>805 WESTMAIN</t>
  </si>
  <si>
    <t>Endicott School District</t>
  </si>
  <si>
    <t>38-308</t>
  </si>
  <si>
    <t>Endicott Elementary</t>
  </si>
  <si>
    <t>308 School Drive</t>
  </si>
  <si>
    <t>Endicott</t>
  </si>
  <si>
    <t>99125</t>
  </si>
  <si>
    <t>Endicott-St. John Middle</t>
  </si>
  <si>
    <t>Entiat School District</t>
  </si>
  <si>
    <t>04-127</t>
  </si>
  <si>
    <t>Entiat Middle and High School</t>
  </si>
  <si>
    <t>2650 Entiat Way</t>
  </si>
  <si>
    <t>Entiat</t>
  </si>
  <si>
    <t>98822</t>
  </si>
  <si>
    <t>Paul Rumburg Elementary</t>
  </si>
  <si>
    <t>Enumclaw School District</t>
  </si>
  <si>
    <t>17-216</t>
  </si>
  <si>
    <t>Black Diamond Elementary</t>
  </si>
  <si>
    <t>P.O. Box 285</t>
  </si>
  <si>
    <t>226 Semanski Street</t>
  </si>
  <si>
    <t>Black Diamond</t>
  </si>
  <si>
    <t>98010</t>
  </si>
  <si>
    <t>Byron Kibler Elementary</t>
  </si>
  <si>
    <t>2057 Kibler Ave.</t>
  </si>
  <si>
    <t>Enumclaw</t>
  </si>
  <si>
    <t>98022</t>
  </si>
  <si>
    <t>Enumclaw Middle School</t>
  </si>
  <si>
    <t>550 Semanski St S</t>
  </si>
  <si>
    <t>Enumclaw Sr High School</t>
  </si>
  <si>
    <t>JJ Smith Elementary</t>
  </si>
  <si>
    <t>1640 Fell St.</t>
  </si>
  <si>
    <t>Southwood Elementary</t>
  </si>
  <si>
    <t>3240 McDougall Ave</t>
  </si>
  <si>
    <t>899 Osceola @ 244th Ave. SE</t>
  </si>
  <si>
    <t>226 semanski Street</t>
  </si>
  <si>
    <t>Thunder Mt Middle School</t>
  </si>
  <si>
    <t>42018 264th Ave SE</t>
  </si>
  <si>
    <t>Westwood Elementary</t>
  </si>
  <si>
    <t>21200 SE 416</t>
  </si>
  <si>
    <t>Ephrata School District</t>
  </si>
  <si>
    <t>13-165</t>
  </si>
  <si>
    <t>Columbia Ridge Elementary</t>
  </si>
  <si>
    <t>60 H Street SE</t>
  </si>
  <si>
    <t>ECEAP Preschool</t>
  </si>
  <si>
    <t>Ephrata Middle School</t>
  </si>
  <si>
    <t>384 A Street SE</t>
  </si>
  <si>
    <t>Ephrata Senior High School</t>
  </si>
  <si>
    <t>333 4th Ave NW</t>
  </si>
  <si>
    <t>451 3rd NW</t>
  </si>
  <si>
    <t>Parkway School</t>
  </si>
  <si>
    <t>1101 Parkway Blvd</t>
  </si>
  <si>
    <t>Everett School  District</t>
  </si>
  <si>
    <t>31-002</t>
  </si>
  <si>
    <t>801 East Casino Road</t>
  </si>
  <si>
    <t>Everett</t>
  </si>
  <si>
    <t>98203</t>
  </si>
  <si>
    <t>Cedar Wood Elementary</t>
  </si>
  <si>
    <t>3414 168th st. SE</t>
  </si>
  <si>
    <t>Eisenhower Middle School</t>
  </si>
  <si>
    <t>10200 25th Ave SE</t>
  </si>
  <si>
    <t>98208</t>
  </si>
  <si>
    <t>Emerson Elementary</t>
  </si>
  <si>
    <t>8702 7th Ave SE</t>
  </si>
  <si>
    <t>Everett  High School</t>
  </si>
  <si>
    <t>2416 Colby Avenue</t>
  </si>
  <si>
    <t>98201</t>
  </si>
  <si>
    <t>Evergreen Middle School</t>
  </si>
  <si>
    <t>7621 Beverly Lane</t>
  </si>
  <si>
    <t>Forest View Elementary</t>
  </si>
  <si>
    <t>5601 156th Street SE</t>
  </si>
  <si>
    <t>Garfield Elementary</t>
  </si>
  <si>
    <t>2215 Pine Street</t>
  </si>
  <si>
    <t>Gateway Middle School</t>
  </si>
  <si>
    <t>15404 Silver Firs Drive</t>
  </si>
  <si>
    <t>Hawthorne Elementary</t>
  </si>
  <si>
    <t>1110 Poplar Street</t>
  </si>
  <si>
    <t>Heatherwood Middle School</t>
  </si>
  <si>
    <t>1419 Trillium Blvd SE</t>
  </si>
  <si>
    <t>Mill Creek</t>
  </si>
  <si>
    <t>Henry M. Jackson High School</t>
  </si>
  <si>
    <t>1508 136th St. SE</t>
  </si>
  <si>
    <t>Jackson Elementary</t>
  </si>
  <si>
    <t>3700 Federal Avenue</t>
  </si>
  <si>
    <t>Jefferson Elementary School</t>
  </si>
  <si>
    <t>2500 Cadet Way</t>
  </si>
  <si>
    <t>5010 View Drive</t>
  </si>
  <si>
    <t>Everettt</t>
  </si>
  <si>
    <t>Madison Elementary</t>
  </si>
  <si>
    <t>616 Pecks Drive</t>
  </si>
  <si>
    <t>3400 148th St SE</t>
  </si>
  <si>
    <t>Monroe Elementary</t>
  </si>
  <si>
    <t>10901 27 Ave SE</t>
  </si>
  <si>
    <t>North Middle School</t>
  </si>
  <si>
    <t>2514 Rainier Avenue</t>
  </si>
  <si>
    <t>Penny Creek</t>
  </si>
  <si>
    <t>4117 132nd St. SE</t>
  </si>
  <si>
    <t>Sequoia High School</t>
  </si>
  <si>
    <t>3516 Rucker Avenue</t>
  </si>
  <si>
    <t>Silver Firs Elementary</t>
  </si>
  <si>
    <t>5909 146th Pl. SE</t>
  </si>
  <si>
    <t>Silver Lake Elementary</t>
  </si>
  <si>
    <t>12815 Bothell-Everett Highway</t>
  </si>
  <si>
    <t>Tambark Creek</t>
  </si>
  <si>
    <t>4419 180th St SE</t>
  </si>
  <si>
    <t>View Ridge Elementary</t>
  </si>
  <si>
    <t>202 Alder</t>
  </si>
  <si>
    <t>Whittier Elementary</t>
  </si>
  <si>
    <t>916 Oakes Avenue</t>
  </si>
  <si>
    <t>Woodside Elementary</t>
  </si>
  <si>
    <t>17000 23rd Ave SE</t>
  </si>
  <si>
    <t>Evergreen School District - Clark</t>
  </si>
  <si>
    <t>06-114</t>
  </si>
  <si>
    <t>Burnt Bridge Creek Elementary</t>
  </si>
  <si>
    <t>14619-A N. E. 49th Street</t>
  </si>
  <si>
    <t>98682</t>
  </si>
  <si>
    <t>Burton Elementary</t>
  </si>
  <si>
    <t>13501 N. E. 28th Street</t>
  </si>
  <si>
    <t>13900 N. E. 18th Street</t>
  </si>
  <si>
    <t>98684</t>
  </si>
  <si>
    <t>Columbia Valley Elementary School</t>
  </si>
  <si>
    <t>17500 SE Sequoia Circle</t>
  </si>
  <si>
    <t>98683</t>
  </si>
  <si>
    <t>Covington Middle School</t>
  </si>
  <si>
    <t>11200 N. E. Rosewood Rd.</t>
  </si>
  <si>
    <t>Crestline Elementary School</t>
  </si>
  <si>
    <t>13003 S. E. 7th Street</t>
  </si>
  <si>
    <t>Ellsworth Elementary</t>
  </si>
  <si>
    <t>512 S. E. Ellsworth Road</t>
  </si>
  <si>
    <t>98664</t>
  </si>
  <si>
    <t>Emerald Elementary School</t>
  </si>
  <si>
    <t>4000 NE 164th Ave.</t>
  </si>
  <si>
    <t>Endeavour Elementary</t>
  </si>
  <si>
    <t>2701 NE Four Seasons Lane</t>
  </si>
  <si>
    <t>Evergreen High School</t>
  </si>
  <si>
    <t>14300 N. E. 18th St.</t>
  </si>
  <si>
    <t>Fircrest Elementary</t>
  </si>
  <si>
    <t>12001 N. E. 9th Street</t>
  </si>
  <si>
    <t>Fishers Landing Elementary</t>
  </si>
  <si>
    <t>3800 S.E. Hiddenbrook Drive</t>
  </si>
  <si>
    <t>7600 N. E. 166th Avenue</t>
  </si>
  <si>
    <t>Harmony Elementary</t>
  </si>
  <si>
    <t>17404-A N. E. 18th Street</t>
  </si>
  <si>
    <t>Hearthwood Elementary</t>
  </si>
  <si>
    <t>801 N. E. Hearthwood Blvd.</t>
  </si>
  <si>
    <t>HeLa High School (Henrietta Lacks Health and Bioscience High School)</t>
  </si>
  <si>
    <t>9105 NE 9th Street</t>
  </si>
  <si>
    <t>Heritage High School</t>
  </si>
  <si>
    <t>7825 N. E. 130th Avenue</t>
  </si>
  <si>
    <t>Hollingsworth Academy</t>
  </si>
  <si>
    <t>13400 NE 9th St</t>
  </si>
  <si>
    <t>9th St</t>
  </si>
  <si>
    <t>Home Choice Academy</t>
  </si>
  <si>
    <t>13419 NE 28th Street</t>
  </si>
  <si>
    <t>Illahee Elementary</t>
  </si>
  <si>
    <t>19401 S. E. 1st St.</t>
  </si>
  <si>
    <t>Image Elementary</t>
  </si>
  <si>
    <t>5201 NE 131st Ave</t>
  </si>
  <si>
    <t>Legacy High School</t>
  </si>
  <si>
    <t>13300 Northeast 9th Street</t>
  </si>
  <si>
    <t>Marrion Elementary</t>
  </si>
  <si>
    <t>10119 N. E. 14th Street</t>
  </si>
  <si>
    <t>Mill Plain Elementary</t>
  </si>
  <si>
    <t>16200 SE 6th Street</t>
  </si>
  <si>
    <t>Mountain View High School</t>
  </si>
  <si>
    <t>1500 S. E. Blairmont Dr.</t>
  </si>
  <si>
    <t>Orchards Elementary School</t>
  </si>
  <si>
    <t>11405 N.E. 69th Street</t>
  </si>
  <si>
    <t>Pacific Middle School</t>
  </si>
  <si>
    <t>2017 NE 172nd Avenue</t>
  </si>
  <si>
    <t>7212 NE 166th Avenue</t>
  </si>
  <si>
    <t>Riverview Elementary</t>
  </si>
  <si>
    <t>12601 SE Riveridge Dr.</t>
  </si>
  <si>
    <t>Shahala Middle School</t>
  </si>
  <si>
    <t>601 SE 192nd Avenue</t>
  </si>
  <si>
    <t>VANCOUVER</t>
  </si>
  <si>
    <t>Sifton Elementary</t>
  </si>
  <si>
    <t>7301 N. E. 137th Avenue</t>
  </si>
  <si>
    <t>Silver Star Elementary</t>
  </si>
  <si>
    <t>10500 N. E. 86th Street</t>
  </si>
  <si>
    <t>9001 NE 95th Street</t>
  </si>
  <si>
    <t>Union High School</t>
  </si>
  <si>
    <t>6201 N W Friberg-Strunk Street</t>
  </si>
  <si>
    <t>Wy'East Middle School</t>
  </si>
  <si>
    <t>1112 S. E. 136th Avenue</t>
  </si>
  <si>
    <t>York Elementary</t>
  </si>
  <si>
    <t>9301 NE 152nd Ave.</t>
  </si>
  <si>
    <t>Evergreen School District - Stevens</t>
  </si>
  <si>
    <t>33-205</t>
  </si>
  <si>
    <t>3341 Addy-Gifford Rd</t>
  </si>
  <si>
    <t>Gifford</t>
  </si>
  <si>
    <t>99131</t>
  </si>
  <si>
    <t>Federal Way School District</t>
  </si>
  <si>
    <t>17-210</t>
  </si>
  <si>
    <t>Acceleration Academy (aka Open Doors School)</t>
  </si>
  <si>
    <t>31455 28th Ave S,</t>
  </si>
  <si>
    <t>Federal Way</t>
  </si>
  <si>
    <t>98003</t>
  </si>
  <si>
    <t>Adelaide Elementary School</t>
  </si>
  <si>
    <t>1635 SW 304th St</t>
  </si>
  <si>
    <t>98023</t>
  </si>
  <si>
    <t>Brigadoon Elementary School</t>
  </si>
  <si>
    <t>3601 Southwest 336th St</t>
  </si>
  <si>
    <t>Camelot Elementary School</t>
  </si>
  <si>
    <t>4041 S 298th St</t>
  </si>
  <si>
    <t>Decatur High School</t>
  </si>
  <si>
    <t>2800 SW 320th St</t>
  </si>
  <si>
    <t>Enterprise Elementary School</t>
  </si>
  <si>
    <t>625 S 314th ST</t>
  </si>
  <si>
    <t>26630 40th Avenue South</t>
  </si>
  <si>
    <t>Kent</t>
  </si>
  <si>
    <t>98032</t>
  </si>
  <si>
    <t>Federal Way High School</t>
  </si>
  <si>
    <t>30611 16th Ave S</t>
  </si>
  <si>
    <t>Federal Way Public Academy</t>
  </si>
  <si>
    <t>34620 9th Ave S</t>
  </si>
  <si>
    <t>Green Gables</t>
  </si>
  <si>
    <t>32607 47th Ave SW</t>
  </si>
  <si>
    <t>Ilahee Jr High</t>
  </si>
  <si>
    <t>36001 - 1st Avenue S</t>
  </si>
  <si>
    <t>Kilo Junior High</t>
  </si>
  <si>
    <t>4400 S. 308th St</t>
  </si>
  <si>
    <t>Lake Dollof Elementary School</t>
  </si>
  <si>
    <t>4200 S 308th St</t>
  </si>
  <si>
    <t>Lake Grove Elementary</t>
  </si>
  <si>
    <t>303 SW 308th St</t>
  </si>
  <si>
    <t>Lakeland Elementary</t>
  </si>
  <si>
    <t>35827 32nd Ave S</t>
  </si>
  <si>
    <t>Lakota Junior High</t>
  </si>
  <si>
    <t>1415 SW 314th St</t>
  </si>
  <si>
    <t>Mark Twain Elementary</t>
  </si>
  <si>
    <t>2450 South Star Lake Rd</t>
  </si>
  <si>
    <t>Meredith Hill Elementary</t>
  </si>
  <si>
    <t>5830 South 300th Street</t>
  </si>
  <si>
    <t>Mirror Lake Elementary School</t>
  </si>
  <si>
    <t>625 S 314th St</t>
  </si>
  <si>
    <t>Nautilus Elementary</t>
  </si>
  <si>
    <t>1000 S 289th  St</t>
  </si>
  <si>
    <t>Norman Center</t>
  </si>
  <si>
    <t>33250 21st Ave SW</t>
  </si>
  <si>
    <t>Olympic View Elementary School</t>
  </si>
  <si>
    <t>2626 SW 327th St</t>
  </si>
  <si>
    <t>Panther Lake Elementary</t>
  </si>
  <si>
    <t>34424 1st Ave. S.</t>
  </si>
  <si>
    <t>Rainier View</t>
  </si>
  <si>
    <t>3015 S. 368th St</t>
  </si>
  <si>
    <t>Sacajewea Middle School</t>
  </si>
  <si>
    <t>1101 South Dash Point Road</t>
  </si>
  <si>
    <t>Saghalie Middle School</t>
  </si>
  <si>
    <t>33914 19th Avenue S.W.</t>
  </si>
  <si>
    <t>Sequoyah Middle School</t>
  </si>
  <si>
    <t>3425 S 360th Street</t>
  </si>
  <si>
    <t>34600 12th Ave. SW</t>
  </si>
  <si>
    <t>Silver Lake</t>
  </si>
  <si>
    <t>1310 SW 325th Pl</t>
  </si>
  <si>
    <t>Star Lake Elementary</t>
  </si>
  <si>
    <t>4014 S. 270th Street</t>
  </si>
  <si>
    <t>Sunnycrest Elementary</t>
  </si>
  <si>
    <t>24629 42nd Ave S</t>
  </si>
  <si>
    <t>Thomas Jefferson High</t>
  </si>
  <si>
    <t>4248 S. 288th Street</t>
  </si>
  <si>
    <t>Todd Beamer High School</t>
  </si>
  <si>
    <t>35999 16th Avenue South</t>
  </si>
  <si>
    <t>Truman High School</t>
  </si>
  <si>
    <t>31455 28th Ave S</t>
  </si>
  <si>
    <t>Twin Lakes Elementary</t>
  </si>
  <si>
    <t>4400 SW 320th St</t>
  </si>
  <si>
    <t>Valhalla Elementary School</t>
  </si>
  <si>
    <t>27847 42nd Ave S</t>
  </si>
  <si>
    <t>Wildwood Elementary School</t>
  </si>
  <si>
    <t>2405 South 300th St</t>
  </si>
  <si>
    <t>Woodmont Elementary</t>
  </si>
  <si>
    <t>26454 16th Avenue South</t>
  </si>
  <si>
    <t>Ferndale School District</t>
  </si>
  <si>
    <t>37-502</t>
  </si>
  <si>
    <t>Beach Elementary</t>
  </si>
  <si>
    <t>3786 Centerview</t>
  </si>
  <si>
    <t>Lummi Island</t>
  </si>
  <si>
    <t>98262</t>
  </si>
  <si>
    <t>Cascadia Elementary</t>
  </si>
  <si>
    <t>6175 Church Rd</t>
  </si>
  <si>
    <t>Ferndale</t>
  </si>
  <si>
    <t>98248</t>
  </si>
  <si>
    <t>Central Elementary</t>
  </si>
  <si>
    <t>5610 Second Ave.</t>
  </si>
  <si>
    <t>7660 Custer School Rd.</t>
  </si>
  <si>
    <t>Custer</t>
  </si>
  <si>
    <t>98240</t>
  </si>
  <si>
    <t>Eagleridge Elementary</t>
  </si>
  <si>
    <t>2651 Thornton Road</t>
  </si>
  <si>
    <t>Ferndale High</t>
  </si>
  <si>
    <t>5830 Golden Eagle Drive</t>
  </si>
  <si>
    <t>Horizon Middle</t>
  </si>
  <si>
    <t>2671 Thornton Rd.</t>
  </si>
  <si>
    <t>P.O. Box 1769</t>
  </si>
  <si>
    <t>Skyline Elementary</t>
  </si>
  <si>
    <t>2225 Thornton Rd.</t>
  </si>
  <si>
    <t>P.O. Box 905</t>
  </si>
  <si>
    <t>Vista Middle</t>
  </si>
  <si>
    <t>6051 Vista Dr.</t>
  </si>
  <si>
    <t>P.O. Box 1328</t>
  </si>
  <si>
    <t>Whatcom Discovery School</t>
  </si>
  <si>
    <t>5275 Northwest Drive</t>
  </si>
  <si>
    <t>Fife School District</t>
  </si>
  <si>
    <t>27-417</t>
  </si>
  <si>
    <t>Columbia Junior High</t>
  </si>
  <si>
    <t>2901 54th Ave. E</t>
  </si>
  <si>
    <t>98424</t>
  </si>
  <si>
    <t>Discovery Primary</t>
  </si>
  <si>
    <t>1205 19th Ave.</t>
  </si>
  <si>
    <t>Milton</t>
  </si>
  <si>
    <t>98354</t>
  </si>
  <si>
    <t>Fife Elementary School</t>
  </si>
  <si>
    <t>5804 20th Street</t>
  </si>
  <si>
    <t>Fife</t>
  </si>
  <si>
    <t>Fife High</t>
  </si>
  <si>
    <t>5616 20th St. E.</t>
  </si>
  <si>
    <t>Hedden Elementary</t>
  </si>
  <si>
    <t>11313 8th St. E.</t>
  </si>
  <si>
    <t>Edgewood</t>
  </si>
  <si>
    <t>98372</t>
  </si>
  <si>
    <t>Suprise Lake Middle</t>
  </si>
  <si>
    <t>2001 Milton Way</t>
  </si>
  <si>
    <t>Finley School District</t>
  </si>
  <si>
    <t>03-053</t>
  </si>
  <si>
    <t>Finley Elementary School</t>
  </si>
  <si>
    <t>213504 E Cougar Rd</t>
  </si>
  <si>
    <t>99337</t>
  </si>
  <si>
    <t>Finley Middle School</t>
  </si>
  <si>
    <t>37208 S. Finley Road</t>
  </si>
  <si>
    <t>River View Senior High</t>
  </si>
  <si>
    <t>36509 S. Lemon Drive</t>
  </si>
  <si>
    <t>Franklin Pierce School District</t>
  </si>
  <si>
    <t>27-402</t>
  </si>
  <si>
    <t>Brookdale Elementary</t>
  </si>
  <si>
    <t>11213 Sheridan Ave S</t>
  </si>
  <si>
    <t>98444</t>
  </si>
  <si>
    <t>Central Avenue Elementary</t>
  </si>
  <si>
    <t>4608 128th St. E.</t>
  </si>
  <si>
    <t>Christensen Elementary</t>
  </si>
  <si>
    <t>10232 Barnes Lane South</t>
  </si>
  <si>
    <t>Collins Elementary</t>
  </si>
  <si>
    <t>1920 128th St. E.</t>
  </si>
  <si>
    <t>Early Learning Center    ELC</t>
  </si>
  <si>
    <t>12223    A  Street  South</t>
  </si>
  <si>
    <t>Elmhurst Elementary School</t>
  </si>
  <si>
    <t>420 133rd Street East</t>
  </si>
  <si>
    <t>Franklin Pierce High School</t>
  </si>
  <si>
    <t>11002  18th Ave East</t>
  </si>
  <si>
    <t>Gates Alt.</t>
  </si>
  <si>
    <t>4608 128th St E</t>
  </si>
  <si>
    <t>Harvard Elementary</t>
  </si>
  <si>
    <t>1709 85th St. E.</t>
  </si>
  <si>
    <t>James Sales Elementary School</t>
  </si>
  <si>
    <t>1709 85th St E</t>
  </si>
  <si>
    <t>Midland Elementary School</t>
  </si>
  <si>
    <t>2300 105th Street East</t>
  </si>
  <si>
    <t>Morris Ford Middle School</t>
  </si>
  <si>
    <t>1602  104th Street East</t>
  </si>
  <si>
    <t>Perry G Keithley Middle School</t>
  </si>
  <si>
    <t>12324 12th Ave. S.</t>
  </si>
  <si>
    <t>Washington High School</t>
  </si>
  <si>
    <t>12420 Ainsworth Ave. S.</t>
  </si>
  <si>
    <t>Freeman School District</t>
  </si>
  <si>
    <t>32-358</t>
  </si>
  <si>
    <t>Freeman Elementary</t>
  </si>
  <si>
    <t>14917 South Jackson Road</t>
  </si>
  <si>
    <t>Rockford</t>
  </si>
  <si>
    <t>99030</t>
  </si>
  <si>
    <t>Freeman High School</t>
  </si>
  <si>
    <t>15001 South Jackson Road</t>
  </si>
  <si>
    <t>Freeman Middle School</t>
  </si>
  <si>
    <t>Friends of Youth, Inc.</t>
  </si>
  <si>
    <t>Matsen House</t>
  </si>
  <si>
    <t>Renton</t>
  </si>
  <si>
    <t>98056</t>
  </si>
  <si>
    <t>Garfield School District</t>
  </si>
  <si>
    <t>38-302</t>
  </si>
  <si>
    <t>810 N. Third St.</t>
  </si>
  <si>
    <t>PO box 398</t>
  </si>
  <si>
    <t>Garfield</t>
  </si>
  <si>
    <t>99130</t>
  </si>
  <si>
    <t>Garfield High School</t>
  </si>
  <si>
    <t>600 East Alder</t>
  </si>
  <si>
    <t>Palouse</t>
  </si>
  <si>
    <t>99161</t>
  </si>
  <si>
    <t>Garfield Middle School</t>
  </si>
  <si>
    <t>Glenwood School District</t>
  </si>
  <si>
    <t>20-401</t>
  </si>
  <si>
    <t>Glenwood School</t>
  </si>
  <si>
    <t>320 Bunnell St.</t>
  </si>
  <si>
    <t>Glenwood</t>
  </si>
  <si>
    <t>98619</t>
  </si>
  <si>
    <t>Goldendale School District</t>
  </si>
  <si>
    <t>20-404</t>
  </si>
  <si>
    <t>Goldendale High</t>
  </si>
  <si>
    <t>525 Simcoe Drive</t>
  </si>
  <si>
    <t>Goldendale</t>
  </si>
  <si>
    <t>98620</t>
  </si>
  <si>
    <t>Goldendale Middle</t>
  </si>
  <si>
    <t>520 E Collins</t>
  </si>
  <si>
    <t>Goldendale Primary</t>
  </si>
  <si>
    <t>820 S Schuster</t>
  </si>
  <si>
    <t>Grand Coulee Dam School District</t>
  </si>
  <si>
    <t>13-301</t>
  </si>
  <si>
    <t>Lake Roosevelt Elementary</t>
  </si>
  <si>
    <t>503 Crest Dr</t>
  </si>
  <si>
    <t>Coulee Dam</t>
  </si>
  <si>
    <t>99116</t>
  </si>
  <si>
    <t>Lake Roosevelt Jr/Sr High School</t>
  </si>
  <si>
    <t>505 Crest Dr</t>
  </si>
  <si>
    <t>Grandview School District</t>
  </si>
  <si>
    <t>39-200</t>
  </si>
  <si>
    <t>Arthur H. Smith Elementary</t>
  </si>
  <si>
    <t>205 Fir Street</t>
  </si>
  <si>
    <t>Grandview</t>
  </si>
  <si>
    <t>98930</t>
  </si>
  <si>
    <t>Contract Learning Center</t>
  </si>
  <si>
    <t>913 West 2nd Street</t>
  </si>
  <si>
    <t>Grandview High School</t>
  </si>
  <si>
    <t>1601 West 5th Street</t>
  </si>
  <si>
    <t>Grandview Middle School</t>
  </si>
  <si>
    <t>1401 West 2nd street</t>
  </si>
  <si>
    <t>Harriet Thompson Elementary</t>
  </si>
  <si>
    <t>1105 West 2nd Street</t>
  </si>
  <si>
    <t>McClure Elementary School</t>
  </si>
  <si>
    <t>811 West 2nd Street</t>
  </si>
  <si>
    <t>Granger School District</t>
  </si>
  <si>
    <t>39-204</t>
  </si>
  <si>
    <t>Granger High School</t>
  </si>
  <si>
    <t>701 E Ave</t>
  </si>
  <si>
    <t>Granger</t>
  </si>
  <si>
    <t>98932</t>
  </si>
  <si>
    <t>Granger Middle School</t>
  </si>
  <si>
    <t>405 Bailey Avenue</t>
  </si>
  <si>
    <t>Granite Falls School District</t>
  </si>
  <si>
    <t>31-332</t>
  </si>
  <si>
    <t>Crossroads High School</t>
  </si>
  <si>
    <t>205 North Alder Avenue</t>
  </si>
  <si>
    <t>Granite Falls</t>
  </si>
  <si>
    <t>98252</t>
  </si>
  <si>
    <t>Granite Falls High School</t>
  </si>
  <si>
    <t>1401 100th St NE</t>
  </si>
  <si>
    <t>Granite Falls Middle School</t>
  </si>
  <si>
    <t>405 North Alder Avenue</t>
  </si>
  <si>
    <t>Monte Cristo Elementary</t>
  </si>
  <si>
    <t>1201 100th Street NE</t>
  </si>
  <si>
    <t>Mountain Way Elementary</t>
  </si>
  <si>
    <t>702 North Granite Avenue</t>
  </si>
  <si>
    <t>Open Doors</t>
  </si>
  <si>
    <t>205 North Alder Ave</t>
  </si>
  <si>
    <t>Grapeview School District</t>
  </si>
  <si>
    <t>23-054</t>
  </si>
  <si>
    <t>Mason</t>
  </si>
  <si>
    <t>Grapeview Elementary &amp; Middle School</t>
  </si>
  <si>
    <t>822 E Mason Benson Rd</t>
  </si>
  <si>
    <t>Grapeview</t>
  </si>
  <si>
    <t>98546</t>
  </si>
  <si>
    <t>Great Northern School District 312</t>
  </si>
  <si>
    <t>32-312</t>
  </si>
  <si>
    <t>3115 N. Spotted Rd</t>
  </si>
  <si>
    <t>Green Mountain School District</t>
  </si>
  <si>
    <t>06-103</t>
  </si>
  <si>
    <t>Green Mountain School</t>
  </si>
  <si>
    <t>13105 NE Grinnell Rd</t>
  </si>
  <si>
    <t>Woodland</t>
  </si>
  <si>
    <t>98674</t>
  </si>
  <si>
    <t>Griffin School District</t>
  </si>
  <si>
    <t>34-324</t>
  </si>
  <si>
    <t>Griffin School</t>
  </si>
  <si>
    <t>6530 33rd Ave. N.W.</t>
  </si>
  <si>
    <t>98502</t>
  </si>
  <si>
    <t>Guardian Angel/St. Boniface</t>
  </si>
  <si>
    <t>Guardian Angel/St. Boniface School</t>
  </si>
  <si>
    <t>Harrington School District</t>
  </si>
  <si>
    <t>22-204</t>
  </si>
  <si>
    <t>Harrington Elementary</t>
  </si>
  <si>
    <t>100 S First</t>
  </si>
  <si>
    <t>Box 204</t>
  </si>
  <si>
    <t>Harrington</t>
  </si>
  <si>
    <t>99134</t>
  </si>
  <si>
    <t>Harrington High</t>
  </si>
  <si>
    <t>P.O. Box 204</t>
  </si>
  <si>
    <t>Harrington Middle</t>
  </si>
  <si>
    <t>Highland School District</t>
  </si>
  <si>
    <t>39-203</t>
  </si>
  <si>
    <t>Highland High</t>
  </si>
  <si>
    <t>P.O. Box 38</t>
  </si>
  <si>
    <t>Cowiche</t>
  </si>
  <si>
    <t>98923</t>
  </si>
  <si>
    <t>Highland Junior High School</t>
  </si>
  <si>
    <t>Marcus Whitman-Cowiche Elementary</t>
  </si>
  <si>
    <t>1181 Thompson Rd</t>
  </si>
  <si>
    <t>Tieton Middle</t>
  </si>
  <si>
    <t>P.O. Box 6</t>
  </si>
  <si>
    <t>Tieton</t>
  </si>
  <si>
    <t>98947</t>
  </si>
  <si>
    <t>Highline School District</t>
  </si>
  <si>
    <t>17-401</t>
  </si>
  <si>
    <t>7th District</t>
  </si>
  <si>
    <t>Beverly Park Elementary</t>
  </si>
  <si>
    <t>1201 South 104th Street</t>
  </si>
  <si>
    <t>Seattle</t>
  </si>
  <si>
    <t>98168</t>
  </si>
  <si>
    <t>Big Picture School</t>
  </si>
  <si>
    <t>2450 S 142nd St</t>
  </si>
  <si>
    <t>SeaTac</t>
  </si>
  <si>
    <t>Bow Lake Elementary</t>
  </si>
  <si>
    <t>18237 42nd Ave S</t>
  </si>
  <si>
    <t>98188</t>
  </si>
  <si>
    <t>11212 10th Avenue SW</t>
  </si>
  <si>
    <t>98146</t>
  </si>
  <si>
    <t>Cedarhurst Elementary</t>
  </si>
  <si>
    <t>611 S 132nd St</t>
  </si>
  <si>
    <t>Burien</t>
  </si>
  <si>
    <t>Chinook Middle School</t>
  </si>
  <si>
    <t>18650 42nd Avenue South</t>
  </si>
  <si>
    <t>Sea Tac</t>
  </si>
  <si>
    <t>Des Moines Elementary</t>
  </si>
  <si>
    <t>22001 9th Ave S</t>
  </si>
  <si>
    <t>830 SW 116th St</t>
  </si>
  <si>
    <t>Glacier Middle School</t>
  </si>
  <si>
    <t>Gregory Heights Elementary</t>
  </si>
  <si>
    <t>16201 16th Ave SW</t>
  </si>
  <si>
    <t>98166</t>
  </si>
  <si>
    <t>Hazel Valley Elementary</t>
  </si>
  <si>
    <t>402 SW 132nd St.</t>
  </si>
  <si>
    <t>Highline High School</t>
  </si>
  <si>
    <t>225 S 152nd St</t>
  </si>
  <si>
    <t>98148</t>
  </si>
  <si>
    <t>12250 24th Ave S</t>
  </si>
  <si>
    <t>Innovation Heights</t>
  </si>
  <si>
    <t>11249 14th Ave S</t>
  </si>
  <si>
    <t>Madrona Elementary</t>
  </si>
  <si>
    <t>20301 32nd Avenue S</t>
  </si>
  <si>
    <t>Seatac</t>
  </si>
  <si>
    <t>Marvista Elementary</t>
  </si>
  <si>
    <t>19800 Marine View Dr SW</t>
  </si>
  <si>
    <t>Normandy Park</t>
  </si>
  <si>
    <t>McMicken Heights Elementary</t>
  </si>
  <si>
    <t>3708 S 168th Street</t>
  </si>
  <si>
    <t>Midway Elementary</t>
  </si>
  <si>
    <t>22447 24th Ave S.</t>
  </si>
  <si>
    <t>Mount Rainier High School</t>
  </si>
  <si>
    <t>22450 19th Ave South</t>
  </si>
  <si>
    <t>Mount View Elementary</t>
  </si>
  <si>
    <t>11427 3rd Ave S</t>
  </si>
  <si>
    <t>North Hill Elementary</t>
  </si>
  <si>
    <t>440 S 186th St.</t>
  </si>
  <si>
    <t>22705 24th Pl S</t>
  </si>
  <si>
    <t>Parkside Elementary</t>
  </si>
  <si>
    <t>Puget Sound Skills Center</t>
  </si>
  <si>
    <t>18010 8th Avenue South</t>
  </si>
  <si>
    <t>Raisbeck Aviation High School</t>
  </si>
  <si>
    <t>9229 E. Marginal Way South</t>
  </si>
  <si>
    <t>Tukwila</t>
  </si>
  <si>
    <t>98108</t>
  </si>
  <si>
    <t>Seahurst Elementary</t>
  </si>
  <si>
    <t>14603 14th Avenue SW</t>
  </si>
  <si>
    <t>Shorewood Elementary</t>
  </si>
  <si>
    <t>2725 SW 116th St</t>
  </si>
  <si>
    <t>Sylvester Middle School</t>
  </si>
  <si>
    <t>16222 Sylvester Road SW</t>
  </si>
  <si>
    <t>Tyee High School</t>
  </si>
  <si>
    <t>615 S 200th St</t>
  </si>
  <si>
    <t>17622 46th Ave South</t>
  </si>
  <si>
    <t>White Center Heights Elementary</t>
  </si>
  <si>
    <t>10015 6th Avenue SW</t>
  </si>
  <si>
    <t>Hockinson School District</t>
  </si>
  <si>
    <t>06-098</t>
  </si>
  <si>
    <t>Hockinson Heights Elementary</t>
  </si>
  <si>
    <t>16819 Ne 159th</t>
  </si>
  <si>
    <t>Hockinson High School</t>
  </si>
  <si>
    <t>17912 NE 159th Street</t>
  </si>
  <si>
    <t>Brush Prarie</t>
  </si>
  <si>
    <t>Hockinson Middle School</t>
  </si>
  <si>
    <t>Holy Family School - Auburn</t>
  </si>
  <si>
    <t>Holy Family School</t>
  </si>
  <si>
    <t>Holy Family School - Clarkston</t>
  </si>
  <si>
    <t>Holy Family School - Lacey</t>
  </si>
  <si>
    <t>Lacey</t>
  </si>
  <si>
    <t>98503</t>
  </si>
  <si>
    <t>Holy Rosary Parish</t>
  </si>
  <si>
    <t>Holy Rosary School</t>
  </si>
  <si>
    <t>98116</t>
  </si>
  <si>
    <t>Hood Canal School District</t>
  </si>
  <si>
    <t>23-404</t>
  </si>
  <si>
    <t>Hood Canal Elementary School</t>
  </si>
  <si>
    <t>111 N. State Route 106</t>
  </si>
  <si>
    <t>State Route 106</t>
  </si>
  <si>
    <t>Shelton</t>
  </si>
  <si>
    <t>98584</t>
  </si>
  <si>
    <t>Hope Lutheran School</t>
  </si>
  <si>
    <t>Hoquiam School District</t>
  </si>
  <si>
    <t>14-028</t>
  </si>
  <si>
    <t>310 SIMPSON AVE</t>
  </si>
  <si>
    <t>HOQUIAM</t>
  </si>
  <si>
    <t>98550</t>
  </si>
  <si>
    <t>101 W Emerson Ave</t>
  </si>
  <si>
    <t>Hoquiam</t>
  </si>
  <si>
    <t>Hoquiam High School</t>
  </si>
  <si>
    <t>501 W Emerson Ave</t>
  </si>
  <si>
    <t>Hoquiam Home Link School</t>
  </si>
  <si>
    <t>3003 Cherry Street</t>
  </si>
  <si>
    <t>Hoquiam Middle School</t>
  </si>
  <si>
    <t>200 Spencer St.</t>
  </si>
  <si>
    <t>700 Wood Ave.</t>
  </si>
  <si>
    <t>Immaculate Conception Regional School</t>
  </si>
  <si>
    <t>Immaculate Conception School</t>
  </si>
  <si>
    <t>Impact | Black River Elementary</t>
  </si>
  <si>
    <t>17-919</t>
  </si>
  <si>
    <t>16906 116th Ave SE</t>
  </si>
  <si>
    <t/>
  </si>
  <si>
    <t>98058</t>
  </si>
  <si>
    <t>Impact | Commencement Bay Elementary</t>
  </si>
  <si>
    <t>27-902</t>
  </si>
  <si>
    <t>1301 E 34th St</t>
  </si>
  <si>
    <t>98404</t>
  </si>
  <si>
    <t>Impact | Salish Sea Elementary</t>
  </si>
  <si>
    <t>17-916</t>
  </si>
  <si>
    <t>3900 S Holly Park Drive</t>
  </si>
  <si>
    <t>98118</t>
  </si>
  <si>
    <t>Impact Public Schools</t>
  </si>
  <si>
    <t>17-911</t>
  </si>
  <si>
    <t>Puget Sound Elementary</t>
  </si>
  <si>
    <t>3438 S148th St</t>
  </si>
  <si>
    <t>Inchelium School District</t>
  </si>
  <si>
    <t>10-070</t>
  </si>
  <si>
    <t>Ferry</t>
  </si>
  <si>
    <t>Inchelium School</t>
  </si>
  <si>
    <t>2 Hornet Avenue</t>
  </si>
  <si>
    <t>Inchelium</t>
  </si>
  <si>
    <t>99138</t>
  </si>
  <si>
    <t>Index School District</t>
  </si>
  <si>
    <t>31-063</t>
  </si>
  <si>
    <t>436  Index Avenue</t>
  </si>
  <si>
    <t>PO Box 237</t>
  </si>
  <si>
    <t>Index</t>
  </si>
  <si>
    <t>98256</t>
  </si>
  <si>
    <t>Issaquah School District</t>
  </si>
  <si>
    <t>17-411</t>
  </si>
  <si>
    <t>Apollo Elementary</t>
  </si>
  <si>
    <t>15025 SE 117th Street</t>
  </si>
  <si>
    <t>98059</t>
  </si>
  <si>
    <t>Beaver Lake Middle</t>
  </si>
  <si>
    <t>25025 S.E. 32nd St.</t>
  </si>
  <si>
    <t>Issaquah</t>
  </si>
  <si>
    <t>98029</t>
  </si>
  <si>
    <t>Briarwood Elementary</t>
  </si>
  <si>
    <t>17020 SE 134th Street</t>
  </si>
  <si>
    <t>Cascade Ridge Elementary</t>
  </si>
  <si>
    <t>2020 Trossachs Blvd. S.E.</t>
  </si>
  <si>
    <t>Sammamish</t>
  </si>
  <si>
    <t>98075</t>
  </si>
  <si>
    <t>Cedar Trails Elementary</t>
  </si>
  <si>
    <t>4399 Issaquah-Pine Lake Road SE</t>
  </si>
  <si>
    <t>Challenger Elementary</t>
  </si>
  <si>
    <t>25200 S.E. Klahanie Blvd.</t>
  </si>
  <si>
    <t>Clark Elementary</t>
  </si>
  <si>
    <t>500 2nd Ave. S.E.</t>
  </si>
  <si>
    <t>98027</t>
  </si>
  <si>
    <t>Cougar Mountain MS</t>
  </si>
  <si>
    <t>1929 NW Talus Drive</t>
  </si>
  <si>
    <t>Cougar Ridge Elementary</t>
  </si>
  <si>
    <t>4630 167th Ave. S.E.</t>
  </si>
  <si>
    <t>Creekside Elementary</t>
  </si>
  <si>
    <t>20777 SE 16th St</t>
  </si>
  <si>
    <t>Discovery Elementary</t>
  </si>
  <si>
    <t>2300 228th Ave. S.E.</t>
  </si>
  <si>
    <t>26205 S.E. Issaquah-Fall City Rd.</t>
  </si>
  <si>
    <t>Gibson Ek High School</t>
  </si>
  <si>
    <t>379 1st Pl SE</t>
  </si>
  <si>
    <t>Grand Ridge Elementary</t>
  </si>
  <si>
    <t>1739 NE Park Drive</t>
  </si>
  <si>
    <t>Issaquah High</t>
  </si>
  <si>
    <t>700 2nd Ave. S.E.</t>
  </si>
  <si>
    <t>Issaquah Middle</t>
  </si>
  <si>
    <t>600 2nd Ave. S.E.</t>
  </si>
  <si>
    <t>Issaquah Valley Elementary</t>
  </si>
  <si>
    <t>555 N.W. Holly St.</t>
  </si>
  <si>
    <t>Liberty High</t>
  </si>
  <si>
    <t>1122 228th Ave. S.E.</t>
  </si>
  <si>
    <t>Maple Hills Elementary</t>
  </si>
  <si>
    <t>15644 204th Ave. S.E.</t>
  </si>
  <si>
    <t>Maywood Middle</t>
  </si>
  <si>
    <t>14490 168th Ave. S.E.</t>
  </si>
  <si>
    <t>Newcastle Elementary</t>
  </si>
  <si>
    <t>8400 136 AVE S.E.</t>
  </si>
  <si>
    <t>Newcastle</t>
  </si>
  <si>
    <t>Pacific Cascade Middle</t>
  </si>
  <si>
    <t>24635 SE Issaquah Fall City Road</t>
  </si>
  <si>
    <t>Pacific Cascade Middle School</t>
  </si>
  <si>
    <t>Pine Lake Middle</t>
  </si>
  <si>
    <t>3200 228th Ave. S.E.</t>
  </si>
  <si>
    <t>Skyline High</t>
  </si>
  <si>
    <t>1122 228th Ave SE</t>
  </si>
  <si>
    <t>Sunny Hills Elementary</t>
  </si>
  <si>
    <t>3200 Issaquah-Pine Lake Rd. SE</t>
  </si>
  <si>
    <t>4229 180th Ave. S.E.</t>
  </si>
  <si>
    <t>Kahlotus School District</t>
  </si>
  <si>
    <t>11-056</t>
  </si>
  <si>
    <t>Kahlotus Elementary</t>
  </si>
  <si>
    <t>PO Box 69</t>
  </si>
  <si>
    <t>Kahlotus</t>
  </si>
  <si>
    <t>99335</t>
  </si>
  <si>
    <t>Franklin</t>
  </si>
  <si>
    <t>Kahlotus Jr/Sr High</t>
  </si>
  <si>
    <t>100 W Martin  Street</t>
  </si>
  <si>
    <t>Kalama School District</t>
  </si>
  <si>
    <t>08-402</t>
  </si>
  <si>
    <t>Kalama Elementary</t>
  </si>
  <si>
    <t>548 China Garden Road</t>
  </si>
  <si>
    <t>China Garden Road</t>
  </si>
  <si>
    <t>Kalama</t>
  </si>
  <si>
    <t>98625</t>
  </si>
  <si>
    <t>Kalama High School</t>
  </si>
  <si>
    <t>Kalama Middle School</t>
  </si>
  <si>
    <t>548 China Garden road</t>
  </si>
  <si>
    <t>Keller School District</t>
  </si>
  <si>
    <t>10-003</t>
  </si>
  <si>
    <t>Keller Elementary</t>
  </si>
  <si>
    <t>PO Box 367</t>
  </si>
  <si>
    <t>Keller</t>
  </si>
  <si>
    <t>99140</t>
  </si>
  <si>
    <t>Kelso School District</t>
  </si>
  <si>
    <t>08-458</t>
  </si>
  <si>
    <t>Barnes Elementary School</t>
  </si>
  <si>
    <t>401 Barnes Street</t>
  </si>
  <si>
    <t>Kelso</t>
  </si>
  <si>
    <t>98626</t>
  </si>
  <si>
    <t>Butler Acres Elementary</t>
  </si>
  <si>
    <t>1609 Burcham Street</t>
  </si>
  <si>
    <t>Carrolls Elementary</t>
  </si>
  <si>
    <t>3902 Old Pacific Hwy. S</t>
  </si>
  <si>
    <t>Coweeman Jr. High</t>
  </si>
  <si>
    <t>2000 Allen Street</t>
  </si>
  <si>
    <t>Huntington Jr High</t>
  </si>
  <si>
    <t>500 Redpath</t>
  </si>
  <si>
    <t>Kelso High School</t>
  </si>
  <si>
    <t>1904 Allen St</t>
  </si>
  <si>
    <t>Lexington Elementary</t>
  </si>
  <si>
    <t>200 Boardwalk Way</t>
  </si>
  <si>
    <t>Rose Valley Elementary</t>
  </si>
  <si>
    <t>404 Long Ave</t>
  </si>
  <si>
    <t>Wallace Elementary</t>
  </si>
  <si>
    <t>1213 S. 5th Avenue</t>
  </si>
  <si>
    <t>Kennewick School District</t>
  </si>
  <si>
    <t>03-017</t>
  </si>
  <si>
    <t>Amistad Elementary</t>
  </si>
  <si>
    <t>123 S. Kent St.</t>
  </si>
  <si>
    <t>Amon Creek Elementary</t>
  </si>
  <si>
    <t>18 Center Parkway</t>
  </si>
  <si>
    <t>99352</t>
  </si>
  <si>
    <t>Canyon View Elementary</t>
  </si>
  <si>
    <t>1229 W. 22nd Pl.</t>
  </si>
  <si>
    <t>505 S Highland Dr.</t>
  </si>
  <si>
    <t>4891 W. 27th Ave</t>
  </si>
  <si>
    <t>Cottonwood Elementary School</t>
  </si>
  <si>
    <t>16734 Cottonwood Creek Blvd</t>
  </si>
  <si>
    <t>99338</t>
  </si>
  <si>
    <t>Desert Hills Middle School</t>
  </si>
  <si>
    <t>1701 S. Clodfelter Rd.</t>
  </si>
  <si>
    <t>Eastgate Elementary</t>
  </si>
  <si>
    <t>910 East 10th Avenue</t>
  </si>
  <si>
    <t>201 S. Dawes Ave</t>
  </si>
  <si>
    <t>Fuerza Elementary</t>
  </si>
  <si>
    <t>6011 W. 10th Pl.</t>
  </si>
  <si>
    <t>3520 West John Day</t>
  </si>
  <si>
    <t>KENNEWICK</t>
  </si>
  <si>
    <t>Highlands Middle School</t>
  </si>
  <si>
    <t>425 S. Tweedt St.</t>
  </si>
  <si>
    <t>Horse Heaven Hills Middle School</t>
  </si>
  <si>
    <t>3500 S. Vancouver St.</t>
  </si>
  <si>
    <t>Kamiakin High School</t>
  </si>
  <si>
    <t>600 N Arthur St.</t>
  </si>
  <si>
    <t>Kennewick High School</t>
  </si>
  <si>
    <t>560 W. 6th Ave</t>
  </si>
  <si>
    <t>Legacy High School - Kennewick</t>
  </si>
  <si>
    <t>4624 W. 10th Ave</t>
  </si>
  <si>
    <t>4901 W 21st Ave</t>
  </si>
  <si>
    <t>Park Middle School</t>
  </si>
  <si>
    <t>1011 W. 10th Ave.</t>
  </si>
  <si>
    <t>Phoenix High School</t>
  </si>
  <si>
    <t>1315 W. Fourth Ave.</t>
  </si>
  <si>
    <t>Ridge View Elementary</t>
  </si>
  <si>
    <t>201 S. Garfield St.</t>
  </si>
  <si>
    <t>Sage Crest Elementary School</t>
  </si>
  <si>
    <t>6411 W. 38th Ave</t>
  </si>
  <si>
    <t>Southgate Elementary</t>
  </si>
  <si>
    <t>3121 W. 19th Ave.</t>
  </si>
  <si>
    <t>Southridge High School</t>
  </si>
  <si>
    <t>3520 Southridge Blvd.</t>
  </si>
  <si>
    <t>Sunset View Elementary</t>
  </si>
  <si>
    <t>711 North Center Parkway</t>
  </si>
  <si>
    <t>Tri-Tech Skills Center</t>
  </si>
  <si>
    <t>5929 West Metaline Ave.</t>
  </si>
  <si>
    <t>Vista Elementary School</t>
  </si>
  <si>
    <t>1701 N Young St</t>
  </si>
  <si>
    <t>Washington Elementary School</t>
  </si>
  <si>
    <t>105 West 21st Avenue</t>
  </si>
  <si>
    <t>2514 W. 4th Avenue</t>
  </si>
  <si>
    <t>Kent School District</t>
  </si>
  <si>
    <t>17-415</t>
  </si>
  <si>
    <t>Canyon Ridge Middle School</t>
  </si>
  <si>
    <t>11000 SE 264th Street</t>
  </si>
  <si>
    <t>98030</t>
  </si>
  <si>
    <t>Carriage Crest Elementary</t>
  </si>
  <si>
    <t>18235 140th Ave. S.E.</t>
  </si>
  <si>
    <t>Cedar Heights Middle School</t>
  </si>
  <si>
    <t>19640 S.E. 272nd St.</t>
  </si>
  <si>
    <t>Covington</t>
  </si>
  <si>
    <t>98042</t>
  </si>
  <si>
    <t>Cedar Valley Elementary</t>
  </si>
  <si>
    <t>26500 Timberlane Way S.E.</t>
  </si>
  <si>
    <t>Covington Elementary</t>
  </si>
  <si>
    <t>25811 S.E. 156th Avenue</t>
  </si>
  <si>
    <t>Crestwood Elementary</t>
  </si>
  <si>
    <t>25225 180th Ave. S.E.</t>
  </si>
  <si>
    <t>East Hill Elementary school</t>
  </si>
  <si>
    <t>9825 S. 240th Street</t>
  </si>
  <si>
    <t>98031</t>
  </si>
  <si>
    <t>Emerald Park Elementary</t>
  </si>
  <si>
    <t>11800 S.E. 216th St.</t>
  </si>
  <si>
    <t>Fairwood Elementary</t>
  </si>
  <si>
    <t>16600 148th Ave. S.E.</t>
  </si>
  <si>
    <t>George T. Daniel Elementary</t>
  </si>
  <si>
    <t>11310 SE 248th Street</t>
  </si>
  <si>
    <t>Glenridge</t>
  </si>
  <si>
    <t>19405 120th Ave. S.E.</t>
  </si>
  <si>
    <t>Grass Lake Elementary</t>
  </si>
  <si>
    <t>28700 191st Pl. S.E.</t>
  </si>
  <si>
    <t>Horizon Elementary</t>
  </si>
  <si>
    <t>27641 144th Ave. S.E.</t>
  </si>
  <si>
    <t>Jenkins Creek Elementary</t>
  </si>
  <si>
    <t>26915 186th Ave. S.E.</t>
  </si>
  <si>
    <t>Kent Elementary</t>
  </si>
  <si>
    <t>24700 64th Ave. S.</t>
  </si>
  <si>
    <t>Kent Laboratory Academy</t>
  </si>
  <si>
    <t>10515 SE 208th Street</t>
  </si>
  <si>
    <t>Kent-Meridian High School</t>
  </si>
  <si>
    <t>10020 SE 256th Street</t>
  </si>
  <si>
    <t>Kentlake High School</t>
  </si>
  <si>
    <t>21401 S.E. 300th St.</t>
  </si>
  <si>
    <t>Kentridge High School</t>
  </si>
  <si>
    <t>12430 SE 208th St.</t>
  </si>
  <si>
    <t>Kentwood High School</t>
  </si>
  <si>
    <t>25800 164th S.E.</t>
  </si>
  <si>
    <t>Lake Youngs Elementary</t>
  </si>
  <si>
    <t>19660 142nd Ave. S.E.</t>
  </si>
  <si>
    <t>Martin Sortun Elementary</t>
  </si>
  <si>
    <t>12711 SE 248th Street</t>
  </si>
  <si>
    <t>Mattson Middle School</t>
  </si>
  <si>
    <t>16400 S.E. 251st</t>
  </si>
  <si>
    <t>Meadow Ridge Elementary</t>
  </si>
  <si>
    <t>27710 108th Ave. S.E.</t>
  </si>
  <si>
    <t>Meeker Middle School</t>
  </si>
  <si>
    <t>12600 S.E. 192nd</t>
  </si>
  <si>
    <t>98052</t>
  </si>
  <si>
    <t>Meridian Elementary</t>
  </si>
  <si>
    <t>25621 140th Ave. S.E.</t>
  </si>
  <si>
    <t>Meridian Middle School</t>
  </si>
  <si>
    <t>23480 120th Ave. S.E.</t>
  </si>
  <si>
    <t>Mill Creek Middle School</t>
  </si>
  <si>
    <t>620 North Central Avenue</t>
  </si>
  <si>
    <t>Millennium Elementary</t>
  </si>
  <si>
    <t>11919 SE 270th Street</t>
  </si>
  <si>
    <t>Neeley-O'brien Elementary</t>
  </si>
  <si>
    <t>6300 South 236th Street</t>
  </si>
  <si>
    <t>Northwood Middle School</t>
  </si>
  <si>
    <t>17007 S.E. 184th St.</t>
  </si>
  <si>
    <t>10200 SE 216th Street</t>
  </si>
  <si>
    <t>Park Orchard Elementary</t>
  </si>
  <si>
    <t>11010 SE 232nd Street</t>
  </si>
  <si>
    <t>Pine Tree Elementary</t>
  </si>
  <si>
    <t>27825 118th Ave. S.E.</t>
  </si>
  <si>
    <t>Ridgewood Elementary</t>
  </si>
  <si>
    <t>18030 162nd Pl. S.E.</t>
  </si>
  <si>
    <t>River Ridge Elementary</t>
  </si>
  <si>
    <t>22420 S. Military Road</t>
  </si>
  <si>
    <t>Sawyer Woods Elementary</t>
  </si>
  <si>
    <t>31135 228th Ave. S.E.</t>
  </si>
  <si>
    <t>Scenic Hill Elementary</t>
  </si>
  <si>
    <t>26025 Woodland Way S.</t>
  </si>
  <si>
    <t>Soos Creek Elementary</t>
  </si>
  <si>
    <t>12651 S.E. 218th Pl.</t>
  </si>
  <si>
    <t>Springbrook Elementary</t>
  </si>
  <si>
    <t>20035 100th Ave. S.E.</t>
  </si>
  <si>
    <t>22300 132nd Ave. S.E.</t>
  </si>
  <si>
    <t>Kettle Falls School District</t>
  </si>
  <si>
    <t>33-212</t>
  </si>
  <si>
    <t>CVA - Kettle Falls (formerly Kettle Falls Individualized Education)</t>
  </si>
  <si>
    <t>PO Box 458</t>
  </si>
  <si>
    <t>1275 Juniper</t>
  </si>
  <si>
    <t>Kettle Falls</t>
  </si>
  <si>
    <t>99141</t>
  </si>
  <si>
    <t>Kettle Falls Elementary</t>
  </si>
  <si>
    <t>225 Oak</t>
  </si>
  <si>
    <t>Kettle Falls High School</t>
  </si>
  <si>
    <t>Kettle Falls Middle School</t>
  </si>
  <si>
    <t>W. 105 11th</t>
  </si>
  <si>
    <t>King County Department of Adult and Juvenile Detention</t>
  </si>
  <si>
    <t>98122</t>
  </si>
  <si>
    <t>Kiona-Benton City School District</t>
  </si>
  <si>
    <t>03-052</t>
  </si>
  <si>
    <t>Kiona- Benton City Elementary School</t>
  </si>
  <si>
    <t>913 Horne Drive</t>
  </si>
  <si>
    <t>Benton City</t>
  </si>
  <si>
    <t>99320</t>
  </si>
  <si>
    <t>Kiona-Benton City High School</t>
  </si>
  <si>
    <t>913  Horne Drive</t>
  </si>
  <si>
    <t>Kiona-Benton City Middle School</t>
  </si>
  <si>
    <t>Kittitas School District</t>
  </si>
  <si>
    <t>19-403</t>
  </si>
  <si>
    <t>Kittitas Elementary</t>
  </si>
  <si>
    <t>PO Box 599</t>
  </si>
  <si>
    <t>98934</t>
  </si>
  <si>
    <t>Kittitas High</t>
  </si>
  <si>
    <t>Klickitat School District</t>
  </si>
  <si>
    <t>20-402</t>
  </si>
  <si>
    <t>Klickitat Elementary &amp; High</t>
  </si>
  <si>
    <t>98 SCHOOL DR</t>
  </si>
  <si>
    <t>KLICKITAT</t>
  </si>
  <si>
    <t>98628</t>
  </si>
  <si>
    <t>La Center School District</t>
  </si>
  <si>
    <t>06-101</t>
  </si>
  <si>
    <t>La Center Elementary School</t>
  </si>
  <si>
    <t>700 E. 4th St.</t>
  </si>
  <si>
    <t>La Center</t>
  </si>
  <si>
    <t>98629</t>
  </si>
  <si>
    <t>La Center High School</t>
  </si>
  <si>
    <t>725 Highland Rd</t>
  </si>
  <si>
    <t>La Center Middle School</t>
  </si>
  <si>
    <t>2001 NE Lockwood Creek Rod</t>
  </si>
  <si>
    <t>PO Box 1840</t>
  </si>
  <si>
    <t>La Conner School District</t>
  </si>
  <si>
    <t>29-311</t>
  </si>
  <si>
    <t>La Conner Elementary</t>
  </si>
  <si>
    <t>404</t>
  </si>
  <si>
    <t>sixth</t>
  </si>
  <si>
    <t>La Conner</t>
  </si>
  <si>
    <t>98257</t>
  </si>
  <si>
    <t>La Conner High</t>
  </si>
  <si>
    <t>502 N. 6th Street</t>
  </si>
  <si>
    <t>La Conner Middle</t>
  </si>
  <si>
    <t>PO BOX 2103</t>
  </si>
  <si>
    <t>LA CONNER</t>
  </si>
  <si>
    <t>Lake Chelan School District</t>
  </si>
  <si>
    <t>04-129</t>
  </si>
  <si>
    <t>Chelan High School</t>
  </si>
  <si>
    <t>P.O. BOX 369</t>
  </si>
  <si>
    <t>215 W WEBSTER AVE</t>
  </si>
  <si>
    <t>CHELAN</t>
  </si>
  <si>
    <t>98816</t>
  </si>
  <si>
    <t>Chelan Middle School</t>
  </si>
  <si>
    <t>215 Webster Ave</t>
  </si>
  <si>
    <t>P.O. Box 369</t>
  </si>
  <si>
    <t>Chelan School of Innnovation (Formerly Glacier Valley Alternative High School)</t>
  </si>
  <si>
    <t>324 E Johnson</t>
  </si>
  <si>
    <t>ECEAP</t>
  </si>
  <si>
    <t>Morgen Owings Elementary</t>
  </si>
  <si>
    <t>407 East Woodin Ave</t>
  </si>
  <si>
    <t>Lake Quinault School District</t>
  </si>
  <si>
    <t>14-097</t>
  </si>
  <si>
    <t>Lake Quinault School (K-12)</t>
  </si>
  <si>
    <t>po bx 38</t>
  </si>
  <si>
    <t>amanda park</t>
  </si>
  <si>
    <t>98526</t>
  </si>
  <si>
    <t>Lake Stevens School District</t>
  </si>
  <si>
    <t>31-004</t>
  </si>
  <si>
    <t>Cavelero Middle High</t>
  </si>
  <si>
    <t>8220 24th St SE</t>
  </si>
  <si>
    <t>Lake Stevens</t>
  </si>
  <si>
    <t>98258</t>
  </si>
  <si>
    <t>9215 29th ST NE</t>
  </si>
  <si>
    <t>Glenwood Elementary</t>
  </si>
  <si>
    <t>2221 103rd Ave. St</t>
  </si>
  <si>
    <t>Highland Elementary</t>
  </si>
  <si>
    <t>3220 113th Ave. N.E.</t>
  </si>
  <si>
    <t>Hillcrest Elementary</t>
  </si>
  <si>
    <t>9315 4th St. S.E.</t>
  </si>
  <si>
    <t>Lake Stevens High School</t>
  </si>
  <si>
    <t>2908 113th Ave. N.E.</t>
  </si>
  <si>
    <t>Lake Stevens Middle School</t>
  </si>
  <si>
    <t>1031 91st Ave NE</t>
  </si>
  <si>
    <t>Mt. Pilchuck Elementary</t>
  </si>
  <si>
    <t>12806 20th St. N.E.</t>
  </si>
  <si>
    <t>North Lake Middle School</t>
  </si>
  <si>
    <t>2202 123rd Ave. N.E.</t>
  </si>
  <si>
    <t>1033 91st Ave. S.E.</t>
  </si>
  <si>
    <t>Stevens Creek Elementary</t>
  </si>
  <si>
    <t>9317 29th ST NE</t>
  </si>
  <si>
    <t>3411 99th Avenue NE</t>
  </si>
  <si>
    <t>Lake Washington School District</t>
  </si>
  <si>
    <t>17-414</t>
  </si>
  <si>
    <t>Alcott Elementary</t>
  </si>
  <si>
    <t>4213 228th NE</t>
  </si>
  <si>
    <t>Redmond</t>
  </si>
  <si>
    <t>98053</t>
  </si>
  <si>
    <t>Audubon Elementary</t>
  </si>
  <si>
    <t>3045 180TH NE</t>
  </si>
  <si>
    <t>REDMOND</t>
  </si>
  <si>
    <t>Bell Elementary</t>
  </si>
  <si>
    <t>11212 N.E. 112th</t>
  </si>
  <si>
    <t>Kirkland</t>
  </si>
  <si>
    <t>98033</t>
  </si>
  <si>
    <t>Blackwell Elementary</t>
  </si>
  <si>
    <t>3225 205th Pl. N.E.</t>
  </si>
  <si>
    <t>98074</t>
  </si>
  <si>
    <t>Carson Elementary</t>
  </si>
  <si>
    <t>1035 244th Ave NE</t>
  </si>
  <si>
    <t>Clara Barton Elementary</t>
  </si>
  <si>
    <t>12101 172nd Ave. NE</t>
  </si>
  <si>
    <t>Dickinson Elementary</t>
  </si>
  <si>
    <t>7040 208th Ave. N.E.</t>
  </si>
  <si>
    <t>Eastlake High School</t>
  </si>
  <si>
    <t>400 228th Ave NE</t>
  </si>
  <si>
    <t>Einstein Elementary</t>
  </si>
  <si>
    <t>18025 N.E. 116th</t>
  </si>
  <si>
    <t>Ella Baker Elementary</t>
  </si>
  <si>
    <t>9595 Eastridge Drive NE</t>
  </si>
  <si>
    <t>Emerson High School (K-12)</t>
  </si>
  <si>
    <t>10903 N.E. 53rd St.</t>
  </si>
  <si>
    <t>6900 208th Ave. N.E.</t>
  </si>
  <si>
    <t>Finn Hill Middle School</t>
  </si>
  <si>
    <t>8040 NE 132nd</t>
  </si>
  <si>
    <t>Franklin Elementary</t>
  </si>
  <si>
    <t>12434 NE 60th</t>
  </si>
  <si>
    <t>Frost Elementary</t>
  </si>
  <si>
    <t>11801 NE 140th</t>
  </si>
  <si>
    <t>Inglewood Middle School</t>
  </si>
  <si>
    <t>24120 NE 8th</t>
  </si>
  <si>
    <t>International Community School</t>
  </si>
  <si>
    <t>11133 NE 65th Street</t>
  </si>
  <si>
    <t>Juanita Elementary</t>
  </si>
  <si>
    <t>9635 NE 132nd</t>
  </si>
  <si>
    <t>Juanita High</t>
  </si>
  <si>
    <t>10601 NE 132nd</t>
  </si>
  <si>
    <t>Kamiakin Middle School</t>
  </si>
  <si>
    <t>14111  132nd NE</t>
  </si>
  <si>
    <t>13820 108 Ave. NE</t>
  </si>
  <si>
    <t>Kirk Elementary</t>
  </si>
  <si>
    <t>1312  6th St.</t>
  </si>
  <si>
    <t>Kirkland Middle School</t>
  </si>
  <si>
    <t>430 18 Ave.</t>
  </si>
  <si>
    <t>Lake Washington High</t>
  </si>
  <si>
    <t>12033 NE 80</t>
  </si>
  <si>
    <t>10400 NE 68</t>
  </si>
  <si>
    <t>Mann Elementary</t>
  </si>
  <si>
    <t>17001 NE 104th</t>
  </si>
  <si>
    <t>McAuliffe Elementary</t>
  </si>
  <si>
    <t>23823 NE 22nd</t>
  </si>
  <si>
    <t>Mead Elementary</t>
  </si>
  <si>
    <t>1725 216th Ave. N.E.</t>
  </si>
  <si>
    <t>Muir Elementary</t>
  </si>
  <si>
    <t>14012 132nd Ave. N.E.</t>
  </si>
  <si>
    <t>Redmond Elementary</t>
  </si>
  <si>
    <t>16800 NE 80th Street</t>
  </si>
  <si>
    <t>Redmond High</t>
  </si>
  <si>
    <t>17272 N.E. 104th</t>
  </si>
  <si>
    <t>Redmond Middle School</t>
  </si>
  <si>
    <t>10055 166th N.E.</t>
  </si>
  <si>
    <t>Rockwell Elementary</t>
  </si>
  <si>
    <t>11125 162nd Ave. N.E.</t>
  </si>
  <si>
    <t>Rosa Parks Elementary</t>
  </si>
  <si>
    <t>22825 NE Cedar Park Crescent</t>
  </si>
  <si>
    <t>Rose Hill Elementary</t>
  </si>
  <si>
    <t>8044 128th Ave. N.E.</t>
  </si>
  <si>
    <t>Rose Hill Middle School</t>
  </si>
  <si>
    <t>13505 N.E. 75th St.</t>
  </si>
  <si>
    <t>Rush Elementary</t>
  </si>
  <si>
    <t>6101 152nd N.E.</t>
  </si>
  <si>
    <t>Sandburg Elementary</t>
  </si>
  <si>
    <t>12801 84th Ave. N.E.</t>
  </si>
  <si>
    <t>Smith Elementary</t>
  </si>
  <si>
    <t>23305 N.E. 14th</t>
  </si>
  <si>
    <t>Tesla STEM High School</t>
  </si>
  <si>
    <t>4301 228th Ave NE</t>
  </si>
  <si>
    <t>Thoreau Elementary</t>
  </si>
  <si>
    <t>8224 N.E. 138th St.</t>
  </si>
  <si>
    <t>Timberline Middle School</t>
  </si>
  <si>
    <t>9900 REDMOND RIDGE DR NE</t>
  </si>
  <si>
    <t>Twain Elementary</t>
  </si>
  <si>
    <t>9525 130th Ave. N.E.</t>
  </si>
  <si>
    <t>Wilder Elementary</t>
  </si>
  <si>
    <t>22130 N.E. 133rd.</t>
  </si>
  <si>
    <t>98072</t>
  </si>
  <si>
    <t>Lakewood School District</t>
  </si>
  <si>
    <t>31-306</t>
  </si>
  <si>
    <t>Cougar Creek Elementary School</t>
  </si>
  <si>
    <t>16216 11th Ave NE</t>
  </si>
  <si>
    <t>English Crossing Elementary (formerly 3-5)</t>
  </si>
  <si>
    <t>16728 16th Drive NE</t>
  </si>
  <si>
    <t>Marysville</t>
  </si>
  <si>
    <t>98271</t>
  </si>
  <si>
    <t>Lakewood Elementary (formerly K-2)</t>
  </si>
  <si>
    <t>17000 16th Dr. NE</t>
  </si>
  <si>
    <t>Lakewood High School 9-12</t>
  </si>
  <si>
    <t>17023 11th Ave. NE</t>
  </si>
  <si>
    <t>Lakewood Middle School 6-8</t>
  </si>
  <si>
    <t>16800 16th Dr. NE</t>
  </si>
  <si>
    <t>Lamont School District</t>
  </si>
  <si>
    <t>38-264</t>
  </si>
  <si>
    <t>Lamont Middle</t>
  </si>
  <si>
    <t>602 Main Street</t>
  </si>
  <si>
    <t>Lamont</t>
  </si>
  <si>
    <t>99017</t>
  </si>
  <si>
    <t>Liberty School District</t>
  </si>
  <si>
    <t>32-362</t>
  </si>
  <si>
    <t>Liberty High School</t>
  </si>
  <si>
    <t>E 6404 Spangle-Waverly Rd</t>
  </si>
  <si>
    <t>Spangle</t>
  </si>
  <si>
    <t>99031</t>
  </si>
  <si>
    <t>Liberty Jr. High &amp; Elementary</t>
  </si>
  <si>
    <t>29818 S. North Pine Creek Rd</t>
  </si>
  <si>
    <t>Lincoln County - 9 County Consortium for Martin Hall</t>
  </si>
  <si>
    <t>Martin Hall J. D. F.</t>
  </si>
  <si>
    <t>Medical Lake</t>
  </si>
  <si>
    <t>99022</t>
  </si>
  <si>
    <t>Lind School District</t>
  </si>
  <si>
    <t>01-158</t>
  </si>
  <si>
    <t>Adams</t>
  </si>
  <si>
    <t>Lind Elementary School</t>
  </si>
  <si>
    <t>206 W 3rd St</t>
  </si>
  <si>
    <t>PO Box 340</t>
  </si>
  <si>
    <t>Lind</t>
  </si>
  <si>
    <t>99341</t>
  </si>
  <si>
    <t>Lind-Ritzville High School</t>
  </si>
  <si>
    <t>Lind-Ritzville Middle School</t>
  </si>
  <si>
    <t>507 N. E Street</t>
  </si>
  <si>
    <t>Po Box 340</t>
  </si>
  <si>
    <t>Longview School District</t>
  </si>
  <si>
    <t>08-122</t>
  </si>
  <si>
    <t>Broadway Learning Center</t>
  </si>
  <si>
    <t>1410 8th Avenue</t>
  </si>
  <si>
    <t>2621 Parkview Drive</t>
  </si>
  <si>
    <t>Columbia Heights Elementary</t>
  </si>
  <si>
    <t>2820 Parkview Dr</t>
  </si>
  <si>
    <t>Columbia Valley Garden Elementary</t>
  </si>
  <si>
    <t>2644 30th Ave</t>
  </si>
  <si>
    <t>Cowlitz County Youth Services School</t>
  </si>
  <si>
    <t>1725 First Ave.</t>
  </si>
  <si>
    <t>Kessler Elementary School</t>
  </si>
  <si>
    <t>1902 East Kessler Blvd</t>
  </si>
  <si>
    <t>Mark Morris High School</t>
  </si>
  <si>
    <t>1602 Mark Morris Crt</t>
  </si>
  <si>
    <t>Mint Valley Elementary School</t>
  </si>
  <si>
    <t>2745 38th ave</t>
  </si>
  <si>
    <t>Monticello Middle School</t>
  </si>
  <si>
    <t>1225 28th Avenue</t>
  </si>
  <si>
    <t>Mt. Solo Middle School</t>
  </si>
  <si>
    <t>5300 Mt Solo</t>
  </si>
  <si>
    <t>Northlake Elementary</t>
  </si>
  <si>
    <t>2715 Lilac St</t>
  </si>
  <si>
    <t>Olympic Elementary School</t>
  </si>
  <si>
    <t>1324 30th Avenue</t>
  </si>
  <si>
    <t>R. A. Long High School</t>
  </si>
  <si>
    <t>2715 Lilac</t>
  </si>
  <si>
    <t>2715 Lilac Street</t>
  </si>
  <si>
    <t>St. Helens Elementary</t>
  </si>
  <si>
    <t>431 27th Ave.</t>
  </si>
  <si>
    <t>Loon Lake School District</t>
  </si>
  <si>
    <t>33-183</t>
  </si>
  <si>
    <t>HomeLink Alternative</t>
  </si>
  <si>
    <t>4001 Maple St.</t>
  </si>
  <si>
    <t>Loon Lake</t>
  </si>
  <si>
    <t>99148</t>
  </si>
  <si>
    <t>Loon Lake Elementary School</t>
  </si>
  <si>
    <t>Lopez Island School District</t>
  </si>
  <si>
    <t>28-144</t>
  </si>
  <si>
    <t>Lopez Island Elementary</t>
  </si>
  <si>
    <t>86 School Rd.</t>
  </si>
  <si>
    <t>Lopez Island</t>
  </si>
  <si>
    <t>98261</t>
  </si>
  <si>
    <t>Lopez Island Middle/High</t>
  </si>
  <si>
    <t>Lumen Public School</t>
  </si>
  <si>
    <t>32-903</t>
  </si>
  <si>
    <t>Lumen High School</t>
  </si>
  <si>
    <t>718 West Riverside</t>
  </si>
  <si>
    <t>Suite 201</t>
  </si>
  <si>
    <t>99201</t>
  </si>
  <si>
    <t>Lummi Indian Business Council</t>
  </si>
  <si>
    <t>37-903</t>
  </si>
  <si>
    <t>Lummi Tribal School</t>
  </si>
  <si>
    <t>2334 Lummi View Dr.</t>
  </si>
  <si>
    <t>Lyle School District</t>
  </si>
  <si>
    <t>20-406</t>
  </si>
  <si>
    <t>Dallesport Elementary</t>
  </si>
  <si>
    <t>Po Box 368</t>
  </si>
  <si>
    <t>Lyle</t>
  </si>
  <si>
    <t>98635</t>
  </si>
  <si>
    <t>Lyle High</t>
  </si>
  <si>
    <t>625 Keasey Ave.</t>
  </si>
  <si>
    <t>625 Keasey Avenue</t>
  </si>
  <si>
    <t>Lyle Middle</t>
  </si>
  <si>
    <t>625 Keasey avenue</t>
  </si>
  <si>
    <t>Lynden School District</t>
  </si>
  <si>
    <t>37-504</t>
  </si>
  <si>
    <t>Fisher Elementary</t>
  </si>
  <si>
    <t>501 N. 14th St.</t>
  </si>
  <si>
    <t>Isom Intermediate</t>
  </si>
  <si>
    <t>8461 Benson Rd.</t>
  </si>
  <si>
    <t>Lynden High</t>
  </si>
  <si>
    <t>1201 Bradley Rd.</t>
  </si>
  <si>
    <t>Lynden Middle</t>
  </si>
  <si>
    <t>8750 Line Road</t>
  </si>
  <si>
    <t>1203 Bradley Road</t>
  </si>
  <si>
    <t>Vossbeck Elementary</t>
  </si>
  <si>
    <t>1301 Bridgeview Dr.</t>
  </si>
  <si>
    <t>Mabton School District</t>
  </si>
  <si>
    <t>39-120</t>
  </si>
  <si>
    <t>Artz-Fox Elementary</t>
  </si>
  <si>
    <t>805 Washington Street</t>
  </si>
  <si>
    <t>Mabton</t>
  </si>
  <si>
    <t>98935</t>
  </si>
  <si>
    <t>Mabton Jr/Sr School</t>
  </si>
  <si>
    <t>500 B St.</t>
  </si>
  <si>
    <t>Mansfield School District</t>
  </si>
  <si>
    <t>09-207</t>
  </si>
  <si>
    <t>Mansfield School</t>
  </si>
  <si>
    <t>2181 SR 172</t>
  </si>
  <si>
    <t>P.O. Box 188</t>
  </si>
  <si>
    <t>Mansfield</t>
  </si>
  <si>
    <t>98830</t>
  </si>
  <si>
    <t>Manson School District</t>
  </si>
  <si>
    <t>04-019</t>
  </si>
  <si>
    <t>Manson Elementary</t>
  </si>
  <si>
    <t>P.O. Box A</t>
  </si>
  <si>
    <t>Manson</t>
  </si>
  <si>
    <t>98831</t>
  </si>
  <si>
    <t>Manson High School</t>
  </si>
  <si>
    <t>1000 Totem Pole Road</t>
  </si>
  <si>
    <t>Manson Middle School</t>
  </si>
  <si>
    <t>PO Box A</t>
  </si>
  <si>
    <t>Mary M Knight School District</t>
  </si>
  <si>
    <t>23-311</t>
  </si>
  <si>
    <t>Mary M. Knight</t>
  </si>
  <si>
    <t>2987 W Matlock Brady RD</t>
  </si>
  <si>
    <t>Matlock Brady Road</t>
  </si>
  <si>
    <t>Mary Walker School District</t>
  </si>
  <si>
    <t>33-207</t>
  </si>
  <si>
    <t>Mary Walker High</t>
  </si>
  <si>
    <t>500 N 4th St</t>
  </si>
  <si>
    <t>PO Box 159</t>
  </si>
  <si>
    <t>Springdale</t>
  </si>
  <si>
    <t>99173</t>
  </si>
  <si>
    <t>Springdale Elementary</t>
  </si>
  <si>
    <t>Springdale Middle</t>
  </si>
  <si>
    <t>Marysville School District</t>
  </si>
  <si>
    <t>31-025</t>
  </si>
  <si>
    <t>10th Street School</t>
  </si>
  <si>
    <t>7204 27th Ave. N.E.</t>
  </si>
  <si>
    <t>Allen Creek Elementary</t>
  </si>
  <si>
    <t>6505 60th Dr. N.E.</t>
  </si>
  <si>
    <t>98270</t>
  </si>
  <si>
    <t>5200 100th  Street N.E.</t>
  </si>
  <si>
    <t>Cedarcrest Middle School</t>
  </si>
  <si>
    <t>6400 88th St. N.E.</t>
  </si>
  <si>
    <t>Grove Elementary</t>
  </si>
  <si>
    <t>6510 Grove St.</t>
  </si>
  <si>
    <t>Heritage School</t>
  </si>
  <si>
    <t>Kellogg Marsh Elementary</t>
  </si>
  <si>
    <t>6325 91st St. N.E.</t>
  </si>
  <si>
    <t>Legacy High School (Marysville Arts &amp; Technology High School)</t>
  </si>
  <si>
    <t>Liberty Elementary</t>
  </si>
  <si>
    <t>1919 10th St</t>
  </si>
  <si>
    <t>Marshall Elementary School</t>
  </si>
  <si>
    <t>4407 116th St. N.E.</t>
  </si>
  <si>
    <t>Marysville Coop</t>
  </si>
  <si>
    <t>2415 - 74th St. NE</t>
  </si>
  <si>
    <t>Marysville Getchell High School</t>
  </si>
  <si>
    <t>8301 84th St. NE</t>
  </si>
  <si>
    <t>Marysville Middle School</t>
  </si>
  <si>
    <t>4923 67th St. N.E.</t>
  </si>
  <si>
    <t>Marysville Pilchuck High School</t>
  </si>
  <si>
    <t>5611 108th St. N.E.</t>
  </si>
  <si>
    <t>Pinewood Elementary</t>
  </si>
  <si>
    <t>5115 84th N.E.</t>
  </si>
  <si>
    <t>Quil Ceda Tulalip Elementary</t>
  </si>
  <si>
    <t>Shoultes Elementary</t>
  </si>
  <si>
    <t>13525 51st Ave. N.E.</t>
  </si>
  <si>
    <t>Sunnyside Elementary</t>
  </si>
  <si>
    <t>3619 63rd Ave NE</t>
  </si>
  <si>
    <t>Totem Middle School</t>
  </si>
  <si>
    <t>1605 7th St.</t>
  </si>
  <si>
    <t>McCleary School District</t>
  </si>
  <si>
    <t>14-065</t>
  </si>
  <si>
    <t>McCleary Elementary School</t>
  </si>
  <si>
    <t>611 S Main Street</t>
  </si>
  <si>
    <t>McCleary</t>
  </si>
  <si>
    <t>98557</t>
  </si>
  <si>
    <t>Mead School District</t>
  </si>
  <si>
    <t>32-354</t>
  </si>
  <si>
    <t>Brentwood Elementary</t>
  </si>
  <si>
    <t>406 W  Regina</t>
  </si>
  <si>
    <t>99218</t>
  </si>
  <si>
    <t>Colbert Elementary</t>
  </si>
  <si>
    <t>4625 E. Greenbluff Rd</t>
  </si>
  <si>
    <t>Colbert</t>
  </si>
  <si>
    <t>99005</t>
  </si>
  <si>
    <t>3525 E Hastings Ave</t>
  </si>
  <si>
    <t>Mead</t>
  </si>
  <si>
    <t>99021</t>
  </si>
  <si>
    <t>215 W Eddy Ave</t>
  </si>
  <si>
    <t>Farwell Elementary</t>
  </si>
  <si>
    <t>13005 N Crestline</t>
  </si>
  <si>
    <t>Highland Middle School</t>
  </si>
  <si>
    <t>3515 W Hawthorne Rd</t>
  </si>
  <si>
    <t>Mead High School</t>
  </si>
  <si>
    <t>302 W. Hastings Rd</t>
  </si>
  <si>
    <t>15601 N. Freya</t>
  </si>
  <si>
    <t>MEPP (Mead Education Partnership Program)</t>
  </si>
  <si>
    <t>13120 N Pittsburg St</t>
  </si>
  <si>
    <t>821 E. Midway Rd</t>
  </si>
  <si>
    <t>Mount Spokane High School</t>
  </si>
  <si>
    <t>6015 E Mount Spokane Park Dr</t>
  </si>
  <si>
    <t>Mountainside Middle School</t>
  </si>
  <si>
    <t>4717 E. Day Mt. Spokane Road</t>
  </si>
  <si>
    <t>Northwood Middle</t>
  </si>
  <si>
    <t>12908 N Pittsburg</t>
  </si>
  <si>
    <t>Prairie View Elementary</t>
  </si>
  <si>
    <t>2606 W. Johannson Road</t>
  </si>
  <si>
    <t>Shiloh Hills Elementary</t>
  </si>
  <si>
    <t>505 E. Stonewall</t>
  </si>
  <si>
    <t>9911 Bob Olson Ln</t>
  </si>
  <si>
    <t>Medical Lake School District</t>
  </si>
  <si>
    <t>32-326</t>
  </si>
  <si>
    <t>Hallett Elementary</t>
  </si>
  <si>
    <t>116 W THIRD</t>
  </si>
  <si>
    <t>PO BOX 128</t>
  </si>
  <si>
    <t>MEDICAL LAKE</t>
  </si>
  <si>
    <t>Medical Lake High</t>
  </si>
  <si>
    <t>200 E BARKER</t>
  </si>
  <si>
    <t>Medical Lake Middle</t>
  </si>
  <si>
    <t>1010 E. Lake</t>
  </si>
  <si>
    <t>P.O. Box 128</t>
  </si>
  <si>
    <t>Michael Anderson Elementary</t>
  </si>
  <si>
    <t>400 W Fairchild Highway</t>
  </si>
  <si>
    <t>Fairchild AFB</t>
  </si>
  <si>
    <t>99011</t>
  </si>
  <si>
    <t>Mercer Island School District</t>
  </si>
  <si>
    <t>17-400</t>
  </si>
  <si>
    <t>Island Park Elementary</t>
  </si>
  <si>
    <t>5437 Island Crest Way</t>
  </si>
  <si>
    <t>Islander Middle School</t>
  </si>
  <si>
    <t>7447 84th ave SE</t>
  </si>
  <si>
    <t>Lake Ridge Elementary</t>
  </si>
  <si>
    <t>8215 SE 78th</t>
  </si>
  <si>
    <t>Northwood Elementary</t>
  </si>
  <si>
    <t>4030 86th Ave. S.E.</t>
  </si>
  <si>
    <t>Campus B</t>
  </si>
  <si>
    <t>West Mercer Elementary</t>
  </si>
  <si>
    <t>4141 81st Ave SE</t>
  </si>
  <si>
    <t>Meridian School District</t>
  </si>
  <si>
    <t>37-505</t>
  </si>
  <si>
    <t>Irene Reither Elementary (formerly Primary)</t>
  </si>
  <si>
    <t>954 E. Hemmi Rd.</t>
  </si>
  <si>
    <t>Everson</t>
  </si>
  <si>
    <t>98247</t>
  </si>
  <si>
    <t>Meridian High</t>
  </si>
  <si>
    <t>194 West Laurel Road</t>
  </si>
  <si>
    <t>861 Ten Mile Rd.</t>
  </si>
  <si>
    <t>Meridian Parent Partnership Program</t>
  </si>
  <si>
    <t>240 W. Laurel Rd</t>
  </si>
  <si>
    <t>Methow Valley School District</t>
  </si>
  <si>
    <t>24-350</t>
  </si>
  <si>
    <t>Liberty Bell Jr/Sr/Alt High</t>
  </si>
  <si>
    <t>24 Twin Lakes Rd.</t>
  </si>
  <si>
    <t>Winthrop</t>
  </si>
  <si>
    <t>98862</t>
  </si>
  <si>
    <t>Methow Valley Elementary</t>
  </si>
  <si>
    <t>18 Twin Lakes Rd.</t>
  </si>
  <si>
    <t>Methow Valley Learning Center</t>
  </si>
  <si>
    <t>502 S Glover Street</t>
  </si>
  <si>
    <t>Twisp</t>
  </si>
  <si>
    <t>98856</t>
  </si>
  <si>
    <t>Mill A School District</t>
  </si>
  <si>
    <t>30-031</t>
  </si>
  <si>
    <t>Skamania</t>
  </si>
  <si>
    <t>Mill A School Elementary</t>
  </si>
  <si>
    <t>1142 Jessup Rd</t>
  </si>
  <si>
    <t>Cook</t>
  </si>
  <si>
    <t>98605</t>
  </si>
  <si>
    <t>Pacific Crest Innovation Academy</t>
  </si>
  <si>
    <t>Monroe Public Schools</t>
  </si>
  <si>
    <t>31-103</t>
  </si>
  <si>
    <t>Chain Lake Elementary</t>
  </si>
  <si>
    <t>12125 Chain Lake Rd.</t>
  </si>
  <si>
    <t>98290</t>
  </si>
  <si>
    <t>Frank Wagner Elementary</t>
  </si>
  <si>
    <t>115 Dickinson Road</t>
  </si>
  <si>
    <t>Monroe</t>
  </si>
  <si>
    <t>98272</t>
  </si>
  <si>
    <t>Fryelands Elementary School</t>
  </si>
  <si>
    <t>15286 Fryelands Blvd.</t>
  </si>
  <si>
    <t>Hidden River Middle School</t>
  </si>
  <si>
    <t>9224 Paradise Lake Rd.</t>
  </si>
  <si>
    <t>98296</t>
  </si>
  <si>
    <t>Leaders in Learning</t>
  </si>
  <si>
    <t>17001 Tester Rd.</t>
  </si>
  <si>
    <t>Maltby Elementary</t>
  </si>
  <si>
    <t>9700 212th St. S.E.</t>
  </si>
  <si>
    <t>Monroe High School</t>
  </si>
  <si>
    <t>Park Place Middle School</t>
  </si>
  <si>
    <t>1408 W. Main St.</t>
  </si>
  <si>
    <t>Salem Woods Elementary</t>
  </si>
  <si>
    <t>12802 Wagner Rd.</t>
  </si>
  <si>
    <t>Montesano School District</t>
  </si>
  <si>
    <t>14-066</t>
  </si>
  <si>
    <t>Beacon Avenue Elementary</t>
  </si>
  <si>
    <t>1717 E Beacon Ave</t>
  </si>
  <si>
    <t>Montesano</t>
  </si>
  <si>
    <t>98563</t>
  </si>
  <si>
    <t>Montesano Junior-Senior High</t>
  </si>
  <si>
    <t>303 N Church St</t>
  </si>
  <si>
    <t>Simpson Avenue Elementary</t>
  </si>
  <si>
    <t>519 Simpson Ave W</t>
  </si>
  <si>
    <t>Morton School District</t>
  </si>
  <si>
    <t>21-214</t>
  </si>
  <si>
    <t>Morton Elementary</t>
  </si>
  <si>
    <t>Box 1299</t>
  </si>
  <si>
    <t>Morton</t>
  </si>
  <si>
    <t>98356</t>
  </si>
  <si>
    <t>Morton Intermediate School</t>
  </si>
  <si>
    <t>PO BOX 1169</t>
  </si>
  <si>
    <t>Morton Jr/Sr High School</t>
  </si>
  <si>
    <t>152 Westlake Ave</t>
  </si>
  <si>
    <t>Moses Lake School District</t>
  </si>
  <si>
    <t>13-161</t>
  </si>
  <si>
    <t>Columbia Basin Technical School</t>
  </si>
  <si>
    <t>900 E Yonezawa Blvd</t>
  </si>
  <si>
    <t>Moses Lake</t>
  </si>
  <si>
    <t>98837</t>
  </si>
  <si>
    <t>1111 E Nelson Rd</t>
  </si>
  <si>
    <t>Endeavor Middle School</t>
  </si>
  <si>
    <t>6527 Patton BLVD NE</t>
  </si>
  <si>
    <t>517 W. Third Ave.</t>
  </si>
  <si>
    <t>MOSES LAKE</t>
  </si>
  <si>
    <t>Garden Heights Elementary</t>
  </si>
  <si>
    <t>707 E Nelson Rd</t>
  </si>
  <si>
    <t>Groff Elementary School</t>
  </si>
  <si>
    <t>1501 South Moses Lake Avenue</t>
  </si>
  <si>
    <t>Knolls Vista Elementary School</t>
  </si>
  <si>
    <t>454 W Ridge Rd</t>
  </si>
  <si>
    <t>Lakeview Terrace Elementary</t>
  </si>
  <si>
    <t>780 S Clover Dr</t>
  </si>
  <si>
    <t>Larson Heights Elementary</t>
  </si>
  <si>
    <t>700 E Sharon</t>
  </si>
  <si>
    <t>Longview Elementary</t>
  </si>
  <si>
    <t>9783 Apple Rd</t>
  </si>
  <si>
    <t>502 South C Street</t>
  </si>
  <si>
    <t>Moses Lake High School</t>
  </si>
  <si>
    <t>803 E. Sharon</t>
  </si>
  <si>
    <t>North Elementary</t>
  </si>
  <si>
    <t>1200 Craig Dr</t>
  </si>
  <si>
    <t>Park Orchard Elementary School</t>
  </si>
  <si>
    <t>417 N. Paxson Drive</t>
  </si>
  <si>
    <t>Peninsula Elementary</t>
  </si>
  <si>
    <t>2406 W. Texas</t>
  </si>
  <si>
    <t>Sage Point Elementary School</t>
  </si>
  <si>
    <t>4000 W Peninsula Dr.</t>
  </si>
  <si>
    <t>Vanguard Academy</t>
  </si>
  <si>
    <t>740 E. Yonezawa Blvd</t>
  </si>
  <si>
    <t>Mossyrock School District</t>
  </si>
  <si>
    <t>21-206</t>
  </si>
  <si>
    <t>Mossyrock Academy</t>
  </si>
  <si>
    <t>PO Box 478  545 Williams St</t>
  </si>
  <si>
    <t>Mossyrock</t>
  </si>
  <si>
    <t>98564</t>
  </si>
  <si>
    <t>Mossyrock Elementary</t>
  </si>
  <si>
    <t>PO Box  478</t>
  </si>
  <si>
    <t>Mossyrock Junior Senior High School</t>
  </si>
  <si>
    <t>545 Williams St, PO Box 478</t>
  </si>
  <si>
    <t>Mount Adams School District</t>
  </si>
  <si>
    <t>39-209</t>
  </si>
  <si>
    <t>Harrah Elementary</t>
  </si>
  <si>
    <t>7640 Branch Rd</t>
  </si>
  <si>
    <t>P O Box 159</t>
  </si>
  <si>
    <t>Harrah</t>
  </si>
  <si>
    <t>98952</t>
  </si>
  <si>
    <t>Mount Adams Middle School</t>
  </si>
  <si>
    <t>P O Box 578</t>
  </si>
  <si>
    <t>621  Signal Peak Rd</t>
  </si>
  <si>
    <t>White Swan</t>
  </si>
  <si>
    <t>White Swan High</t>
  </si>
  <si>
    <t>621 Signal Peak Rd.</t>
  </si>
  <si>
    <t>Mount Baker School District</t>
  </si>
  <si>
    <t>37-507</t>
  </si>
  <si>
    <t>Acme Elementary</t>
  </si>
  <si>
    <t>P.O.BOX 95/ 4936 DEMING ROAD</t>
  </si>
  <si>
    <t>DEMING</t>
  </si>
  <si>
    <t>98244</t>
  </si>
  <si>
    <t>5060 Sand Road</t>
  </si>
  <si>
    <t>Kendall Elementary</t>
  </si>
  <si>
    <t>7547 Kendall Road</t>
  </si>
  <si>
    <t>Kendall Road</t>
  </si>
  <si>
    <t>Maple Falls</t>
  </si>
  <si>
    <t>98266</t>
  </si>
  <si>
    <t>Mt. Baker Jr. High</t>
  </si>
  <si>
    <t>4936 DEMING ROAD/ P.O. Box 95</t>
  </si>
  <si>
    <t>Deming</t>
  </si>
  <si>
    <t>Mt. Baker Sr. High</t>
  </si>
  <si>
    <t>4936 DEMING ROAD/PO BOX 95</t>
  </si>
  <si>
    <t>DEMING ROAD</t>
  </si>
  <si>
    <t>Mount Pleasant School District</t>
  </si>
  <si>
    <t>30-029</t>
  </si>
  <si>
    <t>Mount Pleasant School</t>
  </si>
  <si>
    <t>152 Marble Road</t>
  </si>
  <si>
    <t>Washougal</t>
  </si>
  <si>
    <t>98671</t>
  </si>
  <si>
    <t>Mount Vernon Christian School</t>
  </si>
  <si>
    <t>98273</t>
  </si>
  <si>
    <t>Mount Vernon School District</t>
  </si>
  <si>
    <t>29-320</t>
  </si>
  <si>
    <t>3100 Martin Road</t>
  </si>
  <si>
    <t>Harriett Rowley Elementary School</t>
  </si>
  <si>
    <t>400 53rd Street</t>
  </si>
  <si>
    <t>Jefferson Elementary</t>
  </si>
  <si>
    <t>1801 East Blackburn Road</t>
  </si>
  <si>
    <t>LaVenture Middle School</t>
  </si>
  <si>
    <t>1200 LaVenture Road</t>
  </si>
  <si>
    <t>Little Mountain Elementary</t>
  </si>
  <si>
    <t>1514 South LaVentureRoad</t>
  </si>
  <si>
    <t>Mount Baker Middle School</t>
  </si>
  <si>
    <t>2310 East Section Street</t>
  </si>
  <si>
    <t>Mount Vernon High School</t>
  </si>
  <si>
    <t>314 N 9th Street</t>
  </si>
  <si>
    <t>1020 McLean Road</t>
  </si>
  <si>
    <t>Mukilteo School District</t>
  </si>
  <si>
    <t>31-006</t>
  </si>
  <si>
    <t>Aces High School</t>
  </si>
  <si>
    <t>9700 Holly Drive</t>
  </si>
  <si>
    <t>98204</t>
  </si>
  <si>
    <t>Challenger Elementary School</t>
  </si>
  <si>
    <t>9600 Holly Drive</t>
  </si>
  <si>
    <t>10520 Harbour Pt Blvd</t>
  </si>
  <si>
    <t>Mukilteo</t>
  </si>
  <si>
    <t>98275</t>
  </si>
  <si>
    <t>11700 Meridian Ave. S.</t>
  </si>
  <si>
    <t>Early Childhood Assisted Program</t>
  </si>
  <si>
    <t>3616 South Road, #C-4</t>
  </si>
  <si>
    <t>12300 Harbour Pt. Blvd.</t>
  </si>
  <si>
    <t>Explorer Middle School</t>
  </si>
  <si>
    <t>8925 Airport Road</t>
  </si>
  <si>
    <t>Fairmount Elementary</t>
  </si>
  <si>
    <t>Harbour Pointe Middle</t>
  </si>
  <si>
    <t>5000 Harbour Pt. Blvd.</t>
  </si>
  <si>
    <t>Horizon Elementary School</t>
  </si>
  <si>
    <t>222 W. Casino Road</t>
  </si>
  <si>
    <t>Kamiak High School</t>
  </si>
  <si>
    <t>10801 Harbour Pt. Blvd.</t>
  </si>
  <si>
    <t>Lake Stickney Elementary</t>
  </si>
  <si>
    <t>1625 Madison Way</t>
  </si>
  <si>
    <t>98087</t>
  </si>
  <si>
    <t>Mariner High School</t>
  </si>
  <si>
    <t>200 120th St. S. W.</t>
  </si>
  <si>
    <t>Mukilteo Elementary</t>
  </si>
  <si>
    <t>2600 Mukilteo Speedway</t>
  </si>
  <si>
    <t>Odyssey Elementary School</t>
  </si>
  <si>
    <t>13025 17th Ave W</t>
  </si>
  <si>
    <t>Olivia Park Elementary</t>
  </si>
  <si>
    <t>200 108th St. S.W.</t>
  </si>
  <si>
    <t>Olympic View Middle</t>
  </si>
  <si>
    <t>2602 Mukilteo Speedway</t>
  </si>
  <si>
    <t>Pathfinder</t>
  </si>
  <si>
    <t>11401 Beverly Park Rd.</t>
  </si>
  <si>
    <t>Picnic Point Elementary</t>
  </si>
  <si>
    <t>5819 140th St. S. W.</t>
  </si>
  <si>
    <t>Serene Lake Elementary</t>
  </si>
  <si>
    <t>4709 Picnic Point Rd</t>
  </si>
  <si>
    <t>Voyager Middle School</t>
  </si>
  <si>
    <t>11711 4th Avenue W</t>
  </si>
  <si>
    <t>Naches Valley School District</t>
  </si>
  <si>
    <t>39-003</t>
  </si>
  <si>
    <t>Naches Valley Elementary School</t>
  </si>
  <si>
    <t>151 Bonlow Dr</t>
  </si>
  <si>
    <t>Naches</t>
  </si>
  <si>
    <t>98937</t>
  </si>
  <si>
    <t>Naches Valley High</t>
  </si>
  <si>
    <t>Naches Valley Middle</t>
  </si>
  <si>
    <t>PO Box 39</t>
  </si>
  <si>
    <t>Napavine School District</t>
  </si>
  <si>
    <t>21-014</t>
  </si>
  <si>
    <t>Napavine Elementary</t>
  </si>
  <si>
    <t>PO Box 837</t>
  </si>
  <si>
    <t>Napavine</t>
  </si>
  <si>
    <t>98565</t>
  </si>
  <si>
    <t>Napavine Jr/Sr High</t>
  </si>
  <si>
    <t>404 4TH AVE NE</t>
  </si>
  <si>
    <t>Naselle-Grays River Valley School District</t>
  </si>
  <si>
    <t>25-155</t>
  </si>
  <si>
    <t>Naselle-Grays River Valley School</t>
  </si>
  <si>
    <t>793 SR4</t>
  </si>
  <si>
    <t>Naselle</t>
  </si>
  <si>
    <t>98638</t>
  </si>
  <si>
    <t>Nespelem School District</t>
  </si>
  <si>
    <t>24-014</t>
  </si>
  <si>
    <t>Nespelem Elementary</t>
  </si>
  <si>
    <t>229 School House Loop Rd.</t>
  </si>
  <si>
    <t>Nespelem</t>
  </si>
  <si>
    <t>99155</t>
  </si>
  <si>
    <t>Nespelem High School</t>
  </si>
  <si>
    <t>BOX 291</t>
  </si>
  <si>
    <t>NESPELEM</t>
  </si>
  <si>
    <t>Newport School District</t>
  </si>
  <si>
    <t>26-056</t>
  </si>
  <si>
    <t>Newport High School</t>
  </si>
  <si>
    <t>PO Box70</t>
  </si>
  <si>
    <t>Newport</t>
  </si>
  <si>
    <t>99156</t>
  </si>
  <si>
    <t>Sadie Halstead Middle School</t>
  </si>
  <si>
    <t>Stratton Elementary</t>
  </si>
  <si>
    <t>1201 West Fifth Street</t>
  </si>
  <si>
    <t>Nine Mile Falls School District</t>
  </si>
  <si>
    <t>32-325</t>
  </si>
  <si>
    <t>Lake Spokane Elementary</t>
  </si>
  <si>
    <t>5909 Highway 291</t>
  </si>
  <si>
    <t>Nine Mile Falls</t>
  </si>
  <si>
    <t>99026</t>
  </si>
  <si>
    <t>Lakeside High School</t>
  </si>
  <si>
    <t>5909 Hwy 291</t>
  </si>
  <si>
    <t>Lakeside Middle School</t>
  </si>
  <si>
    <t>Nine Mile Falls Elementary</t>
  </si>
  <si>
    <t>Nooksack Valley School District</t>
  </si>
  <si>
    <t>37-506</t>
  </si>
  <si>
    <t>Everson Elementary</t>
  </si>
  <si>
    <t>216 Everson Goshen Rd.</t>
  </si>
  <si>
    <t>Nooksack Elementary</t>
  </si>
  <si>
    <t>3333 Breckenridge Rd.</t>
  </si>
  <si>
    <t>Breckenridge</t>
  </si>
  <si>
    <t>Nooksack Valley High</t>
  </si>
  <si>
    <t>3326 E. Badger Rd.</t>
  </si>
  <si>
    <t>BADGER RD</t>
  </si>
  <si>
    <t>Nooksack Valley Middle School</t>
  </si>
  <si>
    <t>404 W. Columbia St.</t>
  </si>
  <si>
    <t>Sumas Elementary</t>
  </si>
  <si>
    <t>1024 Lawson St.</t>
  </si>
  <si>
    <t>P.O. Box 589</t>
  </si>
  <si>
    <t>Sumas</t>
  </si>
  <si>
    <t>98295</t>
  </si>
  <si>
    <t>North Beach School District</t>
  </si>
  <si>
    <t>14-064</t>
  </si>
  <si>
    <t>North Beach High School</t>
  </si>
  <si>
    <t>PO Box 969</t>
  </si>
  <si>
    <t>Ocean Shores</t>
  </si>
  <si>
    <t>98569</t>
  </si>
  <si>
    <t>North Beach Middle School</t>
  </si>
  <si>
    <t>Ocean Shores Elementary</t>
  </si>
  <si>
    <t>300 Mt. Olympus Ave SE</t>
  </si>
  <si>
    <t>Pacific Beach Elementary</t>
  </si>
  <si>
    <t>PO Box 338</t>
  </si>
  <si>
    <t>Pacific Beach</t>
  </si>
  <si>
    <t>98571</t>
  </si>
  <si>
    <t>North Franklin School District</t>
  </si>
  <si>
    <t>11-051</t>
  </si>
  <si>
    <t>Basin City Elementary</t>
  </si>
  <si>
    <t>303 Bailie Blvd.</t>
  </si>
  <si>
    <t>Mesa</t>
  </si>
  <si>
    <t>99343</t>
  </si>
  <si>
    <t>Connell Elementary</t>
  </si>
  <si>
    <t>1001 West Clark Street</t>
  </si>
  <si>
    <t>Connell</t>
  </si>
  <si>
    <t>99326</t>
  </si>
  <si>
    <t>Connell High</t>
  </si>
  <si>
    <t>1100 West Clark Street</t>
  </si>
  <si>
    <t>Mesa Elementary</t>
  </si>
  <si>
    <t>200 E. Pepiot Rd.</t>
  </si>
  <si>
    <t>Palouse Junction Alt High</t>
  </si>
  <si>
    <t>110 N. Chelan</t>
  </si>
  <si>
    <t>Robert Old Jr. High School</t>
  </si>
  <si>
    <t>1051 West Clark Street</t>
  </si>
  <si>
    <t>North Kitsap School District</t>
  </si>
  <si>
    <t>18-400</t>
  </si>
  <si>
    <t>Choice Academy</t>
  </si>
  <si>
    <t>26201 Siyaya Ave NE</t>
  </si>
  <si>
    <t>Kingston</t>
  </si>
  <si>
    <t>98346</t>
  </si>
  <si>
    <t>Kingston High School</t>
  </si>
  <si>
    <t>Kingston Middle School (formerly Jr/High School)</t>
  </si>
  <si>
    <t>9000 NE West Kingston Rd</t>
  </si>
  <si>
    <t>North Kitsap High School</t>
  </si>
  <si>
    <t>1780 NE Hostmark</t>
  </si>
  <si>
    <t>Poulsbo</t>
  </si>
  <si>
    <t>98370</t>
  </si>
  <si>
    <t>Pearson Elementary School</t>
  </si>
  <si>
    <t>15650 Central Valley Rd.</t>
  </si>
  <si>
    <t>Poulsbo Elementary School</t>
  </si>
  <si>
    <t>18531 Noll Rd. N.E.</t>
  </si>
  <si>
    <t>Poulsbo Middle School (formerly Jr/High)</t>
  </si>
  <si>
    <t>2003 N.E. Hostmark</t>
  </si>
  <si>
    <t>Richard Gordon Elementary School</t>
  </si>
  <si>
    <t>26331 Barber Cuttoff Rd.</t>
  </si>
  <si>
    <t>Suquamish Elementary School</t>
  </si>
  <si>
    <t>18950 Park Ave. N.E.</t>
  </si>
  <si>
    <t>Suquamish</t>
  </si>
  <si>
    <t>98392</t>
  </si>
  <si>
    <t>Vinland Elementary School</t>
  </si>
  <si>
    <t>22104 Rhododendron Ln. N.W.</t>
  </si>
  <si>
    <t>Wolfle Elementary School</t>
  </si>
  <si>
    <t>27089 Highland Rd. N.E.</t>
  </si>
  <si>
    <t>North Mason School District</t>
  </si>
  <si>
    <t>23-403</t>
  </si>
  <si>
    <t>Belfair Elementary</t>
  </si>
  <si>
    <t>N.E. 22900 Hwy 3</t>
  </si>
  <si>
    <t>Hwy 3</t>
  </si>
  <si>
    <t>Belfair</t>
  </si>
  <si>
    <t>98528</t>
  </si>
  <si>
    <t>Hawkin's Middle School</t>
  </si>
  <si>
    <t>300 E. Campus Drive</t>
  </si>
  <si>
    <t>James A. Taylor High School</t>
  </si>
  <si>
    <t>90 E. North Mason School Rd</t>
  </si>
  <si>
    <t>North Mason Developmental Preschool</t>
  </si>
  <si>
    <t>22871 Ne SR 3</t>
  </si>
  <si>
    <t>North Mason Senior High</t>
  </si>
  <si>
    <t>150 E North Mason School RD</t>
  </si>
  <si>
    <t>Sand Hill Elementary</t>
  </si>
  <si>
    <t>791 NE Sand Hill Rd</t>
  </si>
  <si>
    <t>North River School District</t>
  </si>
  <si>
    <t>25-200</t>
  </si>
  <si>
    <t>North River Elementary and Junior/Senior High School</t>
  </si>
  <si>
    <t>2867 NORTH RIVER ROAD</t>
  </si>
  <si>
    <t>COSMOPOLIS</t>
  </si>
  <si>
    <t>North Thurston School District</t>
  </si>
  <si>
    <t>34-003</t>
  </si>
  <si>
    <t>Aspire Middle School</t>
  </si>
  <si>
    <t>5900 54th Ave SE</t>
  </si>
  <si>
    <t>98513</t>
  </si>
  <si>
    <t>Chambers Prairie Elementary</t>
  </si>
  <si>
    <t>6501 Virginia St SE</t>
  </si>
  <si>
    <t>4301 6th Ave. N.E.</t>
  </si>
  <si>
    <t>98516</t>
  </si>
  <si>
    <t>Envision Career Academy</t>
  </si>
  <si>
    <t>411 College St. N.E.</t>
  </si>
  <si>
    <t>Evergreen Forest Elementary</t>
  </si>
  <si>
    <t>3025 Marvin Rd. S.E.</t>
  </si>
  <si>
    <t>Horizons Elementary</t>
  </si>
  <si>
    <t>4601 67th Ave. SE</t>
  </si>
  <si>
    <t>Komachin Middle School</t>
  </si>
  <si>
    <t>3650 College St. S.E.</t>
  </si>
  <si>
    <t>Lacey Elementary</t>
  </si>
  <si>
    <t>1800 Homann Dr.</t>
  </si>
  <si>
    <t>Lakes Elementary</t>
  </si>
  <si>
    <t>6217 Mullen Rd.</t>
  </si>
  <si>
    <t>Lydia Hawk Elementary</t>
  </si>
  <si>
    <t>7600 5th St. S.E.</t>
  </si>
  <si>
    <t>Meadows Elementary</t>
  </si>
  <si>
    <t>836 Deerbrush Dr. S.E.</t>
  </si>
  <si>
    <t>Mountain View Elementary</t>
  </si>
  <si>
    <t>1900 College St. S.E.</t>
  </si>
  <si>
    <t>Nisqually Middle School</t>
  </si>
  <si>
    <t>8100 Steilacoom Rd.</t>
  </si>
  <si>
    <t>North Thurston High School</t>
  </si>
  <si>
    <t>600 N.E. Sleater-Kinney Rd.</t>
  </si>
  <si>
    <t>Olympic View Elementary</t>
  </si>
  <si>
    <t>1330 Horne Ave. N.E.</t>
  </si>
  <si>
    <t>Pleasant Glade Elementary</t>
  </si>
  <si>
    <t>1920 Abernethy Rd. N.E.</t>
  </si>
  <si>
    <t>River Ridge High School</t>
  </si>
  <si>
    <t>350 River Ridge Dr SE</t>
  </si>
  <si>
    <t>Salish Middle School</t>
  </si>
  <si>
    <t>8605 Campus Glen Drive NE</t>
  </si>
  <si>
    <t>Seven Oaks Elementary</t>
  </si>
  <si>
    <t>1800 Seven Oaks Dr. S.E.</t>
  </si>
  <si>
    <t>South Bay Elementary</t>
  </si>
  <si>
    <t>3845 Sleater-Kinney Rd.</t>
  </si>
  <si>
    <t>Timberline High School</t>
  </si>
  <si>
    <t>6120 Mullen Rd. SE</t>
  </si>
  <si>
    <t>Woodland Elementary</t>
  </si>
  <si>
    <t>4630 Carpenter Rd. S.E.</t>
  </si>
  <si>
    <t>Northport School District</t>
  </si>
  <si>
    <t>33-211</t>
  </si>
  <si>
    <t>Northport Elementary/Junior High</t>
  </si>
  <si>
    <t>404 10th ave</t>
  </si>
  <si>
    <t>p.o. box 1280</t>
  </si>
  <si>
    <t>Northport</t>
  </si>
  <si>
    <t>99157</t>
  </si>
  <si>
    <t>Northport High School</t>
  </si>
  <si>
    <t>404 10th Street</t>
  </si>
  <si>
    <t>P.O. Box 1280</t>
  </si>
  <si>
    <t>Northshore School District</t>
  </si>
  <si>
    <t>17-417</t>
  </si>
  <si>
    <t>Arrowhood Elementary</t>
  </si>
  <si>
    <t>6725 N.E. Arrowhead Drive</t>
  </si>
  <si>
    <t>Kenmore</t>
  </si>
  <si>
    <t>98028</t>
  </si>
  <si>
    <t>Bear Creek Elementary</t>
  </si>
  <si>
    <t>Bothell Senior High</t>
  </si>
  <si>
    <t>9130 NE 180 St</t>
  </si>
  <si>
    <t>98011</t>
  </si>
  <si>
    <t>C O Sorenson</t>
  </si>
  <si>
    <t>19705 88th Avenue NE</t>
  </si>
  <si>
    <t>Canyon Creek Elementary</t>
  </si>
  <si>
    <t>21400 35th Ave. S.E.</t>
  </si>
  <si>
    <t>98021</t>
  </si>
  <si>
    <t>Canyon Park Middle School</t>
  </si>
  <si>
    <t>23723 23rd Ave. S.E.</t>
  </si>
  <si>
    <t>Cottage Lake Elementary</t>
  </si>
  <si>
    <t>15940 Avondale Rd. N.E.</t>
  </si>
  <si>
    <t>Crystal Springs Elementary</t>
  </si>
  <si>
    <t>21615 9th Ave. S.E.</t>
  </si>
  <si>
    <t>Eastridge Elementary</t>
  </si>
  <si>
    <t>22150 N.E. 156th Pl.</t>
  </si>
  <si>
    <t>Fernwood Elementary</t>
  </si>
  <si>
    <t>3933 Jewell Rd.</t>
  </si>
  <si>
    <t>Frank Love Elementary</t>
  </si>
  <si>
    <t>303 224th St. S.W.</t>
  </si>
  <si>
    <t>Hollywood Hill Elementary</t>
  </si>
  <si>
    <t>17110 148th Ave. N.E.</t>
  </si>
  <si>
    <t>Inglemoor Senior High</t>
  </si>
  <si>
    <t>15500 Simonds Rd. N.E.</t>
  </si>
  <si>
    <t>Innovation Lab High School</t>
  </si>
  <si>
    <t>2020 224th St SE</t>
  </si>
  <si>
    <t>Kenmore Elementary</t>
  </si>
  <si>
    <t>19121 71st Ave NE</t>
  </si>
  <si>
    <t>Kenmore Middle School</t>
  </si>
  <si>
    <t>30323 66th Ave. N.E.</t>
  </si>
  <si>
    <t>Kokanee Elementary</t>
  </si>
  <si>
    <t>23710 57th Ave. S.E.</t>
  </si>
  <si>
    <t>Leota Middle School</t>
  </si>
  <si>
    <t>19301 168th Ave. N.E.</t>
  </si>
  <si>
    <t>Lockwood Elementary</t>
  </si>
  <si>
    <t>24118 Lockwood Rd.</t>
  </si>
  <si>
    <t>Maywood Hills Elementary</t>
  </si>
  <si>
    <t>19510 104th Ave. N.E.</t>
  </si>
  <si>
    <t>Moorlands Elementary</t>
  </si>
  <si>
    <t>15115 84th Ave. N.E.</t>
  </si>
  <si>
    <t>North Creek High School</t>
  </si>
  <si>
    <t>3613 191 Pl SE</t>
  </si>
  <si>
    <t>Northshore Learning Options</t>
  </si>
  <si>
    <t>18101 Avondale Road NE</t>
  </si>
  <si>
    <t>98077</t>
  </si>
  <si>
    <t>Northshore Middle School</t>
  </si>
  <si>
    <t>12101 N.E. 160th St.</t>
  </si>
  <si>
    <t>Ruby Bridges Elementary</t>
  </si>
  <si>
    <t>20510 49th Drive SE</t>
  </si>
  <si>
    <t>Secondary Academy for Success (SAS)</t>
  </si>
  <si>
    <t>22107 23rd Drive SE</t>
  </si>
  <si>
    <t>Shelton View Elementary</t>
  </si>
  <si>
    <t>23400 5th Ave. W.</t>
  </si>
  <si>
    <t>Skyview Middle School</t>
  </si>
  <si>
    <t>21404 35th Ave. S.E.</t>
  </si>
  <si>
    <t>14075 172nd Ave. N.E.</t>
  </si>
  <si>
    <t>Timbercrest Middle School</t>
  </si>
  <si>
    <t>19115 215th Way N.E.</t>
  </si>
  <si>
    <t>Wellington Elementary</t>
  </si>
  <si>
    <t>16501 N.E. 195th St.</t>
  </si>
  <si>
    <t>Westhill Elementary</t>
  </si>
  <si>
    <t>19515 88th Ave. N.E.</t>
  </si>
  <si>
    <t>Woodin Elementary</t>
  </si>
  <si>
    <t>12950 NE195th Street</t>
  </si>
  <si>
    <t>Woodinville Senior High</t>
  </si>
  <si>
    <t>19819 136th Ave. N.E.</t>
  </si>
  <si>
    <t>Woodmoor Elementary</t>
  </si>
  <si>
    <t>12225 N.E. 160th</t>
  </si>
  <si>
    <t>Oak Harbor School District</t>
  </si>
  <si>
    <t>15-201</t>
  </si>
  <si>
    <t>Broadview Elementary</t>
  </si>
  <si>
    <t>473 SW Fairhaven Dr</t>
  </si>
  <si>
    <t>Oak Harbor</t>
  </si>
  <si>
    <t>Clover Valley Site Home Connection</t>
  </si>
  <si>
    <t>600 Cherokee Ln</t>
  </si>
  <si>
    <t>Crescent Harbor Elementary</t>
  </si>
  <si>
    <t>330 E Crescent Harbor Rd</t>
  </si>
  <si>
    <t>Hillcrest Elementary School</t>
  </si>
  <si>
    <t>1500 N.W. 2nd Ave</t>
  </si>
  <si>
    <t>North Whidbey Middle School</t>
  </si>
  <si>
    <t>67 NE Izett St</t>
  </si>
  <si>
    <t>Oak Harbor Elementary</t>
  </si>
  <si>
    <t>151 SE Midway Blvd</t>
  </si>
  <si>
    <t>Oak Harbor High School</t>
  </si>
  <si>
    <t>950 NW 2nd Ave</t>
  </si>
  <si>
    <t>Oak Harbor Intermediate</t>
  </si>
  <si>
    <t>150 SW 6th Ave</t>
  </si>
  <si>
    <t>380 NE Regatta Dr</t>
  </si>
  <si>
    <t>Oakesdale School District</t>
  </si>
  <si>
    <t>38-324</t>
  </si>
  <si>
    <t>Oakesdale Elementary</t>
  </si>
  <si>
    <t>101 East MCCOY STREET</t>
  </si>
  <si>
    <t>Oakesdale</t>
  </si>
  <si>
    <t>99158</t>
  </si>
  <si>
    <t>Oakesdale High</t>
  </si>
  <si>
    <t>PO BOX 228</t>
  </si>
  <si>
    <t>Oakville School District</t>
  </si>
  <si>
    <t>14-400</t>
  </si>
  <si>
    <t>Oakville Elementary School</t>
  </si>
  <si>
    <t>200 School St</t>
  </si>
  <si>
    <t>PO H</t>
  </si>
  <si>
    <t>Oakville</t>
  </si>
  <si>
    <t>98568</t>
  </si>
  <si>
    <t>Oakville High School &amp; Middle School</t>
  </si>
  <si>
    <t>200 School Street</t>
  </si>
  <si>
    <t>Box H</t>
  </si>
  <si>
    <t>Oakville Home Link</t>
  </si>
  <si>
    <t>103 School St</t>
  </si>
  <si>
    <t>Oakville Preschool</t>
  </si>
  <si>
    <t>103 School Street</t>
  </si>
  <si>
    <t>Ocean Beach School District</t>
  </si>
  <si>
    <t>25-101</t>
  </si>
  <si>
    <t>Hilltop School</t>
  </si>
  <si>
    <t>314 Brumbach</t>
  </si>
  <si>
    <t>Ilwaco</t>
  </si>
  <si>
    <t>98624</t>
  </si>
  <si>
    <t>Ilwaco High School</t>
  </si>
  <si>
    <t>PO Box 778</t>
  </si>
  <si>
    <t>Long Beach</t>
  </si>
  <si>
    <t>98631</t>
  </si>
  <si>
    <t>Long Beach Elementary</t>
  </si>
  <si>
    <t>400 Washington Ave S</t>
  </si>
  <si>
    <t>Ocean Beach Options Academy</t>
  </si>
  <si>
    <t>500 S Washington Street</t>
  </si>
  <si>
    <t>Ocean Park Elementary</t>
  </si>
  <si>
    <t>25701 Vernon</t>
  </si>
  <si>
    <t>Ocean Park</t>
  </si>
  <si>
    <t>98640</t>
  </si>
  <si>
    <t>Ocosta School District</t>
  </si>
  <si>
    <t>14-172</t>
  </si>
  <si>
    <t>Ocosta Elementary School</t>
  </si>
  <si>
    <t>2580 S Montesano St</t>
  </si>
  <si>
    <t>Westport</t>
  </si>
  <si>
    <t>98595</t>
  </si>
  <si>
    <t>Ocosta Jr/Sr High School</t>
  </si>
  <si>
    <t>Odessa School District</t>
  </si>
  <si>
    <t>22-105</t>
  </si>
  <si>
    <t>Odessa High</t>
  </si>
  <si>
    <t>P.O. Box  248</t>
  </si>
  <si>
    <t>Odessa</t>
  </si>
  <si>
    <t>99159</t>
  </si>
  <si>
    <t>P.C. Jantz Elementary School</t>
  </si>
  <si>
    <t>311 South 1st</t>
  </si>
  <si>
    <t>Okanogan County Corrections</t>
  </si>
  <si>
    <t>98840</t>
  </si>
  <si>
    <t>Okanogan School District</t>
  </si>
  <si>
    <t>24-105</t>
  </si>
  <si>
    <t>Okanogan Alternative School</t>
  </si>
  <si>
    <t>126 South Main</t>
  </si>
  <si>
    <t>Omak</t>
  </si>
  <si>
    <t>98841</t>
  </si>
  <si>
    <t>Okanogan High School</t>
  </si>
  <si>
    <t>PO Box 592</t>
  </si>
  <si>
    <t>244 Fifth St. South</t>
  </si>
  <si>
    <t>Okanogan Middle School</t>
  </si>
  <si>
    <t>244 S Fifth</t>
  </si>
  <si>
    <t>S Fifth</t>
  </si>
  <si>
    <t>Okanogan Outreach Alternative School</t>
  </si>
  <si>
    <t>417 Spruce Street</t>
  </si>
  <si>
    <t>Virgina Grainger Elementary</t>
  </si>
  <si>
    <t>1118 5th Avenue</t>
  </si>
  <si>
    <t>Olympia School District</t>
  </si>
  <si>
    <t>34-111</t>
  </si>
  <si>
    <t>Avanti High School</t>
  </si>
  <si>
    <t>1113 Legion Way S.E.</t>
  </si>
  <si>
    <t>98501</t>
  </si>
  <si>
    <t>Boston Harbor Elementary</t>
  </si>
  <si>
    <t>7300 Zangle Rd. N.E.</t>
  </si>
  <si>
    <t>Capital High School</t>
  </si>
  <si>
    <t>2707 Conger Ave. W.</t>
  </si>
  <si>
    <t>2637 45th Ave. S.E.</t>
  </si>
  <si>
    <t>325 Plymouth St. N.W.</t>
  </si>
  <si>
    <t>Jefferson Middle School</t>
  </si>
  <si>
    <t>2200 Conger Ave. W.</t>
  </si>
  <si>
    <t>Julia Butler Hansen Elementary</t>
  </si>
  <si>
    <t>1919 Road Sixty-Five N.W.</t>
  </si>
  <si>
    <t>Leland P Brown Elementary</t>
  </si>
  <si>
    <t>2000 26th Ave. N.W.</t>
  </si>
  <si>
    <t>213 21st Ave. S.E.</t>
  </si>
  <si>
    <t>1225 Legion Way SE</t>
  </si>
  <si>
    <t>McKenny Elementary</t>
  </si>
  <si>
    <t>3250 Morse-Merryman Ave. S.E.</t>
  </si>
  <si>
    <t>McLane Elementary</t>
  </si>
  <si>
    <t>200 Delphi Rd. S.W.</t>
  </si>
  <si>
    <t>Olympia High School</t>
  </si>
  <si>
    <t>1302 North St.</t>
  </si>
  <si>
    <t>Olympia Regional Learning Academy</t>
  </si>
  <si>
    <t>2001 26th Avenue NW</t>
  </si>
  <si>
    <t>1655 Carlyon Ave. S.E.</t>
  </si>
  <si>
    <t>Reeves Middle</t>
  </si>
  <si>
    <t>2200 Quince St. N.E.</t>
  </si>
  <si>
    <t>Roosevelt Elementary</t>
  </si>
  <si>
    <t>1417 San Francisco Ave. N.E.</t>
  </si>
  <si>
    <t>Thurgood Marshall Middle</t>
  </si>
  <si>
    <t>3939 20th Ave. N.W.</t>
  </si>
  <si>
    <t>Washington Middle School</t>
  </si>
  <si>
    <t>3100 Cain Rd. S.E.</t>
  </si>
  <si>
    <t>Omak School District</t>
  </si>
  <si>
    <t>24-019</t>
  </si>
  <si>
    <t>East Omak Elementary</t>
  </si>
  <si>
    <t>619 W. Bartlett Ave.</t>
  </si>
  <si>
    <t>North Omak Elementary</t>
  </si>
  <si>
    <t>Omak High School</t>
  </si>
  <si>
    <t>Omak Middle School</t>
  </si>
  <si>
    <t>Onalaska School District</t>
  </si>
  <si>
    <t>21-300</t>
  </si>
  <si>
    <t>Onalaska Elementary School</t>
  </si>
  <si>
    <t>PO Box 279</t>
  </si>
  <si>
    <t>Onalaska</t>
  </si>
  <si>
    <t>98570</t>
  </si>
  <si>
    <t>Onalaska High</t>
  </si>
  <si>
    <t>Onalaska Middle School</t>
  </si>
  <si>
    <t>Onion Creek School District</t>
  </si>
  <si>
    <t>33-030</t>
  </si>
  <si>
    <t>Onion Creek School</t>
  </si>
  <si>
    <t>2006 Lotze Creek Rd</t>
  </si>
  <si>
    <t>Orcas Island School District</t>
  </si>
  <si>
    <t>28-137</t>
  </si>
  <si>
    <t>Orcas Island Elementary</t>
  </si>
  <si>
    <t>611 School Rd</t>
  </si>
  <si>
    <t>Eastsound</t>
  </si>
  <si>
    <t>98245</t>
  </si>
  <si>
    <t>Orcas Island High</t>
  </si>
  <si>
    <t>715 School Rd.</t>
  </si>
  <si>
    <t>Orcas Island Middle</t>
  </si>
  <si>
    <t>715 School RD</t>
  </si>
  <si>
    <t>Orient School District</t>
  </si>
  <si>
    <t>10-065</t>
  </si>
  <si>
    <t>Orient Elementary</t>
  </si>
  <si>
    <t>374 4th Ave</t>
  </si>
  <si>
    <t>PO Box 1419</t>
  </si>
  <si>
    <t>Orient</t>
  </si>
  <si>
    <t>99160</t>
  </si>
  <si>
    <t>Orondo School District</t>
  </si>
  <si>
    <t>09-013</t>
  </si>
  <si>
    <t>Orondo Elementary School</t>
  </si>
  <si>
    <t>100 Orondo School RD</t>
  </si>
  <si>
    <t>Orondo</t>
  </si>
  <si>
    <t>98843</t>
  </si>
  <si>
    <t>Oroville School District</t>
  </si>
  <si>
    <t>24-410</t>
  </si>
  <si>
    <t>Oroville Elementary</t>
  </si>
  <si>
    <t>816 Juniper St</t>
  </si>
  <si>
    <t>Oroville</t>
  </si>
  <si>
    <t>98844</t>
  </si>
  <si>
    <t>Oroville Middle/High</t>
  </si>
  <si>
    <t>816 Juniper</t>
  </si>
  <si>
    <t>Orting School District</t>
  </si>
  <si>
    <t>27-344</t>
  </si>
  <si>
    <t>Orting Elementary</t>
  </si>
  <si>
    <t>121 Whitesell Street NE</t>
  </si>
  <si>
    <t>Orting</t>
  </si>
  <si>
    <t>98360</t>
  </si>
  <si>
    <t>Orting High</t>
  </si>
  <si>
    <t>Orting Middle</t>
  </si>
  <si>
    <t>Ptarmigan Ridge Elementary</t>
  </si>
  <si>
    <t>Othello School District</t>
  </si>
  <si>
    <t>01-147</t>
  </si>
  <si>
    <t>Desert Oasis High School</t>
  </si>
  <si>
    <t>825 E Ash</t>
  </si>
  <si>
    <t>Othello</t>
  </si>
  <si>
    <t>99344</t>
  </si>
  <si>
    <t>Early Childhood Center</t>
  </si>
  <si>
    <t>721 S. 12th Ave</t>
  </si>
  <si>
    <t>Hiawatha  Elementary</t>
  </si>
  <si>
    <t>506 North 7th Avenue</t>
  </si>
  <si>
    <t>Lutacaga Elementary</t>
  </si>
  <si>
    <t>795 South 7th Avenue</t>
  </si>
  <si>
    <t>McFarland Middle School</t>
  </si>
  <si>
    <t>790 South 10th Avenue</t>
  </si>
  <si>
    <t>Othello High School</t>
  </si>
  <si>
    <t>340 South 7th Avenue</t>
  </si>
  <si>
    <t>Scootney Springs Elementary</t>
  </si>
  <si>
    <t>695 South 14th Avenue</t>
  </si>
  <si>
    <t>Wahitis Elementary School</t>
  </si>
  <si>
    <t>905 South 14th Avenue</t>
  </si>
  <si>
    <t>Palisades School District</t>
  </si>
  <si>
    <t>09-102</t>
  </si>
  <si>
    <t>Palisades  Elementary</t>
  </si>
  <si>
    <t>1114 Palisades Rd.</t>
  </si>
  <si>
    <t>Palisades</t>
  </si>
  <si>
    <t>98845</t>
  </si>
  <si>
    <t>Palouse School District</t>
  </si>
  <si>
    <t>38-301</t>
  </si>
  <si>
    <t>Palouse Elementary School</t>
  </si>
  <si>
    <t>Palouse High School</t>
  </si>
  <si>
    <t>Palouse Middle School</t>
  </si>
  <si>
    <t>N. 810 3rd Street</t>
  </si>
  <si>
    <t>P.O. Box #398</t>
  </si>
  <si>
    <t>Paschal Sherman Indian School</t>
  </si>
  <si>
    <t>24-915</t>
  </si>
  <si>
    <t>Paschal Sherman Ind. Sch.</t>
  </si>
  <si>
    <t>169 North End Omak Lake Road</t>
  </si>
  <si>
    <t>Pasco School District</t>
  </si>
  <si>
    <t>11-001</t>
  </si>
  <si>
    <t>Captain Gray Elementary School</t>
  </si>
  <si>
    <t>1102 North 10th Ave</t>
  </si>
  <si>
    <t>PASCO</t>
  </si>
  <si>
    <t>99301</t>
  </si>
  <si>
    <t>Chiawana High School</t>
  </si>
  <si>
    <t>8125  W. Argent Rd.</t>
  </si>
  <si>
    <t>Pasco</t>
  </si>
  <si>
    <t>Columbia River Elementary</t>
  </si>
  <si>
    <t>9011 Burns Rd</t>
  </si>
  <si>
    <t>Curie STEM Elementary</t>
  </si>
  <si>
    <t>715 N. California</t>
  </si>
  <si>
    <t>Delta High School</t>
  </si>
  <si>
    <t>5801 Broadmoor Blvd</t>
  </si>
  <si>
    <t>Edwin Markham Elementary</t>
  </si>
  <si>
    <t>4031 Elm Rd</t>
  </si>
  <si>
    <t>1616 W Octave St</t>
  </si>
  <si>
    <t>6010 Rd 52</t>
  </si>
  <si>
    <t>James McGee Elementary School</t>
  </si>
  <si>
    <t>4601 N. Horizon Dr</t>
  </si>
  <si>
    <t>Longfellow Elementary School</t>
  </si>
  <si>
    <t>301 N 10th Ave</t>
  </si>
  <si>
    <t>1801Road 40</t>
  </si>
  <si>
    <t>pasco</t>
  </si>
  <si>
    <t>Maya Angelou Elementary</t>
  </si>
  <si>
    <t>6001 Road 84</t>
  </si>
  <si>
    <t>McClintock STEM Elementary</t>
  </si>
  <si>
    <t>5706 Road 60</t>
  </si>
  <si>
    <t>McLoughlin Middle School</t>
  </si>
  <si>
    <t>2803 Road 88</t>
  </si>
  <si>
    <t>Road 88</t>
  </si>
  <si>
    <t>New Horizons High School</t>
  </si>
  <si>
    <t>2020 W. Argent St.</t>
  </si>
  <si>
    <t>Ochoa Middle School</t>
  </si>
  <si>
    <t>1801 East Sheppard Street</t>
  </si>
  <si>
    <t>Pasco Early Learning Center</t>
  </si>
  <si>
    <t>1315 N. 7th Ave</t>
  </si>
  <si>
    <t>Pasco High School</t>
  </si>
  <si>
    <t>1108 N. 10th Ave.</t>
  </si>
  <si>
    <t>PIXeL (Pasco Innovative Experiences and e-Learning)</t>
  </si>
  <si>
    <t>Ray Reynolds Middle School</t>
  </si>
  <si>
    <t>9507 Burns Rd</t>
  </si>
  <si>
    <t>Robert Frost Elementary School</t>
  </si>
  <si>
    <t>1915 N 22nd Ave</t>
  </si>
  <si>
    <t>Rowena Chess Elementary School</t>
  </si>
  <si>
    <t>715 N. 24th Ave.</t>
  </si>
  <si>
    <t>Ruth Livingston Elementary School</t>
  </si>
  <si>
    <t>2515 Road 84</t>
  </si>
  <si>
    <t>Stevens Middle School</t>
  </si>
  <si>
    <t>1120 N. 22 nd Street</t>
  </si>
  <si>
    <t>Three Rivers Elementary</t>
  </si>
  <si>
    <t>3901 Road 84</t>
  </si>
  <si>
    <t>Virgie Robinson Elementary School</t>
  </si>
  <si>
    <t>125 S Wehe Street</t>
  </si>
  <si>
    <t>Whittier Elementary School</t>
  </si>
  <si>
    <t>616 N. Wehe</t>
  </si>
  <si>
    <t>Pateros School District</t>
  </si>
  <si>
    <t>24-122</t>
  </si>
  <si>
    <t>Pateros Elementary</t>
  </si>
  <si>
    <t>344 W Beach St</t>
  </si>
  <si>
    <t>Pateros</t>
  </si>
  <si>
    <t>Pateros Jr/Sr High</t>
  </si>
  <si>
    <t>Paterson School District</t>
  </si>
  <si>
    <t>03-050</t>
  </si>
  <si>
    <t>Paterson Elementary School</t>
  </si>
  <si>
    <t>PO BOX 189</t>
  </si>
  <si>
    <t>51409 Prior Avenue</t>
  </si>
  <si>
    <t>Paterson</t>
  </si>
  <si>
    <t>99345</t>
  </si>
  <si>
    <t>Provision II – Breakfast and Lunch</t>
  </si>
  <si>
    <t>Pe Ell School District</t>
  </si>
  <si>
    <t>21-301</t>
  </si>
  <si>
    <t>Pe Ell School</t>
  </si>
  <si>
    <t>519 N. 2nd Street</t>
  </si>
  <si>
    <t>PO Box 368</t>
  </si>
  <si>
    <t>Pe Ell</t>
  </si>
  <si>
    <t>98572</t>
  </si>
  <si>
    <t>Peninsula School District</t>
  </si>
  <si>
    <t>27-401</t>
  </si>
  <si>
    <t>Artondale Elementary (w/ ECEAP)</t>
  </si>
  <si>
    <t>6219 40th St NW</t>
  </si>
  <si>
    <t>Gig Harbor</t>
  </si>
  <si>
    <t>98335</t>
  </si>
  <si>
    <t>4905 Rosedale ST NW</t>
  </si>
  <si>
    <t>Evergreen Elementary (w/ ECEAP)</t>
  </si>
  <si>
    <t>1632 Key Peninsula Hwy. KPS</t>
  </si>
  <si>
    <t>Lakebay</t>
  </si>
  <si>
    <t>98349</t>
  </si>
  <si>
    <t>Gig Harbor High</t>
  </si>
  <si>
    <t>5101 Rosedale St NW</t>
  </si>
  <si>
    <t>Goodman Middle</t>
  </si>
  <si>
    <t>3701 38th AV NW</t>
  </si>
  <si>
    <t>Harbor Heights Elementary</t>
  </si>
  <si>
    <t>4002  36th Street NW</t>
  </si>
  <si>
    <t>Harbor Ridge Middle</t>
  </si>
  <si>
    <t>9010 Prentice Av NW</t>
  </si>
  <si>
    <t>98332</t>
  </si>
  <si>
    <t>Henderson Bay High School</t>
  </si>
  <si>
    <t>8402 Skansie Ave</t>
  </si>
  <si>
    <t>Key Peninsula Middle</t>
  </si>
  <si>
    <t>5510 Key Peninsula HWY NW</t>
  </si>
  <si>
    <t>Kopachuck Middle</t>
  </si>
  <si>
    <t>10414 56th ST NW</t>
  </si>
  <si>
    <t>Minter Creek Elementary</t>
  </si>
  <si>
    <t>12617 118th Ave NW</t>
  </si>
  <si>
    <t>98329</t>
  </si>
  <si>
    <t>Peninsula High</t>
  </si>
  <si>
    <t>14105 Purdy Dr NW</t>
  </si>
  <si>
    <t>98359</t>
  </si>
  <si>
    <t>8502 Skansie Ave</t>
  </si>
  <si>
    <t>Purdy Elementary</t>
  </si>
  <si>
    <t>13815 62nd Ave NW</t>
  </si>
  <si>
    <t>Swift Water Elementary</t>
  </si>
  <si>
    <t>10811 Harbor Hill Dr</t>
  </si>
  <si>
    <t>Vaughn Elementary (w/ ECEAP)</t>
  </si>
  <si>
    <t>17521 Hall Road NW</t>
  </si>
  <si>
    <t>Vaughn</t>
  </si>
  <si>
    <t>98394</t>
  </si>
  <si>
    <t>Voyager Elementary</t>
  </si>
  <si>
    <t>5615 Kopachuck Dr NW</t>
  </si>
  <si>
    <t>Gig Harobr</t>
  </si>
  <si>
    <t>Pierce County Juvenile Court</t>
  </si>
  <si>
    <t>Pierce County Juvenile - Pods</t>
  </si>
  <si>
    <t>98406</t>
  </si>
  <si>
    <t>Pinnacles Prep Charter School</t>
  </si>
  <si>
    <t>04-901</t>
  </si>
  <si>
    <t>504 S. Chelan Ave.</t>
  </si>
  <si>
    <t>Pioneer School District</t>
  </si>
  <si>
    <t>23-402</t>
  </si>
  <si>
    <t>Pioneer Elementary School</t>
  </si>
  <si>
    <t>110 E. Spencer Lake Rd.</t>
  </si>
  <si>
    <t>Pioneer Intermediate/Middle School</t>
  </si>
  <si>
    <t>50 E Spencer Lake Rd.</t>
  </si>
  <si>
    <t>SHELTON</t>
  </si>
  <si>
    <t>Pomeroy School District</t>
  </si>
  <si>
    <t>12-110</t>
  </si>
  <si>
    <t>Pomeroy Elementary School</t>
  </si>
  <si>
    <t>121  10th Street</t>
  </si>
  <si>
    <t>Pomeroy</t>
  </si>
  <si>
    <t>99347</t>
  </si>
  <si>
    <t>Pomeroy Junior-Senior High School</t>
  </si>
  <si>
    <t>PO Box 950</t>
  </si>
  <si>
    <t>Port Angeles School District</t>
  </si>
  <si>
    <t>05-121</t>
  </si>
  <si>
    <t>Dry Creek Elementary</t>
  </si>
  <si>
    <t>25 Rife Rd</t>
  </si>
  <si>
    <t>2505 South Washington Street</t>
  </si>
  <si>
    <t>98362</t>
  </si>
  <si>
    <t>Hamilton Elementary</t>
  </si>
  <si>
    <t>1822 West 7th Street</t>
  </si>
  <si>
    <t>218 East 12th Street</t>
  </si>
  <si>
    <t>Lincoln High School (formerly Choice/Connections)</t>
  </si>
  <si>
    <t>924 West 9th Street</t>
  </si>
  <si>
    <t>Port Angeles High School</t>
  </si>
  <si>
    <t>304 East Park</t>
  </si>
  <si>
    <t>Roosevelt Elementary School (formerly Roosevelt Middle)</t>
  </si>
  <si>
    <t>106 Monroe Road</t>
  </si>
  <si>
    <t>1139 West 14th Street</t>
  </si>
  <si>
    <t>Port Townsend School District</t>
  </si>
  <si>
    <t>16-050</t>
  </si>
  <si>
    <t>Blue Heron Middle School</t>
  </si>
  <si>
    <t>3939 San Juan Ave</t>
  </si>
  <si>
    <t>98368</t>
  </si>
  <si>
    <t>OCEAN</t>
  </si>
  <si>
    <t>3939 San Juan</t>
  </si>
  <si>
    <t>Port Townsend</t>
  </si>
  <si>
    <t>Port Townsend High School</t>
  </si>
  <si>
    <t>1500 Van Ness St</t>
  </si>
  <si>
    <t>Salish Coast Elementary</t>
  </si>
  <si>
    <t>1637 Grant Street</t>
  </si>
  <si>
    <t>Prescott School District</t>
  </si>
  <si>
    <t>36-402</t>
  </si>
  <si>
    <t>Prescott Elementary</t>
  </si>
  <si>
    <t>207 S. A St.</t>
  </si>
  <si>
    <t>PO Box 65</t>
  </si>
  <si>
    <t>Prescott</t>
  </si>
  <si>
    <t>99348</t>
  </si>
  <si>
    <t>Prescott High</t>
  </si>
  <si>
    <t>Prescott Junior High</t>
  </si>
  <si>
    <t>207 S A Street</t>
  </si>
  <si>
    <t>PRIDE Prep Schools</t>
  </si>
  <si>
    <t>32-907</t>
  </si>
  <si>
    <t>Pride Prep Schools</t>
  </si>
  <si>
    <t>811 E. Sprague Avenue</t>
  </si>
  <si>
    <t>99202</t>
  </si>
  <si>
    <t>Prosser School District</t>
  </si>
  <si>
    <t>03-116</t>
  </si>
  <si>
    <t>Housel Middle School</t>
  </si>
  <si>
    <t>2001 Highland Drive</t>
  </si>
  <si>
    <t>Prosser</t>
  </si>
  <si>
    <t>99350</t>
  </si>
  <si>
    <t>Keene-Riverview Elementary</t>
  </si>
  <si>
    <t>1500 Grant Ave</t>
  </si>
  <si>
    <t>Prosser Falls Education Center</t>
  </si>
  <si>
    <t>Prosser Heights Elementary</t>
  </si>
  <si>
    <t>PROSSER</t>
  </si>
  <si>
    <t>Prosser High School</t>
  </si>
  <si>
    <t>1500 PATERSON RD</t>
  </si>
  <si>
    <t>Whitstran Elementary</t>
  </si>
  <si>
    <t>1203 Prosser Ave (Old PHS)</t>
  </si>
  <si>
    <t>Pullman Community Montessori</t>
  </si>
  <si>
    <t>38-901</t>
  </si>
  <si>
    <t>115 NW STATE ST RM 212</t>
  </si>
  <si>
    <t>PULLMAN</t>
  </si>
  <si>
    <t>99163</t>
  </si>
  <si>
    <t>Pullman School District</t>
  </si>
  <si>
    <t>38-267</t>
  </si>
  <si>
    <t>850 S.E. Klemgard</t>
  </si>
  <si>
    <t>Pullman</t>
  </si>
  <si>
    <t>1150 N.W. Bryant</t>
  </si>
  <si>
    <t>Kamiak Elementary School</t>
  </si>
  <si>
    <t>1400 NW Terre View Drive</t>
  </si>
  <si>
    <t>Lincoln Middle</t>
  </si>
  <si>
    <t>315 S.E. Crestview</t>
  </si>
  <si>
    <t>Pullman High</t>
  </si>
  <si>
    <t>510 N.W. Greyhound Way</t>
  </si>
  <si>
    <t>425 SW Shirley</t>
  </si>
  <si>
    <t>Puyallup School District</t>
  </si>
  <si>
    <t>27-003</t>
  </si>
  <si>
    <t>Aylen Junior High</t>
  </si>
  <si>
    <t>101 15th St. S.W.</t>
  </si>
  <si>
    <t>Ballou Junior High</t>
  </si>
  <si>
    <t>9915 136th St. E.</t>
  </si>
  <si>
    <t>98373</t>
  </si>
  <si>
    <t>Brouillet Elementary</t>
  </si>
  <si>
    <t>17207  94th Ave. East</t>
  </si>
  <si>
    <t>8615 184th St E</t>
  </si>
  <si>
    <t>Dessie F Evans Elementary</t>
  </si>
  <si>
    <t>7911 144th St E</t>
  </si>
  <si>
    <t>Edgemont Junior High</t>
  </si>
  <si>
    <t>10909 24th St. E.</t>
  </si>
  <si>
    <t>Edgerton Elementary</t>
  </si>
  <si>
    <t>16528  127th Ave. Ct. East</t>
  </si>
  <si>
    <t>98374</t>
  </si>
  <si>
    <t>Emerald Ridge High</t>
  </si>
  <si>
    <t>12405 184th St. E.</t>
  </si>
  <si>
    <t>Ferrucci Junior High</t>
  </si>
  <si>
    <t>3213 Wildwood Park Dr.</t>
  </si>
  <si>
    <t>Firgrove Elementary School</t>
  </si>
  <si>
    <t>3607 17th St SW</t>
  </si>
  <si>
    <t>Fruitland Elementary</t>
  </si>
  <si>
    <t>1515 Fruitland Ave.</t>
  </si>
  <si>
    <t>Glacier View Junior High</t>
  </si>
  <si>
    <t>12807 184th St E</t>
  </si>
  <si>
    <t>Hunt Elementary</t>
  </si>
  <si>
    <t>12801 144th St. E.</t>
  </si>
  <si>
    <t>Kalles Junior High</t>
  </si>
  <si>
    <t>501 7th Ave SE</t>
  </si>
  <si>
    <t>Karshner Elementary School</t>
  </si>
  <si>
    <t>1328 8th Ave. N.W.</t>
  </si>
  <si>
    <t>Maplewood Elementary</t>
  </si>
  <si>
    <t>1110 West Pioneer</t>
  </si>
  <si>
    <t>Meeker Elementary</t>
  </si>
  <si>
    <t>409 5th St. S.W.</t>
  </si>
  <si>
    <t>Mt. View Elementary</t>
  </si>
  <si>
    <t>3411 119th Ave. E.</t>
  </si>
  <si>
    <t>9805 24th St. E.</t>
  </si>
  <si>
    <t>Pope Elementary</t>
  </si>
  <si>
    <t>13812 Meridian East</t>
  </si>
  <si>
    <t>Puyallup High</t>
  </si>
  <si>
    <t>105 7th St. S.W.</t>
  </si>
  <si>
    <t>Ridgecrest Elementary</t>
  </si>
  <si>
    <t>12616 Shaw Road East</t>
  </si>
  <si>
    <t>Rogers High</t>
  </si>
  <si>
    <t>12801 86th Ave. E.</t>
  </si>
  <si>
    <t>Shaw Road Elementary</t>
  </si>
  <si>
    <t>1106 Shaw Road</t>
  </si>
  <si>
    <t>Spinning Elementary School</t>
  </si>
  <si>
    <t>1306 East Pioneer</t>
  </si>
  <si>
    <t>Stahl Junior High</t>
  </si>
  <si>
    <t>9610 168th St. E.</t>
  </si>
  <si>
    <t>Stewart Elementary School</t>
  </si>
  <si>
    <t>426 4th Ave. N.E.</t>
  </si>
  <si>
    <t>Sunrise Elementary School</t>
  </si>
  <si>
    <t>2323 - 39th Avenue Southeast</t>
  </si>
  <si>
    <t>Walker High</t>
  </si>
  <si>
    <t>5715 Milwaukee Avenue East</t>
  </si>
  <si>
    <t>Waller Road Elementary</t>
  </si>
  <si>
    <t>6312 Waller Road</t>
  </si>
  <si>
    <t>98443</t>
  </si>
  <si>
    <t>1601 26th Ave. S.E.</t>
  </si>
  <si>
    <t>7707 112th St. E.</t>
  </si>
  <si>
    <t>Zeiger Elementary</t>
  </si>
  <si>
    <t>13008 94th Ave. E.</t>
  </si>
  <si>
    <t>Queets Clearwater School District</t>
  </si>
  <si>
    <t>16-020</t>
  </si>
  <si>
    <t>Queets Clearwater Elementary School</t>
  </si>
  <si>
    <t>146000 Hwy 101</t>
  </si>
  <si>
    <t>Forks</t>
  </si>
  <si>
    <t>98331</t>
  </si>
  <si>
    <t>Quilcene School District</t>
  </si>
  <si>
    <t>16-048</t>
  </si>
  <si>
    <t>Quilcene School</t>
  </si>
  <si>
    <t>294715 Hwy 101</t>
  </si>
  <si>
    <t>HWY 101</t>
  </si>
  <si>
    <t>Quilcene</t>
  </si>
  <si>
    <t>98376</t>
  </si>
  <si>
    <t>Quileute Tribal School</t>
  </si>
  <si>
    <t>05-903</t>
  </si>
  <si>
    <t>12181 La Push Rd</t>
  </si>
  <si>
    <t>La Push, WA</t>
  </si>
  <si>
    <t>98350</t>
  </si>
  <si>
    <t>Quillayute Valley School District</t>
  </si>
  <si>
    <t>05-402</t>
  </si>
  <si>
    <t>Forks Elementary School</t>
  </si>
  <si>
    <t>411 South Spartan Avenue</t>
  </si>
  <si>
    <t>Forks High School</t>
  </si>
  <si>
    <t>411 S Spartan Avenue</t>
  </si>
  <si>
    <t>Forks Middle School</t>
  </si>
  <si>
    <t>Quincy School District</t>
  </si>
  <si>
    <t>13-144</t>
  </si>
  <si>
    <t>Ancient Lakes Elementary</t>
  </si>
  <si>
    <t>417 C Street SE</t>
  </si>
  <si>
    <t>Quincy</t>
  </si>
  <si>
    <t>98848</t>
  </si>
  <si>
    <t>George Elementary</t>
  </si>
  <si>
    <t>401 South Washington Way</t>
  </si>
  <si>
    <t>Monument Elementary</t>
  </si>
  <si>
    <t>1400 13TH AVENUE SW</t>
  </si>
  <si>
    <t>119 D Street NW</t>
  </si>
  <si>
    <t>224 J STREET SE</t>
  </si>
  <si>
    <t>Quincy High School</t>
  </si>
  <si>
    <t>403 Jackrabbit Street NE</t>
  </si>
  <si>
    <t>Quincy Innovation Academy</t>
  </si>
  <si>
    <t>1804 13th Avenue SW</t>
  </si>
  <si>
    <t>Quincy Jr. High</t>
  </si>
  <si>
    <t>16 6th Ave SE</t>
  </si>
  <si>
    <t>Rainier Prep</t>
  </si>
  <si>
    <t>17-908</t>
  </si>
  <si>
    <t>10211 12th Ave S</t>
  </si>
  <si>
    <t>Rainier School District</t>
  </si>
  <si>
    <t>34-307</t>
  </si>
  <si>
    <t>Rainier Elementary</t>
  </si>
  <si>
    <t>207 Centre St. S.</t>
  </si>
  <si>
    <t>PO Box 98</t>
  </si>
  <si>
    <t>Rainier</t>
  </si>
  <si>
    <t>98576</t>
  </si>
  <si>
    <t>202 Second Street W</t>
  </si>
  <si>
    <t>Rainier Senior High School</t>
  </si>
  <si>
    <t>308 Second Street W</t>
  </si>
  <si>
    <t>Rainier Valley Leadership Academy (formerly Green Dot Public Schools Rainier Valley)</t>
  </si>
  <si>
    <t>17-910</t>
  </si>
  <si>
    <t>Rainier Valley Leadership Academy</t>
  </si>
  <si>
    <t>6020 Rainier Ave S</t>
  </si>
  <si>
    <t>Raymond School District</t>
  </si>
  <si>
    <t>25-116</t>
  </si>
  <si>
    <t>Raymond Elementary</t>
  </si>
  <si>
    <t>1016 Commercial St</t>
  </si>
  <si>
    <t>Raymond</t>
  </si>
  <si>
    <t>98577</t>
  </si>
  <si>
    <t>Raymond Jr/Sr High</t>
  </si>
  <si>
    <t>Reardan-Edwall School District</t>
  </si>
  <si>
    <t>22-009</t>
  </si>
  <si>
    <t>Reardan Elementary</t>
  </si>
  <si>
    <t>PO Box 225</t>
  </si>
  <si>
    <t>Reardan</t>
  </si>
  <si>
    <t>99029</t>
  </si>
  <si>
    <t>Reardan Jr/Sr High</t>
  </si>
  <si>
    <t>Renacer Youth Treatment Program</t>
  </si>
  <si>
    <t>Renton School District</t>
  </si>
  <si>
    <t>17-403</t>
  </si>
  <si>
    <t>Albert Talley Sr. High School (formerly Secondary Learning Center)</t>
  </si>
  <si>
    <t>7800 S 132nd St</t>
  </si>
  <si>
    <t>98178</t>
  </si>
  <si>
    <t>Benson Hill Elementary</t>
  </si>
  <si>
    <t>18665 116 Ave SE</t>
  </si>
  <si>
    <t>Bryn Mawr Elementary</t>
  </si>
  <si>
    <t>8212 S 118th Street</t>
  </si>
  <si>
    <t>Campbell Hill Elementary</t>
  </si>
  <si>
    <t>6418 S. 124th St</t>
  </si>
  <si>
    <t>16022 116th Ave SE</t>
  </si>
  <si>
    <t>Dimmitt Middle School</t>
  </si>
  <si>
    <t>12320 80th Ave S</t>
  </si>
  <si>
    <t>H.O.M.E. Program</t>
  </si>
  <si>
    <t>2607 Jones Ave. S</t>
  </si>
  <si>
    <t>98055</t>
  </si>
  <si>
    <t>7100 116th Ave SE</t>
  </si>
  <si>
    <t>Hazen High School</t>
  </si>
  <si>
    <t>1101 Hoquiam Ave NE</t>
  </si>
  <si>
    <t>Highlands Elementary</t>
  </si>
  <si>
    <t>2720 NE 7th St</t>
  </si>
  <si>
    <t>Hilltop Heritage Elementary</t>
  </si>
  <si>
    <t>1075 Duvall Ave NE</t>
  </si>
  <si>
    <t>Honeydew Elementary</t>
  </si>
  <si>
    <t>800 Union Ave</t>
  </si>
  <si>
    <t>Kennydale Elementary</t>
  </si>
  <si>
    <t>1700 NE 28th St</t>
  </si>
  <si>
    <t>Lakeridge Elementary</t>
  </si>
  <si>
    <t>7400 S 115th St</t>
  </si>
  <si>
    <t>Lindbergh High School</t>
  </si>
  <si>
    <t>16426 128th Ave Se</t>
  </si>
  <si>
    <t>Maplewood Heights Elementary</t>
  </si>
  <si>
    <t>130 Jericho Ave NE</t>
  </si>
  <si>
    <t>McKnight Middle</t>
  </si>
  <si>
    <t>1200 Edmonds Ave NE</t>
  </si>
  <si>
    <t>Meadow Crest Early Childhood Education Center</t>
  </si>
  <si>
    <t>1800 Index Ave NE</t>
  </si>
  <si>
    <t>Nelsen Middle</t>
  </si>
  <si>
    <t>2403 Jones Ave S</t>
  </si>
  <si>
    <t>Renton Academy</t>
  </si>
  <si>
    <t>Renton High School</t>
  </si>
  <si>
    <t>400 S 2nd St</t>
  </si>
  <si>
    <t>Renton Park Elementary</t>
  </si>
  <si>
    <t>16828 128 Ave SE</t>
  </si>
  <si>
    <t>Risdon Middle School</t>
  </si>
  <si>
    <t>6928 116 Ave SE</t>
  </si>
  <si>
    <t>Sartori Elementary</t>
  </si>
  <si>
    <t>332 Park Ave N</t>
  </si>
  <si>
    <t>98057</t>
  </si>
  <si>
    <t>Sierra Heights Elementary</t>
  </si>
  <si>
    <t>2501 Union Ave NE</t>
  </si>
  <si>
    <t>Talbot Hill Elementary</t>
  </si>
  <si>
    <t>2300 Talbot Rd S</t>
  </si>
  <si>
    <t>Tiffany Park Elementary</t>
  </si>
  <si>
    <t>1601 Lake Youngs Way S E</t>
  </si>
  <si>
    <t>Republic School District</t>
  </si>
  <si>
    <t>10-309</t>
  </si>
  <si>
    <t>Republic Elementary</t>
  </si>
  <si>
    <t>30306 E hwy 20</t>
  </si>
  <si>
    <t>Republic</t>
  </si>
  <si>
    <t>99166</t>
  </si>
  <si>
    <t>Republic Junior High School</t>
  </si>
  <si>
    <t>Republic Sr High</t>
  </si>
  <si>
    <t>Richland School District</t>
  </si>
  <si>
    <t>03-400</t>
  </si>
  <si>
    <t>Badger Mountain Elementary</t>
  </si>
  <si>
    <t>1515 Elementary Street</t>
  </si>
  <si>
    <t>Carmichael Middle School</t>
  </si>
  <si>
    <t>620 Thayer</t>
  </si>
  <si>
    <t>Chief Joseph Middle School</t>
  </si>
  <si>
    <t>504 Wilson Street</t>
  </si>
  <si>
    <t>Desert Sky Elementary</t>
  </si>
  <si>
    <t>2100 Sunshine Ave</t>
  </si>
  <si>
    <t>West Richland</t>
  </si>
  <si>
    <t>99353</t>
  </si>
  <si>
    <t>Enterprise Middle School</t>
  </si>
  <si>
    <t>5200 Paradise Way</t>
  </si>
  <si>
    <t>Hanford High School</t>
  </si>
  <si>
    <t>450 Hanford</t>
  </si>
  <si>
    <t>Jason Lee Elementary</t>
  </si>
  <si>
    <t>1750 McMurray Ave.</t>
  </si>
  <si>
    <t>1550 George Washington Way</t>
  </si>
  <si>
    <t>Leona Libby Middle School</t>
  </si>
  <si>
    <t>3529 Belmont Blvd.</t>
  </si>
  <si>
    <t>Lewis &amp; Clark Elementary</t>
  </si>
  <si>
    <t>415 Jadwin Ave</t>
  </si>
  <si>
    <t>Marcus Whitman Elementary</t>
  </si>
  <si>
    <t>1704 Gray Street</t>
  </si>
  <si>
    <t>Orchard Elementary School</t>
  </si>
  <si>
    <t>1600 Gala Way</t>
  </si>
  <si>
    <t>Richland High School</t>
  </si>
  <si>
    <t>930 Long</t>
  </si>
  <si>
    <t>Richland School District Early Learning Center</t>
  </si>
  <si>
    <t>1525 Hunt Ave</t>
  </si>
  <si>
    <t>River's Edge High School</t>
  </si>
  <si>
    <t>975 Gillespie Street</t>
  </si>
  <si>
    <t>Sacajawea Elementary</t>
  </si>
  <si>
    <t>535 Fuller</t>
  </si>
  <si>
    <t>Tapteal Elementary School</t>
  </si>
  <si>
    <t>705 N. 62nd Avenue</t>
  </si>
  <si>
    <t>Three Rivers Home Link School</t>
  </si>
  <si>
    <t>517 Jadwin Ave</t>
  </si>
  <si>
    <t>White Bluffs Elementary School</t>
  </si>
  <si>
    <t>1250 Kensington Way</t>
  </si>
  <si>
    <t>William Wiley Elementary</t>
  </si>
  <si>
    <t>2820 S. Highlands Blvd.</t>
  </si>
  <si>
    <t>Ridgefield School District</t>
  </si>
  <si>
    <t>06-122</t>
  </si>
  <si>
    <t>Ridgefield High School</t>
  </si>
  <si>
    <t>2630 S. Hillhurst Rd.</t>
  </si>
  <si>
    <t>Ridgefield</t>
  </si>
  <si>
    <t>98642</t>
  </si>
  <si>
    <t>South Ridge Elementary</t>
  </si>
  <si>
    <t>502 N. W. 199th Street</t>
  </si>
  <si>
    <t>Sunset Ridge Intermediate School</t>
  </si>
  <si>
    <t>3215 S. Hillhurst Road</t>
  </si>
  <si>
    <t>68642</t>
  </si>
  <si>
    <t>Union Ridge Elementary</t>
  </si>
  <si>
    <t>330 N. 5th St.</t>
  </si>
  <si>
    <t>View Ridge Middle School</t>
  </si>
  <si>
    <t>3215 S. Hillhurst Rd.</t>
  </si>
  <si>
    <t>Ritzville School District</t>
  </si>
  <si>
    <t>01-160</t>
  </si>
  <si>
    <t>209 E Wellsandt Ave</t>
  </si>
  <si>
    <t>Ritzville</t>
  </si>
  <si>
    <t>99169</t>
  </si>
  <si>
    <t>Ritzville Elementary</t>
  </si>
  <si>
    <t>401 E. 6th Avenue</t>
  </si>
  <si>
    <t>Ritzville High School</t>
  </si>
  <si>
    <t>209 E. Wellsandt Avenue</t>
  </si>
  <si>
    <t>Riverside School District</t>
  </si>
  <si>
    <t>32-416</t>
  </si>
  <si>
    <t>Chattaroy Elementary</t>
  </si>
  <si>
    <t>25717 N Yale Rd</t>
  </si>
  <si>
    <t>Chattaroy</t>
  </si>
  <si>
    <t>99003</t>
  </si>
  <si>
    <t>Independent Scholar (ISP)</t>
  </si>
  <si>
    <t>34515 N NEWPORT HWY</t>
  </si>
  <si>
    <t>CHATTAROY</t>
  </si>
  <si>
    <t>Riverside Elementary School</t>
  </si>
  <si>
    <t>34515 N Newport Hwy</t>
  </si>
  <si>
    <t>Riverside High School</t>
  </si>
  <si>
    <t>Riverside Middle School</t>
  </si>
  <si>
    <t>Riverview School District</t>
  </si>
  <si>
    <t>17-407</t>
  </si>
  <si>
    <t>Carnation Elementary</t>
  </si>
  <si>
    <t>4950 Tolt Ave</t>
  </si>
  <si>
    <t>Carnation</t>
  </si>
  <si>
    <t>98014</t>
  </si>
  <si>
    <t>Cedarcrest High</t>
  </si>
  <si>
    <t>29000 NE 150th St</t>
  </si>
  <si>
    <t>Duvall</t>
  </si>
  <si>
    <t>98019</t>
  </si>
  <si>
    <t>Cherry Valley Elementary</t>
  </si>
  <si>
    <t>26701 NE Cherry Valley Rd</t>
  </si>
  <si>
    <t>Riverview Learning Center</t>
  </si>
  <si>
    <t>32302 NE 50th Street</t>
  </si>
  <si>
    <t>Stillwater Elementary</t>
  </si>
  <si>
    <t>11530 320th Ave NE</t>
  </si>
  <si>
    <t>carnation</t>
  </si>
  <si>
    <t>Tolt Middle</t>
  </si>
  <si>
    <t>3740 Tolt Ave</t>
  </si>
  <si>
    <t>Rochester School District</t>
  </si>
  <si>
    <t>34-401</t>
  </si>
  <si>
    <t>Grand Mound Elementary School</t>
  </si>
  <si>
    <t>7710 James Rd SW</t>
  </si>
  <si>
    <t>Rochester</t>
  </si>
  <si>
    <t>98579</t>
  </si>
  <si>
    <t>H.E.A.R.T. High School</t>
  </si>
  <si>
    <t>10140 Hwy 12 SW</t>
  </si>
  <si>
    <t>Rochester High School</t>
  </si>
  <si>
    <t>19800 Carper Rd</t>
  </si>
  <si>
    <t>Rochester Middle School</t>
  </si>
  <si>
    <t>9937 Highway 12 SW</t>
  </si>
  <si>
    <t>Rochester Primary School</t>
  </si>
  <si>
    <t>7440 James Rd SW</t>
  </si>
  <si>
    <t>Rooted School Vancouver</t>
  </si>
  <si>
    <t>06-901</t>
  </si>
  <si>
    <t>10401 NE Fourth Plain Blvd</t>
  </si>
  <si>
    <t>Rosalia School District</t>
  </si>
  <si>
    <t>38-320</t>
  </si>
  <si>
    <t>916 S Josephine Ave</t>
  </si>
  <si>
    <t>Rosalia</t>
  </si>
  <si>
    <t>99170</t>
  </si>
  <si>
    <t>Royal School District</t>
  </si>
  <si>
    <t>13-160</t>
  </si>
  <si>
    <t>Red Rock Elementary</t>
  </si>
  <si>
    <t>230 Wildflower NE</t>
  </si>
  <si>
    <t>Royal City</t>
  </si>
  <si>
    <t>99357</t>
  </si>
  <si>
    <t>Royal High</t>
  </si>
  <si>
    <t>955 Ahlers Ave</t>
  </si>
  <si>
    <t>Royal Intermediate School</t>
  </si>
  <si>
    <t>6261 rd 12 SW</t>
  </si>
  <si>
    <t>Royal Middle School</t>
  </si>
  <si>
    <t>921 Ahlers Ave</t>
  </si>
  <si>
    <t>Sacred Heart School</t>
  </si>
  <si>
    <t>Saint Anne School</t>
  </si>
  <si>
    <t>St. Anne School</t>
  </si>
  <si>
    <t>98119</t>
  </si>
  <si>
    <t>Saint John School District</t>
  </si>
  <si>
    <t>38-322</t>
  </si>
  <si>
    <t>St. John Elementary</t>
  </si>
  <si>
    <t>301 West Nob Hill</t>
  </si>
  <si>
    <t>St. John</t>
  </si>
  <si>
    <t>99171</t>
  </si>
  <si>
    <t>St. John-Endicott High</t>
  </si>
  <si>
    <t>San Juan Island School District</t>
  </si>
  <si>
    <t>28-149</t>
  </si>
  <si>
    <t>Friday Harbor Elementary</t>
  </si>
  <si>
    <t>95</t>
  </si>
  <si>
    <t>Grover St. E.</t>
  </si>
  <si>
    <t>Friday Harbor</t>
  </si>
  <si>
    <t>98250</t>
  </si>
  <si>
    <t>Friday Harbor High</t>
  </si>
  <si>
    <t>45</t>
  </si>
  <si>
    <t>Blair St.</t>
  </si>
  <si>
    <t>Friday Harbor Middle</t>
  </si>
  <si>
    <t>85 Blair St.</t>
  </si>
  <si>
    <t>Griffin Bay (formerly Parent Partnership Program)</t>
  </si>
  <si>
    <t>Satsop School District</t>
  </si>
  <si>
    <t>14-104</t>
  </si>
  <si>
    <t>Satsop Elementary School</t>
  </si>
  <si>
    <t>PO Box 96</t>
  </si>
  <si>
    <t>853 Monte Elma Rd</t>
  </si>
  <si>
    <t>Satsop</t>
  </si>
  <si>
    <t>98583</t>
  </si>
  <si>
    <t>Seattle School District</t>
  </si>
  <si>
    <t>17-001</t>
  </si>
  <si>
    <t>Adams Elementary School</t>
  </si>
  <si>
    <t>6110 28th Ave. N.W.</t>
  </si>
  <si>
    <t>98107</t>
  </si>
  <si>
    <t>Aki Kurose Middle School</t>
  </si>
  <si>
    <t>3928 S Graham Street</t>
  </si>
  <si>
    <t>Alan T. Sugiyama</t>
  </si>
  <si>
    <t>8601 Rainier Ave S</t>
  </si>
  <si>
    <t>Alexander Hamilton International Middle School</t>
  </si>
  <si>
    <t>1610 N. 41st St.</t>
  </si>
  <si>
    <t>98103</t>
  </si>
  <si>
    <t>Alki Elementary</t>
  </si>
  <si>
    <t>5000 SW Spokane St</t>
  </si>
  <si>
    <t>Arbor Heights Elementary</t>
  </si>
  <si>
    <t>3701 S.W. 104th</t>
  </si>
  <si>
    <t>B.F. Day Elementary</t>
  </si>
  <si>
    <t>3921 Linden Ave. N.</t>
  </si>
  <si>
    <t>Bailey Gatzert Elementary</t>
  </si>
  <si>
    <t>1301 E. Yesler</t>
  </si>
  <si>
    <t>Ballard High School</t>
  </si>
  <si>
    <t>1418 N.W. 65th St.</t>
  </si>
  <si>
    <t>98117</t>
  </si>
  <si>
    <t>Beacon Hill International Elementary School</t>
  </si>
  <si>
    <t>2025 14th Ave. South</t>
  </si>
  <si>
    <t>98144</t>
  </si>
  <si>
    <t>Bridges Transition</t>
  </si>
  <si>
    <t>9430 30th Ave. S.W.</t>
  </si>
  <si>
    <t>98126</t>
  </si>
  <si>
    <t>Broadview -Thomson Elementary</t>
  </si>
  <si>
    <t>13052 Greenwood Ave. N.</t>
  </si>
  <si>
    <t>98133</t>
  </si>
  <si>
    <t>Bryant Elementary</t>
  </si>
  <si>
    <t>3311 N.E. 60th St.</t>
  </si>
  <si>
    <t>98115</t>
  </si>
  <si>
    <t>Cascade Parent Partnership Program</t>
  </si>
  <si>
    <t>520 NE Ravenna Blvd.</t>
  </si>
  <si>
    <t>Cascadia Elementary School</t>
  </si>
  <si>
    <t>1700 N 90th St</t>
  </si>
  <si>
    <t>Catherine Blaine Elementary</t>
  </si>
  <si>
    <t>2550 34th Ave. W.</t>
  </si>
  <si>
    <t>98199</t>
  </si>
  <si>
    <t>Cedar Park Elementary</t>
  </si>
  <si>
    <t>13224 37th Ave NE</t>
  </si>
  <si>
    <t>98125</t>
  </si>
  <si>
    <t>Chief Sealth High School</t>
  </si>
  <si>
    <t>2600 SW Thistle</t>
  </si>
  <si>
    <t>98106</t>
  </si>
  <si>
    <t>Cleveland High School</t>
  </si>
  <si>
    <t>5511 15th Ave. South</t>
  </si>
  <si>
    <t>Columbia School</t>
  </si>
  <si>
    <t>3528 So. Ferdinand St.</t>
  </si>
  <si>
    <t>Concord Elementary</t>
  </si>
  <si>
    <t>723 S. Concord Street</t>
  </si>
  <si>
    <t>Daniel Bagley Elementary</t>
  </si>
  <si>
    <t>7821 Stone Ave N</t>
  </si>
  <si>
    <t>Dearborn Park Elementary</t>
  </si>
  <si>
    <t>2820 South Orcas St</t>
  </si>
  <si>
    <t>Decatur Elementary</t>
  </si>
  <si>
    <t>7711 43rd Ave NE</t>
  </si>
  <si>
    <t>Denny Middle School</t>
  </si>
  <si>
    <t>2601 SW Kenyon</t>
  </si>
  <si>
    <t>Dunlap Elementary</t>
  </si>
  <si>
    <t>4525 S Cloverdale Street</t>
  </si>
  <si>
    <t>Eckstein Middle School</t>
  </si>
  <si>
    <t>3033 N.E. 75th St.</t>
  </si>
  <si>
    <t>Emerson Elementary School</t>
  </si>
  <si>
    <t>9709 - 60th Ave. So.</t>
  </si>
  <si>
    <t>Fairmount Park Elementary School</t>
  </si>
  <si>
    <t>3800 SW Findlay St</t>
  </si>
  <si>
    <t>Franklin High School</t>
  </si>
  <si>
    <t>3013 S. Mount Baker Blvd.</t>
  </si>
  <si>
    <t>Frantz H. Coe Elementary School</t>
  </si>
  <si>
    <t>2424 7th Ave W</t>
  </si>
  <si>
    <t>400 23rd Ave.</t>
  </si>
  <si>
    <t>Gatewood Elementary</t>
  </si>
  <si>
    <t>4320 S.W. Myrtle St.</t>
  </si>
  <si>
    <t>98136</t>
  </si>
  <si>
    <t>Genesee Hill Elementary School</t>
  </si>
  <si>
    <t>5013 SW Dakota St</t>
  </si>
  <si>
    <t>Graham Hill Elementary</t>
  </si>
  <si>
    <t>5149 South Graham Street</t>
  </si>
  <si>
    <t>Green Lake Elementary</t>
  </si>
  <si>
    <t>2400 N 65th St</t>
  </si>
  <si>
    <t>Greenwood Elementary</t>
  </si>
  <si>
    <t>144 N.W. 80th St.</t>
  </si>
  <si>
    <t>4100 39th Ave. S.</t>
  </si>
  <si>
    <t>Seatle</t>
  </si>
  <si>
    <t>Hazel Wolfe K-8</t>
  </si>
  <si>
    <t>520 NE Ravenna Boulevard</t>
  </si>
  <si>
    <t>Highland Park Elementary</t>
  </si>
  <si>
    <t>1012 SW Trenton Street</t>
  </si>
  <si>
    <t>Ingraham High School</t>
  </si>
  <si>
    <t>1819 N. 135th St.</t>
  </si>
  <si>
    <t>Interagency @ Queen Anne</t>
  </si>
  <si>
    <t>215 Galer Street</t>
  </si>
  <si>
    <t>98109</t>
  </si>
  <si>
    <t>Interagency @ Southeast Campus</t>
  </si>
  <si>
    <t>3528 S Ferdinand</t>
  </si>
  <si>
    <t>James Baldwin Elementary</t>
  </si>
  <si>
    <t>11725 1st Ave. N.E.</t>
  </si>
  <si>
    <t>Jane Addams Middle School</t>
  </si>
  <si>
    <t>11051 34th Ave NE</t>
  </si>
  <si>
    <t>John Hay Elementary</t>
  </si>
  <si>
    <t>201 Garfield St.</t>
  </si>
  <si>
    <t>John Muir Elementary</t>
  </si>
  <si>
    <t>3301 South Horton Street</t>
  </si>
  <si>
    <t>John Rogers Elementary</t>
  </si>
  <si>
    <t>4030 N.E. 109th St</t>
  </si>
  <si>
    <t>John Stanford International School</t>
  </si>
  <si>
    <t>4057 5th Ave. N.E.</t>
  </si>
  <si>
    <t>98105</t>
  </si>
  <si>
    <t>Kimball Elementary</t>
  </si>
  <si>
    <t>3200 23rd Ave. S.</t>
  </si>
  <si>
    <t>Lafayette Elementary</t>
  </si>
  <si>
    <t>2645 California Ave SW</t>
  </si>
  <si>
    <t>Laurelhurst Elementary</t>
  </si>
  <si>
    <t>4530 46th Ave. N.E.</t>
  </si>
  <si>
    <t>Lawton Elementary</t>
  </si>
  <si>
    <t>4000 27th Ave. W.</t>
  </si>
  <si>
    <t>Leschi Elementary</t>
  </si>
  <si>
    <t>135 32nd Ave.</t>
  </si>
  <si>
    <t>Licton Springs K-8</t>
  </si>
  <si>
    <t>3015 NW 68th St.</t>
  </si>
  <si>
    <t>Lincoln High School</t>
  </si>
  <si>
    <t>4400 Interlake Ave. N.</t>
  </si>
  <si>
    <t>Louisa Boren STEM K-8</t>
  </si>
  <si>
    <t>5959 Delridge Way SW</t>
  </si>
  <si>
    <t>1058 E. Mercer St.</t>
  </si>
  <si>
    <t>98102</t>
  </si>
  <si>
    <t>Loyal Heights Elementary</t>
  </si>
  <si>
    <t>2511 N.W. 80th St.</t>
  </si>
  <si>
    <t>Madison Middle School</t>
  </si>
  <si>
    <t>3429 45th Ave SW</t>
  </si>
  <si>
    <t>Madrona School</t>
  </si>
  <si>
    <t>1121 33rd Avenue</t>
  </si>
  <si>
    <t>Magnolia Elementary</t>
  </si>
  <si>
    <t>2418 24th Ave. W.</t>
  </si>
  <si>
    <t>Maple Elementary</t>
  </si>
  <si>
    <t>4925 Corson Avenue S</t>
  </si>
  <si>
    <t>Martin Luther King Jr. Elementary School</t>
  </si>
  <si>
    <t>6725 45th Ave. S.</t>
  </si>
  <si>
    <t>McClure Middle School</t>
  </si>
  <si>
    <t>1915 1st Ave. W.</t>
  </si>
  <si>
    <t>McDonald Elementary</t>
  </si>
  <si>
    <t>144 NE 54th St</t>
  </si>
  <si>
    <t>McGilvra Elementary</t>
  </si>
  <si>
    <t>1617 38th Avenue East</t>
  </si>
  <si>
    <t>98112</t>
  </si>
  <si>
    <t>Meany Middle School</t>
  </si>
  <si>
    <t>301 21st Ave E</t>
  </si>
  <si>
    <t>Mercer International Middle School</t>
  </si>
  <si>
    <t>1600 S. Columbian Way</t>
  </si>
  <si>
    <t>Middle College &amp; Seattle University</t>
  </si>
  <si>
    <t>1330 North 90th Street</t>
  </si>
  <si>
    <t>Middle College @ UW</t>
  </si>
  <si>
    <t>Chemistry Library, Rooms 19/21</t>
  </si>
  <si>
    <t>Box 355845</t>
  </si>
  <si>
    <t>98195</t>
  </si>
  <si>
    <t>Montlake Elementary</t>
  </si>
  <si>
    <t>2409 22nd Ave. E.</t>
  </si>
  <si>
    <t>Nathan Hale High School</t>
  </si>
  <si>
    <t>10750 30th Ave. N.E.</t>
  </si>
  <si>
    <t>North Beach Elementary</t>
  </si>
  <si>
    <t>9018 24th Ave. N.W.</t>
  </si>
  <si>
    <t>Nova High School</t>
  </si>
  <si>
    <t>301 21st Ave. E.</t>
  </si>
  <si>
    <t>Olympic Hills Elementary</t>
  </si>
  <si>
    <t>13018 20th Avenue Northeast</t>
  </si>
  <si>
    <t>504 N.E. 95th St.</t>
  </si>
  <si>
    <t>Orca K-8 School</t>
  </si>
  <si>
    <t>5215 46th Ave. S.</t>
  </si>
  <si>
    <t>Pathfinder K-8 School</t>
  </si>
  <si>
    <t>1901 S.W. Genessee St.</t>
  </si>
  <si>
    <t>Queen Anne Elementary School</t>
  </si>
  <si>
    <t>2100 4th Ave N</t>
  </si>
  <si>
    <t>Rainier Beach High School</t>
  </si>
  <si>
    <t>8815 Seward Park Ave. S.</t>
  </si>
  <si>
    <t>Rainier View Elementary</t>
  </si>
  <si>
    <t>11650 Beacon Ave. S.</t>
  </si>
  <si>
    <t>Rising Star Elementary School</t>
  </si>
  <si>
    <t>8311 Beacon Avenue S</t>
  </si>
  <si>
    <t>Robert Eagle Staff Middle School</t>
  </si>
  <si>
    <t>Roosevelt High School</t>
  </si>
  <si>
    <t>1410 N.E. 66th St.</t>
  </si>
  <si>
    <t>Roxhill Elementary</t>
  </si>
  <si>
    <t>7740 34th Ave SW</t>
  </si>
  <si>
    <t>9501 20th Ave. N.E.</t>
  </si>
  <si>
    <t>Salmon Bay K-8 School</t>
  </si>
  <si>
    <t>1810 N.W. 65th St.</t>
  </si>
  <si>
    <t>Sand Point Elementary School</t>
  </si>
  <si>
    <t>6208 60th Ave. NE</t>
  </si>
  <si>
    <t>Sanislo Elementary</t>
  </si>
  <si>
    <t>1812 S.W. Myrtle St.</t>
  </si>
  <si>
    <t>Seattle World School</t>
  </si>
  <si>
    <t>1700 E. Union</t>
  </si>
  <si>
    <t>South Shore K-8 School</t>
  </si>
  <si>
    <t>4800 S. Henderson Street</t>
  </si>
  <si>
    <t>Southwest Education Center</t>
  </si>
  <si>
    <t>4408 Delridge Way SW</t>
  </si>
  <si>
    <t>1242 18th Ave. E.</t>
  </si>
  <si>
    <t>The Center School</t>
  </si>
  <si>
    <t>305 Harrison Street</t>
  </si>
  <si>
    <t>Thornton Creek Elementary School</t>
  </si>
  <si>
    <t>7712 40th Avenue NE</t>
  </si>
  <si>
    <t>Thurgood Marshall Elementary</t>
  </si>
  <si>
    <t>2401 South Irving Street</t>
  </si>
  <si>
    <t>TOPS K-8 School (The Option Program at Seward)</t>
  </si>
  <si>
    <t>2500 Franklin Ave. E.</t>
  </si>
  <si>
    <t>University District Youth Center</t>
  </si>
  <si>
    <t>4516 15th Ave East</t>
  </si>
  <si>
    <t>7047 50th Ave. N.E.</t>
  </si>
  <si>
    <t>Viewlands Elementary</t>
  </si>
  <si>
    <t>10525 3rd Ave. N.W.</t>
  </si>
  <si>
    <t>98177</t>
  </si>
  <si>
    <t>2101 S. Jackson St.</t>
  </si>
  <si>
    <t>Wedgwood Elementary</t>
  </si>
  <si>
    <t>2720 N.E. 85th St.</t>
  </si>
  <si>
    <t>West Seattle Elementary School</t>
  </si>
  <si>
    <t>500 SW Spokane St</t>
  </si>
  <si>
    <t>West Seattle High School</t>
  </si>
  <si>
    <t>3000 California Ave SW</t>
  </si>
  <si>
    <t>West Woodland Elementary</t>
  </si>
  <si>
    <t>5601 4th Ave. N.W.</t>
  </si>
  <si>
    <t>Whitman Middle School</t>
  </si>
  <si>
    <t>9201 15th Ave. N.W.</t>
  </si>
  <si>
    <t>1320 N.W. 75th St.</t>
  </si>
  <si>
    <t>Wing Luke Elementary</t>
  </si>
  <si>
    <t>3701 S Kenyon St.</t>
  </si>
  <si>
    <t>Sedro-Woolley School District</t>
  </si>
  <si>
    <t>29-101</t>
  </si>
  <si>
    <t>Big Lake Elementary</t>
  </si>
  <si>
    <t>16802 Lake View Blvd</t>
  </si>
  <si>
    <t>905 McGarigle Road</t>
  </si>
  <si>
    <t>Sedro-Woolley</t>
  </si>
  <si>
    <t>98284</t>
  </si>
  <si>
    <t>601 Talcott Street</t>
  </si>
  <si>
    <t>Clear Lake Elementary</t>
  </si>
  <si>
    <t>23631 Lake Street</t>
  </si>
  <si>
    <t>Clear Lake</t>
  </si>
  <si>
    <t>98235</t>
  </si>
  <si>
    <t>1007 McGarigle Road</t>
  </si>
  <si>
    <t>Good Beginnings Pre-School</t>
  </si>
  <si>
    <t>780 Cook Rd.</t>
  </si>
  <si>
    <t>Lyman Elementary School</t>
  </si>
  <si>
    <t>8183 Lyman Ave.</t>
  </si>
  <si>
    <t>Lyman</t>
  </si>
  <si>
    <t>98263</t>
  </si>
  <si>
    <t>Mary Purcell Elementary</t>
  </si>
  <si>
    <t>700 Bennett Street</t>
  </si>
  <si>
    <t>Sedro Woolley</t>
  </si>
  <si>
    <t>Samish Elementary</t>
  </si>
  <si>
    <t>23953 Prairie Road</t>
  </si>
  <si>
    <t>Sedro-Woolley High School</t>
  </si>
  <si>
    <t>1235 Third Street</t>
  </si>
  <si>
    <t>State Street High School</t>
  </si>
  <si>
    <t>800 State Street</t>
  </si>
  <si>
    <t>Selah School District</t>
  </si>
  <si>
    <t>39-119</t>
  </si>
  <si>
    <t>John Cambell Elementary</t>
  </si>
  <si>
    <t>316 W Naches Ave</t>
  </si>
  <si>
    <t>Selah</t>
  </si>
  <si>
    <t>98942</t>
  </si>
  <si>
    <t>Robert Lince</t>
  </si>
  <si>
    <t>316 W Naches</t>
  </si>
  <si>
    <t>Selah High</t>
  </si>
  <si>
    <t>Selah Intermediate</t>
  </si>
  <si>
    <t>Selah Middle School</t>
  </si>
  <si>
    <t>411 N. 1st St.</t>
  </si>
  <si>
    <t>Selkirk School District</t>
  </si>
  <si>
    <t>26-070</t>
  </si>
  <si>
    <t>Selkirk Elementary</t>
  </si>
  <si>
    <t>PO Box 68</t>
  </si>
  <si>
    <t>Metaline Falls</t>
  </si>
  <si>
    <t>99153</t>
  </si>
  <si>
    <t>Selkirk High School</t>
  </si>
  <si>
    <t>10372 Hwy. 31</t>
  </si>
  <si>
    <t>Ione</t>
  </si>
  <si>
    <t>99139</t>
  </si>
  <si>
    <t>Sequim School District</t>
  </si>
  <si>
    <t>05-323</t>
  </si>
  <si>
    <t>Greywolf Elementary</t>
  </si>
  <si>
    <t>171 Carlsborg Road</t>
  </si>
  <si>
    <t>Sequim</t>
  </si>
  <si>
    <t>98382</t>
  </si>
  <si>
    <t>Helen Haller Elementary</t>
  </si>
  <si>
    <t>350 W. Fir Street</t>
  </si>
  <si>
    <t>Sequim Community School</t>
  </si>
  <si>
    <t>400 North 2nd Ave</t>
  </si>
  <si>
    <t>Sequim High School</t>
  </si>
  <si>
    <t>601 N. Sequim Avenue</t>
  </si>
  <si>
    <t>Sequim Middle School</t>
  </si>
  <si>
    <t>301 W. Hendrickson Rd.</t>
  </si>
  <si>
    <t>Shelton School District</t>
  </si>
  <si>
    <t>23-309</t>
  </si>
  <si>
    <t>Bordeaux Elementary</t>
  </si>
  <si>
    <t>350 University Ave.</t>
  </si>
  <si>
    <t>Cedar High School</t>
  </si>
  <si>
    <t>937 W Alpine Way</t>
  </si>
  <si>
    <t>Alpine Way</t>
  </si>
  <si>
    <t>CHOICE Alternative School</t>
  </si>
  <si>
    <t>807 W Pine St.</t>
  </si>
  <si>
    <t>Evergreen Elementary  School</t>
  </si>
  <si>
    <t>900 West Franlkin Street</t>
  </si>
  <si>
    <t>Mt View Elementary School</t>
  </si>
  <si>
    <t>534 East K Street</t>
  </si>
  <si>
    <t>Oakland Bay Junior High</t>
  </si>
  <si>
    <t>3301 N. Shelton Springs Rd.</t>
  </si>
  <si>
    <t>800 E.  K Street</t>
  </si>
  <si>
    <t>Shelton High School</t>
  </si>
  <si>
    <t>3737 Shelton Springs Rd.</t>
  </si>
  <si>
    <t>Shoreline School District</t>
  </si>
  <si>
    <t>17-412</t>
  </si>
  <si>
    <t>Albert Einstein Middle</t>
  </si>
  <si>
    <t>19343 3rd Ave. N.W.</t>
  </si>
  <si>
    <t>Shoreline</t>
  </si>
  <si>
    <t>Aldercrest Annex (Cascade School)</t>
  </si>
  <si>
    <t>2800 NE 200th St</t>
  </si>
  <si>
    <t>98155</t>
  </si>
  <si>
    <t>Briarcrest Elementary</t>
  </si>
  <si>
    <t>2715 N.E. 158th St</t>
  </si>
  <si>
    <t>Brookside Elementary</t>
  </si>
  <si>
    <t>17447 37th Ave. N.E.</t>
  </si>
  <si>
    <t>Lake Forest Park</t>
  </si>
  <si>
    <t>Echo Lake Elementary</t>
  </si>
  <si>
    <t>19345 Wallingford Ave. N.</t>
  </si>
  <si>
    <t>Edwin Pratt Learning Center</t>
  </si>
  <si>
    <t>1900 N 170th Street</t>
  </si>
  <si>
    <t>Highland Terrace Elementary</t>
  </si>
  <si>
    <t>100 N. 160th</t>
  </si>
  <si>
    <t>Kellogg Middle</t>
  </si>
  <si>
    <t>16045 25th Ave NE</t>
  </si>
  <si>
    <t>Lake Forest Park Elementary</t>
  </si>
  <si>
    <t>18500 37th N.E.</t>
  </si>
  <si>
    <t>Meridian Park Elementary</t>
  </si>
  <si>
    <t>17077 Meridian Ave North</t>
  </si>
  <si>
    <t>Parkwood Elementary</t>
  </si>
  <si>
    <t>1815 N. 155th St.</t>
  </si>
  <si>
    <t>16516 10th N.E.</t>
  </si>
  <si>
    <t>Shorecrest High</t>
  </si>
  <si>
    <t>15343 25th Ave. N.E.</t>
  </si>
  <si>
    <t>Shorewood High</t>
  </si>
  <si>
    <t>17300 Fremont Ave N.</t>
  </si>
  <si>
    <t>Syre Elementary</t>
  </si>
  <si>
    <t>19545 12th Ave. N.W.</t>
  </si>
  <si>
    <t>Skamania School District</t>
  </si>
  <si>
    <t>30-002</t>
  </si>
  <si>
    <t>Skamania Elementary</t>
  </si>
  <si>
    <t>122 Butler Loop Rd</t>
  </si>
  <si>
    <t>98648</t>
  </si>
  <si>
    <t>Skykomish School District</t>
  </si>
  <si>
    <t>17-404</t>
  </si>
  <si>
    <t>Skykomish School</t>
  </si>
  <si>
    <t>105 - 6th Street N</t>
  </si>
  <si>
    <t>P.O. Box 325</t>
  </si>
  <si>
    <t>Skykomish</t>
  </si>
  <si>
    <t>98288</t>
  </si>
  <si>
    <t>Snohomish School District</t>
  </si>
  <si>
    <t>31-201</t>
  </si>
  <si>
    <t>Cascade View Elementary</t>
  </si>
  <si>
    <t>2401 Park Ave.</t>
  </si>
  <si>
    <t>Cathcart Elementary</t>
  </si>
  <si>
    <t>8201 188th Ave.</t>
  </si>
  <si>
    <t>Centennial Middle</t>
  </si>
  <si>
    <t>3000 Machias Rd.</t>
  </si>
  <si>
    <t>221 Union Ave.</t>
  </si>
  <si>
    <t>Dutch Hill Elementary</t>
  </si>
  <si>
    <t>8231 131st Ave. S.E.</t>
  </si>
  <si>
    <t>1103 Pine Street</t>
  </si>
  <si>
    <t>Glacier Peak High School</t>
  </si>
  <si>
    <t>7401 144th Pl SE</t>
  </si>
  <si>
    <t>Little Cedars Elementary</t>
  </si>
  <si>
    <t>7408 144th Pl SE</t>
  </si>
  <si>
    <t>Machias Elementary</t>
  </si>
  <si>
    <t>231 147th Avenue SE</t>
  </si>
  <si>
    <t>7322 64th Street SE</t>
  </si>
  <si>
    <t>Seattle Hill Elementary</t>
  </si>
  <si>
    <t>12711 51st Ave.</t>
  </si>
  <si>
    <t>Snohomish High School</t>
  </si>
  <si>
    <t>1316 5th Street</t>
  </si>
  <si>
    <t>Totem Falls Elementary</t>
  </si>
  <si>
    <t>14211 Snohomish Cascade Dr.SE</t>
  </si>
  <si>
    <t>Valley View Middle School</t>
  </si>
  <si>
    <t>14308 Broadway Ave. S.E.</t>
  </si>
  <si>
    <t>Snoqualmie Valley School District</t>
  </si>
  <si>
    <t>17-410</t>
  </si>
  <si>
    <t>Cascade View Elementary School</t>
  </si>
  <si>
    <t>34816 SE Ridge Street</t>
  </si>
  <si>
    <t>Chief Kanim Middle</t>
  </si>
  <si>
    <t>32677 DR Redmond/Fall City Rd.</t>
  </si>
  <si>
    <t>Fall City</t>
  </si>
  <si>
    <t>98024</t>
  </si>
  <si>
    <t>Fall City Elementary</t>
  </si>
  <si>
    <t>33314 SE 42nd</t>
  </si>
  <si>
    <t>Mount Si High</t>
  </si>
  <si>
    <t>8651 Meadowbrook Way SE</t>
  </si>
  <si>
    <t>North Bend Elementary</t>
  </si>
  <si>
    <t>400 E. 3rd St.</t>
  </si>
  <si>
    <t>North Bend</t>
  </si>
  <si>
    <t>98045</t>
  </si>
  <si>
    <t>Opstad Elementary</t>
  </si>
  <si>
    <t>1345 Stilson Rd.</t>
  </si>
  <si>
    <t>Snoqualmie Elementary</t>
  </si>
  <si>
    <t>39801 SE Park St.</t>
  </si>
  <si>
    <t>Snoqualmie Middle</t>
  </si>
  <si>
    <t>9200 Railroad Av.e</t>
  </si>
  <si>
    <t>Timber Ridge Elementary</t>
  </si>
  <si>
    <t>34412 SE Swenson Drive</t>
  </si>
  <si>
    <t>Twin Falls Middle School</t>
  </si>
  <si>
    <t>46910 SE Middle Fork Road</t>
  </si>
  <si>
    <t>Two Rivers Alt School</t>
  </si>
  <si>
    <t>Soap Lake School District</t>
  </si>
  <si>
    <t>13-156</t>
  </si>
  <si>
    <t>Soap Lake Elementary School</t>
  </si>
  <si>
    <t>PO Box 1389</t>
  </si>
  <si>
    <t>Soap Lake</t>
  </si>
  <si>
    <t>98851</t>
  </si>
  <si>
    <t>Soap Lake Middle School</t>
  </si>
  <si>
    <t>410 Ginkgo Street South</t>
  </si>
  <si>
    <t>Soap Lake Senior HIgh</t>
  </si>
  <si>
    <t>410 Gingko St S</t>
  </si>
  <si>
    <t>South Bend School District</t>
  </si>
  <si>
    <t>25-118</t>
  </si>
  <si>
    <t>Mike Morris Elementary</t>
  </si>
  <si>
    <t>500 East 1st</t>
  </si>
  <si>
    <t>P.O. Box 437</t>
  </si>
  <si>
    <t>South Bend</t>
  </si>
  <si>
    <t>98586</t>
  </si>
  <si>
    <t>South Bend Jr/Sr High</t>
  </si>
  <si>
    <t>400 East 1st</t>
  </si>
  <si>
    <t>South Kitsap School District</t>
  </si>
  <si>
    <t>18-402</t>
  </si>
  <si>
    <t>Burley Glenwood Elementary</t>
  </si>
  <si>
    <t>100 SW Lakeway Blvd.</t>
  </si>
  <si>
    <t>port Orchard</t>
  </si>
  <si>
    <t>98366</t>
  </si>
  <si>
    <t>Cedar Heights Junior High</t>
  </si>
  <si>
    <t>2220 Pottery Ave</t>
  </si>
  <si>
    <t>Port Orchard</t>
  </si>
  <si>
    <t>Discovery Program (9-12)</t>
  </si>
  <si>
    <t>2150 Fircrest Dr SE</t>
  </si>
  <si>
    <t>East Port Orchard Elementary School</t>
  </si>
  <si>
    <t>2649 Hoover Ave SE</t>
  </si>
  <si>
    <t>Hidden Creek Elementary</t>
  </si>
  <si>
    <t>5455 Converse Rd SE</t>
  </si>
  <si>
    <t>John Sedgwick Junior High</t>
  </si>
  <si>
    <t>8995 Sedgwick Rd SE</t>
  </si>
  <si>
    <t>Madrona PreSchool</t>
  </si>
  <si>
    <t>Manchester Elementary</t>
  </si>
  <si>
    <t>1901 California Ave E</t>
  </si>
  <si>
    <t>Marcus Whitman Junior High</t>
  </si>
  <si>
    <t>1887 Madrona Dr SE</t>
  </si>
  <si>
    <t>Mullenix Ridge Elementary</t>
  </si>
  <si>
    <t>3900 Mullenix Rd.</t>
  </si>
  <si>
    <t>98367</t>
  </si>
  <si>
    <t>Olalla Elementary</t>
  </si>
  <si>
    <t>6100 SE Denny Bond Blvd.</t>
  </si>
  <si>
    <t>Olalla</t>
  </si>
  <si>
    <t>Orchard Heights Elementary</t>
  </si>
  <si>
    <t>2288 Fircrest Dr. SE</t>
  </si>
  <si>
    <t>Sidney Glen Elementary</t>
  </si>
  <si>
    <t>500 SW Birch Rd</t>
  </si>
  <si>
    <t>South Colby Elementary</t>
  </si>
  <si>
    <t>3281 Banner Road SE</t>
  </si>
  <si>
    <t>South Kitsap High School</t>
  </si>
  <si>
    <t>425 Mitchell Ave</t>
  </si>
  <si>
    <t>Port orchard</t>
  </si>
  <si>
    <t>Sunnyslope Elementary</t>
  </si>
  <si>
    <t>4183 Sunnyslope Rd SW</t>
  </si>
  <si>
    <t>Port  Orchard</t>
  </si>
  <si>
    <t>South Whidbey School District</t>
  </si>
  <si>
    <t>15-206</t>
  </si>
  <si>
    <t>South Whidbey Academy (formerly Bayview Alternative)</t>
  </si>
  <si>
    <t>5675 Maxwelton Rd</t>
  </si>
  <si>
    <t>Maxwelton Rd</t>
  </si>
  <si>
    <t>Langley</t>
  </si>
  <si>
    <t>98260</t>
  </si>
  <si>
    <t>South Whidbey Elementary North Campus (formally South Whidbey Inter)</t>
  </si>
  <si>
    <t>5380 S. Maxwelton Rd.</t>
  </si>
  <si>
    <t>South Whidbey High School</t>
  </si>
  <si>
    <t>5675 S. Maxwelton Rd.</t>
  </si>
  <si>
    <t>South Whidbey Middle School (Langley)</t>
  </si>
  <si>
    <t>Southside School District</t>
  </si>
  <si>
    <t>23-042</t>
  </si>
  <si>
    <t>Southside Elementary</t>
  </si>
  <si>
    <t>161 SE Collier Rd.</t>
  </si>
  <si>
    <t>Spokane International Academy</t>
  </si>
  <si>
    <t>32-901</t>
  </si>
  <si>
    <t>795 E Holland Ave</t>
  </si>
  <si>
    <t>STE 110</t>
  </si>
  <si>
    <t>Spokane School District</t>
  </si>
  <si>
    <t>32-081</t>
  </si>
  <si>
    <t>2909 E 37th Ave</t>
  </si>
  <si>
    <t>99223</t>
  </si>
  <si>
    <t>Arlington Elementary</t>
  </si>
  <si>
    <t>6363 N Smith St</t>
  </si>
  <si>
    <t>99217</t>
  </si>
  <si>
    <t>2020 W Carlisle Ave</t>
  </si>
  <si>
    <t>99205</t>
  </si>
  <si>
    <t>Balboa Elementary</t>
  </si>
  <si>
    <t>3010 W Holyoke Ave</t>
  </si>
  <si>
    <t>Bemiss Elementary</t>
  </si>
  <si>
    <t>2323 E Bridgeport Ave.</t>
  </si>
  <si>
    <t>99207</t>
  </si>
  <si>
    <t>Browne Elementary</t>
  </si>
  <si>
    <t>5102 N Driscoll Blvd</t>
  </si>
  <si>
    <t>Bryant School</t>
  </si>
  <si>
    <t>910 N. Ash</t>
  </si>
  <si>
    <t>Chase Middle School</t>
  </si>
  <si>
    <t>4747 E. 37th Ave.</t>
  </si>
  <si>
    <t>Cooper Elementary</t>
  </si>
  <si>
    <t>3200 N Ferrall St</t>
  </si>
  <si>
    <t>Ferris High School</t>
  </si>
  <si>
    <t>3020 E 37th Ave</t>
  </si>
  <si>
    <t>Finch Elementary</t>
  </si>
  <si>
    <t>3717 N Milton St</t>
  </si>
  <si>
    <t>Flett Middle School</t>
  </si>
  <si>
    <t>5020 W Wellesley Ave</t>
  </si>
  <si>
    <t>Frances Scott Elementary</t>
  </si>
  <si>
    <t>3737 E 5th St</t>
  </si>
  <si>
    <t>2627 E 17th Ave</t>
  </si>
  <si>
    <t>222 W Knox Ave</t>
  </si>
  <si>
    <t>Garry Middle School</t>
  </si>
  <si>
    <t>725 E Joseph Ave</t>
  </si>
  <si>
    <t>Glover Middle School</t>
  </si>
  <si>
    <t>2330 W. Longfellow Ave</t>
  </si>
  <si>
    <t>1300 E. 9th Ave.</t>
  </si>
  <si>
    <t>Hamblen Elementary</t>
  </si>
  <si>
    <t>2121 E Thurston Ave</t>
  </si>
  <si>
    <t>99203</t>
  </si>
  <si>
    <t>Holmes Elementary</t>
  </si>
  <si>
    <t>2600 W Sharp Ave</t>
  </si>
  <si>
    <t>Hutton Elementary</t>
  </si>
  <si>
    <t>908 E 24th Ave</t>
  </si>
  <si>
    <t>Indian Trail Elementary</t>
  </si>
  <si>
    <t>4102 W Woodside Ave</t>
  </si>
  <si>
    <t>123 E. 37th</t>
  </si>
  <si>
    <t>Lewis and Clark High School</t>
  </si>
  <si>
    <t>521 W Fourth Ave</t>
  </si>
  <si>
    <t>99204</t>
  </si>
  <si>
    <t>Libby Center</t>
  </si>
  <si>
    <t>2900 E. 1st  Avenue</t>
  </si>
  <si>
    <t>Lidgerwood Elementary</t>
  </si>
  <si>
    <t>5510 N Lidgerwood</t>
  </si>
  <si>
    <t>Lincoln Heights Elementary</t>
  </si>
  <si>
    <t>3322 E 22nd Ave</t>
  </si>
  <si>
    <t>Linwood Elementary</t>
  </si>
  <si>
    <t>906 W Weile Ave</t>
  </si>
  <si>
    <t>Logan Elementary</t>
  </si>
  <si>
    <t>1001 E Montgomery Ave</t>
  </si>
  <si>
    <t>Longfellow Elementary</t>
  </si>
  <si>
    <t>800 E Providence Ave</t>
  </si>
  <si>
    <t>319 W Nebraska Ave</t>
  </si>
  <si>
    <t>Moran Prairie Elementary</t>
  </si>
  <si>
    <t>4224 E 57th Ave</t>
  </si>
  <si>
    <t>Mullan Road Elementary</t>
  </si>
  <si>
    <t>2616 E 63rd Ave</t>
  </si>
  <si>
    <t>Multiagency Adolescent Program (Map School)</t>
  </si>
  <si>
    <t>2118 W Garland Ave</t>
  </si>
  <si>
    <t>North Central High School</t>
  </si>
  <si>
    <t>1600 N Howard St</t>
  </si>
  <si>
    <t>On Track Academy</t>
  </si>
  <si>
    <t>4091 N Regal St</t>
  </si>
  <si>
    <t>Peperzak Middle School</t>
  </si>
  <si>
    <t>2620 E 63rd Ave</t>
  </si>
  <si>
    <t>Pratt Academy</t>
  </si>
  <si>
    <t>2802 E Rich</t>
  </si>
  <si>
    <t>Regal Elementary</t>
  </si>
  <si>
    <t>2707 E Rich Ave</t>
  </si>
  <si>
    <t>Ridgeview Elementary</t>
  </si>
  <si>
    <t>5610 N Maple</t>
  </si>
  <si>
    <t>Rogers High School</t>
  </si>
  <si>
    <t>1622 E Wellesley Ave</t>
  </si>
  <si>
    <t>333 W 14th Ave</t>
  </si>
  <si>
    <t>Sacajawea Middle School</t>
  </si>
  <si>
    <t>401 E 33rd Ave</t>
  </si>
  <si>
    <t>Salk Middle School</t>
  </si>
  <si>
    <t>6411 N Alberta St</t>
  </si>
  <si>
    <t>Shadle Park High School</t>
  </si>
  <si>
    <t>4327 N Ash St</t>
  </si>
  <si>
    <t>Shaw Middle School</t>
  </si>
  <si>
    <t>4106 N Cook St</t>
  </si>
  <si>
    <t>Spokane Montessori</t>
  </si>
  <si>
    <t>1300 W. Knox</t>
  </si>
  <si>
    <t>1717 E. Sinto Ave.</t>
  </si>
  <si>
    <t>Spokane,</t>
  </si>
  <si>
    <t>The Community School</t>
  </si>
  <si>
    <t>1025 W Spofford Ave</t>
  </si>
  <si>
    <t>Westview Elementary</t>
  </si>
  <si>
    <t>3520 W. Bismark Ave</t>
  </si>
  <si>
    <t>Whitman Elementary</t>
  </si>
  <si>
    <t>5400 N Helena St</t>
  </si>
  <si>
    <t>Willard Elementary</t>
  </si>
  <si>
    <t>500 W Longfellow Ave</t>
  </si>
  <si>
    <t>Wilson Elementary</t>
  </si>
  <si>
    <t>911 W 25th Ave</t>
  </si>
  <si>
    <t>5100 W Shawnee Ave</t>
  </si>
  <si>
    <t>Yasuhara Middle School</t>
  </si>
  <si>
    <t>914 E North Foothills Dr</t>
  </si>
  <si>
    <t>Sprague School District</t>
  </si>
  <si>
    <t>22-008</t>
  </si>
  <si>
    <t>Sprague Elementary</t>
  </si>
  <si>
    <t>S. 512 F Street</t>
  </si>
  <si>
    <t>Sprague</t>
  </si>
  <si>
    <t>99032</t>
  </si>
  <si>
    <t>Sprague High</t>
  </si>
  <si>
    <t>512 S F St</t>
  </si>
  <si>
    <t>SPRAGUE</t>
  </si>
  <si>
    <t>St. Anthony School</t>
  </si>
  <si>
    <t>St. Bernadette School</t>
  </si>
  <si>
    <t>St. Brendan School</t>
  </si>
  <si>
    <t>St. Charles Borromeo</t>
  </si>
  <si>
    <t>98465</t>
  </si>
  <si>
    <t>St. Francis of Assisi School</t>
  </si>
  <si>
    <t>St. John Vianney School</t>
  </si>
  <si>
    <t>St. Joseph Parish School</t>
  </si>
  <si>
    <t>98661</t>
  </si>
  <si>
    <t>St. Joseph's Children's Center</t>
  </si>
  <si>
    <t>St. Joseph's School</t>
  </si>
  <si>
    <t>St. Joseph/Marquette School</t>
  </si>
  <si>
    <t>St. Luke School</t>
  </si>
  <si>
    <t>St. Philomena School</t>
  </si>
  <si>
    <t>St. Rose of Lima Catholic School</t>
  </si>
  <si>
    <t>St. Rose of Lima School</t>
  </si>
  <si>
    <t>St. Rose School</t>
  </si>
  <si>
    <t>St. Thomas More School</t>
  </si>
  <si>
    <t>Stanwood School District</t>
  </si>
  <si>
    <t>31-401</t>
  </si>
  <si>
    <t>Cedarhome Elementary</t>
  </si>
  <si>
    <t>27911 68th Ave NW</t>
  </si>
  <si>
    <t>Stanwood</t>
  </si>
  <si>
    <t>98292</t>
  </si>
  <si>
    <t>Church Creek Campus</t>
  </si>
  <si>
    <t>7600 272ne St. NW</t>
  </si>
  <si>
    <t>Elger Bay Elementary</t>
  </si>
  <si>
    <t>1810 Elger Bay Road</t>
  </si>
  <si>
    <t>Camano Island</t>
  </si>
  <si>
    <t>98282</t>
  </si>
  <si>
    <t>Port Susan Middle School</t>
  </si>
  <si>
    <t>7506 267 Place NW</t>
  </si>
  <si>
    <t>Stanwood Elementary</t>
  </si>
  <si>
    <t>10227 273rd Place NW</t>
  </si>
  <si>
    <t>Stanwood High School</t>
  </si>
  <si>
    <t>7400 272nd st NW</t>
  </si>
  <si>
    <t>stanwood</t>
  </si>
  <si>
    <t>Stanwood Middle School</t>
  </si>
  <si>
    <t>PO Box 879</t>
  </si>
  <si>
    <t>9405  271st  NW</t>
  </si>
  <si>
    <t>Twin City Elementary</t>
  </si>
  <si>
    <t>26211 72nd Ave NW</t>
  </si>
  <si>
    <t>Utsalady Elementary</t>
  </si>
  <si>
    <t>608 Arrowhead Road</t>
  </si>
  <si>
    <t>Starbuck School District #35</t>
  </si>
  <si>
    <t>07-035</t>
  </si>
  <si>
    <t>717 Tucannon St</t>
  </si>
  <si>
    <t>Starbuck</t>
  </si>
  <si>
    <t>99359</t>
  </si>
  <si>
    <t>Steilacoom Historical School District</t>
  </si>
  <si>
    <t>27-001</t>
  </si>
  <si>
    <t>Anderson Island Elementary</t>
  </si>
  <si>
    <t>13005 Camus Road</t>
  </si>
  <si>
    <t>Camus Road</t>
  </si>
  <si>
    <t>Anderson Island</t>
  </si>
  <si>
    <t>98303</t>
  </si>
  <si>
    <t>Cherrydale Elementary</t>
  </si>
  <si>
    <t>1201 GALLOWAY</t>
  </si>
  <si>
    <t>STEILACOOM</t>
  </si>
  <si>
    <t>98388</t>
  </si>
  <si>
    <t>Chloe Clark Elementary</t>
  </si>
  <si>
    <t>1700 Palisade Blvd</t>
  </si>
  <si>
    <t>DuPont</t>
  </si>
  <si>
    <t>98327</t>
  </si>
  <si>
    <t>Pioneer Middle</t>
  </si>
  <si>
    <t>1750 Bob's Hollow Lane</t>
  </si>
  <si>
    <t>Dupont</t>
  </si>
  <si>
    <t>Saltars Point Elementary</t>
  </si>
  <si>
    <t>908 3rd Street</t>
  </si>
  <si>
    <t>Steilacoom High</t>
  </si>
  <si>
    <t>54 Sentinel Drive</t>
  </si>
  <si>
    <t>Stevenson Carson School District</t>
  </si>
  <si>
    <t>30-303</t>
  </si>
  <si>
    <t>Carson Elementary School</t>
  </si>
  <si>
    <t>PO Box 850</t>
  </si>
  <si>
    <t>Stevenson</t>
  </si>
  <si>
    <t>98610</t>
  </si>
  <si>
    <t>Stevenson Elementary School</t>
  </si>
  <si>
    <t>Stevenson High School</t>
  </si>
  <si>
    <t>Wind River Middle School</t>
  </si>
  <si>
    <t>Sultan School District</t>
  </si>
  <si>
    <t>31-311</t>
  </si>
  <si>
    <t>Gold Bar Elementary</t>
  </si>
  <si>
    <t>419 Lewis Street</t>
  </si>
  <si>
    <t>Gold Bar</t>
  </si>
  <si>
    <t>98251</t>
  </si>
  <si>
    <t>Sultan Elementary</t>
  </si>
  <si>
    <t>501 Date Street</t>
  </si>
  <si>
    <t>Sultan</t>
  </si>
  <si>
    <t>98294</t>
  </si>
  <si>
    <t>Sultan High School</t>
  </si>
  <si>
    <t>13715 310th Ave SE</t>
  </si>
  <si>
    <t>Sultan Middle School</t>
  </si>
  <si>
    <t>301 High Street</t>
  </si>
  <si>
    <t>Summit Public Schools - Atlas</t>
  </si>
  <si>
    <t>17-905</t>
  </si>
  <si>
    <t>Atlas</t>
  </si>
  <si>
    <t>9601 35th Ave SW</t>
  </si>
  <si>
    <t>California</t>
  </si>
  <si>
    <t>Summit Public Schools - Olympus</t>
  </si>
  <si>
    <t>27-905</t>
  </si>
  <si>
    <t>Summit Public Schools:  Olympus</t>
  </si>
  <si>
    <t>409 Puyallup Ave</t>
  </si>
  <si>
    <t>94065</t>
  </si>
  <si>
    <t>Summit Public Schools - Sierra</t>
  </si>
  <si>
    <t>17-902</t>
  </si>
  <si>
    <t>Summit Public Schols Washington - Sierra</t>
  </si>
  <si>
    <t>1025 S. King st.</t>
  </si>
  <si>
    <t>98104</t>
  </si>
  <si>
    <t>Summit Valley School District</t>
  </si>
  <si>
    <t>33-202</t>
  </si>
  <si>
    <t>Summit Valley School</t>
  </si>
  <si>
    <t>2360 A Addy-Gifford Rd.</t>
  </si>
  <si>
    <t>Addy</t>
  </si>
  <si>
    <t>99101</t>
  </si>
  <si>
    <t>Sumner-Bonney Lake  School District</t>
  </si>
  <si>
    <t>27-320</t>
  </si>
  <si>
    <t>Bonney Lake Elementary</t>
  </si>
  <si>
    <t>18715 80th St E</t>
  </si>
  <si>
    <t>80th St E</t>
  </si>
  <si>
    <t>Bonney Lake</t>
  </si>
  <si>
    <t>Bonney Lake High School</t>
  </si>
  <si>
    <t>10920 199th Ave. Ct. East</t>
  </si>
  <si>
    <t>3914 TAPPS DR. E.</t>
  </si>
  <si>
    <t>Daffodil Valley Elementary</t>
  </si>
  <si>
    <t>1509 Valley Avenue</t>
  </si>
  <si>
    <t>Sumner</t>
  </si>
  <si>
    <t>98390</t>
  </si>
  <si>
    <t>Eismann Elementary</t>
  </si>
  <si>
    <t>13802 Canyon View Blvd. E</t>
  </si>
  <si>
    <t>Emerald Hills Elementary</t>
  </si>
  <si>
    <t>19515 S. Tapps Dr.</t>
  </si>
  <si>
    <t>Lakeridge Middle School</t>
  </si>
  <si>
    <t>5909 Myers Rd. E.</t>
  </si>
  <si>
    <t>Liberty Ridge Elementary</t>
  </si>
  <si>
    <t>12202 209th Ave. Ct. E.</t>
  </si>
  <si>
    <t>Maple Lawn Elementary</t>
  </si>
  <si>
    <t>230 Wood Ave</t>
  </si>
  <si>
    <t>10921 199th Ave. Ct. E.</t>
  </si>
  <si>
    <t>Sumner Early Learning Center</t>
  </si>
  <si>
    <t>1500 Willow Street</t>
  </si>
  <si>
    <t>Sumner High</t>
  </si>
  <si>
    <t>1707 Main St.</t>
  </si>
  <si>
    <t>Sumner Middle School</t>
  </si>
  <si>
    <t>1508 Willow St.</t>
  </si>
  <si>
    <t>Tehaleh Heights Elementary School</t>
  </si>
  <si>
    <t>17520 Berkeley Parkway E</t>
  </si>
  <si>
    <t>Victor Falls Elementary</t>
  </si>
  <si>
    <t>11401 188th Ave Ct E</t>
  </si>
  <si>
    <t>Sunnyside Christian School</t>
  </si>
  <si>
    <t>Sunnyside</t>
  </si>
  <si>
    <t>98944</t>
  </si>
  <si>
    <t>Sunnyside School District</t>
  </si>
  <si>
    <t>39-201</t>
  </si>
  <si>
    <t>Chief Kamiakin Elementary</t>
  </si>
  <si>
    <t>1700 E. Lincoln Avenue</t>
  </si>
  <si>
    <t>Harrison Middle School</t>
  </si>
  <si>
    <t>810 S 6th Street</t>
  </si>
  <si>
    <t>S 6th Street</t>
  </si>
  <si>
    <t>Outlook Elementary</t>
  </si>
  <si>
    <t>3800 Van Belle Rd.</t>
  </si>
  <si>
    <t>Outlook</t>
  </si>
  <si>
    <t>98938</t>
  </si>
  <si>
    <t>2101 E. Lincoln Avenue</t>
  </si>
  <si>
    <t>Sierra Vista Middle School</t>
  </si>
  <si>
    <t>916 North 16th Street</t>
  </si>
  <si>
    <t>Sun Valley Elementary</t>
  </si>
  <si>
    <t>1220 N 16th Avenue</t>
  </si>
  <si>
    <t>Sunnyside High School</t>
  </si>
  <si>
    <t>1801 E. Edison Avenue</t>
  </si>
  <si>
    <t>800 E. Jackson Ave.</t>
  </si>
  <si>
    <t>Tacoma School District</t>
  </si>
  <si>
    <t>27-010</t>
  </si>
  <si>
    <t>Angelo Giaudrone Middle School</t>
  </si>
  <si>
    <t>4902 S. Alaska St.</t>
  </si>
  <si>
    <t>98408</t>
  </si>
  <si>
    <t>7202 S Pine</t>
  </si>
  <si>
    <t>98409</t>
  </si>
  <si>
    <t>Baker Middle School</t>
  </si>
  <si>
    <t>8001 south J Street</t>
  </si>
  <si>
    <t>Birney Elementary</t>
  </si>
  <si>
    <t>7627 S. Sheridan Ave</t>
  </si>
  <si>
    <t>Blix Elementary School</t>
  </si>
  <si>
    <t>1302 East 38th St.</t>
  </si>
  <si>
    <t>Boze Elementary</t>
  </si>
  <si>
    <t>1140 E. 65th St.</t>
  </si>
  <si>
    <t>Brown's Point Elementary</t>
  </si>
  <si>
    <t>1526 51ST NE</t>
  </si>
  <si>
    <t>TACOMA</t>
  </si>
  <si>
    <t>98422</t>
  </si>
  <si>
    <t>717 S. Grant Ave.</t>
  </si>
  <si>
    <t>98405</t>
  </si>
  <si>
    <t>Crescent Heights Elementary</t>
  </si>
  <si>
    <t>4110 Nassau Ave. NE</t>
  </si>
  <si>
    <t>Delong Elementary</t>
  </si>
  <si>
    <t>4901 South 14th Street</t>
  </si>
  <si>
    <t>Downing Elementary</t>
  </si>
  <si>
    <t>2502 North Orchard</t>
  </si>
  <si>
    <t>Dr. Dolores Silas High School</t>
  </si>
  <si>
    <t>1202 North Orchard</t>
  </si>
  <si>
    <t>5830 South Pine</t>
  </si>
  <si>
    <t>Fawcett Elementary</t>
  </si>
  <si>
    <t>126 East 60th St</t>
  </si>
  <si>
    <t>Fern Hill Elementary</t>
  </si>
  <si>
    <t>8442 South Park Ave.</t>
  </si>
  <si>
    <t>First Creek Middle School</t>
  </si>
  <si>
    <t>1801 East 56th St.</t>
  </si>
  <si>
    <t>Foss High School</t>
  </si>
  <si>
    <t>2112 South Tyler</t>
  </si>
  <si>
    <t>1402 So. Lawrence</t>
  </si>
  <si>
    <t>Fresh Start</t>
  </si>
  <si>
    <t>1818 Tacoma Avenue</t>
  </si>
  <si>
    <t>98402</t>
  </si>
  <si>
    <t>Geiger Elementary</t>
  </si>
  <si>
    <t>621 South Jackson</t>
  </si>
  <si>
    <t>1018 North Prospect Ave</t>
  </si>
  <si>
    <t>Gray Middle School</t>
  </si>
  <si>
    <t>6229 South Tyler St</t>
  </si>
  <si>
    <t>Helen B. Stafford Elementary School</t>
  </si>
  <si>
    <t>1615 South 92nd St.</t>
  </si>
  <si>
    <t>Hilltop Heritage Middle School</t>
  </si>
  <si>
    <t>602 North Sprague Avenue</t>
  </si>
  <si>
    <t>98403</t>
  </si>
  <si>
    <t>Hunt Middle School</t>
  </si>
  <si>
    <t>6501 South 10th Street</t>
  </si>
  <si>
    <t>Industrial Design Engineering and Art High School</t>
  </si>
  <si>
    <t>6701 S. PARK AVE</t>
  </si>
  <si>
    <t>4302 N 13th St</t>
  </si>
  <si>
    <t>Larchmont Elementary</t>
  </si>
  <si>
    <t>8601 East B Street</t>
  </si>
  <si>
    <t>701 So. 37th Street</t>
  </si>
  <si>
    <t>98418</t>
  </si>
  <si>
    <t>Lister Elementary</t>
  </si>
  <si>
    <t>2106 E. 44th st.</t>
  </si>
  <si>
    <t>810 North 13th Street</t>
  </si>
  <si>
    <t>Lyon Elementary</t>
  </si>
  <si>
    <t>101 East 46th Street</t>
  </si>
  <si>
    <t>Madison Head Start</t>
  </si>
  <si>
    <t>Madison School</t>
  </si>
  <si>
    <t>3102 S. 43rd</t>
  </si>
  <si>
    <t>Manitou Park Elementary</t>
  </si>
  <si>
    <t>4330 South 66th Street</t>
  </si>
  <si>
    <t>1002 S. 52nd St.</t>
  </si>
  <si>
    <t>Mason Middle School</t>
  </si>
  <si>
    <t>3901 N 28th St</t>
  </si>
  <si>
    <t>98407</t>
  </si>
  <si>
    <t>4402 Nassau Avenue N.E.</t>
  </si>
  <si>
    <t>Mount Tahoma High</t>
  </si>
  <si>
    <t>4634 So. 74th Street</t>
  </si>
  <si>
    <t>Northeast Tacoma Elementary</t>
  </si>
  <si>
    <t>5412 29th St. N.E.</t>
  </si>
  <si>
    <t>Oakland High School</t>
  </si>
  <si>
    <t>3702 East McKinley Ave</t>
  </si>
  <si>
    <t>Pearl Street Center</t>
  </si>
  <si>
    <t>1201 S Proctor St</t>
  </si>
  <si>
    <t>Point Defiance Elementary</t>
  </si>
  <si>
    <t>4330 North Visscher</t>
  </si>
  <si>
    <t>Reed Elementary</t>
  </si>
  <si>
    <t>1802 So. 36th  St.</t>
  </si>
  <si>
    <t>3550 E. Roosevelt Avenue</t>
  </si>
  <si>
    <t>School of the Arts</t>
  </si>
  <si>
    <t>1102 A Street</t>
  </si>
  <si>
    <t>Science and Math Institute (SAMI)</t>
  </si>
  <si>
    <t>5501 North Pearl Street</t>
  </si>
  <si>
    <t>Sheridan Elementary</t>
  </si>
  <si>
    <t>5317 McKinley Avenue</t>
  </si>
  <si>
    <t>Sherman Elementary School</t>
  </si>
  <si>
    <t>4415 N. 38th</t>
  </si>
  <si>
    <t>6301 N. 23RD ST</t>
  </si>
  <si>
    <t>Stadium High School</t>
  </si>
  <si>
    <t>111 North E Street</t>
  </si>
  <si>
    <t>Stanley Elementary</t>
  </si>
  <si>
    <t>1712 South 17th St.</t>
  </si>
  <si>
    <t>Stewart Middle School</t>
  </si>
  <si>
    <t>Tacoma On-Line</t>
  </si>
  <si>
    <t>302 S. 9th St.</t>
  </si>
  <si>
    <t>Travis Elementary</t>
  </si>
  <si>
    <t>2111 South J Street</t>
  </si>
  <si>
    <t>Truman Middle School</t>
  </si>
  <si>
    <t>5801 N. 35th</t>
  </si>
  <si>
    <t>Wainwright Elementary School</t>
  </si>
  <si>
    <t>130 ALAMEDA</t>
  </si>
  <si>
    <t>98466</t>
  </si>
  <si>
    <t>2615 North Adams Street</t>
  </si>
  <si>
    <t>1120 South 39th</t>
  </si>
  <si>
    <t>777 ELM TREE LN</t>
  </si>
  <si>
    <t>Willard Early Learning Center</t>
  </si>
  <si>
    <t>3201 South D Street</t>
  </si>
  <si>
    <t>Taholah School District</t>
  </si>
  <si>
    <t>14-077</t>
  </si>
  <si>
    <t>Taholah</t>
  </si>
  <si>
    <t>PO BOX 249</t>
  </si>
  <si>
    <t>TAHOLAH</t>
  </si>
  <si>
    <t>98587</t>
  </si>
  <si>
    <t>Tahoma School District</t>
  </si>
  <si>
    <t>17-409</t>
  </si>
  <si>
    <t>Cedar River Elementary School</t>
  </si>
  <si>
    <t>22615 Sweeney Road SE</t>
  </si>
  <si>
    <t>Maple Valley</t>
  </si>
  <si>
    <t>98038</t>
  </si>
  <si>
    <t>Glacier Park Elementary</t>
  </si>
  <si>
    <t>23700 SE 280th</t>
  </si>
  <si>
    <t>Lake Wilderness Elementary</t>
  </si>
  <si>
    <t>24216 Witte Rd.SE</t>
  </si>
  <si>
    <t>Witte Rd.SE</t>
  </si>
  <si>
    <t>Maple View Middle School</t>
  </si>
  <si>
    <t>18200 SE 240th Street</t>
  </si>
  <si>
    <t>Rock Creek Elementary</t>
  </si>
  <si>
    <t>25700 Maple Valley-Black Diamond Rd SE</t>
  </si>
  <si>
    <t>Maple Valley-Black Diamond Rd SE</t>
  </si>
  <si>
    <t>Shadow Lake Elementary</t>
  </si>
  <si>
    <t>22620 Sweeney Rd SE</t>
  </si>
  <si>
    <t>Summit Trail Middle School</t>
  </si>
  <si>
    <t>25600 SE Summit-Landsburg Rd</t>
  </si>
  <si>
    <t>Ravensdale</t>
  </si>
  <si>
    <t>98051</t>
  </si>
  <si>
    <t>Tahoma Elementary School</t>
  </si>
  <si>
    <t>24425 SE 216th Way</t>
  </si>
  <si>
    <t>Tahoma Sr High</t>
  </si>
  <si>
    <t>27500 228th Ave SE</t>
  </si>
  <si>
    <t>Tekoa School District</t>
  </si>
  <si>
    <t>38-265</t>
  </si>
  <si>
    <t>Tekoa Elementary</t>
  </si>
  <si>
    <t>223 N. Broadway</t>
  </si>
  <si>
    <t>PO Box 869</t>
  </si>
  <si>
    <t>Tekoa</t>
  </si>
  <si>
    <t>99033</t>
  </si>
  <si>
    <t>Tekoa Jr/Sr High</t>
  </si>
  <si>
    <t>Tenino School District</t>
  </si>
  <si>
    <t>34-402</t>
  </si>
  <si>
    <t>301 Old HWY 99 N.</t>
  </si>
  <si>
    <t>Central Ave</t>
  </si>
  <si>
    <t>Tenino</t>
  </si>
  <si>
    <t>98589</t>
  </si>
  <si>
    <t>Tenino Elementary</t>
  </si>
  <si>
    <t>P.O. Box 4024</t>
  </si>
  <si>
    <t>Tenino High School</t>
  </si>
  <si>
    <t>Tenino Middle School</t>
  </si>
  <si>
    <t>Old  Hwy 99N.</t>
  </si>
  <si>
    <t>Thorp School District</t>
  </si>
  <si>
    <t>19-400</t>
  </si>
  <si>
    <t>Thorp Elem &amp; Jr Sr High</t>
  </si>
  <si>
    <t>10831 N. Thorp Highway</t>
  </si>
  <si>
    <t>Thorp</t>
  </si>
  <si>
    <t>98946</t>
  </si>
  <si>
    <t>Toledo School District</t>
  </si>
  <si>
    <t>21-237</t>
  </si>
  <si>
    <t>Cowlitz Prairie Academy</t>
  </si>
  <si>
    <t>PO Box 469</t>
  </si>
  <si>
    <t>Toledo</t>
  </si>
  <si>
    <t>98591</t>
  </si>
  <si>
    <t>Toledo Elementary</t>
  </si>
  <si>
    <t>PO Box 549</t>
  </si>
  <si>
    <t>Toledo High</t>
  </si>
  <si>
    <t>PO Box 820</t>
  </si>
  <si>
    <t>Toledo Middle</t>
  </si>
  <si>
    <t>PO Box 668</t>
  </si>
  <si>
    <t>Tonasket School District</t>
  </si>
  <si>
    <t>24-404</t>
  </si>
  <si>
    <t>Choice High School</t>
  </si>
  <si>
    <t>35 DO HWY 20W, , , ,</t>
  </si>
  <si>
    <t>Tonasket</t>
  </si>
  <si>
    <t>98855</t>
  </si>
  <si>
    <t>Tonasket Elementary</t>
  </si>
  <si>
    <t>35 DO HWY 20 E</t>
  </si>
  <si>
    <t>Tonasket High School</t>
  </si>
  <si>
    <t>Tonasket Middle School</t>
  </si>
  <si>
    <t>35 DO Hwy. 20 E.</t>
  </si>
  <si>
    <t>Tonasket Outreach School</t>
  </si>
  <si>
    <t>35 DO HWY 20 W</t>
  </si>
  <si>
    <t>Toppenish School District</t>
  </si>
  <si>
    <t>39-202</t>
  </si>
  <si>
    <t>Computer Academy Toppenish High School</t>
  </si>
  <si>
    <t>143 Ward Rd</t>
  </si>
  <si>
    <t>Toppenish</t>
  </si>
  <si>
    <t>98948</t>
  </si>
  <si>
    <t>Garfield Elementary School</t>
  </si>
  <si>
    <t>505 Madison Ave</t>
  </si>
  <si>
    <t>Kirkwood Elementary School</t>
  </si>
  <si>
    <t>403 S. Juniper St.</t>
  </si>
  <si>
    <t>Lincoln Elementary School</t>
  </si>
  <si>
    <t>309 North Alder</t>
  </si>
  <si>
    <t>Toppenish High School</t>
  </si>
  <si>
    <t>141 Ward Rd.</t>
  </si>
  <si>
    <t>Toppenish Middle School</t>
  </si>
  <si>
    <t>104 Goldendale Ave.</t>
  </si>
  <si>
    <t>Toppenish Pre-School</t>
  </si>
  <si>
    <t>407 Juniper Street</t>
  </si>
  <si>
    <t>515 Zillah Ave</t>
  </si>
  <si>
    <t>Touchet School District</t>
  </si>
  <si>
    <t>36-300</t>
  </si>
  <si>
    <t>Touchet Elementary &amp; High School</t>
  </si>
  <si>
    <t>90 Champion Street</t>
  </si>
  <si>
    <t>Touchet</t>
  </si>
  <si>
    <t>99360</t>
  </si>
  <si>
    <t>Toutle Lake School District</t>
  </si>
  <si>
    <t>08-130</t>
  </si>
  <si>
    <t>Toutle Lake Elementary</t>
  </si>
  <si>
    <t>5050 Spirit Lake Hwy</t>
  </si>
  <si>
    <t>Toutle</t>
  </si>
  <si>
    <t>98649</t>
  </si>
  <si>
    <t>Toutle Lake Secondary School</t>
  </si>
  <si>
    <t>Trinity Catholic School</t>
  </si>
  <si>
    <t>Trinity Educare Center</t>
  </si>
  <si>
    <t>Trinity School</t>
  </si>
  <si>
    <t>Tukwila School District</t>
  </si>
  <si>
    <t>17-406</t>
  </si>
  <si>
    <t>Cascade Elementary School</t>
  </si>
  <si>
    <t>13601 32nd Ave. South</t>
  </si>
  <si>
    <t>Foster High</t>
  </si>
  <si>
    <t>4242 S. 144th Street</t>
  </si>
  <si>
    <t>Showalter Middle</t>
  </si>
  <si>
    <t>4628 S 144th Street</t>
  </si>
  <si>
    <t>Thorndyke Elementary</t>
  </si>
  <si>
    <t>4415 S 150th Street</t>
  </si>
  <si>
    <t>Tukwila Elementary</t>
  </si>
  <si>
    <t>5939 South 149th St</t>
  </si>
  <si>
    <t>Tumwater School District</t>
  </si>
  <si>
    <t>34-033</t>
  </si>
  <si>
    <t>AG West Black Hills High</t>
  </si>
  <si>
    <t>7741 Littlerock Rd. S.W.</t>
  </si>
  <si>
    <t>98512</t>
  </si>
  <si>
    <t>Black Lake Elementary</t>
  </si>
  <si>
    <t>6345 Black Lake-Belmore Rd. S.W</t>
  </si>
  <si>
    <t>East Olympia Elementary</t>
  </si>
  <si>
    <t>8700 Rich Rd. S.E.</t>
  </si>
  <si>
    <t>rich road</t>
  </si>
  <si>
    <t>George Washington Bush Middle School</t>
  </si>
  <si>
    <t>2120 83rd Ave. S.W.</t>
  </si>
  <si>
    <t>Tumwater</t>
  </si>
  <si>
    <t>Littlerock Elementary</t>
  </si>
  <si>
    <t>12710 Littlerock Rd. S.W.</t>
  </si>
  <si>
    <t>P.O. Box C</t>
  </si>
  <si>
    <t>Littlerock</t>
  </si>
  <si>
    <t>98556</t>
  </si>
  <si>
    <t>Michael T. Simmons Elementary</t>
  </si>
  <si>
    <t>1205 2nd Ave. S.W.</t>
  </si>
  <si>
    <t>Peter G. Schmidt Elementary</t>
  </si>
  <si>
    <t>6600 Capital Blvd.</t>
  </si>
  <si>
    <t>Tumwater High</t>
  </si>
  <si>
    <t>700 Israel Rd.</t>
  </si>
  <si>
    <t>Tumwater Hill Elementary</t>
  </si>
  <si>
    <t>3120 Ridgeview Ct. S.W.</t>
  </si>
  <si>
    <t>Tumwater Middle</t>
  </si>
  <si>
    <t>6335 Littlerock Rd.</t>
  </si>
  <si>
    <t>Union Gap School District</t>
  </si>
  <si>
    <t>39-002</t>
  </si>
  <si>
    <t>Union Gap School</t>
  </si>
  <si>
    <t>3201 S. 4TH STREET</t>
  </si>
  <si>
    <t>UNION GAP</t>
  </si>
  <si>
    <t>98903</t>
  </si>
  <si>
    <t>University Place School District</t>
  </si>
  <si>
    <t>27-083</t>
  </si>
  <si>
    <t>Chambers Elementary</t>
  </si>
  <si>
    <t>9101 56TH ST. W.</t>
  </si>
  <si>
    <t>UNIVERSITY PLACE</t>
  </si>
  <si>
    <t>98467</t>
  </si>
  <si>
    <t>Curtis Junior High</t>
  </si>
  <si>
    <t>3725 Grandview Drive W</t>
  </si>
  <si>
    <t>University Place</t>
  </si>
  <si>
    <t>Curtis Senior High</t>
  </si>
  <si>
    <t>8425 40TH ST. W.</t>
  </si>
  <si>
    <t>Drum Intermediate</t>
  </si>
  <si>
    <t>4909 79th Aveneu W</t>
  </si>
  <si>
    <t>Evergreen Primary</t>
  </si>
  <si>
    <t>7102 40th Street W</t>
  </si>
  <si>
    <t>Narrows View Intermediate</t>
  </si>
  <si>
    <t>7813 44th Street W</t>
  </si>
  <si>
    <t>Sunset Primary School</t>
  </si>
  <si>
    <t>4523 97TH Drive W.</t>
  </si>
  <si>
    <t>University Place Primary</t>
  </si>
  <si>
    <t>2708 Grandview Drive W</t>
  </si>
  <si>
    <t>Valley School District</t>
  </si>
  <si>
    <t>33-070</t>
  </si>
  <si>
    <t>Paideia High School</t>
  </si>
  <si>
    <t>3043 Huffman Road</t>
  </si>
  <si>
    <t>Valley</t>
  </si>
  <si>
    <t>Valley School</t>
  </si>
  <si>
    <t>3034 Huffman Road</t>
  </si>
  <si>
    <t>99181</t>
  </si>
  <si>
    <t>Vancouver School District</t>
  </si>
  <si>
    <t>06-037</t>
  </si>
  <si>
    <t>Alki Middle School</t>
  </si>
  <si>
    <t>1800 N. W. Bliss Rd</t>
  </si>
  <si>
    <t>98685</t>
  </si>
  <si>
    <t>Benjamin Franklin Elementary</t>
  </si>
  <si>
    <t>5206 Franklin St.</t>
  </si>
  <si>
    <t>98663</t>
  </si>
  <si>
    <t>1900 N. W. Bliss Rd.</t>
  </si>
  <si>
    <t>Columbia River High School</t>
  </si>
  <si>
    <t>800 N.W. 99th Street</t>
  </si>
  <si>
    <t>98665</t>
  </si>
  <si>
    <t>Discovery Middle School</t>
  </si>
  <si>
    <t>800 East 40th Street</t>
  </si>
  <si>
    <t>Dwight D. Eisenhower Elementary</t>
  </si>
  <si>
    <t>9201 N. W. 9th Avenue</t>
  </si>
  <si>
    <t>Eleanor Roosevelt  Elementary</t>
  </si>
  <si>
    <t>2921 Falk Road</t>
  </si>
  <si>
    <t>Felida Elementary</t>
  </si>
  <si>
    <t>2700 N. W. 119th St.</t>
  </si>
  <si>
    <t>Flex Academy (formally Lewis &amp; Clark High School)</t>
  </si>
  <si>
    <t>2901 General Anderson Ave.</t>
  </si>
  <si>
    <t>Fort Vancouver High School</t>
  </si>
  <si>
    <t>5700 East 18th Street</t>
  </si>
  <si>
    <t>Fruit Valley Elementary School</t>
  </si>
  <si>
    <t>3301 Fruit Valley Rd.</t>
  </si>
  <si>
    <t>98660</t>
  </si>
  <si>
    <t>Gaiser Middle School</t>
  </si>
  <si>
    <t>3000 NE 99th Street</t>
  </si>
  <si>
    <t>GATE Program</t>
  </si>
  <si>
    <t>3100 E. 18th St.</t>
  </si>
  <si>
    <t>George C Marshall Elementary School</t>
  </si>
  <si>
    <t>6400 MacArthur Blvd.</t>
  </si>
  <si>
    <t>Harney Elementary School</t>
  </si>
  <si>
    <t>3212 East Evergreen Blvd.</t>
  </si>
  <si>
    <t>Harry S Truman Elementary</t>
  </si>
  <si>
    <t>4505 N. E. 42nd Avenue</t>
  </si>
  <si>
    <t>Hazel Dell Elementary School</t>
  </si>
  <si>
    <t>511 N. E. Anderson Rd.</t>
  </si>
  <si>
    <t>Home Connection</t>
  </si>
  <si>
    <t>6451 MacArthur Blvd</t>
  </si>
  <si>
    <t>Hough Elementary School</t>
  </si>
  <si>
    <t>1900 Daniels Street</t>
  </si>
  <si>
    <t>Hudson's Bay High School</t>
  </si>
  <si>
    <t>1601 E. McLoughlin Blvd.</t>
  </si>
  <si>
    <t>iTech Preparatory</t>
  </si>
  <si>
    <t>16100 NE 50th Ave.</t>
  </si>
  <si>
    <t>Jason Lee Middle School</t>
  </si>
  <si>
    <t>8500 N. W. 9th Avenue</t>
  </si>
  <si>
    <t>Jim Tangeman Center</t>
  </si>
  <si>
    <t>3200 E. 18th Street</t>
  </si>
  <si>
    <t>Lake Shore Elementary</t>
  </si>
  <si>
    <t>9300 N. W. 21st Avenue</t>
  </si>
  <si>
    <t>4200 Daniels St.</t>
  </si>
  <si>
    <t>Martin Luther King Elementary School</t>
  </si>
  <si>
    <t>8100 Northeast 28th Street</t>
  </si>
  <si>
    <t>5802 MacArthur Blvd.</t>
  </si>
  <si>
    <t>Minnehaha Elementary School</t>
  </si>
  <si>
    <t>2800 N. E. 54th Street</t>
  </si>
  <si>
    <t>Peter S. Ogden Elementary School</t>
  </si>
  <si>
    <t>3200 NE 86th Ave</t>
  </si>
  <si>
    <t>Ruth Bader Ginsburg Elementary</t>
  </si>
  <si>
    <t>8408 NE 25th Ave.</t>
  </si>
  <si>
    <t>700 N. E. 112th St.</t>
  </si>
  <si>
    <t>Salmon Creek Elementary</t>
  </si>
  <si>
    <t>1601 N. E. 129th St.</t>
  </si>
  <si>
    <t>Sarah J. Anderson Elementary</t>
  </si>
  <si>
    <t>2215 N. E. 104th Street</t>
  </si>
  <si>
    <t>Skyview High School</t>
  </si>
  <si>
    <t>1300 N. W. 139th Street</t>
  </si>
  <si>
    <t>Thomas Jefferson Middle School</t>
  </si>
  <si>
    <t>3000 NW 119th St.</t>
  </si>
  <si>
    <t>Vancouver Innovation Technology and Arts Elementary</t>
  </si>
  <si>
    <t>1111 Fort Vancouver Way</t>
  </si>
  <si>
    <t>Van</t>
  </si>
  <si>
    <t>Vancouver School of Arts and Academics</t>
  </si>
  <si>
    <t>3101 Main Street</t>
  </si>
  <si>
    <t>Vancouver Success Academy</t>
  </si>
  <si>
    <t>2901 Falk Rd.</t>
  </si>
  <si>
    <t>Walnut Grove Elementary</t>
  </si>
  <si>
    <t>6103 N. E. 72nd Avenue</t>
  </si>
  <si>
    <t>2908 S Street</t>
  </si>
  <si>
    <t>Vashon Island School District</t>
  </si>
  <si>
    <t>17-402</t>
  </si>
  <si>
    <t>Chautauqua  Elementary</t>
  </si>
  <si>
    <t>9309 SW Cemetery Rd</t>
  </si>
  <si>
    <t>Vashon Island</t>
  </si>
  <si>
    <t>98070</t>
  </si>
  <si>
    <t>McMurray Middle</t>
  </si>
  <si>
    <t>PO Box 547</t>
  </si>
  <si>
    <t>Vashon</t>
  </si>
  <si>
    <t>Vashon Island High</t>
  </si>
  <si>
    <t>Visitation Catholic School</t>
  </si>
  <si>
    <t>Visitation Catholic STEM Academy</t>
  </si>
  <si>
    <t>WA HE LUT Indian School Agency</t>
  </si>
  <si>
    <t>34-901</t>
  </si>
  <si>
    <t>Wa He Lut Indian School</t>
  </si>
  <si>
    <t>11110 Conine Ave. SE</t>
  </si>
  <si>
    <t>WA St Ctr for Childhood Deafness &amp; Hearing Loss (frm WaStSch4Deaf)</t>
  </si>
  <si>
    <t>Kastel Building (Central Dining)</t>
  </si>
  <si>
    <t>Wahkiakum School District</t>
  </si>
  <si>
    <t>35-200</t>
  </si>
  <si>
    <t>Julius A Wendt Elementary/John C Thomas Middle School</t>
  </si>
  <si>
    <t>P.O. BOX 398</t>
  </si>
  <si>
    <t>265 S. 3rd St.</t>
  </si>
  <si>
    <t>Cathlamet</t>
  </si>
  <si>
    <t>98612</t>
  </si>
  <si>
    <t>Wahkiakum High School</t>
  </si>
  <si>
    <t>500 S. 3rd St.</t>
  </si>
  <si>
    <t>Wahluke School District</t>
  </si>
  <si>
    <t>13-073</t>
  </si>
  <si>
    <t>Mattawa Elementary School</t>
  </si>
  <si>
    <t>400 N Boundary</t>
  </si>
  <si>
    <t>PO Box 907</t>
  </si>
  <si>
    <t>Mattawa</t>
  </si>
  <si>
    <t>99349</t>
  </si>
  <si>
    <t>Morris Schott Elementary School</t>
  </si>
  <si>
    <t>500 N Boundary</t>
  </si>
  <si>
    <t>P.O. Box 907</t>
  </si>
  <si>
    <t>Saddle Mountain Elementary School</t>
  </si>
  <si>
    <t>500 Riverview Drive</t>
  </si>
  <si>
    <t>Sentinel Tech Alt School</t>
  </si>
  <si>
    <t>20140 Road 24 SW Suite C</t>
  </si>
  <si>
    <t>Wahluke High School</t>
  </si>
  <si>
    <t>505 N Boundary</t>
  </si>
  <si>
    <t>Wahluke Junior High School</t>
  </si>
  <si>
    <t>502 N. Boundary</t>
  </si>
  <si>
    <t>Waitsburg School District</t>
  </si>
  <si>
    <t>36-401</t>
  </si>
  <si>
    <t>Preston Hall Middle School</t>
  </si>
  <si>
    <t>184 Academy St</t>
  </si>
  <si>
    <t>Waitsburg</t>
  </si>
  <si>
    <t>99361</t>
  </si>
  <si>
    <t>Waitsburg Elementary</t>
  </si>
  <si>
    <t>PO BOX 217</t>
  </si>
  <si>
    <t>WAITSBURG</t>
  </si>
  <si>
    <t>Waitsburg High</t>
  </si>
  <si>
    <t>Walla Walla School District</t>
  </si>
  <si>
    <t>36-140</t>
  </si>
  <si>
    <t>Berney Elementary</t>
  </si>
  <si>
    <t>1718 Pleasant Street</t>
  </si>
  <si>
    <t>99362</t>
  </si>
  <si>
    <t>1174 Entley</t>
  </si>
  <si>
    <t>Garrison Middle</t>
  </si>
  <si>
    <t>906 Chase</t>
  </si>
  <si>
    <t>Green Park Elementary</t>
  </si>
  <si>
    <t>Lincoln Alternative High School</t>
  </si>
  <si>
    <t>1174</t>
  </si>
  <si>
    <t>Entley Street</t>
  </si>
  <si>
    <t>Opportunity</t>
  </si>
  <si>
    <t>450 Bridge St.</t>
  </si>
  <si>
    <t>Prospect Point Elementary</t>
  </si>
  <si>
    <t>Sharpstein Elementary</t>
  </si>
  <si>
    <t>410 Howard Street</t>
  </si>
  <si>
    <t>Howard Street</t>
  </si>
  <si>
    <t>Walla Walla Center for Children and Families</t>
  </si>
  <si>
    <t>1150</t>
  </si>
  <si>
    <t>W. Chestnut Street</t>
  </si>
  <si>
    <t>Walla Walla High</t>
  </si>
  <si>
    <t>Wapato School District</t>
  </si>
  <si>
    <t>39-207</t>
  </si>
  <si>
    <t>1309 South Camas Avenue</t>
  </si>
  <si>
    <t>PO BOX 38</t>
  </si>
  <si>
    <t>Wapato</t>
  </si>
  <si>
    <t>98951</t>
  </si>
  <si>
    <t>Camas Elementary School</t>
  </si>
  <si>
    <t>1010 South Camas Avenue</t>
  </si>
  <si>
    <t>Pace Alt. High</t>
  </si>
  <si>
    <t>310 South Wasco Avenue</t>
  </si>
  <si>
    <t>Satus Elementary School</t>
  </si>
  <si>
    <t>910 South Camas Avenue</t>
  </si>
  <si>
    <t>Simcoe Elementary School</t>
  </si>
  <si>
    <t>1307 South Camas Avenue</t>
  </si>
  <si>
    <t>Wapato High School</t>
  </si>
  <si>
    <t>1202 South Camas Avenue</t>
  </si>
  <si>
    <t>South Camas Avenue</t>
  </si>
  <si>
    <t>Wapato Middle School</t>
  </si>
  <si>
    <t>1309 Kateri Lane</t>
  </si>
  <si>
    <t>Kateri Lane</t>
  </si>
  <si>
    <t>Warden School District</t>
  </si>
  <si>
    <t>13-146</t>
  </si>
  <si>
    <t>Warden Elementary</t>
  </si>
  <si>
    <t>101 West Beck Way</t>
  </si>
  <si>
    <t>Warden</t>
  </si>
  <si>
    <t>98857</t>
  </si>
  <si>
    <t>Warden High School</t>
  </si>
  <si>
    <t>101 W Beck Way</t>
  </si>
  <si>
    <t>Warden Middle School</t>
  </si>
  <si>
    <t>Washington Conference of Seventh-day Adventists-Orcas Island Christian School</t>
  </si>
  <si>
    <t>Orcas Christian School</t>
  </si>
  <si>
    <t>Washington State School for the Blind</t>
  </si>
  <si>
    <t>Washington State School for the Blind (cental dining room)</t>
  </si>
  <si>
    <t>Washington Youth Academy</t>
  </si>
  <si>
    <t>Washougal School District</t>
  </si>
  <si>
    <t>06-112</t>
  </si>
  <si>
    <t>Canyon Creek Middle School</t>
  </si>
  <si>
    <t>9731 Washougal River Rd</t>
  </si>
  <si>
    <t>Cape Horn-Skye Elementary School</t>
  </si>
  <si>
    <t>9731 Washougal River Road</t>
  </si>
  <si>
    <t>Columbia River Gorge Elementary School</t>
  </si>
  <si>
    <t>35300 SE Evergreen Blvd</t>
  </si>
  <si>
    <t>Gause Elementary School</t>
  </si>
  <si>
    <t>1100 34th Street</t>
  </si>
  <si>
    <t>Hathaway Elementary School</t>
  </si>
  <si>
    <t>630 24th Street</t>
  </si>
  <si>
    <t>Jemtegaard Middle School</t>
  </si>
  <si>
    <t>Washougal High School</t>
  </si>
  <si>
    <t>1201 39th Street</t>
  </si>
  <si>
    <t>Washtucna School District</t>
  </si>
  <si>
    <t>01-109</t>
  </si>
  <si>
    <t>Washtucna School</t>
  </si>
  <si>
    <t>730 EAST BOOTH AVENUE</t>
  </si>
  <si>
    <t>WASHTUCNA</t>
  </si>
  <si>
    <t>99371</t>
  </si>
  <si>
    <t>Waterville School District</t>
  </si>
  <si>
    <t>09-209</t>
  </si>
  <si>
    <t>Waterville Elementary</t>
  </si>
  <si>
    <t>P.O. Box 490</t>
  </si>
  <si>
    <t>200 E. Birch St.</t>
  </si>
  <si>
    <t>Waterville</t>
  </si>
  <si>
    <t>98858</t>
  </si>
  <si>
    <t>Waterville Jr/Sr. High</t>
  </si>
  <si>
    <t>Wellpinit School District</t>
  </si>
  <si>
    <t>33-049</t>
  </si>
  <si>
    <t>Wellpinit Elementary</t>
  </si>
  <si>
    <t>6231 Old School Road</t>
  </si>
  <si>
    <t>P.O. Box 390</t>
  </si>
  <si>
    <t>Wellpinit</t>
  </si>
  <si>
    <t>99040</t>
  </si>
  <si>
    <t>Wellpinit High</t>
  </si>
  <si>
    <t>6270 Ford-Wellpinit Rd.</t>
  </si>
  <si>
    <t>Wellpinit Middle School</t>
  </si>
  <si>
    <t>Wenatchee School District</t>
  </si>
  <si>
    <t>04-246</t>
  </si>
  <si>
    <t>600 Alaska Street</t>
  </si>
  <si>
    <t>Foothills Middle School</t>
  </si>
  <si>
    <t>1410</t>
  </si>
  <si>
    <t>Maple Street</t>
  </si>
  <si>
    <t>Lewis and Clark Elementary</t>
  </si>
  <si>
    <t>1130 Princeton Ave</t>
  </si>
  <si>
    <t>Princeton Ave</t>
  </si>
  <si>
    <t>1224 Methow Street</t>
  </si>
  <si>
    <t>Methow Street</t>
  </si>
  <si>
    <t>Mission View Elementary</t>
  </si>
  <si>
    <t>60 Terminal Avenue</t>
  </si>
  <si>
    <t>Newbery Elementary</t>
  </si>
  <si>
    <t>850 N. Western Ave.</t>
  </si>
  <si>
    <t>N. Western Ave.</t>
  </si>
  <si>
    <t>Orchard Middle School</t>
  </si>
  <si>
    <t>1024 Orchard Avenue</t>
  </si>
  <si>
    <t>Orchard Avenue</t>
  </si>
  <si>
    <t>Pioneer Middle School</t>
  </si>
  <si>
    <t>1620 Russel Street</t>
  </si>
  <si>
    <t>3109 School Street</t>
  </si>
  <si>
    <t>School Street</t>
  </si>
  <si>
    <t>1401 Washington Street</t>
  </si>
  <si>
    <t>Wenatchee High School</t>
  </si>
  <si>
    <t>1101 Millerdale</t>
  </si>
  <si>
    <t>Westside High School</t>
  </si>
  <si>
    <t>1510 9th St.</t>
  </si>
  <si>
    <t>West Valley School District-Spokane</t>
  </si>
  <si>
    <t>32-363</t>
  </si>
  <si>
    <t>Centennial Middle School</t>
  </si>
  <si>
    <t>915 N Ella</t>
  </si>
  <si>
    <t>99212</t>
  </si>
  <si>
    <t>Dishman Hills High School (formerly Contract Based Ed)</t>
  </si>
  <si>
    <t>115 S University Rd</t>
  </si>
  <si>
    <t>Millwood Kindergarten Center</t>
  </si>
  <si>
    <t>8818 E Grace</t>
  </si>
  <si>
    <t>Ness Elementary School</t>
  </si>
  <si>
    <t>E 9612 Cataldo</t>
  </si>
  <si>
    <t>Orchard Center Elementary</t>
  </si>
  <si>
    <t>E 7519 Buckeye</t>
  </si>
  <si>
    <t>Pasadena Park Elementary</t>
  </si>
  <si>
    <t>E 8508 Upriver Dr</t>
  </si>
  <si>
    <t>Seth Woodard Elementary</t>
  </si>
  <si>
    <t>E 7401 Mission</t>
  </si>
  <si>
    <t>Spokane Valley High School</t>
  </si>
  <si>
    <t>N 2011 Hutchinson Rd</t>
  </si>
  <si>
    <t>West Valley City School</t>
  </si>
  <si>
    <t>E 8920 Valleyway</t>
  </si>
  <si>
    <t>West Valley Early Learning Center</t>
  </si>
  <si>
    <t>2523 N Park Road</t>
  </si>
  <si>
    <t>West Valley High School</t>
  </si>
  <si>
    <t>E 8301 Buckeye</t>
  </si>
  <si>
    <t>West Valley School District-Yakima</t>
  </si>
  <si>
    <t>39-208</t>
  </si>
  <si>
    <t>Ahtanum Elementary</t>
  </si>
  <si>
    <t>7507 Zier Road</t>
  </si>
  <si>
    <t>98908</t>
  </si>
  <si>
    <t>Apple Valley Elementary</t>
  </si>
  <si>
    <t>Innovation Center</t>
  </si>
  <si>
    <t>Mountainview Elementary</t>
  </si>
  <si>
    <t>Summitview Elementary</t>
  </si>
  <si>
    <t>West Valley High</t>
  </si>
  <si>
    <t>9800 Zier Rd.</t>
  </si>
  <si>
    <t>West Valley Middle Level Campus</t>
  </si>
  <si>
    <t>Wide Hollow Elementary</t>
  </si>
  <si>
    <t>Whatcom County Juvenile Detention</t>
  </si>
  <si>
    <t>White Pass School District</t>
  </si>
  <si>
    <t>21-303</t>
  </si>
  <si>
    <t>White Pass Elementary</t>
  </si>
  <si>
    <t>PO Box 188</t>
  </si>
  <si>
    <t>98377</t>
  </si>
  <si>
    <t>White Pass Jr/Sr High</t>
  </si>
  <si>
    <t>White River School District</t>
  </si>
  <si>
    <t>27-416</t>
  </si>
  <si>
    <t>27515 120th Street East</t>
  </si>
  <si>
    <t>Buckley</t>
  </si>
  <si>
    <t>98321</t>
  </si>
  <si>
    <t>Elk Ridge Elementary</t>
  </si>
  <si>
    <t>340 River Rd</t>
  </si>
  <si>
    <t>Foothills Elementary</t>
  </si>
  <si>
    <t>10621 234th StEast</t>
  </si>
  <si>
    <t>240 N C Street</t>
  </si>
  <si>
    <t>Mt. Meadow Elementary</t>
  </si>
  <si>
    <t>11812 Mundy Loss Road East</t>
  </si>
  <si>
    <t>White River High</t>
  </si>
  <si>
    <t>26928 120th St E</t>
  </si>
  <si>
    <t>Wilkeson Elementary</t>
  </si>
  <si>
    <t>White Salmon Valley School District</t>
  </si>
  <si>
    <t>20-405</t>
  </si>
  <si>
    <t>Columbia High School</t>
  </si>
  <si>
    <t>PO BOX 1339</t>
  </si>
  <si>
    <t>White Salmon</t>
  </si>
  <si>
    <t>98672</t>
  </si>
  <si>
    <t>Henkle Middle School</t>
  </si>
  <si>
    <t>PO BOX 1309</t>
  </si>
  <si>
    <t>Wallace &amp; Priscilla Stevenson Intermediate School</t>
  </si>
  <si>
    <t>480 NW Loop Road</t>
  </si>
  <si>
    <t>Whitson Elementary School</t>
  </si>
  <si>
    <t>PO BOX 1279</t>
  </si>
  <si>
    <t>Wilbur School District</t>
  </si>
  <si>
    <t>22-200</t>
  </si>
  <si>
    <t>WIlbur Elementary</t>
  </si>
  <si>
    <t>PO BOX 1090</t>
  </si>
  <si>
    <t>WILBUR</t>
  </si>
  <si>
    <t>99185</t>
  </si>
  <si>
    <t>Wilbur High</t>
  </si>
  <si>
    <t>202 Pope Street</t>
  </si>
  <si>
    <t>Wilbur</t>
  </si>
  <si>
    <t>Willapa Valley School District</t>
  </si>
  <si>
    <t>25-160</t>
  </si>
  <si>
    <t>Willapa Elementary</t>
  </si>
  <si>
    <t>845 Willapa Fourth St</t>
  </si>
  <si>
    <t>Willapa Valley Jr/Sr High</t>
  </si>
  <si>
    <t>22 Viking Way</t>
  </si>
  <si>
    <t>Wilson Creek School District</t>
  </si>
  <si>
    <t>13-167</t>
  </si>
  <si>
    <t>Wilson Creek Elementary</t>
  </si>
  <si>
    <t>PO Box 254</t>
  </si>
  <si>
    <t>Wilson Creek</t>
  </si>
  <si>
    <t>98860</t>
  </si>
  <si>
    <t>Wilson Creek Junior-Senior High School</t>
  </si>
  <si>
    <t>400 Navar St</t>
  </si>
  <si>
    <t>Winlock School District</t>
  </si>
  <si>
    <t>21-232</t>
  </si>
  <si>
    <t>Winlock Middle School</t>
  </si>
  <si>
    <t>241 North Military Road</t>
  </si>
  <si>
    <t>Winlock</t>
  </si>
  <si>
    <t>98596</t>
  </si>
  <si>
    <t>Winlock Miller Elementary School</t>
  </si>
  <si>
    <t>PO Box 128</t>
  </si>
  <si>
    <t>Winlock Senior High School</t>
  </si>
  <si>
    <t>Wishkah Valley School District</t>
  </si>
  <si>
    <t>14-117</t>
  </si>
  <si>
    <t>Wishkah Valley Elementary/High School</t>
  </si>
  <si>
    <t>4640 Wishkah Rd</t>
  </si>
  <si>
    <t>Wishram School District</t>
  </si>
  <si>
    <t>20-094</t>
  </si>
  <si>
    <t>Wishram High and Elementary</t>
  </si>
  <si>
    <t>PO Box 8</t>
  </si>
  <si>
    <t>Wishram</t>
  </si>
  <si>
    <t>98673</t>
  </si>
  <si>
    <t>Woodland School District</t>
  </si>
  <si>
    <t>08-404</t>
  </si>
  <si>
    <t>Columbia Elementary School</t>
  </si>
  <si>
    <t>600 Bozarth</t>
  </si>
  <si>
    <t>North Fork Elementary School</t>
  </si>
  <si>
    <t>2250 Lewis River Rd</t>
  </si>
  <si>
    <t>Woodland High School</t>
  </si>
  <si>
    <t>1500 Dike Access Rd</t>
  </si>
  <si>
    <t>Woodland Middle School</t>
  </si>
  <si>
    <t>755 Park Street</t>
  </si>
  <si>
    <t>Yale Elementary</t>
  </si>
  <si>
    <t>11842 Lewis River Rd</t>
  </si>
  <si>
    <t>Ariel</t>
  </si>
  <si>
    <t>98603</t>
  </si>
  <si>
    <t>Yakima County Juvenile Detention</t>
  </si>
  <si>
    <t>Yakima Co. Juv. Det.</t>
  </si>
  <si>
    <t>Yakima School District</t>
  </si>
  <si>
    <t>39-007</t>
  </si>
  <si>
    <t>723 South 8th. Street</t>
  </si>
  <si>
    <t>Barge-Lincoln Elementary</t>
  </si>
  <si>
    <t>219 E. I Street</t>
  </si>
  <si>
    <t>Davis High School</t>
  </si>
  <si>
    <t>212 S. 6th. Avenue</t>
  </si>
  <si>
    <t>Discovery Lab School</t>
  </si>
  <si>
    <t>2810 Castlevale</t>
  </si>
  <si>
    <t>Eisenhower High School</t>
  </si>
  <si>
    <t>611 South 44th Avenue</t>
  </si>
  <si>
    <t>Franklin Middle</t>
  </si>
  <si>
    <t>410 South 19th Avenue</t>
  </si>
  <si>
    <t>612 North 6th Avenue</t>
  </si>
  <si>
    <t>Gilbert Elementary</t>
  </si>
  <si>
    <t>4400 Douglas Drive</t>
  </si>
  <si>
    <t>Hoover Elementary</t>
  </si>
  <si>
    <t>400 West Viola</t>
  </si>
  <si>
    <t>Lewis &amp; Clark Middle</t>
  </si>
  <si>
    <t>1114 West Pierce</t>
  </si>
  <si>
    <t>Martin Luther King Jr. Elementary</t>
  </si>
  <si>
    <t>2000 S. 18th St.</t>
  </si>
  <si>
    <t>McClure Elementary</t>
  </si>
  <si>
    <t>1222 S. 22nd Ave.</t>
  </si>
  <si>
    <t>McKinley Elementary</t>
  </si>
  <si>
    <t>621 South 13th Avenue</t>
  </si>
  <si>
    <t>Nob Hill Elementary</t>
  </si>
  <si>
    <t>801 South 34th Avenue</t>
  </si>
  <si>
    <t>609 W. Washington Ave.</t>
  </si>
  <si>
    <t>Robertson Elementary</t>
  </si>
  <si>
    <t>2807 West  Lincoln Avenue</t>
  </si>
  <si>
    <t>120 North 16th Avenue</t>
  </si>
  <si>
    <t>Stanton Academy</t>
  </si>
  <si>
    <t>802 River Road</t>
  </si>
  <si>
    <t>Washington Middle</t>
  </si>
  <si>
    <t>510 S. 9th. St.</t>
  </si>
  <si>
    <t>Whitney Elementary</t>
  </si>
  <si>
    <t>4411 W. Nob Hill Blvd.</t>
  </si>
  <si>
    <t>Wilson Middle School</t>
  </si>
  <si>
    <t>902 South 44th Avenue</t>
  </si>
  <si>
    <t>Yelm School District</t>
  </si>
  <si>
    <t>34-002</t>
  </si>
  <si>
    <t>Ft. Stevens Elementary</t>
  </si>
  <si>
    <t>16525 - 100th Way</t>
  </si>
  <si>
    <t>Yelm</t>
  </si>
  <si>
    <t>98597</t>
  </si>
  <si>
    <t>Lackamas Elementary</t>
  </si>
  <si>
    <t>16312 Bald Hill Rd SE</t>
  </si>
  <si>
    <t>McKenna Elementary</t>
  </si>
  <si>
    <t>35120 Hwy. 507 S.</t>
  </si>
  <si>
    <t>McKenna</t>
  </si>
  <si>
    <t>98558</t>
  </si>
  <si>
    <t>Mill Pond Elementary</t>
  </si>
  <si>
    <t>909 Mill Rd. S.E.</t>
  </si>
  <si>
    <t>Ridgeline Middle School</t>
  </si>
  <si>
    <t>10605 Carter St SE</t>
  </si>
  <si>
    <t>Southworth Elementary</t>
  </si>
  <si>
    <t>13849 Yelm Hwy SE</t>
  </si>
  <si>
    <t>Yelm Extension School</t>
  </si>
  <si>
    <t>107 First St. N</t>
  </si>
  <si>
    <t>Yelm High School</t>
  </si>
  <si>
    <t>1315 Yelm Ave. W.</t>
  </si>
  <si>
    <t>Yelm Middle School</t>
  </si>
  <si>
    <t>401 Coates Ave SW</t>
  </si>
  <si>
    <t>Yelm Prarie Elementary</t>
  </si>
  <si>
    <t>16535 - 110th Ave. S.E.</t>
  </si>
  <si>
    <t>Zillah School District</t>
  </si>
  <si>
    <t>39-205</t>
  </si>
  <si>
    <t>Hilton Elementary</t>
  </si>
  <si>
    <t>211 Fourth Ave</t>
  </si>
  <si>
    <t>Zillah</t>
  </si>
  <si>
    <t>98953</t>
  </si>
  <si>
    <t>Zillah High</t>
  </si>
  <si>
    <t>1602 Second Ave</t>
  </si>
  <si>
    <t>Zillah Intermediate</t>
  </si>
  <si>
    <t>303 Second Ave</t>
  </si>
  <si>
    <t>Zillah Middle</t>
  </si>
  <si>
    <t>1301 Cutler Way</t>
  </si>
  <si>
    <t>Row Labels</t>
  </si>
  <si>
    <t>Grand Total</t>
  </si>
  <si>
    <t>Sum of Free Eligible</t>
  </si>
  <si>
    <t>Sum of Reduced Price Eligible</t>
  </si>
  <si>
    <t>Sum of Total Enrollment</t>
  </si>
  <si>
    <t>Reduced</t>
  </si>
  <si>
    <t>Free</t>
  </si>
  <si>
    <t>Public School</t>
  </si>
  <si>
    <t>Grade Levels</t>
  </si>
  <si>
    <t>National School Lunch Program - Free and Reduced Enrollment by Public School in County/District Order</t>
  </si>
  <si>
    <t>County District #</t>
  </si>
  <si>
    <t>Sponsor # /Site #</t>
  </si>
  <si>
    <t>Sum of Site Id</t>
  </si>
  <si>
    <t>Wahkiakum</t>
  </si>
  <si>
    <t>Enrollment as of October 31, 2023</t>
  </si>
  <si>
    <t>Emailed Cheri Hobbs</t>
  </si>
  <si>
    <t>Emailed Christal Wilbur</t>
  </si>
  <si>
    <t>21-134</t>
  </si>
  <si>
    <t>OKanogan</t>
  </si>
  <si>
    <t>*Eligibility data is representative of students who have access to meals and schools that participate in USDA School Meal Programs.</t>
  </si>
  <si>
    <t>*Schools/districts operating the USDA Community Eligibility Provision do not collect meal applications. CEP data is reported based on the number of students enrolled multiplied by the site level ISP and USDA defined multiplier of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</si>
</sst>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m\ d\,\ yyyy;@"/>
    <numFmt numFmtId="165" formatCode="0.0%"/>
    <numFmt numFmtId="166" formatCode="_(* #,##0_);_(* \(#,##0\);_(* &quot;-&quot;??_);_(@_)"/>
  </numFmts>
  <fonts count="14">
    <font>
      <sz val="11"/>
      <color rgb="FF000000"/>
      <name val="Calibri"/>
      <family val="2"/>
      <scheme val="minor"/>
    </font>
    <font>
      <sz val="11"/>
      <name val="Calibri"/>
    </font>
    <font>
      <b/>
      <sz val="11"/>
      <color rgb="FF000000"/>
      <name val="Calibri"/>
    </font>
    <font>
      <b/>
      <sz val="10"/>
      <color rgb="FF000000"/>
      <name val="Arial"/>
    </font>
    <font>
      <b/>
      <sz val="10"/>
      <color rgb="FF006400"/>
      <name val="Arial"/>
    </font>
    <font>
      <sz val="10"/>
      <color rgb="FF000000"/>
      <name val="Arial"/>
    </font>
    <font>
      <sz val="11"/>
      <color rgb="FF000000"/>
      <name val="Calibri"/>
      <family val="2"/>
      <scheme val="minor"/>
    </font>
    <font>
      <b/>
      <sz val="11"/>
      <name val="Calibri"/>
    </font>
    <font>
      <b/>
      <sz val="11"/>
      <color theme="1"/>
      <name val="Calibri"/>
    </font>
    <font>
      <b/>
      <sz val="14"/>
      <color rgb="FF000000"/>
      <name val="Calibri"/>
      <family val="2"/>
    </font>
    <font>
      <sz val="11"/>
      <name val="Calibri"/>
      <family val="2"/>
    </font>
    <font>
      <b/>
      <sz val="11"/>
      <name val="Calibri"/>
      <family val="2"/>
    </font>
    <font>
      <b/>
      <sz val="11"/>
      <color rgb="FF000000"/>
      <name val="Calibri"/>
      <family val="2"/>
      <scheme val="minor"/>
    </font>
    <font>
      <sz val="11"/>
      <color rgb="FF000000"/>
      <name val="Calibri"/>
      <family val="2"/>
    </font>
  </fonts>
  <fills count="6">
    <fill>
      <patternFill patternType="none"/>
    </fill>
    <fill>
      <patternFill patternType="gray125"/>
    </fill>
    <fill>
      <patternFill patternType="solid">
        <fgColor rgb="FF00FA9A"/>
        <bgColor rgb="FF00FA9A"/>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bgColor rgb="FF000000"/>
      </patternFill>
    </fill>
  </fills>
  <borders count="10">
    <border>
      <left/>
      <right/>
      <top/>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3">
    <xf numFmtId="0" fontId="0" fillId="0" borderId="0"/>
    <xf numFmtId="9" fontId="6" fillId="0" borderId="0" applyFont="0" applyFill="0" applyBorder="0" applyAlignment="0" applyProtection="0"/>
    <xf numFmtId="43" fontId="6" fillId="0" borderId="0" applyFont="0" applyFill="0" applyBorder="0" applyAlignment="0" applyProtection="0"/>
  </cellStyleXfs>
  <cellXfs count="57">
    <xf numFmtId="0" fontId="1" fillId="0" borderId="0" xfId="0" applyFont="1"/>
    <xf numFmtId="0" fontId="2" fillId="0" borderId="0" xfId="0" applyFont="1" applyAlignment="1">
      <alignment vertical="top" wrapText="1" readingOrder="1"/>
    </xf>
    <xf numFmtId="0" fontId="3" fillId="0" borderId="0" xfId="0" applyFont="1" applyAlignment="1">
      <alignment vertical="top" wrapText="1" readingOrder="1"/>
    </xf>
    <xf numFmtId="0" fontId="4" fillId="2" borderId="1" xfId="0" applyFont="1" applyFill="1" applyBorder="1" applyAlignment="1">
      <alignment vertical="top" wrapText="1" readingOrder="1"/>
    </xf>
    <xf numFmtId="0" fontId="5" fillId="0" borderId="1" xfId="0" applyFont="1" applyBorder="1" applyAlignment="1">
      <alignment vertical="top" wrapText="1" readingOrder="1"/>
    </xf>
    <xf numFmtId="0" fontId="1" fillId="0" borderId="0" xfId="0" pivotButton="1" applyFont="1"/>
    <xf numFmtId="0" fontId="1" fillId="0" borderId="0" xfId="0" applyFont="1" applyAlignment="1">
      <alignment horizontal="left"/>
    </xf>
    <xf numFmtId="0" fontId="1" fillId="0" borderId="0" xfId="0" applyFont="1" applyAlignment="1">
      <alignment horizontal="left" indent="1"/>
    </xf>
    <xf numFmtId="0" fontId="1" fillId="0" borderId="2" xfId="0" applyFont="1" applyBorder="1" applyAlignment="1">
      <alignment horizontal="left" indent="1"/>
    </xf>
    <xf numFmtId="0" fontId="7" fillId="4" borderId="2" xfId="0" applyFont="1" applyFill="1" applyBorder="1" applyAlignment="1">
      <alignment horizontal="left"/>
    </xf>
    <xf numFmtId="0" fontId="11" fillId="4" borderId="2" xfId="0" applyFont="1" applyFill="1" applyBorder="1"/>
    <xf numFmtId="165" fontId="10" fillId="4" borderId="2" xfId="1" applyNumberFormat="1" applyFont="1" applyFill="1" applyBorder="1"/>
    <xf numFmtId="165" fontId="10" fillId="0" borderId="2" xfId="1" applyNumberFormat="1" applyFont="1" applyFill="1" applyBorder="1"/>
    <xf numFmtId="0" fontId="11" fillId="4" borderId="2" xfId="0" applyFont="1" applyFill="1" applyBorder="1" applyAlignment="1">
      <alignment horizontal="left"/>
    </xf>
    <xf numFmtId="165" fontId="11" fillId="4" borderId="2" xfId="1" applyNumberFormat="1" applyFont="1" applyFill="1" applyBorder="1"/>
    <xf numFmtId="0" fontId="11" fillId="0" borderId="0" xfId="0" applyFont="1"/>
    <xf numFmtId="0" fontId="7" fillId="4" borderId="2" xfId="0" applyFont="1" applyFill="1" applyBorder="1"/>
    <xf numFmtId="0" fontId="0" fillId="0" borderId="2" xfId="0" applyBorder="1"/>
    <xf numFmtId="0" fontId="1" fillId="0" borderId="2" xfId="0" applyFont="1" applyBorder="1"/>
    <xf numFmtId="0" fontId="11" fillId="4" borderId="2"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9" fillId="5" borderId="0" xfId="0" applyFont="1" applyFill="1" applyAlignment="1">
      <alignment vertical="center"/>
    </xf>
    <xf numFmtId="164" fontId="9" fillId="5" borderId="0" xfId="0" quotePrefix="1" applyNumberFormat="1" applyFont="1" applyFill="1" applyAlignment="1">
      <alignment vertical="center"/>
    </xf>
    <xf numFmtId="0" fontId="0" fillId="4" borderId="2" xfId="0" applyFill="1" applyBorder="1"/>
    <xf numFmtId="0" fontId="1" fillId="4" borderId="2" xfId="0" applyFont="1" applyFill="1" applyBorder="1" applyAlignment="1">
      <alignment horizontal="center"/>
    </xf>
    <xf numFmtId="0" fontId="12" fillId="4" borderId="2" xfId="0" applyFont="1" applyFill="1" applyBorder="1"/>
    <xf numFmtId="0" fontId="8" fillId="3" borderId="4" xfId="0" applyFont="1" applyFill="1" applyBorder="1" applyAlignment="1">
      <alignment horizontal="center" wrapText="1"/>
    </xf>
    <xf numFmtId="0" fontId="1" fillId="0" borderId="3" xfId="0" applyFont="1" applyBorder="1"/>
    <xf numFmtId="0" fontId="1" fillId="4" borderId="0" xfId="0" applyFont="1" applyFill="1"/>
    <xf numFmtId="0" fontId="11" fillId="4" borderId="0" xfId="0" applyFont="1" applyFill="1"/>
    <xf numFmtId="0" fontId="1" fillId="4" borderId="0" xfId="0" applyFont="1" applyFill="1" applyAlignment="1">
      <alignment horizontal="center"/>
    </xf>
    <xf numFmtId="0" fontId="7" fillId="3" borderId="5" xfId="0" applyFont="1" applyFill="1" applyBorder="1" applyAlignment="1">
      <alignment horizontal="center"/>
    </xf>
    <xf numFmtId="0" fontId="7" fillId="3" borderId="5" xfId="0" applyFont="1" applyFill="1" applyBorder="1" applyAlignment="1">
      <alignment horizontal="center" wrapText="1"/>
    </xf>
    <xf numFmtId="0" fontId="11" fillId="3" borderId="5" xfId="0" applyFont="1" applyFill="1" applyBorder="1" applyAlignment="1">
      <alignment horizontal="center" wrapText="1"/>
    </xf>
    <xf numFmtId="0" fontId="1" fillId="0" borderId="7" xfId="0" applyFont="1" applyBorder="1"/>
    <xf numFmtId="0" fontId="1" fillId="0" borderId="6" xfId="0" applyFont="1" applyBorder="1"/>
    <xf numFmtId="0" fontId="1" fillId="0" borderId="9" xfId="0" applyFont="1" applyBorder="1" applyAlignment="1">
      <alignment horizontal="center"/>
    </xf>
    <xf numFmtId="0" fontId="1" fillId="0" borderId="7" xfId="0" applyFont="1" applyBorder="1" applyAlignment="1">
      <alignment horizontal="center"/>
    </xf>
    <xf numFmtId="0" fontId="1" fillId="0" borderId="6" xfId="0" applyFont="1" applyBorder="1" applyAlignment="1">
      <alignment horizontal="center"/>
    </xf>
    <xf numFmtId="1" fontId="8" fillId="3" borderId="4" xfId="2" applyNumberFormat="1" applyFont="1" applyFill="1" applyBorder="1" applyAlignment="1">
      <alignment horizontal="center"/>
    </xf>
    <xf numFmtId="1" fontId="7" fillId="4" borderId="2" xfId="2" applyNumberFormat="1" applyFont="1" applyFill="1" applyBorder="1"/>
    <xf numFmtId="1" fontId="1" fillId="0" borderId="2" xfId="2" applyNumberFormat="1" applyFont="1" applyBorder="1"/>
    <xf numFmtId="1" fontId="11" fillId="4" borderId="2" xfId="2" applyNumberFormat="1" applyFont="1" applyFill="1" applyBorder="1"/>
    <xf numFmtId="1" fontId="1" fillId="0" borderId="2" xfId="2" applyNumberFormat="1" applyFont="1" applyFill="1" applyBorder="1"/>
    <xf numFmtId="1" fontId="1" fillId="0" borderId="0" xfId="2" applyNumberFormat="1" applyFont="1"/>
    <xf numFmtId="1" fontId="8" fillId="3" borderId="4" xfId="2" applyNumberFormat="1" applyFont="1" applyFill="1" applyBorder="1" applyAlignment="1">
      <alignment horizontal="center" wrapText="1"/>
    </xf>
    <xf numFmtId="0" fontId="10" fillId="0" borderId="2" xfId="0" applyFont="1" applyBorder="1" applyAlignment="1">
      <alignment horizontal="left" indent="1"/>
    </xf>
    <xf numFmtId="166" fontId="11" fillId="0" borderId="6" xfId="2" applyNumberFormat="1" applyFont="1" applyBorder="1"/>
    <xf numFmtId="0" fontId="7" fillId="3" borderId="5" xfId="0" applyFont="1" applyFill="1" applyBorder="1" applyAlignment="1">
      <alignment horizontal="center"/>
    </xf>
    <xf numFmtId="0" fontId="9" fillId="5" borderId="0" xfId="0" applyFont="1" applyFill="1" applyAlignment="1">
      <alignment horizontal="center" vertical="center"/>
    </xf>
    <xf numFmtId="164" fontId="9" fillId="5" borderId="0" xfId="0" quotePrefix="1" applyNumberFormat="1" applyFont="1" applyFill="1" applyAlignment="1">
      <alignment horizontal="center" vertical="center"/>
    </xf>
    <xf numFmtId="166" fontId="11" fillId="4" borderId="7" xfId="2" applyNumberFormat="1" applyFont="1" applyFill="1" applyBorder="1" applyAlignment="1">
      <alignment horizontal="center"/>
    </xf>
    <xf numFmtId="166" fontId="11" fillId="4" borderId="8" xfId="2" applyNumberFormat="1" applyFont="1" applyFill="1" applyBorder="1" applyAlignment="1">
      <alignment horizontal="center"/>
    </xf>
    <xf numFmtId="166" fontId="11" fillId="4" borderId="9" xfId="2" applyNumberFormat="1" applyFont="1" applyFill="1" applyBorder="1" applyAlignment="1">
      <alignment horizontal="center"/>
    </xf>
    <xf numFmtId="164" fontId="13" fillId="5" borderId="0" xfId="0" quotePrefix="1" applyNumberFormat="1" applyFont="1" applyFill="1" applyAlignment="1">
      <alignment horizontal="left" vertical="center"/>
    </xf>
    <xf numFmtId="164" fontId="13" fillId="5" borderId="0" xfId="0" quotePrefix="1" applyNumberFormat="1" applyFont="1" applyFill="1" applyBorder="1" applyAlignment="1">
      <alignment horizontal="left" vertical="center"/>
    </xf>
  </cellXfs>
  <cellStyles count="3">
    <cellStyle name="Comma" xfId="2" builtinId="3"/>
    <cellStyle name="Normal" xfId="0" builtinId="0"/>
    <cellStyle name="Percent" xfId="1"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0FA9A"/>
      <rgbColor rgb="00D3D3D3"/>
      <rgbColor rgb="000064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risha Santee" refreshedDate="45328.609476736114" createdVersion="8" refreshedVersion="8" minRefreshableVersion="3" recordCount="2168" xr:uid="{66D156C6-037A-44D6-A699-B5132C6E65AD}">
  <cacheSource type="worksheet">
    <worksheetSource ref="A5:AL2097" sheet="Current OBD"/>
  </cacheSource>
  <cacheFields count="38">
    <cacheField name="Sponsor Id" numFmtId="0">
      <sharedItems containsSemiMixedTypes="0" containsString="0" containsNumber="1" containsInteger="1" minValue="158781" maxValue="160557"/>
    </cacheField>
    <cacheField name="Sponsor" numFmtId="0">
      <sharedItems count="357">
        <s v="Aberdeen School District"/>
        <s v="Adna School District"/>
        <s v="Almira School District"/>
        <s v="Anacortes School District"/>
        <s v="Arlington School District"/>
        <s v="Asotin-Anatone School District"/>
        <s v="Assumption Catholic School"/>
        <s v="Assumption Parish School"/>
        <s v="Auburn School District"/>
        <s v="Bainbridge Island School District"/>
        <s v="Battle Ground School District"/>
        <s v="Bellevue School District"/>
        <s v="Bellingham School District"/>
        <s v="Benton/Franklin Juvenile Justice Center"/>
        <s v="Bethel School District"/>
        <s v="Blaine School District"/>
        <s v="Boistfort School District"/>
        <s v="Bremerton School District"/>
        <s v="Brewster School District"/>
        <s v="Bridgeport School District"/>
        <s v="Brinnon School District"/>
        <s v="Burlington - Edison School District"/>
        <s v="Camas School District"/>
        <s v="Cape Flattery School District"/>
        <s v="Carbonado School District"/>
        <s v="Cascade Public School"/>
        <s v="Cascade School District"/>
        <s v="Cashmere School District"/>
        <s v="Castle Rock School District"/>
        <s v="Catalyst Public Schools"/>
        <s v="Centerville School District"/>
        <s v="Central Kitsap School District"/>
        <s v="Central Valley School District"/>
        <s v="Centralia School District"/>
        <s v="Chehalis School District"/>
        <s v="Chelan County Juvenile Justice Center"/>
        <s v="Cheney School District"/>
        <s v="Chewelah School District"/>
        <s v="Chief Leschi School"/>
        <s v="Child Study &amp; Treatment Center"/>
        <s v="Chimacum School District"/>
        <s v="Cispus Learning Center"/>
        <s v="Clallam County Juvenile Services"/>
        <s v="Clarkston School District"/>
        <s v="Cle Elum-Roslyn School District"/>
        <s v="Clover Park School District"/>
        <s v="Colfax School District"/>
        <s v="College Place School District"/>
        <s v="Colton School District"/>
        <s v="Columbia School District-Stevens"/>
        <s v="Columbia School District-Walla Walla"/>
        <s v="Colville School District"/>
        <s v="Concrete School District"/>
        <s v="Conway School District"/>
        <s v="Cosmopolis School District"/>
        <s v="Coulee-Hartline School District"/>
        <s v="Country Village Day School"/>
        <s v="Coupeville School District"/>
        <s v="Cowlitz County Jail"/>
        <s v="Crescent School District"/>
        <s v="Creston School District"/>
        <s v="Curlew School District"/>
        <s v="Cusick School District"/>
        <s v="Darrington School District"/>
        <s v="Davenport School District"/>
        <s v="Dayton School District"/>
        <s v="DCYF Echo Glen Children's Center"/>
        <s v="DCYF JR"/>
        <s v="Deer Park School District"/>
        <s v="Dieringer School District"/>
        <s v="Dixie School District"/>
        <s v="East Valley School District - Spokane"/>
        <s v="East Valley School District - Yakima"/>
        <s v="Eastmont School District"/>
        <s v="Easton School District"/>
        <s v="Eatonville School District"/>
        <s v="Ebenezer Christian School"/>
        <s v="Edmonds School District"/>
        <s v="Ellensburg School District"/>
        <s v="Elma School District"/>
        <s v="Endicott School District"/>
        <s v="Entiat School District"/>
        <s v="Enumclaw School District"/>
        <s v="Ephrata School District"/>
        <s v="Everett School  District"/>
        <s v="Evergreen School District - Clark"/>
        <s v="Evergreen School District - Stevens"/>
        <s v="Federal Way School District"/>
        <s v="Ferndale School District"/>
        <s v="Fife School District"/>
        <s v="Finley School District"/>
        <s v="Franklin Pierce School District"/>
        <s v="Freeman School District"/>
        <s v="Friends of Youth, Inc."/>
        <s v="Garfield School District"/>
        <s v="Glenwood School District"/>
        <s v="Goldendale School District"/>
        <s v="Grand Coulee Dam School District"/>
        <s v="Grandview School District"/>
        <s v="Granger School District"/>
        <s v="Granite Falls School District"/>
        <s v="Grapeview School District"/>
        <s v="Great Northern School District 312"/>
        <s v="Green Mountain School District"/>
        <s v="Griffin School District"/>
        <s v="Guardian Angel/St. Boniface"/>
        <s v="Harrington School District"/>
        <s v="Highland School District"/>
        <s v="Highline School District"/>
        <s v="Hockinson School District"/>
        <s v="Holy Family School - Auburn"/>
        <s v="Holy Family School - Clarkston"/>
        <s v="Holy Family School - Lacey"/>
        <s v="Holy Rosary Parish"/>
        <s v="Hood Canal School District"/>
        <s v="Hope Lutheran School"/>
        <s v="Hoquiam School District"/>
        <s v="Immaculate Conception Regional School"/>
        <s v="Impact | Black River Elementary"/>
        <s v="Impact | Commencement Bay Elementary"/>
        <s v="Impact | Salish Sea Elementary"/>
        <s v="Impact Public Schools"/>
        <s v="Inchelium School District"/>
        <s v="Index School District"/>
        <s v="Issaquah School District"/>
        <s v="Kahlotus School District"/>
        <s v="Kalama School District"/>
        <s v="Keller School District"/>
        <s v="Kelso School District"/>
        <s v="Kennewick School District"/>
        <s v="Kent School District"/>
        <s v="Kettle Falls School District"/>
        <s v="King County Department of Adult and Juvenile Detention"/>
        <s v="Kiona-Benton City School District"/>
        <s v="Kittitas School District"/>
        <s v="Klickitat School District"/>
        <s v="La Center School District"/>
        <s v="La Conner School District"/>
        <s v="Lake Chelan School District"/>
        <s v="Lake Quinault School District"/>
        <s v="Lake Stevens School District"/>
        <s v="Lake Washington School District"/>
        <s v="Lakewood School District"/>
        <s v="Lamont School District"/>
        <s v="Liberty School District"/>
        <s v="Lincoln County - 9 County Consortium for Martin Hall"/>
        <s v="Lind School District"/>
        <s v="Longview School District"/>
        <s v="Loon Lake School District"/>
        <s v="Lopez Island School District"/>
        <s v="Lumen Public School"/>
        <s v="Lummi Indian Business Council"/>
        <s v="Lyle School District"/>
        <s v="Lynden School District"/>
        <s v="Mabton School District"/>
        <s v="Mansfield School District"/>
        <s v="Manson School District"/>
        <s v="Mary M Knight School District"/>
        <s v="Mary Walker School District"/>
        <s v="Marysville School District"/>
        <s v="McCleary School District"/>
        <s v="Mead School District"/>
        <s v="Medical Lake School District"/>
        <s v="Mercer Island School District"/>
        <s v="Meridian School District"/>
        <s v="Methow Valley School District"/>
        <s v="Mill A School District"/>
        <s v="Monroe Public Schools"/>
        <s v="Montesano School District"/>
        <s v="Morton School District"/>
        <s v="Moses Lake School District"/>
        <s v="Mossyrock School District"/>
        <s v="Mount Adams School District"/>
        <s v="Mount Baker School District"/>
        <s v="Mount Pleasant School District"/>
        <s v="Mount Vernon Christian School"/>
        <s v="Mount Vernon School District"/>
        <s v="Mukilteo School District"/>
        <s v="Naches Valley School District"/>
        <s v="Napavine School District"/>
        <s v="Naselle-Grays River Valley School District"/>
        <s v="Nespelem School District"/>
        <s v="Newport School District"/>
        <s v="Nine Mile Falls School District"/>
        <s v="Nooksack Valley School District"/>
        <s v="North Beach School District"/>
        <s v="North Franklin School District"/>
        <s v="North Kitsap School District"/>
        <s v="North Mason School District"/>
        <s v="North River School District"/>
        <s v="North Thurston School District"/>
        <s v="Northport School District"/>
        <s v="Northshore School District"/>
        <s v="Oak Harbor School District"/>
        <s v="Oakesdale School District"/>
        <s v="Oakville School District"/>
        <s v="Ocean Beach School District"/>
        <s v="Ocosta School District"/>
        <s v="Odessa School District"/>
        <s v="Okanogan County Corrections"/>
        <s v="Okanogan School District"/>
        <s v="Olympia School District"/>
        <s v="Omak School District"/>
        <s v="Onalaska School District"/>
        <s v="Onion Creek School District"/>
        <s v="Orcas Island School District"/>
        <s v="Orient School District"/>
        <s v="Orondo School District"/>
        <s v="Oroville School District"/>
        <s v="Orting School District"/>
        <s v="Othello School District"/>
        <s v="Palisades School District"/>
        <s v="Palouse School District"/>
        <s v="Paschal Sherman Indian School"/>
        <s v="Pasco School District"/>
        <s v="Pateros School District"/>
        <s v="Paterson School District"/>
        <s v="Pe Ell School District"/>
        <s v="Peninsula School District"/>
        <s v="Pierce County Juvenile Court"/>
        <s v="Pinnacles Prep Charter School"/>
        <s v="Pioneer School District"/>
        <s v="Pomeroy School District"/>
        <s v="Port Angeles School District"/>
        <s v="Port Townsend School District"/>
        <s v="Prescott School District"/>
        <s v="PRIDE Prep Schools"/>
        <s v="Prosser School District"/>
        <s v="Pullman Community Montessori"/>
        <s v="Pullman School District"/>
        <s v="Puyallup School District"/>
        <s v="Queets Clearwater School District"/>
        <s v="Quilcene School District"/>
        <s v="Quileute Tribal School"/>
        <s v="Quillayute Valley School District"/>
        <s v="Quincy School District"/>
        <s v="Rainier Prep"/>
        <s v="Rainier School District"/>
        <s v="Rainier Valley Leadership Academy (formerly Green Dot Public Schools Rainier Valley)"/>
        <s v="Raymond School District"/>
        <s v="Reardan-Edwall School District"/>
        <s v="Renacer Youth Treatment Program"/>
        <s v="Renton School District"/>
        <s v="Republic School District"/>
        <s v="Richland School District"/>
        <s v="Ridgefield School District"/>
        <s v="Ritzville School District"/>
        <s v="Riverside School District"/>
        <s v="Riverview School District"/>
        <s v="Rochester School District"/>
        <s v="Rooted School Vancouver"/>
        <s v="Rosalia School District"/>
        <s v="Royal School District"/>
        <s v="Sacred Heart School"/>
        <s v="Saint Anne School"/>
        <s v="Saint John School District"/>
        <s v="San Juan Island School District"/>
        <s v="Satsop School District"/>
        <s v="Seattle School District"/>
        <s v="Sedro-Woolley School District"/>
        <s v="Selah School District"/>
        <s v="Selkirk School District"/>
        <s v="Sequim School District"/>
        <s v="Shelton School District"/>
        <s v="Shoreline School District"/>
        <s v="Skamania School District"/>
        <s v="Skykomish School District"/>
        <s v="Snohomish School District"/>
        <s v="Snoqualmie Valley School District"/>
        <s v="Soap Lake School District"/>
        <s v="South Bend School District"/>
        <s v="South Kitsap School District"/>
        <s v="South Whidbey School District"/>
        <s v="Southside School District"/>
        <s v="Spokane International Academy"/>
        <s v="Spokane School District"/>
        <s v="Sprague School District"/>
        <s v="St. Anthony School"/>
        <s v="St. Bernadette School"/>
        <s v="St. Brendan School"/>
        <s v="St. Charles Borromeo"/>
        <s v="St. Francis of Assisi School"/>
        <s v="St. John Vianney School"/>
        <s v="St. Joseph Parish School"/>
        <s v="St. Joseph's Children's Center"/>
        <s v="St. Joseph's School"/>
        <s v="St. Joseph/Marquette School"/>
        <s v="St. Luke School"/>
        <s v="St. Philomena School"/>
        <s v="St. Rose of Lima Catholic School"/>
        <s v="St. Rose School"/>
        <s v="St. Thomas More School"/>
        <s v="Stanwood School District"/>
        <s v="Starbuck School District #35"/>
        <s v="Steilacoom Historical School District"/>
        <s v="Stevenson Carson School District"/>
        <s v="Sultan School District"/>
        <s v="Summit Public Schools - Atlas"/>
        <s v="Summit Public Schools - Olympus"/>
        <s v="Summit Public Schools - Sierra"/>
        <s v="Summit Valley School District"/>
        <s v="Sumner-Bonney Lake  School District"/>
        <s v="Sunnyside Christian School"/>
        <s v="Sunnyside School District"/>
        <s v="Tacoma School District"/>
        <s v="Taholah School District"/>
        <s v="Tahoma School District"/>
        <s v="Tekoa School District"/>
        <s v="Tenino School District"/>
        <s v="Thorp School District"/>
        <s v="Toledo School District"/>
        <s v="Tonasket School District"/>
        <s v="Toppenish School District"/>
        <s v="Touchet School District"/>
        <s v="Toutle Lake School District"/>
        <s v="Trinity Catholic School"/>
        <s v="Tukwila School District"/>
        <s v="Tumwater School District"/>
        <s v="Union Gap School District"/>
        <s v="University Place School District"/>
        <s v="Valley School District"/>
        <s v="Vancouver School District"/>
        <s v="Vashon Island School District"/>
        <s v="Visitation Catholic School"/>
        <s v="WA HE LUT Indian School Agency"/>
        <s v="WA St Ctr for Childhood Deafness &amp; Hearing Loss (frm WaStSch4Deaf)"/>
        <s v="Wahkiakum School District"/>
        <s v="Wahluke School District"/>
        <s v="Waitsburg School District"/>
        <s v="Walla Walla School District"/>
        <s v="Wapato School District"/>
        <s v="Warden School District"/>
        <s v="Washington Conference of Seventh-day Adventists-Orcas Island Christian School"/>
        <s v="Washington State School for the Blind"/>
        <s v="Washington Youth Academy"/>
        <s v="Washougal School District"/>
        <s v="Washtucna School District"/>
        <s v="Waterville School District"/>
        <s v="Wellpinit School District"/>
        <s v="Wenatchee School District"/>
        <s v="West Valley School District-Spokane"/>
        <s v="West Valley School District-Yakima"/>
        <s v="Whatcom County Juvenile Detention"/>
        <s v="White Pass School District"/>
        <s v="White River School District"/>
        <s v="White Salmon Valley School District"/>
        <s v="Wilbur School District"/>
        <s v="Willapa Valley School District"/>
        <s v="Wilson Creek School District"/>
        <s v="Winlock School District"/>
        <s v="Wishkah Valley School District"/>
        <s v="Wishram School District"/>
        <s v="Woodland School District"/>
        <s v="Yakima County Juvenile Detention"/>
        <s v="Yakima School District"/>
        <s v="Yelm School District"/>
        <s v="Zillah School District"/>
      </sharedItems>
    </cacheField>
    <cacheField name="County District Number" numFmtId="0">
      <sharedItems containsBlank="1" count="311">
        <s v="14-005"/>
        <s v="21-226"/>
        <s v="22-017"/>
        <s v="29-103"/>
        <s v="31-016"/>
        <s v="02-420"/>
        <m/>
        <s v="17-408"/>
        <s v="18-303"/>
        <s v="06-119"/>
        <s v="17-405"/>
        <s v="37-501"/>
        <s v="27-403"/>
        <s v="37-503"/>
        <s v="21-234"/>
        <s v="18-100"/>
        <s v="24-111"/>
        <s v="09-075"/>
        <s v="16-046"/>
        <s v="29-100"/>
        <s v="06-117"/>
        <s v="05-401"/>
        <s v="27-019"/>
        <s v="17-917"/>
        <s v="04-228"/>
        <s v="04-222"/>
        <s v="08-401"/>
        <s v="18-901"/>
        <s v="20-215"/>
        <s v="18-401"/>
        <s v="32-356"/>
        <s v="21-401"/>
        <s v="21-302"/>
        <s v="32-360"/>
        <s v="33-036"/>
        <s v="27-901"/>
        <s v="34-970"/>
        <s v="16-049"/>
        <s v="02-250"/>
        <s v="19-404"/>
        <s v="27-400"/>
        <s v="38-300"/>
        <s v="36-250"/>
        <s v="38-306"/>
        <s v="33-206"/>
        <s v="36-400"/>
        <s v="33-115"/>
        <s v="29-011"/>
        <s v="29-317"/>
        <s v="14-099"/>
        <s v="13-151"/>
        <s v="15-204"/>
        <s v="05-313"/>
        <s v="22-073"/>
        <s v="10-050"/>
        <s v="26-059"/>
        <s v="31-330"/>
        <s v="22-207"/>
        <s v="07-002"/>
        <s v="34-978"/>
        <s v="32-414"/>
        <s v="27-343"/>
        <s v="36-101"/>
        <s v="32-361"/>
        <s v="39-090"/>
        <s v="09-206"/>
        <s v="19-028"/>
        <s v="27-404"/>
        <s v="31-015"/>
        <s v="19-401"/>
        <s v="14-068"/>
        <s v="38-308"/>
        <s v="04-127"/>
        <s v="17-216"/>
        <s v="13-165"/>
        <s v="31-002"/>
        <s v="06-114"/>
        <s v="33-205"/>
        <s v="17-210"/>
        <s v="37-502"/>
        <s v="27-417"/>
        <s v="03-053"/>
        <s v="27-402"/>
        <s v="32-358"/>
        <s v="38-302"/>
        <s v="20-401"/>
        <s v="20-404"/>
        <s v="13-301"/>
        <s v="39-200"/>
        <s v="39-204"/>
        <s v="31-332"/>
        <s v="23-054"/>
        <s v="32-312"/>
        <s v="06-103"/>
        <s v="34-324"/>
        <s v="22-204"/>
        <s v="39-203"/>
        <s v="17-401"/>
        <s v="06-098"/>
        <s v="23-404"/>
        <s v="14-028"/>
        <s v="17-919"/>
        <s v="27-902"/>
        <s v="17-916"/>
        <s v="17-911"/>
        <s v="10-070"/>
        <s v="31-063"/>
        <s v="17-411"/>
        <s v="11-056"/>
        <s v="08-402"/>
        <s v="10-003"/>
        <s v="08-458"/>
        <s v="03-017"/>
        <s v="17-415"/>
        <s v="33-212"/>
        <s v="03-052"/>
        <s v="19-403"/>
        <s v="20-402"/>
        <s v="06-101"/>
        <s v="29-311"/>
        <s v="04-129"/>
        <s v="14-097"/>
        <s v="31-004"/>
        <s v="17-414"/>
        <s v="31-306"/>
        <s v="38-264"/>
        <s v="32-362"/>
        <s v="01-158"/>
        <s v="08-122"/>
        <s v="33-183"/>
        <s v="28-144"/>
        <s v="32-903"/>
        <s v="37-903"/>
        <s v="20-406"/>
        <s v="37-504"/>
        <s v="39-120"/>
        <s v="09-207"/>
        <s v="04-019"/>
        <s v="23-311"/>
        <s v="33-207"/>
        <s v="31-025"/>
        <s v="14-065"/>
        <s v="32-354"/>
        <s v="32-326"/>
        <s v="17-400"/>
        <s v="37-505"/>
        <s v="24-350"/>
        <s v="30-031"/>
        <s v="31-103"/>
        <s v="14-066"/>
        <s v="21-214"/>
        <s v="13-161"/>
        <s v="21-206"/>
        <s v="39-209"/>
        <s v="37-507"/>
        <s v="30-029"/>
        <s v="29-320"/>
        <s v="31-006"/>
        <s v="39-003"/>
        <s v="21-014"/>
        <s v="25-155"/>
        <s v="24-014"/>
        <s v="26-056"/>
        <s v="32-325"/>
        <s v="37-506"/>
        <s v="14-064"/>
        <s v="11-051"/>
        <s v="18-400"/>
        <s v="23-403"/>
        <s v="25-200"/>
        <s v="34-003"/>
        <s v="33-211"/>
        <s v="17-417"/>
        <s v="15-201"/>
        <s v="38-324"/>
        <s v="14-400"/>
        <s v="25-101"/>
        <s v="14-172"/>
        <s v="22-105"/>
        <s v="24-105"/>
        <s v="34-111"/>
        <s v="24-019"/>
        <s v="21-300"/>
        <s v="33-030"/>
        <s v="28-137"/>
        <s v="10-065"/>
        <s v="09-013"/>
        <s v="24-410"/>
        <s v="27-344"/>
        <s v="01-147"/>
        <s v="09-102"/>
        <s v="38-301"/>
        <s v="24-915"/>
        <s v="11-001"/>
        <s v="24-122"/>
        <s v="03-050"/>
        <s v="21-301"/>
        <s v="27-401"/>
        <s v="04-901"/>
        <s v="23-402"/>
        <s v="12-110"/>
        <s v="05-121"/>
        <s v="16-050"/>
        <s v="36-402"/>
        <s v="32-907"/>
        <s v="03-116"/>
        <s v="38-901"/>
        <s v="38-267"/>
        <s v="27-003"/>
        <s v="16-020"/>
        <s v="16-048"/>
        <s v="05-903"/>
        <s v="05-402"/>
        <s v="13-144"/>
        <s v="17-908"/>
        <s v="34-307"/>
        <s v="17-910"/>
        <s v="25-116"/>
        <s v="22-009"/>
        <s v="17-403"/>
        <s v="10-309"/>
        <s v="03-400"/>
        <s v="06-122"/>
        <s v="01-160"/>
        <s v="32-416"/>
        <s v="17-407"/>
        <s v="34-401"/>
        <s v="06-901"/>
        <s v="38-320"/>
        <s v="13-160"/>
        <s v="38-322"/>
        <s v="28-149"/>
        <s v="14-104"/>
        <s v="17-001"/>
        <s v="29-101"/>
        <s v="39-119"/>
        <s v="26-070"/>
        <s v="05-323"/>
        <s v="23-309"/>
        <s v="17-412"/>
        <s v="30-002"/>
        <s v="17-404"/>
        <s v="31-201"/>
        <s v="17-410"/>
        <s v="13-156"/>
        <s v="25-118"/>
        <s v="18-402"/>
        <s v="15-206"/>
        <s v="23-042"/>
        <s v="32-901"/>
        <s v="32-081"/>
        <s v="22-008"/>
        <s v="      "/>
        <s v="31-401"/>
        <s v="07-035"/>
        <s v="27-001"/>
        <s v="30-303"/>
        <s v="31-311"/>
        <s v="17-905"/>
        <s v="27-905"/>
        <s v="17-902"/>
        <s v="33-202"/>
        <s v="27-320"/>
        <s v="39-201"/>
        <s v="27-010"/>
        <s v="14-077"/>
        <s v="17-409"/>
        <s v="38-265"/>
        <s v="34-402"/>
        <s v="19-400"/>
        <s v="21-237"/>
        <s v="24-404"/>
        <s v="39-202"/>
        <s v="36-300"/>
        <s v="08-130"/>
        <s v="17-406"/>
        <s v="34-033"/>
        <s v="39-002"/>
        <s v="27-083"/>
        <s v="33-070"/>
        <s v="06-037"/>
        <s v="17-402"/>
        <s v="34-901"/>
        <s v="34-975"/>
        <s v="35-200"/>
        <s v="13-073"/>
        <s v="36-401"/>
        <s v="36-140"/>
        <s v="39-207"/>
        <s v="13-146"/>
        <s v="34-974"/>
        <s v="06-112"/>
        <s v="01-109"/>
        <s v="09-209"/>
        <s v="33-049"/>
        <s v="04-246"/>
        <s v="32-363"/>
        <s v="39-208"/>
        <s v="21-303"/>
        <s v="27-416"/>
        <s v="20-405"/>
        <s v="22-200"/>
        <s v="25-160"/>
        <s v="13-167"/>
        <s v="21-232"/>
        <s v="14-117"/>
        <s v="20-094"/>
        <s v="08-404"/>
        <s v="39-007"/>
        <s v="34-002"/>
        <s v="39-205"/>
      </sharedItems>
    </cacheField>
    <cacheField name="County" numFmtId="0">
      <sharedItems containsBlank="1" count="40">
        <s v="Grays Harbor"/>
        <s v="Lewis"/>
        <s v="Lincoln"/>
        <s v="Skagit"/>
        <s v="Snohomish"/>
        <s v="Asotin"/>
        <s v="Whatcom"/>
        <s v="Spokane"/>
        <s v="King"/>
        <s v="Kitsap"/>
        <s v="Clark"/>
        <s v="Benton"/>
        <s v="Pierce"/>
        <s v="Okanogan"/>
        <s v="Douglas"/>
        <s v="Jefferson"/>
        <m/>
        <s v="Clallam"/>
        <s v="Chelan"/>
        <s v="Cowlitz"/>
        <s v="Klickitat"/>
        <s v="Out of WA"/>
        <s v="Stevens"/>
        <s v="Kittitas"/>
        <s v="Whitman"/>
        <s v="Walla Walla"/>
        <s v="Grant"/>
        <s v="Island"/>
        <s v="Pend Oreille"/>
        <s v="Columbia"/>
        <s v="Yakima"/>
        <s v="Thurston"/>
        <s v="Mason"/>
        <s v="Ferry"/>
        <s v="Franklin"/>
        <s v="Adams"/>
        <s v="San Juan"/>
        <s v="Skamania"/>
        <s v="Pacific"/>
        <s v="Garfield"/>
      </sharedItems>
    </cacheField>
    <cacheField name="Congressional District" numFmtId="0">
      <sharedItems/>
    </cacheField>
    <cacheField name="Sponsor Entity Type" numFmtId="0">
      <sharedItems/>
    </cacheField>
    <cacheField name="Sponsor Legal Entity Type" numFmtId="0">
      <sharedItems/>
    </cacheField>
    <cacheField name="RCCI" numFmtId="0">
      <sharedItems/>
    </cacheField>
    <cacheField name="Non Profit" numFmtId="0">
      <sharedItems/>
    </cacheField>
    <cacheField name="Site Id" numFmtId="0">
      <sharedItems containsSemiMixedTypes="0" containsString="0" containsNumber="1" containsInteger="1" minValue="659005" maxValue="687778"/>
    </cacheField>
    <cacheField name="Site Name" numFmtId="0">
      <sharedItems count="2007">
        <s v="A J West Elementary"/>
        <s v="Aberdeen (Weatherwax) High School"/>
        <s v="Central Park Elementary"/>
        <s v="Harbor High School"/>
        <s v="Hopkins  Elementary Preschool"/>
        <s v="McDermoth Elementary"/>
        <s v="Miller Junior High School"/>
        <s v="Robert Gray Elementary"/>
        <s v="Stevens Elementary"/>
        <s v="Adna Elementary"/>
        <s v="Adna Middle/High"/>
        <s v="Almira Elementary"/>
        <s v="Anacortes High School"/>
        <s v="Anacortes Middle School"/>
        <s v="CAP Sante High School"/>
        <s v="Fidalgo Elementary"/>
        <s v="Island View Elementary"/>
        <s v="Mount Erie Elementary"/>
        <s v="Arlington High School"/>
        <s v="Eagle Creek Elementary"/>
        <s v="Haller Middle School"/>
        <s v="Kent Prairie Elementary"/>
        <s v="Northwest Regional ESD (fomerly NW Reg. Center)"/>
        <s v="Pioneer Elementary"/>
        <s v="Post Middle"/>
        <s v="Presidents Elementary"/>
        <s v="Stillaguamish Valley"/>
        <s v="Weston High School"/>
        <s v="Asotin Elementary"/>
        <s v="Asotin Jr./Sr. High"/>
        <s v="Assumption Catholic School"/>
        <s v="Assumption School/Spokane"/>
        <s v="ALPAC Elementary School"/>
        <s v="Arthur Jacobsen Elementary School"/>
        <s v="Auburn High School"/>
        <s v="Auburn Mountainview High School"/>
        <s v="Auburn Riverside High School"/>
        <s v="Bowman Creek Elementary"/>
        <s v="Cascade Middle School"/>
        <s v="Chinook Elementary"/>
        <s v="Dick Scobee Elementary"/>
        <s v="Evergreen Heights Elementary"/>
        <s v="Gildo Rey Elementary"/>
        <s v="Hazelwood Elementary School"/>
        <s v="Ilalko Elementary School"/>
        <s v="Lakeland Hills Elementary School"/>
        <s v="Lakeview Elementary"/>
        <s v="Lea Hill Elementary"/>
        <s v="Mt Baker Middle School"/>
        <s v="Olympic Middle School"/>
        <s v="Rainier Middle School"/>
        <s v="Terminal Park Elementary"/>
        <s v="Washington Elementary"/>
        <s v="West Auburn High School"/>
        <s v="Willow Crest Elementary School"/>
        <s v="Bainbridge High School"/>
        <s v="Blakely Elementary"/>
        <s v="Commodore Center"/>
        <s v="Halilts Elementary"/>
        <s v="Ordway Elementary"/>
        <s v="Sakai Intermediate School"/>
        <s v="Woodward Middle School"/>
        <s v="Amboy Middle School"/>
        <s v="Battle Ground High School"/>
        <s v="CAM Academy"/>
        <s v="Captain Strong Elementary"/>
        <s v="Chief Umtuch Middle School"/>
        <s v="Daybreak Middle School"/>
        <s v="Daybreak Primary School"/>
        <s v="Glenwood Heights Primary"/>
        <s v="Homelink River"/>
        <s v="Laurin Middle School"/>
        <s v="Maple Grove K-8 (formerly Maple Grove Middle School)"/>
        <s v="Pleasant Valley Middle School"/>
        <s v="Pleasant Valley Primary"/>
        <s v="Prairie High School"/>
        <s v="Summit View High School"/>
        <s v="Tukes Valley Middle"/>
        <s v="Tukes Valley Primary"/>
        <s v="Yacolt Primary"/>
        <s v="Ardmore Elementary"/>
        <s v="Bellevue High"/>
        <s v="Bennett Elementary"/>
        <s v="Cherry Crest Elementary"/>
        <s v="Chinook Middle"/>
        <s v="Clyde Hill Elementary"/>
        <s v="Enatai Elementary"/>
        <s v="Highland Middle"/>
        <s v="Interlake High"/>
        <s v="International School"/>
        <s v="Jing Mei"/>
        <s v="Lake Hills Elementary"/>
        <s v="Medina Elementary"/>
        <s v="Newport Heights Elementary"/>
        <s v="Newport High"/>
        <s v="Odle Middle"/>
        <s v="Phantom Lake Elementary"/>
        <s v="Puesta Del Sol (Formerly Sunset Elementary)"/>
        <s v="Sammamish High"/>
        <s v="Sherwood Forest Elementary"/>
        <s v="Somerset Elementary"/>
        <s v="Spiritridge Elementary"/>
        <s v="Stevenson Elementary"/>
        <s v="The Big Picture School"/>
        <s v="Tillicum Middle"/>
        <s v="Tyee Middle"/>
        <s v="Woodridge Elementary"/>
        <s v="Alderwood Elementary School"/>
        <s v="Bellingham High School"/>
        <s v="Birchwood Elementary School"/>
        <s v="Carl Cozier Elementary"/>
        <s v="Columbia Elementary"/>
        <s v="Cordata Elementary School"/>
        <s v="Fairhaven Middle"/>
        <s v="Geneva Elementary"/>
        <s v="GRAD Babies (Options High School)"/>
        <s v="Happy Valley Elementary School"/>
        <s v="Kulshan Middle"/>
        <s v="Lowell Elementary"/>
        <s v="Northern Heights Elementary School"/>
        <s v="Options Alt High"/>
        <s v="Parkview Elementary"/>
        <s v="Roosevelt Elementary School"/>
        <s v="Sehome High School"/>
        <s v="Shuksan Middle School"/>
        <s v="Silverbeach Elementary"/>
        <s v="Squalicum High School"/>
        <s v="Sunnyland Elementary School"/>
        <s v="Wade King Elementary"/>
        <s v="Whatcom Middle"/>
        <s v="Benton/Franklin Juvenile Justice Center"/>
        <s v="Acceleration Academy"/>
        <s v="Bethel High"/>
        <s v="Bethel Hope Early Learning Center"/>
        <s v="Bethel Middle School"/>
        <s v="Camas Prairie Elementary"/>
        <s v="Cedarcrest Jr High"/>
        <s v="Centennial Elementary"/>
        <s v="Challenger High"/>
        <s v="Chester H. Thompson Elementary"/>
        <s v="Clover Creek Elementary"/>
        <s v="Cougar Mountain Junior High"/>
        <s v="Elk Plain Headstart"/>
        <s v="Elk Plain School of Choice"/>
        <s v="Evergreen Elementary"/>
        <s v="Fredrickson Elementary"/>
        <s v="Frontier Middle School"/>
        <s v="Graham Elementary"/>
        <s v="Graham Kapowsin High School"/>
        <s v="Kapowsin Elementary"/>
        <s v="Katherine G. Johnson Elementary School"/>
        <s v="Liberty Junior High School"/>
        <s v="Naches Trail Elementary"/>
        <s v="Naches Trail Preschool"/>
        <s v="Nelson Elementary"/>
        <s v="North Star Elementary"/>
        <s v="Pioneer Valley Elementary"/>
        <s v="Pioneer Valley Preschool"/>
        <s v="Rocky Ridge Elementary"/>
        <s v="Roy Elementary"/>
        <s v="Shining Mt. Elementary"/>
        <s v="Spanaway Elementary"/>
        <s v="Spanaway Elementary Preschool"/>
        <s v="Spanaway Lake High School"/>
        <s v="Spanaway Middle School"/>
        <s v="The Lab"/>
        <s v="Thompson Preschool"/>
        <s v="Blaine Elementary"/>
        <s v="Blaine High"/>
        <s v="Blaine Middle"/>
        <s v="Blaine Primary"/>
        <s v="Boistfort Elementary"/>
        <s v="Armin Jahr Elementary"/>
        <s v="Bremerton High School"/>
        <s v="Crown Hill Elementary"/>
        <s v="Kitsap Lake Elementary"/>
        <s v="Mountain View Middle School"/>
        <s v="Naval Avenue Elementary"/>
        <s v="Renaissance High School"/>
        <s v="View Ridge Elementary Arts Academy"/>
        <s v="West Hills S.T.E.M. Academy"/>
        <s v="Brewster Elementary School"/>
        <s v="Brewster Jr/Sr High"/>
        <s v="Bridgeport Elementary School"/>
        <s v="Bridgeport High"/>
        <s v="Bridgeport Middle School"/>
        <s v="Brinnon"/>
        <s v="Allen Elementary"/>
        <s v="Bay View Elementary"/>
        <s v="Burlington-Edison High School"/>
        <s v="Edison Elementary"/>
        <s v="Lucille Umbarger Elementary"/>
        <s v="West View Elementary"/>
        <s v="Camas High School"/>
        <s v="Discovery High School"/>
        <s v="Dorothy Fox Elementary"/>
        <s v="Grass Valley Elementary"/>
        <s v="Hayes Freedom High School"/>
        <s v="Helen Baller Elementary"/>
        <s v="La Camas Lake Elementary"/>
        <s v="Liberty Middle School"/>
        <s v="Odyssey Middle School"/>
        <s v="Prune Hill Elementary"/>
        <s v="Skyridge Middle School"/>
        <s v="Woodburn Elementary"/>
        <s v="Clallam Bay High and Elementary School"/>
        <s v="Neah Bay Elementary School"/>
        <s v="Neah Bay Jr/Sr High School"/>
        <s v="Carbonado Elementary"/>
        <s v="Why Not You Academy"/>
        <s v="Alpine Lakes Elementary"/>
        <s v="Beaver Valley"/>
        <s v="Cascade High School"/>
        <s v="Icicle River Middle School"/>
        <s v="Peshastin Dryden Elementary School"/>
        <s v="Cashmere High School"/>
        <s v="Cashmere Middle School"/>
        <s v="Vale Elementary"/>
        <s v="Castle Rock Elementary"/>
        <s v="Castle Rock High School"/>
        <s v="Castle Rock Middle School"/>
        <s v="Catalyst Public Schools"/>
        <s v="Centerville"/>
        <s v="Alternative High School (Barker Creek)"/>
        <s v="Brownsville Elementary"/>
        <s v="Central Kitsap High"/>
        <s v="Central Kitsap Middle School"/>
        <s v="Clear Creek Elementary"/>
        <s v="Cottonwood Elementary"/>
        <s v="Cougar Valley Elementary"/>
        <s v="Emerald Heights Elementary"/>
        <s v="Esquire Hills Elementary"/>
        <s v="Fairview Middle School"/>
        <s v="Green Mountain Elementary"/>
        <s v="Hawk Elementary (HEJP)"/>
        <s v="Klahowya Secondary (7-12)"/>
        <s v="Olympic High"/>
        <s v="Pinecrest Elementary"/>
        <s v="Ridgetop Middle School"/>
        <s v="Silver Ridge Elementary"/>
        <s v="Silverdale Elementary"/>
        <s v="Woodlands Elementary"/>
        <s v="Adams Elementary"/>
        <s v="Bowdish Jr. High School"/>
        <s v="Broadway Elementary"/>
        <s v="Central Valley High School"/>
        <s v="Chester Elementary"/>
        <s v="Evergreen Jr. High School"/>
        <s v="Green Acres Elementary School"/>
        <s v="Greenacres Jr. High School"/>
        <s v="Horizon Jr. High School"/>
        <s v="Liberty Creek Elementary"/>
        <s v="Liberty Lake Elementary"/>
        <s v="McDonald"/>
        <s v="Mica Peak"/>
        <s v="North Pines Jr. High School"/>
        <s v="Opportunity Elementary"/>
        <s v="Ponderosa Elementary"/>
        <s v="Progress Elementary"/>
        <s v="Ridgeline High School"/>
        <s v="Riverbend School"/>
        <s v="Selkirk Middle School"/>
        <s v="South Pines Elementary"/>
        <s v="Spokane Valley Technology"/>
        <s v="Summitt School"/>
        <s v="Sunrise Elementary"/>
        <s v="University Elementary"/>
        <s v="University High School"/>
        <s v="Centralia High School"/>
        <s v="Centralia Middle"/>
        <s v="Fords Prairie Elementary"/>
        <s v="Futurus High School"/>
        <s v="Jefferson Lincoln Elementary School"/>
        <s v="Oakview Elementary"/>
        <s v="Chehalis Middle School"/>
        <s v="James W. Lintott Elementary"/>
        <s v="Lewis County Alternative School"/>
        <s v="Orin C. Smith Elementary School"/>
        <s v="W.F. West High"/>
        <s v="Chelan County Juvenile"/>
        <s v="Betz Elementary"/>
        <s v="Cheney High School"/>
        <s v="Cheney Middle School"/>
        <s v="Salnave Elementary"/>
        <s v="Snowdon Elementary"/>
        <s v="Sunset Elementary"/>
        <s v="Three Springs High School"/>
        <s v="Westwood Middle School"/>
        <s v="WIN Academy"/>
        <s v="Windsor Elementary"/>
        <s v="Chewelah Open Doors"/>
        <s v="Gess Elementary"/>
        <s v="Jenkins High School"/>
        <s v="Quartzite Learning"/>
        <s v="Chief Leschi School"/>
        <s v="Camano"/>
        <s v="Firwood"/>
        <s v="Ketron"/>
        <s v="Orcas"/>
        <s v="San Juan"/>
        <s v="Chimacum Creek Primary"/>
        <s v="Chimacum Elementary"/>
        <s v="Chimacum Junior and Senior High School"/>
        <s v="Cispus Learning Center"/>
        <s v="Clallam County Juvenile"/>
        <s v="Clarkston High School"/>
        <s v="Educational Opportunity Center (EOC)"/>
        <s v="Grantham Elementary School"/>
        <s v="Heights Elementary School"/>
        <s v="Highland Elementary School"/>
        <s v="Lincoln Middle School"/>
        <s v="Parkway Elementary School"/>
        <s v="Cle Elum-Roslyn Elementary"/>
        <s v="Cle Elum-Roslyn High"/>
        <s v="Swiftwater Learning Center"/>
        <s v="Walter Strom Middle"/>
        <s v="Beachwood Elementary"/>
        <s v="Carter Lake Elementary"/>
        <s v="Clover Park Early Learning Program"/>
        <s v="Clover Park High School"/>
        <s v="CPSD Open Doors Program"/>
        <s v="Custer Elementary"/>
        <s v="Dower Elementary"/>
        <s v="Four Heroes Elementary"/>
        <s v="Harrison Prep"/>
        <s v="Hillside Elementary"/>
        <s v="Hudtloff Middle School"/>
        <s v="Idlewild Elementary"/>
        <s v="Lake Louise Elementary"/>
        <s v="Lakes High School"/>
        <s v="Lakeview Hope Academy"/>
        <s v="Lochburn Middle School"/>
        <s v="Meriwether Elementary School"/>
        <s v="Oakbrook Elementary"/>
        <s v="Park Lodge Elementary"/>
        <s v="Rainier Elementary School"/>
        <s v="Thomas Middle School"/>
        <s v="Tillicum Elementary"/>
        <s v="Tyee Park Elementary"/>
        <s v="Colfax High"/>
        <s v="Jennings Elementary"/>
        <s v="Davis Elementary"/>
        <s v="Sager / College Place High School"/>
        <s v="Colton Elementary"/>
        <s v="Colton High"/>
        <s v="Columbia High/Elementary"/>
        <s v="Columbia High"/>
        <s v="Columbia Middle School"/>
        <s v="Colville High School"/>
        <s v="Colville Junior High"/>
        <s v="Fort Colville Elementary"/>
        <s v="Hofstetter Elementary School"/>
        <s v="Panorama"/>
        <s v="Concrete Elementary School"/>
        <s v="Concrete High School"/>
        <s v="Conway"/>
        <s v="Cosmopolis Elementary School"/>
        <s v="Almira Coulee Hartline High School"/>
        <s v="Coulee City Elementary/ Middle"/>
        <s v="Country Village Day School"/>
        <s v="Coupeville Elementary School"/>
        <s v="Coupeville High School"/>
        <s v="Coupeville Middle School"/>
        <s v="Cowlitz County Juvenile"/>
        <s v="Crescent School K-12"/>
        <s v="Creston Elementary"/>
        <s v="Creston Jr/Sr High"/>
        <s v="Curlew Elementary &amp; High"/>
        <s v="Bess Herian Elementary"/>
        <s v="Cusick Junior/Senior High School"/>
        <s v="Kalispel Language Immersion School"/>
        <s v="Darrington Elementary K-8 (formerly K-6)"/>
        <s v="Darrington High School (formerly Middle/High School)"/>
        <s v="Davenport Elementary"/>
        <s v="Davenport High"/>
        <s v="Lincoln County Pathways Academy"/>
        <s v="Dayton Elementary School"/>
        <s v="Dayton High School"/>
        <s v="Dayton Middle School"/>
        <s v="Chinook Cottage"/>
        <s v="Copalis Cottage"/>
        <s v="Kalama Cottage"/>
        <s v="Nisqually Cottage"/>
        <s v="Toutle Cottage"/>
        <s v="Willapa Cottage"/>
        <s v="Yakima Cottage"/>
        <s v="Canyon View"/>
        <s v="Oakridge"/>
        <s v="Parke Creek"/>
        <s v="Ridgeview"/>
        <s v="Sunrise"/>
        <s v="Touchstone"/>
        <s v="Twin Rivers"/>
        <s v="Woodinville"/>
        <s v="Arcadia Elementary School"/>
        <s v="Deer Park Achievement High School"/>
        <s v="Deer Park Early Learning Center"/>
        <s v="Deer Park Elementary"/>
        <s v="Deer Park High School"/>
        <s v="Deer Park Middle School"/>
        <s v="Dieringer Heights Elementary"/>
        <s v="Lake Tapps Elementary"/>
        <s v="North Tapps Middle"/>
        <s v="Dixie Elementary"/>
        <s v="East Farms Elementary"/>
        <s v="East Valley High School"/>
        <s v="East Valley Middle School"/>
        <s v="East Valley Parent Partnership"/>
        <s v="Otis Orchards Elementary"/>
        <s v="Skyview Elementary"/>
        <s v="Trent Elementary"/>
        <s v="Trentwood Elementary"/>
        <s v="East Valley Central Middle School"/>
        <s v="East Valley Elementary"/>
        <s v="East Valley High"/>
        <s v="Moxee Elementary"/>
        <s v="Terrace Heights Elementary"/>
        <s v="Cascade Elementary"/>
        <s v="Clovis Point Elementary"/>
        <s v="Eastmont Junior High"/>
        <s v="Eastmont Senior High"/>
        <s v="Grant Elementary"/>
        <s v="Kenroy Elementary"/>
        <s v="Lee Elementary"/>
        <s v="Rock Island Elementary"/>
        <s v="Sterling Junior High"/>
        <s v="Easton School"/>
        <s v="Columbia Crest a STEM Academy"/>
        <s v="Eatonville Elementary"/>
        <s v="Eatonville High"/>
        <s v="Eatonville Middle"/>
        <s v="Weyerhaeuser Elementary"/>
        <s v="Ebenezer Christian School"/>
        <s v="Alderwood Early Childhood Center"/>
        <s v="Alderwood Middle"/>
        <s v="Beverly Elementary"/>
        <s v="Brier Elementary"/>
        <s v="Brier Terrace Middle"/>
        <s v="Cedar Valley Community School (formally Cedar Valley K-8)"/>
        <s v="Cedar Way Elementary"/>
        <s v="Chase Lake Elementary"/>
        <s v="College Place Elementary"/>
        <s v="College Place Middle School"/>
        <s v="Edmonds Elementary"/>
        <s v="Edmonds Heights"/>
        <s v="Edmonds-Woodway High School"/>
        <s v="Hazelwood Elementary"/>
        <s v="Hilltop Elementary"/>
        <s v="Lynndale Elementary School"/>
        <s v="Lynnwood Elementary School"/>
        <s v="Lynnwood High School"/>
        <s v="Madrona K-8"/>
        <s v="Maplewood Coop"/>
        <s v="Martha Lake Elementary"/>
        <s v="Meadowdale Elementary"/>
        <s v="Meadowdale High School"/>
        <s v="Meadowdale Middle"/>
        <s v="Mountlake Terrace Elementary"/>
        <s v="Mountlake Terrace High School"/>
        <s v="Oak Heights Elementary"/>
        <s v="Scriber Lake High"/>
        <s v="Seaview Elementary"/>
        <s v="Sherwood Elementary"/>
        <s v="Spruce Elementary"/>
        <s v="Terrace Park Elementary (formally known as Terrace Park K-8)"/>
        <s v="Westgate Elementary"/>
        <s v="Early Learning Center"/>
        <s v="Ellensburg High School"/>
        <s v="Ida Nason Aronica Elementary"/>
        <s v="K12 Learning Center - Big Picture"/>
        <s v="Lincoln Elementary"/>
        <s v="Morgan Middle School"/>
        <s v="Mt Stuart Elementary"/>
        <s v="Valley View Elementary"/>
        <s v="East Grays Harbor High School"/>
        <s v="Elma Elementary"/>
        <s v="Elma High School"/>
        <s v="Elma Middle School"/>
        <s v="Endicott Elementary"/>
        <s v="Endicott-St. John Middle"/>
        <s v="Entiat Middle and High School"/>
        <s v="Paul Rumburg Elementary"/>
        <s v="Black Diamond Elementary"/>
        <s v="Byron Kibler Elementary"/>
        <s v="Enumclaw Middle School"/>
        <s v="Enumclaw Sr High School"/>
        <s v="JJ Smith Elementary"/>
        <s v="Southwood Elementary"/>
        <s v="Thunder Mt Middle School"/>
        <s v="Westwood Elementary"/>
        <s v="Columbia Ridge Elementary"/>
        <s v="ECEAP Preschool"/>
        <s v="Ephrata Middle School"/>
        <s v="Ephrata Senior High School"/>
        <s v="Parkway School"/>
        <s v="Cedar Wood Elementary"/>
        <s v="Eisenhower Middle School"/>
        <s v="Emerson Elementary"/>
        <s v="Everett  High School"/>
        <s v="Evergreen Middle School"/>
        <s v="Forest View Elementary"/>
        <s v="Garfield Elementary"/>
        <s v="Gateway Middle School"/>
        <s v="Hawthorne Elementary"/>
        <s v="Heatherwood Middle School"/>
        <s v="Henry M. Jackson High School"/>
        <s v="Jackson Elementary"/>
        <s v="Jefferson Elementary School"/>
        <s v="Madison Elementary"/>
        <s v="Mill Creek"/>
        <s v="Monroe Elementary"/>
        <s v="North Middle School"/>
        <s v="Penny Creek"/>
        <s v="Sequoia High School"/>
        <s v="Silver Firs Elementary"/>
        <s v="Silver Lake Elementary"/>
        <s v="Tambark Creek"/>
        <s v="View Ridge Elementary"/>
        <s v="Whittier Elementary"/>
        <s v="Woodside Elementary"/>
        <s v="Burnt Bridge Creek Elementary"/>
        <s v="Burton Elementary"/>
        <s v="Columbia Valley Elementary School"/>
        <s v="Covington Middle School"/>
        <s v="Crestline Elementary School"/>
        <s v="Ellsworth Elementary"/>
        <s v="Emerald Elementary School"/>
        <s v="Endeavour Elementary"/>
        <s v="Evergreen High School"/>
        <s v="Fircrest Elementary"/>
        <s v="Fishers Landing Elementary"/>
        <s v="Harmony Elementary"/>
        <s v="Hearthwood Elementary"/>
        <s v="HeLa High School (Henrietta Lacks Health and Bioscience High School)"/>
        <s v="Heritage High School"/>
        <s v="Hollingsworth Academy"/>
        <s v="Home Choice Academy"/>
        <s v="Illahee Elementary"/>
        <s v="Image Elementary"/>
        <s v="Legacy High School"/>
        <s v="Marrion Elementary"/>
        <s v="Mill Plain Elementary"/>
        <s v="Mountain View High School"/>
        <s v="Orchards Elementary School"/>
        <s v="Pacific Middle School"/>
        <s v="Riverview Elementary"/>
        <s v="Shahala Middle School"/>
        <s v="Sifton Elementary"/>
        <s v="Silver Star Elementary"/>
        <s v="Union High School"/>
        <s v="Wy'East Middle School"/>
        <s v="York Elementary"/>
        <s v="Acceleration Academy (aka Open Doors School)"/>
        <s v="Adelaide Elementary School"/>
        <s v="Brigadoon Elementary School"/>
        <s v="Camelot Elementary School"/>
        <s v="Decatur High School"/>
        <s v="Enterprise Elementary School"/>
        <s v="Federal Way High School"/>
        <s v="Federal Way Public Academy"/>
        <s v="Green Gables"/>
        <s v="Ilahee Jr High"/>
        <s v="Kilo Junior High"/>
        <s v="Lake Dollof Elementary School"/>
        <s v="Lake Grove Elementary"/>
        <s v="Lakeland Elementary"/>
        <s v="Lakota Junior High"/>
        <s v="Mark Twain Elementary"/>
        <s v="Meredith Hill Elementary"/>
        <s v="Mirror Lake Elementary School"/>
        <s v="Nautilus Elementary"/>
        <s v="Norman Center"/>
        <s v="Olympic View Elementary School"/>
        <s v="Panther Lake Elementary"/>
        <s v="Rainier View"/>
        <s v="Sacajewea Middle School"/>
        <s v="Saghalie Middle School"/>
        <s v="Sequoyah Middle School"/>
        <s v="Silver Lake"/>
        <s v="Star Lake Elementary"/>
        <s v="Sunnycrest Elementary"/>
        <s v="Thomas Jefferson High"/>
        <s v="Todd Beamer High School"/>
        <s v="Truman High School"/>
        <s v="Twin Lakes Elementary"/>
        <s v="Valhalla Elementary School"/>
        <s v="Wildwood Elementary School"/>
        <s v="Woodmont Elementary"/>
        <s v="Beach Elementary"/>
        <s v="Cascadia Elementary"/>
        <s v="Central Elementary"/>
        <s v="Eagleridge Elementary"/>
        <s v="Ferndale High"/>
        <s v="Horizon Middle"/>
        <s v="Skyline Elementary"/>
        <s v="Vista Middle"/>
        <s v="Whatcom Discovery School"/>
        <s v="Columbia Junior High"/>
        <s v="Discovery Primary"/>
        <s v="Fife Elementary School"/>
        <s v="Fife High"/>
        <s v="Hedden Elementary"/>
        <s v="Suprise Lake Middle"/>
        <s v="Finley Elementary School"/>
        <s v="Finley Middle School"/>
        <s v="River View Senior High"/>
        <s v="Brookdale Elementary"/>
        <s v="Central Avenue Elementary"/>
        <s v="Christensen Elementary"/>
        <s v="Collins Elementary"/>
        <s v="Early Learning Center    ELC"/>
        <s v="Elmhurst Elementary School"/>
        <s v="Franklin Pierce High School"/>
        <s v="Gates Alt."/>
        <s v="Harvard Elementary"/>
        <s v="James Sales Elementary School"/>
        <s v="Midland Elementary School"/>
        <s v="Morris Ford Middle School"/>
        <s v="Perry G Keithley Middle School"/>
        <s v="Washington High School"/>
        <s v="Freeman Elementary"/>
        <s v="Freeman High School"/>
        <s v="Freeman Middle School"/>
        <s v="Matsen House"/>
        <s v="Garfield High School"/>
        <s v="Garfield Middle School"/>
        <s v="Glenwood School"/>
        <s v="Goldendale High"/>
        <s v="Goldendale Middle"/>
        <s v="Goldendale Primary"/>
        <s v="Lake Roosevelt Elementary"/>
        <s v="Lake Roosevelt Jr/Sr High School"/>
        <s v="Arthur H. Smith Elementary"/>
        <s v="Contract Learning Center"/>
        <s v="Grandview High School"/>
        <s v="Grandview Middle School"/>
        <s v="Harriet Thompson Elementary"/>
        <s v="McClure Elementary School"/>
        <s v="Granger High School"/>
        <s v="Granger Middle School"/>
        <s v="Crossroads High School"/>
        <s v="Granite Falls High School"/>
        <s v="Granite Falls Middle School"/>
        <s v="Monte Cristo Elementary"/>
        <s v="Mountain Way Elementary"/>
        <s v="Open Doors"/>
        <s v="Grapeview Elementary &amp; Middle School"/>
        <s v="Great Northern School District 312"/>
        <s v="Green Mountain School"/>
        <s v="Griffin School"/>
        <s v="Guardian Angel/St. Boniface School"/>
        <s v="Harrington Elementary"/>
        <s v="Harrington High"/>
        <s v="Harrington Middle"/>
        <s v="Highland High"/>
        <s v="Highland Junior High School"/>
        <s v="Marcus Whitman-Cowiche Elementary"/>
        <s v="Tieton Middle"/>
        <s v="Beverly Park Elementary"/>
        <s v="Big Picture School"/>
        <s v="Bow Lake Elementary"/>
        <s v="Cedarhurst Elementary"/>
        <s v="Chinook Middle School"/>
        <s v="Des Moines Elementary"/>
        <s v="Glacier Middle School"/>
        <s v="Gregory Heights Elementary"/>
        <s v="Hazel Valley Elementary"/>
        <s v="Highline High School"/>
        <s v="Innovation Heights"/>
        <s v="Madrona Elementary"/>
        <s v="Marvista Elementary"/>
        <s v="McMicken Heights Elementary"/>
        <s v="Midway Elementary"/>
        <s v="Mount Rainier High School"/>
        <s v="Mount View Elementary"/>
        <s v="North Hill Elementary"/>
        <s v="Parkside Elementary"/>
        <s v="Puget Sound Skills Center"/>
        <s v="Raisbeck Aviation High School"/>
        <s v="Seahurst Elementary"/>
        <s v="Shorewood Elementary"/>
        <s v="Sylvester Middle School"/>
        <s v="Tyee High School"/>
        <s v="White Center Heights Elementary"/>
        <s v="Hockinson Heights Elementary"/>
        <s v="Hockinson High School"/>
        <s v="Hockinson Middle School"/>
        <s v="Holy Family School"/>
        <s v="Holy Rosary School"/>
        <s v="Hood Canal Elementary School"/>
        <s v="Hope Lutheran School"/>
        <s v="Hoquiam High School"/>
        <s v="Hoquiam Home Link School"/>
        <s v="Hoquiam Middle School"/>
        <s v="Immaculate Conception School"/>
        <s v="Impact | Black River Elementary"/>
        <s v="Impact | Commencement Bay Elementary"/>
        <s v="Impact | Salish Sea Elementary"/>
        <s v="Puget Sound Elementary"/>
        <s v="Inchelium School"/>
        <s v="Index School District"/>
        <s v="Apollo Elementary"/>
        <s v="Beaver Lake Middle"/>
        <s v="Briarwood Elementary"/>
        <s v="Cascade Ridge Elementary"/>
        <s v="Cedar Trails Elementary"/>
        <s v="Challenger Elementary"/>
        <s v="Clark Elementary"/>
        <s v="Cougar Mountain MS"/>
        <s v="Cougar Ridge Elementary"/>
        <s v="Creekside Elementary"/>
        <s v="Discovery Elementary"/>
        <s v="Gibson Ek High School"/>
        <s v="Grand Ridge Elementary"/>
        <s v="Issaquah High"/>
        <s v="Issaquah Middle"/>
        <s v="Issaquah Valley Elementary"/>
        <s v="Liberty High"/>
        <s v="Maple Hills Elementary"/>
        <s v="Maywood Middle"/>
        <s v="Newcastle Elementary"/>
        <s v="Pacific Cascade Middle"/>
        <s v="Pacific Cascade Middle School"/>
        <s v="Pine Lake Middle"/>
        <s v="Skyline High"/>
        <s v="Sunny Hills Elementary"/>
        <s v="Kahlotus Elementary"/>
        <s v="Kahlotus Jr/Sr High"/>
        <s v="Kalama Elementary"/>
        <s v="Kalama High School"/>
        <s v="Kalama Middle School"/>
        <s v="Keller Elementary"/>
        <s v="Barnes Elementary School"/>
        <s v="Butler Acres Elementary"/>
        <s v="Carrolls Elementary"/>
        <s v="Coweeman Jr. High"/>
        <s v="Huntington Jr High"/>
        <s v="Kelso High School"/>
        <s v="Lexington Elementary"/>
        <s v="Rose Valley Elementary"/>
        <s v="Wallace Elementary"/>
        <s v="Amistad Elementary"/>
        <s v="Amon Creek Elementary"/>
        <s v="Canyon View Elementary"/>
        <s v="Cottonwood Elementary School"/>
        <s v="Desert Hills Middle School"/>
        <s v="Eastgate Elementary"/>
        <s v="Fuerza Elementary"/>
        <s v="Highlands Middle School"/>
        <s v="Horse Heaven Hills Middle School"/>
        <s v="Kamiakin High School"/>
        <s v="Kennewick High School"/>
        <s v="Legacy High School - Kennewick"/>
        <s v="Park Middle School"/>
        <s v="Phoenix High School"/>
        <s v="Ridge View Elementary"/>
        <s v="Sage Crest Elementary School"/>
        <s v="Southgate Elementary"/>
        <s v="Southridge High School"/>
        <s v="Sunset View Elementary"/>
        <s v="Tri-Tech Skills Center"/>
        <s v="Vista Elementary School"/>
        <s v="Washington Elementary School"/>
        <s v="Canyon Ridge Middle School"/>
        <s v="Carriage Crest Elementary"/>
        <s v="Cedar Heights Middle School"/>
        <s v="Cedar Valley Elementary"/>
        <s v="Covington Elementary"/>
        <s v="Crestwood Elementary"/>
        <s v="East Hill Elementary school"/>
        <s v="Emerald Park Elementary"/>
        <s v="Fairwood Elementary"/>
        <s v="George T. Daniel Elementary"/>
        <s v="Glenridge"/>
        <s v="Grass Lake Elementary"/>
        <s v="Horizon Elementary"/>
        <s v="Jenkins Creek Elementary"/>
        <s v="Kent Elementary"/>
        <s v="Kent Laboratory Academy"/>
        <s v="Kent-Meridian High School"/>
        <s v="Kentlake High School"/>
        <s v="Kentridge High School"/>
        <s v="Kentwood High School"/>
        <s v="Lake Youngs Elementary"/>
        <s v="Martin Sortun Elementary"/>
        <s v="Mattson Middle School"/>
        <s v="Meadow Ridge Elementary"/>
        <s v="Meeker Middle School"/>
        <s v="Meridian Elementary"/>
        <s v="Meridian Middle School"/>
        <s v="Mill Creek Middle School"/>
        <s v="Millennium Elementary"/>
        <s v="Neeley-O'brien Elementary"/>
        <s v="Northwood Middle School"/>
        <s v="Park Orchard Elementary"/>
        <s v="Pine Tree Elementary"/>
        <s v="Ridgewood Elementary"/>
        <s v="River Ridge Elementary"/>
        <s v="Sawyer Woods Elementary"/>
        <s v="Scenic Hill Elementary"/>
        <s v="Soos Creek Elementary"/>
        <s v="Springbrook Elementary"/>
        <s v="CVA - Kettle Falls (formerly Kettle Falls Individualized Education)"/>
        <s v="Kettle Falls Elementary"/>
        <s v="Kettle Falls High School"/>
        <s v="Kettle Falls Middle School"/>
        <s v="King County Department of Adult and Juvenile Detention"/>
        <s v="Kiona- Benton City Elementary School"/>
        <s v="Kiona-Benton City High School"/>
        <s v="Kiona-Benton City Middle School"/>
        <s v="Kittitas Elementary"/>
        <s v="Kittitas High"/>
        <s v="Klickitat Elementary &amp; High"/>
        <s v="La Center Elementary School"/>
        <s v="La Center High School"/>
        <s v="La Center Middle School"/>
        <s v="La Conner Elementary"/>
        <s v="La Conner High"/>
        <s v="La Conner Middle"/>
        <s v="Chelan High School"/>
        <s v="Chelan Middle School"/>
        <s v="Chelan School of Innnovation (Formerly Glacier Valley Alternative High School)"/>
        <s v="ECEAP"/>
        <s v="Morgen Owings Elementary"/>
        <s v="Lake Quinault School (K-12)"/>
        <s v="Cavelero Middle High"/>
        <s v="Glenwood Elementary"/>
        <s v="Highland Elementary"/>
        <s v="Hillcrest Elementary"/>
        <s v="Lake Stevens High School"/>
        <s v="Lake Stevens Middle School"/>
        <s v="Mt. Pilchuck Elementary"/>
        <s v="North Lake Middle School"/>
        <s v="Stevens Creek Elementary"/>
        <s v="Alcott Elementary"/>
        <s v="Audubon Elementary"/>
        <s v="Bell Elementary"/>
        <s v="Blackwell Elementary"/>
        <s v="Carson Elementary"/>
        <s v="Clara Barton Elementary"/>
        <s v="Dickinson Elementary"/>
        <s v="Eastlake High School"/>
        <s v="Einstein Elementary"/>
        <s v="Ella Baker Elementary"/>
        <s v="Emerson High School (K-12)"/>
        <s v="Finn Hill Middle School"/>
        <s v="Franklin Elementary"/>
        <s v="Frost Elementary"/>
        <s v="Inglewood Middle School"/>
        <s v="International Community School"/>
        <s v="Juanita Elementary"/>
        <s v="Juanita High"/>
        <s v="Kamiakin Middle School"/>
        <s v="Kirk Elementary"/>
        <s v="Kirkland Middle School"/>
        <s v="Lake Washington High"/>
        <s v="Mann Elementary"/>
        <s v="McAuliffe Elementary"/>
        <s v="Mead Elementary"/>
        <s v="Muir Elementary"/>
        <s v="Redmond Elementary"/>
        <s v="Redmond High"/>
        <s v="Redmond Middle School"/>
        <s v="Rockwell Elementary"/>
        <s v="Rosa Parks Elementary"/>
        <s v="Rose Hill Elementary"/>
        <s v="Rose Hill Middle School"/>
        <s v="Rush Elementary"/>
        <s v="Sandburg Elementary"/>
        <s v="Smith Elementary"/>
        <s v="Tesla STEM High School"/>
        <s v="Thoreau Elementary"/>
        <s v="Timberline Middle School"/>
        <s v="Twain Elementary"/>
        <s v="Wilder Elementary"/>
        <s v="Cougar Creek Elementary School"/>
        <s v="English Crossing Elementary (formerly 3-5)"/>
        <s v="Lakewood Elementary (formerly K-2)"/>
        <s v="Lakewood High School 9-12"/>
        <s v="Lakewood Middle School 6-8"/>
        <s v="Lamont Middle"/>
        <s v="Liberty High School"/>
        <s v="Liberty Jr. High &amp; Elementary"/>
        <s v="Martin Hall J. D. F."/>
        <s v="Lind Elementary School"/>
        <s v="Lind-Ritzville High School"/>
        <s v="Lind-Ritzville Middle School"/>
        <s v="Broadway Learning Center"/>
        <s v="Columbia Heights Elementary"/>
        <s v="Columbia Valley Garden Elementary"/>
        <s v="Cowlitz County Youth Services School"/>
        <s v="Kessler Elementary School"/>
        <s v="Mark Morris High School"/>
        <s v="Mint Valley Elementary School"/>
        <s v="Monticello Middle School"/>
        <s v="Mt. Solo Middle School"/>
        <s v="Northlake Elementary"/>
        <s v="Olympic Elementary School"/>
        <s v="R. A. Long High School"/>
        <s v="St. Helens Elementary"/>
        <s v="HomeLink Alternative"/>
        <s v="Loon Lake Elementary School"/>
        <s v="Lopez Island Elementary"/>
        <s v="Lopez Island Middle/High"/>
        <s v="Lumen High School"/>
        <s v="Lummi Tribal School"/>
        <s v="Dallesport Elementary"/>
        <s v="Lyle High"/>
        <s v="Lyle Middle"/>
        <s v="Fisher Elementary"/>
        <s v="Isom Intermediate"/>
        <s v="Lynden High"/>
        <s v="Lynden Middle"/>
        <s v="Vossbeck Elementary"/>
        <s v="Artz-Fox Elementary"/>
        <s v="Mabton Jr/Sr School"/>
        <s v="Mansfield School"/>
        <s v="Manson Elementary"/>
        <s v="Manson High School"/>
        <s v="Manson Middle School"/>
        <s v="Mary M. Knight"/>
        <s v="Mary Walker High"/>
        <s v="Springdale Elementary"/>
        <s v="Springdale Middle"/>
        <s v="10th Street School"/>
        <s v="Allen Creek Elementary"/>
        <s v="Cedarcrest Middle School"/>
        <s v="Grove Elementary"/>
        <s v="Heritage School"/>
        <s v="Kellogg Marsh Elementary"/>
        <s v="Legacy High School (Marysville Arts &amp; Technology High School)"/>
        <s v="Liberty Elementary"/>
        <s v="Marshall Elementary School"/>
        <s v="Marysville Coop"/>
        <s v="Marysville Getchell High School"/>
        <s v="Marysville Middle School"/>
        <s v="Marysville Pilchuck High School"/>
        <s v="Pinewood Elementary"/>
        <s v="Quil Ceda Tulalip Elementary"/>
        <s v="Shoultes Elementary"/>
        <s v="Sunnyside Elementary"/>
        <s v="Totem Middle School"/>
        <s v="McCleary Elementary School"/>
        <s v="Brentwood Elementary"/>
        <s v="Colbert Elementary"/>
        <s v="Farwell Elementary"/>
        <s v="Highland Middle School"/>
        <s v="Mead High School"/>
        <s v="MEPP (Mead Education Partnership Program)"/>
        <s v="Mount Spokane High School"/>
        <s v="Mountainside Middle School"/>
        <s v="Northwood Middle"/>
        <s v="Prairie View Elementary"/>
        <s v="Shiloh Hills Elementary"/>
        <s v="Hallett Elementary"/>
        <s v="Medical Lake High"/>
        <s v="Medical Lake Middle"/>
        <s v="Michael Anderson Elementary"/>
        <s v="Island Park Elementary"/>
        <s v="Islander Middle School"/>
        <s v="Lake Ridge Elementary"/>
        <s v="Northwood Elementary"/>
        <s v="West Mercer Elementary"/>
        <s v="Irene Reither Elementary (formerly Primary)"/>
        <s v="Meridian High"/>
        <s v="Meridian Parent Partnership Program"/>
        <s v="Liberty Bell Jr/Sr/Alt High"/>
        <s v="Methow Valley Elementary"/>
        <s v="Methow Valley Learning Center"/>
        <s v="Mill A School Elementary"/>
        <s v="Pacific Crest Innovation Academy"/>
        <s v="Chain Lake Elementary"/>
        <s v="Frank Wagner Elementary"/>
        <s v="Fryelands Elementary School"/>
        <s v="Hidden River Middle School"/>
        <s v="Leaders in Learning"/>
        <s v="Maltby Elementary"/>
        <s v="Monroe High School"/>
        <s v="Park Place Middle School"/>
        <s v="Salem Woods Elementary"/>
        <s v="Beacon Avenue Elementary"/>
        <s v="Montesano Junior-Senior High"/>
        <s v="Simpson Avenue Elementary"/>
        <s v="Morton Elementary"/>
        <s v="Morton Intermediate School"/>
        <s v="Morton Jr/Sr High School"/>
        <s v="Columbia Basin Technical School"/>
        <s v="Endeavor Middle School"/>
        <s v="Garden Heights Elementary"/>
        <s v="Groff Elementary School"/>
        <s v="Knolls Vista Elementary School"/>
        <s v="Lakeview Terrace Elementary"/>
        <s v="Larson Heights Elementary"/>
        <s v="Longview Elementary"/>
        <s v="Moses Lake High School"/>
        <s v="North Elementary"/>
        <s v="Park Orchard Elementary School"/>
        <s v="Peninsula Elementary"/>
        <s v="Sage Point Elementary School"/>
        <s v="Vanguard Academy"/>
        <s v="Mossyrock Academy"/>
        <s v="Mossyrock Elementary"/>
        <s v="Mossyrock Junior Senior High School"/>
        <s v="Harrah Elementary"/>
        <s v="Mount Adams Middle School"/>
        <s v="White Swan High"/>
        <s v="Acme Elementary"/>
        <s v="Kendall Elementary"/>
        <s v="Mt. Baker Jr. High"/>
        <s v="Mt. Baker Sr. High"/>
        <s v="Mount Pleasant School"/>
        <s v="Mount Vernon Christian School"/>
        <s v="Harriett Rowley Elementary School"/>
        <s v="Jefferson Elementary"/>
        <s v="LaVenture Middle School"/>
        <s v="Little Mountain Elementary"/>
        <s v="Mount Baker Middle School"/>
        <s v="Mount Vernon High School"/>
        <s v="Aces High School"/>
        <s v="Challenger Elementary School"/>
        <s v="Early Childhood Assisted Program"/>
        <s v="Explorer Middle School"/>
        <s v="Fairmount Elementary"/>
        <s v="Harbour Pointe Middle"/>
        <s v="Horizon Elementary School"/>
        <s v="Kamiak High School"/>
        <s v="Lake Stickney Elementary"/>
        <s v="Mariner High School"/>
        <s v="Mukilteo Elementary"/>
        <s v="Odyssey Elementary School"/>
        <s v="Olivia Park Elementary"/>
        <s v="Olympic View Middle"/>
        <s v="Pathfinder"/>
        <s v="Picnic Point Elementary"/>
        <s v="Serene Lake Elementary"/>
        <s v="Voyager Middle School"/>
        <s v="Naches Valley Elementary School"/>
        <s v="Naches Valley High"/>
        <s v="Naches Valley Middle"/>
        <s v="Napavine Elementary"/>
        <s v="Napavine Jr/Sr High"/>
        <s v="Naselle-Grays River Valley School"/>
        <s v="Nespelem Elementary"/>
        <s v="Nespelem High School"/>
        <s v="Newport High School"/>
        <s v="Sadie Halstead Middle School"/>
        <s v="Stratton Elementary"/>
        <s v="Lake Spokane Elementary"/>
        <s v="Lakeside High School"/>
        <s v="Lakeside Middle School"/>
        <s v="Nine Mile Falls Elementary"/>
        <s v="Everson Elementary"/>
        <s v="Nooksack Elementary"/>
        <s v="Nooksack Valley High"/>
        <s v="Nooksack Valley Middle School"/>
        <s v="Sumas Elementary"/>
        <s v="North Beach High School"/>
        <s v="North Beach Middle School"/>
        <s v="Ocean Shores Elementary"/>
        <s v="Pacific Beach Elementary"/>
        <s v="Basin City Elementary"/>
        <s v="Connell Elementary"/>
        <s v="Connell High"/>
        <s v="Mesa Elementary"/>
        <s v="Palouse Junction Alt High"/>
        <s v="Robert Old Jr. High School"/>
        <s v="Choice Academy"/>
        <s v="Kingston High School"/>
        <s v="Kingston Middle School (formerly Jr/High School)"/>
        <s v="North Kitsap High School"/>
        <s v="Pearson Elementary School"/>
        <s v="Poulsbo Elementary School"/>
        <s v="Poulsbo Middle School (formerly Jr/High)"/>
        <s v="Richard Gordon Elementary School"/>
        <s v="Suquamish Elementary School"/>
        <s v="Vinland Elementary School"/>
        <s v="Wolfle Elementary School"/>
        <s v="Belfair Elementary"/>
        <s v="Hawkin's Middle School"/>
        <s v="James A. Taylor High School"/>
        <s v="North Mason Developmental Preschool"/>
        <s v="North Mason Senior High"/>
        <s v="Sand Hill Elementary"/>
        <s v="North River Elementary and Junior/Senior High School"/>
        <s v="Aspire Middle School"/>
        <s v="Chambers Prairie Elementary"/>
        <s v="Envision Career Academy"/>
        <s v="Evergreen Forest Elementary"/>
        <s v="Horizons Elementary"/>
        <s v="Komachin Middle School"/>
        <s v="Lacey Elementary"/>
        <s v="Lakes Elementary"/>
        <s v="Lydia Hawk Elementary"/>
        <s v="Meadows Elementary"/>
        <s v="Mountain View Elementary"/>
        <s v="Nisqually Middle School"/>
        <s v="North Thurston High School"/>
        <s v="Olympic View Elementary"/>
        <s v="Pleasant Glade Elementary"/>
        <s v="River Ridge High School"/>
        <s v="Salish Middle School"/>
        <s v="Seven Oaks Elementary"/>
        <s v="South Bay Elementary"/>
        <s v="Timberline High School"/>
        <s v="Woodland Elementary"/>
        <s v="Northport Elementary/Junior High"/>
        <s v="Northport High School"/>
        <s v="Arrowhood Elementary"/>
        <s v="Bear Creek Elementary"/>
        <s v="Bothell Senior High"/>
        <s v="C O Sorenson"/>
        <s v="Canyon Creek Elementary"/>
        <s v="Canyon Park Middle School"/>
        <s v="Cottage Lake Elementary"/>
        <s v="Crystal Springs Elementary"/>
        <s v="Eastridge Elementary"/>
        <s v="Fernwood Elementary"/>
        <s v="Frank Love Elementary"/>
        <s v="Hollywood Hill Elementary"/>
        <s v="Inglemoor Senior High"/>
        <s v="Innovation Lab High School"/>
        <s v="Kenmore Elementary"/>
        <s v="Kenmore Middle School"/>
        <s v="Kokanee Elementary"/>
        <s v="Leota Middle School"/>
        <s v="Lockwood Elementary"/>
        <s v="Maywood Hills Elementary"/>
        <s v="Moorlands Elementary"/>
        <s v="North Creek High School"/>
        <s v="Northshore Learning Options"/>
        <s v="Northshore Middle School"/>
        <s v="Ruby Bridges Elementary"/>
        <s v="Secondary Academy for Success (SAS)"/>
        <s v="Shelton View Elementary"/>
        <s v="Skyview Middle School"/>
        <s v="Timbercrest Middle School"/>
        <s v="Wellington Elementary"/>
        <s v="Westhill Elementary"/>
        <s v="Woodin Elementary"/>
        <s v="Woodinville Senior High"/>
        <s v="Woodmoor Elementary"/>
        <s v="Broadview Elementary"/>
        <s v="Clover Valley Site Home Connection"/>
        <s v="Crescent Harbor Elementary"/>
        <s v="Hillcrest Elementary School"/>
        <s v="North Whidbey Middle School"/>
        <s v="Oak Harbor Elementary"/>
        <s v="Oak Harbor High School"/>
        <s v="Oak Harbor Intermediate"/>
        <s v="Oakesdale Elementary"/>
        <s v="Oakesdale High"/>
        <s v="Oakville Elementary School"/>
        <s v="Oakville High School &amp; Middle School"/>
        <s v="Oakville Home Link"/>
        <s v="Oakville Preschool"/>
        <s v="Hilltop School"/>
        <s v="Ilwaco High School"/>
        <s v="Long Beach Elementary"/>
        <s v="Ocean Beach Options Academy"/>
        <s v="Ocean Park Elementary"/>
        <s v="Ocosta Elementary School"/>
        <s v="Ocosta Jr/Sr High School"/>
        <s v="Odessa High"/>
        <s v="P.C. Jantz Elementary School"/>
        <s v="Okanogan County Corrections"/>
        <s v="Okanogan Alternative School"/>
        <s v="Okanogan High School"/>
        <s v="Okanogan Middle School"/>
        <s v="Okanogan Outreach Alternative School"/>
        <s v="Virgina Grainger Elementary"/>
        <s v="Avanti High School"/>
        <s v="Boston Harbor Elementary"/>
        <s v="Capital High School"/>
        <s v="Jefferson Middle School"/>
        <s v="Julia Butler Hansen Elementary"/>
        <s v="Leland P Brown Elementary"/>
        <s v="McKenny Elementary"/>
        <s v="McLane Elementary"/>
        <s v="Olympia High School"/>
        <s v="Olympia Regional Learning Academy"/>
        <s v="Reeves Middle"/>
        <s v="Roosevelt Elementary"/>
        <s v="Thurgood Marshall Middle"/>
        <s v="Washington Middle School"/>
        <s v="East Omak Elementary"/>
        <s v="North Omak Elementary"/>
        <s v="Omak High School"/>
        <s v="Omak Middle School"/>
        <s v="Onalaska Elementary School"/>
        <s v="Onalaska High"/>
        <s v="Onalaska Middle School"/>
        <s v="Onion Creek School"/>
        <s v="Orcas Island Elementary"/>
        <s v="Orcas Island High"/>
        <s v="Orcas Island Middle"/>
        <s v="Orient Elementary"/>
        <s v="Orondo Elementary School"/>
        <s v="Oroville Elementary"/>
        <s v="Oroville Middle/High"/>
        <s v="Orting Elementary"/>
        <s v="Orting High"/>
        <s v="Orting Middle"/>
        <s v="Ptarmigan Ridge Elementary"/>
        <s v="Desert Oasis High School"/>
        <s v="Early Childhood Center"/>
        <s v="Hiawatha  Elementary"/>
        <s v="Lutacaga Elementary"/>
        <s v="McFarland Middle School"/>
        <s v="Othello High School"/>
        <s v="Scootney Springs Elementary"/>
        <s v="Wahitis Elementary School"/>
        <s v="Palisades  Elementary"/>
        <s v="Palouse Elementary School"/>
        <s v="Palouse High School"/>
        <s v="Palouse Middle School"/>
        <s v="Paschal Sherman Ind. Sch."/>
        <s v="Captain Gray Elementary School"/>
        <s v="Chiawana High School"/>
        <s v="Columbia River Elementary"/>
        <s v="Curie STEM Elementary"/>
        <s v="Delta High School"/>
        <s v="Edwin Markham Elementary"/>
        <s v="James McGee Elementary School"/>
        <s v="Longfellow Elementary School"/>
        <s v="Maya Angelou Elementary"/>
        <s v="McClintock STEM Elementary"/>
        <s v="McLoughlin Middle School"/>
        <s v="New Horizons High School"/>
        <s v="Ochoa Middle School"/>
        <s v="Pasco Early Learning Center"/>
        <s v="Pasco High School"/>
        <s v="PIXeL (Pasco Innovative Experiences and e-Learning)"/>
        <s v="Ray Reynolds Middle School"/>
        <s v="Robert Frost Elementary School"/>
        <s v="Rowena Chess Elementary School"/>
        <s v="Ruth Livingston Elementary School"/>
        <s v="Stevens Middle School"/>
        <s v="Three Rivers Elementary"/>
        <s v="Virgie Robinson Elementary School"/>
        <s v="Whittier Elementary School"/>
        <s v="Pateros Elementary"/>
        <s v="Pateros Jr/Sr High"/>
        <s v="Paterson Elementary School"/>
        <s v="Pe Ell School"/>
        <s v="Artondale Elementary (w/ ECEAP)"/>
        <s v="Evergreen Elementary (w/ ECEAP)"/>
        <s v="Gig Harbor High"/>
        <s v="Goodman Middle"/>
        <s v="Harbor Heights Elementary"/>
        <s v="Harbor Ridge Middle"/>
        <s v="Henderson Bay High School"/>
        <s v="Key Peninsula Middle"/>
        <s v="Kopachuck Middle"/>
        <s v="Minter Creek Elementary"/>
        <s v="Peninsula High"/>
        <s v="Purdy Elementary"/>
        <s v="Swift Water Elementary"/>
        <s v="Vaughn Elementary (w/ ECEAP)"/>
        <s v="Voyager Elementary"/>
        <s v="Pierce County Juvenile - Pods"/>
        <s v="Pinnacles Prep Charter School"/>
        <s v="Pioneer Elementary School"/>
        <s v="Pioneer Intermediate/Middle School"/>
        <s v="Pomeroy Elementary School"/>
        <s v="Pomeroy Junior-Senior High School"/>
        <s v="Dry Creek Elementary"/>
        <s v="Hamilton Elementary"/>
        <s v="Lincoln High School (formerly Choice/Connections)"/>
        <s v="Port Angeles High School"/>
        <s v="Roosevelt Elementary School (formerly Roosevelt Middle)"/>
        <s v="Blue Heron Middle School"/>
        <s v="OCEAN"/>
        <s v="Port Townsend High School"/>
        <s v="Salish Coast Elementary"/>
        <s v="Prescott Elementary"/>
        <s v="Prescott High"/>
        <s v="Prescott Junior High"/>
        <s v="Pride Prep Schools"/>
        <s v="Housel Middle School"/>
        <s v="Keene-Riverview Elementary"/>
        <s v="Prosser Falls Education Center"/>
        <s v="Prosser Heights Elementary"/>
        <s v="Prosser High School"/>
        <s v="Whitstran Elementary"/>
        <s v="Pullman Community Montessori"/>
        <s v="Kamiak Elementary School"/>
        <s v="Lincoln Middle"/>
        <s v="Pullman High"/>
        <s v="Aylen Junior High"/>
        <s v="Ballou Junior High"/>
        <s v="Brouillet Elementary"/>
        <s v="Dessie F Evans Elementary"/>
        <s v="Edgemont Junior High"/>
        <s v="Edgerton Elementary"/>
        <s v="Emerald Ridge High"/>
        <s v="Ferrucci Junior High"/>
        <s v="Firgrove Elementary School"/>
        <s v="Fruitland Elementary"/>
        <s v="Glacier View Junior High"/>
        <s v="Hunt Elementary"/>
        <s v="Kalles Junior High"/>
        <s v="Karshner Elementary School"/>
        <s v="Maplewood Elementary"/>
        <s v="Meeker Elementary"/>
        <s v="Mt. View Elementary"/>
        <s v="Pope Elementary"/>
        <s v="Puyallup High"/>
        <s v="Ridgecrest Elementary"/>
        <s v="Rogers High"/>
        <s v="Shaw Road Elementary"/>
        <s v="Spinning Elementary School"/>
        <s v="Stahl Junior High"/>
        <s v="Stewart Elementary School"/>
        <s v="Sunrise Elementary School"/>
        <s v="Walker High"/>
        <s v="Waller Road Elementary"/>
        <s v="Zeiger Elementary"/>
        <s v="Queets Clearwater Elementary School"/>
        <s v="Quilcene School"/>
        <s v="Quileute Tribal School"/>
        <s v="Forks Elementary School"/>
        <s v="Forks High School"/>
        <s v="Forks Middle School"/>
        <s v="Ancient Lakes Elementary"/>
        <s v="George Elementary"/>
        <s v="Monument Elementary"/>
        <s v="Quincy High School"/>
        <s v="Quincy Innovation Academy"/>
        <s v="Quincy Jr. High"/>
        <s v="Rainier Prep"/>
        <s v="Rainier Elementary"/>
        <s v="Rainier Senior High School"/>
        <s v="Rainier Valley Leadership Academy"/>
        <s v="Raymond Elementary"/>
        <s v="Raymond Jr/Sr High"/>
        <s v="Reardan Elementary"/>
        <s v="Reardan Jr/Sr High"/>
        <s v="Renacer Youth Treatment Program"/>
        <s v="Albert Talley Sr. High School (formerly Secondary Learning Center)"/>
        <s v="Benson Hill Elementary"/>
        <s v="Bryn Mawr Elementary"/>
        <s v="Campbell Hill Elementary"/>
        <s v="Dimmitt Middle School"/>
        <s v="H.O.M.E. Program"/>
        <s v="Hazen High School"/>
        <s v="Highlands Elementary"/>
        <s v="Hilltop Heritage Elementary"/>
        <s v="Honeydew Elementary"/>
        <s v="Kennydale Elementary"/>
        <s v="Lakeridge Elementary"/>
        <s v="Lindbergh High School"/>
        <s v="Maplewood Heights Elementary"/>
        <s v="McKnight Middle"/>
        <s v="Meadow Crest Early Childhood Education Center"/>
        <s v="Nelsen Middle"/>
        <s v="Renton Academy"/>
        <s v="Renton High School"/>
        <s v="Renton Park Elementary"/>
        <s v="Risdon Middle School"/>
        <s v="Sartori Elementary"/>
        <s v="Sierra Heights Elementary"/>
        <s v="Talbot Hill Elementary"/>
        <s v="Tiffany Park Elementary"/>
        <s v="Republic Elementary"/>
        <s v="Republic Junior High School"/>
        <s v="Republic Sr High"/>
        <s v="Badger Mountain Elementary"/>
        <s v="Carmichael Middle School"/>
        <s v="Chief Joseph Middle School"/>
        <s v="Desert Sky Elementary"/>
        <s v="Enterprise Middle School"/>
        <s v="Hanford High School"/>
        <s v="Jason Lee Elementary"/>
        <s v="Leona Libby Middle School"/>
        <s v="Lewis &amp; Clark Elementary"/>
        <s v="Marcus Whitman Elementary"/>
        <s v="Orchard Elementary School"/>
        <s v="Richland High School"/>
        <s v="Richland School District Early Learning Center"/>
        <s v="River's Edge High School"/>
        <s v="Sacajawea Elementary"/>
        <s v="Tapteal Elementary School"/>
        <s v="Three Rivers Home Link School"/>
        <s v="White Bluffs Elementary School"/>
        <s v="William Wiley Elementary"/>
        <s v="Ridgefield High School"/>
        <s v="South Ridge Elementary"/>
        <s v="Sunset Ridge Intermediate School"/>
        <s v="Union Ridge Elementary"/>
        <s v="View Ridge Middle School"/>
        <s v="Ritzville Elementary"/>
        <s v="Ritzville High School"/>
        <s v="Chattaroy Elementary"/>
        <s v="Independent Scholar (ISP)"/>
        <s v="Riverside Elementary School"/>
        <s v="Riverside High School"/>
        <s v="Riverside Middle School"/>
        <s v="Carnation Elementary"/>
        <s v="Cedarcrest High"/>
        <s v="Cherry Valley Elementary"/>
        <s v="Riverview Learning Center"/>
        <s v="Stillwater Elementary"/>
        <s v="Tolt Middle"/>
        <s v="Grand Mound Elementary School"/>
        <s v="H.E.A.R.T. High School"/>
        <s v="Rochester High School"/>
        <s v="Rochester Middle School"/>
        <s v="Rochester Primary School"/>
        <s v="Rooted School Vancouver"/>
        <s v="Rosalia School District"/>
        <s v="Red Rock Elementary"/>
        <s v="Royal High"/>
        <s v="Royal Intermediate School"/>
        <s v="Royal Middle School"/>
        <s v="Sacred Heart School"/>
        <s v="St. Anne School"/>
        <s v="St. John Elementary"/>
        <s v="St. John-Endicott High"/>
        <s v="Friday Harbor Elementary"/>
        <s v="Friday Harbor High"/>
        <s v="Friday Harbor Middle"/>
        <s v="Griffin Bay (formerly Parent Partnership Program)"/>
        <s v="Satsop Elementary School"/>
        <s v="Adams Elementary School"/>
        <s v="Aki Kurose Middle School"/>
        <s v="Alan T. Sugiyama"/>
        <s v="Alexander Hamilton International Middle School"/>
        <s v="Alki Elementary"/>
        <s v="Arbor Heights Elementary"/>
        <s v="B.F. Day Elementary"/>
        <s v="Bailey Gatzert Elementary"/>
        <s v="Ballard High School"/>
        <s v="Beacon Hill International Elementary School"/>
        <s v="Bridges Transition"/>
        <s v="Broadview -Thomson Elementary"/>
        <s v="Bryant Elementary"/>
        <s v="Cascade Parent Partnership Program"/>
        <s v="Cascadia Elementary School"/>
        <s v="Catherine Blaine Elementary"/>
        <s v="Cedar Park Elementary"/>
        <s v="Chief Sealth High School"/>
        <s v="Cleveland High School"/>
        <s v="Columbia School"/>
        <s v="Concord Elementary"/>
        <s v="Daniel Bagley Elementary"/>
        <s v="Dearborn Park Elementary"/>
        <s v="Decatur Elementary"/>
        <s v="Denny Middle School"/>
        <s v="Dunlap Elementary"/>
        <s v="Eckstein Middle School"/>
        <s v="Emerson Elementary School"/>
        <s v="Fairmount Park Elementary School"/>
        <s v="Franklin High School"/>
        <s v="Frantz H. Coe Elementary School"/>
        <s v="Gatewood Elementary"/>
        <s v="Genesee Hill Elementary School"/>
        <s v="Graham Hill Elementary"/>
        <s v="Green Lake Elementary"/>
        <s v="Greenwood Elementary"/>
        <s v="Hazel Wolfe K-8"/>
        <s v="Highland Park Elementary"/>
        <s v="Ingraham High School"/>
        <s v="Interagency @ Queen Anne"/>
        <s v="Interagency @ Southeast Campus"/>
        <s v="James Baldwin Elementary"/>
        <s v="Jane Addams Middle School"/>
        <s v="John Hay Elementary"/>
        <s v="John Muir Elementary"/>
        <s v="John Rogers Elementary"/>
        <s v="John Stanford International School"/>
        <s v="Kimball Elementary"/>
        <s v="Lafayette Elementary"/>
        <s v="Laurelhurst Elementary"/>
        <s v="Lawton Elementary"/>
        <s v="Leschi Elementary"/>
        <s v="Licton Springs K-8"/>
        <s v="Lincoln High School"/>
        <s v="Louisa Boren STEM K-8"/>
        <s v="Loyal Heights Elementary"/>
        <s v="Madison Middle School"/>
        <s v="Madrona School"/>
        <s v="Magnolia Elementary"/>
        <s v="Maple Elementary"/>
        <s v="Martin Luther King Jr. Elementary School"/>
        <s v="McClure Middle School"/>
        <s v="McDonald Elementary"/>
        <s v="McGilvra Elementary"/>
        <s v="Meany Middle School"/>
        <s v="Mercer International Middle School"/>
        <s v="Middle College &amp; Seattle University"/>
        <s v="Middle College @ UW"/>
        <s v="Montlake Elementary"/>
        <s v="Nathan Hale High School"/>
        <s v="North Beach Elementary"/>
        <s v="Nova High School"/>
        <s v="Olympic Hills Elementary"/>
        <s v="Orca K-8 School"/>
        <s v="Pathfinder K-8 School"/>
        <s v="Queen Anne Elementary School"/>
        <s v="Rainier Beach High School"/>
        <s v="Rainier View Elementary"/>
        <s v="Rising Star Elementary School"/>
        <s v="Robert Eagle Staff Middle School"/>
        <s v="Roosevelt High School"/>
        <s v="Roxhill Elementary"/>
        <s v="Salmon Bay K-8 School"/>
        <s v="Sand Point Elementary School"/>
        <s v="Sanislo Elementary"/>
        <s v="Seattle World School"/>
        <s v="South Shore K-8 School"/>
        <s v="Southwest Education Center"/>
        <s v="The Center School"/>
        <s v="Thornton Creek Elementary School"/>
        <s v="Thurgood Marshall Elementary"/>
        <s v="TOPS K-8 School (The Option Program at Seward)"/>
        <s v="University District Youth Center"/>
        <s v="Viewlands Elementary"/>
        <s v="Wedgwood Elementary"/>
        <s v="West Seattle Elementary School"/>
        <s v="West Seattle High School"/>
        <s v="West Woodland Elementary"/>
        <s v="Whitman Middle School"/>
        <s v="Wing Luke Elementary"/>
        <s v="Big Lake Elementary"/>
        <s v="Clear Lake Elementary"/>
        <s v="Good Beginnings Pre-School"/>
        <s v="Lyman Elementary School"/>
        <s v="Mary Purcell Elementary"/>
        <s v="Samish Elementary"/>
        <s v="Sedro-Woolley High School"/>
        <s v="State Street High School"/>
        <s v="John Cambell Elementary"/>
        <s v="Robert Lince"/>
        <s v="Selah High"/>
        <s v="Selah Intermediate"/>
        <s v="Selah Middle School"/>
        <s v="Selkirk Elementary"/>
        <s v="Selkirk High School"/>
        <s v="Greywolf Elementary"/>
        <s v="Helen Haller Elementary"/>
        <s v="Sequim Community School"/>
        <s v="Sequim High School"/>
        <s v="Sequim Middle School"/>
        <s v="Bordeaux Elementary"/>
        <s v="Cedar High School"/>
        <s v="CHOICE Alternative School"/>
        <s v="Evergreen Elementary  School"/>
        <s v="Mt View Elementary School"/>
        <s v="Oakland Bay Junior High"/>
        <s v="Shelton High School"/>
        <s v="Albert Einstein Middle"/>
        <s v="Aldercrest Annex (Cascade School)"/>
        <s v="Briarcrest Elementary"/>
        <s v="Brookside Elementary"/>
        <s v="Echo Lake Elementary"/>
        <s v="Edwin Pratt Learning Center"/>
        <s v="Highland Terrace Elementary"/>
        <s v="Kellogg Middle"/>
        <s v="Lake Forest Park Elementary"/>
        <s v="Meridian Park Elementary"/>
        <s v="Parkwood Elementary"/>
        <s v="Shorecrest High"/>
        <s v="Shorewood High"/>
        <s v="Syre Elementary"/>
        <s v="Skamania Elementary"/>
        <s v="Skykomish School"/>
        <s v="Cascade View Elementary"/>
        <s v="Cathcart Elementary"/>
        <s v="Centennial Middle"/>
        <s v="Dutch Hill Elementary"/>
        <s v="Glacier Peak High School"/>
        <s v="Little Cedars Elementary"/>
        <s v="Machias Elementary"/>
        <s v="Seattle Hill Elementary"/>
        <s v="Snohomish High School"/>
        <s v="Totem Falls Elementary"/>
        <s v="Valley View Middle School"/>
        <s v="Cascade View Elementary School"/>
        <s v="Chief Kanim Middle"/>
        <s v="Fall City Elementary"/>
        <s v="Mount Si High"/>
        <s v="North Bend Elementary"/>
        <s v="Opstad Elementary"/>
        <s v="Snoqualmie Elementary"/>
        <s v="Snoqualmie Middle"/>
        <s v="Timber Ridge Elementary"/>
        <s v="Twin Falls Middle School"/>
        <s v="Two Rivers Alt School"/>
        <s v="Soap Lake Elementary School"/>
        <s v="Soap Lake Middle School"/>
        <s v="Soap Lake Senior HIgh"/>
        <s v="Mike Morris Elementary"/>
        <s v="South Bend Jr/Sr High"/>
        <s v="Burley Glenwood Elementary"/>
        <s v="Cedar Heights Junior High"/>
        <s v="Discovery Program (9-12)"/>
        <s v="East Port Orchard Elementary School"/>
        <s v="Hidden Creek Elementary"/>
        <s v="John Sedgwick Junior High"/>
        <s v="Madrona PreSchool"/>
        <s v="Manchester Elementary"/>
        <s v="Marcus Whitman Junior High"/>
        <s v="Mullenix Ridge Elementary"/>
        <s v="Olalla Elementary"/>
        <s v="Orchard Heights Elementary"/>
        <s v="Sidney Glen Elementary"/>
        <s v="South Colby Elementary"/>
        <s v="South Kitsap High School"/>
        <s v="Sunnyslope Elementary"/>
        <s v="South Whidbey Academy (formerly Bayview Alternative)"/>
        <s v="South Whidbey Elementary North Campus (formally South Whidbey Inter)"/>
        <s v="South Whidbey High School"/>
        <s v="South Whidbey Middle School (Langley)"/>
        <s v="Southside Elementary"/>
        <s v="Spokane International Academy"/>
        <s v="Arlington Elementary"/>
        <s v="Balboa Elementary"/>
        <s v="Bemiss Elementary"/>
        <s v="Browne Elementary"/>
        <s v="Bryant School"/>
        <s v="Chase Middle School"/>
        <s v="Cooper Elementary"/>
        <s v="Ferris High School"/>
        <s v="Finch Elementary"/>
        <s v="Flett Middle School"/>
        <s v="Frances Scott Elementary"/>
        <s v="Garry Middle School"/>
        <s v="Glover Middle School"/>
        <s v="Hamblen Elementary"/>
        <s v="Holmes Elementary"/>
        <s v="Hutton Elementary"/>
        <s v="Indian Trail Elementary"/>
        <s v="Lewis and Clark High School"/>
        <s v="Libby Center"/>
        <s v="Lidgerwood Elementary"/>
        <s v="Lincoln Heights Elementary"/>
        <s v="Linwood Elementary"/>
        <s v="Logan Elementary"/>
        <s v="Longfellow Elementary"/>
        <s v="Moran Prairie Elementary"/>
        <s v="Mullan Road Elementary"/>
        <s v="Multiagency Adolescent Program (Map School)"/>
        <s v="North Central High School"/>
        <s v="On Track Academy"/>
        <s v="Peperzak Middle School"/>
        <s v="Pratt Academy"/>
        <s v="Regal Elementary"/>
        <s v="Ridgeview Elementary"/>
        <s v="Rogers High School"/>
        <s v="Sacajawea Middle School"/>
        <s v="Salk Middle School"/>
        <s v="Shadle Park High School"/>
        <s v="Shaw Middle School"/>
        <s v="Spokane Montessori"/>
        <s v="The Community School"/>
        <s v="Westview Elementary"/>
        <s v="Whitman Elementary"/>
        <s v="Willard Elementary"/>
        <s v="Wilson Elementary"/>
        <s v="Yasuhara Middle School"/>
        <s v="Sprague Elementary"/>
        <s v="Sprague High"/>
        <s v="St. Anthony School"/>
        <s v="St. Bernadette School"/>
        <s v="St. Brendan School"/>
        <s v="St. Charles Borromeo"/>
        <s v="St. Francis of Assisi School"/>
        <s v="St. John Vianney School"/>
        <s v="St. Joseph Parish School"/>
        <s v="St. Joseph's Children's Center"/>
        <s v="St. Joseph's School"/>
        <s v="St. Joseph/Marquette School"/>
        <s v="St. Luke School"/>
        <s v="St. Philomena School"/>
        <s v="St. Rose of Lima School"/>
        <s v="St. Rose School"/>
        <s v="St. Thomas More School"/>
        <s v="Cedarhome Elementary"/>
        <s v="Church Creek Campus"/>
        <s v="Elger Bay Elementary"/>
        <s v="Port Susan Middle School"/>
        <s v="Stanwood Elementary"/>
        <s v="Stanwood High School"/>
        <s v="Stanwood Middle School"/>
        <s v="Twin City Elementary"/>
        <s v="Utsalady Elementary"/>
        <s v="Starbuck School District #35"/>
        <s v="Anderson Island Elementary"/>
        <s v="Cherrydale Elementary"/>
        <s v="Chloe Clark Elementary"/>
        <s v="Pioneer Middle"/>
        <s v="Saltars Point Elementary"/>
        <s v="Steilacoom High"/>
        <s v="Carson Elementary School"/>
        <s v="Stevenson Elementary School"/>
        <s v="Stevenson High School"/>
        <s v="Wind River Middle School"/>
        <s v="Gold Bar Elementary"/>
        <s v="Sultan Elementary"/>
        <s v="Sultan High School"/>
        <s v="Sultan Middle School"/>
        <s v="Atlas"/>
        <s v="Summit Public Schools:  Olympus"/>
        <s v="Summit Public Schols Washington - Sierra"/>
        <s v="Summit Valley School"/>
        <s v="Bonney Lake Elementary"/>
        <s v="Bonney Lake High School"/>
        <s v="Daffodil Valley Elementary"/>
        <s v="Eismann Elementary"/>
        <s v="Emerald Hills Elementary"/>
        <s v="Lakeridge Middle School"/>
        <s v="Liberty Ridge Elementary"/>
        <s v="Maple Lawn Elementary"/>
        <s v="Sumner Early Learning Center"/>
        <s v="Sumner High"/>
        <s v="Sumner Middle School"/>
        <s v="Tehaleh Heights Elementary School"/>
        <s v="Victor Falls Elementary"/>
        <s v="Sunnyside Christian School"/>
        <s v="Chief Kamiakin Elementary"/>
        <s v="Harrison Middle School"/>
        <s v="Outlook Elementary"/>
        <s v="Sierra Vista Middle School"/>
        <s v="Sun Valley Elementary"/>
        <s v="Sunnyside High School"/>
        <s v="Angelo Giaudrone Middle School"/>
        <s v="Baker Middle School"/>
        <s v="Birney Elementary"/>
        <s v="Blix Elementary School"/>
        <s v="Boze Elementary"/>
        <s v="Brown's Point Elementary"/>
        <s v="Crescent Heights Elementary"/>
        <s v="Delong Elementary"/>
        <s v="Downing Elementary"/>
        <s v="Dr. Dolores Silas High School"/>
        <s v="Fawcett Elementary"/>
        <s v="Fern Hill Elementary"/>
        <s v="First Creek Middle School"/>
        <s v="Foss High School"/>
        <s v="Fresh Start"/>
        <s v="Geiger Elementary"/>
        <s v="Gray Middle School"/>
        <s v="Helen B. Stafford Elementary School"/>
        <s v="Hilltop Heritage Middle School"/>
        <s v="Hunt Middle School"/>
        <s v="Industrial Design Engineering and Art High School"/>
        <s v="Larchmont Elementary"/>
        <s v="Lister Elementary"/>
        <s v="Lyon Elementary"/>
        <s v="Madison Head Start"/>
        <s v="Manitou Park Elementary"/>
        <s v="Mason Middle School"/>
        <s v="Mount Tahoma High"/>
        <s v="Northeast Tacoma Elementary"/>
        <s v="Oakland High School"/>
        <s v="Pearl Street Center"/>
        <s v="Point Defiance Elementary"/>
        <s v="Reed Elementary"/>
        <s v="School of the Arts"/>
        <s v="Science and Math Institute (SAMI)"/>
        <s v="Sheridan Elementary"/>
        <s v="Sherman Elementary School"/>
        <s v="Stadium High School"/>
        <s v="Stanley Elementary"/>
        <s v="Stewart Middle School"/>
        <s v="Tacoma On-Line"/>
        <s v="Travis Elementary"/>
        <s v="Truman Middle School"/>
        <s v="Wainwright Elementary School"/>
        <s v="Willard Early Learning Center"/>
        <s v="Taholah"/>
        <s v="Cedar River Elementary School"/>
        <s v="Glacier Park Elementary"/>
        <s v="Lake Wilderness Elementary"/>
        <s v="Maple View Middle School"/>
        <s v="Rock Creek Elementary"/>
        <s v="Shadow Lake Elementary"/>
        <s v="Summit Trail Middle School"/>
        <s v="Tahoma Elementary School"/>
        <s v="Tahoma Sr High"/>
        <s v="Tekoa Elementary"/>
        <s v="Tekoa Jr/Sr High"/>
        <s v="Tenino Elementary"/>
        <s v="Tenino High School"/>
        <s v="Tenino Middle School"/>
        <s v="Thorp Elem &amp; Jr Sr High"/>
        <s v="Cowlitz Prairie Academy"/>
        <s v="Toledo Elementary"/>
        <s v="Toledo High"/>
        <s v="Toledo Middle"/>
        <s v="Choice High School"/>
        <s v="Tonasket Elementary"/>
        <s v="Tonasket High School"/>
        <s v="Tonasket Middle School"/>
        <s v="Tonasket Outreach School"/>
        <s v="Computer Academy Toppenish High School"/>
        <s v="Garfield Elementary School"/>
        <s v="Kirkwood Elementary School"/>
        <s v="Lincoln Elementary School"/>
        <s v="Toppenish High School"/>
        <s v="Toppenish Middle School"/>
        <s v="Toppenish Pre-School"/>
        <s v="Touchet Elementary &amp; High School"/>
        <s v="Toutle Lake Elementary"/>
        <s v="Toutle Lake Secondary School"/>
        <s v="Trinity Educare Center"/>
        <s v="Trinity School"/>
        <s v="Cascade Elementary School"/>
        <s v="Foster High"/>
        <s v="Showalter Middle"/>
        <s v="Thorndyke Elementary"/>
        <s v="Tukwila Elementary"/>
        <s v="AG West Black Hills High"/>
        <s v="Black Lake Elementary"/>
        <s v="East Olympia Elementary"/>
        <s v="George Washington Bush Middle School"/>
        <s v="Littlerock Elementary"/>
        <s v="Michael T. Simmons Elementary"/>
        <s v="Peter G. Schmidt Elementary"/>
        <s v="Tumwater High"/>
        <s v="Tumwater Hill Elementary"/>
        <s v="Tumwater Middle"/>
        <s v="Union Gap School"/>
        <s v="Chambers Elementary"/>
        <s v="Curtis Junior High"/>
        <s v="Curtis Senior High"/>
        <s v="Drum Intermediate"/>
        <s v="Evergreen Primary"/>
        <s v="Narrows View Intermediate"/>
        <s v="Sunset Primary School"/>
        <s v="University Place Primary"/>
        <s v="Paideia High School"/>
        <s v="Valley School"/>
        <s v="Alki Middle School"/>
        <s v="Benjamin Franklin Elementary"/>
        <s v="Columbia River High School"/>
        <s v="Discovery Middle School"/>
        <s v="Dwight D. Eisenhower Elementary"/>
        <s v="Eleanor Roosevelt  Elementary"/>
        <s v="Felida Elementary"/>
        <s v="Flex Academy (formally Lewis &amp; Clark High School)"/>
        <s v="Fort Vancouver High School"/>
        <s v="Fruit Valley Elementary School"/>
        <s v="Gaiser Middle School"/>
        <s v="GATE Program"/>
        <s v="George C Marshall Elementary School"/>
        <s v="Harney Elementary School"/>
        <s v="Harry S Truman Elementary"/>
        <s v="Hazel Dell Elementary School"/>
        <s v="Home Connection"/>
        <s v="Hough Elementary School"/>
        <s v="Hudson's Bay High School"/>
        <s v="iTech Preparatory"/>
        <s v="Jason Lee Middle School"/>
        <s v="Jim Tangeman Center"/>
        <s v="Lake Shore Elementary"/>
        <s v="Martin Luther King Elementary School"/>
        <s v="Minnehaha Elementary School"/>
        <s v="Peter S. Ogden Elementary School"/>
        <s v="Ruth Bader Ginsburg Elementary"/>
        <s v="Salmon Creek Elementary"/>
        <s v="Sarah J. Anderson Elementary"/>
        <s v="Skyview High School"/>
        <s v="Thomas Jefferson Middle School"/>
        <s v="Vancouver Innovation Technology and Arts Elementary"/>
        <s v="Vancouver School of Arts and Academics"/>
        <s v="Vancouver Success Academy"/>
        <s v="Walnut Grove Elementary"/>
        <s v="Chautauqua  Elementary"/>
        <s v="McMurray Middle"/>
        <s v="Vashon Island High"/>
        <s v="Visitation Catholic STEM Academy"/>
        <s v="Wa He Lut Indian School"/>
        <s v="Kastel Building (Central Dining)"/>
        <s v="Julius A Wendt Elementary/John C Thomas Middle School"/>
        <s v="Wahkiakum High School"/>
        <s v="Mattawa Elementary School"/>
        <s v="Morris Schott Elementary School"/>
        <s v="Saddle Mountain Elementary School"/>
        <s v="Sentinel Tech Alt School"/>
        <s v="Wahluke High School"/>
        <s v="Wahluke Junior High School"/>
        <s v="Preston Hall Middle School"/>
        <s v="Waitsburg Elementary"/>
        <s v="Waitsburg High"/>
        <s v="Berney Elementary"/>
        <s v="Garrison Middle"/>
        <s v="Green Park Elementary"/>
        <s v="Lincoln Alternative High School"/>
        <s v="Opportunity"/>
        <s v="Prospect Point Elementary"/>
        <s v="Sharpstein Elementary"/>
        <s v="Walla Walla Center for Children and Families"/>
        <s v="Walla Walla High"/>
        <s v="Camas Elementary School"/>
        <s v="Pace Alt. High"/>
        <s v="Satus Elementary School"/>
        <s v="Simcoe Elementary School"/>
        <s v="Wapato High School"/>
        <s v="Wapato Middle School"/>
        <s v="Warden Elementary"/>
        <s v="Warden High School"/>
        <s v="Warden Middle School"/>
        <s v="Orcas Christian School"/>
        <s v="Washington State School for the Blind (cental dining room)"/>
        <s v="Washington Youth Academy"/>
        <s v="Canyon Creek Middle School"/>
        <s v="Cape Horn-Skye Elementary School"/>
        <s v="Columbia River Gorge Elementary School"/>
        <s v="Gause Elementary School"/>
        <s v="Hathaway Elementary School"/>
        <s v="Jemtegaard Middle School"/>
        <s v="Washougal High School"/>
        <s v="Washtucna School"/>
        <s v="Waterville Elementary"/>
        <s v="Waterville Jr/Sr. High"/>
        <s v="Wellpinit Elementary"/>
        <s v="Wellpinit High"/>
        <s v="Wellpinit Middle School"/>
        <s v="Columbia"/>
        <s v="Foothills Middle School"/>
        <s v="Lewis and Clark Elementary"/>
        <s v="Mission View Elementary"/>
        <s v="Newbery Elementary"/>
        <s v="Orchard Middle School"/>
        <s v="Pioneer Middle School"/>
        <s v="Wenatchee High School"/>
        <s v="Westside High School"/>
        <s v="Centennial Middle School"/>
        <s v="Dishman Hills High School (formerly Contract Based Ed)"/>
        <s v="Millwood Kindergarten Center"/>
        <s v="Ness Elementary School"/>
        <s v="Orchard Center Elementary"/>
        <s v="Pasadena Park Elementary"/>
        <s v="Seth Woodard Elementary"/>
        <s v="Spokane Valley High School"/>
        <s v="West Valley City School"/>
        <s v="West Valley Early Learning Center"/>
        <s v="West Valley High School"/>
        <s v="Ahtanum Elementary"/>
        <s v="Apple Valley Elementary"/>
        <s v="Innovation Center"/>
        <s v="Mountainview Elementary"/>
        <s v="Summitview Elementary"/>
        <s v="West Valley High"/>
        <s v="West Valley Middle Level Campus"/>
        <s v="Wide Hollow Elementary"/>
        <s v="Whatcom County Juvenile Detention"/>
        <s v="White Pass Elementary"/>
        <s v="White Pass Jr/Sr High"/>
        <s v="Elk Ridge Elementary"/>
        <s v="Foothills Elementary"/>
        <s v="Mt. Meadow Elementary"/>
        <s v="White River High"/>
        <s v="Wilkeson Elementary"/>
        <s v="Columbia High School"/>
        <s v="Henkle Middle School"/>
        <s v="Wallace &amp; Priscilla Stevenson Intermediate School"/>
        <s v="Whitson Elementary School"/>
        <s v="WIlbur Elementary"/>
        <s v="Wilbur High"/>
        <s v="Willapa Elementary"/>
        <s v="Willapa Valley Jr/Sr High"/>
        <s v="Wilson Creek Elementary"/>
        <s v="Wilson Creek Junior-Senior High School"/>
        <s v="Winlock Middle School"/>
        <s v="Winlock Miller Elementary School"/>
        <s v="Winlock Senior High School"/>
        <s v="Wishkah Valley Elementary/High School"/>
        <s v="Wishram High and Elementary"/>
        <s v="Columbia Elementary School"/>
        <s v="North Fork Elementary School"/>
        <s v="Woodland High School"/>
        <s v="Woodland Middle School"/>
        <s v="Yale Elementary"/>
        <s v="Yakima Co. Juv. Det."/>
        <s v="Barge-Lincoln Elementary"/>
        <s v="Davis High School"/>
        <s v="Discovery Lab School"/>
        <s v="Eisenhower High School"/>
        <s v="Franklin Middle"/>
        <s v="Gilbert Elementary"/>
        <s v="Hoover Elementary"/>
        <s v="Lewis &amp; Clark Middle"/>
        <s v="Martin Luther King Jr. Elementary"/>
        <s v="McClure Elementary"/>
        <s v="McKinley Elementary"/>
        <s v="Nob Hill Elementary"/>
        <s v="Robertson Elementary"/>
        <s v="Stanton Academy"/>
        <s v="Washington Middle"/>
        <s v="Whitney Elementary"/>
        <s v="Wilson Middle School"/>
        <s v="Ft. Stevens Elementary"/>
        <s v="Lackamas Elementary"/>
        <s v="McKenna Elementary"/>
        <s v="Mill Pond Elementary"/>
        <s v="Ridgeline Middle School"/>
        <s v="Southworth Elementary"/>
        <s v="Yelm Extension School"/>
        <s v="Yelm High School"/>
        <s v="Yelm Middle School"/>
        <s v="Yelm Prarie Elementary"/>
        <s v="Hilton Elementary"/>
        <s v="Zillah High"/>
        <s v="Zillah Intermediate"/>
        <s v="Zillah Middle"/>
      </sharedItems>
    </cacheField>
    <cacheField name="Primary Address" numFmtId="0">
      <sharedItems/>
    </cacheField>
    <cacheField name="Secondary Address" numFmtId="0">
      <sharedItems containsBlank="1"/>
    </cacheField>
    <cacheField name="City" numFmtId="0">
      <sharedItems/>
    </cacheField>
    <cacheField name="State" numFmtId="0">
      <sharedItems/>
    </cacheField>
    <cacheField name="Zip" numFmtId="0">
      <sharedItems/>
    </cacheField>
    <cacheField name="Free Eligible" numFmtId="0">
      <sharedItems containsSemiMixedTypes="0" containsString="0" containsNumber="1" containsInteger="1" minValue="0" maxValue="2700"/>
    </cacheField>
    <cacheField name="Reduced Price Eligible" numFmtId="0">
      <sharedItems containsSemiMixedTypes="0" containsString="0" containsNumber="1" containsInteger="1" minValue="0" maxValue="181"/>
    </cacheField>
    <cacheField name="Paid Eligible" numFmtId="0">
      <sharedItems containsSemiMixedTypes="0" containsString="0" containsNumber="1" containsInteger="1" minValue="0" maxValue="2451"/>
    </cacheField>
    <cacheField name="Total Enrollment" numFmtId="0">
      <sharedItems containsSemiMixedTypes="0" containsString="0" containsNumber="1" containsInteger="1" minValue="0" maxValue="3376"/>
    </cacheField>
    <cacheField name="% Free" numFmtId="0">
      <sharedItems containsSemiMixedTypes="0" containsString="0" containsNumber="1" minValue="0" maxValue="1" count="1667">
        <n v="1"/>
        <n v="0.6915"/>
        <n v="0.63329999999999997"/>
        <n v="0.78739999999999999"/>
        <n v="0.8851"/>
        <n v="0.16930000000000001"/>
        <n v="0.1749"/>
        <n v="0.38030000000000003"/>
        <n v="0.17560000000000001"/>
        <n v="0.20100000000000001"/>
        <n v="0.75860000000000005"/>
        <n v="0.23400000000000001"/>
        <n v="0.2457"/>
        <n v="0.29859999999999998"/>
        <n v="0.2336"/>
        <n v="0.31909999999999999"/>
        <n v="0.2432"/>
        <n v="0.34410000000000002"/>
        <n v="0.88639999999999997"/>
        <n v="0.23680000000000001"/>
        <n v="0.31719999999999998"/>
        <n v="0.27350000000000002"/>
        <n v="0.6633"/>
        <n v="0.73980000000000001"/>
        <n v="0.29039999999999999"/>
        <n v="0.22739999999999999"/>
        <n v="0"/>
        <n v="0.77869999999999995"/>
        <n v="0.7077"/>
        <n v="0.76570000000000005"/>
        <n v="0.70479999999999998"/>
        <n v="0.49669999999999997"/>
        <n v="0.40910000000000002"/>
        <n v="0.7792"/>
        <n v="0.80500000000000005"/>
        <n v="0.57620000000000005"/>
        <n v="0.87960000000000005"/>
        <n v="0.49719999999999998"/>
        <n v="0.75519999999999998"/>
        <n v="0.38490000000000002"/>
        <n v="0.52859999999999996"/>
        <n v="0.89849999999999997"/>
        <n v="0.56179999999999997"/>
        <n v="0.81469999999999998"/>
        <n v="0.91439999999999999"/>
        <n v="0.74109999999999998"/>
        <n v="0.97670000000000001"/>
        <n v="0.95050000000000001"/>
        <n v="0.80079999999999996"/>
        <n v="0.71819999999999995"/>
        <n v="6.3700000000000007E-2"/>
        <n v="4.5699999999999998E-2"/>
        <n v="9.5799999999999996E-2"/>
        <n v="5.5899999999999998E-2"/>
        <n v="9.2200000000000004E-2"/>
        <n v="5.4100000000000002E-2"/>
        <n v="5.7500000000000002E-2"/>
        <n v="0.20660000000000001"/>
        <n v="0.19670000000000001"/>
        <n v="0.20899999999999999"/>
        <n v="0.2833"/>
        <n v="0.2384"/>
        <n v="0.33879999999999999"/>
        <n v="0.31709999999999999"/>
        <n v="0.42880000000000001"/>
        <n v="0.21210000000000001"/>
        <n v="0.3639"/>
        <n v="0.34089999999999998"/>
        <n v="0.3342"/>
        <n v="0.31659999999999999"/>
        <n v="0.2828"/>
        <n v="0.31159999999999999"/>
        <n v="0.28849999999999998"/>
        <n v="0.2505"/>
        <n v="0.155"/>
        <n v="0.39839999999999998"/>
        <n v="0.1009"/>
        <n v="4.4299999999999999E-2"/>
        <n v="2.3099999999999999E-2"/>
        <n v="0.17399999999999999"/>
        <n v="0.1424"/>
        <n v="0.14199999999999999"/>
        <n v="0.44350000000000001"/>
        <n v="0.1767"/>
        <n v="4.5199999999999997E-2"/>
        <n v="3.3000000000000002E-2"/>
        <n v="0.75060000000000004"/>
        <n v="1.43E-2"/>
        <n v="0.16520000000000001"/>
        <n v="9.4600000000000004E-2"/>
        <n v="0.13020000000000001"/>
        <n v="0.2707"/>
        <n v="0.1673"/>
        <n v="0.28689999999999999"/>
        <n v="0.59950000000000003"/>
        <n v="4.1700000000000001E-2"/>
        <n v="0.1537"/>
        <n v="0.60040000000000004"/>
        <n v="0.1123"/>
        <n v="0.1179"/>
        <n v="0.11219999999999999"/>
        <n v="0.1429"/>
        <n v="0.97529999999999994"/>
        <n v="0.2235"/>
        <n v="0.82220000000000004"/>
        <n v="0.70550000000000002"/>
        <n v="0.1963"/>
        <n v="0.96340000000000003"/>
        <n v="0.49909999999999999"/>
        <n v="0.1573"/>
        <n v="0.51400000000000001"/>
        <n v="0.184"/>
        <n v="0.254"/>
        <n v="0.43680000000000002"/>
        <n v="0.90800000000000003"/>
        <n v="0.7127"/>
        <n v="0.18190000000000001"/>
        <n v="0.74829999999999997"/>
        <n v="8.5699999999999998E-2"/>
        <n v="0.58109999999999995"/>
        <n v="0.51519999999999999"/>
        <n v="0.1242"/>
        <n v="0.51019999999999999"/>
        <n v="0.75549999999999995"/>
        <n v="0.49249999999999999"/>
        <n v="0.89939999999999998"/>
        <n v="0.70409999999999995"/>
        <n v="0.76129999999999998"/>
        <n v="0.6573"/>
        <n v="0.71499999999999997"/>
        <n v="0.76519999999999999"/>
        <n v="0.70640000000000003"/>
        <n v="0.60029999999999994"/>
        <n v="0.57589999999999997"/>
        <n v="0.25519999999999998"/>
        <n v="0.7167"/>
        <n v="0.60940000000000005"/>
        <n v="0.28370000000000001"/>
        <n v="0.3256"/>
        <n v="0.46910000000000002"/>
        <n v="0.51429999999999998"/>
        <n v="0.54559999999999997"/>
        <n v="0.69379999999999997"/>
        <n v="0.92469999999999997"/>
        <n v="0.316"/>
        <n v="0.53220000000000001"/>
        <n v="0.54239999999999999"/>
        <n v="0.59730000000000005"/>
        <n v="0.56130000000000002"/>
        <n v="0.73809999999999998"/>
        <n v="0.80230000000000001"/>
        <n v="0.59899999999999998"/>
        <n v="0.69710000000000005"/>
        <n v="0.88959999999999995"/>
        <n v="0.33760000000000001"/>
        <n v="0.2944"/>
        <n v="0.31319999999999998"/>
        <n v="0.35439999999999999"/>
        <n v="0.29289999999999999"/>
        <n v="0.80520000000000003"/>
        <n v="0.63839999999999997"/>
        <n v="0.92500000000000004"/>
        <n v="0.85470000000000002"/>
        <n v="0.87190000000000001"/>
        <n v="0.90090000000000003"/>
        <n v="0.81940000000000002"/>
        <n v="0.8044"/>
        <n v="0.79530000000000001"/>
        <n v="0.86619999999999997"/>
        <n v="0.81820000000000004"/>
        <n v="0.46750000000000003"/>
        <n v="0.63619999999999999"/>
        <n v="0.38159999999999999"/>
        <n v="0.88429999999999997"/>
        <n v="0.746"/>
        <n v="0.1046"/>
        <n v="0.11459999999999999"/>
        <n v="0.1014"/>
        <n v="9.2799999999999994E-2"/>
        <n v="0.24859999999999999"/>
        <n v="0.15559999999999999"/>
        <n v="0.15579999999999999"/>
        <n v="0.1"/>
        <n v="0.115"/>
        <n v="9.1399999999999995E-2"/>
        <n v="0.17849999999999999"/>
        <n v="0.70340000000000003"/>
        <n v="0.79890000000000005"/>
        <n v="0.74239999999999995"/>
        <n v="0.26290000000000002"/>
        <n v="0.7702"/>
        <n v="0.3962"/>
        <n v="0.33410000000000001"/>
        <n v="0.35110000000000002"/>
        <n v="0.31030000000000002"/>
        <n v="0.31819999999999998"/>
        <n v="0.33329999999999999"/>
        <n v="0.35239999999999999"/>
        <n v="0.68269999999999997"/>
        <n v="0.66510000000000002"/>
        <n v="0.62539999999999996"/>
        <n v="0.314"/>
        <n v="0.1236"/>
        <n v="0.63880000000000003"/>
        <n v="0.14610000000000001"/>
        <n v="0.1439"/>
        <n v="0.18720000000000001"/>
        <n v="0.1918"/>
        <n v="0.26340000000000002"/>
        <n v="0.1714"/>
        <n v="0.18640000000000001"/>
        <n v="0.6532"/>
        <n v="0.71109999999999995"/>
        <n v="0.2145"/>
        <n v="0.23980000000000001"/>
        <n v="0.13250000000000001"/>
        <n v="0.21940000000000001"/>
        <n v="0.69110000000000005"/>
        <n v="0.17319999999999999"/>
        <n v="0.21429999999999999"/>
        <n v="0.1827"/>
        <n v="0.65469999999999995"/>
        <n v="0.62629999999999997"/>
        <n v="0.59940000000000004"/>
        <n v="0.93689999999999996"/>
        <n v="0.28079999999999999"/>
        <n v="0.19270000000000001"/>
        <n v="0.2135"/>
        <n v="0.64049999999999996"/>
        <n v="0.29759999999999998"/>
        <n v="0.1867"/>
        <n v="0.2087"/>
        <n v="0.1779"/>
        <n v="0.6643"/>
        <n v="0.62760000000000005"/>
        <n v="0.85"/>
        <n v="0.87219999999999998"/>
        <n v="0.39889999999999998"/>
        <n v="0.93810000000000004"/>
        <n v="0.2152"/>
        <n v="0.44629999999999997"/>
        <n v="0.2316"/>
        <n v="0.51839999999999997"/>
        <n v="0.13189999999999999"/>
        <n v="0.19320000000000001"/>
        <n v="0.15640000000000001"/>
        <n v="0.71879999999999999"/>
        <n v="0.29499999999999998"/>
        <n v="0.86870000000000003"/>
        <n v="0.9859"/>
        <n v="0.91749999999999998"/>
        <n v="0.99229999999999996"/>
        <n v="0.62150000000000005"/>
        <n v="0.68579999999999997"/>
        <n v="0.64449999999999996"/>
        <n v="0.28410000000000002"/>
        <n v="0.64019999999999999"/>
        <n v="0.35870000000000002"/>
        <n v="0.61419999999999997"/>
        <n v="0.65380000000000005"/>
        <n v="0.57189999999999996"/>
        <n v="0.98929999999999996"/>
        <n v="0.87639999999999996"/>
        <n v="0.66830000000000001"/>
        <n v="0.58179999999999998"/>
        <n v="0.42930000000000001"/>
        <n v="0.90669999999999995"/>
        <n v="0.83609999999999995"/>
        <n v="0.69510000000000005"/>
        <n v="0.82410000000000005"/>
        <n v="0.78800000000000003"/>
        <n v="0.61399999999999999"/>
        <n v="0.53269999999999995"/>
        <n v="0.92420000000000002"/>
        <n v="0.41639999999999999"/>
        <n v="0.88329999999999997"/>
        <n v="0.72"/>
        <n v="0.69410000000000005"/>
        <n v="0.3221"/>
        <n v="0.25530000000000003"/>
        <n v="0.85709999999999997"/>
        <n v="0.29020000000000001"/>
        <n v="0.21229999999999999"/>
        <n v="7.3700000000000002E-2"/>
        <n v="0.88370000000000004"/>
        <n v="0.99270000000000003"/>
        <n v="0.95"/>
        <n v="0.85170000000000001"/>
        <n v="0.25950000000000001"/>
        <n v="0.55530000000000002"/>
        <n v="0.31759999999999999"/>
        <n v="0.81010000000000004"/>
        <n v="0.46"/>
        <n v="0.79449999999999998"/>
        <n v="0.43359999999999999"/>
        <n v="7.6899999999999996E-2"/>
        <n v="0.5907"/>
        <n v="0.89529999999999998"/>
        <n v="0.21190000000000001"/>
        <n v="0.4864"/>
        <n v="0.2261"/>
        <n v="0.27660000000000001"/>
        <n v="0.69369999999999998"/>
        <n v="0.68630000000000002"/>
        <n v="0.26440000000000002"/>
        <n v="0.2"/>
        <n v="0.90600000000000003"/>
        <n v="0.65269999999999995"/>
        <n v="0.61470000000000002"/>
        <n v="0.77839999999999998"/>
        <n v="0.51060000000000005"/>
        <n v="0.66320000000000001"/>
        <n v="0.77459999999999996"/>
        <n v="0.79090000000000005"/>
        <n v="0.74060000000000004"/>
        <n v="0.67430000000000001"/>
        <n v="0.1946"/>
        <n v="0.31369999999999998"/>
        <n v="0.70150000000000001"/>
        <n v="0.32640000000000002"/>
        <n v="0.2271"/>
        <n v="0.27979999999999999"/>
        <n v="0.2903"/>
        <n v="0.83720000000000006"/>
        <n v="0.39579999999999999"/>
        <n v="0.68779999999999997"/>
        <n v="0.73680000000000001"/>
        <n v="0.91539999999999999"/>
        <n v="0.9"/>
        <n v="0.77500000000000002"/>
        <n v="0.58720000000000006"/>
        <n v="0.34670000000000001"/>
        <n v="0.33860000000000001"/>
        <n v="0.52380000000000004"/>
        <n v="0.6593"/>
        <n v="0.7"/>
        <n v="0.59740000000000004"/>
        <n v="0.3478"/>
        <n v="0.52500000000000002"/>
        <n v="0.66279999999999994"/>
        <n v="0.33389999999999997"/>
        <n v="0.61519999999999997"/>
        <n v="0.13200000000000001"/>
        <n v="0.1171"/>
        <n v="0.52629999999999999"/>
        <n v="0.84260000000000002"/>
        <n v="0.59909999999999997"/>
        <n v="0.85860000000000003"/>
        <n v="0.65959999999999996"/>
        <n v="0.90139999999999998"/>
        <n v="0.35420000000000001"/>
        <n v="0.85580000000000001"/>
        <n v="0.75390000000000001"/>
        <n v="0.77110000000000001"/>
        <n v="0.72670000000000001"/>
        <n v="0.81630000000000003"/>
        <n v="0.621"/>
        <n v="0.74260000000000004"/>
        <n v="0.75180000000000002"/>
        <n v="0.66400000000000003"/>
        <n v="0.66410000000000002"/>
        <n v="0.78320000000000001"/>
        <n v="0.69220000000000004"/>
        <n v="0.99690000000000001"/>
        <n v="0.68510000000000004"/>
        <n v="0.46879999999999999"/>
        <n v="0.65480000000000005"/>
        <n v="0.27400000000000002"/>
        <n v="0.25"/>
        <n v="0.27560000000000001"/>
        <n v="0.36320000000000002"/>
        <n v="0.50939999999999996"/>
        <n v="0.30840000000000001"/>
        <n v="0.13220000000000001"/>
        <n v="0.2467"/>
        <n v="0.72950000000000004"/>
        <n v="0.67579999999999996"/>
        <n v="0.66020000000000001"/>
        <n v="0.68540000000000001"/>
        <n v="0.80169999999999997"/>
        <n v="0.1033"/>
        <n v="0.1507"/>
        <n v="0.22559999999999999"/>
        <n v="0.29349999999999998"/>
        <n v="0.1203"/>
        <n v="0.62949999999999995"/>
        <n v="0.37159999999999999"/>
        <n v="0.3095"/>
        <n v="8.5400000000000004E-2"/>
        <n v="6.5500000000000003E-2"/>
        <n v="0.34820000000000001"/>
        <n v="0.32269999999999999"/>
        <n v="0.30869999999999997"/>
        <n v="0.32690000000000002"/>
        <n v="0.38229999999999997"/>
        <n v="0.2268"/>
        <n v="0.3201"/>
        <n v="0.67889999999999995"/>
        <n v="0.13450000000000001"/>
        <n v="0.48280000000000001"/>
        <n v="0.12740000000000001"/>
        <n v="0.24540000000000001"/>
        <n v="0.76190000000000002"/>
        <n v="0.27700000000000002"/>
        <n v="0.80389999999999995"/>
        <n v="0.55420000000000003"/>
        <n v="0.3427"/>
        <n v="0.65200000000000002"/>
        <n v="0.1976"/>
        <n v="0.79310000000000003"/>
        <n v="0.71689999999999998"/>
        <n v="0.57650000000000001"/>
        <n v="0.65749999999999997"/>
        <n v="0.86960000000000004"/>
        <n v="0.66669999999999996"/>
        <n v="0.69440000000000002"/>
        <n v="0.95450000000000002"/>
        <n v="0.16880000000000001"/>
        <n v="0.22509999999999999"/>
        <n v="0.18940000000000001"/>
        <n v="0.1898"/>
        <n v="0.2021"/>
        <n v="0.1467"/>
        <n v="0.66800000000000004"/>
        <n v="0.71309999999999996"/>
        <n v="0.58130000000000004"/>
        <n v="0.79569999999999996"/>
        <n v="0.74029999999999996"/>
        <n v="0.58589999999999998"/>
        <n v="0.18490000000000001"/>
        <n v="0.78600000000000003"/>
        <n v="0.62109999999999999"/>
        <n v="0.72409999999999997"/>
        <n v="8.6300000000000002E-2"/>
        <n v="0.83799999999999997"/>
        <n v="0.12509999999999999"/>
        <n v="0.2114"/>
        <n v="0.17530000000000001"/>
        <n v="0.85440000000000005"/>
        <n v="0.4234"/>
        <n v="0.81830000000000003"/>
        <n v="0.89459999999999995"/>
        <n v="0.48530000000000001"/>
        <n v="0.79420000000000002"/>
        <n v="0.25130000000000002"/>
        <n v="0.80559999999999998"/>
        <n v="0.1447"/>
        <n v="0.71619999999999995"/>
        <n v="6.0600000000000001E-2"/>
        <n v="0.54269999999999996"/>
        <n v="0.4703"/>
        <n v="0.4335"/>
        <n v="0.72570000000000001"/>
        <n v="0.89059999999999995"/>
        <n v="0.87009999999999998"/>
        <n v="0.6361"/>
        <n v="0.86439999999999995"/>
        <n v="0.83660000000000001"/>
        <n v="0.86909999999999998"/>
        <n v="0.52270000000000005"/>
        <n v="0.748"/>
        <n v="0.95509999999999995"/>
        <n v="0.29549999999999998"/>
        <n v="0.65439999999999998"/>
        <n v="0.57730000000000004"/>
        <n v="0.74419999999999997"/>
        <n v="0.52810000000000001"/>
        <n v="0.71579999999999999"/>
        <n v="0.80210000000000004"/>
        <n v="0.2868"/>
        <n v="0.85809999999999997"/>
        <n v="0.81520000000000004"/>
        <n v="0.76749999999999996"/>
        <n v="0.87470000000000003"/>
        <n v="0.57469999999999999"/>
        <n v="0.93030000000000002"/>
        <n v="0.56399999999999995"/>
        <n v="0.56269999999999998"/>
        <n v="0.629"/>
        <n v="0.46310000000000001"/>
        <n v="0.72440000000000004"/>
        <n v="0.73509999999999998"/>
        <n v="0.37930000000000003"/>
        <n v="0.80449999999999999"/>
        <n v="0.60109999999999997"/>
        <n v="0.54549999999999998"/>
        <n v="0.7177"/>
        <n v="0.68440000000000001"/>
        <n v="0.60329999999999995"/>
        <n v="0.61970000000000003"/>
        <n v="0.70099999999999996"/>
        <n v="0.86229999999999996"/>
        <n v="0.73089999999999999"/>
        <n v="0.32669999999999999"/>
        <n v="0.61370000000000002"/>
        <n v="0.84279999999999999"/>
        <n v="0.66259999999999997"/>
        <n v="0.9839"/>
        <n v="0.8125"/>
        <n v="0.6694"/>
        <n v="0.47820000000000001"/>
        <n v="0.88380000000000003"/>
        <n v="0.70109999999999995"/>
        <n v="0.58620000000000005"/>
        <n v="0.89539999999999997"/>
        <n v="0.99039999999999995"/>
        <n v="0.83709999999999996"/>
        <n v="0.68030000000000002"/>
        <n v="0.85289999999999999"/>
        <n v="0.60389999999999999"/>
        <n v="0.92649999999999999"/>
        <n v="0.79590000000000005"/>
        <n v="0.63439999999999996"/>
        <n v="0.71960000000000002"/>
        <n v="0.8145"/>
        <n v="0.75229999999999997"/>
        <n v="0.91779999999999995"/>
        <n v="0.64390000000000003"/>
        <n v="0.78949999999999998"/>
        <n v="0.65390000000000004"/>
        <n v="0.74380000000000002"/>
        <n v="0.55679999999999996"/>
        <n v="0.71160000000000001"/>
        <n v="0.2853"/>
        <n v="0.64539999999999997"/>
        <n v="0.64529999999999998"/>
        <n v="0.59809999999999997"/>
        <n v="0.37419999999999998"/>
        <n v="0.32440000000000002"/>
        <n v="0.443"/>
        <n v="0.33900000000000002"/>
        <n v="0.35499999999999998"/>
        <n v="0.43659999999999999"/>
        <n v="0.73"/>
        <n v="0.68979999999999997"/>
        <n v="0.69210000000000005"/>
        <n v="0.79800000000000004"/>
        <n v="0.62350000000000005"/>
        <n v="0.93059999999999998"/>
        <n v="0.93069999999999997"/>
        <n v="0.67689999999999995"/>
        <n v="0.93500000000000005"/>
        <n v="0.92859999999999998"/>
        <n v="0.97650000000000003"/>
        <n v="0.76139999999999997"/>
        <n v="0.92800000000000005"/>
        <n v="0.82789999999999997"/>
        <n v="0.124"/>
        <n v="0.13439999999999999"/>
        <n v="0.16669999999999999"/>
        <n v="0.98040000000000005"/>
        <n v="0.3947"/>
        <n v="0.24"/>
        <n v="0.74629999999999996"/>
        <n v="0.60629999999999995"/>
        <n v="0.74439999999999995"/>
        <n v="0.82120000000000004"/>
        <n v="0.95150000000000001"/>
        <n v="0.9143"/>
        <n v="0.75"/>
        <n v="0.253"/>
        <n v="0.29680000000000001"/>
        <n v="0.36670000000000003"/>
        <n v="0.29189999999999999"/>
        <n v="0.33750000000000002"/>
        <n v="0.5393"/>
        <n v="0.17860000000000001"/>
        <n v="0.18240000000000001"/>
        <n v="0.96"/>
        <n v="0.79730000000000001"/>
        <n v="0.92549999999999999"/>
        <n v="0.85980000000000001"/>
        <n v="0.97460000000000002"/>
        <n v="0.94410000000000005"/>
        <n v="0.86680000000000001"/>
        <n v="0.98170000000000002"/>
        <n v="0.74160000000000004"/>
        <n v="0.93620000000000003"/>
        <n v="0.9093"/>
        <n v="0.61729999999999996"/>
        <n v="0.89280000000000004"/>
        <n v="0.80069999999999997"/>
        <n v="0.89239999999999997"/>
        <n v="0.432"/>
        <n v="0.65229999999999999"/>
        <n v="0.81040000000000001"/>
        <n v="0.39529999999999998"/>
        <n v="0.52280000000000004"/>
        <n v="0.30120000000000002"/>
        <n v="0.73919999999999997"/>
        <n v="0.57820000000000005"/>
        <n v="0.94950000000000001"/>
        <n v="0.18440000000000001"/>
        <n v="0.17480000000000001"/>
        <n v="0.19470000000000001"/>
        <n v="0.84419999999999995"/>
        <n v="0.97699999999999998"/>
        <n v="0.7036"/>
        <n v="0.98219999999999996"/>
        <n v="0.1784"/>
        <n v="0.55200000000000005"/>
        <n v="0.68730000000000002"/>
        <n v="0.67520000000000002"/>
        <n v="0.69669999999999999"/>
        <n v="0.93089999999999995"/>
        <n v="0.21740000000000001"/>
        <n v="0.1142"/>
        <n v="6.1499999999999999E-2"/>
        <n v="0.1128"/>
        <n v="1.72E-2"/>
        <n v="0.1234"/>
        <n v="0.1298"/>
        <n v="0.2228"/>
        <n v="8.2100000000000006E-2"/>
        <n v="6.0400000000000002E-2"/>
        <n v="1.89E-2"/>
        <n v="2.3800000000000002E-2"/>
        <n v="5.8700000000000002E-2"/>
        <n v="7.0699999999999999E-2"/>
        <n v="4.9299999999999997E-2"/>
        <n v="9.7000000000000003E-2"/>
        <n v="0.19900000000000001"/>
        <n v="0.2369"/>
        <n v="0.1099"/>
        <n v="0.1084"/>
        <n v="0.11890000000000001"/>
        <n v="0.10150000000000001"/>
        <n v="6.6100000000000006E-2"/>
        <n v="3.1600000000000003E-2"/>
        <n v="0.05"/>
        <n v="6.4899999999999999E-2"/>
        <n v="0.17199999999999999"/>
        <n v="0.8387"/>
        <n v="0.2495"/>
        <n v="0.1895"/>
        <n v="0.24030000000000001"/>
        <n v="0.55649999999999999"/>
        <n v="0.6905"/>
        <n v="0.8155"/>
        <n v="0.6401"/>
        <n v="0.72770000000000001"/>
        <n v="0.42170000000000002"/>
        <n v="0.23549999999999999"/>
        <n v="0.80330000000000001"/>
        <n v="0.69499999999999995"/>
        <n v="0.55810000000000004"/>
        <n v="0.20710000000000001"/>
        <n v="0.86729999999999996"/>
        <n v="0.70069999999999999"/>
        <n v="0.47549999999999998"/>
        <n v="0.81340000000000001"/>
        <n v="0.88180000000000003"/>
        <n v="0.64780000000000004"/>
        <n v="0.64910000000000001"/>
        <n v="0.38269999999999998"/>
        <n v="0.44040000000000001"/>
        <n v="0.73570000000000002"/>
        <n v="0.59709999999999996"/>
        <n v="0.6038"/>
        <n v="0.54369999999999996"/>
        <n v="0.85760000000000003"/>
        <n v="0.98209999999999997"/>
        <n v="0.84519999999999995"/>
        <n v="0.29320000000000002"/>
        <n v="0.57809999999999995"/>
        <n v="0.5"/>
        <n v="0.67630000000000001"/>
        <n v="0.4133"/>
        <n v="0.96809999999999996"/>
        <n v="0.42109999999999997"/>
        <n v="0.48099999999999998"/>
        <n v="0.90700000000000003"/>
        <n v="0.29249999999999998"/>
        <n v="0.60099999999999998"/>
        <n v="0.51339999999999997"/>
        <n v="0.99280000000000002"/>
        <n v="0.33639999999999998"/>
        <n v="0.77390000000000003"/>
        <n v="0.47689999999999999"/>
        <n v="0.2888"/>
        <n v="0.35270000000000001"/>
        <n v="0.3054"/>
        <n v="0.56069999999999998"/>
        <n v="0.46360000000000001"/>
        <n v="0.79910000000000003"/>
        <n v="0.68259999999999998"/>
        <n v="0.46939999999999998"/>
        <n v="0.57250000000000001"/>
        <n v="0.89339999999999997"/>
        <n v="0.88270000000000004"/>
        <n v="0.8276"/>
        <n v="0.28520000000000001"/>
        <n v="0.80289999999999995"/>
        <n v="0.96389999999999998"/>
        <n v="0.18970000000000001"/>
        <n v="0.97350000000000003"/>
        <n v="0.89859999999999995"/>
        <n v="0.28320000000000001"/>
        <n v="0.89349999999999996"/>
        <n v="0.371"/>
        <n v="0.60680000000000001"/>
        <n v="0.69179999999999997"/>
        <n v="0.64749999999999996"/>
        <n v="0.74880000000000002"/>
        <n v="0.84440000000000004"/>
        <n v="0.94769999999999999"/>
        <n v="0.38040000000000002"/>
        <n v="0.37859999999999999"/>
        <n v="0.78310000000000002"/>
        <n v="0.22289999999999999"/>
        <n v="0.20669999999999999"/>
        <n v="0.2019"/>
        <n v="0.87260000000000004"/>
        <n v="0.67100000000000004"/>
        <n v="0.83589999999999998"/>
        <n v="0.751"/>
        <n v="0.86219999999999997"/>
        <n v="0.88829999999999998"/>
        <n v="0.20380000000000001"/>
        <n v="0.71699999999999997"/>
        <n v="0.16569999999999999"/>
        <n v="0.18410000000000001"/>
        <n v="0.1741"/>
        <n v="0.1966"/>
        <n v="0.2402"/>
        <n v="0.1842"/>
        <n v="0.23200000000000001"/>
        <n v="0.20749999999999999"/>
        <n v="0.18770000000000001"/>
        <n v="3.1300000000000001E-2"/>
        <n v="5.0299999999999997E-2"/>
        <n v="0.19209999999999999"/>
        <n v="2.3400000000000001E-2"/>
        <n v="1.6799999999999999E-2"/>
        <n v="0.13569999999999999"/>
        <n v="8.9499999999999996E-2"/>
        <n v="3.6999999999999998E-2"/>
        <n v="0.12529999999999999"/>
        <n v="0.12690000000000001"/>
        <n v="0.1111"/>
        <n v="4.7899999999999998E-2"/>
        <n v="0.1196"/>
        <n v="6.7100000000000007E-2"/>
        <n v="2.7099999999999999E-2"/>
        <n v="2.0899999999999998E-2"/>
        <n v="0.17499999999999999"/>
        <n v="0.18509999999999999"/>
        <n v="0.22770000000000001"/>
        <n v="0.21609999999999999"/>
        <n v="2.7E-2"/>
        <n v="7.3999999999999996E-2"/>
        <n v="9.5399999999999999E-2"/>
        <n v="9.7199999999999995E-2"/>
        <n v="3.5200000000000002E-2"/>
        <n v="1.23E-2"/>
        <n v="2.12E-2"/>
        <n v="0.23100000000000001"/>
        <n v="0.21249999999999999"/>
        <n v="9.7799999999999998E-2"/>
        <n v="0.1341"/>
        <n v="4.1399999999999999E-2"/>
        <n v="3.9100000000000003E-2"/>
        <n v="0.10249999999999999"/>
        <n v="9.3700000000000006E-2"/>
        <n v="5.8299999999999998E-2"/>
        <n v="7.1599999999999997E-2"/>
        <n v="5.1999999999999998E-3"/>
        <n v="1.1599999999999999E-2"/>
        <n v="8.2699999999999996E-2"/>
        <n v="6.5600000000000006E-2"/>
        <n v="0.1081"/>
        <n v="2.4299999999999999E-2"/>
        <n v="0.59"/>
        <n v="0.69750000000000001"/>
        <n v="0.80189999999999995"/>
        <n v="0.3175"/>
        <n v="0.37580000000000002"/>
        <n v="0.2969"/>
        <n v="0.96909999999999996"/>
        <n v="0.72340000000000004"/>
        <n v="0.70909999999999995"/>
        <n v="0.86670000000000003"/>
        <n v="0.83399999999999996"/>
        <n v="0.79039999999999999"/>
        <n v="0.66210000000000002"/>
        <n v="0.56369999999999998"/>
        <n v="0.95379999999999998"/>
        <n v="0.69830000000000003"/>
        <n v="0.83230000000000004"/>
        <n v="0.86309999999999998"/>
        <n v="0.55500000000000005"/>
        <n v="0.17949999999999999"/>
        <n v="0.22109999999999999"/>
        <n v="0.38579999999999998"/>
        <n v="0.83330000000000004"/>
        <n v="0.3553"/>
        <n v="0.3357"/>
        <n v="0.2863"/>
        <n v="0.34989999999999999"/>
        <n v="0.31559999999999999"/>
        <n v="0.46229999999999999"/>
        <n v="0.72619999999999996"/>
        <n v="0.8034"/>
        <n v="0.83240000000000003"/>
        <n v="0.75170000000000003"/>
        <n v="0.80689999999999995"/>
        <n v="0.97960000000000003"/>
        <n v="0.39019999999999999"/>
        <n v="0.55559999999999998"/>
        <n v="0.69359999999999999"/>
        <n v="0.67290000000000005"/>
        <n v="0.57450000000000001"/>
        <n v="0.68969999999999998"/>
        <n v="0.91669999999999996"/>
        <n v="0.78510000000000002"/>
        <n v="0.35649999999999998"/>
        <n v="0.45540000000000003"/>
        <n v="0.70379999999999998"/>
        <n v="0.76659999999999995"/>
        <n v="0.60050000000000003"/>
        <n v="0.92789999999999995"/>
        <n v="0.62029999999999996"/>
        <n v="0.78580000000000005"/>
        <n v="0.35820000000000002"/>
        <n v="0.30930000000000002"/>
        <n v="0.24379999999999999"/>
        <n v="0.89049999999999996"/>
        <n v="0.51139999999999997"/>
        <n v="0.2175"/>
        <n v="0.2072"/>
        <n v="0.2243"/>
        <n v="0.24679999999999999"/>
        <n v="0.1832"/>
        <n v="0.23139999999999999"/>
        <n v="0.31480000000000002"/>
        <n v="0.26250000000000001"/>
        <n v="0.19259999999999999"/>
        <n v="0.93610000000000004"/>
        <n v="0.11310000000000001"/>
        <n v="0.18479999999999999"/>
        <n v="0.1951"/>
        <n v="0.1134"/>
        <n v="1.3599999999999999E-2"/>
        <n v="1.7299999999999999E-2"/>
        <n v="4.8300000000000003E-2"/>
        <n v="5.0099999999999999E-2"/>
        <n v="0.32569999999999999"/>
        <n v="0.25679999999999997"/>
        <n v="0.35930000000000001"/>
        <n v="9.8799999999999999E-2"/>
        <n v="0.24079999999999999"/>
        <n v="0.21279999999999999"/>
        <n v="0.36359999999999998"/>
        <n v="0.1739"/>
        <n v="0.1037"/>
        <n v="0.70520000000000005"/>
        <n v="0.25159999999999999"/>
        <n v="0.70589999999999997"/>
        <n v="0.15690000000000001"/>
        <n v="0.2762"/>
        <n v="0.29770000000000002"/>
        <n v="0.28649999999999998"/>
        <n v="0.24229999999999999"/>
        <n v="0.25190000000000001"/>
        <n v="0.78129999999999999"/>
        <n v="0.85640000000000005"/>
        <n v="0.70020000000000004"/>
        <n v="0.84540000000000004"/>
        <n v="0.76770000000000005"/>
        <n v="0.7026"/>
        <n v="0.93700000000000006"/>
        <n v="0.75360000000000005"/>
        <n v="0.86950000000000005"/>
        <n v="0.81859999999999999"/>
        <n v="0.46050000000000002"/>
        <n v="0.83289999999999997"/>
        <n v="0.79949999999999999"/>
        <n v="0.67459999999999998"/>
        <n v="0.65429999999999999"/>
        <n v="0.40610000000000002"/>
        <n v="0.87019999999999997"/>
        <n v="0.65580000000000005"/>
        <n v="0.70830000000000004"/>
        <n v="0.96550000000000002"/>
        <n v="0.88890000000000002"/>
        <n v="0.88129999999999997"/>
        <n v="0.95079999999999998"/>
        <n v="0.83889999999999998"/>
        <n v="0.81640000000000001"/>
        <n v="0.76559999999999995"/>
        <n v="0.82750000000000001"/>
        <n v="0.41570000000000001"/>
        <n v="0.76890000000000003"/>
        <n v="0.21410000000000001"/>
        <n v="0.69"/>
        <n v="0.3574"/>
        <n v="0.89039999999999997"/>
        <n v="0.26"/>
        <n v="0.73270000000000002"/>
        <n v="0.69610000000000005"/>
        <n v="0.1875"/>
        <n v="0.71630000000000005"/>
        <n v="0.76839999999999997"/>
        <n v="0.52010000000000001"/>
        <n v="0.73709999999999998"/>
        <n v="0.3931"/>
        <n v="0.79400000000000004"/>
        <n v="0.65639999999999998"/>
        <n v="0.60809999999999997"/>
        <n v="0.66"/>
        <n v="0.35859999999999997"/>
        <n v="0.32990000000000003"/>
        <n v="0.74280000000000002"/>
        <n v="0.875"/>
        <n v="0.66859999999999997"/>
        <n v="0.80810000000000004"/>
        <n v="0.24660000000000001"/>
        <n v="0.23130000000000001"/>
        <n v="0.25619999999999998"/>
        <n v="0.74839999999999995"/>
        <n v="0.6754"/>
        <n v="0.67469999999999997"/>
        <n v="0.74780000000000002"/>
        <n v="0.81559999999999999"/>
        <n v="0.96479999999999999"/>
        <n v="0.87409999999999999"/>
        <n v="0.9677"/>
        <n v="0.88039999999999996"/>
        <n v="0.36209999999999998"/>
        <n v="0.30080000000000001"/>
        <n v="0.2442"/>
        <n v="0.18179999999999999"/>
        <n v="0.2097"/>
        <n v="0.28570000000000001"/>
        <n v="0.34860000000000002"/>
        <n v="0.22370000000000001"/>
        <n v="0.44750000000000001"/>
        <n v="0.62290000000000001"/>
        <n v="0.67810000000000004"/>
        <n v="0.8"/>
        <n v="0.5615"/>
        <n v="0.77159999999999995"/>
        <n v="0.82540000000000002"/>
        <n v="0.19869999999999999"/>
        <n v="0.65710000000000002"/>
        <n v="0.39550000000000002"/>
        <n v="0.67200000000000004"/>
        <n v="0.29649999999999999"/>
        <n v="0.2661"/>
        <n v="0.37790000000000001"/>
        <n v="0.74460000000000004"/>
        <n v="0.26690000000000003"/>
        <n v="0.84689999999999999"/>
        <n v="0.246"/>
        <n v="0.68320000000000003"/>
        <n v="0.59850000000000003"/>
        <n v="0.34610000000000002"/>
        <n v="0.34320000000000001"/>
        <n v="0.60699999999999998"/>
        <n v="0.32779999999999998"/>
        <n v="0.3725"/>
        <n v="0.27579999999999999"/>
        <n v="0.24510000000000001"/>
        <n v="0.28270000000000001"/>
        <n v="0.1474"/>
        <n v="0.12920000000000001"/>
        <n v="8.6499999999999994E-2"/>
        <n v="0.13300000000000001"/>
        <n v="7.46E-2"/>
        <n v="0.20480000000000001"/>
        <n v="3.5499999999999997E-2"/>
        <n v="3.6299999999999999E-2"/>
        <n v="0.15090000000000001"/>
        <n v="0.1215"/>
        <n v="0.12520000000000001"/>
        <n v="8.1100000000000005E-2"/>
        <n v="0.34310000000000002"/>
        <n v="0.16980000000000001"/>
        <n v="2.5600000000000001E-2"/>
        <n v="0.10539999999999999"/>
        <n v="7.7100000000000002E-2"/>
        <n v="0.16439999999999999"/>
        <n v="5.2499999999999998E-2"/>
        <n v="9.8599999999999993E-2"/>
        <n v="0.1118"/>
        <n v="0.14130000000000001"/>
        <n v="0.06"/>
        <n v="0.23530000000000001"/>
        <n v="0.11260000000000001"/>
        <n v="0.1089"/>
        <n v="2.1299999999999999E-2"/>
        <n v="4.07E-2"/>
        <n v="6.9000000000000006E-2"/>
        <n v="0.1211"/>
        <n v="0.19089999999999999"/>
        <n v="8.3500000000000005E-2"/>
        <n v="0.25779999999999997"/>
        <n v="0.1648"/>
        <n v="0.30370000000000003"/>
        <n v="0.2172"/>
        <n v="0.25469999999999998"/>
        <n v="0.29210000000000003"/>
        <n v="0.2596"/>
        <n v="0.30659999999999998"/>
        <n v="0.3014"/>
        <n v="0.26640000000000003"/>
        <n v="0.90439999999999998"/>
        <n v="0.73939999999999995"/>
        <n v="0.80430000000000001"/>
        <n v="0.72819999999999996"/>
        <n v="0.94140000000000001"/>
        <n v="0.98109999999999997"/>
        <n v="0.99080000000000001"/>
        <n v="0.84209999999999996"/>
        <n v="0.28160000000000002"/>
        <n v="0.33079999999999998"/>
        <n v="0.56389999999999996"/>
        <n v="0.71489999999999998"/>
        <n v="0.86550000000000005"/>
        <n v="0.10589999999999999"/>
        <n v="0.2258"/>
        <n v="0.1133"/>
        <n v="0.76670000000000005"/>
        <n v="0.55659999999999998"/>
        <n v="0.59089999999999998"/>
        <n v="0.72960000000000003"/>
        <n v="0.1799"/>
        <n v="0.35070000000000001"/>
        <n v="0.20549999999999999"/>
        <n v="0.23860000000000001"/>
        <n v="0.13689999999999999"/>
        <n v="0.1981"/>
        <n v="0.14360000000000001"/>
        <n v="0.24299999999999999"/>
        <n v="0.2238"/>
        <n v="0.25729999999999997"/>
        <n v="0.12889999999999999"/>
        <n v="0.86180000000000001"/>
        <n v="0.62839999999999996"/>
        <n v="0.63590000000000002"/>
        <n v="0.74470000000000003"/>
        <n v="0.26369999999999999"/>
        <n v="0.27429999999999999"/>
        <n v="0.97140000000000004"/>
        <n v="0.92359999999999998"/>
        <n v="0.74550000000000005"/>
        <n v="0.26740000000000003"/>
        <n v="0.23580000000000001"/>
        <n v="0.25359999999999999"/>
        <n v="0.2248"/>
        <n v="0.82830000000000004"/>
        <n v="0.96930000000000005"/>
        <n v="0.9234"/>
        <n v="0.98440000000000005"/>
        <n v="0.33700000000000002"/>
        <n v="0.27079999999999999"/>
        <n v="0.28210000000000002"/>
        <n v="0.79979999999999996"/>
        <n v="0.52400000000000002"/>
        <n v="0.43090000000000001"/>
        <n v="0.53969999999999996"/>
        <n v="0.60140000000000005"/>
        <n v="0.58989999999999998"/>
        <n v="0.80179999999999996"/>
        <n v="0.59079999999999999"/>
        <n v="0.55800000000000005"/>
        <n v="0.69040000000000001"/>
        <n v="0.91839999999999999"/>
        <n v="0.59560000000000002"/>
        <n v="0.47670000000000001"/>
        <n v="0.90300000000000002"/>
        <n v="0.8226"/>
        <n v="0.82569999999999999"/>
        <n v="0.62590000000000001"/>
        <n v="0.72860000000000003"/>
        <n v="0.1489"/>
        <n v="0.1484"/>
        <n v="0.46100000000000002"/>
        <n v="0.1042"/>
        <n v="0.13850000000000001"/>
        <n v="0.14810000000000001"/>
        <n v="0.1363"/>
        <n v="0.21240000000000001"/>
        <n v="0.28799999999999998"/>
        <n v="0.1143"/>
        <n v="0.31869999999999998"/>
        <n v="0.20330000000000001"/>
        <n v="7.1099999999999997E-2"/>
        <n v="0.15740000000000001"/>
        <n v="0.37130000000000002"/>
        <n v="8.3900000000000002E-2"/>
        <n v="0.4587"/>
        <n v="0.73519999999999996"/>
        <n v="0.61429999999999996"/>
        <n v="0.8427"/>
        <n v="0.73429999999999995"/>
        <n v="0.6119"/>
        <n v="0.81850000000000001"/>
        <n v="0.59209999999999996"/>
        <n v="0.68989999999999996"/>
        <n v="0.68830000000000002"/>
        <n v="0.31580000000000003"/>
        <n v="0.4143"/>
        <n v="0.32429999999999998"/>
        <n v="0.30180000000000001"/>
        <n v="0.95799999999999996"/>
        <n v="0.90280000000000005"/>
        <n v="0.90739999999999998"/>
        <n v="0.64670000000000005"/>
        <n v="0.93"/>
        <n v="0.97199999999999998"/>
        <n v="0.94699999999999995"/>
        <n v="0.82650000000000001"/>
        <n v="0.97389999999999999"/>
        <n v="0.35709999999999997"/>
        <n v="0.21909999999999999"/>
        <n v="0.73380000000000001"/>
        <n v="0.65190000000000003"/>
        <n v="0.2472"/>
        <n v="0.23230000000000001"/>
        <n v="0.15409999999999999"/>
        <n v="0.30669999999999997"/>
        <n v="0.30990000000000001"/>
        <n v="0.36130000000000001"/>
        <n v="0.3347"/>
        <n v="0.31219999999999998"/>
        <n v="0.23880000000000001"/>
        <n v="0.3034"/>
        <n v="0.37180000000000002"/>
        <n v="0.71640000000000004"/>
        <n v="0.29509999999999997"/>
        <n v="0.31330000000000002"/>
        <n v="0.31440000000000001"/>
        <n v="0.41399999999999998"/>
        <n v="0.26390000000000002"/>
        <n v="0.36559999999999998"/>
        <n v="0.308"/>
        <n v="0.27160000000000001"/>
        <n v="0.34699999999999998"/>
        <n v="0.26519999999999999"/>
        <n v="0.36030000000000001"/>
        <n v="0.29870000000000002"/>
        <n v="0.25890000000000002"/>
        <n v="0.58440000000000003"/>
        <n v="0.35780000000000001"/>
        <n v="0.64119999999999999"/>
        <n v="0.68710000000000004"/>
        <n v="0.63139999999999996"/>
        <n v="0.55110000000000003"/>
        <n v="0.38500000000000001"/>
        <n v="0.38019999999999998"/>
        <n v="0.6583"/>
        <n v="0.95120000000000005"/>
        <n v="0.91210000000000002"/>
        <n v="0.5544"/>
        <n v="0.72389999999999999"/>
        <n v="0.92589999999999995"/>
        <n v="0.97160000000000002"/>
        <n v="0.72650000000000003"/>
        <n v="0.31180000000000002"/>
        <n v="0.30480000000000002"/>
        <n v="0.91020000000000001"/>
        <n v="0.78039999999999998"/>
        <n v="0.76949999999999996"/>
        <n v="0.32090000000000002"/>
        <n v="0.61839999999999995"/>
        <n v="0.7732"/>
        <n v="0.91500000000000004"/>
        <n v="0.72070000000000001"/>
        <n v="0.83489999999999998"/>
        <n v="9.5600000000000004E-2"/>
        <n v="0.25640000000000002"/>
        <n v="0.89470000000000005"/>
        <n v="0.65659999999999996"/>
        <n v="0.40479999999999999"/>
        <n v="0.60519999999999996"/>
        <n v="0.2354"/>
        <n v="0.74580000000000002"/>
        <n v="0.67859999999999998"/>
        <n v="0.9375"/>
        <n v="0.76"/>
        <n v="0.79779999999999995"/>
        <n v="0.24840000000000001"/>
        <n v="0.39610000000000001"/>
        <n v="0.58430000000000004"/>
        <n v="0.58189999999999997"/>
        <n v="0.71279999999999999"/>
        <n v="0.81159999999999999"/>
        <n v="0.60399999999999998"/>
        <n v="0.46960000000000002"/>
        <n v="0.75160000000000005"/>
        <n v="0.85360000000000003"/>
        <n v="0.1206"/>
        <n v="0.4909"/>
        <n v="0.88700000000000001"/>
        <n v="0.1295"/>
        <n v="0.96489999999999998"/>
        <n v="0.1865"/>
        <n v="0.25409999999999999"/>
        <n v="0.99180000000000001"/>
        <n v="0.68200000000000005"/>
        <n v="0.72460000000000002"/>
        <n v="0.11840000000000001"/>
        <n v="0.43630000000000002"/>
        <n v="0.1482"/>
        <n v="0.188"/>
        <n v="0.17519999999999999"/>
        <n v="0.15570000000000001"/>
        <n v="0.25769999999999998"/>
        <n v="0.39779999999999999"/>
        <n v="0.34110000000000001"/>
        <n v="0.87970000000000004"/>
        <n v="0.34739999999999999"/>
        <n v="0.67420000000000002"/>
        <n v="0.5262"/>
        <n v="0.60599999999999998"/>
        <n v="0.1792"/>
        <n v="9.9000000000000005E-2"/>
        <n v="0.1032"/>
        <n v="0.1764"/>
        <n v="0.14099999999999999"/>
        <n v="0.62450000000000006"/>
        <n v="0.3821"/>
        <n v="0.39240000000000003"/>
        <n v="0.65990000000000004"/>
        <n v="0.32"/>
        <n v="0.75780000000000003"/>
        <n v="0.87150000000000005"/>
        <n v="0.82579999999999998"/>
        <n v="0.89200000000000002"/>
        <n v="0.91459999999999997"/>
        <n v="0.69230000000000003"/>
        <n v="0.2326"/>
        <n v="0.23769999999999999"/>
        <n v="0.26550000000000001"/>
        <n v="0.2162"/>
        <n v="9.2399999999999996E-2"/>
        <n v="6.4500000000000002E-2"/>
        <n v="0.114"/>
        <n v="0.15759999999999999"/>
        <n v="0.11"/>
        <n v="6.9199999999999998E-2"/>
        <n v="0.58540000000000003"/>
        <n v="2.8899999999999999E-2"/>
        <n v="0.30209999999999998"/>
        <n v="4.5400000000000003E-2"/>
        <n v="0.1812"/>
        <n v="0.66369999999999996"/>
        <n v="0.49890000000000001"/>
        <n v="0.88819999999999999"/>
        <n v="0.186"/>
        <n v="0.50609999999999999"/>
        <n v="3.1899999999999998E-2"/>
        <n v="0.63660000000000005"/>
        <n v="0.88849999999999996"/>
        <n v="0.1101"/>
        <n v="0.94889999999999997"/>
        <n v="0.17130000000000001"/>
        <n v="0.59670000000000001"/>
        <n v="8.2799999999999999E-2"/>
        <n v="0.41110000000000002"/>
        <n v="9.6600000000000005E-2"/>
        <n v="7.85E-2"/>
        <n v="0.62649999999999995"/>
        <n v="0.23380000000000001"/>
        <n v="0.183"/>
        <n v="0.61670000000000003"/>
        <n v="0.20030000000000001"/>
        <n v="0.75209999999999999"/>
        <n v="0.26350000000000001"/>
        <n v="0.20150000000000001"/>
        <n v="0.78010000000000002"/>
        <n v="4.0599999999999997E-2"/>
        <n v="0.50470000000000004"/>
        <n v="0.1043"/>
        <n v="0.26090000000000002"/>
        <n v="4.5499999999999999E-2"/>
        <n v="0.58450000000000002"/>
        <n v="0.51239999999999997"/>
        <n v="0.28289999999999998"/>
        <n v="0.91859999999999997"/>
        <n v="6.54E-2"/>
        <n v="0.1094"/>
        <n v="8.3099999999999993E-2"/>
        <n v="0.4098"/>
        <n v="0.86119999999999997"/>
        <n v="0.13089999999999999"/>
        <n v="3.1399999999999997E-2"/>
        <n v="5.96E-2"/>
        <n v="0.62219999999999998"/>
        <n v="0.55069999999999997"/>
        <n v="0.2571"/>
        <n v="5.3600000000000002E-2"/>
        <n v="0.26240000000000002"/>
        <n v="7.8600000000000003E-2"/>
        <n v="0.2039"/>
        <n v="0.4819"/>
        <n v="0.45629999999999998"/>
        <n v="9.5299999999999996E-2"/>
        <n v="0.1198"/>
        <n v="0.85140000000000005"/>
        <n v="0.73129999999999995"/>
        <n v="0.82479999999999998"/>
        <n v="0.20930000000000001"/>
        <n v="0.9022"/>
        <n v="6.2700000000000006E-2"/>
        <n v="0.71430000000000005"/>
        <n v="0.7661"/>
        <n v="0.68210000000000004"/>
        <n v="0.1129"/>
        <n v="0.1217"/>
        <n v="0.439"/>
        <n v="0.19040000000000001"/>
        <n v="0.82350000000000001"/>
        <n v="7.3899999999999993E-2"/>
        <n v="0.4022"/>
        <n v="0.68120000000000003"/>
        <n v="8.1199999999999994E-2"/>
        <n v="0.12230000000000001"/>
        <n v="5.7099999999999998E-2"/>
        <n v="0.1061"/>
        <n v="3.78E-2"/>
        <n v="0.877"/>
        <n v="0.32100000000000001"/>
        <n v="0.63129999999999997"/>
        <n v="0.73350000000000004"/>
        <n v="0.50649999999999995"/>
        <n v="0.59150000000000003"/>
        <n v="0.62580000000000002"/>
        <n v="0.98680000000000001"/>
        <n v="0.56889999999999996"/>
        <n v="0.61780000000000002"/>
        <n v="0.86460000000000004"/>
        <n v="0.62829999999999997"/>
        <n v="0.70309999999999995"/>
        <n v="0.7359"/>
        <n v="0.81669999999999998"/>
        <n v="0.54669999999999996"/>
        <n v="0.3533"/>
        <n v="0.69330000000000003"/>
        <n v="0.40350000000000003"/>
        <n v="0.41270000000000001"/>
        <n v="0.30719999999999997"/>
        <n v="0.9405"/>
        <n v="0.78820000000000001"/>
        <n v="0.96050000000000002"/>
        <n v="0.95809999999999995"/>
        <n v="0.91800000000000004"/>
        <n v="0.96319999999999995"/>
        <n v="0.77569999999999995"/>
        <n v="0.19800000000000001"/>
        <n v="8.4699999999999998E-2"/>
        <n v="0.2364"/>
        <n v="0.1205"/>
        <n v="0.19850000000000001"/>
        <n v="0.24560000000000001"/>
        <n v="0.31859999999999999"/>
        <n v="0.42830000000000001"/>
        <n v="0.22189999999999999"/>
        <n v="0.19"/>
        <n v="0.28920000000000001"/>
        <n v="0.14749999999999999"/>
        <n v="0.185"/>
        <n v="0.75790000000000002"/>
        <n v="0.1401"/>
        <n v="0.58689999999999998"/>
        <n v="0.1244"/>
        <n v="0.10199999999999999"/>
        <n v="0.14219999999999999"/>
        <n v="0.15709999999999999"/>
        <n v="0.1394"/>
        <n v="0.20180000000000001"/>
        <n v="8.77E-2"/>
        <n v="0.1338"/>
        <n v="0.11559999999999999"/>
        <n v="0.1186"/>
        <n v="9.4200000000000006E-2"/>
        <n v="0.1192"/>
        <n v="0.12089999999999999"/>
        <n v="7.2900000000000006E-2"/>
        <n v="0.107"/>
        <n v="0.125"/>
        <n v="0.76870000000000005"/>
        <n v="0.73599999999999999"/>
        <n v="0.33179999999999998"/>
        <n v="0.80620000000000003"/>
        <n v="0.63100000000000001"/>
        <n v="0.31929999999999997"/>
        <n v="0.2389"/>
        <n v="0.3019"/>
        <n v="0.33260000000000001"/>
        <n v="0.2382"/>
        <n v="0.28470000000000001"/>
        <n v="0.39710000000000001"/>
        <n v="0.255"/>
        <n v="0.2873"/>
        <n v="0.23749999999999999"/>
        <n v="0.49609999999999999"/>
        <n v="0.72360000000000002"/>
        <n v="0.28399999999999997"/>
        <n v="0.53569999999999995"/>
        <n v="0.8448"/>
        <n v="0.5927"/>
        <n v="0.65080000000000005"/>
        <n v="0.62"/>
        <n v="0.99460000000000004"/>
        <n v="0.93489999999999995"/>
        <n v="0.37319999999999998"/>
        <n v="0.19589999999999999"/>
        <n v="0.3468"/>
        <n v="0.42280000000000001"/>
        <n v="0.36699999999999999"/>
        <n v="0.24110000000000001"/>
        <n v="0.66820000000000002"/>
        <n v="0.9909"/>
        <n v="0.84030000000000005"/>
        <n v="0.28889999999999999"/>
        <n v="0.52329999999999999"/>
        <n v="0.48780000000000001"/>
        <n v="0.93269999999999997"/>
        <n v="0.73140000000000005"/>
        <n v="0.96860000000000002"/>
        <n v="0.74770000000000003"/>
        <n v="0.47020000000000001"/>
        <n v="0.63460000000000005"/>
        <n v="0.55820000000000003"/>
        <n v="0.99850000000000005"/>
        <n v="0.25580000000000003"/>
        <n v="0.57689999999999997"/>
        <n v="0.78810000000000002"/>
        <n v="0.96509999999999996"/>
        <n v="0.22620000000000001"/>
        <n v="0.32969999999999999"/>
        <n v="0.42309999999999998"/>
        <n v="0.13669999999999999"/>
        <n v="0.16769999999999999"/>
        <n v="0.25840000000000002"/>
        <n v="0.15140000000000001"/>
        <n v="0.2041"/>
        <n v="0.2361"/>
        <n v="0.24410000000000001"/>
        <n v="0.18679999999999999"/>
        <n v="0.27310000000000001"/>
        <n v="0.1885"/>
        <n v="0.20880000000000001"/>
        <n v="0.39129999999999998"/>
        <n v="0.30509999999999998"/>
        <n v="0.1113"/>
        <n v="0.18579999999999999"/>
        <n v="0.18340000000000001"/>
        <n v="0.12959999999999999"/>
        <n v="0.62329999999999997"/>
        <n v="0.72629999999999995"/>
        <n v="0.38590000000000002"/>
        <n v="0.65949999999999998"/>
        <n v="0.40710000000000002"/>
        <n v="0.29409999999999997"/>
        <n v="0.36709999999999998"/>
        <n v="0.38779999999999998"/>
        <n v="0.35470000000000002"/>
        <n v="0.70389999999999997"/>
        <n v="0.97799999999999998"/>
        <n v="0.25230000000000002"/>
        <n v="0.31609999999999999"/>
        <n v="0.4199"/>
        <n v="0.1535"/>
        <n v="0.22869999999999999"/>
        <n v="0.32740000000000002"/>
        <n v="0.24179999999999999"/>
        <n v="0.1699"/>
        <n v="0.32350000000000001"/>
        <n v="0.2079"/>
        <n v="0.27039999999999997"/>
        <n v="8.2400000000000001E-2"/>
        <n v="0.97519999999999996"/>
        <n v="0.97719999999999996"/>
        <n v="0.94389999999999996"/>
        <n v="0.86580000000000001"/>
        <n v="0.9718"/>
        <n v="0.94310000000000005"/>
        <n v="0.23499999999999999"/>
        <n v="0.61599999999999999"/>
        <n v="0.4224"/>
        <n v="0.80269999999999997"/>
        <n v="0.63290000000000002"/>
        <n v="0.4516"/>
        <n v="0.74570000000000003"/>
        <n v="0.94289999999999996"/>
        <n v="0.95069999999999999"/>
        <n v="0.97889999999999999"/>
        <n v="0.47799999999999998"/>
        <n v="0.3871"/>
        <n v="0.98480000000000001"/>
        <n v="0.95920000000000005"/>
        <n v="0.86850000000000005"/>
        <n v="0.42620000000000002"/>
        <n v="0.42520000000000002"/>
        <n v="0.54079999999999995"/>
        <n v="0.95950000000000002"/>
        <n v="0.26100000000000001"/>
        <n v="0.92320000000000002"/>
        <n v="0.78300000000000003"/>
        <n v="0.44429999999999997"/>
        <n v="0.78359999999999996"/>
        <n v="0.63819999999999999"/>
        <n v="0.3624"/>
        <n v="0.42130000000000001"/>
        <n v="0.92259999999999998"/>
        <n v="0.1588"/>
        <n v="0.77659999999999996"/>
        <n v="0.40799999999999997"/>
        <n v="0.90029999999999999"/>
        <n v="0.90949999999999998"/>
        <n v="0.78200000000000003"/>
        <n v="0.69289999999999996"/>
        <n v="0.63190000000000002"/>
        <n v="0.96599999999999997"/>
        <n v="0.70689999999999997"/>
        <n v="0.11169999999999999"/>
        <n v="0.1255"/>
        <n v="0.14410000000000001"/>
        <n v="0.15770000000000001"/>
        <n v="0.22239999999999999"/>
        <n v="9.1200000000000003E-2"/>
        <n v="0.1056"/>
        <n v="0.1124"/>
        <n v="0.56310000000000004"/>
        <n v="0.77229999999999999"/>
        <n v="0.68840000000000001"/>
        <n v="0.37759999999999999"/>
        <n v="0.62780000000000002"/>
        <n v="0.37830000000000003"/>
        <n v="0.52659999999999996"/>
        <n v="0.9536"/>
        <n v="0.38429999999999997"/>
        <n v="0.32540000000000002"/>
        <n v="0.77669999999999995"/>
        <n v="0.18459999999999999"/>
        <n v="0.17330000000000001"/>
        <n v="0.23050000000000001"/>
        <n v="0.34060000000000001"/>
        <n v="0.19950000000000001"/>
        <n v="0.20319999999999999"/>
        <n v="0.2964"/>
        <n v="0.28749999999999998"/>
        <n v="0.24429999999999999"/>
        <n v="0.30790000000000001"/>
        <n v="0.32279999999999998"/>
        <n v="0.30259999999999998"/>
        <n v="0.80769999999999997"/>
        <n v="0.93669999999999998"/>
        <n v="0.27879999999999999"/>
        <n v="0.37019999999999997"/>
        <n v="0.879"/>
        <n v="0.61309999999999998"/>
        <n v="0.191"/>
        <n v="0.58699999999999997"/>
        <n v="0.79659999999999997"/>
        <n v="0.92749999999999999"/>
        <n v="0.75819999999999999"/>
        <n v="0.87160000000000004"/>
        <n v="0.80600000000000005"/>
        <n v="0.74360000000000004"/>
        <n v="0.81100000000000005"/>
        <n v="0.75800000000000001"/>
        <n v="0.36890000000000001"/>
        <n v="0.67830000000000001"/>
        <n v="0.8841"/>
        <n v="0.3614"/>
        <n v="0.76970000000000005"/>
        <n v="0.64400000000000002"/>
        <n v="0.44919999999999999"/>
        <n v="0.58609999999999995"/>
        <n v="0.40960000000000002"/>
        <n v="0.64510000000000001"/>
        <n v="0.33150000000000002"/>
        <n v="0.4945"/>
        <n v="0.26490000000000002"/>
        <n v="0.82679999999999998"/>
        <n v="0.28949999999999998"/>
        <n v="0.17150000000000001"/>
        <n v="0.19969999999999999"/>
        <n v="0.1145"/>
        <n v="0.84330000000000005"/>
        <n v="0.78790000000000004"/>
        <n v="0.78720000000000001"/>
        <n v="0.68189999999999995"/>
        <n v="0.73799999999999999"/>
        <n v="0.9577"/>
        <n v="0.74039999999999995"/>
        <n v="0.57569999999999999"/>
        <n v="0.96589999999999998"/>
        <n v="0.53690000000000004"/>
        <n v="0.76060000000000005"/>
        <n v="0.76160000000000005"/>
        <n v="0.81310000000000004"/>
        <n v="0.27379999999999999"/>
        <n v="0.2586"/>
        <n v="0.18540000000000001"/>
        <n v="0.2928"/>
        <n v="0.2823"/>
        <n v="0.35520000000000002"/>
        <n v="0.2989"/>
        <n v="0.92110000000000003"/>
        <n v="9.5699999999999993E-2"/>
        <n v="0.64859999999999995"/>
        <n v="0.64939999999999998"/>
        <n v="0.88080000000000003"/>
        <n v="0.91769999999999996"/>
        <n v="0.67800000000000005"/>
        <n v="0.91049999999999998"/>
        <n v="0.29139999999999999"/>
        <n v="0.52190000000000003"/>
        <n v="0.75380000000000003"/>
        <n v="0.89229999999999998"/>
        <n v="0.66479999999999995"/>
        <n v="0.97270000000000001"/>
        <n v="0.65610000000000002"/>
        <n v="0.8196"/>
        <n v="0.8367"/>
        <n v="0.42980000000000002"/>
        <n v="0.72260000000000002"/>
        <n v="0.7944"/>
        <n v="0.61329999999999996"/>
        <n v="0.45250000000000001"/>
        <n v="0.76300000000000001"/>
        <n v="0.2838"/>
        <n v="0.49230000000000002"/>
        <n v="0.58230000000000004"/>
        <n v="0.73770000000000002"/>
        <n v="0.3382"/>
        <n v="0.58260000000000001"/>
        <n v="0.96970000000000001"/>
        <n v="0.84830000000000005"/>
        <n v="0.17760000000000001"/>
        <n v="0.22800000000000001"/>
        <n v="0.35120000000000001"/>
        <n v="0.16589999999999999"/>
        <n v="0.22570000000000001"/>
        <n v="0.30549999999999999"/>
        <n v="0.4375"/>
        <n v="0.35630000000000001"/>
        <n v="0.29570000000000002"/>
        <n v="0.55169999999999997"/>
        <n v="0.91759999999999997"/>
        <n v="0.94089999999999996"/>
        <n v="0.87719999999999998"/>
        <n v="0.79769999999999996"/>
        <n v="0.36830000000000002"/>
        <n v="0.25490000000000002"/>
        <n v="0.30059999999999998"/>
        <n v="0.32190000000000002"/>
        <n v="0.9667"/>
        <n v="0.78239999999999998"/>
        <n v="0.90890000000000004"/>
        <n v="0.93159999999999998"/>
        <n v="0.72689999999999999"/>
        <n v="0.63949999999999996"/>
        <n v="0.5464"/>
        <n v="0.30570000000000003"/>
        <n v="0.28699999999999998"/>
        <n v="0.30049999999999999"/>
        <n v="0.34010000000000001"/>
        <n v="0.62060000000000004"/>
        <n v="0.57369999999999999"/>
        <n v="0.7681"/>
        <n v="0.66239999999999999"/>
      </sharedItems>
    </cacheField>
    <cacheField name="% Reduced" numFmtId="0">
      <sharedItems containsSemiMixedTypes="0" containsString="0" containsNumber="1" minValue="0" maxValue="0.31580000000000003"/>
    </cacheField>
    <cacheField name="% Free &amp; Reduced" numFmtId="0">
      <sharedItems containsSemiMixedTypes="0" containsString="0" containsNumber="1" minValue="0" maxValue="1"/>
    </cacheField>
    <cacheField name="Pre-K" numFmtId="0">
      <sharedItems/>
    </cacheField>
    <cacheField name="K" numFmtId="0">
      <sharedItems/>
    </cacheField>
    <cacheField name="1" numFmtId="0">
      <sharedItems/>
    </cacheField>
    <cacheField name="2" numFmtId="0">
      <sharedItems/>
    </cacheField>
    <cacheField name="3" numFmtId="0">
      <sharedItems/>
    </cacheField>
    <cacheField name="4" numFmtId="0">
      <sharedItems/>
    </cacheField>
    <cacheField name="5" numFmtId="0">
      <sharedItems/>
    </cacheField>
    <cacheField name="6" numFmtId="0">
      <sharedItems/>
    </cacheField>
    <cacheField name="7" numFmtId="0">
      <sharedItems/>
    </cacheField>
    <cacheField name="8" numFmtId="0">
      <sharedItems/>
    </cacheField>
    <cacheField name="9" numFmtId="0">
      <sharedItems/>
    </cacheField>
    <cacheField name="10" numFmtId="0">
      <sharedItems/>
    </cacheField>
    <cacheField name="11" numFmtId="0">
      <sharedItems/>
    </cacheField>
    <cacheField name="12" numFmtId="0">
      <sharedItems/>
    </cacheField>
    <cacheField name="Site Claiming O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68">
  <r>
    <n v="159885"/>
    <x v="0"/>
    <x v="0"/>
    <x v="0"/>
    <s v="6th District"/>
    <s v="Public"/>
    <s v="School District"/>
    <s v="No"/>
    <s v="Yes"/>
    <n v="660734"/>
    <x v="0"/>
    <s v="1801 Bay Avenue"/>
    <m/>
    <s v="Aberdeen"/>
    <s v="Washington"/>
    <s v="98520"/>
    <n v="301"/>
    <n v="0"/>
    <n v="0"/>
    <n v="301"/>
    <x v="0"/>
    <n v="0"/>
    <n v="1"/>
    <s v="Yes"/>
    <s v="Yes"/>
    <s v="Yes"/>
    <s v="Yes"/>
    <s v="Yes"/>
    <s v="Yes"/>
    <s v="Yes"/>
    <s v="No"/>
    <s v="No"/>
    <s v="No"/>
    <s v="No"/>
    <s v="No"/>
    <s v="No"/>
    <s v="No"/>
    <s v="CEP"/>
  </r>
  <r>
    <n v="159885"/>
    <x v="0"/>
    <x v="0"/>
    <x v="0"/>
    <s v="6th District"/>
    <s v="Public"/>
    <s v="School District"/>
    <s v="No"/>
    <s v="Yes"/>
    <n v="662627"/>
    <x v="1"/>
    <s v="410 North G Street"/>
    <m/>
    <s v="Aberdeen"/>
    <s v="Washington"/>
    <s v="98520"/>
    <n v="632"/>
    <n v="0"/>
    <n v="282"/>
    <n v="914"/>
    <x v="1"/>
    <n v="0"/>
    <n v="0.6915"/>
    <s v="No"/>
    <s v="No"/>
    <s v="No"/>
    <s v="No"/>
    <s v="No"/>
    <s v="No"/>
    <s v="No"/>
    <s v="No"/>
    <s v="No"/>
    <s v="No"/>
    <s v="Yes"/>
    <s v="Yes"/>
    <s v="Yes"/>
    <s v="Yes"/>
    <s v="CEP"/>
  </r>
  <r>
    <n v="159885"/>
    <x v="0"/>
    <x v="0"/>
    <x v="0"/>
    <s v="6th District"/>
    <s v="Public"/>
    <s v="School District"/>
    <s v="No"/>
    <s v="Yes"/>
    <n v="660729"/>
    <x v="2"/>
    <s v="601 School Rd"/>
    <m/>
    <s v="Aberdeen"/>
    <s v="Washington"/>
    <s v="98520"/>
    <n v="76"/>
    <n v="0"/>
    <n v="44"/>
    <n v="120"/>
    <x v="2"/>
    <n v="0"/>
    <n v="0.63329999999999997"/>
    <s v="Yes"/>
    <s v="Yes"/>
    <s v="Yes"/>
    <s v="Yes"/>
    <s v="Yes"/>
    <s v="Yes"/>
    <s v="Yes"/>
    <s v="No"/>
    <s v="No"/>
    <s v="No"/>
    <s v="No"/>
    <s v="No"/>
    <s v="No"/>
    <s v="No"/>
    <s v="CEP"/>
  </r>
  <r>
    <n v="159885"/>
    <x v="0"/>
    <x v="0"/>
    <x v="0"/>
    <s v="6th District"/>
    <s v="Public"/>
    <s v="School District"/>
    <s v="No"/>
    <s v="Yes"/>
    <n v="660727"/>
    <x v="3"/>
    <s v="300 North Williams"/>
    <m/>
    <s v="Aberdeen"/>
    <s v="Washington"/>
    <s v="98520"/>
    <n v="121"/>
    <n v="0"/>
    <n v="0"/>
    <n v="121"/>
    <x v="0"/>
    <n v="0"/>
    <n v="1"/>
    <s v="No"/>
    <s v="No"/>
    <s v="No"/>
    <s v="No"/>
    <s v="No"/>
    <s v="No"/>
    <s v="No"/>
    <s v="Yes"/>
    <s v="Yes"/>
    <s v="Yes"/>
    <s v="Yes"/>
    <s v="Yes"/>
    <s v="Yes"/>
    <s v="Yes"/>
    <s v="CEP"/>
  </r>
  <r>
    <n v="159885"/>
    <x v="0"/>
    <x v="0"/>
    <x v="0"/>
    <s v="6th District"/>
    <s v="Public"/>
    <s v="School District"/>
    <s v="No"/>
    <s v="Yes"/>
    <n v="659099"/>
    <x v="4"/>
    <s v="1313 Pacific Avenue"/>
    <m/>
    <s v="Aberdeen"/>
    <s v="Washington"/>
    <s v="98520"/>
    <n v="107"/>
    <n v="0"/>
    <n v="0"/>
    <n v="107"/>
    <x v="0"/>
    <n v="0"/>
    <n v="1"/>
    <s v="Yes"/>
    <s v="No"/>
    <s v="No"/>
    <s v="No"/>
    <s v="No"/>
    <s v="No"/>
    <s v="No"/>
    <s v="No"/>
    <s v="No"/>
    <s v="No"/>
    <s v="No"/>
    <s v="No"/>
    <s v="No"/>
    <s v="No"/>
    <s v="CEP"/>
  </r>
  <r>
    <n v="159885"/>
    <x v="0"/>
    <x v="0"/>
    <x v="0"/>
    <s v="6th District"/>
    <s v="Public"/>
    <s v="School District"/>
    <s v="No"/>
    <s v="Yes"/>
    <n v="660731"/>
    <x v="5"/>
    <s v="409 North K Street"/>
    <m/>
    <s v="Aberdeen"/>
    <s v="Washington"/>
    <s v="98520"/>
    <n v="237"/>
    <n v="0"/>
    <n v="64"/>
    <n v="301"/>
    <x v="3"/>
    <n v="0"/>
    <n v="0.78739999999999999"/>
    <s v="No"/>
    <s v="Yes"/>
    <s v="Yes"/>
    <s v="Yes"/>
    <s v="Yes"/>
    <s v="Yes"/>
    <s v="Yes"/>
    <s v="No"/>
    <s v="No"/>
    <s v="No"/>
    <s v="No"/>
    <s v="No"/>
    <s v="No"/>
    <s v="No"/>
    <s v="CEP"/>
  </r>
  <r>
    <n v="159885"/>
    <x v="0"/>
    <x v="0"/>
    <x v="0"/>
    <s v="6th District"/>
    <s v="Public"/>
    <s v="School District"/>
    <s v="No"/>
    <s v="Yes"/>
    <n v="660728"/>
    <x v="6"/>
    <s v="100 E Lindstrorm"/>
    <m/>
    <s v="Aberdeen"/>
    <s v="Washington"/>
    <s v="98520"/>
    <n v="601"/>
    <n v="0"/>
    <n v="78"/>
    <n v="679"/>
    <x v="4"/>
    <n v="0"/>
    <n v="0.8851"/>
    <s v="No"/>
    <s v="No"/>
    <s v="No"/>
    <s v="No"/>
    <s v="No"/>
    <s v="No"/>
    <s v="No"/>
    <s v="Yes"/>
    <s v="Yes"/>
    <s v="Yes"/>
    <s v="No"/>
    <s v="No"/>
    <s v="No"/>
    <s v="No"/>
    <s v="CEP"/>
  </r>
  <r>
    <n v="159885"/>
    <x v="0"/>
    <x v="0"/>
    <x v="0"/>
    <s v="6th District"/>
    <s v="Public"/>
    <s v="School District"/>
    <s v="No"/>
    <s v="Yes"/>
    <n v="660730"/>
    <x v="7"/>
    <s v="1516 North B Street"/>
    <m/>
    <s v="Aberdeen"/>
    <s v="Washington"/>
    <s v="98520"/>
    <n v="257"/>
    <n v="0"/>
    <n v="0"/>
    <n v="257"/>
    <x v="0"/>
    <n v="0"/>
    <n v="1"/>
    <s v="No"/>
    <s v="Yes"/>
    <s v="Yes"/>
    <s v="Yes"/>
    <s v="Yes"/>
    <s v="Yes"/>
    <s v="Yes"/>
    <s v="No"/>
    <s v="No"/>
    <s v="No"/>
    <s v="No"/>
    <s v="No"/>
    <s v="No"/>
    <s v="No"/>
    <s v="CEP"/>
  </r>
  <r>
    <n v="159885"/>
    <x v="0"/>
    <x v="0"/>
    <x v="0"/>
    <s v="6th District"/>
    <s v="Public"/>
    <s v="School District"/>
    <s v="No"/>
    <s v="Yes"/>
    <n v="664405"/>
    <x v="8"/>
    <s v="301 South Farragut"/>
    <m/>
    <s v="Aberdeen"/>
    <s v="Washington"/>
    <s v="98520"/>
    <n v="296"/>
    <n v="0"/>
    <n v="0"/>
    <n v="296"/>
    <x v="0"/>
    <n v="0"/>
    <n v="1"/>
    <s v="Yes"/>
    <s v="Yes"/>
    <s v="Yes"/>
    <s v="Yes"/>
    <s v="Yes"/>
    <s v="Yes"/>
    <s v="Yes"/>
    <s v="No"/>
    <s v="No"/>
    <s v="No"/>
    <s v="No"/>
    <s v="No"/>
    <s v="No"/>
    <s v="No"/>
    <s v="CEP"/>
  </r>
  <r>
    <n v="159323"/>
    <x v="1"/>
    <x v="1"/>
    <x v="1"/>
    <s v="3rd District"/>
    <s v="Public"/>
    <s v="School District"/>
    <s v="No"/>
    <s v="Yes"/>
    <n v="661767"/>
    <x v="9"/>
    <s v="P.O. Box 28"/>
    <s v="220 Dieckman Road"/>
    <s v="Adna"/>
    <s v="Washington"/>
    <s v="98522"/>
    <n v="43"/>
    <n v="23"/>
    <n v="188"/>
    <n v="254"/>
    <x v="5"/>
    <n v="9.06E-2"/>
    <n v="0.25979999999999998"/>
    <s v="No"/>
    <s v="Yes"/>
    <s v="Yes"/>
    <s v="Yes"/>
    <s v="Yes"/>
    <s v="Yes"/>
    <s v="Yes"/>
    <s v="No"/>
    <s v="No"/>
    <s v="No"/>
    <s v="No"/>
    <s v="No"/>
    <s v="No"/>
    <s v="No"/>
    <s v="Standard"/>
  </r>
  <r>
    <n v="159323"/>
    <x v="1"/>
    <x v="1"/>
    <x v="1"/>
    <s v="3rd District"/>
    <s v="Public"/>
    <s v="School District"/>
    <s v="No"/>
    <s v="Yes"/>
    <n v="661768"/>
    <x v="10"/>
    <s v="P.O. Box 148"/>
    <s v="121 Adna School Road"/>
    <s v="Adna"/>
    <s v="Washington"/>
    <s v="98522"/>
    <n v="64"/>
    <n v="30"/>
    <n v="272"/>
    <n v="366"/>
    <x v="6"/>
    <n v="8.2000000000000003E-2"/>
    <n v="0.25679999999999997"/>
    <s v="No"/>
    <s v="No"/>
    <s v="No"/>
    <s v="No"/>
    <s v="No"/>
    <s v="No"/>
    <s v="No"/>
    <s v="Yes"/>
    <s v="Yes"/>
    <s v="Yes"/>
    <s v="Yes"/>
    <s v="Yes"/>
    <s v="Yes"/>
    <s v="Yes"/>
    <s v="Standard"/>
  </r>
  <r>
    <n v="159890"/>
    <x v="2"/>
    <x v="2"/>
    <x v="2"/>
    <s v="5th District"/>
    <s v="Public"/>
    <s v="School District"/>
    <s v="No"/>
    <s v="Yes"/>
    <n v="662017"/>
    <x v="11"/>
    <s v="P O Box 217"/>
    <m/>
    <s v="Almira"/>
    <s v="Washington"/>
    <s v="99103"/>
    <n v="54"/>
    <n v="7"/>
    <n v="81"/>
    <n v="142"/>
    <x v="7"/>
    <n v="4.9299999999999997E-2"/>
    <n v="0.42959999999999998"/>
    <s v="Yes"/>
    <s v="Yes"/>
    <s v="Yes"/>
    <s v="Yes"/>
    <s v="Yes"/>
    <s v="Yes"/>
    <s v="Yes"/>
    <s v="Yes"/>
    <s v="Yes"/>
    <s v="Yes"/>
    <s v="No"/>
    <s v="No"/>
    <s v="No"/>
    <s v="No"/>
    <s v="Standard"/>
  </r>
  <r>
    <n v="159979"/>
    <x v="3"/>
    <x v="3"/>
    <x v="3"/>
    <s v="2nd District"/>
    <s v="Public"/>
    <s v="School District"/>
    <s v="No"/>
    <s v="Yes"/>
    <n v="660518"/>
    <x v="12"/>
    <s v="1600 20th St"/>
    <m/>
    <s v="Anacortes"/>
    <s v="Washington"/>
    <s v="98221"/>
    <n v="128"/>
    <n v="42"/>
    <n v="559"/>
    <n v="729"/>
    <x v="8"/>
    <n v="5.7599999999999998E-2"/>
    <n v="0.23319999999999999"/>
    <s v="No"/>
    <s v="No"/>
    <s v="No"/>
    <s v="No"/>
    <s v="No"/>
    <s v="No"/>
    <s v="No"/>
    <s v="No"/>
    <s v="No"/>
    <s v="No"/>
    <s v="Yes"/>
    <s v="Yes"/>
    <s v="Yes"/>
    <s v="Yes"/>
    <s v="Standard"/>
  </r>
  <r>
    <n v="159979"/>
    <x v="3"/>
    <x v="3"/>
    <x v="3"/>
    <s v="2nd District"/>
    <s v="Public"/>
    <s v="School District"/>
    <s v="No"/>
    <s v="Yes"/>
    <n v="660519"/>
    <x v="13"/>
    <s v="2202 M Avenue"/>
    <m/>
    <s v="Anacortes"/>
    <s v="Washington"/>
    <s v="98221"/>
    <n v="122"/>
    <n v="47"/>
    <n v="438"/>
    <n v="607"/>
    <x v="9"/>
    <n v="7.7399999999999997E-2"/>
    <n v="0.27839999999999998"/>
    <s v="No"/>
    <s v="No"/>
    <s v="No"/>
    <s v="No"/>
    <s v="No"/>
    <s v="No"/>
    <s v="No"/>
    <s v="Yes"/>
    <s v="Yes"/>
    <s v="Yes"/>
    <s v="No"/>
    <s v="No"/>
    <s v="No"/>
    <s v="No"/>
    <s v="Standard"/>
  </r>
  <r>
    <n v="159979"/>
    <x v="3"/>
    <x v="3"/>
    <x v="3"/>
    <s v="2nd District"/>
    <s v="Public"/>
    <s v="School District"/>
    <s v="No"/>
    <s v="Yes"/>
    <n v="664490"/>
    <x v="14"/>
    <s v="1600 20th Street"/>
    <s v="Cap Sante High School"/>
    <s v="Anacortes"/>
    <s v="Washington"/>
    <s v="98221"/>
    <n v="44"/>
    <n v="0"/>
    <n v="14"/>
    <n v="58"/>
    <x v="10"/>
    <n v="0"/>
    <n v="0.75860000000000005"/>
    <s v="No"/>
    <s v="No"/>
    <s v="No"/>
    <s v="No"/>
    <s v="No"/>
    <s v="No"/>
    <s v="No"/>
    <s v="No"/>
    <s v="No"/>
    <s v="No"/>
    <s v="Yes"/>
    <s v="Yes"/>
    <s v="Yes"/>
    <s v="Yes"/>
    <s v="CEP"/>
  </r>
  <r>
    <n v="159979"/>
    <x v="3"/>
    <x v="3"/>
    <x v="3"/>
    <s v="2nd District"/>
    <s v="Public"/>
    <s v="School District"/>
    <s v="No"/>
    <s v="Yes"/>
    <n v="660520"/>
    <x v="15"/>
    <s v="13590 Gilbrater Road"/>
    <m/>
    <s v="Anacortes"/>
    <s v="Washington"/>
    <s v="98221"/>
    <n v="84"/>
    <n v="28"/>
    <n v="247"/>
    <n v="359"/>
    <x v="11"/>
    <n v="7.8E-2"/>
    <n v="0.312"/>
    <s v="No"/>
    <s v="Yes"/>
    <s v="Yes"/>
    <s v="Yes"/>
    <s v="Yes"/>
    <s v="Yes"/>
    <s v="Yes"/>
    <s v="No"/>
    <s v="No"/>
    <s v="No"/>
    <s v="No"/>
    <s v="No"/>
    <s v="No"/>
    <s v="No"/>
    <s v="Standard"/>
  </r>
  <r>
    <n v="159979"/>
    <x v="3"/>
    <x v="3"/>
    <x v="3"/>
    <s v="2nd District"/>
    <s v="Public"/>
    <s v="School District"/>
    <s v="No"/>
    <s v="Yes"/>
    <n v="660521"/>
    <x v="16"/>
    <s v="2501 J Avenue"/>
    <m/>
    <s v="Anacortes"/>
    <s v="Washington"/>
    <s v="98221"/>
    <n v="114"/>
    <n v="15"/>
    <n v="335"/>
    <n v="464"/>
    <x v="12"/>
    <n v="3.2300000000000002E-2"/>
    <n v="0.27800000000000002"/>
    <s v="No"/>
    <s v="Yes"/>
    <s v="Yes"/>
    <s v="Yes"/>
    <s v="Yes"/>
    <s v="Yes"/>
    <s v="Yes"/>
    <s v="No"/>
    <s v="No"/>
    <s v="No"/>
    <s v="No"/>
    <s v="No"/>
    <s v="No"/>
    <s v="No"/>
    <s v="Standard"/>
  </r>
  <r>
    <n v="159979"/>
    <x v="3"/>
    <x v="3"/>
    <x v="3"/>
    <s v="2nd District"/>
    <s v="Public"/>
    <s v="School District"/>
    <s v="No"/>
    <s v="Yes"/>
    <n v="660522"/>
    <x v="17"/>
    <s v="1313 41st Street"/>
    <m/>
    <s v="Anacortes"/>
    <s v="Washington"/>
    <s v="98221"/>
    <n v="106"/>
    <n v="25"/>
    <n v="224"/>
    <n v="355"/>
    <x v="13"/>
    <n v="7.0400000000000004E-2"/>
    <n v="0.36899999999999999"/>
    <s v="No"/>
    <s v="Yes"/>
    <s v="Yes"/>
    <s v="Yes"/>
    <s v="Yes"/>
    <s v="Yes"/>
    <s v="Yes"/>
    <s v="No"/>
    <s v="No"/>
    <s v="No"/>
    <s v="No"/>
    <s v="No"/>
    <s v="No"/>
    <s v="No"/>
    <s v="Standard"/>
  </r>
  <r>
    <n v="159297"/>
    <x v="4"/>
    <x v="4"/>
    <x v="4"/>
    <s v="2nd District"/>
    <s v="Public"/>
    <s v="School District"/>
    <s v="No"/>
    <s v="Yes"/>
    <n v="660576"/>
    <x v="18"/>
    <s v="18821 Crown Ridge Blvd."/>
    <m/>
    <s v="Arlington"/>
    <s v="Washington"/>
    <s v="98223"/>
    <n v="391"/>
    <n v="107"/>
    <n v="1176"/>
    <n v="1674"/>
    <x v="14"/>
    <n v="6.3899999999999998E-2"/>
    <n v="0.29749999999999999"/>
    <s v="No"/>
    <s v="No"/>
    <s v="No"/>
    <s v="No"/>
    <s v="No"/>
    <s v="No"/>
    <s v="No"/>
    <s v="No"/>
    <s v="No"/>
    <s v="No"/>
    <s v="Yes"/>
    <s v="Yes"/>
    <s v="Yes"/>
    <s v="Yes"/>
    <s v="Standard"/>
  </r>
  <r>
    <n v="159297"/>
    <x v="4"/>
    <x v="4"/>
    <x v="4"/>
    <s v="2nd District"/>
    <s v="Public"/>
    <s v="School District"/>
    <s v="No"/>
    <s v="Yes"/>
    <n v="660581"/>
    <x v="19"/>
    <s v="1216 E. 5th St."/>
    <m/>
    <s v="Arlington"/>
    <s v="Washington"/>
    <s v="98223"/>
    <n v="217"/>
    <n v="35"/>
    <n v="428"/>
    <n v="680"/>
    <x v="15"/>
    <n v="5.1499999999999997E-2"/>
    <n v="0.37059999999999998"/>
    <s v="No"/>
    <s v="Yes"/>
    <s v="Yes"/>
    <s v="Yes"/>
    <s v="Yes"/>
    <s v="Yes"/>
    <s v="Yes"/>
    <s v="No"/>
    <s v="No"/>
    <s v="No"/>
    <s v="No"/>
    <s v="No"/>
    <s v="No"/>
    <s v="No"/>
    <s v="Standard"/>
  </r>
  <r>
    <n v="159297"/>
    <x v="4"/>
    <x v="4"/>
    <x v="4"/>
    <s v="2nd District"/>
    <s v="Public"/>
    <s v="School District"/>
    <s v="No"/>
    <s v="Yes"/>
    <n v="663603"/>
    <x v="20"/>
    <s v="600  East First St."/>
    <m/>
    <s v="Arlington"/>
    <s v="Washington"/>
    <s v="98223"/>
    <n v="142"/>
    <n v="32"/>
    <n v="410"/>
    <n v="584"/>
    <x v="16"/>
    <n v="5.4800000000000001E-2"/>
    <n v="0.2979"/>
    <s v="No"/>
    <s v="No"/>
    <s v="No"/>
    <s v="No"/>
    <s v="No"/>
    <s v="No"/>
    <s v="No"/>
    <s v="Yes"/>
    <s v="Yes"/>
    <s v="Yes"/>
    <s v="No"/>
    <s v="No"/>
    <s v="No"/>
    <s v="No"/>
    <s v="Standard"/>
  </r>
  <r>
    <n v="159297"/>
    <x v="4"/>
    <x v="4"/>
    <x v="4"/>
    <s v="2nd District"/>
    <s v="Public"/>
    <s v="School District"/>
    <s v="No"/>
    <s v="Yes"/>
    <n v="660582"/>
    <x v="21"/>
    <s v="8110 207th St. N.E."/>
    <m/>
    <s v="Arlington"/>
    <s v="Washington"/>
    <s v="98223"/>
    <n v="234"/>
    <n v="34"/>
    <n v="412"/>
    <n v="680"/>
    <x v="17"/>
    <n v="0.05"/>
    <n v="0.39410000000000001"/>
    <s v="No"/>
    <s v="Yes"/>
    <s v="Yes"/>
    <s v="Yes"/>
    <s v="Yes"/>
    <s v="Yes"/>
    <s v="Yes"/>
    <s v="No"/>
    <s v="No"/>
    <s v="No"/>
    <s v="No"/>
    <s v="No"/>
    <s v="No"/>
    <s v="No"/>
    <s v="Standard"/>
  </r>
  <r>
    <n v="159297"/>
    <x v="4"/>
    <x v="4"/>
    <x v="4"/>
    <s v="2nd District"/>
    <s v="Public"/>
    <s v="School District"/>
    <s v="No"/>
    <s v="Yes"/>
    <n v="665109"/>
    <x v="22"/>
    <s v="4407 172nd Street NE"/>
    <m/>
    <s v="Arlington"/>
    <s v="Washington"/>
    <s v="98223"/>
    <n v="39"/>
    <n v="0"/>
    <n v="5"/>
    <n v="44"/>
    <x v="18"/>
    <n v="0"/>
    <n v="0.88639999999999997"/>
    <s v="No"/>
    <s v="No"/>
    <s v="No"/>
    <s v="Yes"/>
    <s v="Yes"/>
    <s v="Yes"/>
    <s v="Yes"/>
    <s v="Yes"/>
    <s v="Yes"/>
    <s v="Yes"/>
    <s v="Yes"/>
    <s v="Yes"/>
    <s v="Yes"/>
    <s v="Yes"/>
    <s v="CEP"/>
  </r>
  <r>
    <n v="159297"/>
    <x v="4"/>
    <x v="4"/>
    <x v="4"/>
    <s v="2nd District"/>
    <s v="Public"/>
    <s v="School District"/>
    <s v="No"/>
    <s v="Yes"/>
    <n v="662479"/>
    <x v="23"/>
    <s v="8213 Eaglefield Drive"/>
    <m/>
    <s v="Arlington"/>
    <s v="Washington"/>
    <s v="98223"/>
    <n v="121"/>
    <n v="30"/>
    <n v="360"/>
    <n v="511"/>
    <x v="19"/>
    <n v="5.8700000000000002E-2"/>
    <n v="0.29549999999999998"/>
    <s v="No"/>
    <s v="Yes"/>
    <s v="Yes"/>
    <s v="Yes"/>
    <s v="Yes"/>
    <s v="Yes"/>
    <s v="Yes"/>
    <s v="No"/>
    <s v="No"/>
    <s v="No"/>
    <s v="No"/>
    <s v="No"/>
    <s v="No"/>
    <s v="No"/>
    <s v="Standard"/>
  </r>
  <r>
    <n v="159297"/>
    <x v="4"/>
    <x v="4"/>
    <x v="4"/>
    <s v="2nd District"/>
    <s v="Public"/>
    <s v="School District"/>
    <s v="No"/>
    <s v="Yes"/>
    <n v="660579"/>
    <x v="24"/>
    <s v="1220 E. 5th St."/>
    <m/>
    <s v="Arlington"/>
    <s v="Washington"/>
    <s v="98223"/>
    <n v="203"/>
    <n v="40"/>
    <n v="397"/>
    <n v="640"/>
    <x v="20"/>
    <n v="6.25E-2"/>
    <n v="0.37969999999999998"/>
    <s v="No"/>
    <s v="No"/>
    <s v="No"/>
    <s v="No"/>
    <s v="No"/>
    <s v="No"/>
    <s v="No"/>
    <s v="Yes"/>
    <s v="Yes"/>
    <s v="Yes"/>
    <s v="No"/>
    <s v="No"/>
    <s v="No"/>
    <s v="No"/>
    <s v="Standard"/>
  </r>
  <r>
    <n v="159297"/>
    <x v="4"/>
    <x v="4"/>
    <x v="4"/>
    <s v="2nd District"/>
    <s v="Public"/>
    <s v="School District"/>
    <s v="No"/>
    <s v="Yes"/>
    <n v="660580"/>
    <x v="25"/>
    <s v="505 E. 3rd St."/>
    <m/>
    <s v="Arlington"/>
    <s v="Washington"/>
    <s v="98223"/>
    <n v="160"/>
    <n v="41"/>
    <n v="384"/>
    <n v="585"/>
    <x v="21"/>
    <n v="7.0099999999999996E-2"/>
    <n v="0.34360000000000002"/>
    <s v="Yes"/>
    <s v="Yes"/>
    <s v="Yes"/>
    <s v="Yes"/>
    <s v="Yes"/>
    <s v="Yes"/>
    <s v="Yes"/>
    <s v="No"/>
    <s v="No"/>
    <s v="No"/>
    <s v="No"/>
    <s v="No"/>
    <s v="No"/>
    <s v="No"/>
    <s v="Standard"/>
  </r>
  <r>
    <n v="159297"/>
    <x v="4"/>
    <x v="4"/>
    <x v="4"/>
    <s v="2nd District"/>
    <s v="Public"/>
    <s v="School District"/>
    <s v="No"/>
    <s v="Yes"/>
    <n v="664798"/>
    <x v="26"/>
    <s v="1215 E 5th ST"/>
    <m/>
    <s v="Arlington"/>
    <s v="Washington"/>
    <s v="98223"/>
    <n v="130"/>
    <n v="0"/>
    <n v="66"/>
    <n v="196"/>
    <x v="22"/>
    <n v="0"/>
    <n v="0.6633"/>
    <s v="Yes"/>
    <s v="Yes"/>
    <s v="Yes"/>
    <s v="Yes"/>
    <s v="Yes"/>
    <s v="Yes"/>
    <s v="Yes"/>
    <s v="Yes"/>
    <s v="Yes"/>
    <s v="Yes"/>
    <s v="Yes"/>
    <s v="Yes"/>
    <s v="Yes"/>
    <s v="Yes"/>
    <s v="CEP"/>
  </r>
  <r>
    <n v="159297"/>
    <x v="4"/>
    <x v="4"/>
    <x v="4"/>
    <s v="2nd District"/>
    <s v="Public"/>
    <s v="School District"/>
    <s v="No"/>
    <s v="Yes"/>
    <n v="660577"/>
    <x v="27"/>
    <s v="4407 172nd Street NE"/>
    <m/>
    <s v="Arlington"/>
    <s v="Washington"/>
    <s v="98223"/>
    <n v="91"/>
    <n v="0"/>
    <n v="32"/>
    <n v="123"/>
    <x v="23"/>
    <n v="0"/>
    <n v="0.73980000000000001"/>
    <s v="No"/>
    <s v="No"/>
    <s v="No"/>
    <s v="No"/>
    <s v="No"/>
    <s v="No"/>
    <s v="No"/>
    <s v="No"/>
    <s v="No"/>
    <s v="No"/>
    <s v="Yes"/>
    <s v="Yes"/>
    <s v="Yes"/>
    <s v="Yes"/>
    <s v="CEP"/>
  </r>
  <r>
    <n v="159585"/>
    <x v="5"/>
    <x v="5"/>
    <x v="5"/>
    <s v="5th District"/>
    <s v="Public"/>
    <s v="School District"/>
    <s v="No"/>
    <s v="Yes"/>
    <n v="661110"/>
    <x v="28"/>
    <s v="Box 489"/>
    <m/>
    <s v="Asotin"/>
    <s v="Washington"/>
    <s v="99402"/>
    <n v="97"/>
    <n v="29"/>
    <n v="208"/>
    <n v="334"/>
    <x v="24"/>
    <n v="8.6800000000000002E-2"/>
    <n v="0.37719999999999998"/>
    <s v="Yes"/>
    <s v="Yes"/>
    <s v="Yes"/>
    <s v="Yes"/>
    <s v="Yes"/>
    <s v="Yes"/>
    <s v="Yes"/>
    <s v="No"/>
    <s v="No"/>
    <s v="No"/>
    <s v="No"/>
    <s v="No"/>
    <s v="No"/>
    <s v="No"/>
    <s v="Standard"/>
  </r>
  <r>
    <n v="159585"/>
    <x v="5"/>
    <x v="5"/>
    <x v="5"/>
    <s v="5th District"/>
    <s v="Public"/>
    <s v="School District"/>
    <s v="No"/>
    <s v="Yes"/>
    <n v="661111"/>
    <x v="29"/>
    <s v="Box 489"/>
    <m/>
    <s v="Asotin"/>
    <s v="Washington"/>
    <s v="99402"/>
    <n v="68"/>
    <n v="14"/>
    <n v="217"/>
    <n v="299"/>
    <x v="25"/>
    <n v="4.6800000000000001E-2"/>
    <n v="0.2742"/>
    <s v="No"/>
    <s v="No"/>
    <s v="No"/>
    <s v="No"/>
    <s v="No"/>
    <s v="No"/>
    <s v="No"/>
    <s v="Yes"/>
    <s v="Yes"/>
    <s v="Yes"/>
    <s v="Yes"/>
    <s v="Yes"/>
    <s v="Yes"/>
    <s v="Yes"/>
    <s v="Standard"/>
  </r>
  <r>
    <n v="159106"/>
    <x v="6"/>
    <x v="6"/>
    <x v="6"/>
    <s v="2nd District"/>
    <s v="Private"/>
    <s v="School District"/>
    <s v="No"/>
    <s v="Yes"/>
    <n v="662430"/>
    <x v="30"/>
    <s v="2116 Cornwall Avenue"/>
    <m/>
    <s v="Bellingham"/>
    <s v="Washington"/>
    <s v="98225"/>
    <n v="0"/>
    <n v="0"/>
    <n v="0"/>
    <n v="0"/>
    <x v="26"/>
    <n v="0"/>
    <n v="0"/>
    <s v="Yes"/>
    <s v="Yes"/>
    <s v="Yes"/>
    <s v="Yes"/>
    <s v="Yes"/>
    <s v="Yes"/>
    <s v="Yes"/>
    <s v="Yes"/>
    <s v="Yes"/>
    <s v="Yes"/>
    <s v="No"/>
    <s v="No"/>
    <s v="No"/>
    <s v="No"/>
    <s v="Standard"/>
  </r>
  <r>
    <n v="159607"/>
    <x v="7"/>
    <x v="6"/>
    <x v="7"/>
    <s v="5th District"/>
    <s v="Private"/>
    <s v="School District"/>
    <s v="No"/>
    <s v="Yes"/>
    <n v="661088"/>
    <x v="31"/>
    <s v="3618 W. Indian Trail Rd."/>
    <m/>
    <s v="Spokane"/>
    <s v="Washington"/>
    <s v="99208"/>
    <n v="0"/>
    <n v="0"/>
    <n v="0"/>
    <n v="0"/>
    <x v="26"/>
    <n v="0"/>
    <n v="0"/>
    <s v="Yes"/>
    <s v="Yes"/>
    <s v="Yes"/>
    <s v="Yes"/>
    <s v="Yes"/>
    <s v="Yes"/>
    <s v="Yes"/>
    <s v="Yes"/>
    <s v="Yes"/>
    <s v="Yes"/>
    <s v="No"/>
    <s v="No"/>
    <s v="No"/>
    <s v="No"/>
    <s v="Standard"/>
  </r>
  <r>
    <n v="159935"/>
    <x v="8"/>
    <x v="7"/>
    <x v="8"/>
    <s v="8th District"/>
    <s v="Public"/>
    <s v="School District"/>
    <s v="No"/>
    <s v="Yes"/>
    <n v="663202"/>
    <x v="32"/>
    <s v="310 Milwaukee Blvd. North"/>
    <m/>
    <s v="Pacific"/>
    <s v="Washington"/>
    <s v="98047"/>
    <n v="482"/>
    <n v="0"/>
    <n v="137"/>
    <n v="619"/>
    <x v="27"/>
    <n v="0"/>
    <n v="0.77869999999999995"/>
    <s v="Yes"/>
    <s v="Yes"/>
    <s v="Yes"/>
    <s v="Yes"/>
    <s v="Yes"/>
    <s v="Yes"/>
    <s v="Yes"/>
    <s v="No"/>
    <s v="No"/>
    <s v="No"/>
    <s v="No"/>
    <s v="No"/>
    <s v="No"/>
    <s v="No"/>
    <s v="CEP"/>
  </r>
  <r>
    <n v="159935"/>
    <x v="8"/>
    <x v="7"/>
    <x v="8"/>
    <s v="8th District"/>
    <s v="Public"/>
    <s v="School District"/>
    <s v="No"/>
    <s v="Yes"/>
    <n v="664080"/>
    <x v="33"/>
    <s v="29205 132nd Ave SE"/>
    <m/>
    <s v="Auburn"/>
    <s v="Washington"/>
    <s v="98092"/>
    <n v="259"/>
    <n v="0"/>
    <n v="107"/>
    <n v="366"/>
    <x v="28"/>
    <n v="0"/>
    <n v="0.7077"/>
    <s v="No"/>
    <s v="Yes"/>
    <s v="Yes"/>
    <s v="Yes"/>
    <s v="Yes"/>
    <s v="Yes"/>
    <s v="Yes"/>
    <s v="No"/>
    <s v="No"/>
    <s v="No"/>
    <s v="No"/>
    <s v="No"/>
    <s v="No"/>
    <s v="No"/>
    <s v="CEP"/>
  </r>
  <r>
    <n v="159935"/>
    <x v="8"/>
    <x v="7"/>
    <x v="8"/>
    <s v="8th District"/>
    <s v="Public"/>
    <s v="School District"/>
    <s v="No"/>
    <s v="Yes"/>
    <n v="663145"/>
    <x v="34"/>
    <s v="711 E Main St"/>
    <m/>
    <s v="Auburn"/>
    <s v="Washington"/>
    <s v="98002"/>
    <n v="1369"/>
    <n v="0"/>
    <n v="419"/>
    <n v="1788"/>
    <x v="29"/>
    <n v="0"/>
    <n v="0.76570000000000005"/>
    <s v="No"/>
    <s v="No"/>
    <s v="No"/>
    <s v="No"/>
    <s v="No"/>
    <s v="No"/>
    <s v="No"/>
    <s v="No"/>
    <s v="No"/>
    <s v="No"/>
    <s v="Yes"/>
    <s v="Yes"/>
    <s v="Yes"/>
    <s v="Yes"/>
    <s v="CEP"/>
  </r>
  <r>
    <n v="159935"/>
    <x v="8"/>
    <x v="7"/>
    <x v="8"/>
    <s v="8th District"/>
    <s v="Public"/>
    <s v="School District"/>
    <s v="No"/>
    <s v="Yes"/>
    <n v="664728"/>
    <x v="35"/>
    <s v="28900  124th Ave SE"/>
    <m/>
    <s v="Auburn"/>
    <s v="Washington"/>
    <s v="98092"/>
    <n v="986"/>
    <n v="0"/>
    <n v="413"/>
    <n v="1399"/>
    <x v="30"/>
    <n v="0"/>
    <n v="0.70479999999999998"/>
    <s v="No"/>
    <s v="No"/>
    <s v="No"/>
    <s v="No"/>
    <s v="No"/>
    <s v="No"/>
    <s v="No"/>
    <s v="No"/>
    <s v="No"/>
    <s v="No"/>
    <s v="Yes"/>
    <s v="Yes"/>
    <s v="Yes"/>
    <s v="Yes"/>
    <s v="CEP"/>
  </r>
  <r>
    <n v="159935"/>
    <x v="8"/>
    <x v="7"/>
    <x v="8"/>
    <s v="8th District"/>
    <s v="Public"/>
    <s v="School District"/>
    <s v="No"/>
    <s v="Yes"/>
    <n v="663747"/>
    <x v="36"/>
    <s v="501 Oravetz Rd"/>
    <m/>
    <s v="Auburn"/>
    <s v="Washington"/>
    <s v="98092"/>
    <n v="832"/>
    <n v="0"/>
    <n v="843"/>
    <n v="1675"/>
    <x v="31"/>
    <n v="0"/>
    <n v="0.49669999999999997"/>
    <s v="No"/>
    <s v="No"/>
    <s v="No"/>
    <s v="No"/>
    <s v="No"/>
    <s v="No"/>
    <s v="No"/>
    <s v="No"/>
    <s v="No"/>
    <s v="No"/>
    <s v="Yes"/>
    <s v="Yes"/>
    <s v="Yes"/>
    <s v="Yes"/>
    <s v="CEP"/>
  </r>
  <r>
    <n v="159935"/>
    <x v="8"/>
    <x v="7"/>
    <x v="8"/>
    <s v="8th District"/>
    <s v="Public"/>
    <s v="School District"/>
    <s v="No"/>
    <s v="Yes"/>
    <n v="686428"/>
    <x v="37"/>
    <s v="5701 Kersey Way SE"/>
    <m/>
    <s v="Auburn"/>
    <s v="Washington"/>
    <s v="98092"/>
    <n v="180"/>
    <n v="0"/>
    <n v="260"/>
    <n v="440"/>
    <x v="32"/>
    <n v="0"/>
    <n v="0.40910000000000002"/>
    <s v="Yes"/>
    <s v="Yes"/>
    <s v="Yes"/>
    <s v="Yes"/>
    <s v="Yes"/>
    <s v="Yes"/>
    <s v="Yes"/>
    <s v="No"/>
    <s v="No"/>
    <s v="No"/>
    <s v="No"/>
    <s v="No"/>
    <s v="No"/>
    <s v="No"/>
    <s v="CEP"/>
  </r>
  <r>
    <n v="159935"/>
    <x v="8"/>
    <x v="7"/>
    <x v="8"/>
    <s v="8th District"/>
    <s v="Public"/>
    <s v="School District"/>
    <s v="No"/>
    <s v="Yes"/>
    <n v="663212"/>
    <x v="38"/>
    <s v="1015 24th St NE"/>
    <m/>
    <s v="Auburn"/>
    <s v="Washington"/>
    <s v="98002"/>
    <n v="681"/>
    <n v="0"/>
    <n v="193"/>
    <n v="874"/>
    <x v="33"/>
    <n v="0"/>
    <n v="0.7792"/>
    <s v="No"/>
    <s v="No"/>
    <s v="No"/>
    <s v="No"/>
    <s v="No"/>
    <s v="No"/>
    <s v="No"/>
    <s v="Yes"/>
    <s v="Yes"/>
    <s v="Yes"/>
    <s v="No"/>
    <s v="No"/>
    <s v="No"/>
    <s v="No"/>
    <s v="CEP"/>
  </r>
  <r>
    <n v="159935"/>
    <x v="8"/>
    <x v="7"/>
    <x v="8"/>
    <s v="8th District"/>
    <s v="Public"/>
    <s v="School District"/>
    <s v="No"/>
    <s v="Yes"/>
    <n v="663148"/>
    <x v="39"/>
    <s v="3502 Auburn Way South"/>
    <m/>
    <s v="Auburn"/>
    <s v="Washington"/>
    <s v="98092"/>
    <n v="520"/>
    <n v="0"/>
    <n v="126"/>
    <n v="646"/>
    <x v="34"/>
    <n v="0"/>
    <n v="0.80500000000000005"/>
    <s v="Yes"/>
    <s v="Yes"/>
    <s v="Yes"/>
    <s v="Yes"/>
    <s v="Yes"/>
    <s v="Yes"/>
    <s v="Yes"/>
    <s v="No"/>
    <s v="No"/>
    <s v="No"/>
    <s v="No"/>
    <s v="No"/>
    <s v="No"/>
    <s v="No"/>
    <s v="CEP"/>
  </r>
  <r>
    <n v="159935"/>
    <x v="8"/>
    <x v="7"/>
    <x v="8"/>
    <s v="8th District"/>
    <s v="Public"/>
    <s v="School District"/>
    <s v="No"/>
    <s v="Yes"/>
    <n v="663131"/>
    <x v="40"/>
    <s v="1031 14th St. NE"/>
    <m/>
    <s v="Auburn"/>
    <s v="Washington"/>
    <s v="98002"/>
    <n v="658"/>
    <n v="0"/>
    <n v="0"/>
    <n v="658"/>
    <x v="0"/>
    <n v="0"/>
    <n v="1"/>
    <s v="Yes"/>
    <s v="Yes"/>
    <s v="Yes"/>
    <s v="Yes"/>
    <s v="Yes"/>
    <s v="Yes"/>
    <s v="Yes"/>
    <s v="No"/>
    <s v="No"/>
    <s v="No"/>
    <s v="No"/>
    <s v="No"/>
    <s v="No"/>
    <s v="No"/>
    <s v="CEP"/>
  </r>
  <r>
    <n v="159935"/>
    <x v="8"/>
    <x v="7"/>
    <x v="8"/>
    <s v="8th District"/>
    <s v="Public"/>
    <s v="School District"/>
    <s v="No"/>
    <s v="Yes"/>
    <n v="664702"/>
    <x v="41"/>
    <s v="5602 South 316th Street"/>
    <m/>
    <s v="Auburn"/>
    <s v="Washington"/>
    <s v="98001"/>
    <n v="261"/>
    <n v="0"/>
    <n v="192"/>
    <n v="453"/>
    <x v="35"/>
    <n v="0"/>
    <n v="0.57620000000000005"/>
    <s v="No"/>
    <s v="Yes"/>
    <s v="Yes"/>
    <s v="Yes"/>
    <s v="Yes"/>
    <s v="Yes"/>
    <s v="Yes"/>
    <s v="No"/>
    <s v="No"/>
    <s v="No"/>
    <s v="No"/>
    <s v="No"/>
    <s v="No"/>
    <s v="No"/>
    <s v="CEP"/>
  </r>
  <r>
    <n v="159935"/>
    <x v="8"/>
    <x v="7"/>
    <x v="8"/>
    <s v="8th District"/>
    <s v="Public"/>
    <s v="School District"/>
    <s v="No"/>
    <s v="Yes"/>
    <n v="663742"/>
    <x v="42"/>
    <s v="1005 37th Street SE"/>
    <m/>
    <s v="Auburn"/>
    <s v="Washington"/>
    <s v="98002"/>
    <n v="380"/>
    <n v="0"/>
    <n v="52"/>
    <n v="432"/>
    <x v="36"/>
    <n v="0"/>
    <n v="0.87960000000000005"/>
    <s v="Yes"/>
    <s v="Yes"/>
    <s v="Yes"/>
    <s v="Yes"/>
    <s v="Yes"/>
    <s v="Yes"/>
    <s v="Yes"/>
    <s v="No"/>
    <s v="No"/>
    <s v="No"/>
    <s v="No"/>
    <s v="No"/>
    <s v="No"/>
    <s v="No"/>
    <s v="CEP"/>
  </r>
  <r>
    <n v="159935"/>
    <x v="8"/>
    <x v="7"/>
    <x v="8"/>
    <s v="8th District"/>
    <s v="Public"/>
    <s v="School District"/>
    <s v="No"/>
    <s v="Yes"/>
    <n v="663861"/>
    <x v="43"/>
    <s v="11815 SE 304th St"/>
    <m/>
    <s v="Auburn"/>
    <s v="Washington"/>
    <s v="98092"/>
    <n v="262"/>
    <n v="0"/>
    <n v="265"/>
    <n v="527"/>
    <x v="37"/>
    <n v="0"/>
    <n v="0.49719999999999998"/>
    <s v="No"/>
    <s v="Yes"/>
    <s v="Yes"/>
    <s v="Yes"/>
    <s v="Yes"/>
    <s v="Yes"/>
    <s v="Yes"/>
    <s v="No"/>
    <s v="No"/>
    <s v="No"/>
    <s v="No"/>
    <s v="No"/>
    <s v="No"/>
    <s v="No"/>
    <s v="CEP"/>
  </r>
  <r>
    <n v="159935"/>
    <x v="8"/>
    <x v="7"/>
    <x v="8"/>
    <s v="8th District"/>
    <s v="Public"/>
    <s v="School District"/>
    <s v="No"/>
    <s v="Yes"/>
    <n v="664082"/>
    <x v="44"/>
    <s v="301 Oravetz Pl SE"/>
    <m/>
    <s v="Auburn"/>
    <s v="Washington"/>
    <s v="98092"/>
    <n v="361"/>
    <n v="0"/>
    <n v="117"/>
    <n v="478"/>
    <x v="38"/>
    <n v="0"/>
    <n v="0.75519999999999998"/>
    <s v="No"/>
    <s v="Yes"/>
    <s v="Yes"/>
    <s v="Yes"/>
    <s v="Yes"/>
    <s v="Yes"/>
    <s v="Yes"/>
    <s v="No"/>
    <s v="No"/>
    <s v="No"/>
    <s v="No"/>
    <s v="No"/>
    <s v="No"/>
    <s v="No"/>
    <s v="CEP"/>
  </r>
  <r>
    <n v="159935"/>
    <x v="8"/>
    <x v="7"/>
    <x v="8"/>
    <s v="8th District"/>
    <s v="Public"/>
    <s v="School District"/>
    <s v="No"/>
    <s v="Yes"/>
    <n v="664081"/>
    <x v="45"/>
    <s v="1020 Evergreen Way SE"/>
    <m/>
    <s v="Auburn"/>
    <s v="Washington"/>
    <s v="98092"/>
    <n v="209"/>
    <n v="0"/>
    <n v="334"/>
    <n v="543"/>
    <x v="39"/>
    <n v="0"/>
    <n v="0.38490000000000002"/>
    <s v="Yes"/>
    <s v="Yes"/>
    <s v="Yes"/>
    <s v="Yes"/>
    <s v="Yes"/>
    <s v="Yes"/>
    <s v="Yes"/>
    <s v="No"/>
    <s v="No"/>
    <s v="No"/>
    <s v="No"/>
    <s v="No"/>
    <s v="No"/>
    <s v="No"/>
    <s v="CEP"/>
  </r>
  <r>
    <n v="159935"/>
    <x v="8"/>
    <x v="7"/>
    <x v="8"/>
    <s v="8th District"/>
    <s v="Public"/>
    <s v="School District"/>
    <s v="No"/>
    <s v="Yes"/>
    <n v="660938"/>
    <x v="46"/>
    <s v="16401 SE 318th"/>
    <m/>
    <s v="Auburn"/>
    <s v="Washington"/>
    <s v="98092"/>
    <n v="231"/>
    <n v="0"/>
    <n v="206"/>
    <n v="437"/>
    <x v="40"/>
    <n v="0"/>
    <n v="0.52859999999999996"/>
    <s v="Yes"/>
    <s v="Yes"/>
    <s v="Yes"/>
    <s v="Yes"/>
    <s v="Yes"/>
    <s v="Yes"/>
    <s v="Yes"/>
    <s v="No"/>
    <s v="No"/>
    <s v="No"/>
    <s v="No"/>
    <s v="No"/>
    <s v="No"/>
    <s v="No"/>
    <s v="CEP"/>
  </r>
  <r>
    <n v="159935"/>
    <x v="8"/>
    <x v="7"/>
    <x v="8"/>
    <s v="8th District"/>
    <s v="Public"/>
    <s v="School District"/>
    <s v="No"/>
    <s v="Yes"/>
    <n v="663194"/>
    <x v="47"/>
    <s v="30908 124th Ave. SE"/>
    <m/>
    <s v="Auburn"/>
    <s v="Washington"/>
    <s v="98092"/>
    <n v="549"/>
    <n v="0"/>
    <n v="62"/>
    <n v="611"/>
    <x v="41"/>
    <n v="0"/>
    <n v="0.89849999999999997"/>
    <s v="Yes"/>
    <s v="Yes"/>
    <s v="Yes"/>
    <s v="Yes"/>
    <s v="Yes"/>
    <s v="Yes"/>
    <s v="Yes"/>
    <s v="No"/>
    <s v="No"/>
    <s v="No"/>
    <s v="No"/>
    <s v="No"/>
    <s v="No"/>
    <s v="No"/>
    <s v="CEP"/>
  </r>
  <r>
    <n v="159935"/>
    <x v="8"/>
    <x v="7"/>
    <x v="8"/>
    <s v="8th District"/>
    <s v="Public"/>
    <s v="School District"/>
    <s v="No"/>
    <s v="Yes"/>
    <n v="663821"/>
    <x v="48"/>
    <s v="620 37th Street SE"/>
    <m/>
    <s v="Auburn"/>
    <s v="Washington"/>
    <s v="98002"/>
    <n v="518"/>
    <n v="0"/>
    <n v="404"/>
    <n v="922"/>
    <x v="42"/>
    <n v="0"/>
    <n v="0.56179999999999997"/>
    <s v="No"/>
    <s v="No"/>
    <s v="No"/>
    <s v="No"/>
    <s v="No"/>
    <s v="No"/>
    <s v="No"/>
    <s v="Yes"/>
    <s v="Yes"/>
    <s v="Yes"/>
    <s v="No"/>
    <s v="No"/>
    <s v="No"/>
    <s v="No"/>
    <s v="CEP"/>
  </r>
  <r>
    <n v="159935"/>
    <x v="8"/>
    <x v="7"/>
    <x v="8"/>
    <s v="8th District"/>
    <s v="Public"/>
    <s v="School District"/>
    <s v="No"/>
    <s v="Yes"/>
    <n v="663146"/>
    <x v="49"/>
    <s v="839 21st Street SE"/>
    <m/>
    <s v="Auburn"/>
    <s v="Washington"/>
    <s v="98002"/>
    <n v="787"/>
    <n v="0"/>
    <n v="179"/>
    <n v="966"/>
    <x v="43"/>
    <n v="0"/>
    <n v="0.81469999999999998"/>
    <s v="No"/>
    <s v="No"/>
    <s v="No"/>
    <s v="No"/>
    <s v="No"/>
    <s v="No"/>
    <s v="No"/>
    <s v="Yes"/>
    <s v="Yes"/>
    <s v="Yes"/>
    <s v="No"/>
    <s v="No"/>
    <s v="No"/>
    <s v="No"/>
    <s v="CEP"/>
  </r>
  <r>
    <n v="159935"/>
    <x v="8"/>
    <x v="7"/>
    <x v="8"/>
    <s v="8th District"/>
    <s v="Public"/>
    <s v="School District"/>
    <s v="No"/>
    <s v="Yes"/>
    <n v="663147"/>
    <x v="23"/>
    <s v="2301 M Street SE"/>
    <m/>
    <s v="Auburn"/>
    <s v="Washington"/>
    <s v="98002"/>
    <n v="598"/>
    <n v="0"/>
    <n v="56"/>
    <n v="654"/>
    <x v="44"/>
    <n v="0"/>
    <n v="0.91439999999999999"/>
    <s v="Yes"/>
    <s v="Yes"/>
    <s v="Yes"/>
    <s v="Yes"/>
    <s v="Yes"/>
    <s v="Yes"/>
    <s v="Yes"/>
    <s v="No"/>
    <s v="No"/>
    <s v="No"/>
    <s v="No"/>
    <s v="No"/>
    <s v="No"/>
    <s v="No"/>
    <s v="CEP"/>
  </r>
  <r>
    <n v="159935"/>
    <x v="8"/>
    <x v="7"/>
    <x v="8"/>
    <s v="8th District"/>
    <s v="Public"/>
    <s v="School District"/>
    <s v="No"/>
    <s v="Yes"/>
    <n v="663173"/>
    <x v="50"/>
    <s v="30620 116th Ave SE"/>
    <m/>
    <s v="Auburn"/>
    <s v="Washington"/>
    <s v="98092"/>
    <n v="707"/>
    <n v="0"/>
    <n v="247"/>
    <n v="954"/>
    <x v="45"/>
    <n v="0"/>
    <n v="0.74109999999999998"/>
    <s v="No"/>
    <s v="No"/>
    <s v="No"/>
    <s v="No"/>
    <s v="No"/>
    <s v="No"/>
    <s v="No"/>
    <s v="Yes"/>
    <s v="Yes"/>
    <s v="Yes"/>
    <s v="No"/>
    <s v="No"/>
    <s v="No"/>
    <s v="No"/>
    <s v="CEP"/>
  </r>
  <r>
    <n v="159935"/>
    <x v="8"/>
    <x v="7"/>
    <x v="8"/>
    <s v="8th District"/>
    <s v="Public"/>
    <s v="School District"/>
    <s v="No"/>
    <s v="Yes"/>
    <n v="663172"/>
    <x v="51"/>
    <s v="1101 D St. SE"/>
    <m/>
    <s v="Auburn"/>
    <s v="Washington"/>
    <s v="98002"/>
    <n v="545"/>
    <n v="0"/>
    <n v="13"/>
    <n v="558"/>
    <x v="46"/>
    <n v="0"/>
    <n v="0.97670000000000001"/>
    <s v="Yes"/>
    <s v="Yes"/>
    <s v="Yes"/>
    <s v="Yes"/>
    <s v="Yes"/>
    <s v="Yes"/>
    <s v="Yes"/>
    <s v="No"/>
    <s v="No"/>
    <s v="No"/>
    <s v="No"/>
    <s v="No"/>
    <s v="No"/>
    <s v="No"/>
    <s v="CEP"/>
  </r>
  <r>
    <n v="159935"/>
    <x v="8"/>
    <x v="7"/>
    <x v="8"/>
    <s v="8th District"/>
    <s v="Public"/>
    <s v="School District"/>
    <s v="No"/>
    <s v="Yes"/>
    <n v="663580"/>
    <x v="52"/>
    <s v="20 E Street NE"/>
    <m/>
    <s v="Auburn"/>
    <s v="Washington"/>
    <s v="98002"/>
    <n v="480"/>
    <n v="0"/>
    <n v="25"/>
    <n v="505"/>
    <x v="47"/>
    <n v="0"/>
    <n v="0.95050000000000001"/>
    <s v="Yes"/>
    <s v="Yes"/>
    <s v="Yes"/>
    <s v="Yes"/>
    <s v="Yes"/>
    <s v="Yes"/>
    <s v="Yes"/>
    <s v="No"/>
    <s v="No"/>
    <s v="No"/>
    <s v="No"/>
    <s v="No"/>
    <s v="No"/>
    <s v="No"/>
    <s v="CEP"/>
  </r>
  <r>
    <n v="159935"/>
    <x v="8"/>
    <x v="7"/>
    <x v="8"/>
    <s v="8th District"/>
    <s v="Public"/>
    <s v="School District"/>
    <s v="No"/>
    <s v="Yes"/>
    <n v="663560"/>
    <x v="53"/>
    <s v="401 W Main St"/>
    <m/>
    <s v="Auburn"/>
    <s v="Washington"/>
    <s v="98001"/>
    <n v="402"/>
    <n v="0"/>
    <n v="100"/>
    <n v="502"/>
    <x v="48"/>
    <n v="0"/>
    <n v="0.80079999999999996"/>
    <s v="No"/>
    <s v="No"/>
    <s v="No"/>
    <s v="No"/>
    <s v="No"/>
    <s v="No"/>
    <s v="No"/>
    <s v="No"/>
    <s v="No"/>
    <s v="No"/>
    <s v="Yes"/>
    <s v="Yes"/>
    <s v="Yes"/>
    <s v="Yes"/>
    <s v="CEP"/>
  </r>
  <r>
    <n v="159935"/>
    <x v="8"/>
    <x v="7"/>
    <x v="8"/>
    <s v="8th District"/>
    <s v="Public"/>
    <s v="School District"/>
    <s v="No"/>
    <s v="Yes"/>
    <n v="687088"/>
    <x v="54"/>
    <s v="13002 SE 304th Street"/>
    <m/>
    <s v="Auburn"/>
    <s v="Washington"/>
    <s v="98092"/>
    <n v="441"/>
    <n v="0"/>
    <n v="173"/>
    <n v="614"/>
    <x v="49"/>
    <n v="0"/>
    <n v="0.71819999999999995"/>
    <s v="Yes"/>
    <s v="Yes"/>
    <s v="Yes"/>
    <s v="Yes"/>
    <s v="Yes"/>
    <s v="Yes"/>
    <s v="Yes"/>
    <s v="No"/>
    <s v="No"/>
    <s v="No"/>
    <s v="No"/>
    <s v="No"/>
    <s v="No"/>
    <s v="No"/>
    <s v="CEP"/>
  </r>
  <r>
    <n v="159310"/>
    <x v="9"/>
    <x v="8"/>
    <x v="9"/>
    <s v="6th District"/>
    <s v="Public"/>
    <s v="School District"/>
    <s v="No"/>
    <s v="Yes"/>
    <n v="661453"/>
    <x v="55"/>
    <s v="8489 Madison Ave NE"/>
    <m/>
    <s v="Bainbridge Island"/>
    <s v="Washington"/>
    <s v="98110"/>
    <n v="73"/>
    <n v="21"/>
    <n v="1052"/>
    <n v="1146"/>
    <x v="50"/>
    <n v="1.83E-2"/>
    <n v="8.2000000000000003E-2"/>
    <s v="No"/>
    <s v="No"/>
    <s v="No"/>
    <s v="No"/>
    <s v="No"/>
    <s v="No"/>
    <s v="No"/>
    <s v="No"/>
    <s v="No"/>
    <s v="No"/>
    <s v="Yes"/>
    <s v="Yes"/>
    <s v="Yes"/>
    <s v="Yes"/>
    <s v="Standard"/>
  </r>
  <r>
    <n v="159310"/>
    <x v="9"/>
    <x v="8"/>
    <x v="9"/>
    <s v="6th District"/>
    <s v="Public"/>
    <s v="School District"/>
    <s v="No"/>
    <s v="Yes"/>
    <n v="661455"/>
    <x v="56"/>
    <s v="4704 Blakely Ave. N.E."/>
    <m/>
    <s v="Bainbridge Island"/>
    <s v="Washington"/>
    <s v="98110"/>
    <n v="16"/>
    <n v="8"/>
    <n v="326"/>
    <n v="350"/>
    <x v="51"/>
    <n v="2.29E-2"/>
    <n v="6.8599999999999994E-2"/>
    <s v="No"/>
    <s v="Yes"/>
    <s v="Yes"/>
    <s v="Yes"/>
    <s v="Yes"/>
    <s v="Yes"/>
    <s v="No"/>
    <s v="No"/>
    <s v="No"/>
    <s v="No"/>
    <s v="No"/>
    <s v="No"/>
    <s v="No"/>
    <s v="No"/>
    <s v="Standard"/>
  </r>
  <r>
    <n v="159310"/>
    <x v="9"/>
    <x v="8"/>
    <x v="9"/>
    <s v="6th District"/>
    <s v="Public"/>
    <s v="School District"/>
    <s v="No"/>
    <s v="Yes"/>
    <n v="661459"/>
    <x v="57"/>
    <s v="8489 Madison Ave NE"/>
    <m/>
    <s v="Bainbridge Island"/>
    <s v="Washington"/>
    <s v="98110"/>
    <n v="32"/>
    <n v="13"/>
    <n v="289"/>
    <n v="334"/>
    <x v="52"/>
    <n v="3.8899999999999997E-2"/>
    <n v="0.13469999999999999"/>
    <s v="No"/>
    <s v="Yes"/>
    <s v="Yes"/>
    <s v="Yes"/>
    <s v="Yes"/>
    <s v="Yes"/>
    <s v="Yes"/>
    <s v="Yes"/>
    <s v="Yes"/>
    <s v="Yes"/>
    <s v="Yes"/>
    <s v="Yes"/>
    <s v="Yes"/>
    <s v="Yes"/>
    <s v="Standard"/>
  </r>
  <r>
    <n v="159310"/>
    <x v="9"/>
    <x v="8"/>
    <x v="9"/>
    <s v="6th District"/>
    <s v="Public"/>
    <s v="School District"/>
    <s v="No"/>
    <s v="Yes"/>
    <n v="661457"/>
    <x v="58"/>
    <s v="12781 Madison Ave. N.E."/>
    <m/>
    <s v="Bainbridge Island"/>
    <s v="Washington"/>
    <s v="98110"/>
    <n v="18"/>
    <n v="14"/>
    <n v="290"/>
    <n v="322"/>
    <x v="53"/>
    <n v="4.3499999999999997E-2"/>
    <n v="9.9400000000000002E-2"/>
    <s v="No"/>
    <s v="Yes"/>
    <s v="Yes"/>
    <s v="Yes"/>
    <s v="Yes"/>
    <s v="Yes"/>
    <s v="No"/>
    <s v="No"/>
    <s v="No"/>
    <s v="No"/>
    <s v="No"/>
    <s v="No"/>
    <s v="No"/>
    <s v="No"/>
    <s v="Standard"/>
  </r>
  <r>
    <n v="159310"/>
    <x v="9"/>
    <x v="8"/>
    <x v="9"/>
    <s v="6th District"/>
    <s v="Public"/>
    <s v="School District"/>
    <s v="No"/>
    <s v="Yes"/>
    <n v="661456"/>
    <x v="59"/>
    <s v="8489 Madison Ave NE"/>
    <m/>
    <s v="Bainbridge Island"/>
    <s v="Washington"/>
    <s v="98110"/>
    <n v="32"/>
    <n v="18"/>
    <n v="297"/>
    <n v="347"/>
    <x v="54"/>
    <n v="5.1900000000000002E-2"/>
    <n v="0.14410000000000001"/>
    <s v="No"/>
    <s v="Yes"/>
    <s v="Yes"/>
    <s v="Yes"/>
    <s v="Yes"/>
    <s v="Yes"/>
    <s v="No"/>
    <s v="No"/>
    <s v="No"/>
    <s v="No"/>
    <s v="No"/>
    <s v="No"/>
    <s v="No"/>
    <s v="No"/>
    <s v="Standard"/>
  </r>
  <r>
    <n v="159310"/>
    <x v="9"/>
    <x v="8"/>
    <x v="9"/>
    <s v="6th District"/>
    <s v="Public"/>
    <s v="School District"/>
    <s v="No"/>
    <s v="Yes"/>
    <n v="661458"/>
    <x v="60"/>
    <s v="8489 Madison Ave NE"/>
    <m/>
    <s v="Bainbridge Island"/>
    <s v="Washington"/>
    <s v="98110"/>
    <n v="25"/>
    <n v="13"/>
    <n v="424"/>
    <n v="462"/>
    <x v="55"/>
    <n v="2.81E-2"/>
    <n v="8.2299999999999998E-2"/>
    <s v="No"/>
    <s v="No"/>
    <s v="No"/>
    <s v="No"/>
    <s v="No"/>
    <s v="No"/>
    <s v="Yes"/>
    <s v="Yes"/>
    <s v="No"/>
    <s v="No"/>
    <s v="No"/>
    <s v="No"/>
    <s v="No"/>
    <s v="No"/>
    <s v="Standard"/>
  </r>
  <r>
    <n v="159310"/>
    <x v="9"/>
    <x v="8"/>
    <x v="9"/>
    <s v="6th District"/>
    <s v="Public"/>
    <s v="School District"/>
    <s v="No"/>
    <s v="Yes"/>
    <n v="661454"/>
    <x v="61"/>
    <s v="8489 Madison Ave NE"/>
    <m/>
    <s v="Bainbridge Island"/>
    <s v="Washington"/>
    <s v="98110"/>
    <n v="29"/>
    <n v="11"/>
    <n v="464"/>
    <n v="504"/>
    <x v="56"/>
    <n v="2.18E-2"/>
    <n v="7.9399999999999998E-2"/>
    <s v="No"/>
    <s v="No"/>
    <s v="No"/>
    <s v="No"/>
    <s v="No"/>
    <s v="No"/>
    <s v="No"/>
    <s v="No"/>
    <s v="Yes"/>
    <s v="Yes"/>
    <s v="No"/>
    <s v="No"/>
    <s v="No"/>
    <s v="No"/>
    <s v="Standard"/>
  </r>
  <r>
    <n v="159962"/>
    <x v="10"/>
    <x v="9"/>
    <x v="10"/>
    <s v="3rd District"/>
    <s v="Public"/>
    <s v="School District"/>
    <s v="No"/>
    <s v="Yes"/>
    <n v="661296"/>
    <x v="62"/>
    <s v="PO Box 200"/>
    <m/>
    <s v="Battle Ground"/>
    <s v="Washington"/>
    <s v="98604"/>
    <n v="107"/>
    <n v="79"/>
    <n v="332"/>
    <n v="518"/>
    <x v="57"/>
    <n v="0.1525"/>
    <n v="0.35909999999999997"/>
    <s v="No"/>
    <s v="No"/>
    <s v="No"/>
    <s v="No"/>
    <s v="No"/>
    <s v="No"/>
    <s v="Yes"/>
    <s v="Yes"/>
    <s v="Yes"/>
    <s v="Yes"/>
    <s v="No"/>
    <s v="No"/>
    <s v="No"/>
    <s v="No"/>
    <s v="Standard"/>
  </r>
  <r>
    <n v="159962"/>
    <x v="10"/>
    <x v="9"/>
    <x v="10"/>
    <s v="3rd District"/>
    <s v="Public"/>
    <s v="School District"/>
    <s v="No"/>
    <s v="Yes"/>
    <n v="661302"/>
    <x v="63"/>
    <s v="PO Box 200"/>
    <m/>
    <s v="Battle Ground"/>
    <s v="Washington"/>
    <s v="98604"/>
    <n v="358"/>
    <n v="181"/>
    <n v="1281"/>
    <n v="1820"/>
    <x v="58"/>
    <n v="9.9500000000000005E-2"/>
    <n v="0.29620000000000002"/>
    <s v="No"/>
    <s v="No"/>
    <s v="No"/>
    <s v="No"/>
    <s v="No"/>
    <s v="No"/>
    <s v="No"/>
    <s v="No"/>
    <s v="No"/>
    <s v="No"/>
    <s v="Yes"/>
    <s v="Yes"/>
    <s v="Yes"/>
    <s v="Yes"/>
    <s v="Standard"/>
  </r>
  <r>
    <n v="159962"/>
    <x v="10"/>
    <x v="9"/>
    <x v="10"/>
    <s v="3rd District"/>
    <s v="Public"/>
    <s v="School District"/>
    <s v="No"/>
    <s v="Yes"/>
    <n v="683768"/>
    <x v="64"/>
    <s v="406 NW 5th Ave."/>
    <m/>
    <s v="Battle Ground"/>
    <s v="Washington"/>
    <s v="98604"/>
    <n v="107"/>
    <n v="49"/>
    <n v="356"/>
    <n v="512"/>
    <x v="59"/>
    <n v="9.5699999999999993E-2"/>
    <n v="0.30470000000000003"/>
    <s v="No"/>
    <s v="No"/>
    <s v="No"/>
    <s v="No"/>
    <s v="Yes"/>
    <s v="Yes"/>
    <s v="Yes"/>
    <s v="Yes"/>
    <s v="Yes"/>
    <s v="Yes"/>
    <s v="Yes"/>
    <s v="Yes"/>
    <s v="Yes"/>
    <s v="Yes"/>
    <s v="Standard"/>
  </r>
  <r>
    <n v="159962"/>
    <x v="10"/>
    <x v="9"/>
    <x v="10"/>
    <s v="3rd District"/>
    <s v="Public"/>
    <s v="School District"/>
    <s v="No"/>
    <s v="Yes"/>
    <n v="665310"/>
    <x v="65"/>
    <s v="1002 N.E. 6th Avenue"/>
    <m/>
    <s v="Battle Ground"/>
    <s v="Washington"/>
    <s v="98604"/>
    <n v="170"/>
    <n v="56"/>
    <n v="374"/>
    <n v="600"/>
    <x v="60"/>
    <n v="9.3299999999999994E-2"/>
    <n v="0.37669999999999998"/>
    <s v="Yes"/>
    <s v="Yes"/>
    <s v="Yes"/>
    <s v="Yes"/>
    <s v="Yes"/>
    <s v="Yes"/>
    <s v="No"/>
    <s v="No"/>
    <s v="No"/>
    <s v="No"/>
    <s v="No"/>
    <s v="No"/>
    <s v="No"/>
    <s v="No"/>
    <s v="Standard"/>
  </r>
  <r>
    <n v="159962"/>
    <x v="10"/>
    <x v="9"/>
    <x v="10"/>
    <s v="3rd District"/>
    <s v="Public"/>
    <s v="School District"/>
    <s v="No"/>
    <s v="Yes"/>
    <n v="665649"/>
    <x v="66"/>
    <s v="700 N. W. 9th Street"/>
    <m/>
    <s v="Battle Ground"/>
    <s v="Washington"/>
    <s v="98604"/>
    <n v="134"/>
    <n v="49"/>
    <n v="379"/>
    <n v="562"/>
    <x v="61"/>
    <n v="8.72E-2"/>
    <n v="0.3256"/>
    <s v="No"/>
    <s v="No"/>
    <s v="No"/>
    <s v="No"/>
    <s v="No"/>
    <s v="No"/>
    <s v="Yes"/>
    <s v="Yes"/>
    <s v="Yes"/>
    <s v="Yes"/>
    <s v="No"/>
    <s v="No"/>
    <s v="No"/>
    <s v="No"/>
    <s v="Standard"/>
  </r>
  <r>
    <n v="159962"/>
    <x v="10"/>
    <x v="9"/>
    <x v="10"/>
    <s v="3rd District"/>
    <s v="Public"/>
    <s v="School District"/>
    <s v="No"/>
    <s v="Yes"/>
    <n v="663849"/>
    <x v="67"/>
    <s v="1900 NW 20th Avenue"/>
    <m/>
    <s v="Battle Ground"/>
    <s v="Washington"/>
    <s v="98604"/>
    <n v="165"/>
    <n v="57"/>
    <n v="265"/>
    <n v="487"/>
    <x v="62"/>
    <n v="0.11700000000000001"/>
    <n v="0.45590000000000003"/>
    <s v="No"/>
    <s v="No"/>
    <s v="No"/>
    <s v="No"/>
    <s v="No"/>
    <s v="No"/>
    <s v="Yes"/>
    <s v="Yes"/>
    <s v="Yes"/>
    <s v="Yes"/>
    <s v="No"/>
    <s v="No"/>
    <s v="No"/>
    <s v="No"/>
    <s v="Standard"/>
  </r>
  <r>
    <n v="159962"/>
    <x v="10"/>
    <x v="9"/>
    <x v="10"/>
    <s v="3rd District"/>
    <s v="Public"/>
    <s v="School District"/>
    <s v="No"/>
    <s v="Yes"/>
    <n v="663848"/>
    <x v="68"/>
    <s v="1900 NW 20th Avenue"/>
    <m/>
    <s v="Battle Ground"/>
    <s v="Washington"/>
    <s v="98604"/>
    <n v="163"/>
    <n v="46"/>
    <n v="305"/>
    <n v="514"/>
    <x v="63"/>
    <n v="8.9499999999999996E-2"/>
    <n v="0.40660000000000002"/>
    <s v="Yes"/>
    <s v="Yes"/>
    <s v="Yes"/>
    <s v="Yes"/>
    <s v="Yes"/>
    <s v="Yes"/>
    <s v="No"/>
    <s v="No"/>
    <s v="No"/>
    <s v="No"/>
    <s v="No"/>
    <s v="No"/>
    <s v="No"/>
    <s v="No"/>
    <s v="Standard"/>
  </r>
  <r>
    <n v="159962"/>
    <x v="10"/>
    <x v="9"/>
    <x v="10"/>
    <s v="3rd District"/>
    <s v="Public"/>
    <s v="School District"/>
    <s v="No"/>
    <s v="Yes"/>
    <n v="661292"/>
    <x v="69"/>
    <s v="9716 N. E. 134th Street"/>
    <m/>
    <s v="Vancouver"/>
    <s v="Washington"/>
    <s v="98662"/>
    <n v="253"/>
    <n v="44"/>
    <n v="293"/>
    <n v="590"/>
    <x v="64"/>
    <n v="7.46E-2"/>
    <n v="0.50339999999999996"/>
    <s v="Yes"/>
    <s v="Yes"/>
    <s v="Yes"/>
    <s v="Yes"/>
    <s v="Yes"/>
    <s v="Yes"/>
    <s v="No"/>
    <s v="No"/>
    <s v="No"/>
    <s v="No"/>
    <s v="No"/>
    <s v="No"/>
    <s v="No"/>
    <s v="No"/>
    <s v="Standard"/>
  </r>
  <r>
    <n v="159962"/>
    <x v="10"/>
    <x v="9"/>
    <x v="10"/>
    <s v="3rd District"/>
    <s v="Public"/>
    <s v="School District"/>
    <s v="No"/>
    <s v="Yes"/>
    <n v="665152"/>
    <x v="70"/>
    <s v="610 A SW Eaton Blvd"/>
    <m/>
    <s v="Battle Ground"/>
    <s v="Washington"/>
    <s v="98604"/>
    <n v="218"/>
    <n v="85"/>
    <n v="725"/>
    <n v="1028"/>
    <x v="65"/>
    <n v="8.2699999999999996E-2"/>
    <n v="0.29470000000000002"/>
    <s v="No"/>
    <s v="Yes"/>
    <s v="Yes"/>
    <s v="Yes"/>
    <s v="Yes"/>
    <s v="Yes"/>
    <s v="Yes"/>
    <s v="Yes"/>
    <s v="Yes"/>
    <s v="Yes"/>
    <s v="Yes"/>
    <s v="Yes"/>
    <s v="Yes"/>
    <s v="Yes"/>
    <s v="Standard"/>
  </r>
  <r>
    <n v="159962"/>
    <x v="10"/>
    <x v="9"/>
    <x v="10"/>
    <s v="3rd District"/>
    <s v="Public"/>
    <s v="School District"/>
    <s v="No"/>
    <s v="Yes"/>
    <n v="661297"/>
    <x v="71"/>
    <s v="13601 N. E. 97th Avenue"/>
    <m/>
    <s v="Vancouver"/>
    <s v="Washington"/>
    <s v="98662"/>
    <n v="270"/>
    <n v="79"/>
    <n v="393"/>
    <n v="742"/>
    <x v="66"/>
    <n v="0.1065"/>
    <n v="0.47039999999999998"/>
    <s v="No"/>
    <s v="No"/>
    <s v="No"/>
    <s v="No"/>
    <s v="No"/>
    <s v="No"/>
    <s v="Yes"/>
    <s v="Yes"/>
    <s v="Yes"/>
    <s v="Yes"/>
    <s v="No"/>
    <s v="No"/>
    <s v="No"/>
    <s v="No"/>
    <s v="Standard"/>
  </r>
  <r>
    <n v="159962"/>
    <x v="10"/>
    <x v="9"/>
    <x v="10"/>
    <s v="3rd District"/>
    <s v="Public"/>
    <s v="School District"/>
    <s v="No"/>
    <s v="Yes"/>
    <n v="661299"/>
    <x v="72"/>
    <s v="610 B SW Eaton Blvd"/>
    <m/>
    <s v="Battle Ground"/>
    <s v="Washington"/>
    <s v="98604"/>
    <n v="181"/>
    <n v="56"/>
    <n v="294"/>
    <n v="531"/>
    <x v="67"/>
    <n v="0.1055"/>
    <n v="0.44629999999999997"/>
    <s v="No"/>
    <s v="Yes"/>
    <s v="Yes"/>
    <s v="Yes"/>
    <s v="Yes"/>
    <s v="Yes"/>
    <s v="Yes"/>
    <s v="Yes"/>
    <s v="No"/>
    <s v="No"/>
    <s v="No"/>
    <s v="No"/>
    <s v="No"/>
    <s v="No"/>
    <s v="Standard"/>
  </r>
  <r>
    <n v="159962"/>
    <x v="10"/>
    <x v="9"/>
    <x v="10"/>
    <s v="3rd District"/>
    <s v="Public"/>
    <s v="School District"/>
    <s v="No"/>
    <s v="Yes"/>
    <n v="661300"/>
    <x v="73"/>
    <s v="14320 N. E. 50th Avenue"/>
    <m/>
    <s v="Vancouver"/>
    <s v="Washington"/>
    <s v="98686"/>
    <n v="135"/>
    <n v="34"/>
    <n v="235"/>
    <n v="404"/>
    <x v="68"/>
    <n v="8.4199999999999997E-2"/>
    <n v="0.41830000000000001"/>
    <s v="No"/>
    <s v="No"/>
    <s v="No"/>
    <s v="No"/>
    <s v="No"/>
    <s v="No"/>
    <s v="Yes"/>
    <s v="Yes"/>
    <s v="Yes"/>
    <s v="Yes"/>
    <s v="No"/>
    <s v="No"/>
    <s v="No"/>
    <s v="No"/>
    <s v="Standard"/>
  </r>
  <r>
    <n v="159962"/>
    <x v="10"/>
    <x v="9"/>
    <x v="10"/>
    <s v="3rd District"/>
    <s v="Public"/>
    <s v="School District"/>
    <s v="No"/>
    <s v="Yes"/>
    <n v="661294"/>
    <x v="74"/>
    <s v="14320 N. E. 50th Avenue"/>
    <m/>
    <s v="Vancouver"/>
    <s v="Washington"/>
    <s v="98686"/>
    <n v="170"/>
    <n v="45"/>
    <n v="322"/>
    <n v="537"/>
    <x v="69"/>
    <n v="8.3799999999999999E-2"/>
    <n v="0.40039999999999998"/>
    <s v="No"/>
    <s v="Yes"/>
    <s v="Yes"/>
    <s v="Yes"/>
    <s v="Yes"/>
    <s v="Yes"/>
    <s v="No"/>
    <s v="No"/>
    <s v="No"/>
    <s v="No"/>
    <s v="No"/>
    <s v="No"/>
    <s v="No"/>
    <s v="No"/>
    <s v="Standard"/>
  </r>
  <r>
    <n v="159962"/>
    <x v="10"/>
    <x v="9"/>
    <x v="10"/>
    <s v="3rd District"/>
    <s v="Public"/>
    <s v="School District"/>
    <s v="No"/>
    <s v="Yes"/>
    <n v="661301"/>
    <x v="75"/>
    <s v="11311 NE 119th St"/>
    <m/>
    <s v="Vancouver"/>
    <s v="Washington"/>
    <s v="98662"/>
    <n v="448"/>
    <n v="132"/>
    <n v="1004"/>
    <n v="1584"/>
    <x v="70"/>
    <n v="8.3299999999999999E-2"/>
    <n v="0.36620000000000003"/>
    <s v="No"/>
    <s v="No"/>
    <s v="No"/>
    <s v="No"/>
    <s v="No"/>
    <s v="No"/>
    <s v="No"/>
    <s v="No"/>
    <s v="No"/>
    <s v="No"/>
    <s v="Yes"/>
    <s v="Yes"/>
    <s v="Yes"/>
    <s v="Yes"/>
    <s v="Standard"/>
  </r>
  <r>
    <n v="159962"/>
    <x v="10"/>
    <x v="9"/>
    <x v="10"/>
    <s v="3rd District"/>
    <s v="Public"/>
    <s v="School District"/>
    <s v="No"/>
    <s v="Yes"/>
    <n v="685016"/>
    <x v="76"/>
    <s v="11104 N.E.149th Street"/>
    <m/>
    <s v="Brush Prairie"/>
    <s v="Washington"/>
    <s v="98606"/>
    <n v="86"/>
    <n v="27"/>
    <n v="163"/>
    <n v="276"/>
    <x v="71"/>
    <n v="9.7799999999999998E-2"/>
    <n v="0.40939999999999999"/>
    <s v="No"/>
    <s v="No"/>
    <s v="No"/>
    <s v="No"/>
    <s v="No"/>
    <s v="No"/>
    <s v="No"/>
    <s v="No"/>
    <s v="No"/>
    <s v="No"/>
    <s v="Yes"/>
    <s v="Yes"/>
    <s v="Yes"/>
    <s v="Yes"/>
    <s v="Standard"/>
  </r>
  <r>
    <n v="159962"/>
    <x v="10"/>
    <x v="9"/>
    <x v="10"/>
    <s v="3rd District"/>
    <s v="Public"/>
    <s v="School District"/>
    <s v="No"/>
    <s v="Yes"/>
    <n v="664133"/>
    <x v="77"/>
    <s v="20601 NE 167th Avenue"/>
    <m/>
    <s v="Battle Ground"/>
    <s v="Washington"/>
    <s v="98604"/>
    <n v="133"/>
    <n v="30"/>
    <n v="298"/>
    <n v="461"/>
    <x v="72"/>
    <n v="6.5100000000000005E-2"/>
    <n v="0.35360000000000003"/>
    <s v="No"/>
    <s v="No"/>
    <s v="No"/>
    <s v="No"/>
    <s v="No"/>
    <s v="No"/>
    <s v="Yes"/>
    <s v="Yes"/>
    <s v="Yes"/>
    <s v="Yes"/>
    <s v="No"/>
    <s v="No"/>
    <s v="No"/>
    <s v="No"/>
    <s v="Standard"/>
  </r>
  <r>
    <n v="159962"/>
    <x v="10"/>
    <x v="9"/>
    <x v="10"/>
    <s v="3rd District"/>
    <s v="Public"/>
    <s v="School District"/>
    <s v="No"/>
    <s v="Yes"/>
    <n v="664132"/>
    <x v="78"/>
    <s v="20601 NE 167th Avenue"/>
    <m/>
    <s v="Battle Ground"/>
    <s v="Washington"/>
    <s v="98604"/>
    <n v="133"/>
    <n v="60"/>
    <n v="338"/>
    <n v="531"/>
    <x v="73"/>
    <n v="0.113"/>
    <n v="0.36349999999999999"/>
    <s v="Yes"/>
    <s v="Yes"/>
    <s v="Yes"/>
    <s v="Yes"/>
    <s v="Yes"/>
    <s v="Yes"/>
    <s v="No"/>
    <s v="No"/>
    <s v="No"/>
    <s v="No"/>
    <s v="No"/>
    <s v="No"/>
    <s v="No"/>
    <s v="No"/>
    <s v="Standard"/>
  </r>
  <r>
    <n v="159962"/>
    <x v="10"/>
    <x v="9"/>
    <x v="10"/>
    <s v="3rd District"/>
    <s v="Public"/>
    <s v="School District"/>
    <s v="No"/>
    <s v="Yes"/>
    <n v="661295"/>
    <x v="79"/>
    <s v="406 W Yacolt Road"/>
    <m/>
    <s v="Yacolt"/>
    <s v="Washington"/>
    <s v="98675"/>
    <n v="109"/>
    <n v="131"/>
    <n v="463"/>
    <n v="703"/>
    <x v="74"/>
    <n v="0.18629999999999999"/>
    <n v="0.34139999999999998"/>
    <s v="Yes"/>
    <s v="Yes"/>
    <s v="Yes"/>
    <s v="Yes"/>
    <s v="Yes"/>
    <s v="Yes"/>
    <s v="No"/>
    <s v="No"/>
    <s v="No"/>
    <s v="No"/>
    <s v="No"/>
    <s v="No"/>
    <s v="No"/>
    <s v="No"/>
    <s v="Standard"/>
  </r>
  <r>
    <n v="159932"/>
    <x v="11"/>
    <x v="10"/>
    <x v="8"/>
    <s v="9th District"/>
    <s v="Public"/>
    <s v="School District"/>
    <s v="No"/>
    <s v="Yes"/>
    <n v="660901"/>
    <x v="80"/>
    <s v="16616 NE 32nd Street"/>
    <m/>
    <s v="Bellevue"/>
    <s v="Washington"/>
    <s v="98008"/>
    <n v="151"/>
    <n v="19"/>
    <n v="209"/>
    <n v="379"/>
    <x v="75"/>
    <n v="5.0099999999999999E-2"/>
    <n v="0.44850000000000001"/>
    <s v="Yes"/>
    <s v="Yes"/>
    <s v="Yes"/>
    <s v="Yes"/>
    <s v="Yes"/>
    <s v="Yes"/>
    <s v="Yes"/>
    <s v="No"/>
    <s v="No"/>
    <s v="No"/>
    <s v="No"/>
    <s v="No"/>
    <s v="No"/>
    <s v="No"/>
    <s v="Standard"/>
  </r>
  <r>
    <n v="159932"/>
    <x v="11"/>
    <x v="10"/>
    <x v="8"/>
    <s v="9th District"/>
    <s v="Public"/>
    <s v="School District"/>
    <s v="No"/>
    <s v="Yes"/>
    <n v="660891"/>
    <x v="81"/>
    <s v="10416 Wolverine Way"/>
    <m/>
    <s v="Bellevue"/>
    <s v="Washington"/>
    <s v="98004"/>
    <n v="169"/>
    <n v="50"/>
    <n v="1456"/>
    <n v="1675"/>
    <x v="76"/>
    <n v="2.9899999999999999E-2"/>
    <n v="0.13070000000000001"/>
    <s v="No"/>
    <s v="No"/>
    <s v="No"/>
    <s v="No"/>
    <s v="No"/>
    <s v="No"/>
    <s v="No"/>
    <s v="No"/>
    <s v="No"/>
    <s v="No"/>
    <s v="Yes"/>
    <s v="Yes"/>
    <s v="Yes"/>
    <s v="Yes"/>
    <s v="Standard"/>
  </r>
  <r>
    <n v="159932"/>
    <x v="11"/>
    <x v="10"/>
    <x v="8"/>
    <s v="9th District"/>
    <s v="Public"/>
    <s v="School District"/>
    <s v="No"/>
    <s v="Yes"/>
    <n v="660902"/>
    <x v="82"/>
    <s v="17900 NE 16th St."/>
    <m/>
    <s v="Bellevue"/>
    <s v="Washington"/>
    <s v="98008"/>
    <n v="23"/>
    <n v="4"/>
    <n v="492"/>
    <n v="519"/>
    <x v="77"/>
    <n v="7.7000000000000002E-3"/>
    <n v="5.1999999999999998E-2"/>
    <s v="Yes"/>
    <s v="Yes"/>
    <s v="Yes"/>
    <s v="Yes"/>
    <s v="Yes"/>
    <s v="Yes"/>
    <s v="Yes"/>
    <s v="No"/>
    <s v="No"/>
    <s v="No"/>
    <s v="No"/>
    <s v="No"/>
    <s v="No"/>
    <s v="No"/>
    <s v="Standard"/>
  </r>
  <r>
    <n v="159932"/>
    <x v="11"/>
    <x v="10"/>
    <x v="8"/>
    <s v="9th District"/>
    <s v="Public"/>
    <s v="School District"/>
    <s v="No"/>
    <s v="Yes"/>
    <n v="660903"/>
    <x v="83"/>
    <s v="12400 ne 32nd st"/>
    <m/>
    <s v="Bellevue"/>
    <s v="Washington"/>
    <s v="98005"/>
    <n v="13"/>
    <n v="4"/>
    <n v="545"/>
    <n v="562"/>
    <x v="78"/>
    <n v="7.1000000000000004E-3"/>
    <n v="3.0200000000000001E-2"/>
    <s v="No"/>
    <s v="Yes"/>
    <s v="Yes"/>
    <s v="Yes"/>
    <s v="Yes"/>
    <s v="Yes"/>
    <s v="Yes"/>
    <s v="No"/>
    <s v="No"/>
    <s v="No"/>
    <s v="No"/>
    <s v="No"/>
    <s v="No"/>
    <s v="No"/>
    <s v="Standard"/>
  </r>
  <r>
    <n v="159932"/>
    <x v="11"/>
    <x v="10"/>
    <x v="8"/>
    <s v="9th District"/>
    <s v="Public"/>
    <s v="School District"/>
    <s v="No"/>
    <s v="Yes"/>
    <n v="660895"/>
    <x v="84"/>
    <s v="2001 98th Ave NE"/>
    <m/>
    <s v="Bellevue"/>
    <s v="Washington"/>
    <s v="98004"/>
    <n v="130"/>
    <n v="24"/>
    <n v="593"/>
    <n v="747"/>
    <x v="79"/>
    <n v="3.2099999999999997E-2"/>
    <n v="0.20619999999999999"/>
    <s v="No"/>
    <s v="No"/>
    <s v="No"/>
    <s v="No"/>
    <s v="No"/>
    <s v="No"/>
    <s v="No"/>
    <s v="Yes"/>
    <s v="Yes"/>
    <s v="Yes"/>
    <s v="No"/>
    <s v="No"/>
    <s v="No"/>
    <s v="No"/>
    <s v="Standard"/>
  </r>
  <r>
    <n v="159932"/>
    <x v="11"/>
    <x v="10"/>
    <x v="8"/>
    <s v="9th District"/>
    <s v="Public"/>
    <s v="School District"/>
    <s v="No"/>
    <s v="Yes"/>
    <n v="660904"/>
    <x v="85"/>
    <s v="9601 ne 24th Street"/>
    <m/>
    <s v="Bellevue"/>
    <s v="Washington"/>
    <s v="98004"/>
    <n v="92"/>
    <n v="28"/>
    <n v="526"/>
    <n v="646"/>
    <x v="80"/>
    <n v="4.3299999999999998E-2"/>
    <n v="0.18579999999999999"/>
    <s v="Yes"/>
    <s v="Yes"/>
    <s v="Yes"/>
    <s v="Yes"/>
    <s v="Yes"/>
    <s v="Yes"/>
    <s v="Yes"/>
    <s v="No"/>
    <s v="No"/>
    <s v="No"/>
    <s v="No"/>
    <s v="No"/>
    <s v="No"/>
    <s v="No"/>
    <s v="Standard"/>
  </r>
  <r>
    <n v="159932"/>
    <x v="11"/>
    <x v="10"/>
    <x v="8"/>
    <s v="9th District"/>
    <s v="Public"/>
    <s v="School District"/>
    <s v="No"/>
    <s v="Yes"/>
    <n v="660906"/>
    <x v="86"/>
    <s v="10700 SE 25th St"/>
    <m/>
    <s v="Bellevue"/>
    <s v="Washington"/>
    <s v="98004"/>
    <n v="74"/>
    <n v="11"/>
    <n v="436"/>
    <n v="521"/>
    <x v="81"/>
    <n v="2.1100000000000001E-2"/>
    <n v="0.16309999999999999"/>
    <s v="Yes"/>
    <s v="Yes"/>
    <s v="Yes"/>
    <s v="Yes"/>
    <s v="Yes"/>
    <s v="Yes"/>
    <s v="Yes"/>
    <s v="No"/>
    <s v="No"/>
    <s v="No"/>
    <s v="No"/>
    <s v="No"/>
    <s v="No"/>
    <s v="No"/>
    <s v="Standard"/>
  </r>
  <r>
    <n v="159932"/>
    <x v="11"/>
    <x v="10"/>
    <x v="8"/>
    <s v="9th District"/>
    <s v="Public"/>
    <s v="School District"/>
    <s v="No"/>
    <s v="Yes"/>
    <n v="660896"/>
    <x v="87"/>
    <s v="15027 NE Bellevue-Redmond Rd"/>
    <m/>
    <s v="Bellevue"/>
    <s v="Washington"/>
    <s v="98007"/>
    <n v="263"/>
    <n v="60"/>
    <n v="270"/>
    <n v="593"/>
    <x v="82"/>
    <n v="0.1012"/>
    <n v="0.54469999999999996"/>
    <s v="No"/>
    <s v="No"/>
    <s v="No"/>
    <s v="No"/>
    <s v="No"/>
    <s v="No"/>
    <s v="No"/>
    <s v="Yes"/>
    <s v="Yes"/>
    <s v="Yes"/>
    <s v="No"/>
    <s v="No"/>
    <s v="No"/>
    <s v="No"/>
    <s v="Standard"/>
  </r>
  <r>
    <n v="159932"/>
    <x v="11"/>
    <x v="10"/>
    <x v="8"/>
    <s v="9th District"/>
    <s v="Public"/>
    <s v="School District"/>
    <s v="No"/>
    <s v="Yes"/>
    <n v="660892"/>
    <x v="88"/>
    <s v="16245 NE 24th"/>
    <m/>
    <s v="Bellevue"/>
    <s v="Washington"/>
    <s v="98008"/>
    <n v="302"/>
    <n v="78"/>
    <n v="1329"/>
    <n v="1709"/>
    <x v="83"/>
    <n v="4.5600000000000002E-2"/>
    <n v="0.22239999999999999"/>
    <s v="No"/>
    <s v="No"/>
    <s v="No"/>
    <s v="No"/>
    <s v="No"/>
    <s v="No"/>
    <s v="No"/>
    <s v="No"/>
    <s v="No"/>
    <s v="No"/>
    <s v="Yes"/>
    <s v="Yes"/>
    <s v="Yes"/>
    <s v="Yes"/>
    <s v="Standard"/>
  </r>
  <r>
    <n v="159932"/>
    <x v="11"/>
    <x v="10"/>
    <x v="8"/>
    <s v="9th District"/>
    <s v="Public"/>
    <s v="School District"/>
    <s v="No"/>
    <s v="Yes"/>
    <n v="660900"/>
    <x v="89"/>
    <s v="445 128th Ave SE"/>
    <m/>
    <s v="Bellevue"/>
    <s v="Washington"/>
    <s v="98005"/>
    <n v="27"/>
    <n v="12"/>
    <n v="558"/>
    <n v="597"/>
    <x v="84"/>
    <n v="2.01E-2"/>
    <n v="6.5299999999999997E-2"/>
    <s v="No"/>
    <s v="No"/>
    <s v="No"/>
    <s v="No"/>
    <s v="No"/>
    <s v="No"/>
    <s v="No"/>
    <s v="Yes"/>
    <s v="Yes"/>
    <s v="Yes"/>
    <s v="Yes"/>
    <s v="Yes"/>
    <s v="Yes"/>
    <s v="Yes"/>
    <s v="Standard"/>
  </r>
  <r>
    <n v="159932"/>
    <x v="11"/>
    <x v="10"/>
    <x v="8"/>
    <s v="9th District"/>
    <s v="Public"/>
    <s v="School District"/>
    <s v="No"/>
    <s v="Yes"/>
    <n v="665830"/>
    <x v="90"/>
    <s v="12300 Main St."/>
    <m/>
    <s v="Bellevue"/>
    <s v="Washington"/>
    <s v="98005"/>
    <n v="18"/>
    <n v="14"/>
    <n v="514"/>
    <n v="546"/>
    <x v="85"/>
    <n v="2.5600000000000001E-2"/>
    <n v="5.8599999999999999E-2"/>
    <s v="Yes"/>
    <s v="Yes"/>
    <s v="Yes"/>
    <s v="Yes"/>
    <s v="Yes"/>
    <s v="Yes"/>
    <s v="Yes"/>
    <s v="No"/>
    <s v="No"/>
    <s v="No"/>
    <s v="No"/>
    <s v="No"/>
    <s v="No"/>
    <s v="No"/>
    <s v="Standard"/>
  </r>
  <r>
    <n v="159932"/>
    <x v="11"/>
    <x v="10"/>
    <x v="8"/>
    <s v="9th District"/>
    <s v="Public"/>
    <s v="School District"/>
    <s v="No"/>
    <s v="Yes"/>
    <n v="665202"/>
    <x v="91"/>
    <s v="14310 SE 12th Street"/>
    <m/>
    <s v="Bellevue"/>
    <s v="Washington"/>
    <s v="98007"/>
    <n v="328"/>
    <n v="0"/>
    <n v="109"/>
    <n v="437"/>
    <x v="86"/>
    <n v="0"/>
    <n v="0.75060000000000004"/>
    <s v="Yes"/>
    <s v="Yes"/>
    <s v="Yes"/>
    <s v="Yes"/>
    <s v="Yes"/>
    <s v="Yes"/>
    <s v="Yes"/>
    <s v="No"/>
    <s v="No"/>
    <s v="No"/>
    <s v="No"/>
    <s v="No"/>
    <s v="No"/>
    <s v="No"/>
    <s v="CEP"/>
  </r>
  <r>
    <n v="159932"/>
    <x v="11"/>
    <x v="10"/>
    <x v="8"/>
    <s v="9th District"/>
    <s v="Public"/>
    <s v="School District"/>
    <s v="No"/>
    <s v="Yes"/>
    <n v="660908"/>
    <x v="92"/>
    <s v="8001 NE 8th Street"/>
    <m/>
    <s v="Medina"/>
    <s v="Washington"/>
    <s v="98039"/>
    <n v="8"/>
    <n v="7"/>
    <n v="543"/>
    <n v="558"/>
    <x v="87"/>
    <n v="1.2500000000000001E-2"/>
    <n v="2.69E-2"/>
    <s v="Yes"/>
    <s v="Yes"/>
    <s v="Yes"/>
    <s v="Yes"/>
    <s v="Yes"/>
    <s v="Yes"/>
    <s v="Yes"/>
    <s v="No"/>
    <s v="No"/>
    <s v="No"/>
    <s v="No"/>
    <s v="No"/>
    <s v="No"/>
    <s v="No"/>
    <s v="Standard"/>
  </r>
  <r>
    <n v="159932"/>
    <x v="11"/>
    <x v="10"/>
    <x v="8"/>
    <s v="9th District"/>
    <s v="Public"/>
    <s v="School District"/>
    <s v="No"/>
    <s v="Yes"/>
    <n v="660909"/>
    <x v="93"/>
    <s v="5225 119th Ave. SE"/>
    <m/>
    <s v="Bellevue"/>
    <s v="Washington"/>
    <s v="98006"/>
    <n v="74"/>
    <n v="20"/>
    <n v="354"/>
    <n v="448"/>
    <x v="88"/>
    <n v="4.4600000000000001E-2"/>
    <n v="0.20979999999999999"/>
    <s v="Yes"/>
    <s v="Yes"/>
    <s v="Yes"/>
    <s v="Yes"/>
    <s v="Yes"/>
    <s v="Yes"/>
    <s v="Yes"/>
    <s v="No"/>
    <s v="No"/>
    <s v="No"/>
    <s v="No"/>
    <s v="No"/>
    <s v="No"/>
    <s v="No"/>
    <s v="Standard"/>
  </r>
  <r>
    <n v="159932"/>
    <x v="11"/>
    <x v="10"/>
    <x v="8"/>
    <s v="9th District"/>
    <s v="Public"/>
    <s v="School District"/>
    <s v="No"/>
    <s v="Yes"/>
    <n v="660893"/>
    <x v="94"/>
    <s v="4333 Factoria Blvd SE"/>
    <m/>
    <s v="Bellevue"/>
    <s v="Washington"/>
    <s v="98006"/>
    <n v="177"/>
    <n v="50"/>
    <n v="1645"/>
    <n v="1872"/>
    <x v="89"/>
    <n v="2.6700000000000002E-2"/>
    <n v="0.12130000000000001"/>
    <s v="No"/>
    <s v="No"/>
    <s v="No"/>
    <s v="No"/>
    <s v="No"/>
    <s v="No"/>
    <s v="No"/>
    <s v="No"/>
    <s v="No"/>
    <s v="No"/>
    <s v="Yes"/>
    <s v="Yes"/>
    <s v="Yes"/>
    <s v="Yes"/>
    <s v="Standard"/>
  </r>
  <r>
    <n v="159932"/>
    <x v="11"/>
    <x v="10"/>
    <x v="8"/>
    <s v="9th District"/>
    <s v="Public"/>
    <s v="School District"/>
    <s v="No"/>
    <s v="Yes"/>
    <n v="660897"/>
    <x v="95"/>
    <s v="502 143rd Ave NE"/>
    <m/>
    <s v="Bellevue"/>
    <s v="Washington"/>
    <s v="98007"/>
    <n v="120"/>
    <n v="26"/>
    <n v="776"/>
    <n v="922"/>
    <x v="90"/>
    <n v="2.8199999999999999E-2"/>
    <n v="0.15840000000000001"/>
    <s v="No"/>
    <s v="No"/>
    <s v="No"/>
    <s v="No"/>
    <s v="No"/>
    <s v="No"/>
    <s v="No"/>
    <s v="Yes"/>
    <s v="Yes"/>
    <s v="Yes"/>
    <s v="No"/>
    <s v="No"/>
    <s v="No"/>
    <s v="No"/>
    <s v="Standard"/>
  </r>
  <r>
    <n v="159932"/>
    <x v="11"/>
    <x v="10"/>
    <x v="8"/>
    <s v="9th District"/>
    <s v="Public"/>
    <s v="School District"/>
    <s v="No"/>
    <s v="Yes"/>
    <n v="660910"/>
    <x v="96"/>
    <s v="1050 160th Ave SE"/>
    <m/>
    <s v="Bellevue"/>
    <s v="Washington"/>
    <s v="98008"/>
    <n v="124"/>
    <n v="18"/>
    <n v="316"/>
    <n v="458"/>
    <x v="91"/>
    <n v="3.9300000000000002E-2"/>
    <n v="0.31"/>
    <s v="Yes"/>
    <s v="Yes"/>
    <s v="Yes"/>
    <s v="Yes"/>
    <s v="Yes"/>
    <s v="Yes"/>
    <s v="Yes"/>
    <s v="No"/>
    <s v="No"/>
    <s v="No"/>
    <s v="No"/>
    <s v="No"/>
    <s v="No"/>
    <s v="No"/>
    <s v="Standard"/>
  </r>
  <r>
    <n v="159932"/>
    <x v="11"/>
    <x v="10"/>
    <x v="8"/>
    <s v="9th District"/>
    <s v="Public"/>
    <s v="School District"/>
    <s v="No"/>
    <s v="Yes"/>
    <n v="660915"/>
    <x v="97"/>
    <s v="301 151st Pl NE"/>
    <m/>
    <s v="Bellevue"/>
    <s v="Washington"/>
    <s v="98007"/>
    <n v="86"/>
    <n v="10"/>
    <n v="418"/>
    <n v="514"/>
    <x v="92"/>
    <n v="1.95E-2"/>
    <n v="0.18679999999999999"/>
    <s v="Yes"/>
    <s v="Yes"/>
    <s v="Yes"/>
    <s v="Yes"/>
    <s v="Yes"/>
    <s v="Yes"/>
    <s v="Yes"/>
    <s v="No"/>
    <s v="No"/>
    <s v="No"/>
    <s v="No"/>
    <s v="No"/>
    <s v="No"/>
    <s v="No"/>
    <s v="Standard"/>
  </r>
  <r>
    <n v="159932"/>
    <x v="11"/>
    <x v="10"/>
    <x v="8"/>
    <s v="9th District"/>
    <s v="Public"/>
    <s v="School District"/>
    <s v="No"/>
    <s v="Yes"/>
    <n v="660894"/>
    <x v="98"/>
    <s v="100 140th Ave SE"/>
    <m/>
    <s v="Bellevue"/>
    <s v="Washington"/>
    <s v="98005"/>
    <n v="389"/>
    <n v="80"/>
    <n v="887"/>
    <n v="1356"/>
    <x v="93"/>
    <n v="5.8999999999999997E-2"/>
    <n v="0.34589999999999999"/>
    <s v="No"/>
    <s v="No"/>
    <s v="No"/>
    <s v="No"/>
    <s v="No"/>
    <s v="No"/>
    <s v="No"/>
    <s v="No"/>
    <s v="No"/>
    <s v="No"/>
    <s v="Yes"/>
    <s v="Yes"/>
    <s v="Yes"/>
    <s v="Yes"/>
    <s v="Standard"/>
  </r>
  <r>
    <n v="159932"/>
    <x v="11"/>
    <x v="10"/>
    <x v="8"/>
    <s v="9th District"/>
    <s v="Public"/>
    <s v="School District"/>
    <s v="No"/>
    <s v="Yes"/>
    <n v="663406"/>
    <x v="99"/>
    <s v="16411 NE 24th Street"/>
    <m/>
    <s v="Bellevue"/>
    <s v="Washington"/>
    <s v="98008"/>
    <n v="238"/>
    <n v="0"/>
    <n v="159"/>
    <n v="397"/>
    <x v="94"/>
    <n v="0"/>
    <n v="0.59950000000000003"/>
    <s v="Yes"/>
    <s v="Yes"/>
    <s v="Yes"/>
    <s v="Yes"/>
    <s v="Yes"/>
    <s v="Yes"/>
    <s v="Yes"/>
    <s v="No"/>
    <s v="No"/>
    <s v="No"/>
    <s v="No"/>
    <s v="No"/>
    <s v="No"/>
    <s v="No"/>
    <s v="CEP"/>
  </r>
  <r>
    <n v="159932"/>
    <x v="11"/>
    <x v="10"/>
    <x v="8"/>
    <s v="9th District"/>
    <s v="Public"/>
    <s v="School District"/>
    <s v="No"/>
    <s v="Yes"/>
    <n v="660912"/>
    <x v="100"/>
    <s v="14100 Somerset Blvd SE"/>
    <m/>
    <s v="Bellevue"/>
    <s v="Washington"/>
    <s v="98006"/>
    <n v="30"/>
    <n v="8"/>
    <n v="681"/>
    <n v="719"/>
    <x v="95"/>
    <n v="1.11E-2"/>
    <n v="5.2900000000000003E-2"/>
    <s v="No"/>
    <s v="Yes"/>
    <s v="Yes"/>
    <s v="Yes"/>
    <s v="Yes"/>
    <s v="Yes"/>
    <s v="Yes"/>
    <s v="No"/>
    <s v="No"/>
    <s v="No"/>
    <s v="No"/>
    <s v="No"/>
    <s v="No"/>
    <s v="No"/>
    <s v="Standard"/>
  </r>
  <r>
    <n v="159932"/>
    <x v="11"/>
    <x v="10"/>
    <x v="8"/>
    <s v="9th District"/>
    <s v="Public"/>
    <s v="School District"/>
    <s v="No"/>
    <s v="Yes"/>
    <n v="660913"/>
    <x v="101"/>
    <s v="16401 SE 24th Street"/>
    <m/>
    <s v="Bellevue"/>
    <s v="Washington"/>
    <s v="98008"/>
    <n v="87"/>
    <n v="11"/>
    <n v="468"/>
    <n v="566"/>
    <x v="96"/>
    <n v="1.9400000000000001E-2"/>
    <n v="0.1731"/>
    <s v="No"/>
    <s v="Yes"/>
    <s v="Yes"/>
    <s v="Yes"/>
    <s v="Yes"/>
    <s v="Yes"/>
    <s v="Yes"/>
    <s v="No"/>
    <s v="No"/>
    <s v="No"/>
    <s v="No"/>
    <s v="No"/>
    <s v="No"/>
    <s v="No"/>
    <s v="Standard"/>
  </r>
  <r>
    <n v="159932"/>
    <x v="11"/>
    <x v="10"/>
    <x v="8"/>
    <s v="9th District"/>
    <s v="Public"/>
    <s v="School District"/>
    <s v="No"/>
    <s v="Yes"/>
    <n v="663553"/>
    <x v="102"/>
    <s v="14220 NE 8th Street"/>
    <m/>
    <s v="Bellevue"/>
    <s v="Washington"/>
    <s v="98007"/>
    <n v="341"/>
    <n v="0"/>
    <n v="227"/>
    <n v="568"/>
    <x v="97"/>
    <n v="0"/>
    <n v="0.60040000000000004"/>
    <s v="Yes"/>
    <s v="Yes"/>
    <s v="Yes"/>
    <s v="Yes"/>
    <s v="Yes"/>
    <s v="Yes"/>
    <s v="Yes"/>
    <s v="No"/>
    <s v="No"/>
    <s v="No"/>
    <s v="No"/>
    <s v="No"/>
    <s v="No"/>
    <s v="No"/>
    <s v="CEP"/>
  </r>
  <r>
    <n v="159932"/>
    <x v="11"/>
    <x v="10"/>
    <x v="8"/>
    <s v="9th District"/>
    <s v="Public"/>
    <s v="School District"/>
    <s v="No"/>
    <s v="Yes"/>
    <n v="664889"/>
    <x v="103"/>
    <s v="14844 SE 22nd Street"/>
    <m/>
    <s v="Bellevue"/>
    <s v="Washington"/>
    <s v="98007"/>
    <n v="43"/>
    <n v="9"/>
    <n v="331"/>
    <n v="383"/>
    <x v="98"/>
    <n v="2.35E-2"/>
    <n v="0.1358"/>
    <s v="No"/>
    <s v="No"/>
    <s v="No"/>
    <s v="No"/>
    <s v="No"/>
    <s v="No"/>
    <s v="No"/>
    <s v="Yes"/>
    <s v="Yes"/>
    <s v="Yes"/>
    <s v="Yes"/>
    <s v="Yes"/>
    <s v="Yes"/>
    <s v="Yes"/>
    <s v="Standard"/>
  </r>
  <r>
    <n v="159932"/>
    <x v="11"/>
    <x v="10"/>
    <x v="8"/>
    <s v="9th District"/>
    <s v="Public"/>
    <s v="School District"/>
    <s v="No"/>
    <s v="Yes"/>
    <n v="660898"/>
    <x v="104"/>
    <s v="1280 160th Ave SE"/>
    <m/>
    <s v="Bellevue"/>
    <s v="Washington"/>
    <s v="98008"/>
    <n v="83"/>
    <n v="18"/>
    <n v="603"/>
    <n v="704"/>
    <x v="99"/>
    <n v="2.5600000000000001E-2"/>
    <n v="0.14349999999999999"/>
    <s v="No"/>
    <s v="No"/>
    <s v="No"/>
    <s v="No"/>
    <s v="No"/>
    <s v="No"/>
    <s v="No"/>
    <s v="Yes"/>
    <s v="Yes"/>
    <s v="Yes"/>
    <s v="No"/>
    <s v="No"/>
    <s v="No"/>
    <s v="No"/>
    <s v="Standard"/>
  </r>
  <r>
    <n v="159932"/>
    <x v="11"/>
    <x v="10"/>
    <x v="8"/>
    <s v="9th District"/>
    <s v="Public"/>
    <s v="School District"/>
    <s v="No"/>
    <s v="Yes"/>
    <n v="660899"/>
    <x v="105"/>
    <s v="13630 SE Allen Road"/>
    <m/>
    <s v="Bellevue"/>
    <s v="Washington"/>
    <s v="98006"/>
    <n v="103"/>
    <n v="23"/>
    <n v="792"/>
    <n v="918"/>
    <x v="100"/>
    <n v="2.5100000000000001E-2"/>
    <n v="0.13730000000000001"/>
    <s v="No"/>
    <s v="No"/>
    <s v="No"/>
    <s v="No"/>
    <s v="No"/>
    <s v="No"/>
    <s v="No"/>
    <s v="Yes"/>
    <s v="Yes"/>
    <s v="Yes"/>
    <s v="No"/>
    <s v="No"/>
    <s v="No"/>
    <s v="No"/>
    <s v="Standard"/>
  </r>
  <r>
    <n v="159932"/>
    <x v="11"/>
    <x v="10"/>
    <x v="8"/>
    <s v="9th District"/>
    <s v="Public"/>
    <s v="School District"/>
    <s v="No"/>
    <s v="Yes"/>
    <n v="660916"/>
    <x v="106"/>
    <s v="12619 SE 20th Place"/>
    <m/>
    <s v="Bellevue"/>
    <s v="Washington"/>
    <s v="98005"/>
    <n v="81"/>
    <n v="17"/>
    <n v="469"/>
    <n v="567"/>
    <x v="101"/>
    <n v="0.03"/>
    <n v="0.17280000000000001"/>
    <s v="Yes"/>
    <s v="Yes"/>
    <s v="Yes"/>
    <s v="Yes"/>
    <s v="Yes"/>
    <s v="Yes"/>
    <s v="Yes"/>
    <s v="No"/>
    <s v="No"/>
    <s v="No"/>
    <s v="No"/>
    <s v="No"/>
    <s v="No"/>
    <s v="No"/>
    <s v="Standard"/>
  </r>
  <r>
    <n v="159942"/>
    <x v="12"/>
    <x v="11"/>
    <x v="6"/>
    <s v="2nd District"/>
    <s v="Public"/>
    <s v="School District"/>
    <s v="No"/>
    <s v="Yes"/>
    <n v="664118"/>
    <x v="107"/>
    <s v="3400 Hollywood Street"/>
    <m/>
    <s v="Bellingham"/>
    <s v="Washington"/>
    <s v="98225"/>
    <n v="276"/>
    <n v="0"/>
    <n v="7"/>
    <n v="283"/>
    <x v="102"/>
    <n v="0"/>
    <n v="0.97529999999999994"/>
    <s v="Yes"/>
    <s v="Yes"/>
    <s v="Yes"/>
    <s v="Yes"/>
    <s v="Yes"/>
    <s v="Yes"/>
    <s v="Yes"/>
    <s v="No"/>
    <s v="No"/>
    <s v="No"/>
    <s v="No"/>
    <s v="No"/>
    <s v="No"/>
    <s v="No"/>
    <s v="CEP"/>
  </r>
  <r>
    <n v="159942"/>
    <x v="12"/>
    <x v="11"/>
    <x v="6"/>
    <s v="2nd District"/>
    <s v="Public"/>
    <s v="School District"/>
    <s v="No"/>
    <s v="Yes"/>
    <n v="663440"/>
    <x v="108"/>
    <s v="2020 Cornwall Ave."/>
    <m/>
    <s v="Bellingham"/>
    <s v="Washington"/>
    <s v="98225"/>
    <n v="283"/>
    <n v="74"/>
    <n v="909"/>
    <n v="1266"/>
    <x v="103"/>
    <n v="5.8500000000000003E-2"/>
    <n v="0.28199999999999997"/>
    <s v="No"/>
    <s v="No"/>
    <s v="No"/>
    <s v="No"/>
    <s v="No"/>
    <s v="No"/>
    <s v="No"/>
    <s v="No"/>
    <s v="No"/>
    <s v="No"/>
    <s v="Yes"/>
    <s v="Yes"/>
    <s v="Yes"/>
    <s v="Yes"/>
    <s v="Standard"/>
  </r>
  <r>
    <n v="159942"/>
    <x v="12"/>
    <x v="11"/>
    <x v="6"/>
    <s v="2nd District"/>
    <s v="Public"/>
    <s v="School District"/>
    <s v="No"/>
    <s v="Yes"/>
    <n v="661094"/>
    <x v="109"/>
    <s v="3200 Pinewood Ave."/>
    <m/>
    <s v="Bellingham"/>
    <s v="Washington"/>
    <s v="98225"/>
    <n v="296"/>
    <n v="0"/>
    <n v="64"/>
    <n v="360"/>
    <x v="104"/>
    <n v="0"/>
    <n v="0.82220000000000004"/>
    <s v="No"/>
    <s v="Yes"/>
    <s v="Yes"/>
    <s v="Yes"/>
    <s v="Yes"/>
    <s v="Yes"/>
    <s v="Yes"/>
    <s v="No"/>
    <s v="No"/>
    <s v="No"/>
    <s v="No"/>
    <s v="No"/>
    <s v="No"/>
    <s v="No"/>
    <s v="CEP"/>
  </r>
  <r>
    <n v="159942"/>
    <x v="12"/>
    <x v="11"/>
    <x v="6"/>
    <s v="2nd District"/>
    <s v="Public"/>
    <s v="School District"/>
    <s v="No"/>
    <s v="Yes"/>
    <n v="663443"/>
    <x v="110"/>
    <s v="1330 Lincoln St."/>
    <m/>
    <s v="Bellingham"/>
    <s v="Washington"/>
    <s v="98226"/>
    <n v="242"/>
    <n v="0"/>
    <n v="101"/>
    <n v="343"/>
    <x v="105"/>
    <n v="0"/>
    <n v="0.70550000000000002"/>
    <s v="No"/>
    <s v="Yes"/>
    <s v="Yes"/>
    <s v="Yes"/>
    <s v="Yes"/>
    <s v="Yes"/>
    <s v="Yes"/>
    <s v="No"/>
    <s v="No"/>
    <s v="No"/>
    <s v="No"/>
    <s v="No"/>
    <s v="No"/>
    <s v="No"/>
    <s v="CEP"/>
  </r>
  <r>
    <n v="159942"/>
    <x v="12"/>
    <x v="11"/>
    <x v="6"/>
    <s v="2nd District"/>
    <s v="Public"/>
    <s v="School District"/>
    <s v="No"/>
    <s v="Yes"/>
    <n v="662130"/>
    <x v="111"/>
    <s v="2508 Utter St."/>
    <m/>
    <s v="Bellingham"/>
    <s v="Washington"/>
    <s v="98225"/>
    <n v="42"/>
    <n v="6"/>
    <n v="166"/>
    <n v="214"/>
    <x v="106"/>
    <n v="2.8000000000000001E-2"/>
    <n v="0.2243"/>
    <s v="No"/>
    <s v="Yes"/>
    <s v="Yes"/>
    <s v="Yes"/>
    <s v="Yes"/>
    <s v="Yes"/>
    <s v="Yes"/>
    <s v="No"/>
    <s v="No"/>
    <s v="No"/>
    <s v="No"/>
    <s v="No"/>
    <s v="No"/>
    <s v="No"/>
    <s v="Standard"/>
  </r>
  <r>
    <n v="159942"/>
    <x v="12"/>
    <x v="11"/>
    <x v="6"/>
    <s v="2nd District"/>
    <s v="Public"/>
    <s v="School District"/>
    <s v="No"/>
    <s v="Yes"/>
    <n v="665367"/>
    <x v="112"/>
    <s v="4420 Aldrich Road"/>
    <m/>
    <s v="Bellingham"/>
    <s v="Washington"/>
    <s v="98226"/>
    <n v="342"/>
    <n v="0"/>
    <n v="13"/>
    <n v="355"/>
    <x v="107"/>
    <n v="0"/>
    <n v="0.96340000000000003"/>
    <s v="Yes"/>
    <s v="Yes"/>
    <s v="Yes"/>
    <s v="Yes"/>
    <s v="Yes"/>
    <s v="Yes"/>
    <s v="Yes"/>
    <s v="No"/>
    <s v="No"/>
    <s v="No"/>
    <s v="No"/>
    <s v="No"/>
    <s v="No"/>
    <s v="No"/>
    <s v="CEP"/>
  </r>
  <r>
    <n v="159942"/>
    <x v="12"/>
    <x v="11"/>
    <x v="6"/>
    <s v="2nd District"/>
    <s v="Public"/>
    <s v="School District"/>
    <s v="No"/>
    <s v="Yes"/>
    <n v="662140"/>
    <x v="113"/>
    <s v="110 Park Ridge Rd."/>
    <m/>
    <s v="Bellingham"/>
    <s v="Washington"/>
    <s v="98225"/>
    <n v="291"/>
    <n v="0"/>
    <n v="292"/>
    <n v="583"/>
    <x v="108"/>
    <n v="0"/>
    <n v="0.49909999999999999"/>
    <s v="No"/>
    <s v="No"/>
    <s v="No"/>
    <s v="No"/>
    <s v="No"/>
    <s v="No"/>
    <s v="No"/>
    <s v="Yes"/>
    <s v="Yes"/>
    <s v="Yes"/>
    <s v="No"/>
    <s v="No"/>
    <s v="No"/>
    <s v="No"/>
    <s v="CEP"/>
  </r>
  <r>
    <n v="159942"/>
    <x v="12"/>
    <x v="11"/>
    <x v="6"/>
    <s v="2nd District"/>
    <s v="Public"/>
    <s v="School District"/>
    <s v="No"/>
    <s v="Yes"/>
    <n v="662131"/>
    <x v="114"/>
    <s v="1401 Geneva St."/>
    <m/>
    <s v="Bellingham"/>
    <s v="Washington"/>
    <s v="98226"/>
    <n v="67"/>
    <n v="22"/>
    <n v="337"/>
    <n v="426"/>
    <x v="109"/>
    <n v="5.16E-2"/>
    <n v="0.2089"/>
    <s v="No"/>
    <s v="Yes"/>
    <s v="Yes"/>
    <s v="Yes"/>
    <s v="Yes"/>
    <s v="Yes"/>
    <s v="Yes"/>
    <s v="No"/>
    <s v="No"/>
    <s v="No"/>
    <s v="No"/>
    <s v="No"/>
    <s v="No"/>
    <s v="No"/>
    <s v="Standard"/>
  </r>
  <r>
    <n v="159942"/>
    <x v="12"/>
    <x v="11"/>
    <x v="6"/>
    <s v="2nd District"/>
    <s v="Public"/>
    <s v="School District"/>
    <s v="No"/>
    <s v="Yes"/>
    <n v="663002"/>
    <x v="115"/>
    <s v="3773 McLeod Road"/>
    <m/>
    <s v="Bellingham"/>
    <s v="Washington"/>
    <s v="98226"/>
    <n v="1"/>
    <n v="0"/>
    <n v="0"/>
    <n v="1"/>
    <x v="0"/>
    <n v="0"/>
    <n v="1"/>
    <s v="Yes"/>
    <s v="No"/>
    <s v="No"/>
    <s v="No"/>
    <s v="No"/>
    <s v="No"/>
    <s v="No"/>
    <s v="No"/>
    <s v="No"/>
    <s v="No"/>
    <s v="No"/>
    <s v="No"/>
    <s v="No"/>
    <s v="No"/>
    <s v="Standard"/>
  </r>
  <r>
    <n v="159942"/>
    <x v="12"/>
    <x v="11"/>
    <x v="6"/>
    <s v="2nd District"/>
    <s v="Public"/>
    <s v="School District"/>
    <s v="No"/>
    <s v="Yes"/>
    <n v="662684"/>
    <x v="116"/>
    <s v="1041 24th St."/>
    <m/>
    <s v="Bellingham"/>
    <s v="Washington"/>
    <s v="98225"/>
    <n v="238"/>
    <n v="0"/>
    <n v="225"/>
    <n v="463"/>
    <x v="110"/>
    <n v="0"/>
    <n v="0.51400000000000001"/>
    <s v="Yes"/>
    <s v="Yes"/>
    <s v="Yes"/>
    <s v="Yes"/>
    <s v="Yes"/>
    <s v="Yes"/>
    <s v="Yes"/>
    <s v="No"/>
    <s v="No"/>
    <s v="No"/>
    <s v="No"/>
    <s v="No"/>
    <s v="No"/>
    <s v="No"/>
    <s v="CEP"/>
  </r>
  <r>
    <n v="159942"/>
    <x v="12"/>
    <x v="11"/>
    <x v="6"/>
    <s v="2nd District"/>
    <s v="Public"/>
    <s v="School District"/>
    <s v="No"/>
    <s v="Yes"/>
    <n v="662141"/>
    <x v="117"/>
    <s v="1250 Kenoyer"/>
    <m/>
    <s v="Bellingham"/>
    <s v="Washington"/>
    <s v="98226"/>
    <n v="113"/>
    <n v="37"/>
    <n v="464"/>
    <n v="614"/>
    <x v="111"/>
    <n v="6.0299999999999999E-2"/>
    <n v="0.24429999999999999"/>
    <s v="No"/>
    <s v="No"/>
    <s v="No"/>
    <s v="No"/>
    <s v="No"/>
    <s v="No"/>
    <s v="No"/>
    <s v="Yes"/>
    <s v="Yes"/>
    <s v="Yes"/>
    <s v="No"/>
    <s v="No"/>
    <s v="No"/>
    <s v="No"/>
    <s v="Standard"/>
  </r>
  <r>
    <n v="159942"/>
    <x v="12"/>
    <x v="11"/>
    <x v="6"/>
    <s v="2nd District"/>
    <s v="Public"/>
    <s v="School District"/>
    <s v="No"/>
    <s v="Yes"/>
    <n v="662134"/>
    <x v="118"/>
    <s v="935 14th St."/>
    <m/>
    <s v="Bellingham"/>
    <s v="Washington"/>
    <s v="98225"/>
    <n v="79"/>
    <n v="12"/>
    <n v="220"/>
    <n v="311"/>
    <x v="112"/>
    <n v="3.8600000000000002E-2"/>
    <n v="0.29260000000000003"/>
    <s v="No"/>
    <s v="Yes"/>
    <s v="Yes"/>
    <s v="Yes"/>
    <s v="Yes"/>
    <s v="Yes"/>
    <s v="Yes"/>
    <s v="No"/>
    <s v="No"/>
    <s v="No"/>
    <s v="No"/>
    <s v="No"/>
    <s v="No"/>
    <s v="No"/>
    <s v="Standard"/>
  </r>
  <r>
    <n v="159942"/>
    <x v="12"/>
    <x v="11"/>
    <x v="6"/>
    <s v="2nd District"/>
    <s v="Public"/>
    <s v="School District"/>
    <s v="No"/>
    <s v="Yes"/>
    <n v="662494"/>
    <x v="119"/>
    <s v="400 Magrath"/>
    <m/>
    <s v="Bellingham"/>
    <s v="Washington"/>
    <s v="98226"/>
    <n v="183"/>
    <n v="0"/>
    <n v="236"/>
    <n v="419"/>
    <x v="113"/>
    <n v="0"/>
    <n v="0.43680000000000002"/>
    <s v="No"/>
    <s v="Yes"/>
    <s v="Yes"/>
    <s v="Yes"/>
    <s v="Yes"/>
    <s v="Yes"/>
    <s v="Yes"/>
    <s v="No"/>
    <s v="No"/>
    <s v="No"/>
    <s v="No"/>
    <s v="No"/>
    <s v="No"/>
    <s v="No"/>
    <s v="CEP"/>
  </r>
  <r>
    <n v="159942"/>
    <x v="12"/>
    <x v="11"/>
    <x v="6"/>
    <s v="2nd District"/>
    <s v="Public"/>
    <s v="School District"/>
    <s v="No"/>
    <s v="Yes"/>
    <n v="662147"/>
    <x v="120"/>
    <s v="2015 Franklin"/>
    <m/>
    <s v="Bellingham"/>
    <s v="Washington"/>
    <s v="98225"/>
    <n v="158"/>
    <n v="0"/>
    <n v="16"/>
    <n v="174"/>
    <x v="114"/>
    <n v="0"/>
    <n v="0.90800000000000003"/>
    <s v="No"/>
    <s v="No"/>
    <s v="No"/>
    <s v="No"/>
    <s v="No"/>
    <s v="No"/>
    <s v="No"/>
    <s v="No"/>
    <s v="No"/>
    <s v="No"/>
    <s v="Yes"/>
    <s v="Yes"/>
    <s v="Yes"/>
    <s v="Yes"/>
    <s v="CEP"/>
  </r>
  <r>
    <n v="159942"/>
    <x v="12"/>
    <x v="11"/>
    <x v="6"/>
    <s v="2nd District"/>
    <s v="Public"/>
    <s v="School District"/>
    <s v="No"/>
    <s v="Yes"/>
    <n v="662136"/>
    <x v="121"/>
    <s v="2033 Coolidge Drive"/>
    <m/>
    <s v="Bellingham"/>
    <s v="Washington"/>
    <s v="98225"/>
    <n v="95"/>
    <n v="27"/>
    <n v="361"/>
    <n v="483"/>
    <x v="58"/>
    <n v="5.5899999999999998E-2"/>
    <n v="0.25259999999999999"/>
    <s v="No"/>
    <s v="Yes"/>
    <s v="Yes"/>
    <s v="Yes"/>
    <s v="Yes"/>
    <s v="Yes"/>
    <s v="Yes"/>
    <s v="No"/>
    <s v="No"/>
    <s v="No"/>
    <s v="No"/>
    <s v="No"/>
    <s v="No"/>
    <s v="No"/>
    <s v="Standard"/>
  </r>
  <r>
    <n v="159942"/>
    <x v="12"/>
    <x v="11"/>
    <x v="6"/>
    <s v="2nd District"/>
    <s v="Public"/>
    <s v="School District"/>
    <s v="No"/>
    <s v="Yes"/>
    <n v="662137"/>
    <x v="122"/>
    <s v="2900 Yew Street"/>
    <m/>
    <s v="Bellingham"/>
    <s v="Washington"/>
    <s v="98226"/>
    <n v="263"/>
    <n v="0"/>
    <n v="106"/>
    <n v="369"/>
    <x v="115"/>
    <n v="0"/>
    <n v="0.7127"/>
    <s v="No"/>
    <s v="Yes"/>
    <s v="Yes"/>
    <s v="Yes"/>
    <s v="Yes"/>
    <s v="Yes"/>
    <s v="Yes"/>
    <s v="No"/>
    <s v="No"/>
    <s v="No"/>
    <s v="No"/>
    <s v="No"/>
    <s v="No"/>
    <s v="No"/>
    <s v="CEP"/>
  </r>
  <r>
    <n v="159942"/>
    <x v="12"/>
    <x v="11"/>
    <x v="6"/>
    <s v="2nd District"/>
    <s v="Public"/>
    <s v="School District"/>
    <s v="No"/>
    <s v="Yes"/>
    <n v="663441"/>
    <x v="123"/>
    <s v="2700 Bill McDonald Pkwy."/>
    <m/>
    <s v="Bellingham"/>
    <s v="Washington"/>
    <s v="98225"/>
    <n v="213"/>
    <n v="43"/>
    <n v="915"/>
    <n v="1171"/>
    <x v="116"/>
    <n v="3.6700000000000003E-2"/>
    <n v="0.21859999999999999"/>
    <s v="No"/>
    <s v="No"/>
    <s v="No"/>
    <s v="No"/>
    <s v="No"/>
    <s v="No"/>
    <s v="No"/>
    <s v="No"/>
    <s v="No"/>
    <s v="No"/>
    <s v="Yes"/>
    <s v="Yes"/>
    <s v="Yes"/>
    <s v="Yes"/>
    <s v="Standard"/>
  </r>
  <r>
    <n v="159942"/>
    <x v="12"/>
    <x v="11"/>
    <x v="6"/>
    <s v="2nd District"/>
    <s v="Public"/>
    <s v="School District"/>
    <s v="No"/>
    <s v="Yes"/>
    <n v="665560"/>
    <x v="124"/>
    <s v="2717 Alderwood Avenue"/>
    <m/>
    <s v="Bellingham"/>
    <s v="Washington"/>
    <s v="98225"/>
    <n v="431"/>
    <n v="0"/>
    <n v="145"/>
    <n v="576"/>
    <x v="117"/>
    <n v="0"/>
    <n v="0.74829999999999997"/>
    <s v="No"/>
    <s v="No"/>
    <s v="No"/>
    <s v="No"/>
    <s v="No"/>
    <s v="No"/>
    <s v="No"/>
    <s v="Yes"/>
    <s v="Yes"/>
    <s v="Yes"/>
    <s v="No"/>
    <s v="No"/>
    <s v="No"/>
    <s v="No"/>
    <s v="CEP"/>
  </r>
  <r>
    <n v="159942"/>
    <x v="12"/>
    <x v="11"/>
    <x v="6"/>
    <s v="2nd District"/>
    <s v="Public"/>
    <s v="School District"/>
    <s v="No"/>
    <s v="Yes"/>
    <n v="662138"/>
    <x v="125"/>
    <s v="4101 Academy Street"/>
    <m/>
    <s v="Bellingham"/>
    <s v="Washington"/>
    <s v="98226"/>
    <n v="27"/>
    <n v="11"/>
    <n v="277"/>
    <n v="315"/>
    <x v="118"/>
    <n v="3.49E-2"/>
    <n v="0.1206"/>
    <s v="No"/>
    <s v="Yes"/>
    <s v="Yes"/>
    <s v="Yes"/>
    <s v="Yes"/>
    <s v="Yes"/>
    <s v="Yes"/>
    <s v="No"/>
    <s v="No"/>
    <s v="No"/>
    <s v="No"/>
    <s v="No"/>
    <s v="No"/>
    <s v="No"/>
    <s v="Standard"/>
  </r>
  <r>
    <n v="159942"/>
    <x v="12"/>
    <x v="11"/>
    <x v="6"/>
    <s v="2nd District"/>
    <s v="Public"/>
    <s v="School District"/>
    <s v="No"/>
    <s v="Yes"/>
    <n v="663754"/>
    <x v="126"/>
    <s v="3773 E. McLeod Rd."/>
    <m/>
    <s v="Bellingham"/>
    <s v="Washington"/>
    <s v="98226"/>
    <n v="677"/>
    <n v="0"/>
    <n v="488"/>
    <n v="1165"/>
    <x v="119"/>
    <n v="0"/>
    <n v="0.58109999999999995"/>
    <s v="No"/>
    <s v="No"/>
    <s v="No"/>
    <s v="No"/>
    <s v="No"/>
    <s v="No"/>
    <s v="No"/>
    <s v="No"/>
    <s v="No"/>
    <s v="No"/>
    <s v="Yes"/>
    <s v="Yes"/>
    <s v="Yes"/>
    <s v="Yes"/>
    <s v="CEP"/>
  </r>
  <r>
    <n v="159942"/>
    <x v="12"/>
    <x v="11"/>
    <x v="6"/>
    <s v="2nd District"/>
    <s v="Public"/>
    <s v="School District"/>
    <s v="No"/>
    <s v="Yes"/>
    <n v="664605"/>
    <x v="127"/>
    <s v="2800 James Street"/>
    <m/>
    <s v="Bellingham"/>
    <s v="Washington"/>
    <s v="98225"/>
    <n v="169"/>
    <n v="0"/>
    <n v="159"/>
    <n v="328"/>
    <x v="120"/>
    <n v="0"/>
    <n v="0.51519999999999999"/>
    <s v="Yes"/>
    <s v="Yes"/>
    <s v="Yes"/>
    <s v="Yes"/>
    <s v="Yes"/>
    <s v="Yes"/>
    <s v="Yes"/>
    <s v="No"/>
    <s v="No"/>
    <s v="No"/>
    <s v="No"/>
    <s v="No"/>
    <s v="No"/>
    <s v="No"/>
    <s v="CEP"/>
  </r>
  <r>
    <n v="159942"/>
    <x v="12"/>
    <x v="11"/>
    <x v="6"/>
    <s v="2nd District"/>
    <s v="Public"/>
    <s v="School District"/>
    <s v="No"/>
    <s v="Yes"/>
    <n v="664148"/>
    <x v="128"/>
    <s v="2155 Yew St. Rd."/>
    <m/>
    <s v="Bellingham"/>
    <s v="Washington"/>
    <s v="98229"/>
    <n v="39"/>
    <n v="18"/>
    <n v="257"/>
    <n v="314"/>
    <x v="121"/>
    <n v="5.7299999999999997E-2"/>
    <n v="0.18149999999999999"/>
    <s v="No"/>
    <s v="Yes"/>
    <s v="Yes"/>
    <s v="Yes"/>
    <s v="Yes"/>
    <s v="Yes"/>
    <s v="Yes"/>
    <s v="No"/>
    <s v="No"/>
    <s v="No"/>
    <s v="No"/>
    <s v="No"/>
    <s v="No"/>
    <s v="No"/>
    <s v="Standard"/>
  </r>
  <r>
    <n v="159942"/>
    <x v="12"/>
    <x v="11"/>
    <x v="6"/>
    <s v="2nd District"/>
    <s v="Public"/>
    <s v="School District"/>
    <s v="No"/>
    <s v="Yes"/>
    <n v="662143"/>
    <x v="129"/>
    <s v="810 Halleck St."/>
    <m/>
    <s v="Bellingham"/>
    <s v="Washington"/>
    <s v="98225"/>
    <n v="325"/>
    <n v="0"/>
    <n v="312"/>
    <n v="637"/>
    <x v="122"/>
    <n v="0"/>
    <n v="0.51019999999999999"/>
    <s v="No"/>
    <s v="No"/>
    <s v="No"/>
    <s v="No"/>
    <s v="No"/>
    <s v="No"/>
    <s v="No"/>
    <s v="Yes"/>
    <s v="Yes"/>
    <s v="Yes"/>
    <s v="No"/>
    <s v="No"/>
    <s v="No"/>
    <s v="No"/>
    <s v="CEP"/>
  </r>
  <r>
    <n v="159847"/>
    <x v="13"/>
    <x v="6"/>
    <x v="11"/>
    <s v="4th District"/>
    <s v="Public"/>
    <s v="Government"/>
    <s v="Yes"/>
    <s v="Yes"/>
    <n v="660328"/>
    <x v="130"/>
    <s v="5606 W. Canal Place"/>
    <s v="Suite 106"/>
    <s v="Kennewick"/>
    <s v="Washington"/>
    <s v="99336"/>
    <n v="23"/>
    <n v="0"/>
    <n v="0"/>
    <n v="23"/>
    <x v="0"/>
    <n v="0"/>
    <n v="1"/>
    <s v="No"/>
    <s v="No"/>
    <s v="No"/>
    <s v="No"/>
    <s v="Yes"/>
    <s v="Yes"/>
    <s v="Yes"/>
    <s v="Yes"/>
    <s v="Yes"/>
    <s v="Yes"/>
    <s v="Yes"/>
    <s v="Yes"/>
    <s v="Yes"/>
    <s v="Yes"/>
    <s v="Standard"/>
  </r>
  <r>
    <n v="159241"/>
    <x v="14"/>
    <x v="12"/>
    <x v="12"/>
    <s v="10th District"/>
    <s v="Public"/>
    <s v="School District"/>
    <s v="No"/>
    <s v="Yes"/>
    <n v="682321"/>
    <x v="131"/>
    <s v="16218 Pacific Ave"/>
    <m/>
    <s v="Spanaway"/>
    <s v="Washington"/>
    <s v="98387"/>
    <n v="309"/>
    <n v="0"/>
    <n v="100"/>
    <n v="409"/>
    <x v="123"/>
    <n v="0"/>
    <n v="0.75549999999999995"/>
    <s v="No"/>
    <s v="No"/>
    <s v="No"/>
    <s v="No"/>
    <s v="No"/>
    <s v="No"/>
    <s v="No"/>
    <s v="No"/>
    <s v="No"/>
    <s v="No"/>
    <s v="No"/>
    <s v="Yes"/>
    <s v="Yes"/>
    <s v="Yes"/>
    <s v="CEP"/>
  </r>
  <r>
    <n v="159241"/>
    <x v="14"/>
    <x v="12"/>
    <x v="12"/>
    <s v="10th District"/>
    <s v="Public"/>
    <s v="School District"/>
    <s v="No"/>
    <s v="Yes"/>
    <n v="662061"/>
    <x v="132"/>
    <s v="22215 38th Ave. E."/>
    <m/>
    <s v="Spanaway"/>
    <s v="Washington"/>
    <s v="98387"/>
    <n v="826"/>
    <n v="0"/>
    <n v="851"/>
    <n v="1677"/>
    <x v="124"/>
    <n v="0"/>
    <n v="0.49249999999999999"/>
    <s v="No"/>
    <s v="No"/>
    <s v="No"/>
    <s v="No"/>
    <s v="No"/>
    <s v="No"/>
    <s v="No"/>
    <s v="No"/>
    <s v="No"/>
    <s v="No"/>
    <s v="Yes"/>
    <s v="Yes"/>
    <s v="Yes"/>
    <s v="Yes"/>
    <s v="CEP"/>
  </r>
  <r>
    <n v="159241"/>
    <x v="14"/>
    <x v="12"/>
    <x v="12"/>
    <s v="10th District"/>
    <s v="Public"/>
    <s v="School District"/>
    <s v="No"/>
    <s v="Yes"/>
    <n v="686931"/>
    <x v="133"/>
    <s v="214 167th St S"/>
    <m/>
    <s v="Spanaway"/>
    <s v="Washington"/>
    <s v="98387"/>
    <n v="152"/>
    <n v="0"/>
    <n v="17"/>
    <n v="169"/>
    <x v="125"/>
    <n v="0"/>
    <n v="0.89939999999999998"/>
    <s v="Yes"/>
    <s v="Yes"/>
    <s v="No"/>
    <s v="No"/>
    <s v="No"/>
    <s v="No"/>
    <s v="No"/>
    <s v="No"/>
    <s v="No"/>
    <s v="No"/>
    <s v="No"/>
    <s v="No"/>
    <s v="No"/>
    <s v="No"/>
    <s v="CEP"/>
  </r>
  <r>
    <n v="159241"/>
    <x v="14"/>
    <x v="12"/>
    <x v="12"/>
    <s v="10th District"/>
    <s v="Public"/>
    <s v="School District"/>
    <s v="No"/>
    <s v="Yes"/>
    <n v="665927"/>
    <x v="134"/>
    <s v="22001 38th Ave. E."/>
    <m/>
    <s v="Spanaway"/>
    <s v="Washington"/>
    <s v="98387"/>
    <n v="476"/>
    <n v="0"/>
    <n v="200"/>
    <n v="676"/>
    <x v="126"/>
    <n v="0"/>
    <n v="0.70409999999999995"/>
    <s v="No"/>
    <s v="No"/>
    <s v="No"/>
    <s v="No"/>
    <s v="No"/>
    <s v="No"/>
    <s v="No"/>
    <s v="Yes"/>
    <s v="Yes"/>
    <s v="Yes"/>
    <s v="No"/>
    <s v="No"/>
    <s v="No"/>
    <s v="No"/>
    <s v="CEP"/>
  </r>
  <r>
    <n v="159241"/>
    <x v="14"/>
    <x v="12"/>
    <x v="12"/>
    <s v="10th District"/>
    <s v="Public"/>
    <s v="School District"/>
    <s v="No"/>
    <s v="Yes"/>
    <n v="662042"/>
    <x v="135"/>
    <s v="320 176th Street East"/>
    <m/>
    <s v="Spanaway"/>
    <s v="Washington"/>
    <s v="98387"/>
    <n v="389"/>
    <n v="0"/>
    <n v="122"/>
    <n v="511"/>
    <x v="127"/>
    <n v="0"/>
    <n v="0.76129999999999998"/>
    <s v="No"/>
    <s v="Yes"/>
    <s v="Yes"/>
    <s v="Yes"/>
    <s v="Yes"/>
    <s v="Yes"/>
    <s v="Yes"/>
    <s v="No"/>
    <s v="No"/>
    <s v="No"/>
    <s v="No"/>
    <s v="No"/>
    <s v="No"/>
    <s v="No"/>
    <s v="CEP"/>
  </r>
  <r>
    <n v="159241"/>
    <x v="14"/>
    <x v="12"/>
    <x v="12"/>
    <s v="10th District"/>
    <s v="Public"/>
    <s v="School District"/>
    <s v="No"/>
    <s v="Yes"/>
    <n v="662058"/>
    <x v="136"/>
    <s v="19120 13th Ave. Court E"/>
    <m/>
    <s v="Spanaway"/>
    <s v="Washington"/>
    <s v="98387"/>
    <n v="468"/>
    <n v="0"/>
    <n v="244"/>
    <n v="712"/>
    <x v="128"/>
    <n v="0"/>
    <n v="0.6573"/>
    <s v="No"/>
    <s v="No"/>
    <s v="No"/>
    <s v="No"/>
    <s v="No"/>
    <s v="No"/>
    <s v="No"/>
    <s v="Yes"/>
    <s v="Yes"/>
    <s v="Yes"/>
    <s v="No"/>
    <s v="No"/>
    <s v="No"/>
    <s v="No"/>
    <s v="CEP"/>
  </r>
  <r>
    <n v="159241"/>
    <x v="14"/>
    <x v="12"/>
    <x v="12"/>
    <s v="10th District"/>
    <s v="Public"/>
    <s v="School District"/>
    <s v="No"/>
    <s v="Yes"/>
    <n v="662043"/>
    <x v="137"/>
    <s v="24323 54th Ave. E."/>
    <m/>
    <s v="Graham"/>
    <s v="Washington"/>
    <s v="98338"/>
    <n v="404"/>
    <n v="0"/>
    <n v="161"/>
    <n v="565"/>
    <x v="129"/>
    <n v="0"/>
    <n v="0.71499999999999997"/>
    <s v="No"/>
    <s v="Yes"/>
    <s v="Yes"/>
    <s v="Yes"/>
    <s v="Yes"/>
    <s v="Yes"/>
    <s v="Yes"/>
    <s v="No"/>
    <s v="No"/>
    <s v="No"/>
    <s v="No"/>
    <s v="No"/>
    <s v="No"/>
    <s v="No"/>
    <s v="CEP"/>
  </r>
  <r>
    <n v="159241"/>
    <x v="14"/>
    <x v="12"/>
    <x v="12"/>
    <s v="10th District"/>
    <s v="Public"/>
    <s v="School District"/>
    <s v="No"/>
    <s v="Yes"/>
    <n v="662063"/>
    <x v="138"/>
    <s v="18020 B Street East"/>
    <m/>
    <s v="Spanaway"/>
    <s v="Washington"/>
    <s v="98387"/>
    <n v="277"/>
    <n v="0"/>
    <n v="85"/>
    <n v="362"/>
    <x v="130"/>
    <n v="0"/>
    <n v="0.76519999999999999"/>
    <s v="No"/>
    <s v="No"/>
    <s v="No"/>
    <s v="No"/>
    <s v="No"/>
    <s v="No"/>
    <s v="No"/>
    <s v="Yes"/>
    <s v="Yes"/>
    <s v="Yes"/>
    <s v="Yes"/>
    <s v="Yes"/>
    <s v="Yes"/>
    <s v="Yes"/>
    <s v="CEP"/>
  </r>
  <r>
    <n v="159241"/>
    <x v="14"/>
    <x v="12"/>
    <x v="12"/>
    <s v="10th District"/>
    <s v="Public"/>
    <s v="School District"/>
    <s v="No"/>
    <s v="Yes"/>
    <n v="663355"/>
    <x v="139"/>
    <s v="303 159th Street East"/>
    <m/>
    <s v="Tacoma"/>
    <s v="Washington"/>
    <s v="98445"/>
    <n v="462"/>
    <n v="0"/>
    <n v="192"/>
    <n v="654"/>
    <x v="131"/>
    <n v="0"/>
    <n v="0.70640000000000003"/>
    <s v="Yes"/>
    <s v="Yes"/>
    <s v="Yes"/>
    <s v="Yes"/>
    <s v="Yes"/>
    <s v="Yes"/>
    <s v="Yes"/>
    <s v="No"/>
    <s v="No"/>
    <s v="No"/>
    <s v="No"/>
    <s v="No"/>
    <s v="No"/>
    <s v="No"/>
    <s v="CEP"/>
  </r>
  <r>
    <n v="159241"/>
    <x v="14"/>
    <x v="12"/>
    <x v="12"/>
    <s v="10th District"/>
    <s v="Public"/>
    <s v="School District"/>
    <s v="No"/>
    <s v="Yes"/>
    <n v="662044"/>
    <x v="140"/>
    <s v="16715 36th Ave. E."/>
    <m/>
    <s v="Tacoma"/>
    <s v="Washington"/>
    <s v="98446"/>
    <n v="383"/>
    <n v="0"/>
    <n v="255"/>
    <n v="638"/>
    <x v="132"/>
    <n v="0"/>
    <n v="0.60029999999999994"/>
    <s v="No"/>
    <s v="Yes"/>
    <s v="Yes"/>
    <s v="Yes"/>
    <s v="Yes"/>
    <s v="Yes"/>
    <s v="Yes"/>
    <s v="No"/>
    <s v="No"/>
    <s v="No"/>
    <s v="No"/>
    <s v="No"/>
    <s v="No"/>
    <s v="No"/>
    <s v="CEP"/>
  </r>
  <r>
    <n v="159241"/>
    <x v="14"/>
    <x v="12"/>
    <x v="12"/>
    <s v="10th District"/>
    <s v="Public"/>
    <s v="School District"/>
    <s v="No"/>
    <s v="Yes"/>
    <n v="662792"/>
    <x v="141"/>
    <s v="5108 260th St. E"/>
    <m/>
    <s v="Graham"/>
    <s v="Washington"/>
    <s v="98338"/>
    <n v="349"/>
    <n v="0"/>
    <n v="257"/>
    <n v="606"/>
    <x v="133"/>
    <n v="0"/>
    <n v="0.57589999999999997"/>
    <s v="No"/>
    <s v="No"/>
    <s v="No"/>
    <s v="No"/>
    <s v="No"/>
    <s v="No"/>
    <s v="No"/>
    <s v="Yes"/>
    <s v="Yes"/>
    <s v="Yes"/>
    <s v="No"/>
    <s v="No"/>
    <s v="No"/>
    <s v="No"/>
    <s v="CEP"/>
  </r>
  <r>
    <n v="159241"/>
    <x v="14"/>
    <x v="12"/>
    <x v="12"/>
    <s v="10th District"/>
    <s v="Public"/>
    <s v="School District"/>
    <s v="No"/>
    <s v="Yes"/>
    <n v="664431"/>
    <x v="142"/>
    <s v="22015 22 Ave E"/>
    <m/>
    <s v="Spanaway"/>
    <s v="Washington"/>
    <s v="98387"/>
    <n v="38"/>
    <n v="0"/>
    <n v="0"/>
    <n v="38"/>
    <x v="0"/>
    <n v="0"/>
    <n v="1"/>
    <s v="Yes"/>
    <s v="No"/>
    <s v="No"/>
    <s v="No"/>
    <s v="No"/>
    <s v="No"/>
    <s v="No"/>
    <s v="No"/>
    <s v="No"/>
    <s v="No"/>
    <s v="No"/>
    <s v="No"/>
    <s v="No"/>
    <s v="No"/>
    <s v="CEP"/>
  </r>
  <r>
    <n v="159241"/>
    <x v="14"/>
    <x v="12"/>
    <x v="12"/>
    <s v="10th District"/>
    <s v="Public"/>
    <s v="School District"/>
    <s v="No"/>
    <s v="Yes"/>
    <n v="662045"/>
    <x v="143"/>
    <s v="22015  22nd Ave East"/>
    <m/>
    <s v="Spanaway"/>
    <s v="Washington"/>
    <s v="98387"/>
    <n v="146"/>
    <n v="30"/>
    <n v="396"/>
    <n v="572"/>
    <x v="134"/>
    <n v="5.2400000000000002E-2"/>
    <n v="0.30769999999999997"/>
    <s v="Yes"/>
    <s v="Yes"/>
    <s v="Yes"/>
    <s v="Yes"/>
    <s v="Yes"/>
    <s v="Yes"/>
    <s v="Yes"/>
    <s v="Yes"/>
    <s v="Yes"/>
    <s v="Yes"/>
    <s v="No"/>
    <s v="No"/>
    <s v="No"/>
    <s v="No"/>
    <s v="Standard"/>
  </r>
  <r>
    <n v="159241"/>
    <x v="14"/>
    <x v="12"/>
    <x v="12"/>
    <s v="10th District"/>
    <s v="Public"/>
    <s v="School District"/>
    <s v="No"/>
    <s v="Yes"/>
    <n v="662913"/>
    <x v="144"/>
    <s v="1311 172nd Street East"/>
    <m/>
    <s v="Spanaway"/>
    <s v="Washington"/>
    <s v="98387"/>
    <n v="387"/>
    <n v="0"/>
    <n v="153"/>
    <n v="540"/>
    <x v="135"/>
    <n v="0"/>
    <n v="0.7167"/>
    <s v="No"/>
    <s v="Yes"/>
    <s v="Yes"/>
    <s v="Yes"/>
    <s v="Yes"/>
    <s v="Yes"/>
    <s v="Yes"/>
    <s v="No"/>
    <s v="No"/>
    <s v="No"/>
    <s v="No"/>
    <s v="No"/>
    <s v="No"/>
    <s v="No"/>
    <s v="CEP"/>
  </r>
  <r>
    <n v="159241"/>
    <x v="14"/>
    <x v="12"/>
    <x v="12"/>
    <s v="10th District"/>
    <s v="Public"/>
    <s v="School District"/>
    <s v="No"/>
    <s v="Yes"/>
    <n v="664428"/>
    <x v="145"/>
    <s v="17418  74th Ave., E"/>
    <m/>
    <s v="Puyallup"/>
    <s v="Washington"/>
    <s v="98375"/>
    <n v="337"/>
    <n v="0"/>
    <n v="216"/>
    <n v="553"/>
    <x v="136"/>
    <n v="0"/>
    <n v="0.60940000000000005"/>
    <s v="No"/>
    <s v="Yes"/>
    <s v="Yes"/>
    <s v="Yes"/>
    <s v="Yes"/>
    <s v="Yes"/>
    <s v="Yes"/>
    <s v="No"/>
    <s v="No"/>
    <s v="No"/>
    <s v="No"/>
    <s v="No"/>
    <s v="No"/>
    <s v="No"/>
    <s v="CEP"/>
  </r>
  <r>
    <n v="159241"/>
    <x v="14"/>
    <x v="12"/>
    <x v="12"/>
    <s v="10th District"/>
    <s v="Public"/>
    <s v="School District"/>
    <s v="No"/>
    <s v="Yes"/>
    <n v="662059"/>
    <x v="146"/>
    <s v="22110 108th Ave. E."/>
    <m/>
    <s v="Graham"/>
    <s v="Washington"/>
    <s v="98338"/>
    <n v="177"/>
    <n v="45"/>
    <n v="402"/>
    <n v="624"/>
    <x v="137"/>
    <n v="7.2099999999999997E-2"/>
    <n v="0.35580000000000001"/>
    <s v="No"/>
    <s v="No"/>
    <s v="No"/>
    <s v="No"/>
    <s v="No"/>
    <s v="No"/>
    <s v="No"/>
    <s v="Yes"/>
    <s v="Yes"/>
    <s v="Yes"/>
    <s v="No"/>
    <s v="No"/>
    <s v="No"/>
    <s v="No"/>
    <s v="Standard"/>
  </r>
  <r>
    <n v="159241"/>
    <x v="14"/>
    <x v="12"/>
    <x v="12"/>
    <s v="10th District"/>
    <s v="Public"/>
    <s v="School District"/>
    <s v="No"/>
    <s v="Yes"/>
    <n v="662047"/>
    <x v="147"/>
    <s v="10026 - 204th St. East"/>
    <m/>
    <s v="Graham"/>
    <s v="Washington"/>
    <s v="98338"/>
    <n v="196"/>
    <n v="36"/>
    <n v="370"/>
    <n v="602"/>
    <x v="138"/>
    <n v="5.9799999999999999E-2"/>
    <n v="0.38540000000000002"/>
    <s v="No"/>
    <s v="Yes"/>
    <s v="Yes"/>
    <s v="Yes"/>
    <s v="Yes"/>
    <s v="Yes"/>
    <s v="Yes"/>
    <s v="No"/>
    <s v="No"/>
    <s v="No"/>
    <s v="No"/>
    <s v="No"/>
    <s v="No"/>
    <s v="No"/>
    <s v="Standard"/>
  </r>
  <r>
    <n v="159241"/>
    <x v="14"/>
    <x v="12"/>
    <x v="12"/>
    <s v="10th District"/>
    <s v="Public"/>
    <s v="School District"/>
    <s v="No"/>
    <s v="Yes"/>
    <n v="663179"/>
    <x v="148"/>
    <s v="22100 - 108th Street East"/>
    <m/>
    <s v="Graham"/>
    <s v="Washington"/>
    <s v="98338"/>
    <n v="673"/>
    <n v="150"/>
    <n v="1299"/>
    <n v="2122"/>
    <x v="20"/>
    <n v="7.0699999999999999E-2"/>
    <n v="0.38779999999999998"/>
    <s v="No"/>
    <s v="No"/>
    <s v="No"/>
    <s v="No"/>
    <s v="No"/>
    <s v="No"/>
    <s v="No"/>
    <s v="No"/>
    <s v="No"/>
    <s v="No"/>
    <s v="Yes"/>
    <s v="Yes"/>
    <s v="Yes"/>
    <s v="Yes"/>
    <s v="Standard"/>
  </r>
  <r>
    <n v="159241"/>
    <x v="14"/>
    <x v="12"/>
    <x v="12"/>
    <s v="10th District"/>
    <s v="Public"/>
    <s v="School District"/>
    <s v="No"/>
    <s v="Yes"/>
    <n v="662048"/>
    <x v="149"/>
    <s v="10412 264th St. E."/>
    <m/>
    <s v="Graham"/>
    <s v="Washington"/>
    <s v="98338"/>
    <n v="167"/>
    <n v="0"/>
    <n v="189"/>
    <n v="356"/>
    <x v="139"/>
    <n v="0"/>
    <n v="0.46910000000000002"/>
    <s v="No"/>
    <s v="Yes"/>
    <s v="Yes"/>
    <s v="Yes"/>
    <s v="Yes"/>
    <s v="Yes"/>
    <s v="Yes"/>
    <s v="No"/>
    <s v="No"/>
    <s v="No"/>
    <s v="No"/>
    <s v="No"/>
    <s v="No"/>
    <s v="No"/>
    <s v="CEP"/>
  </r>
  <r>
    <n v="159241"/>
    <x v="14"/>
    <x v="12"/>
    <x v="12"/>
    <s v="10th District"/>
    <s v="Public"/>
    <s v="School District"/>
    <s v="No"/>
    <s v="Yes"/>
    <n v="686909"/>
    <x v="150"/>
    <s v="17015 Waller Rd E"/>
    <s v="17015 Waller Rd E, Tacoma, WA 98446"/>
    <s v="Tacoma"/>
    <s v="Washington"/>
    <s v="98446"/>
    <n v="306"/>
    <n v="0"/>
    <n v="289"/>
    <n v="595"/>
    <x v="140"/>
    <n v="0"/>
    <n v="0.51429999999999998"/>
    <s v="No"/>
    <s v="Yes"/>
    <s v="Yes"/>
    <s v="Yes"/>
    <s v="Yes"/>
    <s v="Yes"/>
    <s v="Yes"/>
    <s v="No"/>
    <s v="No"/>
    <s v="No"/>
    <s v="No"/>
    <s v="No"/>
    <s v="No"/>
    <s v="No"/>
    <s v="CEP"/>
  </r>
  <r>
    <n v="159241"/>
    <x v="14"/>
    <x v="12"/>
    <x v="12"/>
    <s v="10th District"/>
    <s v="Public"/>
    <s v="School District"/>
    <s v="No"/>
    <s v="Yes"/>
    <n v="664735"/>
    <x v="151"/>
    <s v="7319 Eustis Hunt Road E"/>
    <m/>
    <s v="Spanaway"/>
    <s v="Washington"/>
    <s v="98387"/>
    <n v="497"/>
    <n v="0"/>
    <n v="414"/>
    <n v="911"/>
    <x v="141"/>
    <n v="0"/>
    <n v="0.54559999999999997"/>
    <s v="No"/>
    <s v="No"/>
    <s v="No"/>
    <s v="No"/>
    <s v="No"/>
    <s v="No"/>
    <s v="No"/>
    <s v="Yes"/>
    <s v="Yes"/>
    <s v="Yes"/>
    <s v="No"/>
    <s v="No"/>
    <s v="No"/>
    <s v="No"/>
    <s v="CEP"/>
  </r>
  <r>
    <n v="159241"/>
    <x v="14"/>
    <x v="12"/>
    <x v="12"/>
    <s v="10th District"/>
    <s v="Public"/>
    <s v="School District"/>
    <s v="No"/>
    <s v="Yes"/>
    <n v="662049"/>
    <x v="152"/>
    <s v="15305 Waller Road E"/>
    <m/>
    <s v="Tacoma"/>
    <s v="Washington"/>
    <s v="98446"/>
    <n v="315"/>
    <n v="0"/>
    <n v="139"/>
    <n v="454"/>
    <x v="142"/>
    <n v="0"/>
    <n v="0.69379999999999997"/>
    <s v="Yes"/>
    <s v="Yes"/>
    <s v="Yes"/>
    <s v="Yes"/>
    <s v="Yes"/>
    <s v="Yes"/>
    <s v="Yes"/>
    <s v="No"/>
    <s v="No"/>
    <s v="No"/>
    <s v="No"/>
    <s v="No"/>
    <s v="No"/>
    <s v="No"/>
    <s v="CEP"/>
  </r>
  <r>
    <n v="159241"/>
    <x v="14"/>
    <x v="12"/>
    <x v="12"/>
    <s v="10th District"/>
    <s v="Public"/>
    <s v="School District"/>
    <s v="No"/>
    <s v="Yes"/>
    <n v="687566"/>
    <x v="153"/>
    <s v="15305 Waller Road E"/>
    <m/>
    <s v="Tacoma"/>
    <s v="Washington"/>
    <s v="98446"/>
    <n v="135"/>
    <n v="0"/>
    <n v="11"/>
    <n v="146"/>
    <x v="143"/>
    <n v="0"/>
    <n v="0.92469999999999997"/>
    <s v="Yes"/>
    <s v="No"/>
    <s v="No"/>
    <s v="No"/>
    <s v="No"/>
    <s v="No"/>
    <s v="No"/>
    <s v="No"/>
    <s v="No"/>
    <s v="No"/>
    <s v="No"/>
    <s v="No"/>
    <s v="No"/>
    <s v="No"/>
    <s v="CEP"/>
  </r>
  <r>
    <n v="159241"/>
    <x v="14"/>
    <x v="12"/>
    <x v="12"/>
    <s v="10th District"/>
    <s v="Public"/>
    <s v="School District"/>
    <s v="No"/>
    <s v="Yes"/>
    <n v="664427"/>
    <x v="154"/>
    <s v="22205 - 224th St. East"/>
    <m/>
    <s v="Graham"/>
    <s v="Washington"/>
    <s v="98338"/>
    <n v="237"/>
    <n v="56"/>
    <n v="457"/>
    <n v="750"/>
    <x v="144"/>
    <n v="7.4700000000000003E-2"/>
    <n v="0.39069999999999999"/>
    <s v="No"/>
    <s v="Yes"/>
    <s v="Yes"/>
    <s v="Yes"/>
    <s v="Yes"/>
    <s v="Yes"/>
    <s v="Yes"/>
    <s v="No"/>
    <s v="No"/>
    <s v="No"/>
    <s v="No"/>
    <s v="No"/>
    <s v="No"/>
    <s v="No"/>
    <s v="Standard"/>
  </r>
  <r>
    <n v="159241"/>
    <x v="14"/>
    <x v="12"/>
    <x v="12"/>
    <s v="10th District"/>
    <s v="Public"/>
    <s v="School District"/>
    <s v="No"/>
    <s v="Yes"/>
    <n v="662050"/>
    <x v="155"/>
    <s v="7719 - 224th Street East"/>
    <m/>
    <s v="Graham"/>
    <s v="Washington"/>
    <s v="98338"/>
    <n v="248"/>
    <n v="0"/>
    <n v="218"/>
    <n v="466"/>
    <x v="145"/>
    <n v="0"/>
    <n v="0.53220000000000001"/>
    <s v="No"/>
    <s v="Yes"/>
    <s v="Yes"/>
    <s v="Yes"/>
    <s v="Yes"/>
    <s v="Yes"/>
    <s v="Yes"/>
    <s v="No"/>
    <s v="No"/>
    <s v="No"/>
    <s v="No"/>
    <s v="No"/>
    <s v="No"/>
    <s v="No"/>
    <s v="CEP"/>
  </r>
  <r>
    <n v="159241"/>
    <x v="14"/>
    <x v="12"/>
    <x v="12"/>
    <s v="10th District"/>
    <s v="Public"/>
    <s v="School District"/>
    <s v="No"/>
    <s v="Yes"/>
    <n v="662051"/>
    <x v="156"/>
    <s v="7315 Eustis-Hunt Road"/>
    <m/>
    <s v="Spanaway"/>
    <s v="Washington"/>
    <s v="98387"/>
    <n v="288"/>
    <n v="0"/>
    <n v="243"/>
    <n v="531"/>
    <x v="146"/>
    <n v="0"/>
    <n v="0.54239999999999999"/>
    <s v="Yes"/>
    <s v="Yes"/>
    <s v="Yes"/>
    <s v="Yes"/>
    <s v="Yes"/>
    <s v="Yes"/>
    <s v="Yes"/>
    <s v="No"/>
    <s v="No"/>
    <s v="No"/>
    <s v="No"/>
    <s v="No"/>
    <s v="No"/>
    <s v="No"/>
    <s v="CEP"/>
  </r>
  <r>
    <n v="159241"/>
    <x v="14"/>
    <x v="12"/>
    <x v="12"/>
    <s v="10th District"/>
    <s v="Public"/>
    <s v="School District"/>
    <s v="No"/>
    <s v="Yes"/>
    <n v="687567"/>
    <x v="157"/>
    <s v="7315 Eustis-Hunt Road"/>
    <m/>
    <s v="Spanaway"/>
    <s v="Washington"/>
    <s v="98387"/>
    <n v="60"/>
    <n v="0"/>
    <n v="0"/>
    <n v="60"/>
    <x v="0"/>
    <n v="0"/>
    <n v="1"/>
    <s v="Yes"/>
    <s v="No"/>
    <s v="No"/>
    <s v="No"/>
    <s v="No"/>
    <s v="No"/>
    <s v="No"/>
    <s v="No"/>
    <s v="No"/>
    <s v="No"/>
    <s v="No"/>
    <s v="No"/>
    <s v="No"/>
    <s v="No"/>
    <s v="CEP"/>
  </r>
  <r>
    <n v="159241"/>
    <x v="14"/>
    <x v="12"/>
    <x v="12"/>
    <s v="10th District"/>
    <s v="Public"/>
    <s v="School District"/>
    <s v="No"/>
    <s v="Yes"/>
    <n v="662052"/>
    <x v="158"/>
    <s v="6514  260th St. East"/>
    <m/>
    <s v="Graham"/>
    <s v="Washington"/>
    <s v="98338"/>
    <n v="261"/>
    <n v="0"/>
    <n v="176"/>
    <n v="437"/>
    <x v="147"/>
    <n v="0"/>
    <n v="0.59730000000000005"/>
    <s v="Yes"/>
    <s v="Yes"/>
    <s v="Yes"/>
    <s v="Yes"/>
    <s v="Yes"/>
    <s v="Yes"/>
    <s v="Yes"/>
    <s v="No"/>
    <s v="No"/>
    <s v="No"/>
    <s v="No"/>
    <s v="No"/>
    <s v="No"/>
    <s v="No"/>
    <s v="CEP"/>
  </r>
  <r>
    <n v="159241"/>
    <x v="14"/>
    <x v="12"/>
    <x v="12"/>
    <s v="10th District"/>
    <s v="Public"/>
    <s v="School District"/>
    <s v="No"/>
    <s v="Yes"/>
    <n v="665227"/>
    <x v="159"/>
    <s v="4th &amp; Petersen"/>
    <s v="P.O. Box 238"/>
    <s v="Roy"/>
    <s v="Washington"/>
    <s v="98580"/>
    <n v="151"/>
    <n v="0"/>
    <n v="118"/>
    <n v="269"/>
    <x v="148"/>
    <n v="0"/>
    <n v="0.56130000000000002"/>
    <s v="No"/>
    <s v="Yes"/>
    <s v="Yes"/>
    <s v="Yes"/>
    <s v="Yes"/>
    <s v="Yes"/>
    <s v="Yes"/>
    <s v="No"/>
    <s v="No"/>
    <s v="No"/>
    <s v="No"/>
    <s v="No"/>
    <s v="No"/>
    <s v="No"/>
    <s v="CEP"/>
  </r>
  <r>
    <n v="159241"/>
    <x v="14"/>
    <x v="12"/>
    <x v="12"/>
    <s v="10th District"/>
    <s v="Public"/>
    <s v="School District"/>
    <s v="No"/>
    <s v="Yes"/>
    <n v="662054"/>
    <x v="160"/>
    <s v="21615-38th Ave E"/>
    <m/>
    <s v="Spanaway"/>
    <s v="Washington"/>
    <s v="98387"/>
    <n v="465"/>
    <n v="0"/>
    <n v="165"/>
    <n v="630"/>
    <x v="149"/>
    <n v="0"/>
    <n v="0.73809999999999998"/>
    <s v="No"/>
    <s v="Yes"/>
    <s v="Yes"/>
    <s v="Yes"/>
    <s v="Yes"/>
    <s v="Yes"/>
    <s v="Yes"/>
    <s v="No"/>
    <s v="No"/>
    <s v="No"/>
    <s v="No"/>
    <s v="No"/>
    <s v="No"/>
    <s v="No"/>
    <s v="CEP"/>
  </r>
  <r>
    <n v="159241"/>
    <x v="14"/>
    <x v="12"/>
    <x v="12"/>
    <s v="10th District"/>
    <s v="Public"/>
    <s v="School District"/>
    <s v="No"/>
    <s v="Yes"/>
    <n v="662914"/>
    <x v="161"/>
    <s v="412 - 165th St South"/>
    <m/>
    <s v="Spanaway"/>
    <s v="Washington"/>
    <s v="98387"/>
    <n v="284"/>
    <n v="0"/>
    <n v="70"/>
    <n v="354"/>
    <x v="150"/>
    <n v="0"/>
    <n v="0.80230000000000001"/>
    <s v="Yes"/>
    <s v="Yes"/>
    <s v="Yes"/>
    <s v="Yes"/>
    <s v="Yes"/>
    <s v="Yes"/>
    <s v="Yes"/>
    <s v="No"/>
    <s v="No"/>
    <s v="No"/>
    <s v="No"/>
    <s v="No"/>
    <s v="No"/>
    <s v="No"/>
    <s v="CEP"/>
  </r>
  <r>
    <n v="159241"/>
    <x v="14"/>
    <x v="12"/>
    <x v="12"/>
    <s v="10th District"/>
    <s v="Public"/>
    <s v="School District"/>
    <s v="No"/>
    <s v="Yes"/>
    <n v="664429"/>
    <x v="162"/>
    <s v="412 165th St E"/>
    <m/>
    <s v="Spanaway"/>
    <s v="Washington"/>
    <s v="98387"/>
    <n v="69"/>
    <n v="0"/>
    <n v="0"/>
    <n v="69"/>
    <x v="0"/>
    <n v="0"/>
    <n v="1"/>
    <s v="Yes"/>
    <s v="No"/>
    <s v="No"/>
    <s v="No"/>
    <s v="No"/>
    <s v="No"/>
    <s v="No"/>
    <s v="No"/>
    <s v="No"/>
    <s v="No"/>
    <s v="No"/>
    <s v="No"/>
    <s v="No"/>
    <s v="No"/>
    <s v="CEP"/>
  </r>
  <r>
    <n v="159241"/>
    <x v="14"/>
    <x v="12"/>
    <x v="12"/>
    <s v="10th District"/>
    <s v="Public"/>
    <s v="School District"/>
    <s v="No"/>
    <s v="Yes"/>
    <n v="665715"/>
    <x v="163"/>
    <s v="1305 - 168th St. East"/>
    <m/>
    <s v="Spanaway"/>
    <s v="Washington"/>
    <s v="98387"/>
    <n v="1092"/>
    <n v="0"/>
    <n v="731"/>
    <n v="1823"/>
    <x v="151"/>
    <n v="0"/>
    <n v="0.59899999999999998"/>
    <s v="No"/>
    <s v="No"/>
    <s v="No"/>
    <s v="No"/>
    <s v="No"/>
    <s v="No"/>
    <s v="No"/>
    <s v="No"/>
    <s v="No"/>
    <s v="No"/>
    <s v="Yes"/>
    <s v="Yes"/>
    <s v="Yes"/>
    <s v="Yes"/>
    <s v="CEP"/>
  </r>
  <r>
    <n v="159241"/>
    <x v="14"/>
    <x v="12"/>
    <x v="12"/>
    <s v="10th District"/>
    <s v="Public"/>
    <s v="School District"/>
    <s v="No"/>
    <s v="Yes"/>
    <n v="662915"/>
    <x v="164"/>
    <s v="15701 B Street East"/>
    <m/>
    <s v="Tacoma"/>
    <s v="Washington"/>
    <s v="98445"/>
    <n v="527"/>
    <n v="0"/>
    <n v="229"/>
    <n v="756"/>
    <x v="152"/>
    <n v="0"/>
    <n v="0.69710000000000005"/>
    <s v="No"/>
    <s v="No"/>
    <s v="No"/>
    <s v="No"/>
    <s v="No"/>
    <s v="No"/>
    <s v="No"/>
    <s v="Yes"/>
    <s v="Yes"/>
    <s v="Yes"/>
    <s v="No"/>
    <s v="No"/>
    <s v="No"/>
    <s v="No"/>
    <s v="CEP"/>
  </r>
  <r>
    <n v="159241"/>
    <x v="14"/>
    <x v="12"/>
    <x v="12"/>
    <s v="10th District"/>
    <s v="Public"/>
    <s v="School District"/>
    <s v="No"/>
    <s v="Yes"/>
    <n v="663599"/>
    <x v="165"/>
    <s v="516 176th St E"/>
    <m/>
    <s v="Spanaway"/>
    <s v="Washington"/>
    <s v="98387"/>
    <n v="1"/>
    <n v="0"/>
    <n v="0"/>
    <n v="1"/>
    <x v="0"/>
    <n v="0"/>
    <n v="1"/>
    <s v="No"/>
    <s v="No"/>
    <s v="No"/>
    <s v="No"/>
    <s v="No"/>
    <s v="No"/>
    <s v="No"/>
    <s v="No"/>
    <s v="No"/>
    <s v="No"/>
    <s v="No"/>
    <s v="No"/>
    <s v="No"/>
    <s v="Yes"/>
    <s v="Standard"/>
  </r>
  <r>
    <n v="159241"/>
    <x v="14"/>
    <x v="12"/>
    <x v="12"/>
    <s v="10th District"/>
    <s v="Public"/>
    <s v="School District"/>
    <s v="No"/>
    <s v="Yes"/>
    <n v="687568"/>
    <x v="166"/>
    <s v="15710 5th Ave E"/>
    <m/>
    <s v="Tacoma"/>
    <s v="Washington"/>
    <s v="98445"/>
    <n v="137"/>
    <n v="0"/>
    <n v="17"/>
    <n v="154"/>
    <x v="153"/>
    <n v="0"/>
    <n v="0.88959999999999995"/>
    <s v="Yes"/>
    <s v="No"/>
    <s v="No"/>
    <s v="No"/>
    <s v="No"/>
    <s v="No"/>
    <s v="No"/>
    <s v="No"/>
    <s v="No"/>
    <s v="No"/>
    <s v="No"/>
    <s v="No"/>
    <s v="No"/>
    <s v="No"/>
    <s v="CEP"/>
  </r>
  <r>
    <n v="159529"/>
    <x v="15"/>
    <x v="13"/>
    <x v="6"/>
    <s v="1st District"/>
    <s v="Public"/>
    <s v="School District"/>
    <s v="No"/>
    <s v="Yes"/>
    <n v="662163"/>
    <x v="167"/>
    <s v="836 Mitchell Avenue"/>
    <m/>
    <s v="Blaine"/>
    <s v="Washington"/>
    <s v="98230"/>
    <n v="160"/>
    <n v="35"/>
    <n v="279"/>
    <n v="474"/>
    <x v="154"/>
    <n v="7.3800000000000004E-2"/>
    <n v="0.41139999999999999"/>
    <s v="No"/>
    <s v="No"/>
    <s v="No"/>
    <s v="No"/>
    <s v="Yes"/>
    <s v="Yes"/>
    <s v="Yes"/>
    <s v="No"/>
    <s v="No"/>
    <s v="No"/>
    <s v="No"/>
    <s v="No"/>
    <s v="No"/>
    <s v="No"/>
    <s v="Standard"/>
  </r>
  <r>
    <n v="159529"/>
    <x v="15"/>
    <x v="13"/>
    <x v="6"/>
    <s v="1st District"/>
    <s v="Public"/>
    <s v="School District"/>
    <s v="No"/>
    <s v="Yes"/>
    <n v="662165"/>
    <x v="168"/>
    <s v="1055 H Street"/>
    <m/>
    <s v="Blaine"/>
    <s v="Washington"/>
    <s v="98230"/>
    <n v="159"/>
    <n v="56"/>
    <n v="325"/>
    <n v="540"/>
    <x v="155"/>
    <n v="0.1037"/>
    <n v="0.39810000000000001"/>
    <s v="No"/>
    <s v="No"/>
    <s v="No"/>
    <s v="No"/>
    <s v="No"/>
    <s v="No"/>
    <s v="No"/>
    <s v="No"/>
    <s v="No"/>
    <s v="No"/>
    <s v="Yes"/>
    <s v="Yes"/>
    <s v="Yes"/>
    <s v="Yes"/>
    <s v="Standard"/>
  </r>
  <r>
    <n v="159529"/>
    <x v="15"/>
    <x v="13"/>
    <x v="6"/>
    <s v="1st District"/>
    <s v="Public"/>
    <s v="School District"/>
    <s v="No"/>
    <s v="Yes"/>
    <n v="662164"/>
    <x v="169"/>
    <s v="975 H Street"/>
    <m/>
    <s v="Blaine"/>
    <s v="Washington"/>
    <s v="98230"/>
    <n v="140"/>
    <n v="41"/>
    <n v="266"/>
    <n v="447"/>
    <x v="156"/>
    <n v="9.1700000000000004E-2"/>
    <n v="0.40489999999999998"/>
    <s v="No"/>
    <s v="No"/>
    <s v="No"/>
    <s v="No"/>
    <s v="No"/>
    <s v="No"/>
    <s v="No"/>
    <s v="Yes"/>
    <s v="Yes"/>
    <s v="Yes"/>
    <s v="No"/>
    <s v="No"/>
    <s v="No"/>
    <s v="No"/>
    <s v="Standard"/>
  </r>
  <r>
    <n v="159529"/>
    <x v="15"/>
    <x v="13"/>
    <x v="6"/>
    <s v="1st District"/>
    <s v="Public"/>
    <s v="School District"/>
    <s v="No"/>
    <s v="Yes"/>
    <n v="662162"/>
    <x v="170"/>
    <s v="820 Boblett Street"/>
    <m/>
    <s v="Blaine"/>
    <s v="Washington"/>
    <s v="98230"/>
    <n v="157"/>
    <n v="45"/>
    <n v="241"/>
    <n v="443"/>
    <x v="157"/>
    <n v="0.1016"/>
    <n v="0.45600000000000002"/>
    <s v="Yes"/>
    <s v="Yes"/>
    <s v="Yes"/>
    <s v="Yes"/>
    <s v="No"/>
    <s v="No"/>
    <s v="No"/>
    <s v="No"/>
    <s v="No"/>
    <s v="No"/>
    <s v="No"/>
    <s v="No"/>
    <s v="No"/>
    <s v="No"/>
    <s v="Standard"/>
  </r>
  <r>
    <n v="160001"/>
    <x v="16"/>
    <x v="14"/>
    <x v="1"/>
    <s v="3rd District"/>
    <s v="Public"/>
    <s v="School District"/>
    <s v="No"/>
    <s v="Yes"/>
    <n v="663778"/>
    <x v="171"/>
    <s v="983 Boistfort Road"/>
    <s v="983 Boistfort Road"/>
    <s v="Curtis"/>
    <s v="Washington"/>
    <s v="98538"/>
    <n v="29"/>
    <n v="8"/>
    <n v="62"/>
    <n v="99"/>
    <x v="158"/>
    <n v="8.0799999999999997E-2"/>
    <n v="0.37369999999999998"/>
    <s v="Yes"/>
    <s v="Yes"/>
    <s v="Yes"/>
    <s v="Yes"/>
    <s v="Yes"/>
    <s v="Yes"/>
    <s v="Yes"/>
    <s v="Yes"/>
    <s v="Yes"/>
    <s v="Yes"/>
    <s v="No"/>
    <s v="No"/>
    <s v="No"/>
    <s v="No"/>
    <s v="Standard"/>
  </r>
  <r>
    <n v="159944"/>
    <x v="17"/>
    <x v="15"/>
    <x v="9"/>
    <s v="6th District"/>
    <s v="Public"/>
    <s v="School District"/>
    <s v="No"/>
    <s v="Yes"/>
    <n v="661460"/>
    <x v="172"/>
    <s v="800 Dibb Avenue"/>
    <m/>
    <s v="Bremerton"/>
    <s v="Washington"/>
    <s v="98310"/>
    <n v="472"/>
    <n v="0"/>
    <n v="0"/>
    <n v="472"/>
    <x v="0"/>
    <n v="0"/>
    <n v="1"/>
    <s v="No"/>
    <s v="Yes"/>
    <s v="Yes"/>
    <s v="Yes"/>
    <s v="Yes"/>
    <s v="Yes"/>
    <s v="Yes"/>
    <s v="No"/>
    <s v="No"/>
    <s v="No"/>
    <s v="No"/>
    <s v="No"/>
    <s v="No"/>
    <s v="No"/>
    <s v="CEP"/>
  </r>
  <r>
    <n v="159944"/>
    <x v="17"/>
    <x v="15"/>
    <x v="9"/>
    <s v="6th District"/>
    <s v="Public"/>
    <s v="School District"/>
    <s v="No"/>
    <s v="Yes"/>
    <n v="663408"/>
    <x v="173"/>
    <s v="1500 13th Street"/>
    <m/>
    <s v="Bremerton"/>
    <s v="Washington"/>
    <s v="98337"/>
    <n v="1285"/>
    <n v="0"/>
    <n v="0"/>
    <n v="1285"/>
    <x v="0"/>
    <n v="0"/>
    <n v="1"/>
    <s v="No"/>
    <s v="No"/>
    <s v="No"/>
    <s v="No"/>
    <s v="No"/>
    <s v="No"/>
    <s v="No"/>
    <s v="No"/>
    <s v="No"/>
    <s v="No"/>
    <s v="Yes"/>
    <s v="Yes"/>
    <s v="Yes"/>
    <s v="Yes"/>
    <s v="CEP"/>
  </r>
  <r>
    <n v="159944"/>
    <x v="17"/>
    <x v="15"/>
    <x v="9"/>
    <s v="6th District"/>
    <s v="Public"/>
    <s v="School District"/>
    <s v="No"/>
    <s v="Yes"/>
    <n v="662851"/>
    <x v="174"/>
    <s v="1500 Rocky Point Road"/>
    <m/>
    <s v="Bremerton"/>
    <s v="Washington"/>
    <s v="98312"/>
    <n v="248"/>
    <n v="0"/>
    <n v="60"/>
    <n v="308"/>
    <x v="159"/>
    <n v="0"/>
    <n v="0.80520000000000003"/>
    <s v="Yes"/>
    <s v="Yes"/>
    <s v="Yes"/>
    <s v="Yes"/>
    <s v="Yes"/>
    <s v="Yes"/>
    <s v="Yes"/>
    <s v="No"/>
    <s v="No"/>
    <s v="No"/>
    <s v="No"/>
    <s v="No"/>
    <s v="No"/>
    <s v="No"/>
    <s v="CEP"/>
  </r>
  <r>
    <n v="159944"/>
    <x v="17"/>
    <x v="15"/>
    <x v="9"/>
    <s v="6th District"/>
    <s v="Public"/>
    <s v="School District"/>
    <s v="No"/>
    <s v="Yes"/>
    <n v="664093"/>
    <x v="175"/>
    <s v="1111 Carr Boulevard"/>
    <m/>
    <s v="Bremerton"/>
    <s v="Washington"/>
    <s v="98312"/>
    <n v="203"/>
    <n v="0"/>
    <n v="115"/>
    <n v="318"/>
    <x v="160"/>
    <n v="0"/>
    <n v="0.63839999999999997"/>
    <s v="No"/>
    <s v="Yes"/>
    <s v="Yes"/>
    <s v="Yes"/>
    <s v="Yes"/>
    <s v="Yes"/>
    <s v="Yes"/>
    <s v="No"/>
    <s v="No"/>
    <s v="No"/>
    <s v="No"/>
    <s v="No"/>
    <s v="No"/>
    <s v="No"/>
    <s v="CEP"/>
  </r>
  <r>
    <n v="159944"/>
    <x v="17"/>
    <x v="15"/>
    <x v="9"/>
    <s v="6th District"/>
    <s v="Public"/>
    <s v="School District"/>
    <s v="No"/>
    <s v="Yes"/>
    <n v="661467"/>
    <x v="176"/>
    <s v="2400 Perry Ave."/>
    <m/>
    <s v="Bremerton"/>
    <s v="Washington"/>
    <s v="98310"/>
    <n v="752"/>
    <n v="0"/>
    <n v="61"/>
    <n v="813"/>
    <x v="161"/>
    <n v="0"/>
    <n v="0.92500000000000004"/>
    <s v="No"/>
    <s v="No"/>
    <s v="No"/>
    <s v="No"/>
    <s v="No"/>
    <s v="No"/>
    <s v="No"/>
    <s v="Yes"/>
    <s v="Yes"/>
    <s v="Yes"/>
    <s v="No"/>
    <s v="No"/>
    <s v="No"/>
    <s v="No"/>
    <s v="CEP"/>
  </r>
  <r>
    <n v="159944"/>
    <x v="17"/>
    <x v="15"/>
    <x v="9"/>
    <s v="6th District"/>
    <s v="Public"/>
    <s v="School District"/>
    <s v="No"/>
    <s v="Yes"/>
    <n v="661462"/>
    <x v="177"/>
    <s v="900 Olympic Avenue"/>
    <m/>
    <s v="Bremerton"/>
    <s v="Washington"/>
    <s v="98312"/>
    <n v="200"/>
    <n v="0"/>
    <n v="34"/>
    <n v="234"/>
    <x v="162"/>
    <n v="0"/>
    <n v="0.85470000000000002"/>
    <s v="No"/>
    <s v="Yes"/>
    <s v="Yes"/>
    <s v="Yes"/>
    <s v="Yes"/>
    <s v="Yes"/>
    <s v="Yes"/>
    <s v="No"/>
    <s v="No"/>
    <s v="No"/>
    <s v="No"/>
    <s v="No"/>
    <s v="No"/>
    <s v="No"/>
    <s v="CEP"/>
  </r>
  <r>
    <n v="159944"/>
    <x v="17"/>
    <x v="15"/>
    <x v="9"/>
    <s v="6th District"/>
    <s v="Public"/>
    <s v="School District"/>
    <s v="No"/>
    <s v="Yes"/>
    <n v="661470"/>
    <x v="178"/>
    <s v="3400 1st St."/>
    <m/>
    <s v="Bremerton"/>
    <s v="Washington"/>
    <s v="98312"/>
    <n v="109"/>
    <n v="0"/>
    <n v="0"/>
    <n v="109"/>
    <x v="0"/>
    <n v="0"/>
    <n v="1"/>
    <s v="No"/>
    <s v="No"/>
    <s v="No"/>
    <s v="No"/>
    <s v="No"/>
    <s v="No"/>
    <s v="No"/>
    <s v="No"/>
    <s v="No"/>
    <s v="No"/>
    <s v="Yes"/>
    <s v="Yes"/>
    <s v="Yes"/>
    <s v="Yes"/>
    <s v="CEP"/>
  </r>
  <r>
    <n v="159944"/>
    <x v="17"/>
    <x v="15"/>
    <x v="9"/>
    <s v="6th District"/>
    <s v="Public"/>
    <s v="School District"/>
    <s v="No"/>
    <s v="Yes"/>
    <n v="664129"/>
    <x v="179"/>
    <s v="3250 Spruce Street"/>
    <m/>
    <s v="Bremerton"/>
    <s v="Washington"/>
    <s v="98310"/>
    <n v="347"/>
    <n v="0"/>
    <n v="51"/>
    <n v="398"/>
    <x v="163"/>
    <n v="0"/>
    <n v="0.87190000000000001"/>
    <s v="No"/>
    <s v="Yes"/>
    <s v="Yes"/>
    <s v="Yes"/>
    <s v="Yes"/>
    <s v="Yes"/>
    <s v="Yes"/>
    <s v="No"/>
    <s v="No"/>
    <s v="No"/>
    <s v="No"/>
    <s v="No"/>
    <s v="No"/>
    <s v="No"/>
    <s v="CEP"/>
  </r>
  <r>
    <n v="159944"/>
    <x v="17"/>
    <x v="15"/>
    <x v="9"/>
    <s v="6th District"/>
    <s v="Public"/>
    <s v="School District"/>
    <s v="No"/>
    <s v="Yes"/>
    <n v="661466"/>
    <x v="180"/>
    <s v="520 National Ave. S."/>
    <m/>
    <s v="Bremerton"/>
    <s v="Washington"/>
    <s v="98312"/>
    <n v="318"/>
    <n v="0"/>
    <n v="0"/>
    <n v="318"/>
    <x v="0"/>
    <n v="0"/>
    <n v="1"/>
    <s v="Yes"/>
    <s v="Yes"/>
    <s v="Yes"/>
    <s v="Yes"/>
    <s v="Yes"/>
    <s v="Yes"/>
    <s v="Yes"/>
    <s v="No"/>
    <s v="No"/>
    <s v="No"/>
    <s v="No"/>
    <s v="No"/>
    <s v="No"/>
    <s v="No"/>
    <s v="CEP"/>
  </r>
  <r>
    <n v="159434"/>
    <x v="18"/>
    <x v="16"/>
    <x v="13"/>
    <s v="4th District"/>
    <s v="Public"/>
    <s v="School District"/>
    <s v="No"/>
    <s v="Yes"/>
    <n v="661832"/>
    <x v="181"/>
    <s v="502 S. 7th Street"/>
    <s v="PO Box 97"/>
    <s v="Brewster"/>
    <s v="Washington"/>
    <s v="98812"/>
    <n v="391"/>
    <n v="0"/>
    <n v="43"/>
    <n v="434"/>
    <x v="164"/>
    <n v="0"/>
    <n v="0.90090000000000003"/>
    <s v="Yes"/>
    <s v="Yes"/>
    <s v="Yes"/>
    <s v="Yes"/>
    <s v="Yes"/>
    <s v="Yes"/>
    <s v="Yes"/>
    <s v="No"/>
    <s v="No"/>
    <s v="No"/>
    <s v="No"/>
    <s v="No"/>
    <s v="No"/>
    <s v="No"/>
    <s v="CEP"/>
  </r>
  <r>
    <n v="159434"/>
    <x v="18"/>
    <x v="16"/>
    <x v="13"/>
    <s v="4th District"/>
    <s v="Public"/>
    <s v="School District"/>
    <s v="No"/>
    <s v="Yes"/>
    <n v="661833"/>
    <x v="182"/>
    <s v="503 S 7TH ST"/>
    <m/>
    <s v="Brewster"/>
    <s v="Washington"/>
    <s v="98846"/>
    <n v="472"/>
    <n v="0"/>
    <n v="104"/>
    <n v="576"/>
    <x v="165"/>
    <n v="0"/>
    <n v="0.81940000000000002"/>
    <s v="No"/>
    <s v="No"/>
    <s v="No"/>
    <s v="No"/>
    <s v="No"/>
    <s v="No"/>
    <s v="No"/>
    <s v="Yes"/>
    <s v="Yes"/>
    <s v="Yes"/>
    <s v="Yes"/>
    <s v="Yes"/>
    <s v="Yes"/>
    <s v="Yes"/>
    <s v="CEP"/>
  </r>
  <r>
    <n v="159342"/>
    <x v="19"/>
    <x v="17"/>
    <x v="14"/>
    <s v="4th District"/>
    <s v="Public"/>
    <s v="School District"/>
    <s v="No"/>
    <s v="Yes"/>
    <n v="659058"/>
    <x v="183"/>
    <s v="PO Box: 1060"/>
    <m/>
    <s v="Bridgeport"/>
    <s v="Washington"/>
    <s v="98813"/>
    <n v="255"/>
    <n v="0"/>
    <n v="62"/>
    <n v="317"/>
    <x v="166"/>
    <n v="0"/>
    <n v="0.8044"/>
    <s v="Yes"/>
    <s v="Yes"/>
    <s v="Yes"/>
    <s v="Yes"/>
    <s v="Yes"/>
    <s v="Yes"/>
    <s v="Yes"/>
    <s v="No"/>
    <s v="No"/>
    <s v="No"/>
    <s v="No"/>
    <s v="No"/>
    <s v="No"/>
    <s v="No"/>
    <s v="CEP"/>
  </r>
  <r>
    <n v="159342"/>
    <x v="19"/>
    <x v="17"/>
    <x v="14"/>
    <s v="4th District"/>
    <s v="Public"/>
    <s v="School District"/>
    <s v="No"/>
    <s v="Yes"/>
    <n v="665483"/>
    <x v="184"/>
    <s v="1220 Kryger Street"/>
    <m/>
    <s v="Bridgeport"/>
    <s v="Washington"/>
    <s v="98813"/>
    <n v="202"/>
    <n v="0"/>
    <n v="52"/>
    <n v="254"/>
    <x v="167"/>
    <n v="0"/>
    <n v="0.79530000000000001"/>
    <s v="No"/>
    <s v="No"/>
    <s v="No"/>
    <s v="No"/>
    <s v="No"/>
    <s v="No"/>
    <s v="No"/>
    <s v="No"/>
    <s v="No"/>
    <s v="No"/>
    <s v="Yes"/>
    <s v="Yes"/>
    <s v="Yes"/>
    <s v="Yes"/>
    <s v="CEP"/>
  </r>
  <r>
    <n v="159342"/>
    <x v="19"/>
    <x v="17"/>
    <x v="14"/>
    <s v="4th District"/>
    <s v="Public"/>
    <s v="School District"/>
    <s v="No"/>
    <s v="Yes"/>
    <n v="665482"/>
    <x v="185"/>
    <s v="1300 Douglas Street"/>
    <m/>
    <s v="Bridgeport"/>
    <s v="Washington"/>
    <s v="98813"/>
    <n v="136"/>
    <n v="0"/>
    <n v="21"/>
    <n v="157"/>
    <x v="168"/>
    <n v="0"/>
    <n v="0.86619999999999997"/>
    <s v="No"/>
    <s v="No"/>
    <s v="No"/>
    <s v="No"/>
    <s v="No"/>
    <s v="No"/>
    <s v="No"/>
    <s v="Yes"/>
    <s v="Yes"/>
    <s v="Yes"/>
    <s v="No"/>
    <s v="No"/>
    <s v="No"/>
    <s v="No"/>
    <s v="CEP"/>
  </r>
  <r>
    <n v="160000"/>
    <x v="20"/>
    <x v="18"/>
    <x v="15"/>
    <s v="6th District"/>
    <s v="Public"/>
    <s v="School District"/>
    <s v="No"/>
    <s v="Yes"/>
    <n v="660792"/>
    <x v="186"/>
    <s v="46 School House Rd"/>
    <m/>
    <s v="Brinnon"/>
    <s v="Washington"/>
    <s v="98320"/>
    <n v="63"/>
    <n v="0"/>
    <n v="14"/>
    <n v="77"/>
    <x v="169"/>
    <n v="0"/>
    <n v="0.81820000000000004"/>
    <s v="No"/>
    <s v="Yes"/>
    <s v="Yes"/>
    <s v="Yes"/>
    <s v="Yes"/>
    <s v="Yes"/>
    <s v="Yes"/>
    <s v="Yes"/>
    <s v="Yes"/>
    <s v="Yes"/>
    <s v="No"/>
    <s v="No"/>
    <s v="No"/>
    <s v="No"/>
    <s v="CEP"/>
  </r>
  <r>
    <n v="159210"/>
    <x v="21"/>
    <x v="19"/>
    <x v="3"/>
    <s v="2nd District"/>
    <s v="Public"/>
    <s v="School District"/>
    <s v="No"/>
    <s v="Yes"/>
    <n v="665294"/>
    <x v="187"/>
    <s v="17145 Cook Road"/>
    <m/>
    <s v="Bow"/>
    <s v="Washington"/>
    <s v="98232"/>
    <n v="433"/>
    <n v="0"/>
    <n v="0"/>
    <n v="433"/>
    <x v="0"/>
    <n v="0"/>
    <n v="1"/>
    <s v="No"/>
    <s v="Yes"/>
    <s v="Yes"/>
    <s v="Yes"/>
    <s v="Yes"/>
    <s v="Yes"/>
    <s v="Yes"/>
    <s v="Yes"/>
    <s v="Yes"/>
    <s v="Yes"/>
    <s v="No"/>
    <s v="No"/>
    <s v="No"/>
    <s v="No"/>
    <s v="CEP"/>
  </r>
  <r>
    <n v="159210"/>
    <x v="21"/>
    <x v="19"/>
    <x v="3"/>
    <s v="2nd District"/>
    <s v="Public"/>
    <s v="School District"/>
    <s v="No"/>
    <s v="Yes"/>
    <n v="660527"/>
    <x v="188"/>
    <s v="15241 Josh Wilson Road"/>
    <m/>
    <s v="Burlington"/>
    <s v="Washington"/>
    <s v="98233"/>
    <n v="216"/>
    <n v="0"/>
    <n v="246"/>
    <n v="462"/>
    <x v="170"/>
    <n v="0"/>
    <n v="0.46750000000000003"/>
    <s v="No"/>
    <s v="Yes"/>
    <s v="Yes"/>
    <s v="Yes"/>
    <s v="Yes"/>
    <s v="Yes"/>
    <s v="Yes"/>
    <s v="Yes"/>
    <s v="Yes"/>
    <s v="Yes"/>
    <s v="No"/>
    <s v="No"/>
    <s v="No"/>
    <s v="No"/>
    <s v="CEP"/>
  </r>
  <r>
    <n v="159210"/>
    <x v="21"/>
    <x v="19"/>
    <x v="3"/>
    <s v="2nd District"/>
    <s v="Public"/>
    <s v="School District"/>
    <s v="No"/>
    <s v="Yes"/>
    <n v="664899"/>
    <x v="189"/>
    <s v="301 N. Burlington Blvd"/>
    <m/>
    <s v="Burlington"/>
    <s v="Washington"/>
    <s v="98233"/>
    <n v="675"/>
    <n v="0"/>
    <n v="386"/>
    <n v="1061"/>
    <x v="171"/>
    <n v="0"/>
    <n v="0.63619999999999999"/>
    <s v="No"/>
    <s v="No"/>
    <s v="No"/>
    <s v="No"/>
    <s v="No"/>
    <s v="No"/>
    <s v="No"/>
    <s v="No"/>
    <s v="No"/>
    <s v="No"/>
    <s v="Yes"/>
    <s v="Yes"/>
    <s v="Yes"/>
    <s v="Yes"/>
    <s v="CEP"/>
  </r>
  <r>
    <n v="159210"/>
    <x v="21"/>
    <x v="19"/>
    <x v="3"/>
    <s v="2nd District"/>
    <s v="Public"/>
    <s v="School District"/>
    <s v="No"/>
    <s v="Yes"/>
    <n v="660528"/>
    <x v="190"/>
    <s v="5801 Main Avenue"/>
    <m/>
    <s v="Bow"/>
    <s v="Washington"/>
    <s v="98232"/>
    <n v="166"/>
    <n v="0"/>
    <n v="269"/>
    <n v="435"/>
    <x v="172"/>
    <n v="0"/>
    <n v="0.38159999999999999"/>
    <s v="No"/>
    <s v="Yes"/>
    <s v="Yes"/>
    <s v="Yes"/>
    <s v="Yes"/>
    <s v="Yes"/>
    <s v="Yes"/>
    <s v="Yes"/>
    <s v="Yes"/>
    <s v="Yes"/>
    <s v="No"/>
    <s v="No"/>
    <s v="No"/>
    <s v="No"/>
    <s v="CEP"/>
  </r>
  <r>
    <n v="159210"/>
    <x v="21"/>
    <x v="19"/>
    <x v="3"/>
    <s v="2nd District"/>
    <s v="Public"/>
    <s v="School District"/>
    <s v="No"/>
    <s v="Yes"/>
    <n v="663448"/>
    <x v="191"/>
    <s v="820 S. Skagit Street"/>
    <m/>
    <s v="Burlington"/>
    <s v="Washington"/>
    <s v="98233"/>
    <n v="627"/>
    <n v="0"/>
    <n v="82"/>
    <n v="709"/>
    <x v="173"/>
    <n v="0"/>
    <n v="0.88429999999999997"/>
    <s v="No"/>
    <s v="No"/>
    <s v="Yes"/>
    <s v="Yes"/>
    <s v="Yes"/>
    <s v="Yes"/>
    <s v="Yes"/>
    <s v="Yes"/>
    <s v="Yes"/>
    <s v="Yes"/>
    <s v="No"/>
    <s v="No"/>
    <s v="No"/>
    <s v="No"/>
    <s v="CEP"/>
  </r>
  <r>
    <n v="159210"/>
    <x v="21"/>
    <x v="19"/>
    <x v="3"/>
    <s v="2nd District"/>
    <s v="Public"/>
    <s v="School District"/>
    <s v="No"/>
    <s v="Yes"/>
    <n v="660530"/>
    <x v="192"/>
    <s v="515 West Victoria Avenue"/>
    <m/>
    <s v="Burlington"/>
    <s v="Washington"/>
    <s v="98233"/>
    <n v="326"/>
    <n v="0"/>
    <n v="111"/>
    <n v="437"/>
    <x v="174"/>
    <n v="0"/>
    <n v="0.746"/>
    <s v="Yes"/>
    <s v="Yes"/>
    <s v="Yes"/>
    <s v="Yes"/>
    <s v="Yes"/>
    <s v="Yes"/>
    <s v="Yes"/>
    <s v="Yes"/>
    <s v="No"/>
    <s v="No"/>
    <s v="No"/>
    <s v="No"/>
    <s v="No"/>
    <s v="No"/>
    <s v="CEP"/>
  </r>
  <r>
    <n v="159946"/>
    <x v="22"/>
    <x v="20"/>
    <x v="10"/>
    <s v="3rd District"/>
    <s v="Public"/>
    <s v="School District"/>
    <s v="No"/>
    <s v="Yes"/>
    <n v="661289"/>
    <x v="193"/>
    <s v="26900 SE 15th Street"/>
    <m/>
    <s v="Camas"/>
    <s v="Washington"/>
    <s v="98607"/>
    <n v="213"/>
    <n v="60"/>
    <n v="1764"/>
    <n v="2037"/>
    <x v="175"/>
    <n v="2.9499999999999998E-2"/>
    <n v="0.13400000000000001"/>
    <s v="No"/>
    <s v="No"/>
    <s v="No"/>
    <s v="No"/>
    <s v="No"/>
    <s v="No"/>
    <s v="No"/>
    <s v="No"/>
    <s v="No"/>
    <s v="No"/>
    <s v="Yes"/>
    <s v="Yes"/>
    <s v="Yes"/>
    <s v="Yes"/>
    <s v="Standard"/>
  </r>
  <r>
    <n v="159946"/>
    <x v="22"/>
    <x v="20"/>
    <x v="10"/>
    <s v="3rd District"/>
    <s v="Public"/>
    <s v="School District"/>
    <s v="No"/>
    <s v="Yes"/>
    <n v="685401"/>
    <x v="194"/>
    <s v="5125 NW Nan Henriksen Way"/>
    <m/>
    <s v="Camas"/>
    <s v="Washington"/>
    <s v="98607"/>
    <n v="22"/>
    <n v="5"/>
    <n v="165"/>
    <n v="192"/>
    <x v="176"/>
    <n v="2.5999999999999999E-2"/>
    <n v="0.1406"/>
    <s v="No"/>
    <s v="No"/>
    <s v="No"/>
    <s v="No"/>
    <s v="No"/>
    <s v="No"/>
    <s v="No"/>
    <s v="No"/>
    <s v="No"/>
    <s v="No"/>
    <s v="Yes"/>
    <s v="Yes"/>
    <s v="Yes"/>
    <s v="Yes"/>
    <s v="Standard"/>
  </r>
  <r>
    <n v="159946"/>
    <x v="22"/>
    <x v="20"/>
    <x v="10"/>
    <s v="3rd District"/>
    <s v="Public"/>
    <s v="School District"/>
    <s v="No"/>
    <s v="Yes"/>
    <n v="661284"/>
    <x v="195"/>
    <s v="2623 N.W. Sierra Street"/>
    <m/>
    <s v="Camas"/>
    <s v="Washington"/>
    <s v="98607"/>
    <n v="52"/>
    <n v="13"/>
    <n v="448"/>
    <n v="513"/>
    <x v="177"/>
    <n v="2.53E-2"/>
    <n v="0.12670000000000001"/>
    <s v="No"/>
    <s v="Yes"/>
    <s v="Yes"/>
    <s v="Yes"/>
    <s v="Yes"/>
    <s v="Yes"/>
    <s v="Yes"/>
    <s v="No"/>
    <s v="No"/>
    <s v="No"/>
    <s v="No"/>
    <s v="No"/>
    <s v="No"/>
    <s v="No"/>
    <s v="Standard"/>
  </r>
  <r>
    <n v="159946"/>
    <x v="22"/>
    <x v="20"/>
    <x v="10"/>
    <s v="3rd District"/>
    <s v="Public"/>
    <s v="School District"/>
    <s v="No"/>
    <s v="Yes"/>
    <n v="664456"/>
    <x v="196"/>
    <s v="3000 NW Grass Valley Dr."/>
    <m/>
    <s v="Camas"/>
    <s v="Washington"/>
    <s v="98607"/>
    <n v="44"/>
    <n v="14"/>
    <n v="416"/>
    <n v="474"/>
    <x v="178"/>
    <n v="2.9499999999999998E-2"/>
    <n v="0.12239999999999999"/>
    <s v="No"/>
    <s v="Yes"/>
    <s v="Yes"/>
    <s v="Yes"/>
    <s v="Yes"/>
    <s v="Yes"/>
    <s v="Yes"/>
    <s v="No"/>
    <s v="No"/>
    <s v="No"/>
    <s v="No"/>
    <s v="No"/>
    <s v="No"/>
    <s v="No"/>
    <s v="Standard"/>
  </r>
  <r>
    <n v="159946"/>
    <x v="22"/>
    <x v="20"/>
    <x v="10"/>
    <s v="3rd District"/>
    <s v="Public"/>
    <s v="School District"/>
    <s v="No"/>
    <s v="Yes"/>
    <n v="663882"/>
    <x v="197"/>
    <s v="1919 NE Ione St."/>
    <m/>
    <s v="Camas"/>
    <s v="Washington"/>
    <s v="98607"/>
    <n v="44"/>
    <n v="8"/>
    <n v="125"/>
    <n v="177"/>
    <x v="179"/>
    <n v="4.5199999999999997E-2"/>
    <n v="0.29380000000000001"/>
    <s v="No"/>
    <s v="No"/>
    <s v="No"/>
    <s v="No"/>
    <s v="No"/>
    <s v="No"/>
    <s v="No"/>
    <s v="No"/>
    <s v="No"/>
    <s v="No"/>
    <s v="Yes"/>
    <s v="Yes"/>
    <s v="Yes"/>
    <s v="Yes"/>
    <s v="Standard"/>
  </r>
  <r>
    <n v="159946"/>
    <x v="22"/>
    <x v="20"/>
    <x v="10"/>
    <s v="3rd District"/>
    <s v="Public"/>
    <s v="School District"/>
    <s v="No"/>
    <s v="Yes"/>
    <n v="661283"/>
    <x v="198"/>
    <s v="1954 N. E. Garfield Street"/>
    <m/>
    <s v="Camas"/>
    <s v="Washington"/>
    <s v="98607"/>
    <n v="71"/>
    <n v="29"/>
    <n v="400"/>
    <n v="500"/>
    <x v="81"/>
    <n v="5.8000000000000003E-2"/>
    <n v="0.2"/>
    <s v="No"/>
    <s v="Yes"/>
    <s v="Yes"/>
    <s v="Yes"/>
    <s v="Yes"/>
    <s v="Yes"/>
    <s v="Yes"/>
    <s v="No"/>
    <s v="No"/>
    <s v="No"/>
    <s v="No"/>
    <s v="No"/>
    <s v="No"/>
    <s v="No"/>
    <s v="Standard"/>
  </r>
  <r>
    <n v="159946"/>
    <x v="22"/>
    <x v="20"/>
    <x v="10"/>
    <s v="3rd District"/>
    <s v="Public"/>
    <s v="School District"/>
    <s v="No"/>
    <s v="Yes"/>
    <n v="661285"/>
    <x v="199"/>
    <s v="4825 North shore Blvd"/>
    <m/>
    <s v="Camas"/>
    <s v="Washington"/>
    <s v="98607"/>
    <n v="56"/>
    <n v="13"/>
    <n v="291"/>
    <n v="360"/>
    <x v="180"/>
    <n v="3.61E-2"/>
    <n v="0.19170000000000001"/>
    <s v="No"/>
    <s v="Yes"/>
    <s v="Yes"/>
    <s v="Yes"/>
    <s v="Yes"/>
    <s v="Yes"/>
    <s v="Yes"/>
    <s v="No"/>
    <s v="No"/>
    <s v="No"/>
    <s v="No"/>
    <s v="No"/>
    <s v="No"/>
    <s v="No"/>
    <s v="Standard"/>
  </r>
  <r>
    <n v="159946"/>
    <x v="22"/>
    <x v="20"/>
    <x v="10"/>
    <s v="3rd District"/>
    <s v="Public"/>
    <s v="School District"/>
    <s v="No"/>
    <s v="Yes"/>
    <n v="663591"/>
    <x v="200"/>
    <s v="1612 NE Garfield"/>
    <m/>
    <s v="Camas"/>
    <s v="Washington"/>
    <s v="98607"/>
    <n v="108"/>
    <n v="42"/>
    <n v="543"/>
    <n v="693"/>
    <x v="181"/>
    <n v="6.0600000000000001E-2"/>
    <n v="0.2165"/>
    <s v="No"/>
    <s v="No"/>
    <s v="No"/>
    <s v="No"/>
    <s v="No"/>
    <s v="No"/>
    <s v="No"/>
    <s v="Yes"/>
    <s v="Yes"/>
    <s v="Yes"/>
    <s v="No"/>
    <s v="No"/>
    <s v="No"/>
    <s v="No"/>
    <s v="Standard"/>
  </r>
  <r>
    <n v="159946"/>
    <x v="22"/>
    <x v="20"/>
    <x v="16"/>
    <s v="3rd District"/>
    <s v="Public"/>
    <s v="School District"/>
    <s v="No"/>
    <s v="Yes"/>
    <n v="685444"/>
    <x v="201"/>
    <s v="5001 NW Nan Henriksen Way"/>
    <m/>
    <s v="Camas"/>
    <s v="Washington"/>
    <s v="98607"/>
    <n v="27"/>
    <n v="11"/>
    <n v="232"/>
    <n v="270"/>
    <x v="182"/>
    <n v="4.07E-2"/>
    <n v="0.14069999999999999"/>
    <s v="No"/>
    <s v="No"/>
    <s v="No"/>
    <s v="No"/>
    <s v="No"/>
    <s v="No"/>
    <s v="No"/>
    <s v="Yes"/>
    <s v="Yes"/>
    <s v="Yes"/>
    <s v="No"/>
    <s v="No"/>
    <s v="No"/>
    <s v="No"/>
    <s v="Standard"/>
  </r>
  <r>
    <n v="159946"/>
    <x v="22"/>
    <x v="20"/>
    <x v="10"/>
    <s v="3rd District"/>
    <s v="Public"/>
    <s v="School District"/>
    <s v="No"/>
    <s v="Yes"/>
    <n v="661287"/>
    <x v="202"/>
    <s v="1601 N.W. Tidland Street"/>
    <m/>
    <s v="Camas"/>
    <s v="Washington"/>
    <s v="98607"/>
    <n v="49"/>
    <n v="13"/>
    <n v="364"/>
    <n v="426"/>
    <x v="183"/>
    <n v="3.0499999999999999E-2"/>
    <n v="0.14549999999999999"/>
    <s v="No"/>
    <s v="Yes"/>
    <s v="Yes"/>
    <s v="Yes"/>
    <s v="Yes"/>
    <s v="Yes"/>
    <s v="Yes"/>
    <s v="No"/>
    <s v="No"/>
    <s v="No"/>
    <s v="No"/>
    <s v="No"/>
    <s v="No"/>
    <s v="No"/>
    <s v="Standard"/>
  </r>
  <r>
    <n v="159946"/>
    <x v="22"/>
    <x v="20"/>
    <x v="10"/>
    <s v="3rd District"/>
    <s v="Public"/>
    <s v="School District"/>
    <s v="No"/>
    <s v="Yes"/>
    <n v="661288"/>
    <x v="203"/>
    <s v="5220 N. W. Parker St."/>
    <m/>
    <s v="Camas"/>
    <s v="Washington"/>
    <s v="98607"/>
    <n v="67"/>
    <n v="25"/>
    <n v="641"/>
    <n v="733"/>
    <x v="184"/>
    <n v="3.4099999999999998E-2"/>
    <n v="0.1255"/>
    <s v="No"/>
    <s v="No"/>
    <s v="No"/>
    <s v="No"/>
    <s v="No"/>
    <s v="No"/>
    <s v="No"/>
    <s v="Yes"/>
    <s v="Yes"/>
    <s v="Yes"/>
    <s v="No"/>
    <s v="No"/>
    <s v="No"/>
    <s v="No"/>
    <s v="Standard"/>
  </r>
  <r>
    <n v="159946"/>
    <x v="22"/>
    <x v="20"/>
    <x v="10"/>
    <s v="3rd District"/>
    <s v="Public"/>
    <s v="School District"/>
    <s v="No"/>
    <s v="Yes"/>
    <n v="665784"/>
    <x v="204"/>
    <s v="2400 NE Woodburn Dr."/>
    <m/>
    <s v="Camas"/>
    <s v="Washington"/>
    <s v="98607"/>
    <n v="108"/>
    <n v="24"/>
    <n v="473"/>
    <n v="605"/>
    <x v="185"/>
    <n v="3.9699999999999999E-2"/>
    <n v="0.21820000000000001"/>
    <s v="No"/>
    <s v="Yes"/>
    <s v="Yes"/>
    <s v="Yes"/>
    <s v="Yes"/>
    <s v="Yes"/>
    <s v="Yes"/>
    <s v="No"/>
    <s v="No"/>
    <s v="No"/>
    <s v="No"/>
    <s v="No"/>
    <s v="No"/>
    <s v="No"/>
    <s v="Standard"/>
  </r>
  <r>
    <n v="159333"/>
    <x v="23"/>
    <x v="21"/>
    <x v="17"/>
    <s v="6th District"/>
    <s v="Public"/>
    <s v="School District"/>
    <s v="No"/>
    <s v="Yes"/>
    <n v="661201"/>
    <x v="205"/>
    <s v="PO BOX 337"/>
    <m/>
    <s v="Clallam Bay"/>
    <s v="Washington"/>
    <s v="98326"/>
    <n v="83"/>
    <n v="0"/>
    <n v="35"/>
    <n v="118"/>
    <x v="186"/>
    <n v="0"/>
    <n v="0.70340000000000003"/>
    <s v="Yes"/>
    <s v="Yes"/>
    <s v="Yes"/>
    <s v="Yes"/>
    <s v="Yes"/>
    <s v="Yes"/>
    <s v="Yes"/>
    <s v="Yes"/>
    <s v="Yes"/>
    <s v="Yes"/>
    <s v="Yes"/>
    <s v="Yes"/>
    <s v="Yes"/>
    <s v="Yes"/>
    <s v="CEP"/>
  </r>
  <r>
    <n v="159333"/>
    <x v="23"/>
    <x v="21"/>
    <x v="17"/>
    <s v="6th District"/>
    <s v="Public"/>
    <s v="School District"/>
    <s v="No"/>
    <s v="Yes"/>
    <n v="685407"/>
    <x v="206"/>
    <s v="3560 Deer St"/>
    <m/>
    <s v="Neah Bay"/>
    <s v="Washington"/>
    <s v="98357"/>
    <n v="143"/>
    <n v="0"/>
    <n v="36"/>
    <n v="179"/>
    <x v="187"/>
    <n v="0"/>
    <n v="0.79890000000000005"/>
    <s v="No"/>
    <s v="Yes"/>
    <s v="Yes"/>
    <s v="Yes"/>
    <s v="Yes"/>
    <s v="Yes"/>
    <s v="Yes"/>
    <s v="No"/>
    <s v="No"/>
    <s v="No"/>
    <s v="No"/>
    <s v="No"/>
    <s v="No"/>
    <s v="No"/>
    <s v="CEP"/>
  </r>
  <r>
    <n v="159333"/>
    <x v="23"/>
    <x v="21"/>
    <x v="17"/>
    <s v="6th District"/>
    <s v="Public"/>
    <s v="School District"/>
    <s v="No"/>
    <s v="Yes"/>
    <n v="661202"/>
    <x v="207"/>
    <s v="3560 Deer St"/>
    <m/>
    <s v="Neah Bay"/>
    <s v="Washington"/>
    <s v="98357"/>
    <n v="147"/>
    <n v="0"/>
    <n v="51"/>
    <n v="198"/>
    <x v="188"/>
    <n v="0"/>
    <n v="0.74239999999999995"/>
    <s v="No"/>
    <s v="No"/>
    <s v="No"/>
    <s v="No"/>
    <s v="No"/>
    <s v="No"/>
    <s v="No"/>
    <s v="Yes"/>
    <s v="Yes"/>
    <s v="Yes"/>
    <s v="Yes"/>
    <s v="Yes"/>
    <s v="Yes"/>
    <s v="Yes"/>
    <s v="CEP"/>
  </r>
  <r>
    <n v="159559"/>
    <x v="24"/>
    <x v="22"/>
    <x v="16"/>
    <s v="8th District"/>
    <s v="Public"/>
    <s v="School District"/>
    <s v="No"/>
    <s v="Yes"/>
    <n v="661941"/>
    <x v="208"/>
    <s v="PO Box 131"/>
    <m/>
    <s v="Carbonado"/>
    <s v="Washington"/>
    <s v="98323"/>
    <n v="46"/>
    <n v="8"/>
    <n v="121"/>
    <n v="175"/>
    <x v="189"/>
    <n v="4.5699999999999998E-2"/>
    <n v="0.30859999999999999"/>
    <s v="Yes"/>
    <s v="Yes"/>
    <s v="Yes"/>
    <s v="Yes"/>
    <s v="Yes"/>
    <s v="Yes"/>
    <s v="Yes"/>
    <s v="Yes"/>
    <s v="Yes"/>
    <s v="Yes"/>
    <s v="No"/>
    <s v="No"/>
    <s v="No"/>
    <s v="No"/>
    <s v="Standard"/>
  </r>
  <r>
    <n v="160495"/>
    <x v="25"/>
    <x v="23"/>
    <x v="8"/>
    <s v="9th District"/>
    <s v="Public"/>
    <s v="School District"/>
    <s v="No"/>
    <s v="Yes"/>
    <n v="685962"/>
    <x v="209"/>
    <s v="22419 Pacific Hwy S, #3"/>
    <m/>
    <s v="Des Moines"/>
    <s v="Washington"/>
    <s v="98198"/>
    <n v="181"/>
    <n v="0"/>
    <n v="54"/>
    <n v="235"/>
    <x v="190"/>
    <n v="0"/>
    <n v="0.7702"/>
    <s v="No"/>
    <s v="No"/>
    <s v="No"/>
    <s v="No"/>
    <s v="No"/>
    <s v="No"/>
    <s v="No"/>
    <s v="No"/>
    <s v="No"/>
    <s v="No"/>
    <s v="Yes"/>
    <s v="Yes"/>
    <s v="Yes"/>
    <s v="No"/>
    <s v="CEP"/>
  </r>
  <r>
    <n v="160027"/>
    <x v="26"/>
    <x v="24"/>
    <x v="18"/>
    <s v="8th District"/>
    <s v="Public"/>
    <s v="School District"/>
    <s v="No"/>
    <s v="Yes"/>
    <n v="661166"/>
    <x v="210"/>
    <s v="500 Pine Street"/>
    <m/>
    <s v="Leavenworth"/>
    <s v="Washington"/>
    <s v="98826"/>
    <n v="103"/>
    <n v="26"/>
    <n v="131"/>
    <n v="260"/>
    <x v="191"/>
    <n v="0.1"/>
    <n v="0.49619999999999997"/>
    <s v="No"/>
    <s v="No"/>
    <s v="No"/>
    <s v="No"/>
    <s v="Yes"/>
    <s v="Yes"/>
    <s v="Yes"/>
    <s v="No"/>
    <s v="No"/>
    <s v="No"/>
    <s v="No"/>
    <s v="No"/>
    <s v="No"/>
    <s v="No"/>
    <s v="Standard"/>
  </r>
  <r>
    <n v="160027"/>
    <x v="26"/>
    <x v="24"/>
    <x v="18"/>
    <s v="8th District"/>
    <s v="Public"/>
    <s v="School District"/>
    <s v="No"/>
    <s v="Yes"/>
    <n v="662470"/>
    <x v="211"/>
    <s v="19265 Beaver Valley Rd."/>
    <m/>
    <s v="Plain"/>
    <s v="Washington"/>
    <s v="98826"/>
    <n v="0"/>
    <n v="0"/>
    <n v="0"/>
    <n v="0"/>
    <x v="26"/>
    <n v="0"/>
    <n v="0"/>
    <s v="No"/>
    <s v="Yes"/>
    <s v="Yes"/>
    <s v="Yes"/>
    <s v="Yes"/>
    <s v="Yes"/>
    <s v="Yes"/>
    <s v="No"/>
    <s v="No"/>
    <s v="No"/>
    <s v="No"/>
    <s v="No"/>
    <s v="No"/>
    <s v="No"/>
    <s v="Standard"/>
  </r>
  <r>
    <n v="160027"/>
    <x v="26"/>
    <x v="24"/>
    <x v="18"/>
    <s v="8th District"/>
    <s v="Public"/>
    <s v="School District"/>
    <s v="No"/>
    <s v="Yes"/>
    <n v="661169"/>
    <x v="212"/>
    <s v="10190 Chumstick Rd."/>
    <m/>
    <s v="Leavenworth"/>
    <s v="Washington"/>
    <s v="98826"/>
    <n v="147"/>
    <n v="51"/>
    <n v="242"/>
    <n v="440"/>
    <x v="192"/>
    <n v="0.1159"/>
    <n v="0.45"/>
    <s v="No"/>
    <s v="No"/>
    <s v="No"/>
    <s v="No"/>
    <s v="No"/>
    <s v="No"/>
    <s v="No"/>
    <s v="No"/>
    <s v="No"/>
    <s v="No"/>
    <s v="Yes"/>
    <s v="Yes"/>
    <s v="Yes"/>
    <s v="Yes"/>
    <s v="Standard"/>
  </r>
  <r>
    <n v="160027"/>
    <x v="26"/>
    <x v="24"/>
    <x v="18"/>
    <s v="8th District"/>
    <s v="Public"/>
    <s v="School District"/>
    <s v="No"/>
    <s v="Yes"/>
    <n v="661168"/>
    <x v="213"/>
    <s v="10195 Titus Road"/>
    <m/>
    <s v="Leavenworth"/>
    <s v="Washington"/>
    <s v="98826"/>
    <n v="99"/>
    <n v="26"/>
    <n v="157"/>
    <n v="282"/>
    <x v="193"/>
    <n v="9.2200000000000004E-2"/>
    <n v="0.44330000000000003"/>
    <s v="Yes"/>
    <s v="No"/>
    <s v="No"/>
    <s v="No"/>
    <s v="No"/>
    <s v="No"/>
    <s v="No"/>
    <s v="Yes"/>
    <s v="Yes"/>
    <s v="Yes"/>
    <s v="No"/>
    <s v="No"/>
    <s v="No"/>
    <s v="No"/>
    <s v="Standard"/>
  </r>
  <r>
    <n v="160027"/>
    <x v="26"/>
    <x v="24"/>
    <x v="18"/>
    <s v="8th District"/>
    <s v="Public"/>
    <s v="School District"/>
    <s v="No"/>
    <s v="Yes"/>
    <n v="665688"/>
    <x v="214"/>
    <s v="10001 School St"/>
    <m/>
    <s v="Peshastin"/>
    <s v="Washington"/>
    <s v="98847"/>
    <n v="99"/>
    <n v="25"/>
    <n v="195"/>
    <n v="319"/>
    <x v="194"/>
    <n v="7.8399999999999997E-2"/>
    <n v="0.38869999999999999"/>
    <s v="No"/>
    <s v="Yes"/>
    <s v="Yes"/>
    <s v="Yes"/>
    <s v="No"/>
    <s v="No"/>
    <s v="No"/>
    <s v="No"/>
    <s v="No"/>
    <s v="No"/>
    <s v="No"/>
    <s v="No"/>
    <s v="No"/>
    <s v="No"/>
    <s v="Standard"/>
  </r>
  <r>
    <n v="159592"/>
    <x v="27"/>
    <x v="25"/>
    <x v="18"/>
    <s v="8th District"/>
    <s v="Public"/>
    <s v="School District"/>
    <s v="No"/>
    <s v="Yes"/>
    <n v="661173"/>
    <x v="215"/>
    <s v="329 Tigner Road"/>
    <m/>
    <s v="Cashmere"/>
    <s v="Washington"/>
    <s v="98815"/>
    <n v="168"/>
    <n v="50"/>
    <n v="310"/>
    <n v="528"/>
    <x v="195"/>
    <n v="9.4700000000000006E-2"/>
    <n v="0.41289999999999999"/>
    <s v="No"/>
    <s v="No"/>
    <s v="No"/>
    <s v="No"/>
    <s v="No"/>
    <s v="No"/>
    <s v="No"/>
    <s v="No"/>
    <s v="No"/>
    <s v="No"/>
    <s v="Yes"/>
    <s v="Yes"/>
    <s v="Yes"/>
    <s v="Yes"/>
    <s v="Standard"/>
  </r>
  <r>
    <n v="159592"/>
    <x v="27"/>
    <x v="25"/>
    <x v="18"/>
    <s v="8th District"/>
    <s v="Public"/>
    <s v="School District"/>
    <s v="No"/>
    <s v="Yes"/>
    <n v="661172"/>
    <x v="216"/>
    <s v="300 Tigner Road"/>
    <m/>
    <s v="Cashmere"/>
    <s v="Washington"/>
    <s v="98815"/>
    <n v="165"/>
    <n v="47"/>
    <n v="283"/>
    <n v="495"/>
    <x v="196"/>
    <n v="9.4899999999999998E-2"/>
    <n v="0.42830000000000001"/>
    <s v="No"/>
    <s v="No"/>
    <s v="No"/>
    <s v="No"/>
    <s v="No"/>
    <s v="No"/>
    <s v="Yes"/>
    <s v="Yes"/>
    <s v="Yes"/>
    <s v="Yes"/>
    <s v="No"/>
    <s v="No"/>
    <s v="No"/>
    <s v="No"/>
    <s v="Standard"/>
  </r>
  <r>
    <n v="159592"/>
    <x v="27"/>
    <x v="25"/>
    <x v="18"/>
    <s v="8th District"/>
    <s v="Public"/>
    <s v="School District"/>
    <s v="No"/>
    <s v="Yes"/>
    <n v="661171"/>
    <x v="217"/>
    <s v="101 Pioneer Avenue"/>
    <m/>
    <s v="Cashmere"/>
    <s v="Washington"/>
    <s v="98815"/>
    <n v="228"/>
    <n v="57"/>
    <n v="362"/>
    <n v="647"/>
    <x v="197"/>
    <n v="8.8099999999999998E-2"/>
    <n v="0.4405"/>
    <s v="Yes"/>
    <s v="Yes"/>
    <s v="Yes"/>
    <s v="Yes"/>
    <s v="Yes"/>
    <s v="Yes"/>
    <s v="No"/>
    <s v="No"/>
    <s v="No"/>
    <s v="No"/>
    <s v="No"/>
    <s v="No"/>
    <s v="No"/>
    <s v="No"/>
    <s v="Standard"/>
  </r>
  <r>
    <n v="159469"/>
    <x v="28"/>
    <x v="26"/>
    <x v="19"/>
    <s v="3rd District"/>
    <s v="Public"/>
    <s v="School District"/>
    <s v="No"/>
    <s v="Yes"/>
    <n v="679069"/>
    <x v="218"/>
    <s v="700 Huntington Ave. S."/>
    <m/>
    <s v="Castle Rock"/>
    <s v="Washington"/>
    <s v="98611"/>
    <n v="441"/>
    <n v="0"/>
    <n v="205"/>
    <n v="646"/>
    <x v="198"/>
    <n v="0"/>
    <n v="0.68269999999999997"/>
    <s v="Yes"/>
    <s v="Yes"/>
    <s v="Yes"/>
    <s v="Yes"/>
    <s v="Yes"/>
    <s v="Yes"/>
    <s v="Yes"/>
    <s v="No"/>
    <s v="No"/>
    <s v="No"/>
    <s v="No"/>
    <s v="No"/>
    <s v="No"/>
    <s v="No"/>
    <s v="CEP"/>
  </r>
  <r>
    <n v="159469"/>
    <x v="28"/>
    <x v="26"/>
    <x v="19"/>
    <s v="3rd District"/>
    <s v="Public"/>
    <s v="School District"/>
    <s v="No"/>
    <s v="Yes"/>
    <n v="661329"/>
    <x v="219"/>
    <s v="5180 West Side Hwy"/>
    <m/>
    <s v="Castle Rock"/>
    <s v="Washington"/>
    <s v="98611"/>
    <n v="288"/>
    <n v="0"/>
    <n v="145"/>
    <n v="433"/>
    <x v="199"/>
    <n v="0"/>
    <n v="0.66510000000000002"/>
    <s v="No"/>
    <s v="No"/>
    <s v="No"/>
    <s v="No"/>
    <s v="No"/>
    <s v="No"/>
    <s v="No"/>
    <s v="No"/>
    <s v="No"/>
    <s v="No"/>
    <s v="Yes"/>
    <s v="Yes"/>
    <s v="Yes"/>
    <s v="Yes"/>
    <s v="CEP"/>
  </r>
  <r>
    <n v="159469"/>
    <x v="28"/>
    <x v="26"/>
    <x v="19"/>
    <s v="3rd District"/>
    <s v="Public"/>
    <s v="School District"/>
    <s v="No"/>
    <s v="Yes"/>
    <n v="661328"/>
    <x v="220"/>
    <s v="615 Front Ave SW"/>
    <m/>
    <s v="Castle Rock"/>
    <s v="Washington"/>
    <s v="98611"/>
    <n v="207"/>
    <n v="0"/>
    <n v="124"/>
    <n v="331"/>
    <x v="200"/>
    <n v="0"/>
    <n v="0.62539999999999996"/>
    <s v="No"/>
    <s v="No"/>
    <s v="No"/>
    <s v="No"/>
    <s v="No"/>
    <s v="No"/>
    <s v="No"/>
    <s v="Yes"/>
    <s v="Yes"/>
    <s v="Yes"/>
    <s v="No"/>
    <s v="No"/>
    <s v="No"/>
    <s v="No"/>
    <s v="CEP"/>
  </r>
  <r>
    <n v="160492"/>
    <x v="29"/>
    <x v="27"/>
    <x v="9"/>
    <s v="6th District"/>
    <s v="Public"/>
    <s v="School District"/>
    <s v="No"/>
    <s v="Yes"/>
    <n v="685940"/>
    <x v="221"/>
    <s v="1305 Ironsides Ave"/>
    <m/>
    <s v="Bremerton"/>
    <s v="Washington"/>
    <s v="98310"/>
    <n v="152"/>
    <n v="48"/>
    <n v="284"/>
    <n v="484"/>
    <x v="201"/>
    <n v="9.9199999999999997E-2"/>
    <n v="0.41320000000000001"/>
    <s v="No"/>
    <s v="Yes"/>
    <s v="Yes"/>
    <s v="Yes"/>
    <s v="Yes"/>
    <s v="Yes"/>
    <s v="Yes"/>
    <s v="Yes"/>
    <s v="Yes"/>
    <s v="Yes"/>
    <s v="No"/>
    <s v="No"/>
    <s v="No"/>
    <s v="No"/>
    <s v="Standard"/>
  </r>
  <r>
    <n v="159522"/>
    <x v="30"/>
    <x v="28"/>
    <x v="20"/>
    <s v="3rd District"/>
    <s v="Public"/>
    <s v="School District"/>
    <s v="No"/>
    <s v="Yes"/>
    <n v="661749"/>
    <x v="222"/>
    <s v="2315 Centerville Hwy"/>
    <m/>
    <s v="Centerville"/>
    <s v="Washington"/>
    <s v="98613"/>
    <n v="11"/>
    <n v="15"/>
    <n v="63"/>
    <n v="89"/>
    <x v="202"/>
    <n v="0.16850000000000001"/>
    <n v="0.29210000000000003"/>
    <s v="No"/>
    <s v="Yes"/>
    <s v="Yes"/>
    <s v="Yes"/>
    <s v="Yes"/>
    <s v="Yes"/>
    <s v="Yes"/>
    <s v="Yes"/>
    <s v="Yes"/>
    <s v="Yes"/>
    <s v="No"/>
    <s v="No"/>
    <s v="No"/>
    <s v="No"/>
    <s v="Standard"/>
  </r>
  <r>
    <n v="159952"/>
    <x v="31"/>
    <x v="29"/>
    <x v="9"/>
    <s v="6th District"/>
    <s v="Public"/>
    <s v="School District"/>
    <s v="No"/>
    <s v="Yes"/>
    <n v="684415"/>
    <x v="223"/>
    <s v="1400 NE McWilliams Rd"/>
    <m/>
    <s v="Bremerton"/>
    <s v="Washington"/>
    <s v="98311"/>
    <n v="359"/>
    <n v="0"/>
    <n v="203"/>
    <n v="562"/>
    <x v="203"/>
    <n v="0"/>
    <n v="0.63880000000000003"/>
    <s v="No"/>
    <s v="Yes"/>
    <s v="Yes"/>
    <s v="Yes"/>
    <s v="Yes"/>
    <s v="Yes"/>
    <s v="Yes"/>
    <s v="Yes"/>
    <s v="Yes"/>
    <s v="Yes"/>
    <s v="Yes"/>
    <s v="Yes"/>
    <s v="Yes"/>
    <s v="Yes"/>
    <s v="CEP"/>
  </r>
  <r>
    <n v="159952"/>
    <x v="31"/>
    <x v="29"/>
    <x v="9"/>
    <s v="6th District"/>
    <s v="Public"/>
    <s v="School District"/>
    <s v="No"/>
    <s v="Yes"/>
    <n v="678896"/>
    <x v="224"/>
    <s v="8795 Illahee Rd. N.E."/>
    <m/>
    <s v="Bremerton"/>
    <s v="Washington"/>
    <s v="98311"/>
    <n v="65"/>
    <n v="35"/>
    <n v="345"/>
    <n v="445"/>
    <x v="204"/>
    <n v="7.8700000000000006E-2"/>
    <n v="0.22470000000000001"/>
    <s v="Yes"/>
    <s v="Yes"/>
    <s v="Yes"/>
    <s v="Yes"/>
    <s v="Yes"/>
    <s v="Yes"/>
    <s v="Yes"/>
    <s v="No"/>
    <s v="No"/>
    <s v="No"/>
    <s v="No"/>
    <s v="No"/>
    <s v="No"/>
    <s v="No"/>
    <s v="Standard"/>
  </r>
  <r>
    <n v="159952"/>
    <x v="31"/>
    <x v="29"/>
    <x v="9"/>
    <s v="6th District"/>
    <s v="Public"/>
    <s v="School District"/>
    <s v="No"/>
    <s v="Yes"/>
    <n v="678914"/>
    <x v="225"/>
    <s v="3700 N.W. Anderson Hill Rd."/>
    <m/>
    <s v="Silverdale"/>
    <s v="Washington"/>
    <s v="98383"/>
    <n v="231"/>
    <n v="143"/>
    <n v="1231"/>
    <n v="1605"/>
    <x v="205"/>
    <n v="8.9099999999999999E-2"/>
    <n v="0.23300000000000001"/>
    <s v="No"/>
    <s v="No"/>
    <s v="No"/>
    <s v="No"/>
    <s v="No"/>
    <s v="No"/>
    <s v="No"/>
    <s v="No"/>
    <s v="No"/>
    <s v="No"/>
    <s v="Yes"/>
    <s v="Yes"/>
    <s v="Yes"/>
    <s v="Yes"/>
    <s v="Standard"/>
  </r>
  <r>
    <n v="159952"/>
    <x v="31"/>
    <x v="29"/>
    <x v="9"/>
    <s v="6th District"/>
    <s v="Public"/>
    <s v="School District"/>
    <s v="No"/>
    <s v="Yes"/>
    <n v="678911"/>
    <x v="226"/>
    <s v="10130 Frontier Pl. N.W."/>
    <m/>
    <s v="Silverdale"/>
    <s v="Washington"/>
    <s v="98383"/>
    <n v="111"/>
    <n v="55"/>
    <n v="427"/>
    <n v="593"/>
    <x v="206"/>
    <n v="9.2700000000000005E-2"/>
    <n v="0.27989999999999998"/>
    <s v="No"/>
    <s v="No"/>
    <s v="No"/>
    <s v="No"/>
    <s v="No"/>
    <s v="No"/>
    <s v="No"/>
    <s v="Yes"/>
    <s v="Yes"/>
    <s v="Yes"/>
    <s v="No"/>
    <s v="No"/>
    <s v="No"/>
    <s v="No"/>
    <s v="Standard"/>
  </r>
  <r>
    <n v="159952"/>
    <x v="31"/>
    <x v="29"/>
    <x v="9"/>
    <s v="6th District"/>
    <s v="Public"/>
    <s v="School District"/>
    <s v="No"/>
    <s v="Yes"/>
    <n v="678897"/>
    <x v="227"/>
    <s v="12901 Winter Creek Ave NW"/>
    <m/>
    <s v="Silverdale"/>
    <s v="Washington"/>
    <s v="98383"/>
    <n v="89"/>
    <n v="82"/>
    <n v="293"/>
    <n v="464"/>
    <x v="207"/>
    <n v="0.1767"/>
    <n v="0.36849999999999999"/>
    <s v="Yes"/>
    <s v="Yes"/>
    <s v="Yes"/>
    <s v="Yes"/>
    <s v="Yes"/>
    <s v="Yes"/>
    <s v="Yes"/>
    <s v="No"/>
    <s v="No"/>
    <s v="No"/>
    <s v="No"/>
    <s v="No"/>
    <s v="No"/>
    <s v="No"/>
    <s v="Standard"/>
  </r>
  <r>
    <n v="159952"/>
    <x v="31"/>
    <x v="29"/>
    <x v="9"/>
    <s v="6th District"/>
    <s v="Public"/>
    <s v="School District"/>
    <s v="No"/>
    <s v="Yes"/>
    <n v="678898"/>
    <x v="228"/>
    <s v="330 NE Foster Road"/>
    <m/>
    <s v="Bremerton"/>
    <s v="Washington"/>
    <s v="98311"/>
    <n v="98"/>
    <n v="27"/>
    <n v="247"/>
    <n v="372"/>
    <x v="208"/>
    <n v="7.2599999999999998E-2"/>
    <n v="0.33600000000000002"/>
    <s v="No"/>
    <s v="Yes"/>
    <s v="Yes"/>
    <s v="Yes"/>
    <s v="Yes"/>
    <s v="Yes"/>
    <s v="Yes"/>
    <s v="No"/>
    <s v="No"/>
    <s v="No"/>
    <s v="No"/>
    <s v="No"/>
    <s v="No"/>
    <s v="No"/>
    <s v="Standard"/>
  </r>
  <r>
    <n v="159952"/>
    <x v="31"/>
    <x v="29"/>
    <x v="9"/>
    <s v="6th District"/>
    <s v="Public"/>
    <s v="School District"/>
    <s v="No"/>
    <s v="Yes"/>
    <n v="678899"/>
    <x v="229"/>
    <s v="13200 Olympic View Rd."/>
    <m/>
    <s v="Silverdale"/>
    <s v="Washington"/>
    <s v="98383"/>
    <n v="66"/>
    <n v="50"/>
    <n v="269"/>
    <n v="385"/>
    <x v="209"/>
    <n v="0.12989999999999999"/>
    <n v="0.30130000000000001"/>
    <s v="No"/>
    <s v="Yes"/>
    <s v="Yes"/>
    <s v="Yes"/>
    <s v="Yes"/>
    <s v="Yes"/>
    <s v="Yes"/>
    <s v="No"/>
    <s v="No"/>
    <s v="No"/>
    <s v="No"/>
    <s v="No"/>
    <s v="No"/>
    <s v="No"/>
    <s v="Standard"/>
  </r>
  <r>
    <n v="159952"/>
    <x v="31"/>
    <x v="29"/>
    <x v="9"/>
    <s v="6th District"/>
    <s v="Public"/>
    <s v="School District"/>
    <s v="No"/>
    <s v="Yes"/>
    <n v="678900"/>
    <x v="230"/>
    <s v="1260 Pinnacle Court"/>
    <m/>
    <s v="Silverdale"/>
    <s v="Washington"/>
    <s v="98383"/>
    <n v="88"/>
    <n v="38"/>
    <n v="346"/>
    <n v="472"/>
    <x v="210"/>
    <n v="8.0500000000000002E-2"/>
    <n v="0.26690000000000003"/>
    <s v="Yes"/>
    <s v="Yes"/>
    <s v="Yes"/>
    <s v="Yes"/>
    <s v="Yes"/>
    <s v="Yes"/>
    <s v="Yes"/>
    <s v="No"/>
    <s v="No"/>
    <s v="No"/>
    <s v="No"/>
    <s v="No"/>
    <s v="No"/>
    <s v="No"/>
    <s v="Standard"/>
  </r>
  <r>
    <n v="159952"/>
    <x v="31"/>
    <x v="29"/>
    <x v="9"/>
    <s v="6th District"/>
    <s v="Public"/>
    <s v="School District"/>
    <s v="No"/>
    <s v="Yes"/>
    <n v="678901"/>
    <x v="231"/>
    <s v="2650 N.E. John Carlson Rd."/>
    <m/>
    <s v="Bremerton"/>
    <s v="Washington"/>
    <s v="98311"/>
    <n v="194"/>
    <n v="0"/>
    <n v="103"/>
    <n v="297"/>
    <x v="211"/>
    <n v="0"/>
    <n v="0.6532"/>
    <s v="No"/>
    <s v="Yes"/>
    <s v="Yes"/>
    <s v="Yes"/>
    <s v="Yes"/>
    <s v="Yes"/>
    <s v="Yes"/>
    <s v="No"/>
    <s v="No"/>
    <s v="No"/>
    <s v="No"/>
    <s v="No"/>
    <s v="No"/>
    <s v="No"/>
    <s v="CEP"/>
  </r>
  <r>
    <n v="159952"/>
    <x v="31"/>
    <x v="29"/>
    <x v="9"/>
    <s v="6th District"/>
    <s v="Public"/>
    <s v="School District"/>
    <s v="No"/>
    <s v="Yes"/>
    <n v="678912"/>
    <x v="232"/>
    <s v="8107 Central Valley Rd. N.W."/>
    <m/>
    <s v="Bremerton"/>
    <s v="Washington"/>
    <s v="98383"/>
    <n v="421"/>
    <n v="0"/>
    <n v="171"/>
    <n v="592"/>
    <x v="212"/>
    <n v="0"/>
    <n v="0.71109999999999995"/>
    <s v="No"/>
    <s v="No"/>
    <s v="No"/>
    <s v="No"/>
    <s v="No"/>
    <s v="No"/>
    <s v="No"/>
    <s v="Yes"/>
    <s v="Yes"/>
    <s v="Yes"/>
    <s v="No"/>
    <s v="No"/>
    <s v="No"/>
    <s v="No"/>
    <s v="CEP"/>
  </r>
  <r>
    <n v="159952"/>
    <x v="31"/>
    <x v="29"/>
    <x v="9"/>
    <s v="6th District"/>
    <s v="Public"/>
    <s v="School District"/>
    <s v="No"/>
    <s v="Yes"/>
    <n v="678902"/>
    <x v="233"/>
    <s v="3860 Boundary Trail N.W."/>
    <m/>
    <s v="Bremerton"/>
    <s v="Washington"/>
    <s v="98312"/>
    <n v="77"/>
    <n v="31"/>
    <n v="251"/>
    <n v="359"/>
    <x v="213"/>
    <n v="8.6400000000000005E-2"/>
    <n v="0.30080000000000001"/>
    <s v="Yes"/>
    <s v="Yes"/>
    <s v="Yes"/>
    <s v="Yes"/>
    <s v="Yes"/>
    <s v="Yes"/>
    <s v="Yes"/>
    <s v="No"/>
    <s v="No"/>
    <s v="No"/>
    <s v="No"/>
    <s v="No"/>
    <s v="No"/>
    <s v="No"/>
    <s v="Standard"/>
  </r>
  <r>
    <n v="159952"/>
    <x v="31"/>
    <x v="29"/>
    <x v="9"/>
    <s v="6th District"/>
    <s v="Public"/>
    <s v="School District"/>
    <s v="No"/>
    <s v="Yes"/>
    <n v="678903"/>
    <x v="234"/>
    <s v="2900 Austin Drive"/>
    <m/>
    <s v="Bremerton"/>
    <s v="Washington"/>
    <s v="98312"/>
    <n v="112"/>
    <n v="45"/>
    <n v="310"/>
    <n v="467"/>
    <x v="214"/>
    <n v="9.64E-2"/>
    <n v="0.3362"/>
    <s v="Yes"/>
    <s v="Yes"/>
    <s v="Yes"/>
    <s v="Yes"/>
    <s v="Yes"/>
    <s v="Yes"/>
    <s v="Yes"/>
    <s v="No"/>
    <s v="No"/>
    <s v="No"/>
    <s v="No"/>
    <s v="No"/>
    <s v="No"/>
    <s v="No"/>
    <s v="Standard"/>
  </r>
  <r>
    <n v="159952"/>
    <x v="31"/>
    <x v="29"/>
    <x v="9"/>
    <s v="6th District"/>
    <s v="Public"/>
    <s v="School District"/>
    <s v="No"/>
    <s v="Yes"/>
    <n v="678910"/>
    <x v="235"/>
    <s v="7607 N.W. Newberry Hill Rd."/>
    <m/>
    <s v="Silverdale"/>
    <s v="Washington"/>
    <s v="98383"/>
    <n v="131"/>
    <n v="84"/>
    <n v="774"/>
    <n v="989"/>
    <x v="215"/>
    <n v="8.4900000000000003E-2"/>
    <n v="0.21740000000000001"/>
    <s v="No"/>
    <s v="No"/>
    <s v="No"/>
    <s v="No"/>
    <s v="No"/>
    <s v="No"/>
    <s v="No"/>
    <s v="Yes"/>
    <s v="Yes"/>
    <s v="Yes"/>
    <s v="Yes"/>
    <s v="Yes"/>
    <s v="Yes"/>
    <s v="Yes"/>
    <s v="Standard"/>
  </r>
  <r>
    <n v="159952"/>
    <x v="31"/>
    <x v="29"/>
    <x v="9"/>
    <s v="6th District"/>
    <s v="Public"/>
    <s v="School District"/>
    <s v="No"/>
    <s v="Yes"/>
    <n v="678915"/>
    <x v="236"/>
    <s v="7070 Stampede Blvd. N.W."/>
    <m/>
    <s v="Bremerton"/>
    <s v="Washington"/>
    <s v="98311"/>
    <n v="258"/>
    <n v="110"/>
    <n v="808"/>
    <n v="1176"/>
    <x v="216"/>
    <n v="9.35E-2"/>
    <n v="0.31290000000000001"/>
    <s v="No"/>
    <s v="No"/>
    <s v="No"/>
    <s v="No"/>
    <s v="No"/>
    <s v="No"/>
    <s v="No"/>
    <s v="No"/>
    <s v="No"/>
    <s v="No"/>
    <s v="Yes"/>
    <s v="Yes"/>
    <s v="Yes"/>
    <s v="Yes"/>
    <s v="Standard"/>
  </r>
  <r>
    <n v="159952"/>
    <x v="31"/>
    <x v="29"/>
    <x v="9"/>
    <s v="6th District"/>
    <s v="Public"/>
    <s v="School District"/>
    <s v="No"/>
    <s v="Yes"/>
    <n v="678904"/>
    <x v="237"/>
    <s v="5530 Pine Road NE"/>
    <m/>
    <s v="Bremerton"/>
    <s v="Washington"/>
    <s v="98311"/>
    <n v="302"/>
    <n v="0"/>
    <n v="135"/>
    <n v="437"/>
    <x v="217"/>
    <n v="0"/>
    <n v="0.69110000000000005"/>
    <s v="Yes"/>
    <s v="Yes"/>
    <s v="Yes"/>
    <s v="Yes"/>
    <s v="Yes"/>
    <s v="Yes"/>
    <s v="Yes"/>
    <s v="No"/>
    <s v="No"/>
    <s v="No"/>
    <s v="No"/>
    <s v="No"/>
    <s v="No"/>
    <s v="No"/>
    <s v="CEP"/>
  </r>
  <r>
    <n v="159952"/>
    <x v="31"/>
    <x v="29"/>
    <x v="9"/>
    <s v="6th District"/>
    <s v="Public"/>
    <s v="School District"/>
    <s v="No"/>
    <s v="Yes"/>
    <n v="678913"/>
    <x v="238"/>
    <s v="10600 Hillsboro Drive NE"/>
    <m/>
    <s v="Silverdale"/>
    <s v="Washington"/>
    <s v="98383"/>
    <n v="128"/>
    <n v="77"/>
    <n v="534"/>
    <n v="739"/>
    <x v="218"/>
    <n v="0.1042"/>
    <n v="0.27739999999999998"/>
    <s v="No"/>
    <s v="No"/>
    <s v="No"/>
    <s v="No"/>
    <s v="No"/>
    <s v="No"/>
    <s v="No"/>
    <s v="Yes"/>
    <s v="Yes"/>
    <s v="Yes"/>
    <s v="No"/>
    <s v="No"/>
    <s v="No"/>
    <s v="No"/>
    <s v="Standard"/>
  </r>
  <r>
    <n v="159952"/>
    <x v="31"/>
    <x v="29"/>
    <x v="9"/>
    <s v="6th District"/>
    <s v="Public"/>
    <s v="School District"/>
    <s v="No"/>
    <s v="Yes"/>
    <n v="678907"/>
    <x v="239"/>
    <s v="10622 Hillsboro"/>
    <m/>
    <s v="Silverdale"/>
    <s v="Washington"/>
    <s v="98383"/>
    <n v="93"/>
    <n v="38"/>
    <n v="303"/>
    <n v="434"/>
    <x v="219"/>
    <n v="8.7599999999999997E-2"/>
    <n v="0.30180000000000001"/>
    <s v="Yes"/>
    <s v="Yes"/>
    <s v="Yes"/>
    <s v="Yes"/>
    <s v="Yes"/>
    <s v="Yes"/>
    <s v="Yes"/>
    <s v="No"/>
    <s v="No"/>
    <s v="No"/>
    <s v="No"/>
    <s v="No"/>
    <s v="No"/>
    <s v="No"/>
    <s v="Standard"/>
  </r>
  <r>
    <n v="159952"/>
    <x v="31"/>
    <x v="29"/>
    <x v="9"/>
    <s v="6th District"/>
    <s v="Public"/>
    <s v="School District"/>
    <s v="No"/>
    <s v="Yes"/>
    <n v="678906"/>
    <x v="240"/>
    <s v="9100 Dickey Rd. NW"/>
    <m/>
    <s v="Silverdale"/>
    <s v="Washington"/>
    <s v="98383"/>
    <n v="74"/>
    <n v="33"/>
    <n v="298"/>
    <n v="405"/>
    <x v="220"/>
    <n v="8.1500000000000003E-2"/>
    <n v="0.26419999999999999"/>
    <s v="Yes"/>
    <s v="Yes"/>
    <s v="Yes"/>
    <s v="Yes"/>
    <s v="Yes"/>
    <s v="Yes"/>
    <s v="Yes"/>
    <s v="No"/>
    <s v="No"/>
    <s v="No"/>
    <s v="No"/>
    <s v="No"/>
    <s v="No"/>
    <s v="No"/>
    <s v="Standard"/>
  </r>
  <r>
    <n v="159952"/>
    <x v="31"/>
    <x v="29"/>
    <x v="9"/>
    <s v="6th District"/>
    <s v="Public"/>
    <s v="School District"/>
    <s v="No"/>
    <s v="Yes"/>
    <n v="678909"/>
    <x v="241"/>
    <s v="7420 Cental Valley Rd."/>
    <m/>
    <s v="Bremerton"/>
    <s v="Washington"/>
    <s v="98311"/>
    <n v="256"/>
    <n v="0"/>
    <n v="135"/>
    <n v="391"/>
    <x v="221"/>
    <n v="0"/>
    <n v="0.65469999999999995"/>
    <s v="No"/>
    <s v="Yes"/>
    <s v="Yes"/>
    <s v="Yes"/>
    <s v="Yes"/>
    <s v="Yes"/>
    <s v="Yes"/>
    <s v="No"/>
    <s v="No"/>
    <s v="No"/>
    <s v="No"/>
    <s v="No"/>
    <s v="No"/>
    <s v="No"/>
    <s v="CEP"/>
  </r>
  <r>
    <n v="159956"/>
    <x v="32"/>
    <x v="30"/>
    <x v="7"/>
    <s v="5th District"/>
    <s v="Public"/>
    <s v="School District"/>
    <s v="No"/>
    <s v="Yes"/>
    <n v="660798"/>
    <x v="242"/>
    <s v="14707 E. 8th Avenue"/>
    <m/>
    <s v="Spokane Valley"/>
    <s v="Washington"/>
    <s v="99037"/>
    <n v="233"/>
    <n v="0"/>
    <n v="139"/>
    <n v="372"/>
    <x v="222"/>
    <n v="0"/>
    <n v="0.62629999999999997"/>
    <s v="No"/>
    <s v="Yes"/>
    <s v="Yes"/>
    <s v="Yes"/>
    <s v="Yes"/>
    <s v="Yes"/>
    <s v="Yes"/>
    <s v="No"/>
    <s v="No"/>
    <s v="No"/>
    <s v="No"/>
    <s v="No"/>
    <s v="No"/>
    <s v="No"/>
    <s v="CEP"/>
  </r>
  <r>
    <n v="159956"/>
    <x v="32"/>
    <x v="30"/>
    <x v="21"/>
    <s v="5th District"/>
    <s v="Public"/>
    <s v="School District"/>
    <s v="No"/>
    <s v="Yes"/>
    <n v="660816"/>
    <x v="243"/>
    <s v="2218 N Molter Road"/>
    <m/>
    <s v="Liberty Lake"/>
    <s v="Washington"/>
    <s v="99019"/>
    <n v="217"/>
    <n v="0"/>
    <n v="145"/>
    <n v="362"/>
    <x v="223"/>
    <n v="0"/>
    <n v="0.59940000000000004"/>
    <s v="No"/>
    <s v="No"/>
    <s v="No"/>
    <s v="No"/>
    <s v="No"/>
    <s v="No"/>
    <s v="No"/>
    <s v="Yes"/>
    <s v="Yes"/>
    <s v="Yes"/>
    <s v="No"/>
    <s v="No"/>
    <s v="No"/>
    <s v="No"/>
    <s v="CEP"/>
  </r>
  <r>
    <n v="159956"/>
    <x v="32"/>
    <x v="30"/>
    <x v="16"/>
    <s v="5th District"/>
    <s v="Public"/>
    <s v="School District"/>
    <s v="No"/>
    <s v="Yes"/>
    <n v="663744"/>
    <x v="244"/>
    <s v="2218 N. Molter Road"/>
    <m/>
    <s v="Liberty Lake"/>
    <s v="Washington"/>
    <s v="99019"/>
    <n v="282"/>
    <n v="0"/>
    <n v="19"/>
    <n v="301"/>
    <x v="224"/>
    <n v="0"/>
    <n v="0.93689999999999996"/>
    <s v="No"/>
    <s v="Yes"/>
    <s v="Yes"/>
    <s v="Yes"/>
    <s v="Yes"/>
    <s v="Yes"/>
    <s v="Yes"/>
    <s v="No"/>
    <s v="No"/>
    <s v="No"/>
    <s v="No"/>
    <s v="No"/>
    <s v="No"/>
    <s v="No"/>
    <s v="CEP"/>
  </r>
  <r>
    <n v="159956"/>
    <x v="32"/>
    <x v="30"/>
    <x v="21"/>
    <s v="5th District"/>
    <s v="Public"/>
    <s v="School District"/>
    <s v="No"/>
    <s v="Yes"/>
    <n v="660822"/>
    <x v="245"/>
    <s v="2218 N Molter Road"/>
    <m/>
    <s v="Liberty Lake"/>
    <s v="Washington"/>
    <s v="99019"/>
    <n v="362"/>
    <n v="88"/>
    <n v="839"/>
    <n v="1289"/>
    <x v="225"/>
    <n v="6.83E-2"/>
    <n v="0.34910000000000002"/>
    <s v="No"/>
    <s v="No"/>
    <s v="No"/>
    <s v="No"/>
    <s v="No"/>
    <s v="No"/>
    <s v="No"/>
    <s v="No"/>
    <s v="No"/>
    <s v="No"/>
    <s v="Yes"/>
    <s v="Yes"/>
    <s v="Yes"/>
    <s v="Yes"/>
    <s v="Standard"/>
  </r>
  <r>
    <n v="159956"/>
    <x v="32"/>
    <x v="30"/>
    <x v="21"/>
    <s v="5th District"/>
    <s v="Public"/>
    <s v="School District"/>
    <s v="No"/>
    <s v="Yes"/>
    <n v="660801"/>
    <x v="246"/>
    <s v="2218 N Molter Road"/>
    <m/>
    <s v="Liberty Lake"/>
    <s v="Washington"/>
    <s v="99019"/>
    <n v="74"/>
    <n v="26"/>
    <n v="284"/>
    <n v="384"/>
    <x v="226"/>
    <n v="6.7699999999999996E-2"/>
    <n v="0.26040000000000002"/>
    <s v="No"/>
    <s v="Yes"/>
    <s v="Yes"/>
    <s v="Yes"/>
    <s v="Yes"/>
    <s v="Yes"/>
    <s v="Yes"/>
    <s v="No"/>
    <s v="No"/>
    <s v="No"/>
    <s v="No"/>
    <s v="No"/>
    <s v="No"/>
    <s v="No"/>
    <s v="Standard"/>
  </r>
  <r>
    <n v="159956"/>
    <x v="32"/>
    <x v="30"/>
    <x v="21"/>
    <s v="5th District"/>
    <s v="Public"/>
    <s v="School District"/>
    <s v="No"/>
    <s v="Yes"/>
    <n v="660817"/>
    <x v="247"/>
    <s v="2218 N Molter Road"/>
    <m/>
    <s v="Liberty Lake"/>
    <s v="Washington"/>
    <s v="99019"/>
    <n v="136"/>
    <n v="47"/>
    <n v="454"/>
    <n v="637"/>
    <x v="227"/>
    <n v="7.3800000000000004E-2"/>
    <n v="0.2873"/>
    <s v="No"/>
    <s v="No"/>
    <s v="No"/>
    <s v="No"/>
    <s v="No"/>
    <s v="No"/>
    <s v="No"/>
    <s v="Yes"/>
    <s v="Yes"/>
    <s v="Yes"/>
    <s v="No"/>
    <s v="No"/>
    <s v="No"/>
    <s v="No"/>
    <s v="Standard"/>
  </r>
  <r>
    <n v="159956"/>
    <x v="32"/>
    <x v="30"/>
    <x v="7"/>
    <s v="5th District"/>
    <s v="Public"/>
    <s v="School District"/>
    <s v="No"/>
    <s v="Yes"/>
    <n v="663498"/>
    <x v="248"/>
    <s v="2218 N Molter Road"/>
    <m/>
    <s v="Liberty Lake"/>
    <s v="Washington"/>
    <s v="99019"/>
    <n v="392"/>
    <n v="0"/>
    <n v="220"/>
    <n v="612"/>
    <x v="228"/>
    <n v="0"/>
    <n v="0.64049999999999996"/>
    <s v="No"/>
    <s v="Yes"/>
    <s v="Yes"/>
    <s v="Yes"/>
    <s v="Yes"/>
    <s v="Yes"/>
    <s v="Yes"/>
    <s v="No"/>
    <s v="No"/>
    <s v="No"/>
    <s v="No"/>
    <s v="No"/>
    <s v="No"/>
    <s v="No"/>
    <s v="CEP"/>
  </r>
  <r>
    <n v="159956"/>
    <x v="32"/>
    <x v="30"/>
    <x v="21"/>
    <s v="5th District"/>
    <s v="Public"/>
    <s v="School District"/>
    <s v="No"/>
    <s v="Yes"/>
    <n v="660818"/>
    <x v="249"/>
    <s v="2218 N Molter Road"/>
    <m/>
    <s v="Liberty Lake"/>
    <s v="Washington"/>
    <s v="99019"/>
    <n v="150"/>
    <n v="42"/>
    <n v="312"/>
    <n v="504"/>
    <x v="229"/>
    <n v="8.3299999999999999E-2"/>
    <n v="0.38100000000000001"/>
    <s v="No"/>
    <s v="No"/>
    <s v="No"/>
    <s v="No"/>
    <s v="No"/>
    <s v="No"/>
    <s v="No"/>
    <s v="Yes"/>
    <s v="Yes"/>
    <s v="Yes"/>
    <s v="No"/>
    <s v="No"/>
    <s v="No"/>
    <s v="No"/>
    <s v="Standard"/>
  </r>
  <r>
    <n v="159956"/>
    <x v="32"/>
    <x v="30"/>
    <x v="21"/>
    <s v="5th District"/>
    <s v="Public"/>
    <s v="School District"/>
    <s v="No"/>
    <s v="Yes"/>
    <n v="660819"/>
    <x v="250"/>
    <s v="2218 N Molter Road"/>
    <m/>
    <s v="Liberty Lake"/>
    <s v="Washington"/>
    <s v="99019"/>
    <n v="90"/>
    <n v="34"/>
    <n v="358"/>
    <n v="482"/>
    <x v="230"/>
    <n v="7.0499999999999993E-2"/>
    <n v="0.25729999999999997"/>
    <s v="No"/>
    <s v="No"/>
    <s v="No"/>
    <s v="No"/>
    <s v="No"/>
    <s v="No"/>
    <s v="No"/>
    <s v="Yes"/>
    <s v="Yes"/>
    <s v="Yes"/>
    <s v="No"/>
    <s v="No"/>
    <s v="No"/>
    <s v="No"/>
    <s v="Standard"/>
  </r>
  <r>
    <n v="159956"/>
    <x v="32"/>
    <x v="30"/>
    <x v="21"/>
    <s v="5th District"/>
    <s v="Public"/>
    <s v="School District"/>
    <s v="No"/>
    <s v="Yes"/>
    <n v="684905"/>
    <x v="251"/>
    <s v="2218 N Molter Road"/>
    <m/>
    <s v="Liberty Lake"/>
    <s v="Washington"/>
    <s v="99019"/>
    <n v="105"/>
    <n v="30"/>
    <n v="368"/>
    <n v="503"/>
    <x v="231"/>
    <n v="5.96E-2"/>
    <n v="0.26840000000000003"/>
    <s v="Yes"/>
    <s v="Yes"/>
    <s v="Yes"/>
    <s v="Yes"/>
    <s v="No"/>
    <s v="No"/>
    <s v="No"/>
    <s v="No"/>
    <s v="No"/>
    <s v="No"/>
    <s v="No"/>
    <s v="No"/>
    <s v="No"/>
    <s v="No"/>
    <s v="Standard"/>
  </r>
  <r>
    <n v="159956"/>
    <x v="32"/>
    <x v="30"/>
    <x v="21"/>
    <s v="5th District"/>
    <s v="Public"/>
    <s v="School District"/>
    <s v="No"/>
    <s v="Yes"/>
    <n v="660804"/>
    <x v="252"/>
    <s v="2218 N Molter Road"/>
    <m/>
    <s v="Liberty Lake"/>
    <s v="Washington"/>
    <s v="99019"/>
    <n v="87"/>
    <n v="29"/>
    <n v="373"/>
    <n v="489"/>
    <x v="232"/>
    <n v="5.9299999999999999E-2"/>
    <n v="0.23719999999999999"/>
    <s v="No"/>
    <s v="No"/>
    <s v="No"/>
    <s v="No"/>
    <s v="Yes"/>
    <s v="Yes"/>
    <s v="Yes"/>
    <s v="No"/>
    <s v="No"/>
    <s v="No"/>
    <s v="No"/>
    <s v="No"/>
    <s v="No"/>
    <s v="No"/>
    <s v="Standard"/>
  </r>
  <r>
    <n v="159956"/>
    <x v="32"/>
    <x v="30"/>
    <x v="7"/>
    <s v="5th District"/>
    <s v="Public"/>
    <s v="School District"/>
    <s v="No"/>
    <s v="Yes"/>
    <n v="662500"/>
    <x v="253"/>
    <s v="2218 N Molter Road"/>
    <m/>
    <s v="Liberty Lake"/>
    <s v="Washington"/>
    <s v="99019"/>
    <n v="186"/>
    <n v="0"/>
    <n v="94"/>
    <n v="280"/>
    <x v="233"/>
    <n v="0"/>
    <n v="0.6643"/>
    <s v="No"/>
    <s v="Yes"/>
    <s v="Yes"/>
    <s v="Yes"/>
    <s v="Yes"/>
    <s v="Yes"/>
    <s v="Yes"/>
    <s v="No"/>
    <s v="No"/>
    <s v="No"/>
    <s v="No"/>
    <s v="No"/>
    <s v="No"/>
    <s v="No"/>
    <s v="CEP"/>
  </r>
  <r>
    <n v="159956"/>
    <x v="32"/>
    <x v="30"/>
    <x v="21"/>
    <s v="5th District"/>
    <s v="Public"/>
    <s v="School District"/>
    <s v="No"/>
    <s v="Yes"/>
    <n v="660821"/>
    <x v="254"/>
    <s v="2218 N Molter Road"/>
    <m/>
    <s v="Liberty Lake"/>
    <s v="Washington"/>
    <s v="99019"/>
    <n v="91"/>
    <n v="0"/>
    <n v="54"/>
    <n v="145"/>
    <x v="234"/>
    <n v="0"/>
    <n v="0.62760000000000005"/>
    <s v="No"/>
    <s v="No"/>
    <s v="No"/>
    <s v="No"/>
    <s v="No"/>
    <s v="No"/>
    <s v="No"/>
    <s v="No"/>
    <s v="No"/>
    <s v="No"/>
    <s v="Yes"/>
    <s v="Yes"/>
    <s v="Yes"/>
    <s v="Yes"/>
    <s v="CEP"/>
  </r>
  <r>
    <n v="159956"/>
    <x v="32"/>
    <x v="30"/>
    <x v="21"/>
    <s v="5th District"/>
    <s v="Public"/>
    <s v="School District"/>
    <s v="No"/>
    <s v="Yes"/>
    <n v="660820"/>
    <x v="255"/>
    <s v="2218 N Molter Road"/>
    <m/>
    <s v="Liberty Lake"/>
    <s v="Washington"/>
    <s v="99019"/>
    <n v="442"/>
    <n v="0"/>
    <n v="78"/>
    <n v="520"/>
    <x v="235"/>
    <n v="0"/>
    <n v="0.85"/>
    <s v="No"/>
    <s v="No"/>
    <s v="No"/>
    <s v="No"/>
    <s v="No"/>
    <s v="No"/>
    <s v="No"/>
    <s v="Yes"/>
    <s v="Yes"/>
    <s v="Yes"/>
    <s v="No"/>
    <s v="No"/>
    <s v="No"/>
    <s v="No"/>
    <s v="CEP"/>
  </r>
  <r>
    <n v="159956"/>
    <x v="32"/>
    <x v="30"/>
    <x v="21"/>
    <s v="5th District"/>
    <s v="Public"/>
    <s v="School District"/>
    <s v="No"/>
    <s v="Yes"/>
    <n v="663329"/>
    <x v="256"/>
    <s v="2218 N Molter Road"/>
    <m/>
    <s v="Liberty Lake"/>
    <s v="Washington"/>
    <s v="99019"/>
    <n v="539"/>
    <n v="0"/>
    <n v="79"/>
    <n v="618"/>
    <x v="236"/>
    <n v="0"/>
    <n v="0.87219999999999998"/>
    <s v="No"/>
    <s v="Yes"/>
    <s v="Yes"/>
    <s v="Yes"/>
    <s v="Yes"/>
    <s v="Yes"/>
    <s v="Yes"/>
    <s v="No"/>
    <s v="No"/>
    <s v="No"/>
    <s v="No"/>
    <s v="No"/>
    <s v="No"/>
    <s v="No"/>
    <s v="CEP"/>
  </r>
  <r>
    <n v="159956"/>
    <x v="32"/>
    <x v="30"/>
    <x v="21"/>
    <s v="5th District"/>
    <s v="Public"/>
    <s v="School District"/>
    <s v="No"/>
    <s v="Yes"/>
    <n v="660811"/>
    <x v="257"/>
    <s v="2218 N Molter Road"/>
    <m/>
    <s v="Liberty Lake"/>
    <s v="Washington"/>
    <s v="99019"/>
    <n v="148"/>
    <n v="0"/>
    <n v="223"/>
    <n v="371"/>
    <x v="237"/>
    <n v="0"/>
    <n v="0.39889999999999998"/>
    <s v="No"/>
    <s v="Yes"/>
    <s v="Yes"/>
    <s v="Yes"/>
    <s v="Yes"/>
    <s v="Yes"/>
    <s v="Yes"/>
    <s v="No"/>
    <s v="No"/>
    <s v="No"/>
    <s v="No"/>
    <s v="No"/>
    <s v="No"/>
    <s v="No"/>
    <s v="CEP"/>
  </r>
  <r>
    <n v="159956"/>
    <x v="32"/>
    <x v="30"/>
    <x v="16"/>
    <s v="5th District"/>
    <s v="Public"/>
    <s v="School District"/>
    <s v="No"/>
    <s v="Yes"/>
    <n v="663520"/>
    <x v="258"/>
    <s v="2218 N. Molter Road"/>
    <m/>
    <s v="Liberty Lake"/>
    <s v="Washington"/>
    <s v="99019"/>
    <n v="182"/>
    <n v="0"/>
    <n v="12"/>
    <n v="194"/>
    <x v="238"/>
    <n v="0"/>
    <n v="0.93810000000000004"/>
    <s v="Yes"/>
    <s v="Yes"/>
    <s v="Yes"/>
    <s v="Yes"/>
    <s v="Yes"/>
    <s v="Yes"/>
    <s v="Yes"/>
    <s v="No"/>
    <s v="No"/>
    <s v="No"/>
    <s v="No"/>
    <s v="No"/>
    <s v="No"/>
    <s v="No"/>
    <s v="CEP"/>
  </r>
  <r>
    <n v="159956"/>
    <x v="32"/>
    <x v="30"/>
    <x v="21"/>
    <s v="5th District"/>
    <s v="Public"/>
    <s v="School District"/>
    <s v="No"/>
    <s v="Yes"/>
    <n v="686825"/>
    <x v="259"/>
    <s v="2218 N Molter Road"/>
    <m/>
    <s v="Liberty Lake"/>
    <s v="Washington"/>
    <s v="99019"/>
    <n v="320"/>
    <n v="81"/>
    <n v="1086"/>
    <n v="1487"/>
    <x v="239"/>
    <n v="5.45E-2"/>
    <n v="0.2697"/>
    <s v="No"/>
    <s v="No"/>
    <s v="No"/>
    <s v="No"/>
    <s v="No"/>
    <s v="No"/>
    <s v="No"/>
    <s v="No"/>
    <s v="No"/>
    <s v="No"/>
    <s v="Yes"/>
    <s v="Yes"/>
    <s v="Yes"/>
    <s v="Yes"/>
    <s v="Standard"/>
  </r>
  <r>
    <n v="159956"/>
    <x v="32"/>
    <x v="30"/>
    <x v="21"/>
    <s v="5th District"/>
    <s v="Public"/>
    <s v="School District"/>
    <s v="No"/>
    <s v="Yes"/>
    <n v="685366"/>
    <x v="260"/>
    <s v="2218 N Molter Road"/>
    <m/>
    <s v="Liberty Lake"/>
    <s v="Washington"/>
    <s v="99019"/>
    <n v="270"/>
    <n v="0"/>
    <n v="335"/>
    <n v="605"/>
    <x v="240"/>
    <n v="0"/>
    <n v="0.44629999999999997"/>
    <s v="No"/>
    <s v="Yes"/>
    <s v="Yes"/>
    <s v="Yes"/>
    <s v="Yes"/>
    <s v="Yes"/>
    <s v="Yes"/>
    <s v="No"/>
    <s v="No"/>
    <s v="No"/>
    <s v="No"/>
    <s v="No"/>
    <s v="No"/>
    <s v="No"/>
    <s v="CEP"/>
  </r>
  <r>
    <n v="159956"/>
    <x v="32"/>
    <x v="30"/>
    <x v="21"/>
    <s v="5th District"/>
    <s v="Public"/>
    <s v="School District"/>
    <s v="No"/>
    <s v="Yes"/>
    <n v="685810"/>
    <x v="261"/>
    <s v="2218 N Molter Road"/>
    <m/>
    <s v="Liberty Lake"/>
    <s v="Washington"/>
    <s v="99019"/>
    <n v="132"/>
    <n v="33"/>
    <n v="405"/>
    <n v="570"/>
    <x v="241"/>
    <n v="5.79E-2"/>
    <n v="0.28949999999999998"/>
    <s v="No"/>
    <s v="No"/>
    <s v="No"/>
    <s v="No"/>
    <s v="No"/>
    <s v="No"/>
    <s v="No"/>
    <s v="Yes"/>
    <s v="Yes"/>
    <s v="Yes"/>
    <s v="No"/>
    <s v="No"/>
    <s v="No"/>
    <s v="No"/>
    <s v="Standard"/>
  </r>
  <r>
    <n v="159956"/>
    <x v="32"/>
    <x v="30"/>
    <x v="21"/>
    <s v="5th District"/>
    <s v="Public"/>
    <s v="School District"/>
    <s v="No"/>
    <s v="Yes"/>
    <n v="660813"/>
    <x v="262"/>
    <s v="2218 N Molter Road"/>
    <m/>
    <s v="Liberty Lake"/>
    <s v="Washington"/>
    <s v="99019"/>
    <n v="141"/>
    <n v="0"/>
    <n v="131"/>
    <n v="272"/>
    <x v="242"/>
    <n v="0"/>
    <n v="0.51839999999999997"/>
    <s v="Yes"/>
    <s v="Yes"/>
    <s v="Yes"/>
    <s v="Yes"/>
    <s v="Yes"/>
    <s v="Yes"/>
    <s v="Yes"/>
    <s v="No"/>
    <s v="No"/>
    <s v="No"/>
    <s v="No"/>
    <s v="No"/>
    <s v="No"/>
    <s v="No"/>
    <s v="CEP"/>
  </r>
  <r>
    <n v="159956"/>
    <x v="32"/>
    <x v="30"/>
    <x v="21"/>
    <s v="5th District"/>
    <s v="Public"/>
    <s v="School District"/>
    <s v="No"/>
    <s v="Yes"/>
    <n v="686621"/>
    <x v="263"/>
    <s v="2218 Molter Rd."/>
    <m/>
    <s v="Liberty Lake"/>
    <s v="Washington"/>
    <s v="99019"/>
    <n v="24"/>
    <n v="13"/>
    <n v="145"/>
    <n v="182"/>
    <x v="243"/>
    <n v="7.1400000000000005E-2"/>
    <n v="0.20330000000000001"/>
    <s v="No"/>
    <s v="No"/>
    <s v="No"/>
    <s v="No"/>
    <s v="No"/>
    <s v="No"/>
    <s v="No"/>
    <s v="No"/>
    <s v="No"/>
    <s v="No"/>
    <s v="Yes"/>
    <s v="Yes"/>
    <s v="Yes"/>
    <s v="Yes"/>
    <s v="Standard"/>
  </r>
  <r>
    <n v="159956"/>
    <x v="32"/>
    <x v="30"/>
    <x v="21"/>
    <s v="5th District"/>
    <s v="Public"/>
    <s v="School District"/>
    <s v="No"/>
    <s v="Yes"/>
    <n v="660799"/>
    <x v="264"/>
    <s v="2218 N Molter Road"/>
    <m/>
    <s v="Liberty Lake"/>
    <s v="Washington"/>
    <s v="99019"/>
    <n v="85"/>
    <n v="41"/>
    <n v="314"/>
    <n v="440"/>
    <x v="244"/>
    <n v="9.3200000000000005E-2"/>
    <n v="0.28639999999999999"/>
    <s v="No"/>
    <s v="Yes"/>
    <s v="Yes"/>
    <s v="Yes"/>
    <s v="Yes"/>
    <s v="Yes"/>
    <s v="Yes"/>
    <s v="Yes"/>
    <s v="Yes"/>
    <s v="Yes"/>
    <s v="No"/>
    <s v="No"/>
    <s v="No"/>
    <s v="No"/>
    <s v="Standard"/>
  </r>
  <r>
    <n v="159956"/>
    <x v="32"/>
    <x v="30"/>
    <x v="21"/>
    <s v="5th District"/>
    <s v="Public"/>
    <s v="School District"/>
    <s v="No"/>
    <s v="Yes"/>
    <n v="660814"/>
    <x v="265"/>
    <s v="2218 N Molter Road"/>
    <m/>
    <s v="Liberty Lake"/>
    <s v="Washington"/>
    <s v="99019"/>
    <n v="102"/>
    <n v="34"/>
    <n v="516"/>
    <n v="652"/>
    <x v="245"/>
    <n v="5.21E-2"/>
    <n v="0.20860000000000001"/>
    <s v="No"/>
    <s v="Yes"/>
    <s v="Yes"/>
    <s v="Yes"/>
    <s v="Yes"/>
    <s v="Yes"/>
    <s v="Yes"/>
    <s v="No"/>
    <s v="No"/>
    <s v="No"/>
    <s v="No"/>
    <s v="No"/>
    <s v="No"/>
    <s v="No"/>
    <s v="Standard"/>
  </r>
  <r>
    <n v="159956"/>
    <x v="32"/>
    <x v="30"/>
    <x v="21"/>
    <s v="5th District"/>
    <s v="Public"/>
    <s v="School District"/>
    <s v="No"/>
    <s v="Yes"/>
    <n v="660815"/>
    <x v="266"/>
    <s v="2218 N Molter Road"/>
    <m/>
    <s v="Liberty Lake"/>
    <s v="Washington"/>
    <s v="99019"/>
    <n v="184"/>
    <n v="0"/>
    <n v="72"/>
    <n v="256"/>
    <x v="246"/>
    <n v="0"/>
    <n v="0.71879999999999999"/>
    <s v="No"/>
    <s v="Yes"/>
    <s v="Yes"/>
    <s v="Yes"/>
    <s v="Yes"/>
    <s v="Yes"/>
    <s v="Yes"/>
    <s v="No"/>
    <s v="No"/>
    <s v="No"/>
    <s v="No"/>
    <s v="No"/>
    <s v="No"/>
    <s v="No"/>
    <s v="CEP"/>
  </r>
  <r>
    <n v="159956"/>
    <x v="32"/>
    <x v="30"/>
    <x v="21"/>
    <s v="5th District"/>
    <s v="Public"/>
    <s v="School District"/>
    <s v="No"/>
    <s v="Yes"/>
    <n v="660823"/>
    <x v="267"/>
    <s v="2218 N Molter Road"/>
    <m/>
    <s v="Liberty Lake"/>
    <s v="Virginia"/>
    <s v="99019"/>
    <n v="393"/>
    <n v="102"/>
    <n v="837"/>
    <n v="1332"/>
    <x v="247"/>
    <n v="7.6600000000000001E-2"/>
    <n v="0.37159999999999999"/>
    <s v="No"/>
    <s v="No"/>
    <s v="No"/>
    <s v="No"/>
    <s v="No"/>
    <s v="No"/>
    <s v="No"/>
    <s v="No"/>
    <s v="No"/>
    <s v="No"/>
    <s v="Yes"/>
    <s v="Yes"/>
    <s v="Yes"/>
    <s v="Yes"/>
    <s v="Standard"/>
  </r>
  <r>
    <n v="160060"/>
    <x v="33"/>
    <x v="31"/>
    <x v="1"/>
    <s v="3rd District"/>
    <s v="Public"/>
    <s v="School District"/>
    <s v="No"/>
    <s v="Yes"/>
    <n v="664722"/>
    <x v="268"/>
    <s v="813 Eshom Rd."/>
    <m/>
    <s v="Centralia"/>
    <s v="Washington"/>
    <s v="98531"/>
    <n v="880"/>
    <n v="0"/>
    <n v="133"/>
    <n v="1013"/>
    <x v="248"/>
    <n v="0"/>
    <n v="0.86870000000000003"/>
    <s v="No"/>
    <s v="No"/>
    <s v="No"/>
    <s v="No"/>
    <s v="No"/>
    <s v="No"/>
    <s v="No"/>
    <s v="No"/>
    <s v="No"/>
    <s v="No"/>
    <s v="Yes"/>
    <s v="Yes"/>
    <s v="Yes"/>
    <s v="Yes"/>
    <s v="CEP"/>
  </r>
  <r>
    <n v="160060"/>
    <x v="33"/>
    <x v="31"/>
    <x v="1"/>
    <s v="3rd District"/>
    <s v="Public"/>
    <s v="School District"/>
    <s v="No"/>
    <s v="Yes"/>
    <n v="661789"/>
    <x v="269"/>
    <s v="901 Johnson Road"/>
    <m/>
    <s v="Centralia"/>
    <s v="Washington"/>
    <s v="98531"/>
    <n v="560"/>
    <n v="0"/>
    <n v="8"/>
    <n v="568"/>
    <x v="249"/>
    <n v="0"/>
    <n v="0.9859"/>
    <s v="No"/>
    <s v="No"/>
    <s v="No"/>
    <s v="No"/>
    <s v="No"/>
    <s v="No"/>
    <s v="No"/>
    <s v="No"/>
    <s v="Yes"/>
    <s v="Yes"/>
    <s v="No"/>
    <s v="No"/>
    <s v="No"/>
    <s v="No"/>
    <s v="CEP"/>
  </r>
  <r>
    <n v="160060"/>
    <x v="33"/>
    <x v="31"/>
    <x v="1"/>
    <s v="3rd District"/>
    <s v="Public"/>
    <s v="School District"/>
    <s v="No"/>
    <s v="Yes"/>
    <n v="661792"/>
    <x v="190"/>
    <s v="607 H Street"/>
    <m/>
    <s v="Centralia"/>
    <s v="Washington"/>
    <s v="98531"/>
    <n v="267"/>
    <n v="0"/>
    <n v="24"/>
    <n v="291"/>
    <x v="250"/>
    <n v="0"/>
    <n v="0.91749999999999998"/>
    <s v="No"/>
    <s v="Yes"/>
    <s v="Yes"/>
    <s v="Yes"/>
    <s v="Yes"/>
    <s v="Yes"/>
    <s v="Yes"/>
    <s v="Yes"/>
    <s v="No"/>
    <s v="No"/>
    <s v="No"/>
    <s v="No"/>
    <s v="No"/>
    <s v="No"/>
    <s v="CEP"/>
  </r>
  <r>
    <n v="160060"/>
    <x v="33"/>
    <x v="31"/>
    <x v="1"/>
    <s v="3rd District"/>
    <s v="Public"/>
    <s v="School District"/>
    <s v="No"/>
    <s v="Yes"/>
    <n v="661790"/>
    <x v="270"/>
    <s v="1620 Harrison Ave."/>
    <m/>
    <s v="Centralia"/>
    <s v="Washington"/>
    <s v="98531"/>
    <n v="454"/>
    <n v="0"/>
    <n v="0"/>
    <n v="454"/>
    <x v="0"/>
    <n v="0"/>
    <n v="1"/>
    <s v="No"/>
    <s v="Yes"/>
    <s v="Yes"/>
    <s v="Yes"/>
    <s v="Yes"/>
    <s v="Yes"/>
    <s v="Yes"/>
    <s v="Yes"/>
    <s v="No"/>
    <s v="No"/>
    <s v="No"/>
    <s v="No"/>
    <s v="No"/>
    <s v="No"/>
    <s v="CEP"/>
  </r>
  <r>
    <n v="160060"/>
    <x v="33"/>
    <x v="31"/>
    <x v="1"/>
    <s v="3rd District"/>
    <s v="Public"/>
    <s v="School District"/>
    <s v="No"/>
    <s v="Yes"/>
    <n v="665066"/>
    <x v="271"/>
    <s v="906 Johnson Rd"/>
    <m/>
    <s v="Centralia"/>
    <s v="Washington"/>
    <s v="98531"/>
    <n v="61"/>
    <n v="0"/>
    <n v="0"/>
    <n v="61"/>
    <x v="0"/>
    <n v="0"/>
    <n v="1"/>
    <s v="No"/>
    <s v="No"/>
    <s v="No"/>
    <s v="No"/>
    <s v="No"/>
    <s v="No"/>
    <s v="No"/>
    <s v="No"/>
    <s v="No"/>
    <s v="No"/>
    <s v="Yes"/>
    <s v="Yes"/>
    <s v="Yes"/>
    <s v="Yes"/>
    <s v="CEP"/>
  </r>
  <r>
    <n v="160060"/>
    <x v="33"/>
    <x v="31"/>
    <x v="1"/>
    <s v="3rd District"/>
    <s v="Public"/>
    <s v="School District"/>
    <s v="No"/>
    <s v="Yes"/>
    <n v="664592"/>
    <x v="272"/>
    <s v="400 W. Summa St."/>
    <m/>
    <s v="Centralia"/>
    <s v="Washington"/>
    <s v="98531"/>
    <n v="404"/>
    <n v="0"/>
    <n v="0"/>
    <n v="404"/>
    <x v="0"/>
    <n v="0"/>
    <n v="1"/>
    <s v="No"/>
    <s v="Yes"/>
    <s v="Yes"/>
    <s v="Yes"/>
    <s v="Yes"/>
    <s v="Yes"/>
    <s v="Yes"/>
    <s v="Yes"/>
    <s v="No"/>
    <s v="No"/>
    <s v="No"/>
    <s v="No"/>
    <s v="No"/>
    <s v="No"/>
    <s v="CEP"/>
  </r>
  <r>
    <n v="160060"/>
    <x v="33"/>
    <x v="31"/>
    <x v="1"/>
    <s v="3rd District"/>
    <s v="Public"/>
    <s v="School District"/>
    <s v="No"/>
    <s v="Yes"/>
    <n v="661791"/>
    <x v="273"/>
    <s v="201 Oakview Ave."/>
    <m/>
    <s v="Centralia"/>
    <s v="Washington"/>
    <s v="98531"/>
    <n v="386"/>
    <n v="0"/>
    <n v="3"/>
    <n v="389"/>
    <x v="251"/>
    <n v="0"/>
    <n v="0.99229999999999996"/>
    <s v="Yes"/>
    <s v="Yes"/>
    <s v="Yes"/>
    <s v="Yes"/>
    <s v="Yes"/>
    <s v="Yes"/>
    <s v="Yes"/>
    <s v="Yes"/>
    <s v="No"/>
    <s v="No"/>
    <s v="No"/>
    <s v="No"/>
    <s v="No"/>
    <s v="No"/>
    <s v="CEP"/>
  </r>
  <r>
    <n v="160060"/>
    <x v="33"/>
    <x v="31"/>
    <x v="1"/>
    <s v="3rd District"/>
    <s v="Public"/>
    <s v="School District"/>
    <s v="No"/>
    <s v="Yes"/>
    <n v="663735"/>
    <x v="52"/>
    <s v="800 Field Ave"/>
    <m/>
    <s v="Centralia"/>
    <s v="Washington"/>
    <s v="98531"/>
    <n v="303"/>
    <n v="0"/>
    <n v="0"/>
    <n v="303"/>
    <x v="0"/>
    <n v="0"/>
    <n v="1"/>
    <s v="No"/>
    <s v="Yes"/>
    <s v="Yes"/>
    <s v="Yes"/>
    <s v="Yes"/>
    <s v="Yes"/>
    <s v="Yes"/>
    <s v="Yes"/>
    <s v="No"/>
    <s v="No"/>
    <s v="No"/>
    <s v="No"/>
    <s v="No"/>
    <s v="No"/>
    <s v="CEP"/>
  </r>
  <r>
    <n v="159250"/>
    <x v="34"/>
    <x v="32"/>
    <x v="1"/>
    <s v="3rd District"/>
    <s v="Public"/>
    <s v="School District"/>
    <s v="No"/>
    <s v="Yes"/>
    <n v="665942"/>
    <x v="274"/>
    <s v="1060 SW 20th Street"/>
    <m/>
    <s v="Chehalis"/>
    <s v="Washington"/>
    <s v="98532"/>
    <n v="417"/>
    <n v="0"/>
    <n v="254"/>
    <n v="671"/>
    <x v="252"/>
    <n v="0"/>
    <n v="0.62150000000000005"/>
    <s v="No"/>
    <s v="No"/>
    <s v="No"/>
    <s v="No"/>
    <s v="No"/>
    <s v="No"/>
    <s v="No"/>
    <s v="Yes"/>
    <s v="Yes"/>
    <s v="Yes"/>
    <s v="No"/>
    <s v="No"/>
    <s v="No"/>
    <s v="No"/>
    <s v="CEP"/>
  </r>
  <r>
    <n v="159250"/>
    <x v="34"/>
    <x v="32"/>
    <x v="1"/>
    <s v="3rd District"/>
    <s v="Public"/>
    <s v="School District"/>
    <s v="No"/>
    <s v="Yes"/>
    <n v="685371"/>
    <x v="275"/>
    <s v="1220 Bishop Road"/>
    <m/>
    <s v="Chehalis"/>
    <s v="Washington"/>
    <s v="98532"/>
    <n v="430"/>
    <n v="0"/>
    <n v="197"/>
    <n v="627"/>
    <x v="253"/>
    <n v="0"/>
    <n v="0.68579999999999997"/>
    <s v="Yes"/>
    <s v="Yes"/>
    <s v="Yes"/>
    <s v="Yes"/>
    <s v="No"/>
    <s v="No"/>
    <s v="No"/>
    <s v="No"/>
    <s v="No"/>
    <s v="No"/>
    <s v="No"/>
    <s v="No"/>
    <s v="No"/>
    <s v="No"/>
    <s v="CEP"/>
  </r>
  <r>
    <n v="159250"/>
    <x v="34"/>
    <x v="32"/>
    <x v="1"/>
    <s v="3rd District"/>
    <s v="Public"/>
    <s v="School District"/>
    <s v="No"/>
    <s v="Yes"/>
    <n v="683593"/>
    <x v="276"/>
    <s v="310 S.W. 16th St."/>
    <m/>
    <s v="Chehalis"/>
    <s v="Washington"/>
    <s v="98532"/>
    <n v="40"/>
    <n v="0"/>
    <n v="0"/>
    <n v="40"/>
    <x v="0"/>
    <n v="0"/>
    <n v="1"/>
    <s v="No"/>
    <s v="No"/>
    <s v="No"/>
    <s v="No"/>
    <s v="No"/>
    <s v="No"/>
    <s v="No"/>
    <s v="No"/>
    <s v="No"/>
    <s v="No"/>
    <s v="Yes"/>
    <s v="Yes"/>
    <s v="Yes"/>
    <s v="Yes"/>
    <s v="CEP"/>
  </r>
  <r>
    <n v="159250"/>
    <x v="34"/>
    <x v="32"/>
    <x v="1"/>
    <s v="3rd District"/>
    <s v="Public"/>
    <s v="School District"/>
    <s v="No"/>
    <s v="Yes"/>
    <n v="685372"/>
    <x v="277"/>
    <s v="1240 Bishop Road"/>
    <m/>
    <s v="Chehalis"/>
    <s v="Washington"/>
    <s v="98532"/>
    <n v="426"/>
    <n v="0"/>
    <n v="235"/>
    <n v="661"/>
    <x v="254"/>
    <n v="0"/>
    <n v="0.64449999999999996"/>
    <s v="No"/>
    <s v="No"/>
    <s v="No"/>
    <s v="No"/>
    <s v="Yes"/>
    <s v="Yes"/>
    <s v="Yes"/>
    <s v="No"/>
    <s v="No"/>
    <s v="No"/>
    <s v="No"/>
    <s v="No"/>
    <s v="No"/>
    <s v="No"/>
    <s v="CEP"/>
  </r>
  <r>
    <n v="159250"/>
    <x v="34"/>
    <x v="32"/>
    <x v="1"/>
    <s v="3rd District"/>
    <s v="Public"/>
    <s v="School District"/>
    <s v="No"/>
    <s v="Yes"/>
    <n v="661783"/>
    <x v="278"/>
    <s v="342 SW 16th Street"/>
    <m/>
    <s v="Chehalis"/>
    <s v="Washington"/>
    <s v="98532"/>
    <n v="277"/>
    <n v="66"/>
    <n v="632"/>
    <n v="975"/>
    <x v="255"/>
    <n v="6.7699999999999996E-2"/>
    <n v="0.3518"/>
    <s v="No"/>
    <s v="No"/>
    <s v="No"/>
    <s v="No"/>
    <s v="No"/>
    <s v="No"/>
    <s v="No"/>
    <s v="No"/>
    <s v="No"/>
    <s v="No"/>
    <s v="Yes"/>
    <s v="Yes"/>
    <s v="Yes"/>
    <s v="Yes"/>
    <s v="Standard"/>
  </r>
  <r>
    <n v="159848"/>
    <x v="35"/>
    <x v="6"/>
    <x v="18"/>
    <s v="8th District"/>
    <s v="Public"/>
    <s v="Government"/>
    <s v="Yes"/>
    <s v="Yes"/>
    <n v="662321"/>
    <x v="279"/>
    <s v="316 Washington St."/>
    <s v="Suite 202"/>
    <s v="Wenatchee"/>
    <s v="Washington"/>
    <s v="98801"/>
    <n v="20"/>
    <n v="0"/>
    <n v="0"/>
    <n v="20"/>
    <x v="0"/>
    <n v="0"/>
    <n v="1"/>
    <s v="No"/>
    <s v="No"/>
    <s v="No"/>
    <s v="No"/>
    <s v="Yes"/>
    <s v="Yes"/>
    <s v="Yes"/>
    <s v="Yes"/>
    <s v="Yes"/>
    <s v="Yes"/>
    <s v="Yes"/>
    <s v="Yes"/>
    <s v="Yes"/>
    <s v="Yes"/>
    <s v="Standard"/>
  </r>
  <r>
    <n v="159243"/>
    <x v="36"/>
    <x v="33"/>
    <x v="7"/>
    <s v="5th District"/>
    <s v="Public"/>
    <s v="School District"/>
    <s v="No"/>
    <s v="Yes"/>
    <n v="660980"/>
    <x v="280"/>
    <s v="317 N 7th St"/>
    <m/>
    <s v="Cheney"/>
    <s v="Washington"/>
    <s v="99004"/>
    <n v="306"/>
    <n v="0"/>
    <n v="172"/>
    <n v="478"/>
    <x v="256"/>
    <n v="0"/>
    <n v="0.64019999999999999"/>
    <s v="Yes"/>
    <s v="Yes"/>
    <s v="Yes"/>
    <s v="Yes"/>
    <s v="Yes"/>
    <s v="Yes"/>
    <s v="Yes"/>
    <s v="No"/>
    <s v="No"/>
    <s v="No"/>
    <s v="No"/>
    <s v="No"/>
    <s v="No"/>
    <s v="No"/>
    <s v="CEP"/>
  </r>
  <r>
    <n v="159243"/>
    <x v="36"/>
    <x v="33"/>
    <x v="7"/>
    <s v="5th District"/>
    <s v="Public"/>
    <s v="School District"/>
    <s v="No"/>
    <s v="Yes"/>
    <n v="664669"/>
    <x v="281"/>
    <s v="12414 South Andrus"/>
    <m/>
    <s v="Cheney"/>
    <s v="Washington"/>
    <s v="99004"/>
    <n v="594"/>
    <n v="165"/>
    <n v="897"/>
    <n v="1656"/>
    <x v="257"/>
    <n v="9.9599999999999994E-2"/>
    <n v="0.45829999999999999"/>
    <s v="No"/>
    <s v="No"/>
    <s v="No"/>
    <s v="No"/>
    <s v="No"/>
    <s v="No"/>
    <s v="No"/>
    <s v="No"/>
    <s v="No"/>
    <s v="No"/>
    <s v="Yes"/>
    <s v="Yes"/>
    <s v="Yes"/>
    <s v="Yes"/>
    <s v="Standard"/>
  </r>
  <r>
    <n v="159243"/>
    <x v="36"/>
    <x v="33"/>
    <x v="7"/>
    <s v="5th District"/>
    <s v="Public"/>
    <s v="School District"/>
    <s v="No"/>
    <s v="Yes"/>
    <n v="664668"/>
    <x v="282"/>
    <s v="740 Betz Road"/>
    <m/>
    <s v="Cheney"/>
    <s v="Washington"/>
    <s v="99004"/>
    <n v="371"/>
    <n v="0"/>
    <n v="233"/>
    <n v="604"/>
    <x v="258"/>
    <n v="0"/>
    <n v="0.61419999999999997"/>
    <s v="No"/>
    <s v="No"/>
    <s v="No"/>
    <s v="No"/>
    <s v="No"/>
    <s v="No"/>
    <s v="No"/>
    <s v="Yes"/>
    <s v="Yes"/>
    <s v="Yes"/>
    <s v="No"/>
    <s v="No"/>
    <s v="No"/>
    <s v="No"/>
    <s v="CEP"/>
  </r>
  <r>
    <n v="159243"/>
    <x v="36"/>
    <x v="33"/>
    <x v="7"/>
    <s v="5th District"/>
    <s v="Public"/>
    <s v="School District"/>
    <s v="No"/>
    <s v="Yes"/>
    <n v="660982"/>
    <x v="283"/>
    <s v="12414 S Andrus"/>
    <m/>
    <s v="Cheney"/>
    <s v="Washington"/>
    <s v="99004"/>
    <n v="221"/>
    <n v="0"/>
    <n v="117"/>
    <n v="338"/>
    <x v="259"/>
    <n v="0"/>
    <n v="0.65380000000000005"/>
    <s v="Yes"/>
    <s v="Yes"/>
    <s v="Yes"/>
    <s v="Yes"/>
    <s v="Yes"/>
    <s v="Yes"/>
    <s v="Yes"/>
    <s v="No"/>
    <s v="No"/>
    <s v="No"/>
    <s v="No"/>
    <s v="No"/>
    <s v="No"/>
    <s v="No"/>
    <s v="CEP"/>
  </r>
  <r>
    <n v="159243"/>
    <x v="36"/>
    <x v="33"/>
    <x v="7"/>
    <s v="5th District"/>
    <s v="Public"/>
    <s v="School District"/>
    <s v="No"/>
    <s v="Yes"/>
    <n v="665848"/>
    <x v="284"/>
    <s v="12414 S Andrus"/>
    <m/>
    <s v="Cheney"/>
    <s v="Washington"/>
    <s v="99004"/>
    <n v="330"/>
    <n v="0"/>
    <n v="247"/>
    <n v="577"/>
    <x v="260"/>
    <n v="0"/>
    <n v="0.57189999999999996"/>
    <s v="Yes"/>
    <s v="Yes"/>
    <s v="Yes"/>
    <s v="Yes"/>
    <s v="Yes"/>
    <s v="Yes"/>
    <s v="Yes"/>
    <s v="No"/>
    <s v="No"/>
    <s v="No"/>
    <s v="No"/>
    <s v="No"/>
    <s v="No"/>
    <s v="No"/>
    <s v="CEP"/>
  </r>
  <r>
    <n v="159243"/>
    <x v="36"/>
    <x v="33"/>
    <x v="7"/>
    <s v="5th District"/>
    <s v="Public"/>
    <s v="School District"/>
    <s v="No"/>
    <s v="Yes"/>
    <n v="660983"/>
    <x v="285"/>
    <s v="12414 S Andrus"/>
    <m/>
    <s v="Cheney"/>
    <s v="Washington"/>
    <s v="99004"/>
    <n v="648"/>
    <n v="0"/>
    <n v="7"/>
    <n v="655"/>
    <x v="261"/>
    <n v="0"/>
    <n v="0.98929999999999996"/>
    <s v="Yes"/>
    <s v="Yes"/>
    <s v="Yes"/>
    <s v="Yes"/>
    <s v="Yes"/>
    <s v="Yes"/>
    <s v="Yes"/>
    <s v="No"/>
    <s v="No"/>
    <s v="No"/>
    <s v="No"/>
    <s v="No"/>
    <s v="No"/>
    <s v="No"/>
    <s v="CEP"/>
  </r>
  <r>
    <n v="159243"/>
    <x v="36"/>
    <x v="33"/>
    <x v="7"/>
    <s v="5th District"/>
    <s v="Public"/>
    <s v="School District"/>
    <s v="No"/>
    <s v="Yes"/>
    <n v="664145"/>
    <x v="286"/>
    <s v="6120 Abbott"/>
    <m/>
    <s v="Spokane"/>
    <s v="Washington"/>
    <s v="99224"/>
    <n v="78"/>
    <n v="0"/>
    <n v="11"/>
    <n v="89"/>
    <x v="262"/>
    <n v="0"/>
    <n v="0.87639999999999996"/>
    <s v="No"/>
    <s v="Yes"/>
    <s v="Yes"/>
    <s v="Yes"/>
    <s v="Yes"/>
    <s v="Yes"/>
    <s v="Yes"/>
    <s v="Yes"/>
    <s v="Yes"/>
    <s v="Yes"/>
    <s v="Yes"/>
    <s v="Yes"/>
    <s v="Yes"/>
    <s v="Yes"/>
    <s v="CEP"/>
  </r>
  <r>
    <n v="159243"/>
    <x v="36"/>
    <x v="33"/>
    <x v="7"/>
    <s v="5th District"/>
    <s v="Public"/>
    <s v="School District"/>
    <s v="No"/>
    <s v="Yes"/>
    <n v="665648"/>
    <x v="287"/>
    <s v="12414 S Andrus"/>
    <m/>
    <s v="Cheney"/>
    <s v="Washington"/>
    <s v="99004"/>
    <n v="411"/>
    <n v="0"/>
    <n v="204"/>
    <n v="615"/>
    <x v="263"/>
    <n v="0"/>
    <n v="0.66830000000000001"/>
    <s v="No"/>
    <s v="No"/>
    <s v="No"/>
    <s v="No"/>
    <s v="No"/>
    <s v="No"/>
    <s v="No"/>
    <s v="Yes"/>
    <s v="Yes"/>
    <s v="Yes"/>
    <s v="No"/>
    <s v="No"/>
    <s v="No"/>
    <s v="No"/>
    <s v="CEP"/>
  </r>
  <r>
    <n v="159243"/>
    <x v="36"/>
    <x v="33"/>
    <x v="16"/>
    <s v="5th District"/>
    <s v="Public"/>
    <s v="School District"/>
    <s v="No"/>
    <s v="Yes"/>
    <n v="687638"/>
    <x v="288"/>
    <s v="12414 S Andrus Rd"/>
    <m/>
    <s v="Cheney"/>
    <s v="Washington"/>
    <s v="99004"/>
    <n v="32"/>
    <n v="4"/>
    <n v="19"/>
    <n v="55"/>
    <x v="264"/>
    <n v="7.2700000000000001E-2"/>
    <n v="0.65449999999999997"/>
    <s v="No"/>
    <s v="No"/>
    <s v="No"/>
    <s v="No"/>
    <s v="No"/>
    <s v="No"/>
    <s v="No"/>
    <s v="Yes"/>
    <s v="Yes"/>
    <s v="Yes"/>
    <s v="Yes"/>
    <s v="Yes"/>
    <s v="Yes"/>
    <s v="Yes"/>
    <s v="Standard"/>
  </r>
  <r>
    <n v="159243"/>
    <x v="36"/>
    <x v="33"/>
    <x v="7"/>
    <s v="5th District"/>
    <s v="Public"/>
    <s v="School District"/>
    <s v="No"/>
    <s v="Yes"/>
    <n v="660984"/>
    <x v="289"/>
    <s v="12414 S Andrus"/>
    <m/>
    <s v="Cheney"/>
    <s v="Washington"/>
    <s v="9904"/>
    <n v="249"/>
    <n v="0"/>
    <n v="331"/>
    <n v="580"/>
    <x v="265"/>
    <n v="0"/>
    <n v="0.42930000000000001"/>
    <s v="Yes"/>
    <s v="Yes"/>
    <s v="Yes"/>
    <s v="Yes"/>
    <s v="Yes"/>
    <s v="Yes"/>
    <s v="Yes"/>
    <s v="No"/>
    <s v="No"/>
    <s v="No"/>
    <s v="No"/>
    <s v="No"/>
    <s v="No"/>
    <s v="No"/>
    <s v="CEP"/>
  </r>
  <r>
    <n v="159382"/>
    <x v="37"/>
    <x v="34"/>
    <x v="22"/>
    <s v="5th District"/>
    <s v="Public"/>
    <s v="School District"/>
    <s v="No"/>
    <s v="Yes"/>
    <n v="687209"/>
    <x v="290"/>
    <s v="PO Box 47"/>
    <m/>
    <s v="Chewelah"/>
    <s v="Washington"/>
    <s v="99109"/>
    <n v="26"/>
    <n v="0"/>
    <n v="0"/>
    <n v="26"/>
    <x v="0"/>
    <n v="0"/>
    <n v="1"/>
    <s v="No"/>
    <s v="No"/>
    <s v="No"/>
    <s v="No"/>
    <s v="No"/>
    <s v="No"/>
    <s v="No"/>
    <s v="No"/>
    <s v="No"/>
    <s v="No"/>
    <s v="No"/>
    <s v="Yes"/>
    <s v="Yes"/>
    <s v="Yes"/>
    <s v="CEP"/>
  </r>
  <r>
    <n v="159382"/>
    <x v="37"/>
    <x v="34"/>
    <x v="22"/>
    <s v="5th District"/>
    <s v="Public"/>
    <s v="School District"/>
    <s v="No"/>
    <s v="Yes"/>
    <n v="661539"/>
    <x v="291"/>
    <s v="E. 405 Lincoln"/>
    <s v="P.O. Box 7"/>
    <s v="Chewelah"/>
    <s v="Washington"/>
    <s v="99109"/>
    <n v="311"/>
    <n v="0"/>
    <n v="32"/>
    <n v="343"/>
    <x v="266"/>
    <n v="0"/>
    <n v="0.90669999999999995"/>
    <s v="Yes"/>
    <s v="Yes"/>
    <s v="Yes"/>
    <s v="Yes"/>
    <s v="Yes"/>
    <s v="Yes"/>
    <s v="Yes"/>
    <s v="Yes"/>
    <s v="No"/>
    <s v="No"/>
    <s v="No"/>
    <s v="No"/>
    <s v="No"/>
    <s v="No"/>
    <s v="CEP"/>
  </r>
  <r>
    <n v="159382"/>
    <x v="37"/>
    <x v="34"/>
    <x v="22"/>
    <s v="5th District"/>
    <s v="Public"/>
    <s v="School District"/>
    <s v="No"/>
    <s v="Yes"/>
    <n v="663421"/>
    <x v="292"/>
    <s v="P.O. Box 138"/>
    <s v="E 702 LINCOLN ST"/>
    <s v="Chewelah"/>
    <s v="Washington"/>
    <s v="99109"/>
    <n v="214"/>
    <n v="0"/>
    <n v="121"/>
    <n v="335"/>
    <x v="203"/>
    <n v="0"/>
    <n v="0.63880000000000003"/>
    <s v="No"/>
    <s v="No"/>
    <s v="No"/>
    <s v="No"/>
    <s v="No"/>
    <s v="No"/>
    <s v="No"/>
    <s v="No"/>
    <s v="Yes"/>
    <s v="Yes"/>
    <s v="Yes"/>
    <s v="Yes"/>
    <s v="Yes"/>
    <s v="Yes"/>
    <s v="CEP"/>
  </r>
  <r>
    <n v="159382"/>
    <x v="37"/>
    <x v="34"/>
    <x v="22"/>
    <s v="5th District"/>
    <s v="Public"/>
    <s v="School District"/>
    <s v="No"/>
    <s v="Yes"/>
    <n v="683587"/>
    <x v="293"/>
    <s v="PO BOX 47"/>
    <m/>
    <s v="CHEWELAH"/>
    <s v="Washington"/>
    <s v="99109"/>
    <n v="102"/>
    <n v="0"/>
    <n v="20"/>
    <n v="122"/>
    <x v="267"/>
    <n v="0"/>
    <n v="0.83609999999999995"/>
    <s v="No"/>
    <s v="Yes"/>
    <s v="Yes"/>
    <s v="Yes"/>
    <s v="Yes"/>
    <s v="Yes"/>
    <s v="Yes"/>
    <s v="Yes"/>
    <s v="Yes"/>
    <s v="Yes"/>
    <s v="Yes"/>
    <s v="Yes"/>
    <s v="Yes"/>
    <s v="Yes"/>
    <s v="CEP"/>
  </r>
  <r>
    <n v="159694"/>
    <x v="38"/>
    <x v="35"/>
    <x v="12"/>
    <s v="10th District"/>
    <s v="Public"/>
    <s v="School District"/>
    <s v="No"/>
    <s v="Yes"/>
    <n v="678926"/>
    <x v="294"/>
    <s v="5625 52nd Street East"/>
    <m/>
    <s v="Puyallup"/>
    <s v="Washington"/>
    <s v="98371"/>
    <n v="506"/>
    <n v="0"/>
    <n v="222"/>
    <n v="728"/>
    <x v="268"/>
    <n v="0"/>
    <n v="0.69510000000000005"/>
    <s v="Yes"/>
    <s v="Yes"/>
    <s v="Yes"/>
    <s v="Yes"/>
    <s v="Yes"/>
    <s v="Yes"/>
    <s v="Yes"/>
    <s v="Yes"/>
    <s v="Yes"/>
    <s v="Yes"/>
    <s v="Yes"/>
    <s v="Yes"/>
    <s v="Yes"/>
    <s v="Yes"/>
    <s v="CEP"/>
  </r>
  <r>
    <n v="159507"/>
    <x v="39"/>
    <x v="36"/>
    <x v="12"/>
    <s v="10th District"/>
    <s v="Public"/>
    <s v="Government"/>
    <s v="Yes"/>
    <s v="Yes"/>
    <n v="662401"/>
    <x v="295"/>
    <s v="8805 Steilacoom Blvd. SW"/>
    <m/>
    <s v="Lakewood"/>
    <s v="Washington"/>
    <s v="98498"/>
    <n v="15"/>
    <n v="0"/>
    <n v="0"/>
    <n v="15"/>
    <x v="0"/>
    <n v="0"/>
    <n v="1"/>
    <s v="No"/>
    <s v="Yes"/>
    <s v="Yes"/>
    <s v="Yes"/>
    <s v="Yes"/>
    <s v="Yes"/>
    <s v="Yes"/>
    <s v="Yes"/>
    <s v="No"/>
    <s v="No"/>
    <s v="No"/>
    <s v="No"/>
    <s v="No"/>
    <s v="No"/>
    <s v="Standard"/>
  </r>
  <r>
    <n v="159507"/>
    <x v="39"/>
    <x v="36"/>
    <x v="12"/>
    <s v="10th District"/>
    <s v="Public"/>
    <s v="Government"/>
    <s v="Yes"/>
    <s v="Yes"/>
    <n v="663259"/>
    <x v="296"/>
    <s v="8805 Steilacoom Blvd. SW"/>
    <m/>
    <s v="Lakewood"/>
    <s v="Washington"/>
    <s v="98498"/>
    <n v="16"/>
    <n v="0"/>
    <n v="0"/>
    <n v="16"/>
    <x v="0"/>
    <n v="0"/>
    <n v="1"/>
    <s v="No"/>
    <s v="No"/>
    <s v="No"/>
    <s v="No"/>
    <s v="No"/>
    <s v="No"/>
    <s v="No"/>
    <s v="No"/>
    <s v="Yes"/>
    <s v="Yes"/>
    <s v="Yes"/>
    <s v="Yes"/>
    <s v="Yes"/>
    <s v="Yes"/>
    <s v="Standard"/>
  </r>
  <r>
    <n v="159507"/>
    <x v="39"/>
    <x v="36"/>
    <x v="12"/>
    <s v="10th District"/>
    <s v="Public"/>
    <s v="Government"/>
    <s v="Yes"/>
    <s v="Yes"/>
    <n v="663257"/>
    <x v="297"/>
    <s v="8805 Steilacoom Blvd. SW"/>
    <m/>
    <s v="Lakewood"/>
    <s v="Washington"/>
    <s v="98498"/>
    <n v="16"/>
    <n v="0"/>
    <n v="0"/>
    <n v="16"/>
    <x v="0"/>
    <n v="0"/>
    <n v="1"/>
    <s v="No"/>
    <s v="No"/>
    <s v="No"/>
    <s v="No"/>
    <s v="No"/>
    <s v="No"/>
    <s v="No"/>
    <s v="No"/>
    <s v="Yes"/>
    <s v="Yes"/>
    <s v="Yes"/>
    <s v="No"/>
    <s v="No"/>
    <s v="No"/>
    <s v="Standard"/>
  </r>
  <r>
    <n v="159507"/>
    <x v="39"/>
    <x v="36"/>
    <x v="12"/>
    <s v="10th District"/>
    <s v="Public"/>
    <s v="Government"/>
    <s v="Yes"/>
    <s v="Yes"/>
    <n v="663256"/>
    <x v="298"/>
    <s v="8805 Steilacoom Blvd. SW"/>
    <m/>
    <s v="Lakewood"/>
    <s v="Washington"/>
    <s v="98498"/>
    <n v="13"/>
    <n v="0"/>
    <n v="0"/>
    <n v="13"/>
    <x v="0"/>
    <n v="0"/>
    <n v="1"/>
    <s v="No"/>
    <s v="No"/>
    <s v="No"/>
    <s v="No"/>
    <s v="No"/>
    <s v="No"/>
    <s v="No"/>
    <s v="No"/>
    <s v="No"/>
    <s v="No"/>
    <s v="No"/>
    <s v="Yes"/>
    <s v="Yes"/>
    <s v="Yes"/>
    <s v="Standard"/>
  </r>
  <r>
    <n v="159507"/>
    <x v="39"/>
    <x v="36"/>
    <x v="12"/>
    <s v="10th District"/>
    <s v="Public"/>
    <s v="Government"/>
    <s v="Yes"/>
    <s v="Yes"/>
    <n v="686922"/>
    <x v="299"/>
    <s v="8805 Steilacoom BLVD SW"/>
    <m/>
    <s v="Steilacoom"/>
    <s v="Washington"/>
    <s v="98498"/>
    <n v="15"/>
    <n v="0"/>
    <n v="0"/>
    <n v="15"/>
    <x v="0"/>
    <n v="0"/>
    <n v="1"/>
    <s v="No"/>
    <s v="No"/>
    <s v="No"/>
    <s v="No"/>
    <s v="No"/>
    <s v="No"/>
    <s v="No"/>
    <s v="No"/>
    <s v="Yes"/>
    <s v="Yes"/>
    <s v="Yes"/>
    <s v="Yes"/>
    <s v="Yes"/>
    <s v="Yes"/>
    <s v="Standard"/>
  </r>
  <r>
    <n v="159347"/>
    <x v="40"/>
    <x v="37"/>
    <x v="15"/>
    <s v="6th District"/>
    <s v="Public"/>
    <s v="School District"/>
    <s v="No"/>
    <s v="Yes"/>
    <n v="660797"/>
    <x v="300"/>
    <s v="313 Ness Corner Rd"/>
    <m/>
    <s v="Port Hadlock"/>
    <s v="Washington"/>
    <s v="98339"/>
    <n v="89"/>
    <n v="0"/>
    <n v="19"/>
    <n v="108"/>
    <x v="269"/>
    <n v="0"/>
    <n v="0.82410000000000005"/>
    <s v="Yes"/>
    <s v="Yes"/>
    <s v="Yes"/>
    <s v="No"/>
    <s v="No"/>
    <s v="No"/>
    <s v="No"/>
    <s v="No"/>
    <s v="No"/>
    <s v="No"/>
    <s v="No"/>
    <s v="No"/>
    <s v="No"/>
    <s v="No"/>
    <s v="CEP"/>
  </r>
  <r>
    <n v="159347"/>
    <x v="40"/>
    <x v="37"/>
    <x v="15"/>
    <s v="6th District"/>
    <s v="Public"/>
    <s v="School District"/>
    <s v="No"/>
    <s v="Yes"/>
    <n v="660794"/>
    <x v="301"/>
    <s v="P.O. Box 278"/>
    <m/>
    <s v="Chimacum"/>
    <s v="Washington"/>
    <s v="98325"/>
    <n v="223"/>
    <n v="0"/>
    <n v="60"/>
    <n v="283"/>
    <x v="270"/>
    <n v="0"/>
    <n v="0.78800000000000003"/>
    <s v="No"/>
    <s v="No"/>
    <s v="No"/>
    <s v="Yes"/>
    <s v="Yes"/>
    <s v="Yes"/>
    <s v="Yes"/>
    <s v="Yes"/>
    <s v="No"/>
    <s v="No"/>
    <s v="No"/>
    <s v="No"/>
    <s v="No"/>
    <s v="No"/>
    <s v="CEP"/>
  </r>
  <r>
    <n v="159347"/>
    <x v="40"/>
    <x v="37"/>
    <x v="15"/>
    <s v="6th District"/>
    <s v="Public"/>
    <s v="School District"/>
    <s v="No"/>
    <s v="Yes"/>
    <n v="660796"/>
    <x v="302"/>
    <s v="P.O. Box 278"/>
    <m/>
    <s v="Chimacum"/>
    <s v="Washington"/>
    <s v="98325"/>
    <n v="167"/>
    <n v="0"/>
    <n v="105"/>
    <n v="272"/>
    <x v="271"/>
    <n v="0"/>
    <n v="0.61399999999999999"/>
    <s v="No"/>
    <s v="No"/>
    <s v="No"/>
    <s v="No"/>
    <s v="No"/>
    <s v="No"/>
    <s v="No"/>
    <s v="No"/>
    <s v="Yes"/>
    <s v="Yes"/>
    <s v="Yes"/>
    <s v="Yes"/>
    <s v="Yes"/>
    <s v="Yes"/>
    <s v="CEP"/>
  </r>
  <r>
    <n v="159511"/>
    <x v="41"/>
    <x v="6"/>
    <x v="1"/>
    <s v="3rd District"/>
    <s v="Private"/>
    <s v="Corporation"/>
    <s v="No"/>
    <s v="Yes"/>
    <n v="662428"/>
    <x v="303"/>
    <s v="2142 Cispus Road"/>
    <m/>
    <s v="Randle"/>
    <s v="Washington"/>
    <s v="98277"/>
    <n v="0"/>
    <n v="0"/>
    <n v="0"/>
    <n v="0"/>
    <x v="26"/>
    <n v="0"/>
    <n v="0"/>
    <s v="No"/>
    <s v="Yes"/>
    <s v="Yes"/>
    <s v="Yes"/>
    <s v="Yes"/>
    <s v="Yes"/>
    <s v="Yes"/>
    <s v="Yes"/>
    <s v="Yes"/>
    <s v="Yes"/>
    <s v="Yes"/>
    <s v="Yes"/>
    <s v="Yes"/>
    <s v="Yes"/>
    <s v="Standard"/>
  </r>
  <r>
    <n v="159849"/>
    <x v="42"/>
    <x v="6"/>
    <x v="17"/>
    <s v="6th District"/>
    <s v="Public"/>
    <s v="Government"/>
    <s v="Yes"/>
    <s v="Yes"/>
    <n v="662322"/>
    <x v="304"/>
    <s v="1912 W. 18th St."/>
    <m/>
    <s v="Port Angeles"/>
    <s v="Washington"/>
    <s v="98363"/>
    <n v="13"/>
    <n v="0"/>
    <n v="0"/>
    <n v="13"/>
    <x v="0"/>
    <n v="0"/>
    <n v="1"/>
    <s v="No"/>
    <s v="No"/>
    <s v="No"/>
    <s v="No"/>
    <s v="No"/>
    <s v="No"/>
    <s v="No"/>
    <s v="Yes"/>
    <s v="Yes"/>
    <s v="Yes"/>
    <s v="Yes"/>
    <s v="Yes"/>
    <s v="Yes"/>
    <s v="Yes"/>
    <s v="Standard"/>
  </r>
  <r>
    <n v="159197"/>
    <x v="43"/>
    <x v="38"/>
    <x v="5"/>
    <s v="5th District"/>
    <s v="Public"/>
    <s v="School District"/>
    <s v="No"/>
    <s v="Yes"/>
    <n v="659297"/>
    <x v="305"/>
    <s v="401 Chestnut St"/>
    <m/>
    <s v="Clarkston"/>
    <s v="Washington"/>
    <s v="99403"/>
    <n v="358"/>
    <n v="0"/>
    <n v="314"/>
    <n v="672"/>
    <x v="272"/>
    <n v="0"/>
    <n v="0.53269999999999995"/>
    <s v="No"/>
    <s v="No"/>
    <s v="No"/>
    <s v="No"/>
    <s v="No"/>
    <s v="No"/>
    <s v="No"/>
    <s v="No"/>
    <s v="No"/>
    <s v="No"/>
    <s v="Yes"/>
    <s v="Yes"/>
    <s v="Yes"/>
    <s v="Yes"/>
    <s v="CEP"/>
  </r>
  <r>
    <n v="159197"/>
    <x v="43"/>
    <x v="38"/>
    <x v="16"/>
    <s v="5th District"/>
    <s v="Public"/>
    <s v="School District"/>
    <s v="No"/>
    <s v="Yes"/>
    <n v="686491"/>
    <x v="306"/>
    <s v="1284 Chestnut St"/>
    <m/>
    <s v="Clarkston"/>
    <s v="Washington"/>
    <s v="99403"/>
    <n v="122"/>
    <n v="0"/>
    <n v="10"/>
    <n v="132"/>
    <x v="273"/>
    <n v="0"/>
    <n v="0.92420000000000002"/>
    <s v="No"/>
    <s v="No"/>
    <s v="No"/>
    <s v="No"/>
    <s v="No"/>
    <s v="No"/>
    <s v="No"/>
    <s v="No"/>
    <s v="No"/>
    <s v="No"/>
    <s v="Yes"/>
    <s v="Yes"/>
    <s v="Yes"/>
    <s v="Yes"/>
    <s v="CEP"/>
  </r>
  <r>
    <n v="159197"/>
    <x v="43"/>
    <x v="38"/>
    <x v="16"/>
    <s v="5th District"/>
    <s v="Public"/>
    <s v="School District"/>
    <s v="No"/>
    <s v="Yes"/>
    <n v="661118"/>
    <x v="307"/>
    <s v="PO Box 70"/>
    <m/>
    <s v="Clarkston"/>
    <s v="Washington"/>
    <s v="99403"/>
    <n v="278"/>
    <n v="0"/>
    <n v="0"/>
    <n v="278"/>
    <x v="0"/>
    <n v="0"/>
    <n v="1"/>
    <s v="No"/>
    <s v="Yes"/>
    <s v="Yes"/>
    <s v="Yes"/>
    <s v="Yes"/>
    <s v="Yes"/>
    <s v="Yes"/>
    <s v="Yes"/>
    <s v="No"/>
    <s v="No"/>
    <s v="No"/>
    <s v="No"/>
    <s v="No"/>
    <s v="No"/>
    <s v="CEP"/>
  </r>
  <r>
    <n v="159197"/>
    <x v="43"/>
    <x v="38"/>
    <x v="16"/>
    <s v="5th District"/>
    <s v="Public"/>
    <s v="School District"/>
    <s v="No"/>
    <s v="Yes"/>
    <n v="661119"/>
    <x v="308"/>
    <s v="1917 4th ave"/>
    <m/>
    <s v="Clarkston"/>
    <s v="Washington"/>
    <s v="99403"/>
    <n v="157"/>
    <n v="0"/>
    <n v="220"/>
    <n v="377"/>
    <x v="274"/>
    <n v="0"/>
    <n v="0.41639999999999999"/>
    <s v="No"/>
    <s v="Yes"/>
    <s v="Yes"/>
    <s v="Yes"/>
    <s v="Yes"/>
    <s v="Yes"/>
    <s v="Yes"/>
    <s v="Yes"/>
    <s v="No"/>
    <s v="No"/>
    <s v="No"/>
    <s v="No"/>
    <s v="No"/>
    <s v="No"/>
    <s v="CEP"/>
  </r>
  <r>
    <n v="159197"/>
    <x v="43"/>
    <x v="38"/>
    <x v="5"/>
    <s v="5th District"/>
    <s v="Public"/>
    <s v="School District"/>
    <s v="No"/>
    <s v="Yes"/>
    <n v="662899"/>
    <x v="309"/>
    <s v="1432 Highland"/>
    <m/>
    <s v="Clarkston"/>
    <s v="Washington"/>
    <s v="99403"/>
    <n v="265"/>
    <n v="0"/>
    <n v="35"/>
    <n v="300"/>
    <x v="275"/>
    <n v="0"/>
    <n v="0.88329999999999997"/>
    <s v="Yes"/>
    <s v="Yes"/>
    <s v="Yes"/>
    <s v="Yes"/>
    <s v="Yes"/>
    <s v="Yes"/>
    <s v="Yes"/>
    <s v="Yes"/>
    <s v="No"/>
    <s v="No"/>
    <s v="No"/>
    <s v="No"/>
    <s v="No"/>
    <s v="No"/>
    <s v="CEP"/>
  </r>
  <r>
    <n v="159197"/>
    <x v="43"/>
    <x v="38"/>
    <x v="16"/>
    <s v="5th District"/>
    <s v="Public"/>
    <s v="School District"/>
    <s v="No"/>
    <s v="Yes"/>
    <n v="661115"/>
    <x v="310"/>
    <s v="1945 4th ave"/>
    <m/>
    <s v="Clarkston"/>
    <s v="Washington"/>
    <s v="99403"/>
    <n v="252"/>
    <n v="0"/>
    <n v="98"/>
    <n v="350"/>
    <x v="276"/>
    <n v="0"/>
    <n v="0.72"/>
    <s v="No"/>
    <s v="No"/>
    <s v="No"/>
    <s v="No"/>
    <s v="No"/>
    <s v="No"/>
    <s v="No"/>
    <s v="No"/>
    <s v="Yes"/>
    <s v="Yes"/>
    <s v="No"/>
    <s v="No"/>
    <s v="No"/>
    <s v="No"/>
    <s v="CEP"/>
  </r>
  <r>
    <n v="159197"/>
    <x v="43"/>
    <x v="38"/>
    <x v="16"/>
    <s v="5th District"/>
    <s v="Public"/>
    <s v="School District"/>
    <s v="No"/>
    <s v="Yes"/>
    <n v="661117"/>
    <x v="311"/>
    <s v="1103 4th Street"/>
    <m/>
    <s v="Clarkston"/>
    <s v="Washington"/>
    <s v="99403"/>
    <n v="236"/>
    <n v="0"/>
    <n v="104"/>
    <n v="340"/>
    <x v="277"/>
    <n v="0"/>
    <n v="0.69410000000000005"/>
    <s v="Yes"/>
    <s v="Yes"/>
    <s v="Yes"/>
    <s v="Yes"/>
    <s v="Yes"/>
    <s v="Yes"/>
    <s v="Yes"/>
    <s v="Yes"/>
    <s v="No"/>
    <s v="No"/>
    <s v="No"/>
    <s v="No"/>
    <s v="No"/>
    <s v="No"/>
    <s v="CEP"/>
  </r>
  <r>
    <n v="159501"/>
    <x v="44"/>
    <x v="39"/>
    <x v="23"/>
    <s v="8th District"/>
    <s v="Public"/>
    <s v="School District"/>
    <s v="No"/>
    <s v="Yes"/>
    <n v="661745"/>
    <x v="312"/>
    <s v="2696 SR 903"/>
    <m/>
    <s v="Cle Elum"/>
    <s v="Washington"/>
    <s v="98922"/>
    <n v="144"/>
    <n v="28"/>
    <n v="275"/>
    <n v="447"/>
    <x v="278"/>
    <n v="6.2600000000000003E-2"/>
    <n v="0.38479999999999998"/>
    <s v="Yes"/>
    <s v="Yes"/>
    <s v="Yes"/>
    <s v="Yes"/>
    <s v="Yes"/>
    <s v="Yes"/>
    <s v="Yes"/>
    <s v="No"/>
    <s v="No"/>
    <s v="No"/>
    <s v="No"/>
    <s v="No"/>
    <s v="No"/>
    <s v="No"/>
    <s v="Standard"/>
  </r>
  <r>
    <n v="159501"/>
    <x v="44"/>
    <x v="39"/>
    <x v="23"/>
    <s v="8th District"/>
    <s v="Public"/>
    <s v="School District"/>
    <s v="No"/>
    <s v="Yes"/>
    <n v="661747"/>
    <x v="313"/>
    <s v="2692 SR 903"/>
    <m/>
    <s v="Cle Elum"/>
    <s v="Washington"/>
    <s v="98922"/>
    <n v="72"/>
    <n v="23"/>
    <n v="187"/>
    <n v="282"/>
    <x v="279"/>
    <n v="8.1600000000000006E-2"/>
    <n v="0.33689999999999998"/>
    <s v="No"/>
    <s v="No"/>
    <s v="No"/>
    <s v="No"/>
    <s v="No"/>
    <s v="No"/>
    <s v="No"/>
    <s v="No"/>
    <s v="No"/>
    <s v="No"/>
    <s v="Yes"/>
    <s v="Yes"/>
    <s v="Yes"/>
    <s v="Yes"/>
    <s v="Standard"/>
  </r>
  <r>
    <n v="159501"/>
    <x v="44"/>
    <x v="39"/>
    <x v="23"/>
    <s v="8th District"/>
    <s v="Public"/>
    <s v="School District"/>
    <s v="No"/>
    <s v="Yes"/>
    <n v="665557"/>
    <x v="314"/>
    <s v="4244 Bullfrog Rd"/>
    <m/>
    <s v="Cle Elum"/>
    <s v="Washington"/>
    <s v="98922"/>
    <n v="12"/>
    <n v="1"/>
    <n v="1"/>
    <n v="14"/>
    <x v="280"/>
    <n v="7.1400000000000005E-2"/>
    <n v="0.92859999999999998"/>
    <s v="No"/>
    <s v="No"/>
    <s v="No"/>
    <s v="No"/>
    <s v="No"/>
    <s v="No"/>
    <s v="No"/>
    <s v="No"/>
    <s v="No"/>
    <s v="No"/>
    <s v="Yes"/>
    <s v="Yes"/>
    <s v="Yes"/>
    <s v="Yes"/>
    <s v="Standard"/>
  </r>
  <r>
    <n v="159501"/>
    <x v="44"/>
    <x v="39"/>
    <x v="23"/>
    <s v="8th District"/>
    <s v="Public"/>
    <s v="School District"/>
    <s v="No"/>
    <s v="Yes"/>
    <n v="661746"/>
    <x v="315"/>
    <s v="2694 SR 903"/>
    <m/>
    <s v="Cle Elum"/>
    <s v="Washington"/>
    <s v="98922"/>
    <n v="65"/>
    <n v="16"/>
    <n v="143"/>
    <n v="224"/>
    <x v="281"/>
    <n v="7.1400000000000005E-2"/>
    <n v="0.36159999999999998"/>
    <s v="No"/>
    <s v="No"/>
    <s v="No"/>
    <s v="No"/>
    <s v="No"/>
    <s v="No"/>
    <s v="No"/>
    <s v="Yes"/>
    <s v="Yes"/>
    <s v="Yes"/>
    <s v="No"/>
    <s v="No"/>
    <s v="No"/>
    <s v="No"/>
    <s v="Standard"/>
  </r>
  <r>
    <n v="160031"/>
    <x v="45"/>
    <x v="40"/>
    <x v="12"/>
    <s v="10th District"/>
    <s v="Public"/>
    <s v="School District"/>
    <s v="No"/>
    <s v="Yes"/>
    <n v="665870"/>
    <x v="316"/>
    <s v="9219 Lakewood Dr SW"/>
    <m/>
    <s v="Lakewood"/>
    <s v="Washington"/>
    <s v="98499"/>
    <n v="90"/>
    <n v="0"/>
    <n v="334"/>
    <n v="424"/>
    <x v="282"/>
    <n v="0"/>
    <n v="0.21229999999999999"/>
    <s v="No"/>
    <s v="Yes"/>
    <s v="Yes"/>
    <s v="Yes"/>
    <s v="Yes"/>
    <s v="Yes"/>
    <s v="Yes"/>
    <s v="No"/>
    <s v="No"/>
    <s v="No"/>
    <s v="No"/>
    <s v="No"/>
    <s v="No"/>
    <s v="No"/>
    <s v="CEP"/>
  </r>
  <r>
    <n v="160031"/>
    <x v="45"/>
    <x v="40"/>
    <x v="12"/>
    <s v="10th District"/>
    <s v="Public"/>
    <s v="School District"/>
    <s v="No"/>
    <s v="Yes"/>
    <n v="665871"/>
    <x v="317"/>
    <s v="3420 Lincoln Blvd SW"/>
    <m/>
    <s v="JBLM"/>
    <s v="Washington"/>
    <s v="98439"/>
    <n v="33"/>
    <n v="0"/>
    <n v="415"/>
    <n v="448"/>
    <x v="283"/>
    <n v="0"/>
    <n v="7.3700000000000002E-2"/>
    <s v="No"/>
    <s v="Yes"/>
    <s v="Yes"/>
    <s v="Yes"/>
    <s v="Yes"/>
    <s v="Yes"/>
    <s v="Yes"/>
    <s v="No"/>
    <s v="No"/>
    <s v="No"/>
    <s v="No"/>
    <s v="No"/>
    <s v="No"/>
    <s v="No"/>
    <s v="CEP"/>
  </r>
  <r>
    <n v="160031"/>
    <x v="45"/>
    <x v="40"/>
    <x v="12"/>
    <s v="10th District"/>
    <s v="Public"/>
    <s v="School District"/>
    <s v="No"/>
    <s v="Yes"/>
    <n v="683622"/>
    <x v="318"/>
    <s v="9219 Lakewood Dr SW"/>
    <m/>
    <s v="Lakewood"/>
    <s v="Washington"/>
    <s v="98499"/>
    <n v="204"/>
    <n v="0"/>
    <n v="0"/>
    <n v="204"/>
    <x v="0"/>
    <n v="0"/>
    <n v="1"/>
    <s v="Yes"/>
    <s v="No"/>
    <s v="No"/>
    <s v="No"/>
    <s v="No"/>
    <s v="No"/>
    <s v="No"/>
    <s v="No"/>
    <s v="No"/>
    <s v="No"/>
    <s v="No"/>
    <s v="No"/>
    <s v="No"/>
    <s v="No"/>
    <s v="CEP"/>
  </r>
  <r>
    <n v="160031"/>
    <x v="45"/>
    <x v="40"/>
    <x v="12"/>
    <s v="10th District"/>
    <s v="Public"/>
    <s v="School District"/>
    <s v="No"/>
    <s v="Yes"/>
    <n v="665906"/>
    <x v="319"/>
    <s v="9219 Lakewood Dr SW"/>
    <m/>
    <s v="Lakewood"/>
    <s v="Washington"/>
    <s v="98499"/>
    <n v="1033"/>
    <n v="0"/>
    <n v="136"/>
    <n v="1169"/>
    <x v="284"/>
    <n v="0"/>
    <n v="0.88370000000000004"/>
    <s v="No"/>
    <s v="No"/>
    <s v="No"/>
    <s v="No"/>
    <s v="No"/>
    <s v="No"/>
    <s v="No"/>
    <s v="No"/>
    <s v="No"/>
    <s v="No"/>
    <s v="Yes"/>
    <s v="Yes"/>
    <s v="Yes"/>
    <s v="Yes"/>
    <s v="CEP"/>
  </r>
  <r>
    <n v="160031"/>
    <x v="45"/>
    <x v="40"/>
    <x v="12"/>
    <s v="10th District"/>
    <s v="Public"/>
    <s v="School District"/>
    <s v="No"/>
    <s v="Yes"/>
    <n v="687089"/>
    <x v="320"/>
    <s v="9219 Lakewood Dr SW"/>
    <m/>
    <s v="Lakewood"/>
    <s v="Washington"/>
    <s v="98499"/>
    <n v="272"/>
    <n v="0"/>
    <n v="2"/>
    <n v="274"/>
    <x v="285"/>
    <n v="0"/>
    <n v="0.99270000000000003"/>
    <s v="No"/>
    <s v="No"/>
    <s v="No"/>
    <s v="No"/>
    <s v="No"/>
    <s v="No"/>
    <s v="No"/>
    <s v="No"/>
    <s v="No"/>
    <s v="No"/>
    <s v="Yes"/>
    <s v="Yes"/>
    <s v="Yes"/>
    <s v="Yes"/>
    <s v="CEP"/>
  </r>
  <r>
    <n v="160031"/>
    <x v="45"/>
    <x v="40"/>
    <x v="12"/>
    <s v="10th District"/>
    <s v="Public"/>
    <s v="School District"/>
    <s v="No"/>
    <s v="Yes"/>
    <n v="665877"/>
    <x v="321"/>
    <s v="7801 Steilacoom Blvd. S.W."/>
    <m/>
    <s v="Lakewood"/>
    <s v="Washington"/>
    <s v="98498"/>
    <n v="304"/>
    <n v="0"/>
    <n v="16"/>
    <n v="320"/>
    <x v="286"/>
    <n v="0"/>
    <n v="0.95"/>
    <s v="Yes"/>
    <s v="Yes"/>
    <s v="Yes"/>
    <s v="Yes"/>
    <s v="Yes"/>
    <s v="Yes"/>
    <s v="Yes"/>
    <s v="No"/>
    <s v="No"/>
    <s v="No"/>
    <s v="No"/>
    <s v="No"/>
    <s v="No"/>
    <s v="No"/>
    <s v="CEP"/>
  </r>
  <r>
    <n v="160031"/>
    <x v="45"/>
    <x v="40"/>
    <x v="12"/>
    <s v="10th District"/>
    <s v="Public"/>
    <s v="School District"/>
    <s v="No"/>
    <s v="Yes"/>
    <n v="665850"/>
    <x v="322"/>
    <s v="7817 John Dower Rd. W."/>
    <m/>
    <s v="Lakewood"/>
    <s v="Washington"/>
    <s v="98499"/>
    <n v="270"/>
    <n v="0"/>
    <n v="47"/>
    <n v="317"/>
    <x v="287"/>
    <n v="0"/>
    <n v="0.85170000000000001"/>
    <s v="Yes"/>
    <s v="Yes"/>
    <s v="Yes"/>
    <s v="Yes"/>
    <s v="Yes"/>
    <s v="Yes"/>
    <s v="Yes"/>
    <s v="No"/>
    <s v="No"/>
    <s v="No"/>
    <s v="No"/>
    <s v="No"/>
    <s v="No"/>
    <s v="No"/>
    <s v="CEP"/>
  </r>
  <r>
    <n v="160031"/>
    <x v="45"/>
    <x v="40"/>
    <x v="12"/>
    <s v="10th District"/>
    <s v="Public"/>
    <s v="School District"/>
    <s v="No"/>
    <s v="Yes"/>
    <n v="661982"/>
    <x v="144"/>
    <s v="9010 Blaine Ave."/>
    <m/>
    <s v="Fort Lewis"/>
    <s v="Washington"/>
    <s v="98433"/>
    <n v="116"/>
    <n v="0"/>
    <n v="331"/>
    <n v="447"/>
    <x v="288"/>
    <n v="0"/>
    <n v="0.25950000000000001"/>
    <s v="Yes"/>
    <s v="Yes"/>
    <s v="Yes"/>
    <s v="Yes"/>
    <s v="Yes"/>
    <s v="Yes"/>
    <s v="Yes"/>
    <s v="No"/>
    <s v="No"/>
    <s v="No"/>
    <s v="No"/>
    <s v="No"/>
    <s v="No"/>
    <s v="No"/>
    <s v="CEP"/>
  </r>
  <r>
    <n v="160031"/>
    <x v="45"/>
    <x v="40"/>
    <x v="12"/>
    <s v="10th District"/>
    <s v="Public"/>
    <s v="School District"/>
    <s v="No"/>
    <s v="Yes"/>
    <n v="683621"/>
    <x v="323"/>
    <s v="10903 Gravelly Lake Dr SW"/>
    <m/>
    <s v="Lakewood"/>
    <s v="Washington"/>
    <s v="98499"/>
    <n v="544"/>
    <n v="0"/>
    <n v="0"/>
    <n v="544"/>
    <x v="0"/>
    <n v="0"/>
    <n v="1"/>
    <s v="No"/>
    <s v="Yes"/>
    <s v="Yes"/>
    <s v="Yes"/>
    <s v="Yes"/>
    <s v="Yes"/>
    <s v="Yes"/>
    <s v="No"/>
    <s v="No"/>
    <s v="No"/>
    <s v="No"/>
    <s v="No"/>
    <s v="No"/>
    <s v="No"/>
    <s v="CEP"/>
  </r>
  <r>
    <n v="160031"/>
    <x v="45"/>
    <x v="40"/>
    <x v="12"/>
    <s v="10th District"/>
    <s v="Public"/>
    <s v="School District"/>
    <s v="No"/>
    <s v="Yes"/>
    <n v="665220"/>
    <x v="324"/>
    <s v="9219 Lakewood Dr SW"/>
    <m/>
    <s v="Lakewood"/>
    <s v="Washington"/>
    <s v="98499"/>
    <n v="417"/>
    <n v="0"/>
    <n v="334"/>
    <n v="751"/>
    <x v="289"/>
    <n v="0"/>
    <n v="0.55530000000000002"/>
    <s v="No"/>
    <s v="No"/>
    <s v="No"/>
    <s v="No"/>
    <s v="No"/>
    <s v="No"/>
    <s v="No"/>
    <s v="Yes"/>
    <s v="Yes"/>
    <s v="Yes"/>
    <s v="Yes"/>
    <s v="Yes"/>
    <s v="Yes"/>
    <s v="Yes"/>
    <s v="CEP"/>
  </r>
  <r>
    <n v="160031"/>
    <x v="45"/>
    <x v="40"/>
    <x v="12"/>
    <s v="10th District"/>
    <s v="Public"/>
    <s v="School District"/>
    <s v="No"/>
    <s v="Yes"/>
    <n v="661985"/>
    <x v="325"/>
    <s v="61700 Garcia Blvd"/>
    <m/>
    <s v="JBLM"/>
    <s v="Washington"/>
    <s v="98433"/>
    <n v="175"/>
    <n v="0"/>
    <n v="376"/>
    <n v="551"/>
    <x v="290"/>
    <n v="0"/>
    <n v="0.31759999999999999"/>
    <s v="Yes"/>
    <s v="Yes"/>
    <s v="Yes"/>
    <s v="Yes"/>
    <s v="Yes"/>
    <s v="Yes"/>
    <s v="Yes"/>
    <s v="No"/>
    <s v="No"/>
    <s v="No"/>
    <s v="No"/>
    <s v="No"/>
    <s v="No"/>
    <s v="No"/>
    <s v="CEP"/>
  </r>
  <r>
    <n v="160031"/>
    <x v="45"/>
    <x v="40"/>
    <x v="12"/>
    <s v="10th District"/>
    <s v="Public"/>
    <s v="School District"/>
    <s v="No"/>
    <s v="Yes"/>
    <n v="663099"/>
    <x v="326"/>
    <s v="9219 Lakewood Dr SW"/>
    <m/>
    <s v="Lakewood"/>
    <s v="Washington"/>
    <s v="98499"/>
    <n v="482"/>
    <n v="0"/>
    <n v="113"/>
    <n v="595"/>
    <x v="291"/>
    <n v="0"/>
    <n v="0.81010000000000004"/>
    <s v="No"/>
    <s v="No"/>
    <s v="No"/>
    <s v="No"/>
    <s v="No"/>
    <s v="No"/>
    <s v="No"/>
    <s v="Yes"/>
    <s v="Yes"/>
    <s v="Yes"/>
    <s v="No"/>
    <s v="No"/>
    <s v="No"/>
    <s v="No"/>
    <s v="CEP"/>
  </r>
  <r>
    <n v="160031"/>
    <x v="45"/>
    <x v="40"/>
    <x v="12"/>
    <s v="10th District"/>
    <s v="Public"/>
    <s v="School District"/>
    <s v="No"/>
    <s v="Yes"/>
    <n v="661986"/>
    <x v="327"/>
    <s v="9219 Lakewood Dr SW"/>
    <m/>
    <s v="Lakewood"/>
    <s v="Washington"/>
    <s v="98499"/>
    <n v="201"/>
    <n v="0"/>
    <n v="236"/>
    <n v="437"/>
    <x v="292"/>
    <n v="0"/>
    <n v="0.46"/>
    <s v="No"/>
    <s v="Yes"/>
    <s v="Yes"/>
    <s v="Yes"/>
    <s v="Yes"/>
    <s v="Yes"/>
    <s v="Yes"/>
    <s v="No"/>
    <s v="No"/>
    <s v="No"/>
    <s v="No"/>
    <s v="No"/>
    <s v="No"/>
    <s v="No"/>
    <s v="CEP"/>
  </r>
  <r>
    <n v="160031"/>
    <x v="45"/>
    <x v="40"/>
    <x v="12"/>
    <s v="10th District"/>
    <s v="Public"/>
    <s v="School District"/>
    <s v="No"/>
    <s v="Yes"/>
    <n v="663477"/>
    <x v="328"/>
    <s v="9219 Lakewood Dr SW"/>
    <m/>
    <s v="Lakewood"/>
    <s v="Washington"/>
    <s v="98499"/>
    <n v="406"/>
    <n v="0"/>
    <n v="105"/>
    <n v="511"/>
    <x v="293"/>
    <n v="0"/>
    <n v="0.79449999999999998"/>
    <s v="No"/>
    <s v="Yes"/>
    <s v="Yes"/>
    <s v="Yes"/>
    <s v="Yes"/>
    <s v="Yes"/>
    <s v="Yes"/>
    <s v="No"/>
    <s v="No"/>
    <s v="No"/>
    <s v="No"/>
    <s v="No"/>
    <s v="No"/>
    <s v="No"/>
    <s v="CEP"/>
  </r>
  <r>
    <n v="160031"/>
    <x v="45"/>
    <x v="40"/>
    <x v="12"/>
    <s v="10th District"/>
    <s v="Public"/>
    <s v="School District"/>
    <s v="No"/>
    <s v="Yes"/>
    <n v="661971"/>
    <x v="329"/>
    <s v="9219 Lakewood Dr SW"/>
    <m/>
    <s v="Lakewood"/>
    <s v="Washington"/>
    <s v="98499"/>
    <n v="526"/>
    <n v="0"/>
    <n v="687"/>
    <n v="1213"/>
    <x v="294"/>
    <n v="0"/>
    <n v="0.43359999999999999"/>
    <s v="No"/>
    <s v="No"/>
    <s v="No"/>
    <s v="No"/>
    <s v="No"/>
    <s v="No"/>
    <s v="No"/>
    <s v="No"/>
    <s v="No"/>
    <s v="No"/>
    <s v="Yes"/>
    <s v="Yes"/>
    <s v="Yes"/>
    <s v="Yes"/>
    <s v="CEP"/>
  </r>
  <r>
    <n v="160031"/>
    <x v="45"/>
    <x v="40"/>
    <x v="12"/>
    <s v="10th District"/>
    <s v="Public"/>
    <s v="School District"/>
    <s v="No"/>
    <s v="Yes"/>
    <n v="665878"/>
    <x v="330"/>
    <s v="9219 Lakewood Dr SW"/>
    <m/>
    <s v="Lakewood"/>
    <s v="Washington"/>
    <s v="98499"/>
    <n v="547"/>
    <n v="0"/>
    <n v="0"/>
    <n v="547"/>
    <x v="0"/>
    <n v="0"/>
    <n v="1"/>
    <s v="No"/>
    <s v="Yes"/>
    <s v="Yes"/>
    <s v="Yes"/>
    <s v="Yes"/>
    <s v="Yes"/>
    <s v="Yes"/>
    <s v="No"/>
    <s v="No"/>
    <s v="No"/>
    <s v="No"/>
    <s v="No"/>
    <s v="No"/>
    <s v="No"/>
    <s v="CEP"/>
  </r>
  <r>
    <n v="160031"/>
    <x v="45"/>
    <x v="40"/>
    <x v="12"/>
    <s v="10th District"/>
    <s v="Public"/>
    <s v="School District"/>
    <s v="No"/>
    <s v="Yes"/>
    <n v="665879"/>
    <x v="331"/>
    <s v="9219 Lakewood Dr SW"/>
    <m/>
    <s v="Lakewood"/>
    <s v="Washington"/>
    <s v="98499"/>
    <n v="475"/>
    <n v="0"/>
    <n v="0"/>
    <n v="475"/>
    <x v="0"/>
    <n v="0"/>
    <n v="1"/>
    <s v="No"/>
    <s v="No"/>
    <s v="No"/>
    <s v="No"/>
    <s v="No"/>
    <s v="No"/>
    <s v="No"/>
    <s v="Yes"/>
    <s v="Yes"/>
    <s v="Yes"/>
    <s v="No"/>
    <s v="No"/>
    <s v="No"/>
    <s v="No"/>
    <s v="CEP"/>
  </r>
  <r>
    <n v="160031"/>
    <x v="45"/>
    <x v="40"/>
    <x v="12"/>
    <s v="10th District"/>
    <s v="Public"/>
    <s v="School District"/>
    <s v="No"/>
    <s v="Yes"/>
    <n v="681026"/>
    <x v="332"/>
    <s v="9219 Lakewood Dr SW"/>
    <m/>
    <s v="Lakewood"/>
    <s v="Washington"/>
    <s v="98499"/>
    <n v="20"/>
    <n v="0"/>
    <n v="240"/>
    <n v="260"/>
    <x v="295"/>
    <n v="0"/>
    <n v="7.6899999999999996E-2"/>
    <s v="No"/>
    <s v="Yes"/>
    <s v="Yes"/>
    <s v="Yes"/>
    <s v="Yes"/>
    <s v="Yes"/>
    <s v="Yes"/>
    <s v="No"/>
    <s v="No"/>
    <s v="No"/>
    <s v="No"/>
    <s v="No"/>
    <s v="No"/>
    <s v="No"/>
    <s v="CEP"/>
  </r>
  <r>
    <n v="160031"/>
    <x v="45"/>
    <x v="40"/>
    <x v="12"/>
    <s v="10th District"/>
    <s v="Public"/>
    <s v="School District"/>
    <s v="No"/>
    <s v="Yes"/>
    <n v="661990"/>
    <x v="333"/>
    <s v="9219 Lakewood Dr SW"/>
    <m/>
    <s v="Lakewood"/>
    <s v="Washington"/>
    <s v="98499"/>
    <n v="166"/>
    <n v="0"/>
    <n v="115"/>
    <n v="281"/>
    <x v="296"/>
    <n v="0"/>
    <n v="0.5907"/>
    <s v="Yes"/>
    <s v="Yes"/>
    <s v="Yes"/>
    <s v="Yes"/>
    <s v="Yes"/>
    <s v="Yes"/>
    <s v="Yes"/>
    <s v="No"/>
    <s v="No"/>
    <s v="No"/>
    <s v="No"/>
    <s v="No"/>
    <s v="No"/>
    <s v="No"/>
    <s v="CEP"/>
  </r>
  <r>
    <n v="160031"/>
    <x v="45"/>
    <x v="40"/>
    <x v="12"/>
    <s v="10th District"/>
    <s v="Public"/>
    <s v="School District"/>
    <s v="No"/>
    <s v="Yes"/>
    <n v="663100"/>
    <x v="334"/>
    <s v="9219 Lakewood Dr SW"/>
    <m/>
    <s v="Lakewood"/>
    <s v="Washington"/>
    <s v="98499"/>
    <n v="325"/>
    <n v="0"/>
    <n v="38"/>
    <n v="363"/>
    <x v="297"/>
    <n v="0"/>
    <n v="0.89529999999999998"/>
    <s v="Yes"/>
    <s v="Yes"/>
    <s v="Yes"/>
    <s v="Yes"/>
    <s v="Yes"/>
    <s v="Yes"/>
    <s v="Yes"/>
    <s v="No"/>
    <s v="No"/>
    <s v="No"/>
    <s v="No"/>
    <s v="No"/>
    <s v="No"/>
    <s v="No"/>
    <s v="CEP"/>
  </r>
  <r>
    <n v="160031"/>
    <x v="45"/>
    <x v="40"/>
    <x v="12"/>
    <s v="10th District"/>
    <s v="Public"/>
    <s v="School District"/>
    <s v="No"/>
    <s v="Yes"/>
    <n v="681027"/>
    <x v="335"/>
    <s v="9219 Lakewood Dr SW"/>
    <m/>
    <s v="Lakewood"/>
    <s v="Washington"/>
    <s v="98499"/>
    <n v="132"/>
    <n v="0"/>
    <n v="491"/>
    <n v="623"/>
    <x v="298"/>
    <n v="0"/>
    <n v="0.21190000000000001"/>
    <s v="Yes"/>
    <s v="Yes"/>
    <s v="Yes"/>
    <s v="Yes"/>
    <s v="Yes"/>
    <s v="Yes"/>
    <s v="Yes"/>
    <s v="No"/>
    <s v="No"/>
    <s v="No"/>
    <s v="No"/>
    <s v="No"/>
    <s v="No"/>
    <s v="No"/>
    <s v="CEP"/>
  </r>
  <r>
    <n v="160031"/>
    <x v="45"/>
    <x v="40"/>
    <x v="12"/>
    <s v="10th District"/>
    <s v="Public"/>
    <s v="School District"/>
    <s v="No"/>
    <s v="Yes"/>
    <n v="686407"/>
    <x v="336"/>
    <s v="9219 Lakewood Dr SW"/>
    <m/>
    <s v="Lakewood"/>
    <s v="Washington"/>
    <s v="98499"/>
    <n v="483"/>
    <n v="0"/>
    <n v="510"/>
    <n v="993"/>
    <x v="299"/>
    <n v="0"/>
    <n v="0.4864"/>
    <s v="No"/>
    <s v="No"/>
    <s v="No"/>
    <s v="No"/>
    <s v="No"/>
    <s v="No"/>
    <s v="No"/>
    <s v="Yes"/>
    <s v="Yes"/>
    <s v="Yes"/>
    <s v="No"/>
    <s v="No"/>
    <s v="No"/>
    <s v="No"/>
    <s v="CEP"/>
  </r>
  <r>
    <n v="160031"/>
    <x v="45"/>
    <x v="40"/>
    <x v="12"/>
    <s v="10th District"/>
    <s v="Public"/>
    <s v="School District"/>
    <s v="No"/>
    <s v="Yes"/>
    <n v="661994"/>
    <x v="337"/>
    <s v="9219 Lakewood Dr SW"/>
    <m/>
    <s v="Lakewood"/>
    <s v="Washington"/>
    <s v="98499"/>
    <n v="279"/>
    <n v="0"/>
    <n v="0"/>
    <n v="279"/>
    <x v="0"/>
    <n v="0"/>
    <n v="1"/>
    <s v="Yes"/>
    <s v="Yes"/>
    <s v="Yes"/>
    <s v="Yes"/>
    <s v="Yes"/>
    <s v="Yes"/>
    <s v="Yes"/>
    <s v="No"/>
    <s v="No"/>
    <s v="No"/>
    <s v="No"/>
    <s v="No"/>
    <s v="No"/>
    <s v="No"/>
    <s v="CEP"/>
  </r>
  <r>
    <n v="160031"/>
    <x v="45"/>
    <x v="40"/>
    <x v="12"/>
    <s v="10th District"/>
    <s v="Public"/>
    <s v="School District"/>
    <s v="No"/>
    <s v="Yes"/>
    <n v="661995"/>
    <x v="338"/>
    <s v="9219 Lakewood Dr SW"/>
    <m/>
    <s v="Lakewood"/>
    <s v="Washington"/>
    <s v="98499"/>
    <n v="344"/>
    <n v="0"/>
    <n v="0"/>
    <n v="344"/>
    <x v="0"/>
    <n v="0"/>
    <n v="1"/>
    <s v="No"/>
    <s v="Yes"/>
    <s v="Yes"/>
    <s v="Yes"/>
    <s v="Yes"/>
    <s v="Yes"/>
    <s v="Yes"/>
    <s v="No"/>
    <s v="No"/>
    <s v="No"/>
    <s v="No"/>
    <s v="No"/>
    <s v="No"/>
    <s v="No"/>
    <s v="CEP"/>
  </r>
  <r>
    <n v="159402"/>
    <x v="46"/>
    <x v="41"/>
    <x v="24"/>
    <s v="5th District"/>
    <s v="Public"/>
    <s v="School District"/>
    <s v="No"/>
    <s v="Yes"/>
    <n v="662197"/>
    <x v="339"/>
    <s v="N. 1110 Morton St."/>
    <m/>
    <s v="Colfax"/>
    <s v="Washington"/>
    <s v="99111"/>
    <n v="59"/>
    <n v="12"/>
    <n v="190"/>
    <n v="261"/>
    <x v="300"/>
    <n v="4.5999999999999999E-2"/>
    <n v="0.27200000000000002"/>
    <s v="No"/>
    <s v="No"/>
    <s v="No"/>
    <s v="No"/>
    <s v="No"/>
    <s v="No"/>
    <s v="No"/>
    <s v="No"/>
    <s v="Yes"/>
    <s v="Yes"/>
    <s v="Yes"/>
    <s v="Yes"/>
    <s v="Yes"/>
    <s v="Yes"/>
    <s v="Standard"/>
  </r>
  <r>
    <n v="159402"/>
    <x v="46"/>
    <x v="41"/>
    <x v="24"/>
    <s v="5th District"/>
    <s v="Public"/>
    <s v="School District"/>
    <s v="No"/>
    <s v="Yes"/>
    <n v="662196"/>
    <x v="340"/>
    <s v="N. 1207 Morton St."/>
    <m/>
    <s v="Colfax"/>
    <s v="Washington"/>
    <s v="99111"/>
    <n v="78"/>
    <n v="9"/>
    <n v="195"/>
    <n v="282"/>
    <x v="301"/>
    <n v="3.1899999999999998E-2"/>
    <n v="0.3085"/>
    <s v="No"/>
    <s v="Yes"/>
    <s v="Yes"/>
    <s v="Yes"/>
    <s v="Yes"/>
    <s v="Yes"/>
    <s v="Yes"/>
    <s v="Yes"/>
    <s v="No"/>
    <s v="No"/>
    <s v="No"/>
    <s v="No"/>
    <s v="No"/>
    <s v="No"/>
    <s v="Standard"/>
  </r>
  <r>
    <n v="159502"/>
    <x v="47"/>
    <x v="42"/>
    <x v="25"/>
    <s v="5th District"/>
    <s v="Public"/>
    <s v="School District"/>
    <s v="No"/>
    <s v="Yes"/>
    <n v="662114"/>
    <x v="341"/>
    <s v="31 SE Ash Street"/>
    <m/>
    <s v="College Place"/>
    <s v="Washington"/>
    <s v="99324"/>
    <n v="462"/>
    <n v="0"/>
    <n v="204"/>
    <n v="666"/>
    <x v="302"/>
    <n v="0"/>
    <n v="0.69369999999999998"/>
    <s v="Yes"/>
    <s v="Yes"/>
    <s v="Yes"/>
    <s v="Yes"/>
    <s v="Yes"/>
    <s v="Yes"/>
    <s v="Yes"/>
    <s v="No"/>
    <s v="No"/>
    <s v="No"/>
    <s v="No"/>
    <s v="No"/>
    <s v="No"/>
    <s v="No"/>
    <s v="CEP"/>
  </r>
  <r>
    <n v="159502"/>
    <x v="47"/>
    <x v="42"/>
    <x v="25"/>
    <s v="5th District"/>
    <s v="Public"/>
    <s v="School District"/>
    <s v="No"/>
    <s v="Yes"/>
    <n v="662115"/>
    <x v="342"/>
    <s v="1755 S. College Avenue"/>
    <m/>
    <s v="College Place"/>
    <s v="Washington"/>
    <s v="99324"/>
    <n v="571"/>
    <n v="0"/>
    <n v="261"/>
    <n v="832"/>
    <x v="303"/>
    <n v="0"/>
    <n v="0.68630000000000002"/>
    <s v="No"/>
    <s v="No"/>
    <s v="No"/>
    <s v="No"/>
    <s v="No"/>
    <s v="No"/>
    <s v="No"/>
    <s v="Yes"/>
    <s v="Yes"/>
    <s v="Yes"/>
    <s v="Yes"/>
    <s v="Yes"/>
    <s v="Yes"/>
    <s v="Yes"/>
    <s v="CEP"/>
  </r>
  <r>
    <n v="159464"/>
    <x v="48"/>
    <x v="43"/>
    <x v="24"/>
    <s v="5th District"/>
    <s v="Public"/>
    <s v="School District"/>
    <s v="No"/>
    <s v="Yes"/>
    <n v="662028"/>
    <x v="343"/>
    <s v="706 Union St"/>
    <m/>
    <s v="Colton"/>
    <s v="Washington"/>
    <s v="99113"/>
    <n v="23"/>
    <n v="6"/>
    <n v="58"/>
    <n v="87"/>
    <x v="304"/>
    <n v="6.9000000000000006E-2"/>
    <n v="0.33329999999999999"/>
    <s v="Yes"/>
    <s v="Yes"/>
    <s v="Yes"/>
    <s v="Yes"/>
    <s v="Yes"/>
    <s v="Yes"/>
    <s v="Yes"/>
    <s v="No"/>
    <s v="No"/>
    <s v="No"/>
    <s v="No"/>
    <s v="No"/>
    <s v="No"/>
    <s v="No"/>
    <s v="Standard"/>
  </r>
  <r>
    <n v="159464"/>
    <x v="48"/>
    <x v="43"/>
    <x v="24"/>
    <s v="5th District"/>
    <s v="Public"/>
    <s v="School District"/>
    <s v="No"/>
    <s v="Yes"/>
    <n v="662029"/>
    <x v="344"/>
    <s v="706 Union"/>
    <m/>
    <s v="Colton"/>
    <s v="Washington"/>
    <s v="99113"/>
    <n v="12"/>
    <n v="6"/>
    <n v="42"/>
    <n v="60"/>
    <x v="305"/>
    <n v="0.1"/>
    <n v="0.3"/>
    <s v="No"/>
    <s v="No"/>
    <s v="No"/>
    <s v="No"/>
    <s v="No"/>
    <s v="No"/>
    <s v="No"/>
    <s v="Yes"/>
    <s v="Yes"/>
    <s v="Yes"/>
    <s v="Yes"/>
    <s v="Yes"/>
    <s v="Yes"/>
    <s v="Yes"/>
    <s v="Standard"/>
  </r>
  <r>
    <n v="159425"/>
    <x v="49"/>
    <x v="44"/>
    <x v="22"/>
    <s v="4th District"/>
    <s v="Public"/>
    <s v="School District"/>
    <s v="No"/>
    <s v="Yes"/>
    <n v="661554"/>
    <x v="345"/>
    <s v="4961B Hunters Shop Rd"/>
    <s v="PO Box 7"/>
    <s v="Hunters"/>
    <s v="Washington"/>
    <s v="99137"/>
    <n v="106"/>
    <n v="0"/>
    <n v="11"/>
    <n v="117"/>
    <x v="306"/>
    <n v="0"/>
    <n v="0.90600000000000003"/>
    <s v="Yes"/>
    <s v="Yes"/>
    <s v="Yes"/>
    <s v="Yes"/>
    <s v="Yes"/>
    <s v="Yes"/>
    <s v="Yes"/>
    <s v="Yes"/>
    <s v="Yes"/>
    <s v="Yes"/>
    <s v="Yes"/>
    <s v="Yes"/>
    <s v="Yes"/>
    <s v="Yes"/>
    <s v="CEP"/>
  </r>
  <r>
    <n v="159950"/>
    <x v="50"/>
    <x v="45"/>
    <x v="25"/>
    <s v="5th District"/>
    <s v="Public"/>
    <s v="School District"/>
    <s v="No"/>
    <s v="Yes"/>
    <n v="662119"/>
    <x v="111"/>
    <s v="977 Maple Street"/>
    <m/>
    <s v="Burbank"/>
    <s v="Washington"/>
    <s v="99323"/>
    <n v="250"/>
    <n v="0"/>
    <n v="133"/>
    <n v="383"/>
    <x v="307"/>
    <n v="0"/>
    <n v="0.65269999999999995"/>
    <s v="No"/>
    <s v="Yes"/>
    <s v="Yes"/>
    <s v="Yes"/>
    <s v="Yes"/>
    <s v="Yes"/>
    <s v="Yes"/>
    <s v="No"/>
    <s v="No"/>
    <s v="No"/>
    <s v="No"/>
    <s v="No"/>
    <s v="No"/>
    <s v="No"/>
    <s v="CEP"/>
  </r>
  <r>
    <n v="159950"/>
    <x v="50"/>
    <x v="45"/>
    <x v="16"/>
    <s v="5th District"/>
    <s v="Public"/>
    <s v="School District"/>
    <s v="No"/>
    <s v="Yes"/>
    <n v="662121"/>
    <x v="346"/>
    <s v="787 Maple Street"/>
    <m/>
    <s v="Burbank"/>
    <s v="Washington"/>
    <s v="99323"/>
    <n v="142"/>
    <n v="0"/>
    <n v="89"/>
    <n v="231"/>
    <x v="308"/>
    <n v="0"/>
    <n v="0.61470000000000002"/>
    <s v="No"/>
    <s v="No"/>
    <s v="No"/>
    <s v="No"/>
    <s v="No"/>
    <s v="No"/>
    <s v="No"/>
    <s v="No"/>
    <s v="No"/>
    <s v="No"/>
    <s v="Yes"/>
    <s v="Yes"/>
    <s v="Yes"/>
    <s v="Yes"/>
    <s v="CEP"/>
  </r>
  <r>
    <n v="159950"/>
    <x v="50"/>
    <x v="45"/>
    <x v="16"/>
    <s v="5th District"/>
    <s v="Public"/>
    <s v="School District"/>
    <s v="No"/>
    <s v="Yes"/>
    <n v="662120"/>
    <x v="347"/>
    <s v="835 Maple Street"/>
    <m/>
    <s v="Burbank"/>
    <s v="Washington"/>
    <s v="99323"/>
    <n v="144"/>
    <n v="0"/>
    <n v="41"/>
    <n v="185"/>
    <x v="309"/>
    <n v="0"/>
    <n v="0.77839999999999998"/>
    <s v="No"/>
    <s v="No"/>
    <s v="No"/>
    <s v="No"/>
    <s v="No"/>
    <s v="No"/>
    <s v="No"/>
    <s v="Yes"/>
    <s v="Yes"/>
    <s v="Yes"/>
    <s v="No"/>
    <s v="No"/>
    <s v="No"/>
    <s v="No"/>
    <s v="CEP"/>
  </r>
  <r>
    <n v="159414"/>
    <x v="51"/>
    <x v="46"/>
    <x v="16"/>
    <s v="5th District"/>
    <s v="Public"/>
    <s v="School District"/>
    <s v="No"/>
    <s v="Yes"/>
    <n v="663984"/>
    <x v="348"/>
    <s v="217 S Hofstetter St"/>
    <m/>
    <s v="Colville"/>
    <s v="Washington"/>
    <s v="99114"/>
    <n v="265"/>
    <n v="0"/>
    <n v="254"/>
    <n v="519"/>
    <x v="310"/>
    <n v="0"/>
    <n v="0.51060000000000005"/>
    <s v="No"/>
    <s v="No"/>
    <s v="No"/>
    <s v="No"/>
    <s v="No"/>
    <s v="No"/>
    <s v="No"/>
    <s v="No"/>
    <s v="No"/>
    <s v="No"/>
    <s v="Yes"/>
    <s v="Yes"/>
    <s v="Yes"/>
    <s v="Yes"/>
    <s v="CEP"/>
  </r>
  <r>
    <n v="159414"/>
    <x v="51"/>
    <x v="46"/>
    <x v="22"/>
    <s v="5th District"/>
    <s v="Public"/>
    <s v="School District"/>
    <s v="No"/>
    <s v="Yes"/>
    <n v="661549"/>
    <x v="349"/>
    <s v="990 S Cedar St"/>
    <m/>
    <s v="Colville"/>
    <s v="Washington"/>
    <s v="99114"/>
    <n v="254"/>
    <n v="0"/>
    <n v="129"/>
    <n v="383"/>
    <x v="311"/>
    <n v="0"/>
    <n v="0.66320000000000001"/>
    <s v="No"/>
    <s v="No"/>
    <s v="No"/>
    <s v="No"/>
    <s v="No"/>
    <s v="No"/>
    <s v="No"/>
    <s v="Yes"/>
    <s v="Yes"/>
    <s v="Yes"/>
    <s v="No"/>
    <s v="No"/>
    <s v="No"/>
    <s v="No"/>
    <s v="CEP"/>
  </r>
  <r>
    <n v="159414"/>
    <x v="51"/>
    <x v="46"/>
    <x v="22"/>
    <s v="5th District"/>
    <s v="Public"/>
    <s v="School District"/>
    <s v="No"/>
    <s v="Yes"/>
    <n v="665352"/>
    <x v="350"/>
    <s v="990 S Cedar St"/>
    <m/>
    <s v="Colville"/>
    <s v="Washington"/>
    <s v="99114"/>
    <n v="275"/>
    <n v="0"/>
    <n v="80"/>
    <n v="355"/>
    <x v="312"/>
    <n v="0"/>
    <n v="0.77459999999999996"/>
    <s v="No"/>
    <s v="No"/>
    <s v="No"/>
    <s v="No"/>
    <s v="Yes"/>
    <s v="Yes"/>
    <s v="Yes"/>
    <s v="No"/>
    <s v="No"/>
    <s v="No"/>
    <s v="No"/>
    <s v="No"/>
    <s v="No"/>
    <s v="No"/>
    <s v="CEP"/>
  </r>
  <r>
    <n v="159414"/>
    <x v="51"/>
    <x v="46"/>
    <x v="22"/>
    <s v="5th District"/>
    <s v="Public"/>
    <s v="School District"/>
    <s v="No"/>
    <s v="Yes"/>
    <n v="665024"/>
    <x v="351"/>
    <s v="990 S Cedar St"/>
    <m/>
    <s v="Colville"/>
    <s v="Washington"/>
    <s v="99114"/>
    <n v="314"/>
    <n v="0"/>
    <n v="83"/>
    <n v="397"/>
    <x v="313"/>
    <n v="0"/>
    <n v="0.79090000000000005"/>
    <s v="No"/>
    <s v="Yes"/>
    <s v="Yes"/>
    <s v="Yes"/>
    <s v="No"/>
    <s v="No"/>
    <s v="No"/>
    <s v="No"/>
    <s v="No"/>
    <s v="No"/>
    <s v="No"/>
    <s v="No"/>
    <s v="No"/>
    <s v="No"/>
    <s v="CEP"/>
  </r>
  <r>
    <n v="159414"/>
    <x v="51"/>
    <x v="46"/>
    <x v="22"/>
    <s v="5th District"/>
    <s v="Public"/>
    <s v="School District"/>
    <s v="No"/>
    <s v="Yes"/>
    <n v="661546"/>
    <x v="352"/>
    <s v="990 S Cedar"/>
    <m/>
    <s v="Colville"/>
    <s v="Washington"/>
    <s v="99114"/>
    <n v="70"/>
    <n v="0"/>
    <n v="0"/>
    <n v="70"/>
    <x v="0"/>
    <n v="0"/>
    <n v="1"/>
    <s v="Yes"/>
    <s v="Yes"/>
    <s v="Yes"/>
    <s v="Yes"/>
    <s v="Yes"/>
    <s v="Yes"/>
    <s v="Yes"/>
    <s v="Yes"/>
    <s v="Yes"/>
    <s v="Yes"/>
    <s v="Yes"/>
    <s v="Yes"/>
    <s v="Yes"/>
    <s v="Yes"/>
    <s v="CEP"/>
  </r>
  <r>
    <n v="159422"/>
    <x v="52"/>
    <x v="47"/>
    <x v="3"/>
    <s v="1st District"/>
    <s v="Public"/>
    <s v="School District"/>
    <s v="No"/>
    <s v="Yes"/>
    <n v="660531"/>
    <x v="353"/>
    <s v="7838 South Superior Avenue"/>
    <m/>
    <s v="Concrete"/>
    <s v="Washington"/>
    <s v="98237"/>
    <n v="237"/>
    <n v="0"/>
    <n v="83"/>
    <n v="320"/>
    <x v="314"/>
    <n v="0"/>
    <n v="0.74060000000000004"/>
    <s v="Yes"/>
    <s v="Yes"/>
    <s v="Yes"/>
    <s v="Yes"/>
    <s v="Yes"/>
    <s v="Yes"/>
    <s v="Yes"/>
    <s v="Yes"/>
    <s v="No"/>
    <s v="No"/>
    <s v="No"/>
    <s v="No"/>
    <s v="No"/>
    <s v="No"/>
    <s v="CEP"/>
  </r>
  <r>
    <n v="159422"/>
    <x v="52"/>
    <x v="47"/>
    <x v="3"/>
    <s v="1st District"/>
    <s v="Public"/>
    <s v="School District"/>
    <s v="No"/>
    <s v="Yes"/>
    <n v="660533"/>
    <x v="354"/>
    <s v="7830 South Superior Avenue"/>
    <m/>
    <s v="Concrete"/>
    <s v="Washington"/>
    <s v="98237"/>
    <n v="147"/>
    <n v="0"/>
    <n v="71"/>
    <n v="218"/>
    <x v="315"/>
    <n v="0"/>
    <n v="0.67430000000000001"/>
    <s v="No"/>
    <s v="No"/>
    <s v="No"/>
    <s v="No"/>
    <s v="No"/>
    <s v="No"/>
    <s v="No"/>
    <s v="No"/>
    <s v="Yes"/>
    <s v="Yes"/>
    <s v="Yes"/>
    <s v="Yes"/>
    <s v="Yes"/>
    <s v="Yes"/>
    <s v="CEP"/>
  </r>
  <r>
    <n v="159428"/>
    <x v="53"/>
    <x v="48"/>
    <x v="3"/>
    <s v="2nd District"/>
    <s v="Public"/>
    <s v="School District"/>
    <s v="No"/>
    <s v="Yes"/>
    <n v="660548"/>
    <x v="355"/>
    <s v="19710 State Route 534"/>
    <m/>
    <s v="Mount Vernon"/>
    <s v="Washington"/>
    <s v="98274"/>
    <n v="86"/>
    <n v="33"/>
    <n v="323"/>
    <n v="442"/>
    <x v="316"/>
    <n v="7.4700000000000003E-2"/>
    <n v="0.26919999999999999"/>
    <s v="Yes"/>
    <s v="Yes"/>
    <s v="Yes"/>
    <s v="Yes"/>
    <s v="Yes"/>
    <s v="Yes"/>
    <s v="Yes"/>
    <s v="Yes"/>
    <s v="Yes"/>
    <s v="Yes"/>
    <s v="No"/>
    <s v="No"/>
    <s v="No"/>
    <s v="No"/>
    <s v="Standard"/>
  </r>
  <r>
    <n v="159999"/>
    <x v="54"/>
    <x v="49"/>
    <x v="0"/>
    <s v="6th District"/>
    <s v="Public"/>
    <s v="School District"/>
    <s v="No"/>
    <s v="Yes"/>
    <n v="661369"/>
    <x v="356"/>
    <s v="PO Box 479"/>
    <m/>
    <s v="Cosmopolis"/>
    <s v="Washington"/>
    <s v="98537"/>
    <n v="61"/>
    <n v="23"/>
    <n v="99"/>
    <n v="183"/>
    <x v="196"/>
    <n v="0.12570000000000001"/>
    <n v="0.45900000000000002"/>
    <s v="Yes"/>
    <s v="Yes"/>
    <s v="Yes"/>
    <s v="Yes"/>
    <s v="Yes"/>
    <s v="Yes"/>
    <s v="Yes"/>
    <s v="Yes"/>
    <s v="No"/>
    <s v="No"/>
    <s v="No"/>
    <s v="No"/>
    <s v="No"/>
    <s v="No"/>
    <s v="Standard"/>
  </r>
  <r>
    <n v="159964"/>
    <x v="55"/>
    <x v="50"/>
    <x v="26"/>
    <s v="4th District"/>
    <s v="Public"/>
    <s v="School District"/>
    <s v="No"/>
    <s v="Yes"/>
    <n v="661532"/>
    <x v="357"/>
    <s v="413 N 4th"/>
    <m/>
    <s v="Coulee City"/>
    <s v="Washington"/>
    <s v="99115"/>
    <n v="32"/>
    <n v="7"/>
    <n v="63"/>
    <n v="102"/>
    <x v="317"/>
    <n v="6.8599999999999994E-2"/>
    <n v="0.38240000000000002"/>
    <s v="No"/>
    <s v="No"/>
    <s v="No"/>
    <s v="No"/>
    <s v="No"/>
    <s v="No"/>
    <s v="No"/>
    <s v="No"/>
    <s v="No"/>
    <s v="No"/>
    <s v="Yes"/>
    <s v="Yes"/>
    <s v="Yes"/>
    <s v="Yes"/>
    <s v="Standard"/>
  </r>
  <r>
    <n v="159964"/>
    <x v="55"/>
    <x v="50"/>
    <x v="26"/>
    <s v="4th District"/>
    <s v="Public"/>
    <s v="School District"/>
    <s v="No"/>
    <s v="Yes"/>
    <n v="661531"/>
    <x v="358"/>
    <s v="410 W Locust St"/>
    <m/>
    <s v="Coulee City"/>
    <s v="Washington"/>
    <s v="99115"/>
    <n v="47"/>
    <n v="0"/>
    <n v="20"/>
    <n v="67"/>
    <x v="318"/>
    <n v="0"/>
    <n v="0.70150000000000001"/>
    <s v="Yes"/>
    <s v="Yes"/>
    <s v="Yes"/>
    <s v="Yes"/>
    <s v="Yes"/>
    <s v="Yes"/>
    <s v="Yes"/>
    <s v="No"/>
    <s v="No"/>
    <s v="No"/>
    <s v="No"/>
    <s v="No"/>
    <s v="No"/>
    <s v="No"/>
    <s v="CEP"/>
  </r>
  <r>
    <n v="159278"/>
    <x v="56"/>
    <x v="6"/>
    <x v="8"/>
    <s v="9th District"/>
    <s v="Private"/>
    <s v="Corporation"/>
    <s v="No"/>
    <s v="Yes"/>
    <n v="662363"/>
    <x v="359"/>
    <s v="9243 SE 36th Street"/>
    <m/>
    <s v="Mercer Island"/>
    <s v="Washington"/>
    <s v="98040"/>
    <n v="0"/>
    <n v="0"/>
    <n v="0"/>
    <n v="0"/>
    <x v="26"/>
    <n v="0"/>
    <n v="0"/>
    <s v="Yes"/>
    <s v="No"/>
    <s v="No"/>
    <s v="No"/>
    <s v="No"/>
    <s v="No"/>
    <s v="No"/>
    <s v="No"/>
    <s v="No"/>
    <s v="No"/>
    <s v="No"/>
    <s v="No"/>
    <s v="No"/>
    <s v="No"/>
    <s v="Standard"/>
  </r>
  <r>
    <n v="159313"/>
    <x v="57"/>
    <x v="51"/>
    <x v="27"/>
    <s v="2nd District"/>
    <s v="Public"/>
    <s v="School District"/>
    <s v="No"/>
    <s v="Yes"/>
    <n v="661373"/>
    <x v="360"/>
    <s v="6 South Main Street"/>
    <m/>
    <s v="Coupeville"/>
    <s v="Washington"/>
    <s v="98239"/>
    <n v="157"/>
    <n v="26"/>
    <n v="298"/>
    <n v="481"/>
    <x v="319"/>
    <n v="5.4100000000000002E-2"/>
    <n v="0.3805"/>
    <s v="Yes"/>
    <s v="Yes"/>
    <s v="Yes"/>
    <s v="Yes"/>
    <s v="Yes"/>
    <s v="Yes"/>
    <s v="Yes"/>
    <s v="No"/>
    <s v="No"/>
    <s v="No"/>
    <s v="No"/>
    <s v="No"/>
    <s v="No"/>
    <s v="No"/>
    <s v="Standard"/>
  </r>
  <r>
    <n v="159313"/>
    <x v="57"/>
    <x v="51"/>
    <x v="27"/>
    <s v="2nd District"/>
    <s v="Public"/>
    <s v="School District"/>
    <s v="No"/>
    <s v="Yes"/>
    <n v="661374"/>
    <x v="361"/>
    <s v="501 S Main St"/>
    <m/>
    <s v="Coupeville"/>
    <s v="Washington"/>
    <s v="98239"/>
    <n v="62"/>
    <n v="15"/>
    <n v="196"/>
    <n v="273"/>
    <x v="320"/>
    <n v="5.4899999999999997E-2"/>
    <n v="0.28210000000000002"/>
    <s v="No"/>
    <s v="No"/>
    <s v="No"/>
    <s v="No"/>
    <s v="No"/>
    <s v="No"/>
    <s v="No"/>
    <s v="No"/>
    <s v="No"/>
    <s v="No"/>
    <s v="Yes"/>
    <s v="Yes"/>
    <s v="Yes"/>
    <s v="Yes"/>
    <s v="Standard"/>
  </r>
  <r>
    <n v="159313"/>
    <x v="57"/>
    <x v="51"/>
    <x v="27"/>
    <s v="2nd District"/>
    <s v="Public"/>
    <s v="School District"/>
    <s v="No"/>
    <s v="Yes"/>
    <n v="662764"/>
    <x v="362"/>
    <s v="501 S Main St"/>
    <m/>
    <s v="Coupeville"/>
    <s v="Washington"/>
    <s v="98239"/>
    <n v="68"/>
    <n v="13"/>
    <n v="162"/>
    <n v="243"/>
    <x v="321"/>
    <n v="5.3499999999999999E-2"/>
    <n v="0.33329999999999999"/>
    <s v="No"/>
    <s v="No"/>
    <s v="No"/>
    <s v="No"/>
    <s v="No"/>
    <s v="No"/>
    <s v="No"/>
    <s v="Yes"/>
    <s v="Yes"/>
    <s v="Yes"/>
    <s v="No"/>
    <s v="No"/>
    <s v="No"/>
    <s v="No"/>
    <s v="Standard"/>
  </r>
  <r>
    <n v="159851"/>
    <x v="58"/>
    <x v="6"/>
    <x v="19"/>
    <s v="3rd District"/>
    <s v="Public"/>
    <s v="Government"/>
    <s v="Yes"/>
    <s v="No"/>
    <n v="662330"/>
    <x v="363"/>
    <s v="1725 1st ave"/>
    <m/>
    <s v="Longview"/>
    <s v="Washington"/>
    <s v="98632"/>
    <n v="6"/>
    <n v="0"/>
    <n v="0"/>
    <n v="6"/>
    <x v="0"/>
    <n v="0"/>
    <n v="1"/>
    <s v="No"/>
    <s v="No"/>
    <s v="No"/>
    <s v="No"/>
    <s v="Yes"/>
    <s v="Yes"/>
    <s v="Yes"/>
    <s v="Yes"/>
    <s v="Yes"/>
    <s v="Yes"/>
    <s v="Yes"/>
    <s v="Yes"/>
    <s v="Yes"/>
    <s v="Yes"/>
    <s v="Standard"/>
  </r>
  <r>
    <n v="159459"/>
    <x v="59"/>
    <x v="52"/>
    <x v="17"/>
    <s v="6th District"/>
    <s v="Public"/>
    <s v="School District"/>
    <s v="No"/>
    <s v="Yes"/>
    <n v="661195"/>
    <x v="364"/>
    <s v="PO Box 20"/>
    <m/>
    <s v="Joyce"/>
    <s v="Washington"/>
    <s v="98343"/>
    <n v="63"/>
    <n v="29"/>
    <n v="125"/>
    <n v="217"/>
    <x v="322"/>
    <n v="0.1336"/>
    <n v="0.42399999999999999"/>
    <s v="No"/>
    <s v="Yes"/>
    <s v="Yes"/>
    <s v="Yes"/>
    <s v="Yes"/>
    <s v="Yes"/>
    <s v="Yes"/>
    <s v="Yes"/>
    <s v="Yes"/>
    <s v="Yes"/>
    <s v="Yes"/>
    <s v="Yes"/>
    <s v="Yes"/>
    <s v="Yes"/>
    <s v="Standard"/>
  </r>
  <r>
    <n v="159899"/>
    <x v="60"/>
    <x v="53"/>
    <x v="2"/>
    <s v="5th District"/>
    <s v="Public"/>
    <s v="School District"/>
    <s v="No"/>
    <s v="Yes"/>
    <n v="661798"/>
    <x v="365"/>
    <s v="485 SE E ST"/>
    <m/>
    <s v="CRESTON"/>
    <s v="Washington"/>
    <s v="99117"/>
    <n v="36"/>
    <n v="0"/>
    <n v="7"/>
    <n v="43"/>
    <x v="323"/>
    <n v="0"/>
    <n v="0.83720000000000006"/>
    <s v="No"/>
    <s v="Yes"/>
    <s v="Yes"/>
    <s v="Yes"/>
    <s v="Yes"/>
    <s v="Yes"/>
    <s v="Yes"/>
    <s v="Yes"/>
    <s v="No"/>
    <s v="No"/>
    <s v="No"/>
    <s v="No"/>
    <s v="No"/>
    <s v="No"/>
    <s v="CEP"/>
  </r>
  <r>
    <n v="159899"/>
    <x v="60"/>
    <x v="53"/>
    <x v="2"/>
    <s v="5th District"/>
    <s v="Public"/>
    <s v="School District"/>
    <s v="No"/>
    <s v="Yes"/>
    <n v="661799"/>
    <x v="366"/>
    <s v="485 SE E ST"/>
    <m/>
    <s v="CRESTON"/>
    <s v="Wisconsin"/>
    <s v="99117"/>
    <n v="19"/>
    <n v="4"/>
    <n v="25"/>
    <n v="48"/>
    <x v="324"/>
    <n v="8.3299999999999999E-2"/>
    <n v="0.47920000000000001"/>
    <s v="No"/>
    <s v="No"/>
    <s v="No"/>
    <s v="No"/>
    <s v="No"/>
    <s v="No"/>
    <s v="No"/>
    <s v="No"/>
    <s v="Yes"/>
    <s v="Yes"/>
    <s v="Yes"/>
    <s v="Yes"/>
    <s v="Yes"/>
    <s v="Yes"/>
    <s v="Standard"/>
  </r>
  <r>
    <n v="159308"/>
    <x v="61"/>
    <x v="54"/>
    <x v="16"/>
    <s v="5th District"/>
    <s v="Public"/>
    <s v="School District"/>
    <s v="No"/>
    <s v="Yes"/>
    <n v="661501"/>
    <x v="367"/>
    <s v="PO Box 370"/>
    <m/>
    <s v="Curlew"/>
    <s v="Washington"/>
    <s v="99118"/>
    <n v="130"/>
    <n v="0"/>
    <n v="59"/>
    <n v="189"/>
    <x v="325"/>
    <n v="0"/>
    <n v="0.68779999999999997"/>
    <s v="Yes"/>
    <s v="Yes"/>
    <s v="Yes"/>
    <s v="Yes"/>
    <s v="Yes"/>
    <s v="Yes"/>
    <s v="Yes"/>
    <s v="Yes"/>
    <s v="Yes"/>
    <s v="Yes"/>
    <s v="Yes"/>
    <s v="Yes"/>
    <s v="Yes"/>
    <s v="Yes"/>
    <s v="CEP"/>
  </r>
  <r>
    <n v="159353"/>
    <x v="62"/>
    <x v="55"/>
    <x v="21"/>
    <s v="5th District"/>
    <s v="Public"/>
    <s v="School District"/>
    <s v="No"/>
    <s v="Yes"/>
    <n v="661856"/>
    <x v="368"/>
    <s v="305 Monumental Rd"/>
    <m/>
    <s v="Cusick"/>
    <s v="Washington"/>
    <s v="99119"/>
    <n v="84"/>
    <n v="0"/>
    <n v="30"/>
    <n v="114"/>
    <x v="326"/>
    <n v="0"/>
    <n v="0.73680000000000001"/>
    <s v="Yes"/>
    <s v="Yes"/>
    <s v="Yes"/>
    <s v="Yes"/>
    <s v="Yes"/>
    <s v="Yes"/>
    <s v="Yes"/>
    <s v="No"/>
    <s v="No"/>
    <s v="No"/>
    <s v="No"/>
    <s v="No"/>
    <s v="No"/>
    <s v="No"/>
    <s v="CEP"/>
  </r>
  <r>
    <n v="159353"/>
    <x v="62"/>
    <x v="55"/>
    <x v="28"/>
    <s v="5th District"/>
    <s v="Public"/>
    <s v="School District"/>
    <s v="No"/>
    <s v="Yes"/>
    <n v="661858"/>
    <x v="369"/>
    <s v="305 Monumental Road"/>
    <m/>
    <s v="Cusick"/>
    <s v="Washington"/>
    <s v="99119"/>
    <n v="119"/>
    <n v="0"/>
    <n v="11"/>
    <n v="130"/>
    <x v="327"/>
    <n v="0"/>
    <n v="0.91539999999999999"/>
    <s v="No"/>
    <s v="No"/>
    <s v="No"/>
    <s v="No"/>
    <s v="No"/>
    <s v="No"/>
    <s v="No"/>
    <s v="Yes"/>
    <s v="Yes"/>
    <s v="Yes"/>
    <s v="Yes"/>
    <s v="Yes"/>
    <s v="Yes"/>
    <s v="Yes"/>
    <s v="CEP"/>
  </r>
  <r>
    <n v="159353"/>
    <x v="62"/>
    <x v="55"/>
    <x v="28"/>
    <s v="5th District"/>
    <s v="Public"/>
    <s v="School District"/>
    <s v="No"/>
    <s v="Yes"/>
    <n v="685349"/>
    <x v="370"/>
    <s v="104 Wright Street"/>
    <m/>
    <s v="Cusick"/>
    <s v="Washington"/>
    <s v="99119"/>
    <n v="36"/>
    <n v="0"/>
    <n v="4"/>
    <n v="40"/>
    <x v="328"/>
    <n v="0"/>
    <n v="0.9"/>
    <s v="No"/>
    <s v="Yes"/>
    <s v="Yes"/>
    <s v="Yes"/>
    <s v="Yes"/>
    <s v="Yes"/>
    <s v="Yes"/>
    <s v="Yes"/>
    <s v="Yes"/>
    <s v="Yes"/>
    <s v="No"/>
    <s v="No"/>
    <s v="No"/>
    <s v="No"/>
    <s v="CEP"/>
  </r>
  <r>
    <n v="159311"/>
    <x v="63"/>
    <x v="56"/>
    <x v="4"/>
    <s v="1st District"/>
    <s v="Public"/>
    <s v="School District"/>
    <s v="No"/>
    <s v="Yes"/>
    <n v="660629"/>
    <x v="371"/>
    <s v="1075 Fir St"/>
    <m/>
    <s v="Darrington"/>
    <s v="Washington"/>
    <s v="98241"/>
    <n v="279"/>
    <n v="0"/>
    <n v="81"/>
    <n v="360"/>
    <x v="329"/>
    <n v="0"/>
    <n v="0.77500000000000002"/>
    <s v="Yes"/>
    <s v="Yes"/>
    <s v="Yes"/>
    <s v="Yes"/>
    <s v="Yes"/>
    <s v="Yes"/>
    <s v="Yes"/>
    <s v="Yes"/>
    <s v="Yes"/>
    <s v="Yes"/>
    <s v="No"/>
    <s v="No"/>
    <s v="No"/>
    <s v="No"/>
    <s v="CEP"/>
  </r>
  <r>
    <n v="159311"/>
    <x v="63"/>
    <x v="56"/>
    <x v="4"/>
    <s v="1st District"/>
    <s v="Public"/>
    <s v="School District"/>
    <s v="No"/>
    <s v="Yes"/>
    <n v="660630"/>
    <x v="372"/>
    <s v="P.O. Box 27"/>
    <s v="1085 Fir Street"/>
    <s v="Darrington"/>
    <s v="Washington"/>
    <s v="98241"/>
    <n v="64"/>
    <n v="0"/>
    <n v="45"/>
    <n v="109"/>
    <x v="330"/>
    <n v="0"/>
    <n v="0.58720000000000006"/>
    <s v="No"/>
    <s v="No"/>
    <s v="No"/>
    <s v="No"/>
    <s v="No"/>
    <s v="No"/>
    <s v="No"/>
    <s v="No"/>
    <s v="No"/>
    <s v="No"/>
    <s v="Yes"/>
    <s v="Yes"/>
    <s v="Yes"/>
    <s v="Yes"/>
    <s v="CEP"/>
  </r>
  <r>
    <n v="159920"/>
    <x v="64"/>
    <x v="57"/>
    <x v="2"/>
    <s v="5th District"/>
    <s v="Public"/>
    <s v="School District"/>
    <s v="No"/>
    <s v="Yes"/>
    <n v="678929"/>
    <x v="373"/>
    <s v="601 Washington Street"/>
    <m/>
    <s v="Davenport"/>
    <s v="Washington"/>
    <s v="99122"/>
    <n v="121"/>
    <n v="72"/>
    <n v="156"/>
    <n v="349"/>
    <x v="331"/>
    <n v="0.20630000000000001"/>
    <n v="0.55300000000000005"/>
    <s v="Yes"/>
    <s v="Yes"/>
    <s v="Yes"/>
    <s v="Yes"/>
    <s v="Yes"/>
    <s v="Yes"/>
    <s v="Yes"/>
    <s v="No"/>
    <s v="No"/>
    <s v="No"/>
    <s v="No"/>
    <s v="No"/>
    <s v="No"/>
    <s v="No"/>
    <s v="Standard"/>
  </r>
  <r>
    <n v="159920"/>
    <x v="64"/>
    <x v="57"/>
    <x v="2"/>
    <s v="5th District"/>
    <s v="Public"/>
    <s v="School District"/>
    <s v="No"/>
    <s v="Yes"/>
    <n v="661805"/>
    <x v="374"/>
    <s v="801 7th Street"/>
    <m/>
    <s v="Davenport"/>
    <s v="Washington"/>
    <s v="99122"/>
    <n v="108"/>
    <n v="67"/>
    <n v="144"/>
    <n v="319"/>
    <x v="332"/>
    <n v="0.21"/>
    <n v="0.54859999999999998"/>
    <s v="No"/>
    <s v="No"/>
    <s v="No"/>
    <s v="No"/>
    <s v="No"/>
    <s v="No"/>
    <s v="No"/>
    <s v="Yes"/>
    <s v="Yes"/>
    <s v="Yes"/>
    <s v="Yes"/>
    <s v="Yes"/>
    <s v="Yes"/>
    <s v="Yes"/>
    <s v="Standard"/>
  </r>
  <r>
    <n v="159920"/>
    <x v="64"/>
    <x v="57"/>
    <x v="2"/>
    <s v="5th District"/>
    <s v="Public"/>
    <s v="School District"/>
    <s v="No"/>
    <s v="Yes"/>
    <n v="687231"/>
    <x v="375"/>
    <s v="801 7th St"/>
    <m/>
    <s v="Davenport"/>
    <s v="Washington"/>
    <s v="99122"/>
    <n v="11"/>
    <n v="2"/>
    <n v="8"/>
    <n v="21"/>
    <x v="333"/>
    <n v="9.5200000000000007E-2"/>
    <n v="0.61899999999999999"/>
    <s v="No"/>
    <s v="No"/>
    <s v="No"/>
    <s v="No"/>
    <s v="No"/>
    <s v="No"/>
    <s v="No"/>
    <s v="No"/>
    <s v="No"/>
    <s v="No"/>
    <s v="Yes"/>
    <s v="Yes"/>
    <s v="Yes"/>
    <s v="Yes"/>
    <s v="Standard"/>
  </r>
  <r>
    <n v="159456"/>
    <x v="65"/>
    <x v="58"/>
    <x v="29"/>
    <s v="5th District"/>
    <s v="Public"/>
    <s v="School District"/>
    <s v="No"/>
    <s v="Yes"/>
    <n v="661308"/>
    <x v="376"/>
    <s v="302 East Park Street"/>
    <m/>
    <s v="Dayton"/>
    <s v="Washington"/>
    <s v="99328"/>
    <n v="120"/>
    <n v="0"/>
    <n v="62"/>
    <n v="182"/>
    <x v="334"/>
    <n v="0"/>
    <n v="0.6593"/>
    <s v="Yes"/>
    <s v="Yes"/>
    <s v="Yes"/>
    <s v="Yes"/>
    <s v="Yes"/>
    <s v="Yes"/>
    <s v="Yes"/>
    <s v="No"/>
    <s v="No"/>
    <s v="No"/>
    <s v="No"/>
    <s v="No"/>
    <s v="No"/>
    <s v="No"/>
    <s v="CEP"/>
  </r>
  <r>
    <n v="159456"/>
    <x v="65"/>
    <x v="58"/>
    <x v="29"/>
    <s v="5th District"/>
    <s v="Public"/>
    <s v="School District"/>
    <s v="No"/>
    <s v="Yes"/>
    <n v="661310"/>
    <x v="377"/>
    <s v="614 South Third Street"/>
    <m/>
    <s v="Dayton"/>
    <s v="Washington"/>
    <s v="99328"/>
    <n v="63"/>
    <n v="0"/>
    <n v="27"/>
    <n v="90"/>
    <x v="335"/>
    <n v="0"/>
    <n v="0.7"/>
    <s v="No"/>
    <s v="No"/>
    <s v="No"/>
    <s v="No"/>
    <s v="No"/>
    <s v="No"/>
    <s v="No"/>
    <s v="No"/>
    <s v="No"/>
    <s v="No"/>
    <s v="Yes"/>
    <s v="Yes"/>
    <s v="Yes"/>
    <s v="Yes"/>
    <s v="CEP"/>
  </r>
  <r>
    <n v="159456"/>
    <x v="65"/>
    <x v="58"/>
    <x v="29"/>
    <s v="5th District"/>
    <s v="Public"/>
    <s v="School District"/>
    <s v="No"/>
    <s v="Yes"/>
    <n v="661309"/>
    <x v="378"/>
    <s v="614 South Third Street"/>
    <m/>
    <s v="Dayton"/>
    <s v="Washington"/>
    <s v="99328"/>
    <n v="46"/>
    <n v="0"/>
    <n v="31"/>
    <n v="77"/>
    <x v="336"/>
    <n v="0"/>
    <n v="0.59740000000000004"/>
    <s v="No"/>
    <s v="No"/>
    <s v="No"/>
    <s v="No"/>
    <s v="No"/>
    <s v="No"/>
    <s v="No"/>
    <s v="Yes"/>
    <s v="Yes"/>
    <s v="Yes"/>
    <s v="No"/>
    <s v="No"/>
    <s v="No"/>
    <s v="No"/>
    <s v="CEP"/>
  </r>
  <r>
    <n v="160463"/>
    <x v="66"/>
    <x v="59"/>
    <x v="8"/>
    <s v="At-Large District"/>
    <s v="Public"/>
    <s v="Government"/>
    <s v="Yes"/>
    <s v="Yes"/>
    <n v="685727"/>
    <x v="379"/>
    <s v="33010 SE 99th Street"/>
    <m/>
    <s v="Snoqualmie"/>
    <s v="Washington"/>
    <s v="98065"/>
    <n v="10"/>
    <n v="0"/>
    <n v="0"/>
    <n v="10"/>
    <x v="0"/>
    <n v="0"/>
    <n v="1"/>
    <s v="No"/>
    <s v="No"/>
    <s v="No"/>
    <s v="No"/>
    <s v="No"/>
    <s v="No"/>
    <s v="No"/>
    <s v="No"/>
    <s v="No"/>
    <s v="No"/>
    <s v="Yes"/>
    <s v="Yes"/>
    <s v="Yes"/>
    <s v="Yes"/>
    <s v="Standard"/>
  </r>
  <r>
    <n v="160463"/>
    <x v="66"/>
    <x v="59"/>
    <x v="8"/>
    <s v="At-Large District"/>
    <s v="Public"/>
    <s v="Government"/>
    <s v="Yes"/>
    <s v="Yes"/>
    <n v="685728"/>
    <x v="380"/>
    <s v="33010 SE 99th Street"/>
    <m/>
    <s v="Snoqualmie"/>
    <s v="Washington"/>
    <s v="98065"/>
    <n v="10"/>
    <n v="0"/>
    <n v="0"/>
    <n v="10"/>
    <x v="0"/>
    <n v="0"/>
    <n v="1"/>
    <s v="No"/>
    <s v="No"/>
    <s v="No"/>
    <s v="No"/>
    <s v="No"/>
    <s v="No"/>
    <s v="No"/>
    <s v="No"/>
    <s v="No"/>
    <s v="No"/>
    <s v="Yes"/>
    <s v="Yes"/>
    <s v="Yes"/>
    <s v="Yes"/>
    <s v="Standard"/>
  </r>
  <r>
    <n v="160463"/>
    <x v="66"/>
    <x v="59"/>
    <x v="8"/>
    <s v="At-Large District"/>
    <s v="Public"/>
    <s v="Government"/>
    <s v="Yes"/>
    <s v="Yes"/>
    <n v="685730"/>
    <x v="381"/>
    <s v="33010 SE 99th Street"/>
    <m/>
    <s v="Snoqualmie"/>
    <s v="Washington"/>
    <s v="98065"/>
    <n v="16"/>
    <n v="0"/>
    <n v="0"/>
    <n v="16"/>
    <x v="0"/>
    <n v="0"/>
    <n v="1"/>
    <s v="No"/>
    <s v="No"/>
    <s v="No"/>
    <s v="No"/>
    <s v="No"/>
    <s v="No"/>
    <s v="No"/>
    <s v="No"/>
    <s v="No"/>
    <s v="No"/>
    <s v="Yes"/>
    <s v="Yes"/>
    <s v="Yes"/>
    <s v="Yes"/>
    <s v="Standard"/>
  </r>
  <r>
    <n v="160463"/>
    <x v="66"/>
    <x v="59"/>
    <x v="8"/>
    <s v="At-Large District"/>
    <s v="Public"/>
    <s v="Government"/>
    <s v="Yes"/>
    <s v="Yes"/>
    <n v="685732"/>
    <x v="382"/>
    <s v="33010 SE 99th Street"/>
    <m/>
    <s v="Snoqualmie"/>
    <s v="Washington"/>
    <s v="98065"/>
    <n v="15"/>
    <n v="0"/>
    <n v="0"/>
    <n v="15"/>
    <x v="0"/>
    <n v="0"/>
    <n v="1"/>
    <s v="No"/>
    <s v="No"/>
    <s v="No"/>
    <s v="No"/>
    <s v="No"/>
    <s v="No"/>
    <s v="No"/>
    <s v="No"/>
    <s v="No"/>
    <s v="No"/>
    <s v="Yes"/>
    <s v="Yes"/>
    <s v="Yes"/>
    <s v="Yes"/>
    <s v="Standard"/>
  </r>
  <r>
    <n v="160463"/>
    <x v="66"/>
    <x v="59"/>
    <x v="8"/>
    <s v="At-Large District"/>
    <s v="Public"/>
    <s v="Government"/>
    <s v="Yes"/>
    <s v="Yes"/>
    <n v="685734"/>
    <x v="383"/>
    <s v="33010 SE 99th Street"/>
    <m/>
    <s v="Snoqualmie"/>
    <s v="Washington"/>
    <s v="98065"/>
    <n v="9"/>
    <n v="0"/>
    <n v="0"/>
    <n v="9"/>
    <x v="0"/>
    <n v="0"/>
    <n v="1"/>
    <s v="No"/>
    <s v="No"/>
    <s v="No"/>
    <s v="No"/>
    <s v="No"/>
    <s v="No"/>
    <s v="No"/>
    <s v="No"/>
    <s v="No"/>
    <s v="No"/>
    <s v="Yes"/>
    <s v="Yes"/>
    <s v="Yes"/>
    <s v="Yes"/>
    <s v="Standard"/>
  </r>
  <r>
    <n v="160463"/>
    <x v="66"/>
    <x v="59"/>
    <x v="8"/>
    <s v="At-Large District"/>
    <s v="Public"/>
    <s v="Government"/>
    <s v="Yes"/>
    <s v="Yes"/>
    <n v="685736"/>
    <x v="384"/>
    <s v="33010 SE 99th Street"/>
    <m/>
    <s v="Snoqualmie"/>
    <s v="Washington"/>
    <s v="98065"/>
    <n v="15"/>
    <n v="0"/>
    <n v="0"/>
    <n v="15"/>
    <x v="0"/>
    <n v="0"/>
    <n v="1"/>
    <s v="No"/>
    <s v="No"/>
    <s v="No"/>
    <s v="No"/>
    <s v="No"/>
    <s v="No"/>
    <s v="No"/>
    <s v="No"/>
    <s v="No"/>
    <s v="No"/>
    <s v="Yes"/>
    <s v="Yes"/>
    <s v="Yes"/>
    <s v="Yes"/>
    <s v="Standard"/>
  </r>
  <r>
    <n v="160463"/>
    <x v="66"/>
    <x v="59"/>
    <x v="8"/>
    <s v="At-Large District"/>
    <s v="Public"/>
    <s v="Government"/>
    <s v="Yes"/>
    <s v="Yes"/>
    <n v="685737"/>
    <x v="385"/>
    <s v="33010 SE 99th Street"/>
    <m/>
    <s v="Snoqualmie"/>
    <s v="Washington"/>
    <s v="98065"/>
    <n v="10"/>
    <n v="0"/>
    <n v="0"/>
    <n v="10"/>
    <x v="0"/>
    <n v="0"/>
    <n v="1"/>
    <s v="No"/>
    <s v="No"/>
    <s v="No"/>
    <s v="No"/>
    <s v="No"/>
    <s v="No"/>
    <s v="No"/>
    <s v="No"/>
    <s v="No"/>
    <s v="No"/>
    <s v="Yes"/>
    <s v="Yes"/>
    <s v="Yes"/>
    <s v="Yes"/>
    <s v="Standard"/>
  </r>
  <r>
    <n v="160460"/>
    <x v="67"/>
    <x v="59"/>
    <x v="14"/>
    <s v="At-Large District"/>
    <s v="Public"/>
    <s v="Government"/>
    <s v="Yes"/>
    <s v="Yes"/>
    <n v="685681"/>
    <x v="386"/>
    <s v="260 N. Georgia Ave."/>
    <m/>
    <s v="East Wenatchee"/>
    <s v="Washington"/>
    <s v="98802"/>
    <n v="15"/>
    <n v="0"/>
    <n v="0"/>
    <n v="15"/>
    <x v="0"/>
    <n v="0"/>
    <n v="1"/>
    <s v="No"/>
    <s v="No"/>
    <s v="No"/>
    <s v="No"/>
    <s v="No"/>
    <s v="No"/>
    <s v="No"/>
    <s v="No"/>
    <s v="Yes"/>
    <s v="Yes"/>
    <s v="Yes"/>
    <s v="Yes"/>
    <s v="Yes"/>
    <s v="Yes"/>
    <s v="Standard"/>
  </r>
  <r>
    <n v="160460"/>
    <x v="67"/>
    <x v="59"/>
    <x v="12"/>
    <s v="At-Large District"/>
    <s v="Public"/>
    <s v="Government"/>
    <s v="Yes"/>
    <s v="Yes"/>
    <n v="685682"/>
    <x v="387"/>
    <s v="8701 Steilacoom Blvd. SW"/>
    <m/>
    <s v="Lakewood"/>
    <s v="Washington"/>
    <s v="98498"/>
    <n v="17"/>
    <n v="0"/>
    <n v="0"/>
    <n v="17"/>
    <x v="0"/>
    <n v="0"/>
    <n v="1"/>
    <s v="No"/>
    <s v="No"/>
    <s v="No"/>
    <s v="No"/>
    <s v="No"/>
    <s v="No"/>
    <s v="No"/>
    <s v="No"/>
    <s v="Yes"/>
    <s v="Yes"/>
    <s v="Yes"/>
    <s v="Yes"/>
    <s v="Yes"/>
    <s v="Yes"/>
    <s v="Standard"/>
  </r>
  <r>
    <n v="160460"/>
    <x v="67"/>
    <x v="59"/>
    <x v="23"/>
    <s v="At-Large District"/>
    <s v="Public"/>
    <s v="Government"/>
    <s v="Yes"/>
    <s v="Yes"/>
    <n v="685683"/>
    <x v="388"/>
    <s v="11042 Parke Creek Road"/>
    <m/>
    <s v="Ellensburg"/>
    <s v="Washington"/>
    <s v="98926"/>
    <n v="19"/>
    <n v="0"/>
    <n v="0"/>
    <n v="19"/>
    <x v="0"/>
    <n v="0"/>
    <n v="1"/>
    <s v="No"/>
    <s v="No"/>
    <s v="No"/>
    <s v="No"/>
    <s v="No"/>
    <s v="No"/>
    <s v="No"/>
    <s v="No"/>
    <s v="Yes"/>
    <s v="Yes"/>
    <s v="Yes"/>
    <s v="Yes"/>
    <s v="Yes"/>
    <s v="Yes"/>
    <s v="Standard"/>
  </r>
  <r>
    <n v="160460"/>
    <x v="67"/>
    <x v="59"/>
    <x v="30"/>
    <s v="At-Large District"/>
    <s v="Public"/>
    <s v="Government"/>
    <s v="Yes"/>
    <s v="Yes"/>
    <n v="685684"/>
    <x v="389"/>
    <s v="1726 Jerome Ave"/>
    <m/>
    <s v="Yakima"/>
    <s v="Washington"/>
    <s v="98902"/>
    <n v="10"/>
    <n v="0"/>
    <n v="0"/>
    <n v="10"/>
    <x v="0"/>
    <n v="0"/>
    <n v="1"/>
    <s v="No"/>
    <s v="No"/>
    <s v="No"/>
    <s v="No"/>
    <s v="No"/>
    <s v="No"/>
    <s v="No"/>
    <s v="No"/>
    <s v="Yes"/>
    <s v="Yes"/>
    <s v="Yes"/>
    <s v="Yes"/>
    <s v="Yes"/>
    <s v="Yes"/>
    <s v="Standard"/>
  </r>
  <r>
    <n v="160460"/>
    <x v="67"/>
    <x v="59"/>
    <x v="26"/>
    <s v="At-Large District"/>
    <s v="Public"/>
    <s v="Government"/>
    <s v="Yes"/>
    <s v="Yes"/>
    <n v="685685"/>
    <x v="390"/>
    <s v="1421 E Division"/>
    <m/>
    <s v="Ephrata"/>
    <s v="Washington"/>
    <s v="98823"/>
    <n v="15"/>
    <n v="0"/>
    <n v="0"/>
    <n v="15"/>
    <x v="0"/>
    <n v="0"/>
    <n v="1"/>
    <s v="No"/>
    <s v="No"/>
    <s v="No"/>
    <s v="No"/>
    <s v="No"/>
    <s v="No"/>
    <s v="No"/>
    <s v="No"/>
    <s v="Yes"/>
    <s v="Yes"/>
    <s v="Yes"/>
    <s v="Yes"/>
    <s v="Yes"/>
    <s v="Yes"/>
    <s v="Standard"/>
  </r>
  <r>
    <n v="160460"/>
    <x v="67"/>
    <x v="59"/>
    <x v="31"/>
    <s v="At-Large District"/>
    <s v="Public"/>
    <s v="Government"/>
    <s v="Yes"/>
    <s v="Yes"/>
    <n v="685686"/>
    <x v="391"/>
    <s v="2010 Puget St NE"/>
    <m/>
    <s v="Olympia"/>
    <s v="Washington"/>
    <s v="98506"/>
    <n v="15"/>
    <n v="0"/>
    <n v="0"/>
    <n v="15"/>
    <x v="0"/>
    <n v="0"/>
    <n v="1"/>
    <s v="No"/>
    <s v="No"/>
    <s v="No"/>
    <s v="No"/>
    <s v="No"/>
    <s v="No"/>
    <s v="No"/>
    <s v="No"/>
    <s v="Yes"/>
    <s v="Yes"/>
    <s v="Yes"/>
    <s v="Yes"/>
    <s v="Yes"/>
    <s v="Yes"/>
    <s v="Standard"/>
  </r>
  <r>
    <n v="160460"/>
    <x v="67"/>
    <x v="59"/>
    <x v="11"/>
    <s v="At-Large District"/>
    <s v="Public"/>
    <s v="Government"/>
    <s v="Yes"/>
    <s v="Yes"/>
    <n v="685687"/>
    <x v="392"/>
    <s v="605 McMurray"/>
    <m/>
    <s v="Richland"/>
    <s v="Washington"/>
    <s v="99354"/>
    <n v="15"/>
    <n v="0"/>
    <n v="0"/>
    <n v="15"/>
    <x v="0"/>
    <n v="0"/>
    <n v="1"/>
    <s v="No"/>
    <s v="No"/>
    <s v="No"/>
    <s v="No"/>
    <s v="No"/>
    <s v="No"/>
    <s v="No"/>
    <s v="No"/>
    <s v="Yes"/>
    <s v="Yes"/>
    <s v="Yes"/>
    <s v="Yes"/>
    <s v="Yes"/>
    <s v="Yes"/>
    <s v="Standard"/>
  </r>
  <r>
    <n v="160460"/>
    <x v="67"/>
    <x v="59"/>
    <x v="8"/>
    <s v="At-Large District"/>
    <s v="Public"/>
    <s v="Government"/>
    <s v="Yes"/>
    <s v="Yes"/>
    <n v="685688"/>
    <x v="393"/>
    <s v="14521 - 12th Avenue N.E."/>
    <m/>
    <s v="Woodinville"/>
    <s v="Washington"/>
    <s v="98034"/>
    <n v="13"/>
    <n v="0"/>
    <n v="0"/>
    <n v="13"/>
    <x v="0"/>
    <n v="0"/>
    <n v="1"/>
    <s v="No"/>
    <s v="No"/>
    <s v="No"/>
    <s v="No"/>
    <s v="No"/>
    <s v="No"/>
    <s v="No"/>
    <s v="No"/>
    <s v="Yes"/>
    <s v="Yes"/>
    <s v="Yes"/>
    <s v="Yes"/>
    <s v="Yes"/>
    <s v="Yes"/>
    <s v="Standard"/>
  </r>
  <r>
    <n v="159383"/>
    <x v="68"/>
    <x v="60"/>
    <x v="7"/>
    <s v="5th District"/>
    <s v="Public"/>
    <s v="School District"/>
    <s v="No"/>
    <s v="Yes"/>
    <n v="664291"/>
    <x v="394"/>
    <s v="1120 E. D Street"/>
    <m/>
    <s v="Deer Park"/>
    <s v="Washington"/>
    <s v="99006"/>
    <n v="160"/>
    <n v="51"/>
    <n v="249"/>
    <n v="460"/>
    <x v="337"/>
    <n v="0.1109"/>
    <n v="0.4587"/>
    <s v="No"/>
    <s v="No"/>
    <s v="No"/>
    <s v="No"/>
    <s v="Yes"/>
    <s v="Yes"/>
    <s v="Yes"/>
    <s v="No"/>
    <s v="No"/>
    <s v="No"/>
    <s v="No"/>
    <s v="No"/>
    <s v="No"/>
    <s v="No"/>
    <s v="Provision II – Breakfast only"/>
  </r>
  <r>
    <n v="159383"/>
    <x v="68"/>
    <x v="60"/>
    <x v="16"/>
    <s v="5th District"/>
    <s v="Public"/>
    <s v="School District"/>
    <s v="No"/>
    <s v="Yes"/>
    <n v="687622"/>
    <x v="395"/>
    <s v="PO Box 550"/>
    <m/>
    <s v="Deer Park"/>
    <s v="Washington"/>
    <s v="9906"/>
    <n v="42"/>
    <n v="2"/>
    <n v="36"/>
    <n v="80"/>
    <x v="338"/>
    <n v="2.5000000000000001E-2"/>
    <n v="0.55000000000000004"/>
    <s v="No"/>
    <s v="No"/>
    <s v="No"/>
    <s v="No"/>
    <s v="No"/>
    <s v="No"/>
    <s v="No"/>
    <s v="No"/>
    <s v="No"/>
    <s v="No"/>
    <s v="Yes"/>
    <s v="Yes"/>
    <s v="Yes"/>
    <s v="Yes"/>
    <s v="Standard"/>
  </r>
  <r>
    <n v="159383"/>
    <x v="68"/>
    <x v="60"/>
    <x v="7"/>
    <s v="5th District"/>
    <s v="Public"/>
    <s v="School District"/>
    <s v="No"/>
    <s v="Yes"/>
    <n v="665190"/>
    <x v="396"/>
    <s v="1406 E D St"/>
    <m/>
    <s v="Deer Park"/>
    <s v="Washington"/>
    <s v="99006"/>
    <n v="83"/>
    <n v="0"/>
    <n v="0"/>
    <n v="83"/>
    <x v="0"/>
    <n v="0"/>
    <n v="1"/>
    <s v="Yes"/>
    <s v="No"/>
    <s v="No"/>
    <s v="No"/>
    <s v="No"/>
    <s v="No"/>
    <s v="No"/>
    <s v="No"/>
    <s v="No"/>
    <s v="No"/>
    <s v="No"/>
    <s v="No"/>
    <s v="No"/>
    <s v="No"/>
    <s v="CEP"/>
  </r>
  <r>
    <n v="159383"/>
    <x v="68"/>
    <x v="60"/>
    <x v="7"/>
    <s v="5th District"/>
    <s v="Public"/>
    <s v="School District"/>
    <s v="No"/>
    <s v="Yes"/>
    <n v="663383"/>
    <x v="397"/>
    <s v="PO Box 609"/>
    <m/>
    <s v="Deer Park"/>
    <s v="Washington"/>
    <s v="99006"/>
    <n v="287"/>
    <n v="0"/>
    <n v="146"/>
    <n v="433"/>
    <x v="339"/>
    <n v="0"/>
    <n v="0.66279999999999994"/>
    <s v="Yes"/>
    <s v="Yes"/>
    <s v="Yes"/>
    <s v="Yes"/>
    <s v="No"/>
    <s v="No"/>
    <s v="No"/>
    <s v="No"/>
    <s v="No"/>
    <s v="No"/>
    <s v="No"/>
    <s v="No"/>
    <s v="No"/>
    <s v="No"/>
    <s v="CEP"/>
  </r>
  <r>
    <n v="159383"/>
    <x v="68"/>
    <x v="60"/>
    <x v="7"/>
    <s v="5th District"/>
    <s v="Public"/>
    <s v="School District"/>
    <s v="No"/>
    <s v="Yes"/>
    <n v="663994"/>
    <x v="398"/>
    <s v="PO Box 550"/>
    <m/>
    <s v="Deer Park"/>
    <s v="Washington"/>
    <s v="99006"/>
    <n v="214"/>
    <n v="65"/>
    <n v="362"/>
    <n v="641"/>
    <x v="340"/>
    <n v="0.1014"/>
    <n v="0.43530000000000002"/>
    <s v="No"/>
    <s v="No"/>
    <s v="No"/>
    <s v="No"/>
    <s v="No"/>
    <s v="No"/>
    <s v="No"/>
    <s v="No"/>
    <s v="No"/>
    <s v="No"/>
    <s v="Yes"/>
    <s v="Yes"/>
    <s v="Yes"/>
    <s v="Yes"/>
    <s v="Provision II – Breakfast only"/>
  </r>
  <r>
    <n v="159383"/>
    <x v="68"/>
    <x v="60"/>
    <x v="7"/>
    <s v="5th District"/>
    <s v="Public"/>
    <s v="School District"/>
    <s v="No"/>
    <s v="Yes"/>
    <n v="663332"/>
    <x v="399"/>
    <s v="PO Box 882"/>
    <s v="347 S Colville Ave"/>
    <s v="Deer Park"/>
    <s v="Washington"/>
    <s v="99006"/>
    <n v="307"/>
    <n v="0"/>
    <n v="192"/>
    <n v="499"/>
    <x v="341"/>
    <n v="0"/>
    <n v="0.61519999999999997"/>
    <s v="No"/>
    <s v="No"/>
    <s v="No"/>
    <s v="No"/>
    <s v="No"/>
    <s v="No"/>
    <s v="No"/>
    <s v="Yes"/>
    <s v="Yes"/>
    <s v="Yes"/>
    <s v="No"/>
    <s v="No"/>
    <s v="No"/>
    <s v="No"/>
    <s v="CEP"/>
  </r>
  <r>
    <n v="159994"/>
    <x v="69"/>
    <x v="61"/>
    <x v="12"/>
    <s v="8th District"/>
    <s v="Public"/>
    <s v="School District"/>
    <s v="No"/>
    <s v="Yes"/>
    <n v="661963"/>
    <x v="400"/>
    <s v="21727 34th St E"/>
    <m/>
    <s v="Lake Tapps"/>
    <s v="Washington"/>
    <s v="98391"/>
    <n v="56"/>
    <n v="17"/>
    <n v="402"/>
    <n v="475"/>
    <x v="99"/>
    <n v="3.5799999999999998E-2"/>
    <n v="0.1537"/>
    <s v="Yes"/>
    <s v="Yes"/>
    <s v="No"/>
    <s v="No"/>
    <s v="No"/>
    <s v="Yes"/>
    <s v="Yes"/>
    <s v="No"/>
    <s v="No"/>
    <s v="No"/>
    <s v="No"/>
    <s v="No"/>
    <s v="No"/>
    <s v="No"/>
    <s v="Standard"/>
  </r>
  <r>
    <n v="159994"/>
    <x v="69"/>
    <x v="61"/>
    <x v="12"/>
    <s v="8th District"/>
    <s v="Public"/>
    <s v="School District"/>
    <s v="No"/>
    <s v="Yes"/>
    <n v="661964"/>
    <x v="401"/>
    <s v="1320 178th Ave. E."/>
    <m/>
    <s v="Lake Tapps"/>
    <s v="Washington"/>
    <s v="98391"/>
    <n v="59"/>
    <n v="20"/>
    <n v="368"/>
    <n v="447"/>
    <x v="342"/>
    <n v="4.4699999999999997E-2"/>
    <n v="0.1767"/>
    <s v="No"/>
    <s v="No"/>
    <s v="Yes"/>
    <s v="Yes"/>
    <s v="Yes"/>
    <s v="No"/>
    <s v="No"/>
    <s v="No"/>
    <s v="No"/>
    <s v="No"/>
    <s v="No"/>
    <s v="No"/>
    <s v="No"/>
    <s v="No"/>
    <s v="Standard"/>
  </r>
  <r>
    <n v="159994"/>
    <x v="69"/>
    <x v="61"/>
    <x v="12"/>
    <s v="8th District"/>
    <s v="Public"/>
    <s v="School District"/>
    <s v="No"/>
    <s v="Yes"/>
    <n v="661965"/>
    <x v="402"/>
    <s v="20029 12th St. E."/>
    <m/>
    <s v="Lake Tapps"/>
    <s v="Washington"/>
    <s v="98391"/>
    <n v="61"/>
    <n v="31"/>
    <n v="429"/>
    <n v="521"/>
    <x v="343"/>
    <n v="5.9499999999999997E-2"/>
    <n v="0.17660000000000001"/>
    <s v="No"/>
    <s v="No"/>
    <s v="No"/>
    <s v="No"/>
    <s v="No"/>
    <s v="No"/>
    <s v="No"/>
    <s v="Yes"/>
    <s v="Yes"/>
    <s v="Yes"/>
    <s v="No"/>
    <s v="No"/>
    <s v="No"/>
    <s v="No"/>
    <s v="Standard"/>
  </r>
  <r>
    <n v="159867"/>
    <x v="70"/>
    <x v="62"/>
    <x v="25"/>
    <s v="5th District"/>
    <s v="Public"/>
    <s v="School District"/>
    <s v="No"/>
    <s v="Yes"/>
    <n v="662026"/>
    <x v="403"/>
    <s v="P.O. Box 40"/>
    <m/>
    <s v="Dixie"/>
    <s v="Washington"/>
    <s v="99329"/>
    <n v="10"/>
    <n v="1"/>
    <n v="8"/>
    <n v="19"/>
    <x v="344"/>
    <n v="5.2600000000000001E-2"/>
    <n v="0.57889999999999997"/>
    <s v="Yes"/>
    <s v="Yes"/>
    <s v="Yes"/>
    <s v="Yes"/>
    <s v="Yes"/>
    <s v="Yes"/>
    <s v="Yes"/>
    <s v="No"/>
    <s v="No"/>
    <s v="No"/>
    <s v="No"/>
    <s v="No"/>
    <s v="No"/>
    <s v="No"/>
    <s v="Standard"/>
  </r>
  <r>
    <n v="159332"/>
    <x v="71"/>
    <x v="63"/>
    <x v="7"/>
    <s v="5th District"/>
    <s v="Public"/>
    <s v="School District"/>
    <s v="No"/>
    <s v="Yes"/>
    <n v="660998"/>
    <x v="404"/>
    <s v="E 26203 Rowan"/>
    <m/>
    <s v="Newman Lake"/>
    <s v="Washington"/>
    <s v="99025"/>
    <n v="332"/>
    <n v="0"/>
    <n v="62"/>
    <n v="394"/>
    <x v="345"/>
    <n v="0"/>
    <n v="0.84260000000000002"/>
    <s v="Yes"/>
    <s v="Yes"/>
    <s v="Yes"/>
    <s v="Yes"/>
    <s v="Yes"/>
    <s v="Yes"/>
    <s v="Yes"/>
    <s v="Yes"/>
    <s v="No"/>
    <s v="No"/>
    <s v="No"/>
    <s v="No"/>
    <s v="No"/>
    <s v="No"/>
    <s v="CEP"/>
  </r>
  <r>
    <n v="159332"/>
    <x v="71"/>
    <x v="63"/>
    <x v="7"/>
    <s v="5th District"/>
    <s v="Public"/>
    <s v="School District"/>
    <s v="No"/>
    <s v="Yes"/>
    <n v="663363"/>
    <x v="405"/>
    <s v="E 15711 Wellesley"/>
    <m/>
    <s v="Spokane"/>
    <s v="Washington"/>
    <s v="99216"/>
    <n v="562"/>
    <n v="0"/>
    <n v="376"/>
    <n v="938"/>
    <x v="346"/>
    <n v="0"/>
    <n v="0.59909999999999997"/>
    <s v="No"/>
    <s v="No"/>
    <s v="No"/>
    <s v="No"/>
    <s v="No"/>
    <s v="No"/>
    <s v="No"/>
    <s v="No"/>
    <s v="No"/>
    <s v="No"/>
    <s v="Yes"/>
    <s v="Yes"/>
    <s v="Yes"/>
    <s v="Yes"/>
    <s v="CEP"/>
  </r>
  <r>
    <n v="159332"/>
    <x v="71"/>
    <x v="63"/>
    <x v="7"/>
    <s v="5th District"/>
    <s v="Public"/>
    <s v="School District"/>
    <s v="No"/>
    <s v="Yes"/>
    <n v="665826"/>
    <x v="406"/>
    <s v="N 4920 Progress"/>
    <m/>
    <s v="Spokane"/>
    <s v="Washington"/>
    <s v="99216"/>
    <n v="334"/>
    <n v="0"/>
    <n v="55"/>
    <n v="389"/>
    <x v="347"/>
    <n v="0"/>
    <n v="0.85860000000000003"/>
    <s v="No"/>
    <s v="No"/>
    <s v="No"/>
    <s v="No"/>
    <s v="No"/>
    <s v="No"/>
    <s v="No"/>
    <s v="No"/>
    <s v="Yes"/>
    <s v="Yes"/>
    <s v="No"/>
    <s v="No"/>
    <s v="No"/>
    <s v="No"/>
    <s v="CEP"/>
  </r>
  <r>
    <n v="159332"/>
    <x v="71"/>
    <x v="63"/>
    <x v="7"/>
    <s v="5th District"/>
    <s v="Public"/>
    <s v="School District"/>
    <s v="No"/>
    <s v="Yes"/>
    <n v="686447"/>
    <x v="407"/>
    <s v="3830  N Sullivan  Rd Bldg 1"/>
    <m/>
    <s v="Spokane Valley"/>
    <s v="Washington"/>
    <s v="99216"/>
    <n v="124"/>
    <n v="0"/>
    <n v="64"/>
    <n v="188"/>
    <x v="348"/>
    <n v="0"/>
    <n v="0.65959999999999996"/>
    <s v="No"/>
    <s v="Yes"/>
    <s v="Yes"/>
    <s v="Yes"/>
    <s v="Yes"/>
    <s v="Yes"/>
    <s v="Yes"/>
    <s v="Yes"/>
    <s v="Yes"/>
    <s v="Yes"/>
    <s v="Yes"/>
    <s v="Yes"/>
    <s v="Yes"/>
    <s v="Yes"/>
    <s v="CEP"/>
  </r>
  <r>
    <n v="159332"/>
    <x v="71"/>
    <x v="63"/>
    <x v="7"/>
    <s v="5th District"/>
    <s v="Public"/>
    <s v="School District"/>
    <s v="No"/>
    <s v="Yes"/>
    <n v="664033"/>
    <x v="408"/>
    <s v="E 22000 Wellesley"/>
    <m/>
    <s v="Otis Orchards"/>
    <s v="Washington"/>
    <s v="99027"/>
    <n v="329"/>
    <n v="0"/>
    <n v="36"/>
    <n v="365"/>
    <x v="349"/>
    <n v="0"/>
    <n v="0.90139999999999998"/>
    <s v="Yes"/>
    <s v="Yes"/>
    <s v="Yes"/>
    <s v="Yes"/>
    <s v="Yes"/>
    <s v="Yes"/>
    <s v="Yes"/>
    <s v="Yes"/>
    <s v="No"/>
    <s v="No"/>
    <s v="No"/>
    <s v="No"/>
    <s v="No"/>
    <s v="No"/>
    <s v="CEP"/>
  </r>
  <r>
    <n v="159332"/>
    <x v="71"/>
    <x v="63"/>
    <x v="7"/>
    <s v="5th District"/>
    <s v="Public"/>
    <s v="School District"/>
    <s v="No"/>
    <s v="Yes"/>
    <n v="660999"/>
    <x v="409"/>
    <s v="E 16924 Wellesley"/>
    <m/>
    <s v="Spokane"/>
    <s v="Washington"/>
    <s v="99216"/>
    <n v="136"/>
    <n v="0"/>
    <n v="248"/>
    <n v="384"/>
    <x v="350"/>
    <n v="0"/>
    <n v="0.35420000000000001"/>
    <s v="No"/>
    <s v="Yes"/>
    <s v="Yes"/>
    <s v="Yes"/>
    <s v="Yes"/>
    <s v="Yes"/>
    <s v="Yes"/>
    <s v="Yes"/>
    <s v="Yes"/>
    <s v="Yes"/>
    <s v="No"/>
    <s v="No"/>
    <s v="No"/>
    <s v="No"/>
    <s v="CEP"/>
  </r>
  <r>
    <n v="159332"/>
    <x v="71"/>
    <x v="63"/>
    <x v="7"/>
    <s v="5th District"/>
    <s v="Public"/>
    <s v="School District"/>
    <s v="No"/>
    <s v="Yes"/>
    <n v="663360"/>
    <x v="410"/>
    <s v="N 3303 Pines Rd"/>
    <m/>
    <s v="Spokane"/>
    <s v="Washington"/>
    <s v="99206"/>
    <n v="490"/>
    <n v="0"/>
    <n v="0"/>
    <n v="490"/>
    <x v="0"/>
    <n v="0"/>
    <n v="1"/>
    <s v="Yes"/>
    <s v="Yes"/>
    <s v="Yes"/>
    <s v="Yes"/>
    <s v="Yes"/>
    <s v="Yes"/>
    <s v="Yes"/>
    <s v="Yes"/>
    <s v="No"/>
    <s v="No"/>
    <s v="No"/>
    <s v="No"/>
    <s v="No"/>
    <s v="No"/>
    <s v="CEP"/>
  </r>
  <r>
    <n v="159332"/>
    <x v="71"/>
    <x v="63"/>
    <x v="7"/>
    <s v="5th District"/>
    <s v="Public"/>
    <s v="School District"/>
    <s v="No"/>
    <s v="Yes"/>
    <n v="660996"/>
    <x v="411"/>
    <s v="E 14701 Wellesley"/>
    <m/>
    <s v="Spokane"/>
    <s v="Washington"/>
    <s v="99216"/>
    <n v="362"/>
    <n v="0"/>
    <n v="61"/>
    <n v="423"/>
    <x v="351"/>
    <n v="0"/>
    <n v="0.85580000000000001"/>
    <s v="Yes"/>
    <s v="Yes"/>
    <s v="Yes"/>
    <s v="Yes"/>
    <s v="Yes"/>
    <s v="Yes"/>
    <s v="Yes"/>
    <s v="Yes"/>
    <s v="No"/>
    <s v="No"/>
    <s v="No"/>
    <s v="No"/>
    <s v="No"/>
    <s v="No"/>
    <s v="CEP"/>
  </r>
  <r>
    <n v="159901"/>
    <x v="72"/>
    <x v="64"/>
    <x v="30"/>
    <s v="4th District"/>
    <s v="Public"/>
    <s v="School District"/>
    <s v="No"/>
    <s v="Yes"/>
    <n v="662240"/>
    <x v="412"/>
    <s v="2002 Beaudry RD"/>
    <m/>
    <s v="Yakima"/>
    <s v="Washington"/>
    <s v="98901"/>
    <n v="628"/>
    <n v="0"/>
    <n v="205"/>
    <n v="833"/>
    <x v="352"/>
    <n v="0"/>
    <n v="0.75390000000000001"/>
    <s v="No"/>
    <s v="No"/>
    <s v="No"/>
    <s v="No"/>
    <s v="No"/>
    <s v="No"/>
    <s v="No"/>
    <s v="Yes"/>
    <s v="Yes"/>
    <s v="Yes"/>
    <s v="No"/>
    <s v="No"/>
    <s v="No"/>
    <s v="No"/>
    <s v="CEP"/>
  </r>
  <r>
    <n v="159901"/>
    <x v="72"/>
    <x v="64"/>
    <x v="30"/>
    <s v="4th District"/>
    <s v="Public"/>
    <s v="School District"/>
    <s v="No"/>
    <s v="Yes"/>
    <n v="662239"/>
    <x v="413"/>
    <s v="2002 Beaudry RD"/>
    <s v="Beaudry Road"/>
    <s v="Yakima"/>
    <s v="Washington"/>
    <s v="98901"/>
    <n v="384"/>
    <n v="0"/>
    <n v="114"/>
    <n v="498"/>
    <x v="353"/>
    <n v="0"/>
    <n v="0.77110000000000001"/>
    <s v="No"/>
    <s v="Yes"/>
    <s v="Yes"/>
    <s v="Yes"/>
    <s v="Yes"/>
    <s v="Yes"/>
    <s v="Yes"/>
    <s v="No"/>
    <s v="No"/>
    <s v="No"/>
    <s v="No"/>
    <s v="No"/>
    <s v="No"/>
    <s v="No"/>
    <s v="CEP"/>
  </r>
  <r>
    <n v="159901"/>
    <x v="72"/>
    <x v="64"/>
    <x v="30"/>
    <s v="4th District"/>
    <s v="Public"/>
    <s v="School District"/>
    <s v="No"/>
    <s v="Yes"/>
    <n v="662241"/>
    <x v="414"/>
    <s v="2002 Beaudry RD"/>
    <m/>
    <s v="Yakima"/>
    <s v="Washington"/>
    <s v="98901"/>
    <n v="686"/>
    <n v="0"/>
    <n v="258"/>
    <n v="944"/>
    <x v="354"/>
    <n v="0"/>
    <n v="0.72670000000000001"/>
    <s v="No"/>
    <s v="No"/>
    <s v="No"/>
    <s v="No"/>
    <s v="No"/>
    <s v="No"/>
    <s v="No"/>
    <s v="No"/>
    <s v="No"/>
    <s v="No"/>
    <s v="Yes"/>
    <s v="Yes"/>
    <s v="Yes"/>
    <s v="Yes"/>
    <s v="CEP"/>
  </r>
  <r>
    <n v="159901"/>
    <x v="72"/>
    <x v="64"/>
    <x v="30"/>
    <s v="4th District"/>
    <s v="Public"/>
    <s v="School District"/>
    <s v="No"/>
    <s v="Yes"/>
    <n v="662238"/>
    <x v="415"/>
    <s v="2002 Beaudry RD"/>
    <m/>
    <s v="Yakima"/>
    <s v="Washington"/>
    <s v="98901"/>
    <n v="316"/>
    <n v="0"/>
    <n v="183"/>
    <n v="499"/>
    <x v="2"/>
    <n v="0"/>
    <n v="0.63329999999999997"/>
    <s v="No"/>
    <s v="Yes"/>
    <s v="Yes"/>
    <s v="Yes"/>
    <s v="Yes"/>
    <s v="Yes"/>
    <s v="Yes"/>
    <s v="No"/>
    <s v="No"/>
    <s v="No"/>
    <s v="No"/>
    <s v="No"/>
    <s v="No"/>
    <s v="No"/>
    <s v="CEP"/>
  </r>
  <r>
    <n v="159901"/>
    <x v="72"/>
    <x v="64"/>
    <x v="30"/>
    <s v="4th District"/>
    <s v="Public"/>
    <s v="School District"/>
    <s v="No"/>
    <s v="Yes"/>
    <n v="662237"/>
    <x v="416"/>
    <s v="2002 Beaudry RD"/>
    <m/>
    <s v="Yakima"/>
    <s v="Washington"/>
    <s v="98901"/>
    <n v="360"/>
    <n v="0"/>
    <n v="81"/>
    <n v="441"/>
    <x v="355"/>
    <n v="0"/>
    <n v="0.81630000000000003"/>
    <s v="No"/>
    <s v="Yes"/>
    <s v="Yes"/>
    <s v="Yes"/>
    <s v="Yes"/>
    <s v="Yes"/>
    <s v="Yes"/>
    <s v="No"/>
    <s v="No"/>
    <s v="No"/>
    <s v="No"/>
    <s v="No"/>
    <s v="No"/>
    <s v="No"/>
    <s v="CEP"/>
  </r>
  <r>
    <n v="159244"/>
    <x v="73"/>
    <x v="65"/>
    <x v="14"/>
    <s v="8th District"/>
    <s v="Public"/>
    <s v="School District"/>
    <s v="No"/>
    <s v="Yes"/>
    <n v="660455"/>
    <x v="417"/>
    <s v="2330 N. Baker"/>
    <m/>
    <s v="East Wenatchee"/>
    <s v="Washington"/>
    <s v="98802"/>
    <n v="372"/>
    <n v="0"/>
    <n v="227"/>
    <n v="599"/>
    <x v="356"/>
    <n v="0"/>
    <n v="0.621"/>
    <s v="Yes"/>
    <s v="Yes"/>
    <s v="Yes"/>
    <s v="Yes"/>
    <s v="Yes"/>
    <s v="Yes"/>
    <s v="Yes"/>
    <s v="Yes"/>
    <s v="No"/>
    <s v="No"/>
    <s v="No"/>
    <s v="No"/>
    <s v="No"/>
    <s v="No"/>
    <s v="CEP"/>
  </r>
  <r>
    <n v="159244"/>
    <x v="73"/>
    <x v="65"/>
    <x v="14"/>
    <s v="8th District"/>
    <s v="Public"/>
    <s v="School District"/>
    <s v="No"/>
    <s v="Yes"/>
    <n v="662947"/>
    <x v="418"/>
    <s v="1855 4th Street S.E."/>
    <m/>
    <s v="East Wenatchee"/>
    <s v="Washington"/>
    <s v="98802"/>
    <n v="375"/>
    <n v="0"/>
    <n v="130"/>
    <n v="505"/>
    <x v="357"/>
    <n v="0"/>
    <n v="0.74260000000000004"/>
    <s v="Yes"/>
    <s v="Yes"/>
    <s v="Yes"/>
    <s v="Yes"/>
    <s v="Yes"/>
    <s v="Yes"/>
    <s v="Yes"/>
    <s v="Yes"/>
    <s v="No"/>
    <s v="No"/>
    <s v="No"/>
    <s v="No"/>
    <s v="No"/>
    <s v="No"/>
    <s v="CEP"/>
  </r>
  <r>
    <n v="159244"/>
    <x v="73"/>
    <x v="65"/>
    <x v="14"/>
    <s v="8th District"/>
    <s v="Public"/>
    <s v="School District"/>
    <s v="No"/>
    <s v="Yes"/>
    <n v="660453"/>
    <x v="419"/>
    <s v="905 8th Street N.E."/>
    <m/>
    <s v="East Wenatchee"/>
    <s v="Washington"/>
    <s v="98802"/>
    <n v="524"/>
    <n v="0"/>
    <n v="173"/>
    <n v="697"/>
    <x v="358"/>
    <n v="0"/>
    <n v="0.75180000000000002"/>
    <s v="No"/>
    <s v="No"/>
    <s v="No"/>
    <s v="No"/>
    <s v="No"/>
    <s v="No"/>
    <s v="No"/>
    <s v="No"/>
    <s v="Yes"/>
    <s v="Yes"/>
    <s v="Yes"/>
    <s v="No"/>
    <s v="No"/>
    <s v="No"/>
    <s v="CEP"/>
  </r>
  <r>
    <n v="159244"/>
    <x v="73"/>
    <x v="65"/>
    <x v="14"/>
    <s v="8th District"/>
    <s v="Public"/>
    <s v="School District"/>
    <s v="No"/>
    <s v="Yes"/>
    <n v="660452"/>
    <x v="420"/>
    <s v="955 3rd St. N.E."/>
    <m/>
    <s v="East Wenatchee"/>
    <s v="Washington"/>
    <s v="98802"/>
    <n v="990"/>
    <n v="0"/>
    <n v="501"/>
    <n v="1491"/>
    <x v="359"/>
    <n v="0"/>
    <n v="0.66400000000000003"/>
    <s v="No"/>
    <s v="No"/>
    <s v="No"/>
    <s v="No"/>
    <s v="No"/>
    <s v="No"/>
    <s v="No"/>
    <s v="No"/>
    <s v="No"/>
    <s v="No"/>
    <s v="No"/>
    <s v="Yes"/>
    <s v="Yes"/>
    <s v="Yes"/>
    <s v="CEP"/>
  </r>
  <r>
    <n v="159244"/>
    <x v="73"/>
    <x v="65"/>
    <x v="14"/>
    <s v="8th District"/>
    <s v="Public"/>
    <s v="School District"/>
    <s v="No"/>
    <s v="Yes"/>
    <n v="660456"/>
    <x v="421"/>
    <s v="1430 SE 1st Street"/>
    <m/>
    <s v="East Wenatchee"/>
    <s v="Washington"/>
    <s v="98802"/>
    <n v="342"/>
    <n v="0"/>
    <n v="173"/>
    <n v="515"/>
    <x v="360"/>
    <n v="0"/>
    <n v="0.66410000000000002"/>
    <s v="Yes"/>
    <s v="Yes"/>
    <s v="Yes"/>
    <s v="Yes"/>
    <s v="Yes"/>
    <s v="Yes"/>
    <s v="Yes"/>
    <s v="Yes"/>
    <s v="No"/>
    <s v="No"/>
    <s v="No"/>
    <s v="No"/>
    <s v="No"/>
    <s v="No"/>
    <s v="CEP"/>
  </r>
  <r>
    <n v="159244"/>
    <x v="73"/>
    <x v="65"/>
    <x v="14"/>
    <s v="8th District"/>
    <s v="Public"/>
    <s v="School District"/>
    <s v="No"/>
    <s v="Yes"/>
    <n v="660457"/>
    <x v="422"/>
    <s v="601 North Jonathan Ave."/>
    <m/>
    <s v="East Wenatchee"/>
    <s v="Washington"/>
    <s v="98802"/>
    <n v="430"/>
    <n v="0"/>
    <n v="119"/>
    <n v="549"/>
    <x v="361"/>
    <n v="0"/>
    <n v="0.78320000000000001"/>
    <s v="No"/>
    <s v="Yes"/>
    <s v="Yes"/>
    <s v="Yes"/>
    <s v="Yes"/>
    <s v="Yes"/>
    <s v="Yes"/>
    <s v="Yes"/>
    <s v="No"/>
    <s v="No"/>
    <s v="No"/>
    <s v="No"/>
    <s v="No"/>
    <s v="No"/>
    <s v="CEP"/>
  </r>
  <r>
    <n v="159244"/>
    <x v="73"/>
    <x v="65"/>
    <x v="14"/>
    <s v="8th District"/>
    <s v="Public"/>
    <s v="School District"/>
    <s v="No"/>
    <s v="Yes"/>
    <n v="660458"/>
    <x v="423"/>
    <s v="1455 N. Baker Ave."/>
    <m/>
    <s v="East Wenatchee"/>
    <s v="Washington"/>
    <s v="98802"/>
    <n v="362"/>
    <n v="0"/>
    <n v="161"/>
    <n v="523"/>
    <x v="362"/>
    <n v="0"/>
    <n v="0.69220000000000004"/>
    <s v="Yes"/>
    <s v="Yes"/>
    <s v="Yes"/>
    <s v="Yes"/>
    <s v="Yes"/>
    <s v="Yes"/>
    <s v="Yes"/>
    <s v="Yes"/>
    <s v="No"/>
    <s v="No"/>
    <s v="No"/>
    <s v="No"/>
    <s v="No"/>
    <s v="No"/>
    <s v="CEP"/>
  </r>
  <r>
    <n v="159244"/>
    <x v="73"/>
    <x v="65"/>
    <x v="14"/>
    <s v="8th District"/>
    <s v="Public"/>
    <s v="School District"/>
    <s v="No"/>
    <s v="Yes"/>
    <n v="660459"/>
    <x v="424"/>
    <s v="5645 Rock Island Rd."/>
    <m/>
    <s v="Rock Island"/>
    <s v="Washington"/>
    <s v="98850"/>
    <n v="325"/>
    <n v="0"/>
    <n v="1"/>
    <n v="326"/>
    <x v="363"/>
    <n v="0"/>
    <n v="0.99690000000000001"/>
    <s v="No"/>
    <s v="Yes"/>
    <s v="Yes"/>
    <s v="Yes"/>
    <s v="Yes"/>
    <s v="Yes"/>
    <s v="Yes"/>
    <s v="Yes"/>
    <s v="No"/>
    <s v="No"/>
    <s v="No"/>
    <s v="No"/>
    <s v="No"/>
    <s v="No"/>
    <s v="CEP"/>
  </r>
  <r>
    <n v="159244"/>
    <x v="73"/>
    <x v="65"/>
    <x v="14"/>
    <s v="8th District"/>
    <s v="Public"/>
    <s v="School District"/>
    <s v="No"/>
    <s v="Yes"/>
    <n v="660454"/>
    <x v="425"/>
    <s v="600 N. James Ave."/>
    <m/>
    <s v="East Wenatchee"/>
    <s v="Washington"/>
    <s v="98802"/>
    <n v="483"/>
    <n v="0"/>
    <n v="222"/>
    <n v="705"/>
    <x v="364"/>
    <n v="0"/>
    <n v="0.68510000000000004"/>
    <s v="No"/>
    <s v="No"/>
    <s v="No"/>
    <s v="No"/>
    <s v="No"/>
    <s v="No"/>
    <s v="No"/>
    <s v="No"/>
    <s v="Yes"/>
    <s v="Yes"/>
    <s v="Yes"/>
    <s v="No"/>
    <s v="No"/>
    <s v="No"/>
    <s v="CEP"/>
  </r>
  <r>
    <n v="159394"/>
    <x v="74"/>
    <x v="66"/>
    <x v="23"/>
    <s v="8th District"/>
    <s v="Public"/>
    <s v="School District"/>
    <s v="No"/>
    <s v="Yes"/>
    <n v="661734"/>
    <x v="426"/>
    <s v="1893 Railroad Street"/>
    <m/>
    <s v="Easton"/>
    <s v="Washington"/>
    <s v="98925"/>
    <n v="45"/>
    <n v="5"/>
    <n v="46"/>
    <n v="96"/>
    <x v="365"/>
    <n v="5.21E-2"/>
    <n v="0.52080000000000004"/>
    <s v="Yes"/>
    <s v="Yes"/>
    <s v="Yes"/>
    <s v="Yes"/>
    <s v="Yes"/>
    <s v="Yes"/>
    <s v="Yes"/>
    <s v="Yes"/>
    <s v="Yes"/>
    <s v="Yes"/>
    <s v="Yes"/>
    <s v="Yes"/>
    <s v="Yes"/>
    <s v="Yes"/>
    <s v="Standard"/>
  </r>
  <r>
    <n v="159397"/>
    <x v="75"/>
    <x v="67"/>
    <x v="12"/>
    <s v="8th District"/>
    <s v="Public"/>
    <s v="School District"/>
    <s v="No"/>
    <s v="Yes"/>
    <n v="662064"/>
    <x v="427"/>
    <s v="24503 S.R. 706 E."/>
    <m/>
    <s v="Ashford"/>
    <s v="Washington"/>
    <s v="98304"/>
    <n v="110"/>
    <n v="0"/>
    <n v="58"/>
    <n v="168"/>
    <x v="366"/>
    <n v="0"/>
    <n v="0.65480000000000005"/>
    <s v="Yes"/>
    <s v="Yes"/>
    <s v="Yes"/>
    <s v="Yes"/>
    <s v="Yes"/>
    <s v="Yes"/>
    <s v="Yes"/>
    <s v="Yes"/>
    <s v="Yes"/>
    <s v="Yes"/>
    <s v="No"/>
    <s v="No"/>
    <s v="No"/>
    <s v="No"/>
    <s v="CEP"/>
  </r>
  <r>
    <n v="159397"/>
    <x v="75"/>
    <x v="67"/>
    <x v="12"/>
    <s v="8th District"/>
    <s v="Public"/>
    <s v="School District"/>
    <s v="No"/>
    <s v="Yes"/>
    <n v="662065"/>
    <x v="428"/>
    <s v="209 Lynch Creek Road"/>
    <m/>
    <s v="Eatonville"/>
    <s v="Washington"/>
    <s v="98328"/>
    <n v="114"/>
    <n v="49"/>
    <n v="253"/>
    <n v="416"/>
    <x v="367"/>
    <n v="0.1178"/>
    <n v="0.39179999999999998"/>
    <s v="Yes"/>
    <s v="Yes"/>
    <s v="Yes"/>
    <s v="Yes"/>
    <s v="Yes"/>
    <s v="Yes"/>
    <s v="Yes"/>
    <s v="No"/>
    <s v="No"/>
    <s v="No"/>
    <s v="No"/>
    <s v="No"/>
    <s v="No"/>
    <s v="No"/>
    <s v="Standard"/>
  </r>
  <r>
    <n v="159397"/>
    <x v="75"/>
    <x v="67"/>
    <x v="12"/>
    <s v="8th District"/>
    <s v="Public"/>
    <s v="School District"/>
    <s v="No"/>
    <s v="Yes"/>
    <n v="662068"/>
    <x v="429"/>
    <s v="302 Mashell Ave. N."/>
    <m/>
    <s v="Eatonville"/>
    <s v="Washington"/>
    <s v="98328"/>
    <n v="154"/>
    <n v="54"/>
    <n v="408"/>
    <n v="616"/>
    <x v="368"/>
    <n v="8.77E-2"/>
    <n v="0.3377"/>
    <s v="No"/>
    <s v="No"/>
    <s v="No"/>
    <s v="No"/>
    <s v="No"/>
    <s v="No"/>
    <s v="No"/>
    <s v="No"/>
    <s v="No"/>
    <s v="No"/>
    <s v="Yes"/>
    <s v="Yes"/>
    <s v="Yes"/>
    <s v="Yes"/>
    <s v="Standard"/>
  </r>
  <r>
    <n v="159397"/>
    <x v="75"/>
    <x v="67"/>
    <x v="12"/>
    <s v="8th District"/>
    <s v="Public"/>
    <s v="School District"/>
    <s v="No"/>
    <s v="Yes"/>
    <n v="662067"/>
    <x v="430"/>
    <s v="207 Carter St. E."/>
    <m/>
    <s v="Eatonville"/>
    <s v="Washington"/>
    <s v="98328"/>
    <n v="139"/>
    <n v="42"/>
    <n v="235"/>
    <n v="416"/>
    <x v="192"/>
    <n v="0.10100000000000001"/>
    <n v="0.43509999999999999"/>
    <s v="No"/>
    <s v="No"/>
    <s v="No"/>
    <s v="No"/>
    <s v="No"/>
    <s v="No"/>
    <s v="No"/>
    <s v="Yes"/>
    <s v="Yes"/>
    <s v="Yes"/>
    <s v="No"/>
    <s v="No"/>
    <s v="No"/>
    <s v="No"/>
    <s v="Standard"/>
  </r>
  <r>
    <n v="159397"/>
    <x v="75"/>
    <x v="67"/>
    <x v="12"/>
    <s v="8th District"/>
    <s v="Public"/>
    <s v="School District"/>
    <s v="No"/>
    <s v="Yes"/>
    <n v="662066"/>
    <x v="431"/>
    <s v="6105 365th St. E."/>
    <m/>
    <s v="Eatonville"/>
    <s v="Washington"/>
    <s v="98328"/>
    <n v="105"/>
    <n v="33"/>
    <n v="243"/>
    <n v="381"/>
    <x v="369"/>
    <n v="8.6599999999999996E-2"/>
    <n v="0.36220000000000002"/>
    <s v="Yes"/>
    <s v="Yes"/>
    <s v="Yes"/>
    <s v="Yes"/>
    <s v="Yes"/>
    <s v="Yes"/>
    <s v="Yes"/>
    <s v="No"/>
    <s v="No"/>
    <s v="No"/>
    <s v="No"/>
    <s v="No"/>
    <s v="No"/>
    <s v="No"/>
    <s v="Standard"/>
  </r>
  <r>
    <n v="159143"/>
    <x v="76"/>
    <x v="6"/>
    <x v="21"/>
    <s v="1st District"/>
    <s v="Private"/>
    <s v="School District"/>
    <s v="No"/>
    <s v="Yes"/>
    <n v="662432"/>
    <x v="432"/>
    <s v="9390 Guide Meridian Rd."/>
    <m/>
    <s v="Lynden"/>
    <s v="Washington"/>
    <s v="98264"/>
    <n v="0"/>
    <n v="0"/>
    <n v="0"/>
    <n v="0"/>
    <x v="26"/>
    <n v="0"/>
    <n v="0"/>
    <s v="Yes"/>
    <s v="Yes"/>
    <s v="Yes"/>
    <s v="Yes"/>
    <s v="Yes"/>
    <s v="Yes"/>
    <s v="Yes"/>
    <s v="Yes"/>
    <s v="Yes"/>
    <s v="Yes"/>
    <s v="No"/>
    <s v="No"/>
    <s v="No"/>
    <s v="No"/>
    <s v="Standard"/>
  </r>
  <r>
    <n v="159949"/>
    <x v="77"/>
    <x v="68"/>
    <x v="4"/>
    <s v="2nd District"/>
    <s v="Public"/>
    <s v="School District"/>
    <s v="No"/>
    <s v="Yes"/>
    <n v="687532"/>
    <x v="433"/>
    <s v="2000 200th Pl. SW"/>
    <m/>
    <s v="Lynnwood"/>
    <s v="Washington"/>
    <s v="98020"/>
    <n v="162"/>
    <n v="15"/>
    <n v="269"/>
    <n v="446"/>
    <x v="370"/>
    <n v="3.3599999999999998E-2"/>
    <n v="0.39689999999999998"/>
    <s v="Yes"/>
    <s v="No"/>
    <s v="No"/>
    <s v="No"/>
    <s v="No"/>
    <s v="No"/>
    <s v="No"/>
    <s v="No"/>
    <s v="No"/>
    <s v="No"/>
    <s v="No"/>
    <s v="No"/>
    <s v="No"/>
    <s v="No"/>
    <s v="Standard"/>
  </r>
  <r>
    <n v="159949"/>
    <x v="77"/>
    <x v="68"/>
    <x v="4"/>
    <s v="2nd District"/>
    <s v="Public"/>
    <s v="School District"/>
    <s v="No"/>
    <s v="Yes"/>
    <n v="665385"/>
    <x v="434"/>
    <s v="1132 172nd ST SW"/>
    <m/>
    <s v="Lynnwood"/>
    <s v="Washington"/>
    <s v="98036"/>
    <n v="351"/>
    <n v="0"/>
    <n v="338"/>
    <n v="689"/>
    <x v="371"/>
    <n v="0"/>
    <n v="0.50939999999999996"/>
    <s v="No"/>
    <s v="No"/>
    <s v="No"/>
    <s v="No"/>
    <s v="No"/>
    <s v="No"/>
    <s v="No"/>
    <s v="No"/>
    <s v="Yes"/>
    <s v="Yes"/>
    <s v="No"/>
    <s v="No"/>
    <s v="No"/>
    <s v="No"/>
    <s v="CEP"/>
  </r>
  <r>
    <n v="159949"/>
    <x v="77"/>
    <x v="68"/>
    <x v="4"/>
    <s v="2nd District"/>
    <s v="Public"/>
    <s v="School District"/>
    <s v="No"/>
    <s v="Yes"/>
    <n v="665383"/>
    <x v="435"/>
    <s v="5221 168th Street SW"/>
    <m/>
    <s v="Lynnwood"/>
    <s v="Washington"/>
    <s v="98037"/>
    <n v="136"/>
    <n v="53"/>
    <n v="252"/>
    <n v="441"/>
    <x v="372"/>
    <n v="0.1202"/>
    <n v="0.42859999999999998"/>
    <s v="No"/>
    <s v="Yes"/>
    <s v="Yes"/>
    <s v="Yes"/>
    <s v="Yes"/>
    <s v="Yes"/>
    <s v="Yes"/>
    <s v="Yes"/>
    <s v="No"/>
    <s v="No"/>
    <s v="No"/>
    <s v="No"/>
    <s v="No"/>
    <s v="No"/>
    <s v="Standard"/>
  </r>
  <r>
    <n v="159949"/>
    <x v="77"/>
    <x v="68"/>
    <x v="4"/>
    <s v="2nd District"/>
    <s v="Public"/>
    <s v="School District"/>
    <s v="No"/>
    <s v="Yes"/>
    <n v="660596"/>
    <x v="436"/>
    <s v="3625 232nd St. SW"/>
    <m/>
    <s v="Lynnwood"/>
    <s v="Washington"/>
    <s v="98036"/>
    <n v="53"/>
    <n v="16"/>
    <n v="332"/>
    <n v="401"/>
    <x v="373"/>
    <n v="3.9899999999999998E-2"/>
    <n v="0.1721"/>
    <s v="No"/>
    <s v="Yes"/>
    <s v="Yes"/>
    <s v="Yes"/>
    <s v="Yes"/>
    <s v="Yes"/>
    <s v="Yes"/>
    <s v="Yes"/>
    <s v="No"/>
    <s v="No"/>
    <s v="No"/>
    <s v="No"/>
    <s v="No"/>
    <s v="No"/>
    <s v="Standard"/>
  </r>
  <r>
    <n v="159949"/>
    <x v="77"/>
    <x v="68"/>
    <x v="4"/>
    <s v="2nd District"/>
    <s v="Public"/>
    <s v="School District"/>
    <s v="No"/>
    <s v="Yes"/>
    <n v="665387"/>
    <x v="437"/>
    <s v="22200 Brier Road"/>
    <m/>
    <s v="Brier"/>
    <s v="Washington"/>
    <s v="98036"/>
    <n v="166"/>
    <n v="35"/>
    <n v="472"/>
    <n v="673"/>
    <x v="374"/>
    <n v="5.1999999999999998E-2"/>
    <n v="0.29870000000000002"/>
    <s v="No"/>
    <s v="No"/>
    <s v="No"/>
    <s v="No"/>
    <s v="No"/>
    <s v="No"/>
    <s v="No"/>
    <s v="No"/>
    <s v="Yes"/>
    <s v="Yes"/>
    <s v="No"/>
    <s v="No"/>
    <s v="No"/>
    <s v="No"/>
    <s v="Standard"/>
  </r>
  <r>
    <n v="159949"/>
    <x v="77"/>
    <x v="68"/>
    <x v="4"/>
    <s v="2nd District"/>
    <s v="Public"/>
    <s v="School District"/>
    <s v="No"/>
    <s v="Yes"/>
    <n v="660597"/>
    <x v="438"/>
    <s v="19200 56th Ave. W."/>
    <m/>
    <s v="Lynnwood"/>
    <s v="Washington"/>
    <s v="98036"/>
    <n v="329"/>
    <n v="0"/>
    <n v="122"/>
    <n v="451"/>
    <x v="375"/>
    <n v="0"/>
    <n v="0.72950000000000004"/>
    <s v="No"/>
    <s v="Yes"/>
    <s v="Yes"/>
    <s v="Yes"/>
    <s v="Yes"/>
    <s v="Yes"/>
    <s v="Yes"/>
    <s v="Yes"/>
    <s v="No"/>
    <s v="No"/>
    <s v="No"/>
    <s v="No"/>
    <s v="No"/>
    <s v="No"/>
    <s v="CEP"/>
  </r>
  <r>
    <n v="159949"/>
    <x v="77"/>
    <x v="68"/>
    <x v="4"/>
    <s v="2nd District"/>
    <s v="Public"/>
    <s v="School District"/>
    <s v="No"/>
    <s v="Yes"/>
    <n v="660598"/>
    <x v="439"/>
    <s v="22222 39th Ave. W."/>
    <m/>
    <s v="Mountlake Terrace"/>
    <s v="Washington"/>
    <s v="98043"/>
    <n v="371"/>
    <n v="0"/>
    <n v="178"/>
    <n v="549"/>
    <x v="376"/>
    <n v="0"/>
    <n v="0.67579999999999996"/>
    <s v="No"/>
    <s v="Yes"/>
    <s v="Yes"/>
    <s v="Yes"/>
    <s v="Yes"/>
    <s v="Yes"/>
    <s v="Yes"/>
    <s v="Yes"/>
    <s v="No"/>
    <s v="No"/>
    <s v="No"/>
    <s v="No"/>
    <s v="No"/>
    <s v="No"/>
    <s v="CEP"/>
  </r>
  <r>
    <n v="159949"/>
    <x v="77"/>
    <x v="68"/>
    <x v="4"/>
    <s v="2nd District"/>
    <s v="Public"/>
    <s v="School District"/>
    <s v="No"/>
    <s v="Yes"/>
    <n v="660599"/>
    <x v="440"/>
    <s v="21603 84th Ave. W."/>
    <m/>
    <s v="Edmonds"/>
    <s v="Washington"/>
    <s v="98026"/>
    <n v="272"/>
    <n v="0"/>
    <n v="140"/>
    <n v="412"/>
    <x v="377"/>
    <n v="0"/>
    <n v="0.66020000000000001"/>
    <s v="No"/>
    <s v="Yes"/>
    <s v="Yes"/>
    <s v="Yes"/>
    <s v="Yes"/>
    <s v="Yes"/>
    <s v="Yes"/>
    <s v="Yes"/>
    <s v="No"/>
    <s v="No"/>
    <s v="No"/>
    <s v="No"/>
    <s v="No"/>
    <s v="No"/>
    <s v="CEP"/>
  </r>
  <r>
    <n v="159949"/>
    <x v="77"/>
    <x v="68"/>
    <x v="4"/>
    <s v="2nd District"/>
    <s v="Public"/>
    <s v="School District"/>
    <s v="No"/>
    <s v="Yes"/>
    <n v="663377"/>
    <x v="441"/>
    <s v="20401 76th Ave. W."/>
    <m/>
    <s v="Lynnwood"/>
    <s v="Washington"/>
    <s v="98036"/>
    <n v="305"/>
    <n v="0"/>
    <n v="140"/>
    <n v="445"/>
    <x v="378"/>
    <n v="0"/>
    <n v="0.68540000000000001"/>
    <s v="No"/>
    <s v="Yes"/>
    <s v="Yes"/>
    <s v="Yes"/>
    <s v="Yes"/>
    <s v="Yes"/>
    <s v="Yes"/>
    <s v="Yes"/>
    <s v="No"/>
    <s v="No"/>
    <s v="No"/>
    <s v="No"/>
    <s v="No"/>
    <s v="No"/>
    <s v="CEP"/>
  </r>
  <r>
    <n v="159949"/>
    <x v="77"/>
    <x v="68"/>
    <x v="4"/>
    <s v="2nd District"/>
    <s v="Public"/>
    <s v="School District"/>
    <s v="No"/>
    <s v="Yes"/>
    <n v="663388"/>
    <x v="442"/>
    <s v="7501 208th St. S.W."/>
    <m/>
    <s v="Lynnwood"/>
    <s v="Washington"/>
    <s v="98036"/>
    <n v="384"/>
    <n v="0"/>
    <n v="95"/>
    <n v="479"/>
    <x v="379"/>
    <n v="0"/>
    <n v="0.80169999999999997"/>
    <s v="No"/>
    <s v="No"/>
    <s v="No"/>
    <s v="No"/>
    <s v="No"/>
    <s v="No"/>
    <s v="No"/>
    <s v="No"/>
    <s v="Yes"/>
    <s v="Yes"/>
    <s v="No"/>
    <s v="No"/>
    <s v="No"/>
    <s v="No"/>
    <s v="CEP"/>
  </r>
  <r>
    <n v="159949"/>
    <x v="77"/>
    <x v="68"/>
    <x v="4"/>
    <s v="2nd District"/>
    <s v="Public"/>
    <s v="School District"/>
    <s v="No"/>
    <s v="Yes"/>
    <n v="660601"/>
    <x v="443"/>
    <s v="1215 Olympic Ave."/>
    <m/>
    <s v="Edmonds"/>
    <s v="Washington"/>
    <s v="98020"/>
    <n v="28"/>
    <n v="10"/>
    <n v="233"/>
    <n v="271"/>
    <x v="380"/>
    <n v="3.6900000000000002E-2"/>
    <n v="0.14019999999999999"/>
    <s v="No"/>
    <s v="Yes"/>
    <s v="Yes"/>
    <s v="Yes"/>
    <s v="Yes"/>
    <s v="Yes"/>
    <s v="Yes"/>
    <s v="Yes"/>
    <s v="No"/>
    <s v="No"/>
    <s v="No"/>
    <s v="No"/>
    <s v="No"/>
    <s v="No"/>
    <s v="Standard"/>
  </r>
  <r>
    <n v="159949"/>
    <x v="77"/>
    <x v="68"/>
    <x v="4"/>
    <s v="2nd District"/>
    <s v="Public"/>
    <s v="School District"/>
    <s v="No"/>
    <s v="Yes"/>
    <n v="687681"/>
    <x v="444"/>
    <s v="23200 100th Ave W"/>
    <m/>
    <s v="Edmonds"/>
    <s v="Washington"/>
    <s v="98020"/>
    <n v="85"/>
    <n v="24"/>
    <n v="455"/>
    <n v="564"/>
    <x v="381"/>
    <n v="4.2599999999999999E-2"/>
    <n v="0.1933"/>
    <s v="No"/>
    <s v="Yes"/>
    <s v="Yes"/>
    <s v="Yes"/>
    <s v="Yes"/>
    <s v="Yes"/>
    <s v="Yes"/>
    <s v="Yes"/>
    <s v="Yes"/>
    <s v="Yes"/>
    <s v="Yes"/>
    <s v="Yes"/>
    <s v="Yes"/>
    <s v="Yes"/>
    <s v="Standard"/>
  </r>
  <r>
    <n v="159949"/>
    <x v="77"/>
    <x v="68"/>
    <x v="4"/>
    <s v="2nd District"/>
    <s v="Public"/>
    <s v="School District"/>
    <s v="No"/>
    <s v="Yes"/>
    <n v="660626"/>
    <x v="445"/>
    <s v="7600 212th St. S.W."/>
    <m/>
    <s v="Edmonds"/>
    <s v="Washington"/>
    <s v="98020"/>
    <n v="360"/>
    <n v="134"/>
    <n v="1102"/>
    <n v="1596"/>
    <x v="382"/>
    <n v="8.4000000000000005E-2"/>
    <n v="0.3095"/>
    <s v="No"/>
    <s v="No"/>
    <s v="No"/>
    <s v="No"/>
    <s v="No"/>
    <s v="No"/>
    <s v="No"/>
    <s v="No"/>
    <s v="No"/>
    <s v="No"/>
    <s v="Yes"/>
    <s v="Yes"/>
    <s v="Yes"/>
    <s v="Yes"/>
    <s v="Standard"/>
  </r>
  <r>
    <n v="159949"/>
    <x v="77"/>
    <x v="68"/>
    <x v="4"/>
    <s v="2nd District"/>
    <s v="Public"/>
    <s v="School District"/>
    <s v="No"/>
    <s v="Yes"/>
    <n v="660603"/>
    <x v="446"/>
    <s v="3300 204th S.W."/>
    <m/>
    <s v="Lynnwood"/>
    <s v="Washington"/>
    <s v="98036"/>
    <n v="118"/>
    <n v="39"/>
    <n v="245"/>
    <n v="402"/>
    <x v="383"/>
    <n v="9.7000000000000003E-2"/>
    <n v="0.39050000000000001"/>
    <s v="No"/>
    <s v="Yes"/>
    <s v="Yes"/>
    <s v="Yes"/>
    <s v="Yes"/>
    <s v="Yes"/>
    <s v="Yes"/>
    <s v="Yes"/>
    <s v="No"/>
    <s v="No"/>
    <s v="No"/>
    <s v="No"/>
    <s v="No"/>
    <s v="No"/>
    <s v="Standard"/>
  </r>
  <r>
    <n v="159949"/>
    <x v="77"/>
    <x v="68"/>
    <x v="4"/>
    <s v="2nd District"/>
    <s v="Public"/>
    <s v="School District"/>
    <s v="No"/>
    <s v="Yes"/>
    <n v="660604"/>
    <x v="447"/>
    <s v="20425 Damson Rd."/>
    <m/>
    <s v="Lynnwood"/>
    <s v="Washington"/>
    <s v="98036"/>
    <n v="70"/>
    <n v="24"/>
    <n v="488"/>
    <n v="582"/>
    <x v="384"/>
    <n v="4.1200000000000001E-2"/>
    <n v="0.1615"/>
    <s v="No"/>
    <s v="Yes"/>
    <s v="Yes"/>
    <s v="Yes"/>
    <s v="Yes"/>
    <s v="Yes"/>
    <s v="Yes"/>
    <s v="Yes"/>
    <s v="No"/>
    <s v="No"/>
    <s v="No"/>
    <s v="No"/>
    <s v="No"/>
    <s v="No"/>
    <s v="Standard"/>
  </r>
  <r>
    <n v="159949"/>
    <x v="77"/>
    <x v="68"/>
    <x v="4"/>
    <s v="2nd District"/>
    <s v="Public"/>
    <s v="School District"/>
    <s v="No"/>
    <s v="Yes"/>
    <n v="665380"/>
    <x v="448"/>
    <s v="7200 191st Place S.W."/>
    <m/>
    <s v="Lynnwood"/>
    <s v="Washington"/>
    <s v="98036"/>
    <n v="282"/>
    <n v="0"/>
    <n v="166"/>
    <n v="448"/>
    <x v="385"/>
    <n v="0"/>
    <n v="0.62949999999999995"/>
    <s v="No"/>
    <s v="Yes"/>
    <s v="Yes"/>
    <s v="Yes"/>
    <s v="Yes"/>
    <s v="Yes"/>
    <s v="Yes"/>
    <s v="Yes"/>
    <s v="No"/>
    <s v="No"/>
    <s v="No"/>
    <s v="No"/>
    <s v="No"/>
    <s v="No"/>
    <s v="CEP"/>
  </r>
  <r>
    <n v="159949"/>
    <x v="77"/>
    <x v="68"/>
    <x v="4"/>
    <s v="2nd District"/>
    <s v="Public"/>
    <s v="School District"/>
    <s v="No"/>
    <s v="Yes"/>
    <n v="663811"/>
    <x v="449"/>
    <s v="18638 44th Ave. W."/>
    <m/>
    <s v="Lynnwood"/>
    <s v="Washington"/>
    <s v="98037"/>
    <n v="220"/>
    <n v="67"/>
    <n v="305"/>
    <n v="592"/>
    <x v="386"/>
    <n v="0.1132"/>
    <n v="0.48480000000000001"/>
    <s v="No"/>
    <s v="Yes"/>
    <s v="Yes"/>
    <s v="Yes"/>
    <s v="Yes"/>
    <s v="Yes"/>
    <s v="Yes"/>
    <s v="Yes"/>
    <s v="No"/>
    <s v="No"/>
    <s v="No"/>
    <s v="No"/>
    <s v="No"/>
    <s v="No"/>
    <s v="Standard"/>
  </r>
  <r>
    <n v="159949"/>
    <x v="77"/>
    <x v="68"/>
    <x v="4"/>
    <s v="2nd District"/>
    <s v="Public"/>
    <s v="School District"/>
    <s v="No"/>
    <s v="Yes"/>
    <n v="660623"/>
    <x v="450"/>
    <s v="18218 North Road"/>
    <m/>
    <s v="Bothell"/>
    <s v="Washington"/>
    <s v="98012"/>
    <n v="429"/>
    <n v="168"/>
    <n v="789"/>
    <n v="1386"/>
    <x v="387"/>
    <n v="0.1212"/>
    <n v="0.43070000000000003"/>
    <s v="No"/>
    <s v="No"/>
    <s v="No"/>
    <s v="No"/>
    <s v="No"/>
    <s v="No"/>
    <s v="No"/>
    <s v="No"/>
    <s v="No"/>
    <s v="No"/>
    <s v="Yes"/>
    <s v="Yes"/>
    <s v="Yes"/>
    <s v="Yes"/>
    <s v="Standard"/>
  </r>
  <r>
    <n v="159949"/>
    <x v="77"/>
    <x v="68"/>
    <x v="4"/>
    <s v="2nd District"/>
    <s v="Public"/>
    <s v="School District"/>
    <s v="No"/>
    <s v="Yes"/>
    <n v="660608"/>
    <x v="451"/>
    <s v="9300 236th St.  S.W."/>
    <m/>
    <s v="Edmonds"/>
    <s v="Washington"/>
    <s v="98020"/>
    <n v="52"/>
    <n v="25"/>
    <n v="532"/>
    <n v="609"/>
    <x v="388"/>
    <n v="4.1099999999999998E-2"/>
    <n v="0.12640000000000001"/>
    <s v="No"/>
    <s v="Yes"/>
    <s v="Yes"/>
    <s v="Yes"/>
    <s v="Yes"/>
    <s v="Yes"/>
    <s v="Yes"/>
    <s v="Yes"/>
    <s v="Yes"/>
    <s v="Yes"/>
    <s v="No"/>
    <s v="No"/>
    <s v="No"/>
    <s v="No"/>
    <s v="Standard"/>
  </r>
  <r>
    <n v="159949"/>
    <x v="77"/>
    <x v="68"/>
    <x v="4"/>
    <s v="2nd District"/>
    <s v="Public"/>
    <s v="School District"/>
    <s v="No"/>
    <s v="Yes"/>
    <n v="660607"/>
    <x v="452"/>
    <s v="8500 200th St. SW"/>
    <m/>
    <s v="Lynnwood"/>
    <s v="Washington"/>
    <s v="98020"/>
    <n v="31"/>
    <n v="28"/>
    <n v="414"/>
    <n v="473"/>
    <x v="389"/>
    <n v="5.9200000000000003E-2"/>
    <n v="0.12470000000000001"/>
    <s v="No"/>
    <s v="Yes"/>
    <s v="Yes"/>
    <s v="Yes"/>
    <s v="Yes"/>
    <s v="Yes"/>
    <s v="Yes"/>
    <s v="Yes"/>
    <s v="Yes"/>
    <s v="Yes"/>
    <s v="No"/>
    <s v="No"/>
    <s v="No"/>
    <s v="No"/>
    <s v="Standard"/>
  </r>
  <r>
    <n v="159949"/>
    <x v="77"/>
    <x v="68"/>
    <x v="4"/>
    <s v="2nd District"/>
    <s v="Public"/>
    <s v="School District"/>
    <s v="No"/>
    <s v="Yes"/>
    <n v="660609"/>
    <x v="453"/>
    <s v="17500 Larch Way"/>
    <m/>
    <s v="Lynnwood"/>
    <s v="Washington"/>
    <s v="98037"/>
    <n v="187"/>
    <n v="51"/>
    <n v="299"/>
    <n v="537"/>
    <x v="390"/>
    <n v="9.5000000000000001E-2"/>
    <n v="0.44319999999999998"/>
    <s v="No"/>
    <s v="Yes"/>
    <s v="Yes"/>
    <s v="Yes"/>
    <s v="Yes"/>
    <s v="Yes"/>
    <s v="Yes"/>
    <s v="Yes"/>
    <s v="No"/>
    <s v="No"/>
    <s v="No"/>
    <s v="No"/>
    <s v="No"/>
    <s v="No"/>
    <s v="Standard"/>
  </r>
  <r>
    <n v="159949"/>
    <x v="77"/>
    <x v="68"/>
    <x v="4"/>
    <s v="2nd District"/>
    <s v="Public"/>
    <s v="School District"/>
    <s v="No"/>
    <s v="Yes"/>
    <n v="679002"/>
    <x v="454"/>
    <s v="6505 168th St. S.W."/>
    <m/>
    <s v="Lynnwood"/>
    <s v="Washington"/>
    <s v="98037"/>
    <n v="152"/>
    <n v="51"/>
    <n v="268"/>
    <n v="471"/>
    <x v="391"/>
    <n v="0.10829999999999999"/>
    <n v="0.43099999999999999"/>
    <s v="No"/>
    <s v="Yes"/>
    <s v="Yes"/>
    <s v="Yes"/>
    <s v="Yes"/>
    <s v="Yes"/>
    <s v="Yes"/>
    <s v="Yes"/>
    <s v="No"/>
    <s v="No"/>
    <s v="No"/>
    <s v="No"/>
    <s v="No"/>
    <s v="No"/>
    <s v="Standard"/>
  </r>
  <r>
    <n v="159949"/>
    <x v="77"/>
    <x v="68"/>
    <x v="4"/>
    <s v="2nd District"/>
    <s v="Public"/>
    <s v="School District"/>
    <s v="No"/>
    <s v="Yes"/>
    <n v="660624"/>
    <x v="455"/>
    <s v="6002 168th St. S.W."/>
    <m/>
    <s v="Lynnwood"/>
    <s v="Washington"/>
    <s v="98037"/>
    <n v="480"/>
    <n v="140"/>
    <n v="935"/>
    <n v="1555"/>
    <x v="392"/>
    <n v="0.09"/>
    <n v="0.3987"/>
    <s v="No"/>
    <s v="No"/>
    <s v="No"/>
    <s v="No"/>
    <s v="No"/>
    <s v="No"/>
    <s v="No"/>
    <s v="No"/>
    <s v="No"/>
    <s v="No"/>
    <s v="Yes"/>
    <s v="Yes"/>
    <s v="Yes"/>
    <s v="Yes"/>
    <s v="Standard"/>
  </r>
  <r>
    <n v="159949"/>
    <x v="77"/>
    <x v="68"/>
    <x v="4"/>
    <s v="2nd District"/>
    <s v="Public"/>
    <s v="School District"/>
    <s v="No"/>
    <s v="Yes"/>
    <n v="660622"/>
    <x v="456"/>
    <s v="6500 168th S.W."/>
    <m/>
    <s v="Lynnwood"/>
    <s v="Washington"/>
    <s v="98037"/>
    <n v="239"/>
    <n v="56"/>
    <n v="436"/>
    <n v="731"/>
    <x v="393"/>
    <n v="7.6600000000000001E-2"/>
    <n v="0.40360000000000001"/>
    <s v="No"/>
    <s v="No"/>
    <s v="No"/>
    <s v="No"/>
    <s v="No"/>
    <s v="No"/>
    <s v="No"/>
    <s v="No"/>
    <s v="Yes"/>
    <s v="Yes"/>
    <s v="No"/>
    <s v="No"/>
    <s v="No"/>
    <s v="No"/>
    <s v="Standard"/>
  </r>
  <r>
    <n v="159949"/>
    <x v="77"/>
    <x v="68"/>
    <x v="4"/>
    <s v="2nd District"/>
    <s v="Public"/>
    <s v="School District"/>
    <s v="No"/>
    <s v="Yes"/>
    <n v="665384"/>
    <x v="457"/>
    <s v="22001 52nd Ave. W."/>
    <m/>
    <s v="Mountlake Terrace"/>
    <s v="Washington"/>
    <s v="98043"/>
    <n v="164"/>
    <n v="33"/>
    <n v="232"/>
    <n v="429"/>
    <x v="394"/>
    <n v="7.6899999999999996E-2"/>
    <n v="0.4592"/>
    <s v="No"/>
    <s v="Yes"/>
    <s v="Yes"/>
    <s v="Yes"/>
    <s v="Yes"/>
    <s v="Yes"/>
    <s v="Yes"/>
    <s v="Yes"/>
    <s v="No"/>
    <s v="No"/>
    <s v="No"/>
    <s v="No"/>
    <s v="No"/>
    <s v="No"/>
    <s v="Standard"/>
  </r>
  <r>
    <n v="159949"/>
    <x v="77"/>
    <x v="68"/>
    <x v="4"/>
    <s v="2nd District"/>
    <s v="Public"/>
    <s v="School District"/>
    <s v="No"/>
    <s v="Yes"/>
    <n v="660625"/>
    <x v="458"/>
    <s v="21801 44th Ave. W."/>
    <m/>
    <s v="Mountlake Terrace"/>
    <s v="Washington"/>
    <s v="98043"/>
    <n v="318"/>
    <n v="115"/>
    <n v="969"/>
    <n v="1402"/>
    <x v="395"/>
    <n v="8.2000000000000003E-2"/>
    <n v="0.30880000000000002"/>
    <s v="No"/>
    <s v="No"/>
    <s v="No"/>
    <s v="No"/>
    <s v="No"/>
    <s v="No"/>
    <s v="No"/>
    <s v="No"/>
    <s v="No"/>
    <s v="No"/>
    <s v="Yes"/>
    <s v="Yes"/>
    <s v="Yes"/>
    <s v="Yes"/>
    <s v="Standard"/>
  </r>
  <r>
    <n v="159949"/>
    <x v="77"/>
    <x v="68"/>
    <x v="4"/>
    <s v="2nd District"/>
    <s v="Public"/>
    <s v="School District"/>
    <s v="No"/>
    <s v="Yes"/>
    <n v="660612"/>
    <x v="459"/>
    <s v="15500 18th Ave. W."/>
    <m/>
    <s v="Lynnwood"/>
    <s v="Washington"/>
    <s v="98037"/>
    <n v="178"/>
    <n v="46"/>
    <n v="332"/>
    <n v="556"/>
    <x v="396"/>
    <n v="8.2699999999999996E-2"/>
    <n v="0.40289999999999998"/>
    <s v="No"/>
    <s v="Yes"/>
    <s v="Yes"/>
    <s v="Yes"/>
    <s v="Yes"/>
    <s v="Yes"/>
    <s v="Yes"/>
    <s v="Yes"/>
    <s v="No"/>
    <s v="No"/>
    <s v="No"/>
    <s v="No"/>
    <s v="No"/>
    <s v="No"/>
    <s v="Standard"/>
  </r>
  <r>
    <n v="159949"/>
    <x v="77"/>
    <x v="68"/>
    <x v="4"/>
    <s v="2nd District"/>
    <s v="Public"/>
    <s v="School District"/>
    <s v="No"/>
    <s v="Yes"/>
    <n v="660627"/>
    <x v="460"/>
    <s v="23200 100th Ave W"/>
    <m/>
    <s v="Edmonds"/>
    <s v="Washington"/>
    <s v="98020"/>
    <n v="129"/>
    <n v="0"/>
    <n v="61"/>
    <n v="190"/>
    <x v="397"/>
    <n v="0"/>
    <n v="0.67889999999999995"/>
    <s v="No"/>
    <s v="Yes"/>
    <s v="Yes"/>
    <s v="Yes"/>
    <s v="Yes"/>
    <s v="Yes"/>
    <s v="Yes"/>
    <s v="Yes"/>
    <s v="Yes"/>
    <s v="Yes"/>
    <s v="Yes"/>
    <s v="Yes"/>
    <s v="Yes"/>
    <s v="Yes"/>
    <s v="CEP"/>
  </r>
  <r>
    <n v="159949"/>
    <x v="77"/>
    <x v="68"/>
    <x v="4"/>
    <s v="2nd District"/>
    <s v="Public"/>
    <s v="School District"/>
    <s v="No"/>
    <s v="Yes"/>
    <n v="660613"/>
    <x v="461"/>
    <s v="8426 188th St. S.W."/>
    <m/>
    <s v="Edmonds"/>
    <s v="Washington"/>
    <s v="98026"/>
    <n v="55"/>
    <n v="17"/>
    <n v="337"/>
    <n v="409"/>
    <x v="398"/>
    <n v="4.1599999999999998E-2"/>
    <n v="0.17599999999999999"/>
    <s v="No"/>
    <s v="Yes"/>
    <s v="Yes"/>
    <s v="Yes"/>
    <s v="Yes"/>
    <s v="Yes"/>
    <s v="Yes"/>
    <s v="Yes"/>
    <s v="No"/>
    <s v="No"/>
    <s v="No"/>
    <s v="No"/>
    <s v="No"/>
    <s v="No"/>
    <s v="Standard"/>
  </r>
  <r>
    <n v="159949"/>
    <x v="77"/>
    <x v="68"/>
    <x v="4"/>
    <s v="2nd District"/>
    <s v="Public"/>
    <s v="School District"/>
    <s v="No"/>
    <s v="Yes"/>
    <n v="660614"/>
    <x v="462"/>
    <s v="22901 106th Ave. W."/>
    <m/>
    <s v="Edmonds"/>
    <s v="Washington"/>
    <s v="98020"/>
    <n v="70"/>
    <n v="22"/>
    <n v="398"/>
    <n v="490"/>
    <x v="101"/>
    <n v="4.4900000000000002E-2"/>
    <n v="0.18779999999999999"/>
    <s v="No"/>
    <s v="Yes"/>
    <s v="Yes"/>
    <s v="Yes"/>
    <s v="Yes"/>
    <s v="Yes"/>
    <s v="Yes"/>
    <s v="Yes"/>
    <s v="No"/>
    <s v="No"/>
    <s v="No"/>
    <s v="No"/>
    <s v="No"/>
    <s v="No"/>
    <s v="Standard"/>
  </r>
  <r>
    <n v="159949"/>
    <x v="77"/>
    <x v="68"/>
    <x v="4"/>
    <s v="2nd District"/>
    <s v="Public"/>
    <s v="School District"/>
    <s v="No"/>
    <s v="Yes"/>
    <n v="660615"/>
    <x v="463"/>
    <s v="17405 Spruce Way"/>
    <m/>
    <s v="Lynnwood"/>
    <s v="Washington"/>
    <s v="98037"/>
    <n v="309"/>
    <n v="62"/>
    <n v="269"/>
    <n v="640"/>
    <x v="399"/>
    <n v="9.69E-2"/>
    <n v="0.57969999999999999"/>
    <s v="No"/>
    <s v="Yes"/>
    <s v="Yes"/>
    <s v="Yes"/>
    <s v="Yes"/>
    <s v="Yes"/>
    <s v="Yes"/>
    <s v="Yes"/>
    <s v="No"/>
    <s v="No"/>
    <s v="No"/>
    <s v="No"/>
    <s v="No"/>
    <s v="No"/>
    <s v="Standard"/>
  </r>
  <r>
    <n v="159949"/>
    <x v="77"/>
    <x v="68"/>
    <x v="4"/>
    <s v="2nd District"/>
    <s v="Public"/>
    <s v="School District"/>
    <s v="No"/>
    <s v="Yes"/>
    <n v="660616"/>
    <x v="464"/>
    <s v="5409 228th Ave. SW"/>
    <m/>
    <s v="Mountlake Terrace"/>
    <s v="Washington"/>
    <s v="98043"/>
    <n v="92"/>
    <n v="37"/>
    <n v="593"/>
    <n v="722"/>
    <x v="400"/>
    <n v="5.1200000000000002E-2"/>
    <n v="0.1787"/>
    <s v="No"/>
    <s v="Yes"/>
    <s v="Yes"/>
    <s v="Yes"/>
    <s v="Yes"/>
    <s v="Yes"/>
    <s v="Yes"/>
    <s v="Yes"/>
    <s v="No"/>
    <s v="No"/>
    <s v="No"/>
    <s v="No"/>
    <s v="No"/>
    <s v="No"/>
    <s v="Standard"/>
  </r>
  <r>
    <n v="159949"/>
    <x v="77"/>
    <x v="68"/>
    <x v="4"/>
    <s v="2nd District"/>
    <s v="Public"/>
    <s v="School District"/>
    <s v="No"/>
    <s v="Yes"/>
    <n v="660617"/>
    <x v="465"/>
    <s v="9601 220th St. S.W."/>
    <m/>
    <s v="Edmonds"/>
    <s v="Washington"/>
    <s v="98020"/>
    <n v="121"/>
    <n v="50"/>
    <n v="322"/>
    <n v="493"/>
    <x v="401"/>
    <n v="0.1014"/>
    <n v="0.34689999999999999"/>
    <s v="No"/>
    <s v="Yes"/>
    <s v="Yes"/>
    <s v="Yes"/>
    <s v="Yes"/>
    <s v="Yes"/>
    <s v="Yes"/>
    <s v="Yes"/>
    <s v="No"/>
    <s v="No"/>
    <s v="No"/>
    <s v="No"/>
    <s v="No"/>
    <s v="No"/>
    <s v="Standard"/>
  </r>
  <r>
    <n v="159948"/>
    <x v="78"/>
    <x v="69"/>
    <x v="23"/>
    <s v="8th District"/>
    <s v="Public"/>
    <s v="School District"/>
    <s v="No"/>
    <s v="Yes"/>
    <n v="686944"/>
    <x v="466"/>
    <s v="1203 E Capitol Avenue"/>
    <m/>
    <s v="Ellensburg"/>
    <s v="Washington"/>
    <s v="98926"/>
    <n v="48"/>
    <n v="0"/>
    <n v="15"/>
    <n v="63"/>
    <x v="402"/>
    <n v="0"/>
    <n v="0.76190000000000002"/>
    <s v="Yes"/>
    <s v="No"/>
    <s v="No"/>
    <s v="No"/>
    <s v="No"/>
    <s v="No"/>
    <s v="No"/>
    <s v="No"/>
    <s v="No"/>
    <s v="No"/>
    <s v="No"/>
    <s v="No"/>
    <s v="No"/>
    <s v="No"/>
    <s v="CEP"/>
  </r>
  <r>
    <n v="159948"/>
    <x v="78"/>
    <x v="69"/>
    <x v="23"/>
    <s v="8th District"/>
    <s v="Public"/>
    <s v="School District"/>
    <s v="No"/>
    <s v="Yes"/>
    <n v="661741"/>
    <x v="467"/>
    <s v="1203 E Capitol Avenue"/>
    <s v="Capitol Ave"/>
    <s v="Ellensburg"/>
    <s v="Washington"/>
    <s v="98926"/>
    <n v="308"/>
    <n v="69"/>
    <n v="735"/>
    <n v="1112"/>
    <x v="403"/>
    <n v="6.2100000000000002E-2"/>
    <n v="0.33900000000000002"/>
    <s v="No"/>
    <s v="No"/>
    <s v="No"/>
    <s v="No"/>
    <s v="No"/>
    <s v="No"/>
    <s v="No"/>
    <s v="No"/>
    <s v="No"/>
    <s v="No"/>
    <s v="Yes"/>
    <s v="Yes"/>
    <s v="Yes"/>
    <s v="Yes"/>
    <s v="Standard"/>
  </r>
  <r>
    <n v="159948"/>
    <x v="78"/>
    <x v="69"/>
    <x v="23"/>
    <s v="8th District"/>
    <s v="Public"/>
    <s v="School District"/>
    <s v="No"/>
    <s v="Yes"/>
    <n v="686917"/>
    <x v="468"/>
    <s v="2100 N Cora St"/>
    <m/>
    <s v="Ellensburg"/>
    <s v="Washington"/>
    <s v="98926"/>
    <n v="291"/>
    <n v="0"/>
    <n v="71"/>
    <n v="362"/>
    <x v="404"/>
    <n v="0"/>
    <n v="0.80389999999999995"/>
    <s v="Yes"/>
    <s v="Yes"/>
    <s v="Yes"/>
    <s v="Yes"/>
    <s v="Yes"/>
    <s v="Yes"/>
    <s v="Yes"/>
    <s v="No"/>
    <s v="No"/>
    <s v="No"/>
    <s v="No"/>
    <s v="No"/>
    <s v="No"/>
    <s v="No"/>
    <s v="CEP"/>
  </r>
  <r>
    <n v="159948"/>
    <x v="78"/>
    <x v="69"/>
    <x v="21"/>
    <s v="8th District"/>
    <s v="Public"/>
    <s v="School District"/>
    <s v="No"/>
    <s v="Yes"/>
    <n v="687778"/>
    <x v="469"/>
    <s v="1203 E Capitol Ave"/>
    <m/>
    <s v="Ellensburg"/>
    <s v="Washington"/>
    <s v="98926"/>
    <n v="0"/>
    <n v="0"/>
    <n v="0"/>
    <n v="0"/>
    <x v="26"/>
    <n v="0"/>
    <n v="0"/>
    <s v="No"/>
    <s v="No"/>
    <s v="No"/>
    <s v="No"/>
    <s v="No"/>
    <s v="No"/>
    <s v="No"/>
    <s v="No"/>
    <s v="No"/>
    <s v="No"/>
    <s v="Yes"/>
    <s v="Yes"/>
    <s v="Yes"/>
    <s v="Yes"/>
    <s v="Standard"/>
  </r>
  <r>
    <n v="159948"/>
    <x v="78"/>
    <x v="69"/>
    <x v="23"/>
    <s v="8th District"/>
    <s v="Public"/>
    <s v="School District"/>
    <s v="No"/>
    <s v="Yes"/>
    <n v="661737"/>
    <x v="470"/>
    <s v="1203 E Capitol Avenue"/>
    <m/>
    <s v="Ellensburg"/>
    <s v="Washington"/>
    <s v="98926"/>
    <n v="179"/>
    <n v="0"/>
    <n v="144"/>
    <n v="323"/>
    <x v="405"/>
    <n v="0"/>
    <n v="0.55420000000000003"/>
    <s v="No"/>
    <s v="Yes"/>
    <s v="Yes"/>
    <s v="Yes"/>
    <s v="Yes"/>
    <s v="Yes"/>
    <s v="Yes"/>
    <s v="No"/>
    <s v="No"/>
    <s v="No"/>
    <s v="No"/>
    <s v="No"/>
    <s v="No"/>
    <s v="No"/>
    <s v="CEP"/>
  </r>
  <r>
    <n v="159948"/>
    <x v="78"/>
    <x v="69"/>
    <x v="23"/>
    <s v="8th District"/>
    <s v="Public"/>
    <s v="School District"/>
    <s v="No"/>
    <s v="Yes"/>
    <n v="661740"/>
    <x v="471"/>
    <s v="400 E. 1st  Ave."/>
    <s v="1st Ave"/>
    <s v="Ellensburg"/>
    <s v="Washington"/>
    <s v="98926"/>
    <n v="269"/>
    <n v="44"/>
    <n v="472"/>
    <n v="785"/>
    <x v="406"/>
    <n v="5.6099999999999997E-2"/>
    <n v="0.3987"/>
    <s v="No"/>
    <s v="No"/>
    <s v="No"/>
    <s v="No"/>
    <s v="No"/>
    <s v="No"/>
    <s v="No"/>
    <s v="Yes"/>
    <s v="Yes"/>
    <s v="Yes"/>
    <s v="No"/>
    <s v="No"/>
    <s v="No"/>
    <s v="No"/>
    <s v="Standard"/>
  </r>
  <r>
    <n v="159948"/>
    <x v="78"/>
    <x v="69"/>
    <x v="23"/>
    <s v="8th District"/>
    <s v="Public"/>
    <s v="School District"/>
    <s v="No"/>
    <s v="Yes"/>
    <n v="661738"/>
    <x v="472"/>
    <s v="1203 E Capitol Avenue"/>
    <m/>
    <s v="Ellensburg"/>
    <s v="Washington"/>
    <s v="98926"/>
    <n v="223"/>
    <n v="0"/>
    <n v="119"/>
    <n v="342"/>
    <x v="407"/>
    <n v="0"/>
    <n v="0.65200000000000002"/>
    <s v="Yes"/>
    <s v="Yes"/>
    <s v="Yes"/>
    <s v="Yes"/>
    <s v="Yes"/>
    <s v="Yes"/>
    <s v="Yes"/>
    <s v="No"/>
    <s v="No"/>
    <s v="No"/>
    <s v="No"/>
    <s v="No"/>
    <s v="No"/>
    <s v="No"/>
    <s v="CEP"/>
  </r>
  <r>
    <n v="159948"/>
    <x v="78"/>
    <x v="69"/>
    <x v="23"/>
    <s v="8th District"/>
    <s v="Public"/>
    <s v="School District"/>
    <s v="No"/>
    <s v="Yes"/>
    <n v="661739"/>
    <x v="473"/>
    <s v="1203 E Capitol Avenue"/>
    <m/>
    <s v="Ellensburg"/>
    <s v="Washington"/>
    <s v="98926"/>
    <n v="84"/>
    <n v="24"/>
    <n v="317"/>
    <n v="425"/>
    <x v="408"/>
    <n v="5.6500000000000002E-2"/>
    <n v="0.25409999999999999"/>
    <s v="No"/>
    <s v="Yes"/>
    <s v="Yes"/>
    <s v="Yes"/>
    <s v="Yes"/>
    <s v="Yes"/>
    <s v="Yes"/>
    <s v="No"/>
    <s v="No"/>
    <s v="No"/>
    <s v="No"/>
    <s v="No"/>
    <s v="No"/>
    <s v="No"/>
    <s v="Standard"/>
  </r>
  <r>
    <n v="159417"/>
    <x v="79"/>
    <x v="70"/>
    <x v="0"/>
    <s v="6th District"/>
    <s v="Public"/>
    <s v="School District"/>
    <s v="No"/>
    <s v="Yes"/>
    <n v="662586"/>
    <x v="474"/>
    <s v="1011 W Main"/>
    <m/>
    <s v="Elma"/>
    <s v="Washington"/>
    <s v="98541"/>
    <n v="69"/>
    <n v="0"/>
    <n v="18"/>
    <n v="87"/>
    <x v="409"/>
    <n v="0"/>
    <n v="0.79310000000000003"/>
    <s v="No"/>
    <s v="No"/>
    <s v="No"/>
    <s v="No"/>
    <s v="No"/>
    <s v="No"/>
    <s v="No"/>
    <s v="No"/>
    <s v="No"/>
    <s v="No"/>
    <s v="Yes"/>
    <s v="Yes"/>
    <s v="Yes"/>
    <s v="Yes"/>
    <s v="CEP"/>
  </r>
  <r>
    <n v="159417"/>
    <x v="79"/>
    <x v="70"/>
    <x v="0"/>
    <s v="6th District"/>
    <s v="Public"/>
    <s v="School District"/>
    <s v="No"/>
    <s v="Yes"/>
    <n v="660757"/>
    <x v="475"/>
    <s v="1235 MONTE ELMA RD"/>
    <m/>
    <s v="ELM"/>
    <s v="Washington"/>
    <s v="98541"/>
    <n v="476"/>
    <n v="0"/>
    <n v="188"/>
    <n v="664"/>
    <x v="410"/>
    <n v="0"/>
    <n v="0.71689999999999998"/>
    <s v="Yes"/>
    <s v="Yes"/>
    <s v="Yes"/>
    <s v="Yes"/>
    <s v="Yes"/>
    <s v="Yes"/>
    <s v="Yes"/>
    <s v="No"/>
    <s v="No"/>
    <s v="No"/>
    <s v="No"/>
    <s v="No"/>
    <s v="No"/>
    <s v="No"/>
    <s v="CEP"/>
  </r>
  <r>
    <n v="159417"/>
    <x v="79"/>
    <x v="70"/>
    <x v="0"/>
    <s v="6th District"/>
    <s v="Public"/>
    <s v="School District"/>
    <s v="No"/>
    <s v="Yes"/>
    <n v="660759"/>
    <x v="476"/>
    <s v="1011 WEST MAIN"/>
    <m/>
    <s v="ELMA"/>
    <s v="Washington"/>
    <s v="98541"/>
    <n v="290"/>
    <n v="0"/>
    <n v="213"/>
    <n v="503"/>
    <x v="411"/>
    <n v="0"/>
    <n v="0.57650000000000001"/>
    <s v="No"/>
    <s v="No"/>
    <s v="No"/>
    <s v="No"/>
    <s v="No"/>
    <s v="No"/>
    <s v="No"/>
    <s v="No"/>
    <s v="No"/>
    <s v="No"/>
    <s v="Yes"/>
    <s v="Yes"/>
    <s v="Yes"/>
    <s v="Yes"/>
    <s v="CEP"/>
  </r>
  <r>
    <n v="159417"/>
    <x v="79"/>
    <x v="70"/>
    <x v="0"/>
    <s v="6th District"/>
    <s v="Public"/>
    <s v="School District"/>
    <s v="No"/>
    <s v="Yes"/>
    <n v="660758"/>
    <x v="477"/>
    <s v="805 WESTMAIN"/>
    <m/>
    <s v="ELMA"/>
    <s v="Washington"/>
    <s v="98541"/>
    <n v="240"/>
    <n v="0"/>
    <n v="125"/>
    <n v="365"/>
    <x v="412"/>
    <n v="0"/>
    <n v="0.65749999999999997"/>
    <s v="No"/>
    <s v="No"/>
    <s v="No"/>
    <s v="No"/>
    <s v="No"/>
    <s v="No"/>
    <s v="No"/>
    <s v="Yes"/>
    <s v="Yes"/>
    <s v="Yes"/>
    <s v="No"/>
    <s v="No"/>
    <s v="No"/>
    <s v="No"/>
    <s v="CEP"/>
  </r>
  <r>
    <n v="159384"/>
    <x v="80"/>
    <x v="71"/>
    <x v="24"/>
    <s v="5th District"/>
    <s v="Public"/>
    <s v="School District"/>
    <s v="No"/>
    <s v="Yes"/>
    <n v="664365"/>
    <x v="478"/>
    <s v="308 School Drive"/>
    <m/>
    <s v="Endicott"/>
    <s v="Washington"/>
    <s v="99125"/>
    <n v="40"/>
    <n v="0"/>
    <n v="6"/>
    <n v="46"/>
    <x v="413"/>
    <n v="0"/>
    <n v="0.86960000000000004"/>
    <s v="Yes"/>
    <s v="Yes"/>
    <s v="Yes"/>
    <s v="Yes"/>
    <s v="Yes"/>
    <s v="Yes"/>
    <s v="Yes"/>
    <s v="No"/>
    <s v="No"/>
    <s v="No"/>
    <s v="No"/>
    <s v="No"/>
    <s v="No"/>
    <s v="No"/>
    <s v="CEP"/>
  </r>
  <r>
    <n v="159384"/>
    <x v="80"/>
    <x v="71"/>
    <x v="24"/>
    <s v="5th District"/>
    <s v="Public"/>
    <s v="School District"/>
    <s v="No"/>
    <s v="Yes"/>
    <n v="662201"/>
    <x v="479"/>
    <s v="308 School Drive"/>
    <m/>
    <s v="Endicott"/>
    <s v="Washington"/>
    <s v="99125"/>
    <n v="34"/>
    <n v="0"/>
    <n v="17"/>
    <n v="51"/>
    <x v="414"/>
    <n v="0"/>
    <n v="0.66669999999999996"/>
    <s v="No"/>
    <s v="No"/>
    <s v="No"/>
    <s v="No"/>
    <s v="No"/>
    <s v="No"/>
    <s v="No"/>
    <s v="Yes"/>
    <s v="Yes"/>
    <s v="Yes"/>
    <s v="No"/>
    <s v="No"/>
    <s v="No"/>
    <s v="No"/>
    <s v="CEP"/>
  </r>
  <r>
    <n v="159561"/>
    <x v="81"/>
    <x v="72"/>
    <x v="18"/>
    <s v="8th District"/>
    <s v="Public"/>
    <s v="School District"/>
    <s v="No"/>
    <s v="Yes"/>
    <n v="661175"/>
    <x v="480"/>
    <s v="2650 Entiat Way"/>
    <m/>
    <s v="Entiat"/>
    <s v="Washington"/>
    <s v="98822"/>
    <n v="125"/>
    <n v="0"/>
    <n v="55"/>
    <n v="180"/>
    <x v="415"/>
    <n v="0"/>
    <n v="0.69440000000000002"/>
    <s v="No"/>
    <s v="No"/>
    <s v="No"/>
    <s v="No"/>
    <s v="No"/>
    <s v="No"/>
    <s v="No"/>
    <s v="Yes"/>
    <s v="Yes"/>
    <s v="Yes"/>
    <s v="Yes"/>
    <s v="Yes"/>
    <s v="Yes"/>
    <s v="Yes"/>
    <s v="CEP"/>
  </r>
  <r>
    <n v="159561"/>
    <x v="81"/>
    <x v="72"/>
    <x v="18"/>
    <s v="8th District"/>
    <s v="Public"/>
    <s v="School District"/>
    <s v="No"/>
    <s v="Yes"/>
    <n v="661174"/>
    <x v="481"/>
    <s v="2650 Entiat Way"/>
    <m/>
    <s v="Entiat"/>
    <s v="Washington"/>
    <s v="98822"/>
    <n v="210"/>
    <n v="0"/>
    <n v="10"/>
    <n v="220"/>
    <x v="416"/>
    <n v="0"/>
    <n v="0.95450000000000002"/>
    <s v="Yes"/>
    <s v="Yes"/>
    <s v="Yes"/>
    <s v="Yes"/>
    <s v="Yes"/>
    <s v="Yes"/>
    <s v="Yes"/>
    <s v="No"/>
    <s v="No"/>
    <s v="No"/>
    <s v="No"/>
    <s v="No"/>
    <s v="No"/>
    <s v="No"/>
    <s v="CEP"/>
  </r>
  <r>
    <n v="159954"/>
    <x v="82"/>
    <x v="73"/>
    <x v="8"/>
    <s v="8th District"/>
    <s v="Public"/>
    <s v="School District"/>
    <s v="No"/>
    <s v="Yes"/>
    <n v="660829"/>
    <x v="482"/>
    <s v="P.O. Box 285"/>
    <s v="226 Semanski Street"/>
    <s v="Black Diamond"/>
    <s v="Washington"/>
    <s v="98010"/>
    <n v="67"/>
    <n v="30"/>
    <n v="300"/>
    <n v="397"/>
    <x v="417"/>
    <n v="7.5600000000000001E-2"/>
    <n v="0.24429999999999999"/>
    <s v="No"/>
    <s v="Yes"/>
    <s v="Yes"/>
    <s v="Yes"/>
    <s v="Yes"/>
    <s v="Yes"/>
    <s v="Yes"/>
    <s v="No"/>
    <s v="No"/>
    <s v="No"/>
    <s v="No"/>
    <s v="No"/>
    <s v="No"/>
    <s v="No"/>
    <s v="Standard"/>
  </r>
  <r>
    <n v="159954"/>
    <x v="82"/>
    <x v="73"/>
    <x v="8"/>
    <s v="8th District"/>
    <s v="Public"/>
    <s v="School District"/>
    <s v="No"/>
    <s v="Yes"/>
    <n v="660825"/>
    <x v="483"/>
    <s v="2057 Kibler Ave."/>
    <m/>
    <s v="Enumclaw"/>
    <s v="Washington"/>
    <s v="98022"/>
    <n v="95"/>
    <n v="37"/>
    <n v="290"/>
    <n v="422"/>
    <x v="418"/>
    <n v="8.77E-2"/>
    <n v="0.31280000000000002"/>
    <s v="No"/>
    <s v="Yes"/>
    <s v="Yes"/>
    <s v="Yes"/>
    <s v="Yes"/>
    <s v="Yes"/>
    <s v="Yes"/>
    <s v="No"/>
    <s v="No"/>
    <s v="No"/>
    <s v="No"/>
    <s v="No"/>
    <s v="No"/>
    <s v="No"/>
    <s v="Standard"/>
  </r>
  <r>
    <n v="159954"/>
    <x v="82"/>
    <x v="73"/>
    <x v="8"/>
    <s v="8th District"/>
    <s v="Public"/>
    <s v="School District"/>
    <s v="No"/>
    <s v="Yes"/>
    <n v="660830"/>
    <x v="484"/>
    <s v="550 Semanski St S"/>
    <s v="226 Semanski Street"/>
    <s v="Enumclaw"/>
    <s v="Washington"/>
    <s v="98022"/>
    <n v="100"/>
    <n v="43"/>
    <n v="385"/>
    <n v="528"/>
    <x v="419"/>
    <n v="8.14E-2"/>
    <n v="0.27079999999999999"/>
    <s v="No"/>
    <s v="No"/>
    <s v="No"/>
    <s v="No"/>
    <s v="No"/>
    <s v="No"/>
    <s v="No"/>
    <s v="Yes"/>
    <s v="Yes"/>
    <s v="Yes"/>
    <s v="No"/>
    <s v="No"/>
    <s v="No"/>
    <s v="No"/>
    <s v="Standard"/>
  </r>
  <r>
    <n v="159954"/>
    <x v="82"/>
    <x v="73"/>
    <x v="8"/>
    <s v="8th District"/>
    <s v="Public"/>
    <s v="School District"/>
    <s v="No"/>
    <s v="Yes"/>
    <n v="660832"/>
    <x v="485"/>
    <s v="226 Semanski Street"/>
    <m/>
    <s v="Enumclaw"/>
    <s v="Washington"/>
    <s v="98022"/>
    <n v="218"/>
    <n v="95"/>
    <n v="1073"/>
    <n v="1386"/>
    <x v="109"/>
    <n v="6.8500000000000005E-2"/>
    <n v="0.2258"/>
    <s v="No"/>
    <s v="No"/>
    <s v="No"/>
    <s v="No"/>
    <s v="No"/>
    <s v="No"/>
    <s v="No"/>
    <s v="No"/>
    <s v="No"/>
    <s v="No"/>
    <s v="Yes"/>
    <s v="Yes"/>
    <s v="Yes"/>
    <s v="Yes"/>
    <s v="Standard"/>
  </r>
  <r>
    <n v="159954"/>
    <x v="82"/>
    <x v="73"/>
    <x v="8"/>
    <s v="8th District"/>
    <s v="Public"/>
    <s v="School District"/>
    <s v="No"/>
    <s v="Yes"/>
    <n v="684890"/>
    <x v="486"/>
    <s v="1640 Fell St."/>
    <s v="226 Semanski Street"/>
    <s v="Enumclaw"/>
    <s v="Washington"/>
    <s v="98022"/>
    <n v="100"/>
    <n v="0"/>
    <n v="0"/>
    <n v="100"/>
    <x v="0"/>
    <n v="0"/>
    <n v="1"/>
    <s v="Yes"/>
    <s v="No"/>
    <s v="No"/>
    <s v="No"/>
    <s v="No"/>
    <s v="No"/>
    <s v="No"/>
    <s v="No"/>
    <s v="No"/>
    <s v="No"/>
    <s v="No"/>
    <s v="No"/>
    <s v="No"/>
    <s v="No"/>
    <s v="CEP"/>
  </r>
  <r>
    <n v="159954"/>
    <x v="82"/>
    <x v="73"/>
    <x v="8"/>
    <s v="8th District"/>
    <s v="Public"/>
    <s v="School District"/>
    <s v="No"/>
    <s v="Yes"/>
    <n v="660828"/>
    <x v="487"/>
    <s v="3240 McDougall Ave"/>
    <s v="226 Semanski Street"/>
    <s v="Enumclaw"/>
    <s v="Washington"/>
    <s v="98022"/>
    <n v="63"/>
    <n v="28"/>
    <n v="241"/>
    <n v="332"/>
    <x v="420"/>
    <n v="8.43E-2"/>
    <n v="0.27410000000000001"/>
    <s v="No"/>
    <s v="Yes"/>
    <s v="Yes"/>
    <s v="Yes"/>
    <s v="Yes"/>
    <s v="Yes"/>
    <s v="Yes"/>
    <s v="No"/>
    <s v="No"/>
    <s v="No"/>
    <s v="No"/>
    <s v="No"/>
    <s v="No"/>
    <s v="No"/>
    <s v="Standard"/>
  </r>
  <r>
    <n v="159954"/>
    <x v="82"/>
    <x v="73"/>
    <x v="8"/>
    <s v="8th District"/>
    <s v="Public"/>
    <s v="School District"/>
    <s v="No"/>
    <s v="Yes"/>
    <n v="661412"/>
    <x v="265"/>
    <s v="899 Osceola @ 244th Ave. SE"/>
    <s v="226 Semanski Street"/>
    <s v="Enumclaw"/>
    <s v="Washington"/>
    <s v="98022"/>
    <n v="78"/>
    <n v="41"/>
    <n v="267"/>
    <n v="386"/>
    <x v="421"/>
    <n v="0.1062"/>
    <n v="0.30830000000000002"/>
    <s v="No"/>
    <s v="Yes"/>
    <s v="Yes"/>
    <s v="Yes"/>
    <s v="Yes"/>
    <s v="Yes"/>
    <s v="Yes"/>
    <s v="No"/>
    <s v="No"/>
    <s v="No"/>
    <s v="No"/>
    <s v="No"/>
    <s v="No"/>
    <s v="No"/>
    <s v="Standard"/>
  </r>
  <r>
    <n v="159954"/>
    <x v="82"/>
    <x v="73"/>
    <x v="8"/>
    <s v="8th District"/>
    <s v="Public"/>
    <s v="School District"/>
    <s v="No"/>
    <s v="Yes"/>
    <n v="660831"/>
    <x v="488"/>
    <s v="42018 264th Ave SE"/>
    <s v="226 Semanski Street"/>
    <s v="Enumclaw"/>
    <s v="Washington"/>
    <s v="98022"/>
    <n v="73"/>
    <n v="34"/>
    <n v="364"/>
    <n v="471"/>
    <x v="74"/>
    <n v="7.22E-2"/>
    <n v="0.22720000000000001"/>
    <s v="No"/>
    <s v="No"/>
    <s v="No"/>
    <s v="No"/>
    <s v="No"/>
    <s v="No"/>
    <s v="No"/>
    <s v="Yes"/>
    <s v="Yes"/>
    <s v="Yes"/>
    <s v="No"/>
    <s v="No"/>
    <s v="No"/>
    <s v="No"/>
    <s v="Standard"/>
  </r>
  <r>
    <n v="159954"/>
    <x v="82"/>
    <x v="73"/>
    <x v="8"/>
    <s v="8th District"/>
    <s v="Public"/>
    <s v="School District"/>
    <s v="No"/>
    <s v="Yes"/>
    <n v="660827"/>
    <x v="489"/>
    <s v="21200 SE 416"/>
    <s v="226 Semanski Street"/>
    <s v="Enumclaw"/>
    <s v="Washington"/>
    <s v="98022"/>
    <n v="60"/>
    <n v="17"/>
    <n v="332"/>
    <n v="409"/>
    <x v="422"/>
    <n v="4.1599999999999998E-2"/>
    <n v="0.1883"/>
    <s v="No"/>
    <s v="Yes"/>
    <s v="Yes"/>
    <s v="Yes"/>
    <s v="Yes"/>
    <s v="Yes"/>
    <s v="Yes"/>
    <s v="No"/>
    <s v="No"/>
    <s v="No"/>
    <s v="No"/>
    <s v="No"/>
    <s v="No"/>
    <s v="No"/>
    <s v="Standard"/>
  </r>
  <r>
    <n v="159961"/>
    <x v="83"/>
    <x v="74"/>
    <x v="26"/>
    <s v="4th District"/>
    <s v="Public"/>
    <s v="School District"/>
    <s v="No"/>
    <s v="Yes"/>
    <n v="661357"/>
    <x v="490"/>
    <s v="60 H Street SE"/>
    <m/>
    <s v="Ephrata"/>
    <s v="Washington"/>
    <s v="98823"/>
    <n v="322"/>
    <n v="0"/>
    <n v="160"/>
    <n v="482"/>
    <x v="423"/>
    <n v="0"/>
    <n v="0.66800000000000004"/>
    <s v="No"/>
    <s v="Yes"/>
    <s v="Yes"/>
    <s v="Yes"/>
    <s v="Yes"/>
    <s v="Yes"/>
    <s v="No"/>
    <s v="No"/>
    <s v="No"/>
    <s v="No"/>
    <s v="No"/>
    <s v="No"/>
    <s v="No"/>
    <s v="No"/>
    <s v="CEP"/>
  </r>
  <r>
    <n v="159961"/>
    <x v="83"/>
    <x v="74"/>
    <x v="26"/>
    <s v="4th District"/>
    <s v="Public"/>
    <s v="School District"/>
    <s v="No"/>
    <s v="Yes"/>
    <n v="662948"/>
    <x v="491"/>
    <s v="111 4th Ave NW"/>
    <m/>
    <s v="Ephrata"/>
    <s v="Washington"/>
    <s v="98823"/>
    <n v="0"/>
    <n v="0"/>
    <n v="0"/>
    <n v="0"/>
    <x v="26"/>
    <n v="0"/>
    <n v="0"/>
    <s v="Yes"/>
    <s v="No"/>
    <s v="No"/>
    <s v="No"/>
    <s v="No"/>
    <s v="No"/>
    <s v="No"/>
    <s v="No"/>
    <s v="No"/>
    <s v="No"/>
    <s v="No"/>
    <s v="No"/>
    <s v="No"/>
    <s v="No"/>
    <s v="Standard"/>
  </r>
  <r>
    <n v="159961"/>
    <x v="83"/>
    <x v="74"/>
    <x v="26"/>
    <s v="4th District"/>
    <s v="Public"/>
    <s v="School District"/>
    <s v="No"/>
    <s v="Yes"/>
    <n v="664277"/>
    <x v="492"/>
    <s v="384 A Street SE"/>
    <m/>
    <s v="Ephrata"/>
    <s v="Washington"/>
    <s v="98823"/>
    <n v="333"/>
    <n v="0"/>
    <n v="134"/>
    <n v="467"/>
    <x v="424"/>
    <n v="0"/>
    <n v="0.71309999999999996"/>
    <s v="No"/>
    <s v="No"/>
    <s v="No"/>
    <s v="No"/>
    <s v="No"/>
    <s v="No"/>
    <s v="No"/>
    <s v="No"/>
    <s v="Yes"/>
    <s v="Yes"/>
    <s v="No"/>
    <s v="No"/>
    <s v="No"/>
    <s v="No"/>
    <s v="CEP"/>
  </r>
  <r>
    <n v="159961"/>
    <x v="83"/>
    <x v="74"/>
    <x v="26"/>
    <s v="4th District"/>
    <s v="Public"/>
    <s v="School District"/>
    <s v="No"/>
    <s v="Yes"/>
    <n v="661360"/>
    <x v="493"/>
    <s v="333 4th Ave NW"/>
    <m/>
    <s v="Ephrata"/>
    <s v="Washington"/>
    <s v="98823"/>
    <n v="540"/>
    <n v="0"/>
    <n v="389"/>
    <n v="929"/>
    <x v="425"/>
    <n v="0"/>
    <n v="0.58130000000000004"/>
    <s v="No"/>
    <s v="No"/>
    <s v="No"/>
    <s v="No"/>
    <s v="No"/>
    <s v="No"/>
    <s v="No"/>
    <s v="No"/>
    <s v="No"/>
    <s v="No"/>
    <s v="Yes"/>
    <s v="Yes"/>
    <s v="Yes"/>
    <s v="Yes"/>
    <s v="CEP"/>
  </r>
  <r>
    <n v="159961"/>
    <x v="83"/>
    <x v="74"/>
    <x v="26"/>
    <s v="4th District"/>
    <s v="Public"/>
    <s v="School District"/>
    <s v="No"/>
    <s v="Yes"/>
    <n v="661358"/>
    <x v="421"/>
    <s v="451 3rd NW"/>
    <m/>
    <s v="Ephrata"/>
    <s v="Washington"/>
    <s v="98823"/>
    <n v="370"/>
    <n v="0"/>
    <n v="95"/>
    <n v="465"/>
    <x v="426"/>
    <n v="0"/>
    <n v="0.79569999999999996"/>
    <s v="No"/>
    <s v="Yes"/>
    <s v="Yes"/>
    <s v="Yes"/>
    <s v="Yes"/>
    <s v="Yes"/>
    <s v="No"/>
    <s v="No"/>
    <s v="No"/>
    <s v="No"/>
    <s v="No"/>
    <s v="No"/>
    <s v="No"/>
    <s v="No"/>
    <s v="CEP"/>
  </r>
  <r>
    <n v="159961"/>
    <x v="83"/>
    <x v="74"/>
    <x v="26"/>
    <s v="4th District"/>
    <s v="Public"/>
    <s v="School District"/>
    <s v="No"/>
    <s v="Yes"/>
    <n v="661361"/>
    <x v="494"/>
    <s v="1101 Parkway Blvd"/>
    <m/>
    <s v="Ephrata"/>
    <s v="Washington"/>
    <s v="98823"/>
    <n v="285"/>
    <n v="0"/>
    <n v="100"/>
    <n v="385"/>
    <x v="427"/>
    <n v="0"/>
    <n v="0.74029999999999996"/>
    <s v="No"/>
    <s v="No"/>
    <s v="No"/>
    <s v="No"/>
    <s v="No"/>
    <s v="No"/>
    <s v="Yes"/>
    <s v="Yes"/>
    <s v="No"/>
    <s v="No"/>
    <s v="No"/>
    <s v="No"/>
    <s v="No"/>
    <s v="No"/>
    <s v="CEP"/>
  </r>
  <r>
    <n v="159873"/>
    <x v="84"/>
    <x v="75"/>
    <x v="4"/>
    <s v="2nd District"/>
    <s v="Public"/>
    <s v="School District"/>
    <s v="No"/>
    <s v="Yes"/>
    <n v="660652"/>
    <x v="212"/>
    <s v="801 East Casino Road"/>
    <m/>
    <s v="Everett"/>
    <s v="Washington"/>
    <s v="98203"/>
    <n v="1009"/>
    <n v="0"/>
    <n v="713"/>
    <n v="1722"/>
    <x v="428"/>
    <n v="0"/>
    <n v="0.58589999999999998"/>
    <s v="No"/>
    <s v="No"/>
    <s v="No"/>
    <s v="No"/>
    <s v="No"/>
    <s v="No"/>
    <s v="No"/>
    <s v="No"/>
    <s v="No"/>
    <s v="No"/>
    <s v="Yes"/>
    <s v="Yes"/>
    <s v="Yes"/>
    <s v="Yes"/>
    <s v="CEP"/>
  </r>
  <r>
    <n v="159873"/>
    <x v="84"/>
    <x v="75"/>
    <x v="4"/>
    <s v="2nd District"/>
    <s v="Public"/>
    <s v="School District"/>
    <s v="No"/>
    <s v="Yes"/>
    <n v="660631"/>
    <x v="495"/>
    <s v="3414 168th st. SE"/>
    <m/>
    <s v="Bothell"/>
    <s v="Washington"/>
    <s v="98012"/>
    <n v="130"/>
    <n v="14"/>
    <n v="559"/>
    <n v="703"/>
    <x v="429"/>
    <n v="1.9900000000000001E-2"/>
    <n v="0.20480000000000001"/>
    <s v="Yes"/>
    <s v="Yes"/>
    <s v="Yes"/>
    <s v="Yes"/>
    <s v="Yes"/>
    <s v="Yes"/>
    <s v="Yes"/>
    <s v="No"/>
    <s v="No"/>
    <s v="No"/>
    <s v="No"/>
    <s v="No"/>
    <s v="No"/>
    <s v="No"/>
    <s v="Standard"/>
  </r>
  <r>
    <n v="159873"/>
    <x v="84"/>
    <x v="75"/>
    <x v="4"/>
    <s v="2nd District"/>
    <s v="Public"/>
    <s v="School District"/>
    <s v="No"/>
    <s v="Yes"/>
    <n v="660647"/>
    <x v="496"/>
    <s v="10200 25th Ave SE"/>
    <m/>
    <s v="Everett"/>
    <s v="Washington"/>
    <s v="98208"/>
    <n v="428"/>
    <n v="0"/>
    <n v="441"/>
    <n v="869"/>
    <x v="124"/>
    <n v="0"/>
    <n v="0.49249999999999999"/>
    <s v="No"/>
    <s v="No"/>
    <s v="No"/>
    <s v="No"/>
    <s v="No"/>
    <s v="No"/>
    <s v="No"/>
    <s v="Yes"/>
    <s v="Yes"/>
    <s v="Yes"/>
    <s v="No"/>
    <s v="No"/>
    <s v="No"/>
    <s v="No"/>
    <s v="CEP"/>
  </r>
  <r>
    <n v="159873"/>
    <x v="84"/>
    <x v="75"/>
    <x v="4"/>
    <s v="2nd District"/>
    <s v="Public"/>
    <s v="School District"/>
    <s v="No"/>
    <s v="Yes"/>
    <n v="663456"/>
    <x v="497"/>
    <s v="8702 7th Ave SE"/>
    <m/>
    <s v="Everett"/>
    <s v="Washington"/>
    <s v="98208"/>
    <n v="507"/>
    <n v="0"/>
    <n v="138"/>
    <n v="645"/>
    <x v="430"/>
    <n v="0"/>
    <n v="0.78600000000000003"/>
    <s v="Yes"/>
    <s v="Yes"/>
    <s v="Yes"/>
    <s v="Yes"/>
    <s v="Yes"/>
    <s v="Yes"/>
    <s v="Yes"/>
    <s v="No"/>
    <s v="No"/>
    <s v="No"/>
    <s v="No"/>
    <s v="No"/>
    <s v="No"/>
    <s v="No"/>
    <s v="CEP"/>
  </r>
  <r>
    <n v="159873"/>
    <x v="84"/>
    <x v="75"/>
    <x v="4"/>
    <s v="2nd District"/>
    <s v="Public"/>
    <s v="School District"/>
    <s v="No"/>
    <s v="Yes"/>
    <n v="660653"/>
    <x v="498"/>
    <s v="2416 Colby Avenue"/>
    <m/>
    <s v="Everett"/>
    <s v="Washington"/>
    <s v="98201"/>
    <n v="1046"/>
    <n v="0"/>
    <n v="638"/>
    <n v="1684"/>
    <x v="431"/>
    <n v="0"/>
    <n v="0.62109999999999999"/>
    <s v="No"/>
    <s v="No"/>
    <s v="No"/>
    <s v="No"/>
    <s v="No"/>
    <s v="No"/>
    <s v="No"/>
    <s v="No"/>
    <s v="No"/>
    <s v="No"/>
    <s v="Yes"/>
    <s v="Yes"/>
    <s v="Yes"/>
    <s v="Yes"/>
    <s v="CEP"/>
  </r>
  <r>
    <n v="159873"/>
    <x v="84"/>
    <x v="75"/>
    <x v="4"/>
    <s v="2nd District"/>
    <s v="Public"/>
    <s v="School District"/>
    <s v="No"/>
    <s v="Yes"/>
    <n v="665401"/>
    <x v="499"/>
    <s v="7621 Beverly Lane"/>
    <m/>
    <s v="Everett"/>
    <s v="Washington"/>
    <s v="98203"/>
    <n v="651"/>
    <n v="0"/>
    <n v="248"/>
    <n v="899"/>
    <x v="432"/>
    <n v="0"/>
    <n v="0.72409999999999997"/>
    <s v="No"/>
    <s v="No"/>
    <s v="No"/>
    <s v="No"/>
    <s v="No"/>
    <s v="No"/>
    <s v="No"/>
    <s v="Yes"/>
    <s v="Yes"/>
    <s v="Yes"/>
    <s v="No"/>
    <s v="No"/>
    <s v="No"/>
    <s v="No"/>
    <s v="CEP"/>
  </r>
  <r>
    <n v="159873"/>
    <x v="84"/>
    <x v="75"/>
    <x v="4"/>
    <s v="2nd District"/>
    <s v="Public"/>
    <s v="School District"/>
    <s v="No"/>
    <s v="Yes"/>
    <n v="663864"/>
    <x v="500"/>
    <s v="5601 156th Street SE"/>
    <m/>
    <s v="Everett"/>
    <s v="Washington"/>
    <s v="98208"/>
    <n v="56"/>
    <n v="20"/>
    <n v="573"/>
    <n v="649"/>
    <x v="433"/>
    <n v="3.0800000000000001E-2"/>
    <n v="0.1171"/>
    <s v="No"/>
    <s v="Yes"/>
    <s v="Yes"/>
    <s v="Yes"/>
    <s v="Yes"/>
    <s v="Yes"/>
    <s v="Yes"/>
    <s v="No"/>
    <s v="No"/>
    <s v="No"/>
    <s v="No"/>
    <s v="No"/>
    <s v="No"/>
    <s v="No"/>
    <s v="Standard"/>
  </r>
  <r>
    <n v="159873"/>
    <x v="84"/>
    <x v="75"/>
    <x v="4"/>
    <s v="2nd District"/>
    <s v="Public"/>
    <s v="School District"/>
    <s v="No"/>
    <s v="Yes"/>
    <n v="660633"/>
    <x v="501"/>
    <s v="2215 Pine Street"/>
    <m/>
    <s v="Everett"/>
    <s v="Washington"/>
    <s v="98201"/>
    <n v="331"/>
    <n v="0"/>
    <n v="64"/>
    <n v="395"/>
    <x v="434"/>
    <n v="0"/>
    <n v="0.83799999999999997"/>
    <s v="Yes"/>
    <s v="Yes"/>
    <s v="Yes"/>
    <s v="Yes"/>
    <s v="Yes"/>
    <s v="Yes"/>
    <s v="Yes"/>
    <s v="No"/>
    <s v="No"/>
    <s v="No"/>
    <s v="No"/>
    <s v="No"/>
    <s v="No"/>
    <s v="No"/>
    <s v="CEP"/>
  </r>
  <r>
    <n v="159873"/>
    <x v="84"/>
    <x v="75"/>
    <x v="4"/>
    <s v="2nd District"/>
    <s v="Public"/>
    <s v="School District"/>
    <s v="No"/>
    <s v="Yes"/>
    <n v="660649"/>
    <x v="502"/>
    <s v="15404 Silver Firs Drive"/>
    <m/>
    <s v="Everett"/>
    <s v="Washington"/>
    <s v="98208"/>
    <n v="127"/>
    <n v="33"/>
    <n v="855"/>
    <n v="1015"/>
    <x v="435"/>
    <n v="3.2500000000000001E-2"/>
    <n v="0.15759999999999999"/>
    <s v="No"/>
    <s v="No"/>
    <s v="No"/>
    <s v="No"/>
    <s v="No"/>
    <s v="No"/>
    <s v="No"/>
    <s v="Yes"/>
    <s v="Yes"/>
    <s v="Yes"/>
    <s v="No"/>
    <s v="No"/>
    <s v="No"/>
    <s v="No"/>
    <s v="Standard"/>
  </r>
  <r>
    <n v="159873"/>
    <x v="84"/>
    <x v="75"/>
    <x v="4"/>
    <s v="2nd District"/>
    <s v="Public"/>
    <s v="School District"/>
    <s v="No"/>
    <s v="Yes"/>
    <n v="660634"/>
    <x v="503"/>
    <s v="1110 Poplar Street"/>
    <m/>
    <s v="Everett"/>
    <s v="Washington"/>
    <s v="98201"/>
    <n v="452"/>
    <n v="0"/>
    <n v="0"/>
    <n v="452"/>
    <x v="0"/>
    <n v="0"/>
    <n v="1"/>
    <s v="Yes"/>
    <s v="Yes"/>
    <s v="Yes"/>
    <s v="Yes"/>
    <s v="Yes"/>
    <s v="Yes"/>
    <s v="Yes"/>
    <s v="No"/>
    <s v="No"/>
    <s v="No"/>
    <s v="No"/>
    <s v="No"/>
    <s v="No"/>
    <s v="No"/>
    <s v="CEP"/>
  </r>
  <r>
    <n v="159873"/>
    <x v="84"/>
    <x v="75"/>
    <x v="4"/>
    <s v="2nd District"/>
    <s v="Public"/>
    <s v="School District"/>
    <s v="No"/>
    <s v="Yes"/>
    <n v="660650"/>
    <x v="504"/>
    <s v="1419 Trillium Blvd SE"/>
    <m/>
    <s v="Mill Creek"/>
    <s v="Washington"/>
    <s v="98012"/>
    <n v="215"/>
    <n v="64"/>
    <n v="738"/>
    <n v="1017"/>
    <x v="436"/>
    <n v="6.2899999999999998E-2"/>
    <n v="0.27429999999999999"/>
    <s v="No"/>
    <s v="No"/>
    <s v="No"/>
    <s v="No"/>
    <s v="No"/>
    <s v="No"/>
    <s v="No"/>
    <s v="Yes"/>
    <s v="Yes"/>
    <s v="Yes"/>
    <s v="No"/>
    <s v="No"/>
    <s v="No"/>
    <s v="No"/>
    <s v="Standard"/>
  </r>
  <r>
    <n v="159873"/>
    <x v="84"/>
    <x v="75"/>
    <x v="4"/>
    <s v="2nd District"/>
    <s v="Public"/>
    <s v="School District"/>
    <s v="No"/>
    <s v="Yes"/>
    <n v="660654"/>
    <x v="505"/>
    <s v="1508 136th St. SE"/>
    <m/>
    <s v="Mill Creek"/>
    <s v="Washington"/>
    <s v="98012"/>
    <n v="382"/>
    <n v="102"/>
    <n v="1695"/>
    <n v="2179"/>
    <x v="437"/>
    <n v="4.6800000000000001E-2"/>
    <n v="0.22209999999999999"/>
    <s v="No"/>
    <s v="No"/>
    <s v="No"/>
    <s v="No"/>
    <s v="No"/>
    <s v="No"/>
    <s v="No"/>
    <s v="No"/>
    <s v="No"/>
    <s v="No"/>
    <s v="Yes"/>
    <s v="Yes"/>
    <s v="Yes"/>
    <s v="Yes"/>
    <s v="Standard"/>
  </r>
  <r>
    <n v="159873"/>
    <x v="84"/>
    <x v="75"/>
    <x v="4"/>
    <s v="2nd District"/>
    <s v="Public"/>
    <s v="School District"/>
    <s v="No"/>
    <s v="Yes"/>
    <n v="660635"/>
    <x v="506"/>
    <s v="3700 Federal Avenue"/>
    <m/>
    <s v="Everett"/>
    <s v="Washington"/>
    <s v="98201"/>
    <n v="270"/>
    <n v="0"/>
    <n v="46"/>
    <n v="316"/>
    <x v="438"/>
    <n v="0"/>
    <n v="0.85440000000000005"/>
    <s v="Yes"/>
    <s v="Yes"/>
    <s v="Yes"/>
    <s v="Yes"/>
    <s v="Yes"/>
    <s v="Yes"/>
    <s v="Yes"/>
    <s v="No"/>
    <s v="No"/>
    <s v="No"/>
    <s v="No"/>
    <s v="No"/>
    <s v="No"/>
    <s v="No"/>
    <s v="CEP"/>
  </r>
  <r>
    <n v="159873"/>
    <x v="84"/>
    <x v="75"/>
    <x v="4"/>
    <s v="2nd District"/>
    <s v="Public"/>
    <s v="School District"/>
    <s v="No"/>
    <s v="Yes"/>
    <n v="665402"/>
    <x v="507"/>
    <s v="2500 Cadet Way"/>
    <m/>
    <s v="Everett"/>
    <s v="Washington"/>
    <s v="98208"/>
    <n v="210"/>
    <n v="0"/>
    <n v="286"/>
    <n v="496"/>
    <x v="439"/>
    <n v="0"/>
    <n v="0.4234"/>
    <s v="No"/>
    <s v="Yes"/>
    <s v="Yes"/>
    <s v="Yes"/>
    <s v="Yes"/>
    <s v="Yes"/>
    <s v="Yes"/>
    <s v="No"/>
    <s v="No"/>
    <s v="No"/>
    <s v="No"/>
    <s v="No"/>
    <s v="No"/>
    <s v="No"/>
    <s v="CEP"/>
  </r>
  <r>
    <n v="159873"/>
    <x v="84"/>
    <x v="75"/>
    <x v="4"/>
    <s v="2nd District"/>
    <s v="Public"/>
    <s v="School District"/>
    <s v="No"/>
    <s v="Yes"/>
    <n v="664057"/>
    <x v="118"/>
    <s v="5010 View Drive"/>
    <m/>
    <s v="Everettt"/>
    <s v="Washington"/>
    <s v="98203"/>
    <n v="446"/>
    <n v="0"/>
    <n v="99"/>
    <n v="545"/>
    <x v="440"/>
    <n v="0"/>
    <n v="0.81830000000000003"/>
    <s v="Yes"/>
    <s v="Yes"/>
    <s v="Yes"/>
    <s v="Yes"/>
    <s v="Yes"/>
    <s v="Yes"/>
    <s v="Yes"/>
    <s v="No"/>
    <s v="No"/>
    <s v="No"/>
    <s v="No"/>
    <s v="No"/>
    <s v="No"/>
    <s v="No"/>
    <s v="CEP"/>
  </r>
  <r>
    <n v="159873"/>
    <x v="84"/>
    <x v="75"/>
    <x v="4"/>
    <s v="2nd District"/>
    <s v="Public"/>
    <s v="School District"/>
    <s v="No"/>
    <s v="Yes"/>
    <n v="663451"/>
    <x v="508"/>
    <s v="616 Pecks Drive"/>
    <m/>
    <s v="Everett"/>
    <s v="Washington"/>
    <s v="98203"/>
    <n v="382"/>
    <n v="0"/>
    <n v="45"/>
    <n v="427"/>
    <x v="441"/>
    <n v="0"/>
    <n v="0.89459999999999995"/>
    <s v="Yes"/>
    <s v="Yes"/>
    <s v="Yes"/>
    <s v="Yes"/>
    <s v="Yes"/>
    <s v="Yes"/>
    <s v="Yes"/>
    <s v="No"/>
    <s v="No"/>
    <s v="No"/>
    <s v="No"/>
    <s v="No"/>
    <s v="No"/>
    <s v="No"/>
    <s v="CEP"/>
  </r>
  <r>
    <n v="159873"/>
    <x v="84"/>
    <x v="75"/>
    <x v="4"/>
    <s v="2nd District"/>
    <s v="Public"/>
    <s v="School District"/>
    <s v="No"/>
    <s v="Yes"/>
    <n v="660639"/>
    <x v="509"/>
    <s v="3400 148th St SE"/>
    <m/>
    <s v="Bothell"/>
    <s v="Washington"/>
    <s v="98012"/>
    <n v="110"/>
    <n v="31"/>
    <n v="525"/>
    <n v="666"/>
    <x v="88"/>
    <n v="4.65E-2"/>
    <n v="0.2117"/>
    <s v="No"/>
    <s v="Yes"/>
    <s v="Yes"/>
    <s v="Yes"/>
    <s v="Yes"/>
    <s v="Yes"/>
    <s v="Yes"/>
    <s v="No"/>
    <s v="No"/>
    <s v="No"/>
    <s v="No"/>
    <s v="No"/>
    <s v="No"/>
    <s v="No"/>
    <s v="Standard"/>
  </r>
  <r>
    <n v="159873"/>
    <x v="84"/>
    <x v="75"/>
    <x v="4"/>
    <s v="2nd District"/>
    <s v="Public"/>
    <s v="School District"/>
    <s v="No"/>
    <s v="Yes"/>
    <n v="660640"/>
    <x v="510"/>
    <s v="10901 27 Ave SE"/>
    <m/>
    <s v="Everett"/>
    <s v="Washington"/>
    <s v="98208"/>
    <n v="247"/>
    <n v="0"/>
    <n v="262"/>
    <n v="509"/>
    <x v="442"/>
    <n v="0"/>
    <n v="0.48530000000000001"/>
    <s v="Yes"/>
    <s v="Yes"/>
    <s v="Yes"/>
    <s v="Yes"/>
    <s v="Yes"/>
    <s v="Yes"/>
    <s v="Yes"/>
    <s v="No"/>
    <s v="No"/>
    <s v="No"/>
    <s v="No"/>
    <s v="No"/>
    <s v="No"/>
    <s v="No"/>
    <s v="CEP"/>
  </r>
  <r>
    <n v="159873"/>
    <x v="84"/>
    <x v="75"/>
    <x v="4"/>
    <s v="2nd District"/>
    <s v="Public"/>
    <s v="School District"/>
    <s v="No"/>
    <s v="Yes"/>
    <n v="660651"/>
    <x v="511"/>
    <s v="2514 Rainier Avenue"/>
    <m/>
    <s v="Everett"/>
    <s v="Washington"/>
    <s v="98201"/>
    <n v="544"/>
    <n v="0"/>
    <n v="141"/>
    <n v="685"/>
    <x v="443"/>
    <n v="0"/>
    <n v="0.79420000000000002"/>
    <s v="No"/>
    <s v="No"/>
    <s v="No"/>
    <s v="No"/>
    <s v="No"/>
    <s v="No"/>
    <s v="No"/>
    <s v="Yes"/>
    <s v="Yes"/>
    <s v="Yes"/>
    <s v="No"/>
    <s v="No"/>
    <s v="No"/>
    <s v="No"/>
    <s v="CEP"/>
  </r>
  <r>
    <n v="159873"/>
    <x v="84"/>
    <x v="75"/>
    <x v="4"/>
    <s v="2nd District"/>
    <s v="Public"/>
    <s v="School District"/>
    <s v="No"/>
    <s v="Yes"/>
    <n v="660641"/>
    <x v="512"/>
    <s v="4117 132nd St. SE"/>
    <m/>
    <s v="Everett"/>
    <s v="Washington"/>
    <s v="98208"/>
    <n v="200"/>
    <n v="42"/>
    <n v="554"/>
    <n v="796"/>
    <x v="444"/>
    <n v="5.28E-2"/>
    <n v="0.30399999999999999"/>
    <s v="No"/>
    <s v="Yes"/>
    <s v="Yes"/>
    <s v="Yes"/>
    <s v="Yes"/>
    <s v="Yes"/>
    <s v="Yes"/>
    <s v="No"/>
    <s v="No"/>
    <s v="No"/>
    <s v="No"/>
    <s v="No"/>
    <s v="No"/>
    <s v="No"/>
    <s v="Standard"/>
  </r>
  <r>
    <n v="159873"/>
    <x v="84"/>
    <x v="75"/>
    <x v="4"/>
    <s v="2nd District"/>
    <s v="Public"/>
    <s v="School District"/>
    <s v="No"/>
    <s v="Yes"/>
    <n v="663741"/>
    <x v="513"/>
    <s v="3516 Rucker Avenue"/>
    <m/>
    <s v="Everett"/>
    <s v="Washington"/>
    <s v="98201"/>
    <n v="116"/>
    <n v="0"/>
    <n v="28"/>
    <n v="144"/>
    <x v="445"/>
    <n v="0"/>
    <n v="0.80559999999999998"/>
    <s v="No"/>
    <s v="No"/>
    <s v="No"/>
    <s v="No"/>
    <s v="No"/>
    <s v="No"/>
    <s v="No"/>
    <s v="No"/>
    <s v="No"/>
    <s v="No"/>
    <s v="Yes"/>
    <s v="Yes"/>
    <s v="Yes"/>
    <s v="Yes"/>
    <s v="CEP"/>
  </r>
  <r>
    <n v="159873"/>
    <x v="84"/>
    <x v="75"/>
    <x v="4"/>
    <s v="2nd District"/>
    <s v="Public"/>
    <s v="School District"/>
    <s v="No"/>
    <s v="Yes"/>
    <n v="660642"/>
    <x v="514"/>
    <s v="5909 146th Pl. SE"/>
    <m/>
    <s v="Everett"/>
    <s v="Washington"/>
    <s v="98208"/>
    <n v="78"/>
    <n v="14"/>
    <n v="447"/>
    <n v="539"/>
    <x v="446"/>
    <n v="2.5999999999999999E-2"/>
    <n v="0.17069999999999999"/>
    <s v="No"/>
    <s v="Yes"/>
    <s v="Yes"/>
    <s v="Yes"/>
    <s v="Yes"/>
    <s v="Yes"/>
    <s v="Yes"/>
    <s v="No"/>
    <s v="No"/>
    <s v="No"/>
    <s v="No"/>
    <s v="No"/>
    <s v="No"/>
    <s v="No"/>
    <s v="Standard"/>
  </r>
  <r>
    <n v="159873"/>
    <x v="84"/>
    <x v="75"/>
    <x v="4"/>
    <s v="2nd District"/>
    <s v="Public"/>
    <s v="School District"/>
    <s v="No"/>
    <s v="Yes"/>
    <n v="664607"/>
    <x v="515"/>
    <s v="12815 Bothell-Everett Highway"/>
    <m/>
    <s v="Everett"/>
    <s v="Washington"/>
    <s v="98208"/>
    <n v="419"/>
    <n v="0"/>
    <n v="166"/>
    <n v="585"/>
    <x v="447"/>
    <n v="0"/>
    <n v="0.71619999999999995"/>
    <s v="Yes"/>
    <s v="Yes"/>
    <s v="Yes"/>
    <s v="Yes"/>
    <s v="Yes"/>
    <s v="Yes"/>
    <s v="Yes"/>
    <s v="No"/>
    <s v="No"/>
    <s v="No"/>
    <s v="No"/>
    <s v="No"/>
    <s v="No"/>
    <s v="No"/>
    <s v="CEP"/>
  </r>
  <r>
    <n v="159873"/>
    <x v="84"/>
    <x v="75"/>
    <x v="4"/>
    <s v="2nd District"/>
    <s v="Public"/>
    <s v="School District"/>
    <s v="No"/>
    <s v="Yes"/>
    <n v="685757"/>
    <x v="516"/>
    <s v="4419 180th St SE"/>
    <m/>
    <s v="Bothell"/>
    <s v="Washington"/>
    <s v="98012"/>
    <n v="45"/>
    <n v="15"/>
    <n v="683"/>
    <n v="743"/>
    <x v="448"/>
    <n v="2.0199999999999999E-2"/>
    <n v="8.0799999999999997E-2"/>
    <s v="No"/>
    <s v="Yes"/>
    <s v="Yes"/>
    <s v="Yes"/>
    <s v="Yes"/>
    <s v="Yes"/>
    <s v="Yes"/>
    <s v="No"/>
    <s v="No"/>
    <s v="No"/>
    <s v="No"/>
    <s v="No"/>
    <s v="No"/>
    <s v="No"/>
    <s v="Standard"/>
  </r>
  <r>
    <n v="159873"/>
    <x v="84"/>
    <x v="75"/>
    <x v="4"/>
    <s v="2nd District"/>
    <s v="Public"/>
    <s v="School District"/>
    <s v="No"/>
    <s v="Yes"/>
    <n v="660644"/>
    <x v="517"/>
    <s v="202 Alder"/>
    <m/>
    <s v="Everett"/>
    <s v="Washington"/>
    <s v="98203"/>
    <n v="254"/>
    <n v="0"/>
    <n v="214"/>
    <n v="468"/>
    <x v="449"/>
    <n v="0"/>
    <n v="0.54269999999999996"/>
    <s v="Yes"/>
    <s v="Yes"/>
    <s v="Yes"/>
    <s v="Yes"/>
    <s v="Yes"/>
    <s v="Yes"/>
    <s v="Yes"/>
    <s v="No"/>
    <s v="No"/>
    <s v="No"/>
    <s v="No"/>
    <s v="No"/>
    <s v="No"/>
    <s v="No"/>
    <s v="CEP"/>
  </r>
  <r>
    <n v="159873"/>
    <x v="84"/>
    <x v="75"/>
    <x v="4"/>
    <s v="2nd District"/>
    <s v="Public"/>
    <s v="School District"/>
    <s v="No"/>
    <s v="Yes"/>
    <n v="663740"/>
    <x v="518"/>
    <s v="916 Oakes Avenue"/>
    <m/>
    <s v="Everett"/>
    <s v="Washington"/>
    <s v="98201"/>
    <n v="206"/>
    <n v="0"/>
    <n v="232"/>
    <n v="438"/>
    <x v="450"/>
    <n v="0"/>
    <n v="0.4703"/>
    <s v="No"/>
    <s v="Yes"/>
    <s v="Yes"/>
    <s v="Yes"/>
    <s v="Yes"/>
    <s v="Yes"/>
    <s v="Yes"/>
    <s v="No"/>
    <s v="No"/>
    <s v="No"/>
    <s v="No"/>
    <s v="No"/>
    <s v="No"/>
    <s v="No"/>
    <s v="CEP"/>
  </r>
  <r>
    <n v="159873"/>
    <x v="84"/>
    <x v="75"/>
    <x v="4"/>
    <s v="2nd District"/>
    <s v="Public"/>
    <s v="School District"/>
    <s v="No"/>
    <s v="Yes"/>
    <n v="660646"/>
    <x v="519"/>
    <s v="17000 23rd Ave SE"/>
    <m/>
    <s v="Bothell"/>
    <s v="Washington"/>
    <s v="98012"/>
    <n v="251"/>
    <n v="0"/>
    <n v="328"/>
    <n v="579"/>
    <x v="451"/>
    <n v="0"/>
    <n v="0.4335"/>
    <s v="No"/>
    <s v="Yes"/>
    <s v="Yes"/>
    <s v="Yes"/>
    <s v="Yes"/>
    <s v="Yes"/>
    <s v="Yes"/>
    <s v="No"/>
    <s v="No"/>
    <s v="No"/>
    <s v="No"/>
    <s v="No"/>
    <s v="No"/>
    <s v="No"/>
    <s v="CEP"/>
  </r>
  <r>
    <n v="159907"/>
    <x v="85"/>
    <x v="76"/>
    <x v="10"/>
    <s v="3rd District"/>
    <s v="Public"/>
    <s v="School District"/>
    <s v="No"/>
    <s v="Yes"/>
    <n v="661254"/>
    <x v="520"/>
    <s v="14619-A N. E. 49th Street"/>
    <m/>
    <s v="Vancouver"/>
    <s v="Washington"/>
    <s v="98682"/>
    <n v="254"/>
    <n v="0"/>
    <n v="96"/>
    <n v="350"/>
    <x v="452"/>
    <n v="0"/>
    <n v="0.72570000000000001"/>
    <s v="Yes"/>
    <s v="Yes"/>
    <s v="Yes"/>
    <s v="Yes"/>
    <s v="Yes"/>
    <s v="Yes"/>
    <s v="Yes"/>
    <s v="No"/>
    <s v="No"/>
    <s v="No"/>
    <s v="No"/>
    <s v="No"/>
    <s v="No"/>
    <s v="No"/>
    <s v="CEP"/>
  </r>
  <r>
    <n v="159907"/>
    <x v="85"/>
    <x v="76"/>
    <x v="10"/>
    <s v="3rd District"/>
    <s v="Public"/>
    <s v="School District"/>
    <s v="No"/>
    <s v="Yes"/>
    <n v="661255"/>
    <x v="521"/>
    <s v="13501 N. E. 28th Street"/>
    <m/>
    <s v="Vancouver"/>
    <s v="Washington"/>
    <s v="98682"/>
    <n v="399"/>
    <n v="0"/>
    <n v="49"/>
    <n v="448"/>
    <x v="453"/>
    <n v="0"/>
    <n v="0.89059999999999995"/>
    <s v="Yes"/>
    <s v="Yes"/>
    <s v="Yes"/>
    <s v="Yes"/>
    <s v="Yes"/>
    <s v="Yes"/>
    <s v="Yes"/>
    <s v="No"/>
    <s v="No"/>
    <s v="No"/>
    <s v="No"/>
    <s v="No"/>
    <s v="No"/>
    <s v="No"/>
    <s v="CEP"/>
  </r>
  <r>
    <n v="159907"/>
    <x v="85"/>
    <x v="76"/>
    <x v="10"/>
    <s v="3rd District"/>
    <s v="Public"/>
    <s v="School District"/>
    <s v="No"/>
    <s v="Yes"/>
    <n v="663586"/>
    <x v="38"/>
    <s v="13900 N. E. 18th Street"/>
    <m/>
    <s v="Vancouver"/>
    <s v="Washington"/>
    <s v="98684"/>
    <n v="730"/>
    <n v="0"/>
    <n v="109"/>
    <n v="839"/>
    <x v="454"/>
    <n v="0"/>
    <n v="0.87009999999999998"/>
    <s v="No"/>
    <s v="No"/>
    <s v="No"/>
    <s v="No"/>
    <s v="No"/>
    <s v="No"/>
    <s v="No"/>
    <s v="Yes"/>
    <s v="Yes"/>
    <s v="Yes"/>
    <s v="No"/>
    <s v="No"/>
    <s v="No"/>
    <s v="No"/>
    <s v="CEP"/>
  </r>
  <r>
    <n v="159907"/>
    <x v="85"/>
    <x v="76"/>
    <x v="10"/>
    <s v="3rd District"/>
    <s v="Public"/>
    <s v="School District"/>
    <s v="No"/>
    <s v="Yes"/>
    <n v="662725"/>
    <x v="522"/>
    <s v="17500 SE Sequoia Circle"/>
    <m/>
    <s v="Vancouver"/>
    <s v="Washington"/>
    <s v="98683"/>
    <n v="222"/>
    <n v="0"/>
    <n v="127"/>
    <n v="349"/>
    <x v="455"/>
    <n v="0"/>
    <n v="0.6361"/>
    <s v="Yes"/>
    <s v="Yes"/>
    <s v="Yes"/>
    <s v="Yes"/>
    <s v="Yes"/>
    <s v="Yes"/>
    <s v="Yes"/>
    <s v="No"/>
    <s v="No"/>
    <s v="No"/>
    <s v="No"/>
    <s v="No"/>
    <s v="No"/>
    <s v="No"/>
    <s v="CEP"/>
  </r>
  <r>
    <n v="159907"/>
    <x v="85"/>
    <x v="76"/>
    <x v="10"/>
    <s v="3rd District"/>
    <s v="Public"/>
    <s v="School District"/>
    <s v="No"/>
    <s v="Yes"/>
    <n v="664339"/>
    <x v="523"/>
    <s v="11200 N. E. Rosewood Rd."/>
    <m/>
    <s v="Vancouver"/>
    <s v="Washington"/>
    <s v="98662"/>
    <n v="765"/>
    <n v="0"/>
    <n v="120"/>
    <n v="885"/>
    <x v="456"/>
    <n v="0"/>
    <n v="0.86439999999999995"/>
    <s v="No"/>
    <s v="No"/>
    <s v="No"/>
    <s v="No"/>
    <s v="No"/>
    <s v="No"/>
    <s v="No"/>
    <s v="Yes"/>
    <s v="Yes"/>
    <s v="Yes"/>
    <s v="No"/>
    <s v="No"/>
    <s v="No"/>
    <s v="No"/>
    <s v="CEP"/>
  </r>
  <r>
    <n v="159907"/>
    <x v="85"/>
    <x v="76"/>
    <x v="10"/>
    <s v="3rd District"/>
    <s v="Public"/>
    <s v="School District"/>
    <s v="No"/>
    <s v="Yes"/>
    <n v="663374"/>
    <x v="524"/>
    <s v="13003 S. E. 7th Street"/>
    <m/>
    <s v="Vancouver"/>
    <s v="Washington"/>
    <s v="98683"/>
    <n v="338"/>
    <n v="0"/>
    <n v="66"/>
    <n v="404"/>
    <x v="457"/>
    <n v="0"/>
    <n v="0.83660000000000001"/>
    <s v="Yes"/>
    <s v="Yes"/>
    <s v="Yes"/>
    <s v="Yes"/>
    <s v="Yes"/>
    <s v="Yes"/>
    <s v="Yes"/>
    <s v="No"/>
    <s v="No"/>
    <s v="No"/>
    <s v="No"/>
    <s v="No"/>
    <s v="No"/>
    <s v="No"/>
    <s v="CEP"/>
  </r>
  <r>
    <n v="159907"/>
    <x v="85"/>
    <x v="76"/>
    <x v="10"/>
    <s v="3rd District"/>
    <s v="Public"/>
    <s v="School District"/>
    <s v="No"/>
    <s v="Yes"/>
    <n v="663566"/>
    <x v="525"/>
    <s v="512 S. E. Ellsworth Road"/>
    <m/>
    <s v="Vancouver"/>
    <s v="Washington"/>
    <s v="98664"/>
    <n v="332"/>
    <n v="0"/>
    <n v="50"/>
    <n v="382"/>
    <x v="458"/>
    <n v="0"/>
    <n v="0.86909999999999998"/>
    <s v="Yes"/>
    <s v="Yes"/>
    <s v="Yes"/>
    <s v="Yes"/>
    <s v="Yes"/>
    <s v="Yes"/>
    <s v="Yes"/>
    <s v="No"/>
    <s v="No"/>
    <s v="No"/>
    <s v="No"/>
    <s v="No"/>
    <s v="No"/>
    <s v="No"/>
    <s v="CEP"/>
  </r>
  <r>
    <n v="159907"/>
    <x v="85"/>
    <x v="76"/>
    <x v="10"/>
    <s v="3rd District"/>
    <s v="Public"/>
    <s v="School District"/>
    <s v="No"/>
    <s v="Yes"/>
    <n v="686485"/>
    <x v="526"/>
    <s v="4000 NE 164th Ave."/>
    <m/>
    <s v="Vancouver"/>
    <s v="Washington"/>
    <s v="98682"/>
    <n v="242"/>
    <n v="0"/>
    <n v="221"/>
    <n v="463"/>
    <x v="459"/>
    <n v="0"/>
    <n v="0.52270000000000005"/>
    <s v="Yes"/>
    <s v="Yes"/>
    <s v="Yes"/>
    <s v="Yes"/>
    <s v="Yes"/>
    <s v="Yes"/>
    <s v="Yes"/>
    <s v="No"/>
    <s v="No"/>
    <s v="No"/>
    <s v="No"/>
    <s v="No"/>
    <s v="No"/>
    <s v="No"/>
    <s v="CEP"/>
  </r>
  <r>
    <n v="159907"/>
    <x v="85"/>
    <x v="76"/>
    <x v="10"/>
    <s v="3rd District"/>
    <s v="Public"/>
    <s v="School District"/>
    <s v="No"/>
    <s v="Yes"/>
    <n v="664144"/>
    <x v="527"/>
    <s v="2701 NE Four Seasons Lane"/>
    <m/>
    <s v="Vancouver"/>
    <s v="Washington"/>
    <s v="98684"/>
    <n v="384"/>
    <n v="0"/>
    <n v="64"/>
    <n v="448"/>
    <x v="280"/>
    <n v="0"/>
    <n v="0.85709999999999997"/>
    <s v="Yes"/>
    <s v="Yes"/>
    <s v="Yes"/>
    <s v="Yes"/>
    <s v="Yes"/>
    <s v="Yes"/>
    <s v="Yes"/>
    <s v="No"/>
    <s v="No"/>
    <s v="No"/>
    <s v="No"/>
    <s v="No"/>
    <s v="No"/>
    <s v="No"/>
    <s v="CEP"/>
  </r>
  <r>
    <n v="159907"/>
    <x v="85"/>
    <x v="76"/>
    <x v="10"/>
    <s v="3rd District"/>
    <s v="Public"/>
    <s v="School District"/>
    <s v="No"/>
    <s v="Yes"/>
    <n v="661278"/>
    <x v="528"/>
    <s v="14300 N. E. 18th St."/>
    <m/>
    <s v="Vancouver"/>
    <s v="Washington"/>
    <s v="98684"/>
    <n v="1128"/>
    <n v="0"/>
    <n v="380"/>
    <n v="1508"/>
    <x v="460"/>
    <n v="0"/>
    <n v="0.748"/>
    <s v="No"/>
    <s v="No"/>
    <s v="No"/>
    <s v="No"/>
    <s v="No"/>
    <s v="No"/>
    <s v="No"/>
    <s v="No"/>
    <s v="No"/>
    <s v="No"/>
    <s v="Yes"/>
    <s v="Yes"/>
    <s v="Yes"/>
    <s v="Yes"/>
    <s v="CEP"/>
  </r>
  <r>
    <n v="159907"/>
    <x v="85"/>
    <x v="76"/>
    <x v="10"/>
    <s v="3rd District"/>
    <s v="Public"/>
    <s v="School District"/>
    <s v="No"/>
    <s v="Yes"/>
    <n v="661258"/>
    <x v="529"/>
    <s v="12001 N. E. 9th Street"/>
    <m/>
    <s v="Vancouver"/>
    <s v="Washington"/>
    <s v="98684"/>
    <n v="340"/>
    <n v="0"/>
    <n v="16"/>
    <n v="356"/>
    <x v="461"/>
    <n v="0"/>
    <n v="0.95509999999999995"/>
    <s v="Yes"/>
    <s v="Yes"/>
    <s v="Yes"/>
    <s v="Yes"/>
    <s v="Yes"/>
    <s v="Yes"/>
    <s v="Yes"/>
    <s v="No"/>
    <s v="No"/>
    <s v="No"/>
    <s v="No"/>
    <s v="No"/>
    <s v="No"/>
    <s v="No"/>
    <s v="CEP"/>
  </r>
  <r>
    <n v="159907"/>
    <x v="85"/>
    <x v="76"/>
    <x v="10"/>
    <s v="3rd District"/>
    <s v="Public"/>
    <s v="School District"/>
    <s v="No"/>
    <s v="Yes"/>
    <n v="661259"/>
    <x v="530"/>
    <s v="3800 S.E. Hiddenbrook Drive"/>
    <m/>
    <s v="Vancouver"/>
    <s v="Washington"/>
    <s v="98683"/>
    <n v="125"/>
    <n v="0"/>
    <n v="298"/>
    <n v="423"/>
    <x v="462"/>
    <n v="0"/>
    <n v="0.29549999999999998"/>
    <s v="Yes"/>
    <s v="Yes"/>
    <s v="Yes"/>
    <s v="Yes"/>
    <s v="Yes"/>
    <s v="Yes"/>
    <s v="Yes"/>
    <s v="No"/>
    <s v="No"/>
    <s v="No"/>
    <s v="No"/>
    <s v="No"/>
    <s v="No"/>
    <s v="No"/>
    <s v="CEP"/>
  </r>
  <r>
    <n v="159907"/>
    <x v="85"/>
    <x v="76"/>
    <x v="10"/>
    <s v="3rd District"/>
    <s v="Public"/>
    <s v="School District"/>
    <s v="No"/>
    <s v="Yes"/>
    <n v="665710"/>
    <x v="146"/>
    <s v="7600 N. E. 166th Avenue"/>
    <m/>
    <s v="Vancouver"/>
    <s v="Washington"/>
    <s v="98682"/>
    <n v="517"/>
    <n v="0"/>
    <n v="273"/>
    <n v="790"/>
    <x v="463"/>
    <n v="0"/>
    <n v="0.65439999999999998"/>
    <s v="No"/>
    <s v="No"/>
    <s v="No"/>
    <s v="No"/>
    <s v="No"/>
    <s v="No"/>
    <s v="No"/>
    <s v="Yes"/>
    <s v="Yes"/>
    <s v="Yes"/>
    <s v="No"/>
    <s v="No"/>
    <s v="No"/>
    <s v="No"/>
    <s v="CEP"/>
  </r>
  <r>
    <n v="159907"/>
    <x v="85"/>
    <x v="76"/>
    <x v="10"/>
    <s v="3rd District"/>
    <s v="Public"/>
    <s v="School District"/>
    <s v="No"/>
    <s v="Yes"/>
    <n v="661260"/>
    <x v="531"/>
    <s v="17404-A N. E. 18th Street"/>
    <m/>
    <s v="Vancouver"/>
    <s v="Washington"/>
    <s v="98684"/>
    <n v="280"/>
    <n v="0"/>
    <n v="205"/>
    <n v="485"/>
    <x v="464"/>
    <n v="0"/>
    <n v="0.57730000000000004"/>
    <s v="Yes"/>
    <s v="Yes"/>
    <s v="Yes"/>
    <s v="Yes"/>
    <s v="Yes"/>
    <s v="Yes"/>
    <s v="Yes"/>
    <s v="No"/>
    <s v="No"/>
    <s v="No"/>
    <s v="No"/>
    <s v="No"/>
    <s v="No"/>
    <s v="No"/>
    <s v="CEP"/>
  </r>
  <r>
    <n v="159907"/>
    <x v="85"/>
    <x v="76"/>
    <x v="10"/>
    <s v="3rd District"/>
    <s v="Public"/>
    <s v="School District"/>
    <s v="No"/>
    <s v="Yes"/>
    <n v="661261"/>
    <x v="532"/>
    <s v="801 N. E. Hearthwood Blvd."/>
    <m/>
    <s v="Vancouver"/>
    <s v="Washington"/>
    <s v="98684"/>
    <n v="224"/>
    <n v="0"/>
    <n v="77"/>
    <n v="301"/>
    <x v="465"/>
    <n v="0"/>
    <n v="0.74419999999999997"/>
    <s v="Yes"/>
    <s v="Yes"/>
    <s v="Yes"/>
    <s v="Yes"/>
    <s v="Yes"/>
    <s v="Yes"/>
    <s v="Yes"/>
    <s v="No"/>
    <s v="No"/>
    <s v="No"/>
    <s v="No"/>
    <s v="No"/>
    <s v="No"/>
    <s v="No"/>
    <s v="CEP"/>
  </r>
  <r>
    <n v="159907"/>
    <x v="85"/>
    <x v="76"/>
    <x v="10"/>
    <s v="3rd District"/>
    <s v="Public"/>
    <s v="School District"/>
    <s v="No"/>
    <s v="Yes"/>
    <n v="665787"/>
    <x v="533"/>
    <s v="9105 NE 9th Street"/>
    <m/>
    <s v="Vancouver"/>
    <s v="Washington"/>
    <s v="98664"/>
    <n v="244"/>
    <n v="0"/>
    <n v="218"/>
    <n v="462"/>
    <x v="466"/>
    <n v="0"/>
    <n v="0.52810000000000001"/>
    <s v="No"/>
    <s v="No"/>
    <s v="No"/>
    <s v="No"/>
    <s v="No"/>
    <s v="No"/>
    <s v="No"/>
    <s v="No"/>
    <s v="No"/>
    <s v="No"/>
    <s v="Yes"/>
    <s v="Yes"/>
    <s v="Yes"/>
    <s v="Yes"/>
    <s v="CEP"/>
  </r>
  <r>
    <n v="159907"/>
    <x v="85"/>
    <x v="76"/>
    <x v="10"/>
    <s v="3rd District"/>
    <s v="Public"/>
    <s v="School District"/>
    <s v="No"/>
    <s v="Yes"/>
    <n v="661280"/>
    <x v="534"/>
    <s v="7825 N. E. 130th Avenue"/>
    <m/>
    <s v="Vancouver"/>
    <s v="Washington"/>
    <s v="98682"/>
    <n v="1116"/>
    <n v="0"/>
    <n v="443"/>
    <n v="1559"/>
    <x v="467"/>
    <n v="0"/>
    <n v="0.71579999999999999"/>
    <s v="No"/>
    <s v="No"/>
    <s v="No"/>
    <s v="No"/>
    <s v="No"/>
    <s v="No"/>
    <s v="No"/>
    <s v="No"/>
    <s v="No"/>
    <s v="No"/>
    <s v="Yes"/>
    <s v="Yes"/>
    <s v="Yes"/>
    <s v="Yes"/>
    <s v="CEP"/>
  </r>
  <r>
    <n v="159907"/>
    <x v="85"/>
    <x v="76"/>
    <x v="10"/>
    <s v="3rd District"/>
    <s v="Public"/>
    <s v="School District"/>
    <s v="No"/>
    <s v="Yes"/>
    <n v="664610"/>
    <x v="535"/>
    <s v="13400 NE 9th St"/>
    <s v="9th St"/>
    <s v="Vancouver"/>
    <s v="Washington"/>
    <s v="98684"/>
    <n v="37"/>
    <n v="0"/>
    <n v="0"/>
    <n v="37"/>
    <x v="0"/>
    <n v="0"/>
    <n v="1"/>
    <s v="No"/>
    <s v="Yes"/>
    <s v="Yes"/>
    <s v="Yes"/>
    <s v="Yes"/>
    <s v="Yes"/>
    <s v="Yes"/>
    <s v="Yes"/>
    <s v="Yes"/>
    <s v="Yes"/>
    <s v="Yes"/>
    <s v="Yes"/>
    <s v="Yes"/>
    <s v="Yes"/>
    <s v="CEP"/>
  </r>
  <r>
    <n v="159907"/>
    <x v="85"/>
    <x v="76"/>
    <x v="10"/>
    <s v="3rd District"/>
    <s v="Public"/>
    <s v="School District"/>
    <s v="No"/>
    <s v="Yes"/>
    <n v="665769"/>
    <x v="536"/>
    <s v="13419 NE 28th Street"/>
    <m/>
    <s v="Vancouver"/>
    <s v="Washington"/>
    <s v="98682"/>
    <n v="154"/>
    <n v="0"/>
    <n v="38"/>
    <n v="192"/>
    <x v="468"/>
    <n v="0"/>
    <n v="0.80210000000000004"/>
    <s v="No"/>
    <s v="Yes"/>
    <s v="Yes"/>
    <s v="Yes"/>
    <s v="Yes"/>
    <s v="Yes"/>
    <s v="Yes"/>
    <s v="Yes"/>
    <s v="Yes"/>
    <s v="Yes"/>
    <s v="No"/>
    <s v="No"/>
    <s v="No"/>
    <s v="No"/>
    <s v="CEP"/>
  </r>
  <r>
    <n v="159907"/>
    <x v="85"/>
    <x v="76"/>
    <x v="10"/>
    <s v="3rd District"/>
    <s v="Public"/>
    <s v="School District"/>
    <s v="No"/>
    <s v="Yes"/>
    <n v="661262"/>
    <x v="537"/>
    <s v="19401 S. E. 1st St."/>
    <m/>
    <s v="Camas"/>
    <s v="Washington"/>
    <s v="98607"/>
    <n v="113"/>
    <n v="0"/>
    <n v="281"/>
    <n v="394"/>
    <x v="469"/>
    <n v="0"/>
    <n v="0.2868"/>
    <s v="Yes"/>
    <s v="Yes"/>
    <s v="Yes"/>
    <s v="Yes"/>
    <s v="Yes"/>
    <s v="Yes"/>
    <s v="Yes"/>
    <s v="No"/>
    <s v="No"/>
    <s v="No"/>
    <s v="No"/>
    <s v="No"/>
    <s v="No"/>
    <s v="No"/>
    <s v="CEP"/>
  </r>
  <r>
    <n v="159907"/>
    <x v="85"/>
    <x v="76"/>
    <x v="10"/>
    <s v="3rd District"/>
    <s v="Public"/>
    <s v="School District"/>
    <s v="No"/>
    <s v="Yes"/>
    <n v="661263"/>
    <x v="538"/>
    <s v="5201 NE 131st Ave"/>
    <m/>
    <s v="Vancouver"/>
    <s v="Washington"/>
    <s v="98682"/>
    <n v="381"/>
    <n v="0"/>
    <n v="63"/>
    <n v="444"/>
    <x v="470"/>
    <n v="0"/>
    <n v="0.85809999999999997"/>
    <s v="Yes"/>
    <s v="Yes"/>
    <s v="Yes"/>
    <s v="Yes"/>
    <s v="Yes"/>
    <s v="Yes"/>
    <s v="Yes"/>
    <s v="No"/>
    <s v="No"/>
    <s v="No"/>
    <s v="No"/>
    <s v="No"/>
    <s v="No"/>
    <s v="No"/>
    <s v="CEP"/>
  </r>
  <r>
    <n v="159907"/>
    <x v="85"/>
    <x v="76"/>
    <x v="10"/>
    <s v="3rd District"/>
    <s v="Public"/>
    <s v="School District"/>
    <s v="No"/>
    <s v="Yes"/>
    <n v="661281"/>
    <x v="539"/>
    <s v="13300 Northeast 9th Street"/>
    <m/>
    <s v="Vancouver"/>
    <s v="Washington"/>
    <s v="98684"/>
    <n v="150"/>
    <n v="0"/>
    <n v="34"/>
    <n v="184"/>
    <x v="471"/>
    <n v="0"/>
    <n v="0.81520000000000004"/>
    <s v="No"/>
    <s v="No"/>
    <s v="No"/>
    <s v="No"/>
    <s v="No"/>
    <s v="No"/>
    <s v="No"/>
    <s v="No"/>
    <s v="No"/>
    <s v="No"/>
    <s v="Yes"/>
    <s v="Yes"/>
    <s v="Yes"/>
    <s v="Yes"/>
    <s v="CEP"/>
  </r>
  <r>
    <n v="159907"/>
    <x v="85"/>
    <x v="76"/>
    <x v="10"/>
    <s v="3rd District"/>
    <s v="Public"/>
    <s v="School District"/>
    <s v="No"/>
    <s v="Yes"/>
    <n v="661264"/>
    <x v="540"/>
    <s v="10119 N. E. 14th Street"/>
    <m/>
    <s v="Vancouver"/>
    <s v="Washington"/>
    <s v="98664"/>
    <n v="406"/>
    <n v="0"/>
    <n v="123"/>
    <n v="529"/>
    <x v="472"/>
    <n v="0"/>
    <n v="0.76749999999999996"/>
    <s v="Yes"/>
    <s v="Yes"/>
    <s v="Yes"/>
    <s v="Yes"/>
    <s v="Yes"/>
    <s v="Yes"/>
    <s v="Yes"/>
    <s v="No"/>
    <s v="No"/>
    <s v="No"/>
    <s v="No"/>
    <s v="No"/>
    <s v="No"/>
    <s v="No"/>
    <s v="CEP"/>
  </r>
  <r>
    <n v="159907"/>
    <x v="85"/>
    <x v="76"/>
    <x v="10"/>
    <s v="3rd District"/>
    <s v="Public"/>
    <s v="School District"/>
    <s v="No"/>
    <s v="Yes"/>
    <n v="661265"/>
    <x v="541"/>
    <s v="16200 SE 6th Street"/>
    <m/>
    <s v="Vancouver"/>
    <s v="Washington"/>
    <s v="98682"/>
    <n v="335"/>
    <n v="0"/>
    <n v="48"/>
    <n v="383"/>
    <x v="473"/>
    <n v="0"/>
    <n v="0.87470000000000003"/>
    <s v="Yes"/>
    <s v="Yes"/>
    <s v="Yes"/>
    <s v="Yes"/>
    <s v="Yes"/>
    <s v="Yes"/>
    <s v="Yes"/>
    <s v="No"/>
    <s v="No"/>
    <s v="No"/>
    <s v="No"/>
    <s v="No"/>
    <s v="No"/>
    <s v="No"/>
    <s v="CEP"/>
  </r>
  <r>
    <n v="159907"/>
    <x v="85"/>
    <x v="76"/>
    <x v="10"/>
    <s v="3rd District"/>
    <s v="Public"/>
    <s v="School District"/>
    <s v="No"/>
    <s v="Yes"/>
    <n v="661279"/>
    <x v="542"/>
    <s v="1500 S. E. Blairmont Dr."/>
    <m/>
    <s v="Vancouver"/>
    <s v="Washington"/>
    <s v="98683"/>
    <n v="923"/>
    <n v="0"/>
    <n v="683"/>
    <n v="1606"/>
    <x v="474"/>
    <n v="0"/>
    <n v="0.57469999999999999"/>
    <s v="No"/>
    <s v="No"/>
    <s v="No"/>
    <s v="No"/>
    <s v="No"/>
    <s v="No"/>
    <s v="No"/>
    <s v="No"/>
    <s v="No"/>
    <s v="No"/>
    <s v="Yes"/>
    <s v="Yes"/>
    <s v="Yes"/>
    <s v="Yes"/>
    <s v="CEP"/>
  </r>
  <r>
    <n v="159907"/>
    <x v="85"/>
    <x v="76"/>
    <x v="10"/>
    <s v="3rd District"/>
    <s v="Public"/>
    <s v="School District"/>
    <s v="No"/>
    <s v="Yes"/>
    <n v="663373"/>
    <x v="543"/>
    <s v="11405 N.E. 69th Street"/>
    <m/>
    <s v="Vancouver"/>
    <s v="Washington"/>
    <s v="98662"/>
    <n v="374"/>
    <n v="0"/>
    <n v="28"/>
    <n v="402"/>
    <x v="475"/>
    <n v="0"/>
    <n v="0.93030000000000002"/>
    <s v="Yes"/>
    <s v="Yes"/>
    <s v="Yes"/>
    <s v="Yes"/>
    <s v="Yes"/>
    <s v="Yes"/>
    <s v="Yes"/>
    <s v="No"/>
    <s v="No"/>
    <s v="No"/>
    <s v="No"/>
    <s v="No"/>
    <s v="No"/>
    <s v="No"/>
    <s v="CEP"/>
  </r>
  <r>
    <n v="159907"/>
    <x v="85"/>
    <x v="76"/>
    <x v="10"/>
    <s v="3rd District"/>
    <s v="Public"/>
    <s v="School District"/>
    <s v="No"/>
    <s v="Yes"/>
    <n v="661275"/>
    <x v="544"/>
    <s v="2017 NE 172nd Avenue"/>
    <m/>
    <s v="Vancouver"/>
    <s v="Washington"/>
    <s v="98684"/>
    <n v="476"/>
    <n v="0"/>
    <n v="368"/>
    <n v="844"/>
    <x v="476"/>
    <n v="0"/>
    <n v="0.56399999999999995"/>
    <s v="No"/>
    <s v="No"/>
    <s v="No"/>
    <s v="No"/>
    <s v="No"/>
    <s v="No"/>
    <s v="No"/>
    <s v="Yes"/>
    <s v="Yes"/>
    <s v="Yes"/>
    <s v="No"/>
    <s v="No"/>
    <s v="No"/>
    <s v="No"/>
    <s v="CEP"/>
  </r>
  <r>
    <n v="159907"/>
    <x v="85"/>
    <x v="76"/>
    <x v="10"/>
    <s v="3rd District"/>
    <s v="Public"/>
    <s v="School District"/>
    <s v="No"/>
    <s v="Yes"/>
    <n v="661267"/>
    <x v="23"/>
    <s v="7212 NE 166th Avenue"/>
    <m/>
    <s v="Vancouver"/>
    <s v="Washington"/>
    <s v="98682"/>
    <n v="305"/>
    <n v="0"/>
    <n v="237"/>
    <n v="542"/>
    <x v="477"/>
    <n v="0"/>
    <n v="0.56269999999999998"/>
    <s v="Yes"/>
    <s v="Yes"/>
    <s v="Yes"/>
    <s v="Yes"/>
    <s v="Yes"/>
    <s v="Yes"/>
    <s v="Yes"/>
    <s v="No"/>
    <s v="No"/>
    <s v="No"/>
    <s v="No"/>
    <s v="No"/>
    <s v="No"/>
    <s v="No"/>
    <s v="CEP"/>
  </r>
  <r>
    <n v="159907"/>
    <x v="85"/>
    <x v="76"/>
    <x v="10"/>
    <s v="3rd District"/>
    <s v="Public"/>
    <s v="School District"/>
    <s v="No"/>
    <s v="Yes"/>
    <n v="661268"/>
    <x v="545"/>
    <s v="12601 SE Riveridge Dr."/>
    <m/>
    <s v="Vancouver"/>
    <s v="Washington"/>
    <s v="98683"/>
    <n v="195"/>
    <n v="0"/>
    <n v="115"/>
    <n v="310"/>
    <x v="478"/>
    <n v="0"/>
    <n v="0.629"/>
    <s v="Yes"/>
    <s v="Yes"/>
    <s v="Yes"/>
    <s v="Yes"/>
    <s v="Yes"/>
    <s v="Yes"/>
    <s v="Yes"/>
    <s v="No"/>
    <s v="No"/>
    <s v="No"/>
    <s v="No"/>
    <s v="No"/>
    <s v="No"/>
    <s v="No"/>
    <s v="CEP"/>
  </r>
  <r>
    <n v="159907"/>
    <x v="85"/>
    <x v="76"/>
    <x v="10"/>
    <s v="3rd District"/>
    <s v="Public"/>
    <s v="School District"/>
    <s v="No"/>
    <s v="Yes"/>
    <n v="661276"/>
    <x v="546"/>
    <s v="601 SE 192nd Avenue"/>
    <m/>
    <s v="VANCOUVER"/>
    <s v="Washington"/>
    <s v="98683"/>
    <n v="377"/>
    <n v="0"/>
    <n v="437"/>
    <n v="814"/>
    <x v="479"/>
    <n v="0"/>
    <n v="0.46310000000000001"/>
    <s v="No"/>
    <s v="No"/>
    <s v="No"/>
    <s v="No"/>
    <s v="No"/>
    <s v="No"/>
    <s v="No"/>
    <s v="Yes"/>
    <s v="Yes"/>
    <s v="Yes"/>
    <s v="No"/>
    <s v="No"/>
    <s v="No"/>
    <s v="No"/>
    <s v="CEP"/>
  </r>
  <r>
    <n v="159907"/>
    <x v="85"/>
    <x v="76"/>
    <x v="10"/>
    <s v="3rd District"/>
    <s v="Public"/>
    <s v="School District"/>
    <s v="No"/>
    <s v="Yes"/>
    <n v="661269"/>
    <x v="547"/>
    <s v="7301 N. E. 137th Avenue"/>
    <m/>
    <s v="Vancouver"/>
    <s v="Washington"/>
    <s v="98682"/>
    <n v="339"/>
    <n v="0"/>
    <n v="129"/>
    <n v="468"/>
    <x v="480"/>
    <n v="0"/>
    <n v="0.72440000000000004"/>
    <s v="Yes"/>
    <s v="Yes"/>
    <s v="Yes"/>
    <s v="Yes"/>
    <s v="Yes"/>
    <s v="Yes"/>
    <s v="Yes"/>
    <s v="No"/>
    <s v="No"/>
    <s v="No"/>
    <s v="No"/>
    <s v="No"/>
    <s v="No"/>
    <s v="No"/>
    <s v="CEP"/>
  </r>
  <r>
    <n v="159907"/>
    <x v="85"/>
    <x v="76"/>
    <x v="10"/>
    <s v="3rd District"/>
    <s v="Public"/>
    <s v="School District"/>
    <s v="No"/>
    <s v="Yes"/>
    <n v="661270"/>
    <x v="548"/>
    <s v="10500 N. E. 86th Street"/>
    <m/>
    <s v="Vancouver"/>
    <s v="Washington"/>
    <s v="98662"/>
    <n v="283"/>
    <n v="0"/>
    <n v="102"/>
    <n v="385"/>
    <x v="481"/>
    <n v="0"/>
    <n v="0.73509999999999998"/>
    <s v="Yes"/>
    <s v="Yes"/>
    <s v="Yes"/>
    <s v="Yes"/>
    <s v="Yes"/>
    <s v="Yes"/>
    <s v="Yes"/>
    <s v="No"/>
    <s v="No"/>
    <s v="No"/>
    <s v="No"/>
    <s v="No"/>
    <s v="No"/>
    <s v="No"/>
    <s v="CEP"/>
  </r>
  <r>
    <n v="159907"/>
    <x v="85"/>
    <x v="76"/>
    <x v="10"/>
    <s v="3rd District"/>
    <s v="Public"/>
    <s v="School District"/>
    <s v="No"/>
    <s v="Yes"/>
    <n v="661271"/>
    <x v="285"/>
    <s v="9001 NE 95th Street"/>
    <m/>
    <s v="Vancouver"/>
    <s v="Washington"/>
    <s v="98662"/>
    <n v="313"/>
    <n v="0"/>
    <n v="124"/>
    <n v="437"/>
    <x v="447"/>
    <n v="0"/>
    <n v="0.71619999999999995"/>
    <s v="Yes"/>
    <s v="Yes"/>
    <s v="Yes"/>
    <s v="Yes"/>
    <s v="Yes"/>
    <s v="Yes"/>
    <s v="Yes"/>
    <s v="No"/>
    <s v="No"/>
    <s v="No"/>
    <s v="No"/>
    <s v="No"/>
    <s v="No"/>
    <s v="No"/>
    <s v="CEP"/>
  </r>
  <r>
    <n v="159907"/>
    <x v="85"/>
    <x v="76"/>
    <x v="10"/>
    <s v="3rd District"/>
    <s v="Public"/>
    <s v="School District"/>
    <s v="No"/>
    <s v="Yes"/>
    <n v="663841"/>
    <x v="549"/>
    <s v="6201 N W Friberg-Strunk Street"/>
    <m/>
    <s v="Camas"/>
    <s v="Washington"/>
    <s v="98607"/>
    <n v="735"/>
    <n v="0"/>
    <n v="1203"/>
    <n v="1938"/>
    <x v="482"/>
    <n v="0"/>
    <n v="0.37930000000000003"/>
    <s v="No"/>
    <s v="No"/>
    <s v="No"/>
    <s v="No"/>
    <s v="No"/>
    <s v="No"/>
    <s v="No"/>
    <s v="No"/>
    <s v="No"/>
    <s v="No"/>
    <s v="Yes"/>
    <s v="Yes"/>
    <s v="Yes"/>
    <s v="Yes"/>
    <s v="CEP"/>
  </r>
  <r>
    <n v="159907"/>
    <x v="85"/>
    <x v="76"/>
    <x v="10"/>
    <s v="3rd District"/>
    <s v="Public"/>
    <s v="School District"/>
    <s v="No"/>
    <s v="Yes"/>
    <n v="661277"/>
    <x v="550"/>
    <s v="1112 S. E. 136th Avenue"/>
    <m/>
    <s v="Vancouver"/>
    <s v="Washington"/>
    <s v="98683"/>
    <n v="605"/>
    <n v="0"/>
    <n v="147"/>
    <n v="752"/>
    <x v="483"/>
    <n v="0"/>
    <n v="0.80449999999999999"/>
    <s v="No"/>
    <s v="No"/>
    <s v="No"/>
    <s v="No"/>
    <s v="No"/>
    <s v="No"/>
    <s v="No"/>
    <s v="Yes"/>
    <s v="Yes"/>
    <s v="Yes"/>
    <s v="No"/>
    <s v="No"/>
    <s v="No"/>
    <s v="No"/>
    <s v="CEP"/>
  </r>
  <r>
    <n v="159907"/>
    <x v="85"/>
    <x v="76"/>
    <x v="10"/>
    <s v="3rd District"/>
    <s v="Public"/>
    <s v="School District"/>
    <s v="No"/>
    <s v="Yes"/>
    <n v="662704"/>
    <x v="551"/>
    <s v="9301 NE 152nd Ave."/>
    <m/>
    <s v="Vancouver"/>
    <s v="Washington"/>
    <s v="98682"/>
    <n v="217"/>
    <n v="0"/>
    <n v="144"/>
    <n v="361"/>
    <x v="484"/>
    <n v="0"/>
    <n v="0.60109999999999997"/>
    <s v="Yes"/>
    <s v="Yes"/>
    <s v="Yes"/>
    <s v="Yes"/>
    <s v="Yes"/>
    <s v="Yes"/>
    <s v="Yes"/>
    <s v="No"/>
    <s v="No"/>
    <s v="No"/>
    <s v="No"/>
    <s v="No"/>
    <s v="No"/>
    <s v="No"/>
    <s v="CEP"/>
  </r>
  <r>
    <n v="159505"/>
    <x v="86"/>
    <x v="77"/>
    <x v="22"/>
    <s v="5th District"/>
    <s v="Public"/>
    <s v="School District"/>
    <s v="No"/>
    <s v="Yes"/>
    <n v="661553"/>
    <x v="144"/>
    <s v="3341 Addy-Gifford Rd"/>
    <m/>
    <s v="Gifford"/>
    <s v="Washington"/>
    <s v="99131"/>
    <n v="18"/>
    <n v="0"/>
    <n v="15"/>
    <n v="33"/>
    <x v="485"/>
    <n v="0"/>
    <n v="0.54549999999999998"/>
    <s v="No"/>
    <s v="Yes"/>
    <s v="Yes"/>
    <s v="Yes"/>
    <s v="Yes"/>
    <s v="Yes"/>
    <s v="Yes"/>
    <s v="Yes"/>
    <s v="No"/>
    <s v="No"/>
    <s v="No"/>
    <s v="No"/>
    <s v="No"/>
    <s v="No"/>
    <s v="CEP"/>
  </r>
  <r>
    <n v="159922"/>
    <x v="87"/>
    <x v="78"/>
    <x v="8"/>
    <s v="9th District"/>
    <s v="Public"/>
    <s v="School District"/>
    <s v="No"/>
    <s v="Yes"/>
    <n v="682258"/>
    <x v="552"/>
    <s v="31455 28th Ave S,"/>
    <m/>
    <s v="Federal Way"/>
    <s v="Washington"/>
    <s v="98003"/>
    <n v="175"/>
    <n v="0"/>
    <n v="0"/>
    <n v="175"/>
    <x v="0"/>
    <n v="0"/>
    <n v="1"/>
    <s v="No"/>
    <s v="No"/>
    <s v="No"/>
    <s v="No"/>
    <s v="No"/>
    <s v="No"/>
    <s v="No"/>
    <s v="No"/>
    <s v="No"/>
    <s v="No"/>
    <s v="Yes"/>
    <s v="Yes"/>
    <s v="Yes"/>
    <s v="Yes"/>
    <s v="CEP"/>
  </r>
  <r>
    <n v="159922"/>
    <x v="87"/>
    <x v="78"/>
    <x v="8"/>
    <s v="9th District"/>
    <s v="Public"/>
    <s v="School District"/>
    <s v="No"/>
    <s v="Yes"/>
    <n v="663394"/>
    <x v="553"/>
    <s v="1635 SW 304th St"/>
    <m/>
    <s v="Federal Way"/>
    <s v="Washington"/>
    <s v="98023"/>
    <n v="239"/>
    <n v="0"/>
    <n v="94"/>
    <n v="333"/>
    <x v="486"/>
    <n v="0"/>
    <n v="0.7177"/>
    <s v="Yes"/>
    <s v="Yes"/>
    <s v="Yes"/>
    <s v="Yes"/>
    <s v="Yes"/>
    <s v="Yes"/>
    <s v="Yes"/>
    <s v="No"/>
    <s v="No"/>
    <s v="No"/>
    <s v="No"/>
    <s v="No"/>
    <s v="No"/>
    <s v="No"/>
    <s v="CEP"/>
  </r>
  <r>
    <n v="159922"/>
    <x v="87"/>
    <x v="78"/>
    <x v="8"/>
    <s v="9th District"/>
    <s v="Public"/>
    <s v="School District"/>
    <s v="No"/>
    <s v="Yes"/>
    <n v="661378"/>
    <x v="554"/>
    <s v="3601 Southwest 336th St"/>
    <m/>
    <s v="Federal Way"/>
    <s v="Washington"/>
    <s v="98023"/>
    <n v="245"/>
    <n v="0"/>
    <n v="113"/>
    <n v="358"/>
    <x v="487"/>
    <n v="0"/>
    <n v="0.68440000000000001"/>
    <s v="Yes"/>
    <s v="Yes"/>
    <s v="Yes"/>
    <s v="Yes"/>
    <s v="Yes"/>
    <s v="Yes"/>
    <s v="Yes"/>
    <s v="No"/>
    <s v="No"/>
    <s v="No"/>
    <s v="No"/>
    <s v="No"/>
    <s v="No"/>
    <s v="No"/>
    <s v="CEP"/>
  </r>
  <r>
    <n v="159922"/>
    <x v="87"/>
    <x v="78"/>
    <x v="8"/>
    <s v="9th District"/>
    <s v="Public"/>
    <s v="School District"/>
    <s v="No"/>
    <s v="Yes"/>
    <n v="663395"/>
    <x v="555"/>
    <s v="4041 S 298th St"/>
    <m/>
    <s v="Auburn"/>
    <s v="Washington"/>
    <s v="98001"/>
    <n v="184"/>
    <n v="0"/>
    <n v="121"/>
    <n v="305"/>
    <x v="488"/>
    <n v="0"/>
    <n v="0.60329999999999995"/>
    <s v="Yes"/>
    <s v="Yes"/>
    <s v="Yes"/>
    <s v="Yes"/>
    <s v="Yes"/>
    <s v="Yes"/>
    <s v="Yes"/>
    <s v="No"/>
    <s v="No"/>
    <s v="No"/>
    <s v="No"/>
    <s v="No"/>
    <s v="No"/>
    <s v="No"/>
    <s v="CEP"/>
  </r>
  <r>
    <n v="159922"/>
    <x v="87"/>
    <x v="78"/>
    <x v="8"/>
    <s v="9th District"/>
    <s v="Public"/>
    <s v="School District"/>
    <s v="No"/>
    <s v="Yes"/>
    <n v="664040"/>
    <x v="556"/>
    <s v="2800 SW 320th St"/>
    <m/>
    <s v="Federal Way"/>
    <s v="Washington"/>
    <s v="98023"/>
    <n v="841"/>
    <n v="0"/>
    <n v="516"/>
    <n v="1357"/>
    <x v="489"/>
    <n v="0"/>
    <n v="0.61970000000000003"/>
    <s v="No"/>
    <s v="No"/>
    <s v="No"/>
    <s v="No"/>
    <s v="No"/>
    <s v="No"/>
    <s v="No"/>
    <s v="No"/>
    <s v="No"/>
    <s v="No"/>
    <s v="Yes"/>
    <s v="Yes"/>
    <s v="Yes"/>
    <s v="Yes"/>
    <s v="CEP"/>
  </r>
  <r>
    <n v="159922"/>
    <x v="87"/>
    <x v="78"/>
    <x v="8"/>
    <s v="9th District"/>
    <s v="Public"/>
    <s v="School District"/>
    <s v="No"/>
    <s v="Yes"/>
    <n v="663728"/>
    <x v="557"/>
    <s v="625 S 314th ST"/>
    <m/>
    <s v="Federal Way"/>
    <s v="Washington"/>
    <s v="98003"/>
    <n v="293"/>
    <n v="0"/>
    <n v="125"/>
    <n v="418"/>
    <x v="490"/>
    <n v="0"/>
    <n v="0.70099999999999996"/>
    <s v="Yes"/>
    <s v="Yes"/>
    <s v="Yes"/>
    <s v="Yes"/>
    <s v="Yes"/>
    <s v="Yes"/>
    <s v="Yes"/>
    <s v="No"/>
    <s v="No"/>
    <s v="No"/>
    <s v="No"/>
    <s v="No"/>
    <s v="No"/>
    <s v="No"/>
    <s v="CEP"/>
  </r>
  <r>
    <n v="159922"/>
    <x v="87"/>
    <x v="78"/>
    <x v="8"/>
    <s v="9th District"/>
    <s v="Public"/>
    <s v="School District"/>
    <s v="No"/>
    <s v="Yes"/>
    <n v="663390"/>
    <x v="499"/>
    <s v="26630 40th Avenue South"/>
    <m/>
    <s v="Kent"/>
    <s v="Washington"/>
    <s v="98032"/>
    <n v="639"/>
    <n v="0"/>
    <n v="102"/>
    <n v="741"/>
    <x v="491"/>
    <n v="0"/>
    <n v="0.86229999999999996"/>
    <s v="No"/>
    <s v="No"/>
    <s v="No"/>
    <s v="No"/>
    <s v="No"/>
    <s v="No"/>
    <s v="No"/>
    <s v="Yes"/>
    <s v="Yes"/>
    <s v="Yes"/>
    <s v="No"/>
    <s v="No"/>
    <s v="No"/>
    <s v="No"/>
    <s v="CEP"/>
  </r>
  <r>
    <n v="159922"/>
    <x v="87"/>
    <x v="78"/>
    <x v="8"/>
    <s v="9th District"/>
    <s v="Public"/>
    <s v="School District"/>
    <s v="No"/>
    <s v="Yes"/>
    <n v="663393"/>
    <x v="558"/>
    <s v="30611 16th Ave S"/>
    <m/>
    <s v="Federal Way"/>
    <s v="Washington"/>
    <s v="98003"/>
    <n v="1198"/>
    <n v="0"/>
    <n v="441"/>
    <n v="1639"/>
    <x v="492"/>
    <n v="0"/>
    <n v="0.73089999999999999"/>
    <s v="No"/>
    <s v="No"/>
    <s v="No"/>
    <s v="No"/>
    <s v="No"/>
    <s v="No"/>
    <s v="No"/>
    <s v="No"/>
    <s v="No"/>
    <s v="No"/>
    <s v="Yes"/>
    <s v="Yes"/>
    <s v="Yes"/>
    <s v="Yes"/>
    <s v="CEP"/>
  </r>
  <r>
    <n v="159922"/>
    <x v="87"/>
    <x v="78"/>
    <x v="8"/>
    <s v="9th District"/>
    <s v="Public"/>
    <s v="School District"/>
    <s v="No"/>
    <s v="Yes"/>
    <n v="664048"/>
    <x v="559"/>
    <s v="34620 9th Ave S"/>
    <m/>
    <s v="Federal Way"/>
    <s v="Washington"/>
    <s v="98003"/>
    <n v="99"/>
    <n v="0"/>
    <n v="204"/>
    <n v="303"/>
    <x v="493"/>
    <n v="0"/>
    <n v="0.32669999999999999"/>
    <s v="No"/>
    <s v="No"/>
    <s v="No"/>
    <s v="No"/>
    <s v="No"/>
    <s v="No"/>
    <s v="No"/>
    <s v="Yes"/>
    <s v="Yes"/>
    <s v="Yes"/>
    <s v="Yes"/>
    <s v="Yes"/>
    <s v="No"/>
    <s v="No"/>
    <s v="CEP"/>
  </r>
  <r>
    <n v="159922"/>
    <x v="87"/>
    <x v="78"/>
    <x v="8"/>
    <s v="9th District"/>
    <s v="Public"/>
    <s v="School District"/>
    <s v="No"/>
    <s v="Yes"/>
    <n v="679081"/>
    <x v="560"/>
    <s v="32607 47th Ave SW"/>
    <m/>
    <s v="Federal Way"/>
    <s v="Washington"/>
    <s v="98023"/>
    <n v="197"/>
    <n v="0"/>
    <n v="124"/>
    <n v="321"/>
    <x v="494"/>
    <n v="0"/>
    <n v="0.61370000000000002"/>
    <s v="No"/>
    <s v="Yes"/>
    <s v="Yes"/>
    <s v="Yes"/>
    <s v="Yes"/>
    <s v="Yes"/>
    <s v="Yes"/>
    <s v="No"/>
    <s v="No"/>
    <s v="No"/>
    <s v="No"/>
    <s v="No"/>
    <s v="No"/>
    <s v="No"/>
    <s v="CEP"/>
  </r>
  <r>
    <n v="159922"/>
    <x v="87"/>
    <x v="78"/>
    <x v="8"/>
    <s v="9th District"/>
    <s v="Public"/>
    <s v="School District"/>
    <s v="No"/>
    <s v="Yes"/>
    <n v="661400"/>
    <x v="561"/>
    <s v="36001 - 1st Avenue S"/>
    <m/>
    <s v="Federal Way"/>
    <s v="Washington"/>
    <s v="98003"/>
    <n v="520"/>
    <n v="0"/>
    <n v="97"/>
    <n v="617"/>
    <x v="495"/>
    <n v="0"/>
    <n v="0.84279999999999999"/>
    <s v="No"/>
    <s v="No"/>
    <s v="No"/>
    <s v="No"/>
    <s v="No"/>
    <s v="No"/>
    <s v="No"/>
    <s v="Yes"/>
    <s v="Yes"/>
    <s v="Yes"/>
    <s v="No"/>
    <s v="No"/>
    <s v="No"/>
    <s v="No"/>
    <s v="CEP"/>
  </r>
  <r>
    <n v="159922"/>
    <x v="87"/>
    <x v="78"/>
    <x v="8"/>
    <s v="9th District"/>
    <s v="Public"/>
    <s v="School District"/>
    <s v="No"/>
    <s v="Yes"/>
    <n v="661401"/>
    <x v="562"/>
    <s v="4400 S. 308th St"/>
    <m/>
    <s v="Auburn"/>
    <s v="Washington"/>
    <s v="98001"/>
    <n v="430"/>
    <n v="0"/>
    <n v="219"/>
    <n v="649"/>
    <x v="496"/>
    <n v="0"/>
    <n v="0.66259999999999997"/>
    <s v="No"/>
    <s v="No"/>
    <s v="No"/>
    <s v="No"/>
    <s v="No"/>
    <s v="No"/>
    <s v="No"/>
    <s v="Yes"/>
    <s v="Yes"/>
    <s v="Yes"/>
    <s v="No"/>
    <s v="No"/>
    <s v="No"/>
    <s v="No"/>
    <s v="CEP"/>
  </r>
  <r>
    <n v="159922"/>
    <x v="87"/>
    <x v="78"/>
    <x v="8"/>
    <s v="9th District"/>
    <s v="Public"/>
    <s v="School District"/>
    <s v="No"/>
    <s v="Yes"/>
    <n v="679077"/>
    <x v="563"/>
    <s v="4200 S 308th St"/>
    <m/>
    <s v="Federal Way"/>
    <s v="Washington"/>
    <s v="98001"/>
    <n v="490"/>
    <n v="0"/>
    <n v="8"/>
    <n v="498"/>
    <x v="497"/>
    <n v="0"/>
    <n v="0.9839"/>
    <s v="Yes"/>
    <s v="Yes"/>
    <s v="Yes"/>
    <s v="Yes"/>
    <s v="Yes"/>
    <s v="Yes"/>
    <s v="Yes"/>
    <s v="No"/>
    <s v="No"/>
    <s v="No"/>
    <s v="No"/>
    <s v="No"/>
    <s v="No"/>
    <s v="No"/>
    <s v="CEP"/>
  </r>
  <r>
    <n v="159922"/>
    <x v="87"/>
    <x v="78"/>
    <x v="8"/>
    <s v="9th District"/>
    <s v="Public"/>
    <s v="School District"/>
    <s v="No"/>
    <s v="Yes"/>
    <n v="663396"/>
    <x v="564"/>
    <s v="303 SW 308th St"/>
    <m/>
    <s v="Federal Way"/>
    <s v="Washington"/>
    <s v="98023"/>
    <n v="299"/>
    <n v="0"/>
    <n v="69"/>
    <n v="368"/>
    <x v="498"/>
    <n v="0"/>
    <n v="0.8125"/>
    <s v="No"/>
    <s v="Yes"/>
    <s v="Yes"/>
    <s v="Yes"/>
    <s v="Yes"/>
    <s v="Yes"/>
    <s v="Yes"/>
    <s v="No"/>
    <s v="No"/>
    <s v="No"/>
    <s v="No"/>
    <s v="No"/>
    <s v="No"/>
    <s v="No"/>
    <s v="CEP"/>
  </r>
  <r>
    <n v="159922"/>
    <x v="87"/>
    <x v="78"/>
    <x v="8"/>
    <s v="9th District"/>
    <s v="Public"/>
    <s v="School District"/>
    <s v="No"/>
    <s v="Yes"/>
    <n v="661384"/>
    <x v="565"/>
    <s v="35827 32nd Ave S"/>
    <m/>
    <s v="Auburn"/>
    <s v="Washington"/>
    <s v="98001"/>
    <n v="280"/>
    <n v="0"/>
    <n v="139"/>
    <n v="419"/>
    <x v="263"/>
    <n v="0"/>
    <n v="0.66830000000000001"/>
    <s v="No"/>
    <s v="Yes"/>
    <s v="Yes"/>
    <s v="Yes"/>
    <s v="Yes"/>
    <s v="Yes"/>
    <s v="Yes"/>
    <s v="No"/>
    <s v="No"/>
    <s v="No"/>
    <s v="No"/>
    <s v="No"/>
    <s v="No"/>
    <s v="No"/>
    <s v="CEP"/>
  </r>
  <r>
    <n v="159922"/>
    <x v="87"/>
    <x v="78"/>
    <x v="8"/>
    <s v="9th District"/>
    <s v="Public"/>
    <s v="School District"/>
    <s v="No"/>
    <s v="Yes"/>
    <n v="661402"/>
    <x v="566"/>
    <s v="1415 SW 314th St"/>
    <m/>
    <s v="Federal Way"/>
    <s v="Washington"/>
    <s v="98023"/>
    <n v="415"/>
    <n v="0"/>
    <n v="205"/>
    <n v="620"/>
    <x v="499"/>
    <n v="0"/>
    <n v="0.6694"/>
    <s v="No"/>
    <s v="No"/>
    <s v="No"/>
    <s v="No"/>
    <s v="No"/>
    <s v="No"/>
    <s v="No"/>
    <s v="Yes"/>
    <s v="Yes"/>
    <s v="Yes"/>
    <s v="No"/>
    <s v="No"/>
    <s v="No"/>
    <s v="No"/>
    <s v="CEP"/>
  </r>
  <r>
    <n v="159922"/>
    <x v="87"/>
    <x v="78"/>
    <x v="8"/>
    <s v="9th District"/>
    <s v="Public"/>
    <s v="School District"/>
    <s v="No"/>
    <s v="Yes"/>
    <n v="663397"/>
    <x v="567"/>
    <s v="2450 South Star Lake Rd"/>
    <m/>
    <s v="Federal Way"/>
    <s v="Washington"/>
    <s v="98003"/>
    <n v="542"/>
    <n v="0"/>
    <n v="0"/>
    <n v="542"/>
    <x v="0"/>
    <n v="0"/>
    <n v="1"/>
    <s v="Yes"/>
    <s v="Yes"/>
    <s v="Yes"/>
    <s v="Yes"/>
    <s v="Yes"/>
    <s v="Yes"/>
    <s v="Yes"/>
    <s v="No"/>
    <s v="No"/>
    <s v="No"/>
    <s v="No"/>
    <s v="No"/>
    <s v="No"/>
    <s v="No"/>
    <s v="CEP"/>
  </r>
  <r>
    <n v="159922"/>
    <x v="87"/>
    <x v="78"/>
    <x v="8"/>
    <s v="9th District"/>
    <s v="Public"/>
    <s v="School District"/>
    <s v="No"/>
    <s v="Yes"/>
    <n v="664043"/>
    <x v="568"/>
    <s v="5830 South 300th Street"/>
    <m/>
    <s v="Auburn"/>
    <s v="Washington"/>
    <s v="98001"/>
    <n v="208"/>
    <n v="0"/>
    <n v="227"/>
    <n v="435"/>
    <x v="500"/>
    <n v="0"/>
    <n v="0.47820000000000001"/>
    <s v="Yes"/>
    <s v="Yes"/>
    <s v="Yes"/>
    <s v="Yes"/>
    <s v="Yes"/>
    <s v="Yes"/>
    <s v="Yes"/>
    <s v="No"/>
    <s v="No"/>
    <s v="No"/>
    <s v="No"/>
    <s v="No"/>
    <s v="No"/>
    <s v="No"/>
    <s v="CEP"/>
  </r>
  <r>
    <n v="159922"/>
    <x v="87"/>
    <x v="78"/>
    <x v="8"/>
    <s v="9th District"/>
    <s v="Public"/>
    <s v="School District"/>
    <s v="No"/>
    <s v="Yes"/>
    <n v="663398"/>
    <x v="569"/>
    <s v="625 S 314th St"/>
    <m/>
    <s v="Federal Way"/>
    <s v="Washington"/>
    <s v="98003"/>
    <n v="441"/>
    <n v="0"/>
    <n v="58"/>
    <n v="499"/>
    <x v="501"/>
    <n v="0"/>
    <n v="0.88380000000000003"/>
    <s v="No"/>
    <s v="Yes"/>
    <s v="Yes"/>
    <s v="Yes"/>
    <s v="Yes"/>
    <s v="Yes"/>
    <s v="Yes"/>
    <s v="No"/>
    <s v="No"/>
    <s v="No"/>
    <s v="No"/>
    <s v="No"/>
    <s v="No"/>
    <s v="No"/>
    <s v="CEP"/>
  </r>
  <r>
    <n v="159922"/>
    <x v="87"/>
    <x v="78"/>
    <x v="8"/>
    <s v="9th District"/>
    <s v="Public"/>
    <s v="School District"/>
    <s v="No"/>
    <s v="Yes"/>
    <n v="661388"/>
    <x v="570"/>
    <s v="1000 S 289th  St"/>
    <m/>
    <s v="Federal Way"/>
    <s v="Washington"/>
    <s v="98003"/>
    <n v="333"/>
    <n v="0"/>
    <n v="142"/>
    <n v="475"/>
    <x v="502"/>
    <n v="0"/>
    <n v="0.70109999999999995"/>
    <s v="No"/>
    <s v="Yes"/>
    <s v="Yes"/>
    <s v="Yes"/>
    <s v="Yes"/>
    <s v="Yes"/>
    <s v="Yes"/>
    <s v="Yes"/>
    <s v="Yes"/>
    <s v="Yes"/>
    <s v="No"/>
    <s v="No"/>
    <s v="No"/>
    <s v="No"/>
    <s v="CEP"/>
  </r>
  <r>
    <n v="159922"/>
    <x v="87"/>
    <x v="78"/>
    <x v="8"/>
    <s v="9th District"/>
    <s v="Public"/>
    <s v="School District"/>
    <s v="No"/>
    <s v="Yes"/>
    <n v="664776"/>
    <x v="571"/>
    <s v="33250 21st Ave SW"/>
    <m/>
    <s v="Federal Way"/>
    <s v="Washington"/>
    <s v="98023"/>
    <n v="34"/>
    <n v="0"/>
    <n v="24"/>
    <n v="58"/>
    <x v="503"/>
    <n v="0"/>
    <n v="0.58620000000000005"/>
    <s v="No"/>
    <s v="No"/>
    <s v="No"/>
    <s v="No"/>
    <s v="No"/>
    <s v="No"/>
    <s v="No"/>
    <s v="No"/>
    <s v="No"/>
    <s v="No"/>
    <s v="No"/>
    <s v="No"/>
    <s v="No"/>
    <s v="Yes"/>
    <s v="CEP"/>
  </r>
  <r>
    <n v="159922"/>
    <x v="87"/>
    <x v="78"/>
    <x v="8"/>
    <s v="9th District"/>
    <s v="Public"/>
    <s v="School District"/>
    <s v="No"/>
    <s v="Yes"/>
    <n v="663399"/>
    <x v="572"/>
    <s v="2626 SW 327th St"/>
    <m/>
    <s v="Federal Way"/>
    <s v="Washington"/>
    <s v="98023"/>
    <n v="428"/>
    <n v="0"/>
    <n v="50"/>
    <n v="478"/>
    <x v="504"/>
    <n v="0"/>
    <n v="0.89539999999999997"/>
    <s v="Yes"/>
    <s v="Yes"/>
    <s v="Yes"/>
    <s v="Yes"/>
    <s v="Yes"/>
    <s v="Yes"/>
    <s v="Yes"/>
    <s v="Yes"/>
    <s v="No"/>
    <s v="No"/>
    <s v="No"/>
    <s v="No"/>
    <s v="No"/>
    <s v="No"/>
    <s v="CEP"/>
  </r>
  <r>
    <n v="159922"/>
    <x v="87"/>
    <x v="78"/>
    <x v="8"/>
    <s v="9th District"/>
    <s v="Public"/>
    <s v="School District"/>
    <s v="No"/>
    <s v="Yes"/>
    <n v="665318"/>
    <x v="573"/>
    <s v="34424 1st Ave. S."/>
    <m/>
    <s v="Federal Way"/>
    <s v="Washington"/>
    <s v="98003"/>
    <n v="430"/>
    <n v="0"/>
    <n v="0"/>
    <n v="430"/>
    <x v="0"/>
    <n v="0"/>
    <n v="1"/>
    <s v="No"/>
    <s v="Yes"/>
    <s v="Yes"/>
    <s v="Yes"/>
    <s v="Yes"/>
    <s v="Yes"/>
    <s v="Yes"/>
    <s v="No"/>
    <s v="No"/>
    <s v="No"/>
    <s v="No"/>
    <s v="No"/>
    <s v="No"/>
    <s v="No"/>
    <s v="CEP"/>
  </r>
  <r>
    <n v="159922"/>
    <x v="87"/>
    <x v="78"/>
    <x v="8"/>
    <s v="9th District"/>
    <s v="Public"/>
    <s v="School District"/>
    <s v="No"/>
    <s v="Yes"/>
    <n v="665319"/>
    <x v="574"/>
    <s v="3015 S. 368th St"/>
    <m/>
    <s v="Federal Way"/>
    <s v="Washington"/>
    <s v="98003"/>
    <n v="517"/>
    <n v="0"/>
    <n v="5"/>
    <n v="522"/>
    <x v="505"/>
    <n v="0"/>
    <n v="0.99039999999999995"/>
    <s v="Yes"/>
    <s v="Yes"/>
    <s v="Yes"/>
    <s v="Yes"/>
    <s v="Yes"/>
    <s v="Yes"/>
    <s v="Yes"/>
    <s v="No"/>
    <s v="No"/>
    <s v="No"/>
    <s v="No"/>
    <s v="No"/>
    <s v="No"/>
    <s v="No"/>
    <s v="CEP"/>
  </r>
  <r>
    <n v="159922"/>
    <x v="87"/>
    <x v="78"/>
    <x v="8"/>
    <s v="9th District"/>
    <s v="Public"/>
    <s v="School District"/>
    <s v="No"/>
    <s v="Yes"/>
    <n v="663391"/>
    <x v="575"/>
    <s v="1101 South Dash Point Road"/>
    <m/>
    <s v="Federal Way"/>
    <s v="Washington"/>
    <s v="98003"/>
    <n v="555"/>
    <n v="0"/>
    <n v="108"/>
    <n v="663"/>
    <x v="506"/>
    <n v="0"/>
    <n v="0.83709999999999996"/>
    <s v="No"/>
    <s v="No"/>
    <s v="No"/>
    <s v="No"/>
    <s v="No"/>
    <s v="No"/>
    <s v="No"/>
    <s v="Yes"/>
    <s v="Yes"/>
    <s v="Yes"/>
    <s v="No"/>
    <s v="No"/>
    <s v="No"/>
    <s v="No"/>
    <s v="CEP"/>
  </r>
  <r>
    <n v="159922"/>
    <x v="87"/>
    <x v="78"/>
    <x v="8"/>
    <s v="9th District"/>
    <s v="Public"/>
    <s v="School District"/>
    <s v="No"/>
    <s v="Yes"/>
    <n v="663392"/>
    <x v="576"/>
    <s v="33914 19th Avenue S.W."/>
    <m/>
    <s v="Federal Way"/>
    <s v="Washington"/>
    <s v="98023"/>
    <n v="366"/>
    <n v="0"/>
    <n v="172"/>
    <n v="538"/>
    <x v="507"/>
    <n v="0"/>
    <n v="0.68030000000000002"/>
    <s v="No"/>
    <s v="No"/>
    <s v="No"/>
    <s v="No"/>
    <s v="No"/>
    <s v="No"/>
    <s v="No"/>
    <s v="Yes"/>
    <s v="Yes"/>
    <s v="Yes"/>
    <s v="Yes"/>
    <s v="Yes"/>
    <s v="Yes"/>
    <s v="Yes"/>
    <s v="CEP"/>
  </r>
  <r>
    <n v="159922"/>
    <x v="87"/>
    <x v="78"/>
    <x v="8"/>
    <s v="9th District"/>
    <s v="Public"/>
    <s v="School District"/>
    <s v="No"/>
    <s v="Yes"/>
    <n v="663738"/>
    <x v="577"/>
    <s v="3425 S 360th Street"/>
    <m/>
    <s v="Auburn"/>
    <s v="Washington"/>
    <s v="98001"/>
    <n v="458"/>
    <n v="0"/>
    <n v="79"/>
    <n v="537"/>
    <x v="508"/>
    <n v="0"/>
    <n v="0.85289999999999999"/>
    <s v="No"/>
    <s v="No"/>
    <s v="No"/>
    <s v="No"/>
    <s v="No"/>
    <s v="No"/>
    <s v="No"/>
    <s v="Yes"/>
    <s v="Yes"/>
    <s v="Yes"/>
    <s v="No"/>
    <s v="No"/>
    <s v="No"/>
    <s v="No"/>
    <s v="CEP"/>
  </r>
  <r>
    <n v="159922"/>
    <x v="87"/>
    <x v="78"/>
    <x v="8"/>
    <s v="9th District"/>
    <s v="Public"/>
    <s v="School District"/>
    <s v="No"/>
    <s v="Yes"/>
    <n v="661392"/>
    <x v="99"/>
    <s v="34600 12th Ave. SW"/>
    <m/>
    <s v="Federal Way"/>
    <s v="Washington"/>
    <s v="98023"/>
    <n v="215"/>
    <n v="0"/>
    <n v="141"/>
    <n v="356"/>
    <x v="509"/>
    <n v="0"/>
    <n v="0.60389999999999999"/>
    <s v="No"/>
    <s v="Yes"/>
    <s v="Yes"/>
    <s v="Yes"/>
    <s v="Yes"/>
    <s v="Yes"/>
    <s v="Yes"/>
    <s v="No"/>
    <s v="No"/>
    <s v="No"/>
    <s v="No"/>
    <s v="No"/>
    <s v="No"/>
    <s v="No"/>
    <s v="CEP"/>
  </r>
  <r>
    <n v="159922"/>
    <x v="87"/>
    <x v="78"/>
    <x v="8"/>
    <s v="9th District"/>
    <s v="Public"/>
    <s v="School District"/>
    <s v="No"/>
    <s v="Yes"/>
    <n v="664044"/>
    <x v="578"/>
    <s v="1310 SW 325th Pl"/>
    <m/>
    <s v="Federal Way"/>
    <s v="Washington"/>
    <s v="98023"/>
    <n v="353"/>
    <n v="0"/>
    <n v="28"/>
    <n v="381"/>
    <x v="510"/>
    <n v="0"/>
    <n v="0.92649999999999999"/>
    <s v="No"/>
    <s v="Yes"/>
    <s v="Yes"/>
    <s v="Yes"/>
    <s v="Yes"/>
    <s v="Yes"/>
    <s v="Yes"/>
    <s v="No"/>
    <s v="No"/>
    <s v="No"/>
    <s v="No"/>
    <s v="No"/>
    <s v="No"/>
    <s v="No"/>
    <s v="CEP"/>
  </r>
  <r>
    <n v="159922"/>
    <x v="87"/>
    <x v="78"/>
    <x v="8"/>
    <s v="9th District"/>
    <s v="Public"/>
    <s v="School District"/>
    <s v="No"/>
    <s v="Yes"/>
    <n v="661394"/>
    <x v="579"/>
    <s v="4014 S. 270th Street"/>
    <m/>
    <s v="Kent"/>
    <s v="Washington"/>
    <s v="98032"/>
    <n v="425"/>
    <n v="0"/>
    <n v="109"/>
    <n v="534"/>
    <x v="511"/>
    <n v="0"/>
    <n v="0.79590000000000005"/>
    <s v="No"/>
    <s v="Yes"/>
    <s v="Yes"/>
    <s v="Yes"/>
    <s v="Yes"/>
    <s v="Yes"/>
    <s v="Yes"/>
    <s v="No"/>
    <s v="No"/>
    <s v="No"/>
    <s v="No"/>
    <s v="No"/>
    <s v="No"/>
    <s v="No"/>
    <s v="CEP"/>
  </r>
  <r>
    <n v="159922"/>
    <x v="87"/>
    <x v="78"/>
    <x v="8"/>
    <s v="9th District"/>
    <s v="Public"/>
    <s v="School District"/>
    <s v="No"/>
    <s v="Yes"/>
    <n v="663400"/>
    <x v="580"/>
    <s v="24629 42nd Ave S"/>
    <m/>
    <s v="Kent"/>
    <s v="Washington"/>
    <s v="98032"/>
    <n v="534"/>
    <n v="0"/>
    <n v="0"/>
    <n v="534"/>
    <x v="0"/>
    <n v="0"/>
    <n v="1"/>
    <s v="No"/>
    <s v="Yes"/>
    <s v="Yes"/>
    <s v="Yes"/>
    <s v="Yes"/>
    <s v="Yes"/>
    <s v="Yes"/>
    <s v="No"/>
    <s v="No"/>
    <s v="No"/>
    <s v="No"/>
    <s v="No"/>
    <s v="No"/>
    <s v="No"/>
    <s v="CEP"/>
  </r>
  <r>
    <n v="159922"/>
    <x v="87"/>
    <x v="78"/>
    <x v="8"/>
    <s v="9th District"/>
    <s v="Public"/>
    <s v="School District"/>
    <s v="No"/>
    <s v="Yes"/>
    <n v="664045"/>
    <x v="581"/>
    <s v="4248 S. 288th Street"/>
    <m/>
    <s v="Auburn"/>
    <s v="Washington"/>
    <s v="98001"/>
    <n v="1142"/>
    <n v="0"/>
    <n v="658"/>
    <n v="1800"/>
    <x v="512"/>
    <n v="0"/>
    <n v="0.63439999999999996"/>
    <s v="No"/>
    <s v="No"/>
    <s v="No"/>
    <s v="No"/>
    <s v="No"/>
    <s v="No"/>
    <s v="No"/>
    <s v="No"/>
    <s v="No"/>
    <s v="No"/>
    <s v="Yes"/>
    <s v="Yes"/>
    <s v="Yes"/>
    <s v="Yes"/>
    <s v="CEP"/>
  </r>
  <r>
    <n v="159922"/>
    <x v="87"/>
    <x v="78"/>
    <x v="8"/>
    <s v="9th District"/>
    <s v="Public"/>
    <s v="School District"/>
    <s v="No"/>
    <s v="Yes"/>
    <n v="662721"/>
    <x v="582"/>
    <s v="35999 16th Avenue South"/>
    <m/>
    <s v="Federal Way"/>
    <s v="Washington"/>
    <s v="98003"/>
    <n v="1011"/>
    <n v="0"/>
    <n v="394"/>
    <n v="1405"/>
    <x v="513"/>
    <n v="0"/>
    <n v="0.71960000000000002"/>
    <s v="No"/>
    <s v="No"/>
    <s v="No"/>
    <s v="No"/>
    <s v="No"/>
    <s v="No"/>
    <s v="No"/>
    <s v="No"/>
    <s v="No"/>
    <s v="No"/>
    <s v="Yes"/>
    <s v="Yes"/>
    <s v="Yes"/>
    <s v="Yes"/>
    <s v="CEP"/>
  </r>
  <r>
    <n v="159922"/>
    <x v="87"/>
    <x v="78"/>
    <x v="8"/>
    <s v="9th District"/>
    <s v="Public"/>
    <s v="School District"/>
    <s v="No"/>
    <s v="Yes"/>
    <n v="664601"/>
    <x v="583"/>
    <s v="31455 28th Ave S"/>
    <m/>
    <s v="Federal Way"/>
    <s v="Washington"/>
    <s v="98003"/>
    <n v="75"/>
    <n v="0"/>
    <n v="0"/>
    <n v="75"/>
    <x v="0"/>
    <n v="0"/>
    <n v="1"/>
    <s v="No"/>
    <s v="No"/>
    <s v="No"/>
    <s v="No"/>
    <s v="No"/>
    <s v="No"/>
    <s v="No"/>
    <s v="No"/>
    <s v="No"/>
    <s v="No"/>
    <s v="Yes"/>
    <s v="Yes"/>
    <s v="Yes"/>
    <s v="Yes"/>
    <s v="CEP"/>
  </r>
  <r>
    <n v="159922"/>
    <x v="87"/>
    <x v="78"/>
    <x v="8"/>
    <s v="9th District"/>
    <s v="Public"/>
    <s v="School District"/>
    <s v="No"/>
    <s v="Yes"/>
    <n v="664922"/>
    <x v="584"/>
    <s v="4400 SW 320th St"/>
    <m/>
    <s v="Federal Way"/>
    <s v="Washington"/>
    <s v="98023"/>
    <n v="303"/>
    <n v="0"/>
    <n v="69"/>
    <n v="372"/>
    <x v="514"/>
    <n v="0"/>
    <n v="0.8145"/>
    <s v="Yes"/>
    <s v="Yes"/>
    <s v="Yes"/>
    <s v="Yes"/>
    <s v="Yes"/>
    <s v="Yes"/>
    <s v="Yes"/>
    <s v="No"/>
    <s v="No"/>
    <s v="No"/>
    <s v="No"/>
    <s v="No"/>
    <s v="No"/>
    <s v="No"/>
    <s v="CEP"/>
  </r>
  <r>
    <n v="159922"/>
    <x v="87"/>
    <x v="78"/>
    <x v="8"/>
    <s v="9th District"/>
    <s v="Public"/>
    <s v="School District"/>
    <s v="No"/>
    <s v="Yes"/>
    <n v="663401"/>
    <x v="585"/>
    <s v="27847 42nd Ave S"/>
    <m/>
    <s v="Auburn"/>
    <s v="Washington"/>
    <s v="98001"/>
    <n v="401"/>
    <n v="0"/>
    <n v="132"/>
    <n v="533"/>
    <x v="515"/>
    <n v="0"/>
    <n v="0.75229999999999997"/>
    <s v="No"/>
    <s v="Yes"/>
    <s v="Yes"/>
    <s v="Yes"/>
    <s v="Yes"/>
    <s v="Yes"/>
    <s v="Yes"/>
    <s v="No"/>
    <s v="No"/>
    <s v="No"/>
    <s v="No"/>
    <s v="No"/>
    <s v="No"/>
    <s v="No"/>
    <s v="CEP"/>
  </r>
  <r>
    <n v="159922"/>
    <x v="87"/>
    <x v="78"/>
    <x v="8"/>
    <s v="9th District"/>
    <s v="Public"/>
    <s v="School District"/>
    <s v="No"/>
    <s v="Yes"/>
    <n v="663402"/>
    <x v="586"/>
    <s v="2405 South 300th St"/>
    <m/>
    <s v="Federal Way"/>
    <s v="Washington"/>
    <s v="98003"/>
    <n v="536"/>
    <n v="0"/>
    <n v="48"/>
    <n v="584"/>
    <x v="516"/>
    <n v="0"/>
    <n v="0.91779999999999995"/>
    <s v="Yes"/>
    <s v="Yes"/>
    <s v="Yes"/>
    <s v="Yes"/>
    <s v="Yes"/>
    <s v="Yes"/>
    <s v="Yes"/>
    <s v="No"/>
    <s v="No"/>
    <s v="No"/>
    <s v="No"/>
    <s v="No"/>
    <s v="No"/>
    <s v="No"/>
    <s v="CEP"/>
  </r>
  <r>
    <n v="159922"/>
    <x v="87"/>
    <x v="78"/>
    <x v="8"/>
    <s v="9th District"/>
    <s v="Public"/>
    <s v="School District"/>
    <s v="No"/>
    <s v="Yes"/>
    <n v="664684"/>
    <x v="587"/>
    <s v="26454 16th Avenue South"/>
    <m/>
    <s v="Des Moines"/>
    <s v="Washington"/>
    <s v="98198"/>
    <n v="264"/>
    <n v="0"/>
    <n v="146"/>
    <n v="410"/>
    <x v="517"/>
    <n v="0"/>
    <n v="0.64390000000000003"/>
    <s v="No"/>
    <s v="Yes"/>
    <s v="Yes"/>
    <s v="Yes"/>
    <s v="Yes"/>
    <s v="Yes"/>
    <s v="Yes"/>
    <s v="Yes"/>
    <s v="Yes"/>
    <s v="Yes"/>
    <s v="No"/>
    <s v="No"/>
    <s v="No"/>
    <s v="No"/>
    <s v="CEP"/>
  </r>
  <r>
    <n v="159289"/>
    <x v="88"/>
    <x v="79"/>
    <x v="6"/>
    <s v="1st District"/>
    <s v="Public"/>
    <s v="School District"/>
    <s v="No"/>
    <s v="Yes"/>
    <n v="662151"/>
    <x v="588"/>
    <s v="3786 Centerview"/>
    <m/>
    <s v="Lummi Island"/>
    <s v="Washington"/>
    <s v="98262"/>
    <n v="30"/>
    <n v="0"/>
    <n v="8"/>
    <n v="38"/>
    <x v="518"/>
    <n v="0"/>
    <n v="0.78949999999999998"/>
    <s v="No"/>
    <s v="Yes"/>
    <s v="Yes"/>
    <s v="Yes"/>
    <s v="Yes"/>
    <s v="Yes"/>
    <s v="Yes"/>
    <s v="No"/>
    <s v="No"/>
    <s v="No"/>
    <s v="No"/>
    <s v="No"/>
    <s v="No"/>
    <s v="No"/>
    <s v="CEP"/>
  </r>
  <r>
    <n v="159289"/>
    <x v="88"/>
    <x v="79"/>
    <x v="6"/>
    <s v="1st District"/>
    <s v="Public"/>
    <s v="School District"/>
    <s v="No"/>
    <s v="Yes"/>
    <n v="664141"/>
    <x v="589"/>
    <s v="6175 Church Rd"/>
    <m/>
    <s v="Ferndale"/>
    <s v="Washington"/>
    <s v="98248"/>
    <n v="291"/>
    <n v="0"/>
    <n v="154"/>
    <n v="445"/>
    <x v="519"/>
    <n v="0"/>
    <n v="0.65390000000000004"/>
    <s v="Yes"/>
    <s v="Yes"/>
    <s v="Yes"/>
    <s v="Yes"/>
    <s v="Yes"/>
    <s v="Yes"/>
    <s v="Yes"/>
    <s v="No"/>
    <s v="No"/>
    <s v="No"/>
    <s v="No"/>
    <s v="No"/>
    <s v="No"/>
    <s v="No"/>
    <s v="CEP"/>
  </r>
  <r>
    <n v="159289"/>
    <x v="88"/>
    <x v="79"/>
    <x v="6"/>
    <s v="1st District"/>
    <s v="Public"/>
    <s v="School District"/>
    <s v="No"/>
    <s v="Yes"/>
    <n v="662152"/>
    <x v="590"/>
    <s v="5610 Second Ave."/>
    <m/>
    <s v="Ferndale"/>
    <s v="Washington"/>
    <s v="98248"/>
    <n v="241"/>
    <n v="0"/>
    <n v="83"/>
    <n v="324"/>
    <x v="520"/>
    <n v="0"/>
    <n v="0.74380000000000002"/>
    <s v="Yes"/>
    <s v="Yes"/>
    <s v="Yes"/>
    <s v="Yes"/>
    <s v="Yes"/>
    <s v="Yes"/>
    <s v="Yes"/>
    <s v="No"/>
    <s v="No"/>
    <s v="No"/>
    <s v="No"/>
    <s v="No"/>
    <s v="No"/>
    <s v="No"/>
    <s v="CEP"/>
  </r>
  <r>
    <n v="159289"/>
    <x v="88"/>
    <x v="79"/>
    <x v="6"/>
    <s v="1st District"/>
    <s v="Public"/>
    <s v="School District"/>
    <s v="No"/>
    <s v="Yes"/>
    <n v="662153"/>
    <x v="321"/>
    <s v="7660 Custer School Rd."/>
    <m/>
    <s v="Custer"/>
    <s v="Washington"/>
    <s v="98240"/>
    <n v="206"/>
    <n v="0"/>
    <n v="164"/>
    <n v="370"/>
    <x v="521"/>
    <n v="0"/>
    <n v="0.55679999999999996"/>
    <s v="Yes"/>
    <s v="Yes"/>
    <s v="Yes"/>
    <s v="Yes"/>
    <s v="Yes"/>
    <s v="Yes"/>
    <s v="Yes"/>
    <s v="No"/>
    <s v="No"/>
    <s v="No"/>
    <s v="No"/>
    <s v="No"/>
    <s v="No"/>
    <s v="No"/>
    <s v="CEP"/>
  </r>
  <r>
    <n v="159289"/>
    <x v="88"/>
    <x v="79"/>
    <x v="6"/>
    <s v="1st District"/>
    <s v="Public"/>
    <s v="School District"/>
    <s v="No"/>
    <s v="Yes"/>
    <n v="662154"/>
    <x v="591"/>
    <s v="2651 Thornton Road"/>
    <m/>
    <s v="Ferndale"/>
    <s v="Washington"/>
    <s v="98248"/>
    <n v="343"/>
    <n v="0"/>
    <n v="139"/>
    <n v="482"/>
    <x v="522"/>
    <n v="0"/>
    <n v="0.71160000000000001"/>
    <s v="Yes"/>
    <s v="Yes"/>
    <s v="Yes"/>
    <s v="Yes"/>
    <s v="Yes"/>
    <s v="Yes"/>
    <s v="Yes"/>
    <s v="No"/>
    <s v="No"/>
    <s v="No"/>
    <s v="No"/>
    <s v="No"/>
    <s v="No"/>
    <s v="No"/>
    <s v="CEP"/>
  </r>
  <r>
    <n v="159289"/>
    <x v="88"/>
    <x v="79"/>
    <x v="6"/>
    <s v="1st District"/>
    <s v="Public"/>
    <s v="School District"/>
    <s v="No"/>
    <s v="Yes"/>
    <n v="662160"/>
    <x v="592"/>
    <s v="5830 Golden Eagle Drive"/>
    <m/>
    <s v="Ferndale"/>
    <s v="Washington"/>
    <s v="98248"/>
    <n v="392"/>
    <n v="107"/>
    <n v="875"/>
    <n v="1374"/>
    <x v="523"/>
    <n v="7.7899999999999997E-2"/>
    <n v="0.36320000000000002"/>
    <s v="No"/>
    <s v="No"/>
    <s v="No"/>
    <s v="No"/>
    <s v="No"/>
    <s v="No"/>
    <s v="No"/>
    <s v="No"/>
    <s v="No"/>
    <s v="No"/>
    <s v="Yes"/>
    <s v="Yes"/>
    <s v="Yes"/>
    <s v="Yes"/>
    <s v="Standard"/>
  </r>
  <r>
    <n v="159289"/>
    <x v="88"/>
    <x v="79"/>
    <x v="6"/>
    <s v="1st District"/>
    <s v="Public"/>
    <s v="School District"/>
    <s v="No"/>
    <s v="Yes"/>
    <n v="662158"/>
    <x v="593"/>
    <s v="2671 Thornton Rd."/>
    <s v="P.O. Box 1769"/>
    <s v="Ferndale"/>
    <s v="Washington"/>
    <s v="98248"/>
    <n v="273"/>
    <n v="0"/>
    <n v="150"/>
    <n v="423"/>
    <x v="524"/>
    <n v="0"/>
    <n v="0.64539999999999997"/>
    <s v="No"/>
    <s v="No"/>
    <s v="No"/>
    <s v="No"/>
    <s v="No"/>
    <s v="No"/>
    <s v="No"/>
    <s v="Yes"/>
    <s v="Yes"/>
    <s v="Yes"/>
    <s v="No"/>
    <s v="No"/>
    <s v="No"/>
    <s v="No"/>
    <s v="CEP"/>
  </r>
  <r>
    <n v="159289"/>
    <x v="88"/>
    <x v="79"/>
    <x v="6"/>
    <s v="1st District"/>
    <s v="Public"/>
    <s v="School District"/>
    <s v="No"/>
    <s v="Yes"/>
    <n v="662157"/>
    <x v="594"/>
    <s v="2225 Thornton Rd."/>
    <s v="P.O. Box 905"/>
    <s v="Ferndale"/>
    <s v="Washington"/>
    <s v="98248"/>
    <n v="322"/>
    <n v="0"/>
    <n v="177"/>
    <n v="499"/>
    <x v="525"/>
    <n v="0"/>
    <n v="0.64529999999999998"/>
    <s v="Yes"/>
    <s v="Yes"/>
    <s v="Yes"/>
    <s v="Yes"/>
    <s v="Yes"/>
    <s v="Yes"/>
    <s v="Yes"/>
    <s v="No"/>
    <s v="No"/>
    <s v="No"/>
    <s v="No"/>
    <s v="No"/>
    <s v="No"/>
    <s v="No"/>
    <s v="CEP"/>
  </r>
  <r>
    <n v="159289"/>
    <x v="88"/>
    <x v="79"/>
    <x v="6"/>
    <s v="1st District"/>
    <s v="Public"/>
    <s v="School District"/>
    <s v="No"/>
    <s v="Yes"/>
    <n v="662159"/>
    <x v="595"/>
    <s v="6051 Vista Dr."/>
    <s v="P.O. Box 1328"/>
    <s v="Ferndale"/>
    <s v="Washington"/>
    <s v="98248"/>
    <n v="320"/>
    <n v="0"/>
    <n v="215"/>
    <n v="535"/>
    <x v="526"/>
    <n v="0"/>
    <n v="0.59809999999999997"/>
    <s v="No"/>
    <s v="No"/>
    <s v="No"/>
    <s v="No"/>
    <s v="No"/>
    <s v="No"/>
    <s v="No"/>
    <s v="Yes"/>
    <s v="Yes"/>
    <s v="Yes"/>
    <s v="No"/>
    <s v="No"/>
    <s v="No"/>
    <s v="No"/>
    <s v="CEP"/>
  </r>
  <r>
    <n v="159289"/>
    <x v="88"/>
    <x v="79"/>
    <x v="6"/>
    <s v="1st District"/>
    <s v="Public"/>
    <s v="School District"/>
    <s v="No"/>
    <s v="Yes"/>
    <n v="685809"/>
    <x v="596"/>
    <s v="5275 Northwest Drive"/>
    <m/>
    <s v="Bellingham"/>
    <s v="Washington"/>
    <s v="98226"/>
    <n v="18"/>
    <n v="2"/>
    <n v="15"/>
    <n v="35"/>
    <x v="140"/>
    <n v="5.7099999999999998E-2"/>
    <n v="0.57140000000000002"/>
    <s v="No"/>
    <s v="Yes"/>
    <s v="Yes"/>
    <s v="Yes"/>
    <s v="Yes"/>
    <s v="Yes"/>
    <s v="Yes"/>
    <s v="Yes"/>
    <s v="Yes"/>
    <s v="Yes"/>
    <s v="Yes"/>
    <s v="Yes"/>
    <s v="Yes"/>
    <s v="Yes"/>
    <s v="Standard"/>
  </r>
  <r>
    <n v="159294"/>
    <x v="89"/>
    <x v="80"/>
    <x v="12"/>
    <s v="10th District"/>
    <s v="Public"/>
    <s v="School District"/>
    <s v="No"/>
    <s v="Yes"/>
    <n v="662726"/>
    <x v="597"/>
    <s v="2901 54th Ave. E"/>
    <m/>
    <s v="Tacoma"/>
    <s v="Washington"/>
    <s v="98424"/>
    <n v="226"/>
    <n v="77"/>
    <n v="301"/>
    <n v="604"/>
    <x v="527"/>
    <n v="0.1275"/>
    <n v="0.50170000000000003"/>
    <s v="No"/>
    <s v="No"/>
    <s v="No"/>
    <s v="No"/>
    <s v="No"/>
    <s v="No"/>
    <s v="No"/>
    <s v="No"/>
    <s v="No"/>
    <s v="Yes"/>
    <s v="Yes"/>
    <s v="No"/>
    <s v="No"/>
    <s v="No"/>
    <s v="Standard"/>
  </r>
  <r>
    <n v="159294"/>
    <x v="89"/>
    <x v="80"/>
    <x v="12"/>
    <s v="10th District"/>
    <s v="Public"/>
    <s v="School District"/>
    <s v="No"/>
    <s v="Yes"/>
    <n v="662080"/>
    <x v="598"/>
    <s v="1205 19th Ave."/>
    <m/>
    <s v="Milton"/>
    <s v="Washington"/>
    <s v="98354"/>
    <n v="157"/>
    <n v="47"/>
    <n v="280"/>
    <n v="484"/>
    <x v="528"/>
    <n v="9.7100000000000006E-2"/>
    <n v="0.42149999999999999"/>
    <s v="Yes"/>
    <s v="Yes"/>
    <s v="Yes"/>
    <s v="Yes"/>
    <s v="No"/>
    <s v="No"/>
    <s v="No"/>
    <s v="No"/>
    <s v="No"/>
    <s v="No"/>
    <s v="No"/>
    <s v="No"/>
    <s v="No"/>
    <s v="No"/>
    <s v="Standard"/>
  </r>
  <r>
    <n v="159294"/>
    <x v="89"/>
    <x v="80"/>
    <x v="12"/>
    <s v="10th District"/>
    <s v="Public"/>
    <s v="School District"/>
    <s v="No"/>
    <s v="Yes"/>
    <n v="686912"/>
    <x v="599"/>
    <s v="5804 20th Street"/>
    <m/>
    <s v="Fife"/>
    <s v="Washington"/>
    <s v="98424"/>
    <n v="365"/>
    <n v="92"/>
    <n v="367"/>
    <n v="824"/>
    <x v="529"/>
    <n v="0.11169999999999999"/>
    <n v="0.55459999999999998"/>
    <s v="No"/>
    <s v="Yes"/>
    <s v="Yes"/>
    <s v="Yes"/>
    <s v="Yes"/>
    <s v="Yes"/>
    <s v="Yes"/>
    <s v="No"/>
    <s v="No"/>
    <s v="No"/>
    <s v="No"/>
    <s v="No"/>
    <s v="No"/>
    <s v="No"/>
    <s v="Standard"/>
  </r>
  <r>
    <n v="159294"/>
    <x v="89"/>
    <x v="80"/>
    <x v="12"/>
    <s v="10th District"/>
    <s v="Public"/>
    <s v="School District"/>
    <s v="No"/>
    <s v="Yes"/>
    <n v="662077"/>
    <x v="600"/>
    <s v="5616 20th St. E."/>
    <m/>
    <s v="Tacoma"/>
    <s v="Washington"/>
    <s v="98424"/>
    <n v="297"/>
    <n v="98"/>
    <n v="481"/>
    <n v="876"/>
    <x v="530"/>
    <n v="0.1119"/>
    <n v="0.45090000000000002"/>
    <s v="No"/>
    <s v="No"/>
    <s v="No"/>
    <s v="No"/>
    <s v="No"/>
    <s v="No"/>
    <s v="No"/>
    <s v="No"/>
    <s v="No"/>
    <s v="No"/>
    <s v="No"/>
    <s v="Yes"/>
    <s v="Yes"/>
    <s v="Yes"/>
    <s v="Standard"/>
  </r>
  <r>
    <n v="159294"/>
    <x v="89"/>
    <x v="80"/>
    <x v="12"/>
    <s v="10th District"/>
    <s v="Public"/>
    <s v="School District"/>
    <s v="No"/>
    <s v="Yes"/>
    <n v="662081"/>
    <x v="601"/>
    <s v="11313 8th St. E."/>
    <m/>
    <s v="Edgewood"/>
    <s v="Washington"/>
    <s v="98372"/>
    <n v="169"/>
    <n v="47"/>
    <n v="260"/>
    <n v="476"/>
    <x v="531"/>
    <n v="9.8699999999999996E-2"/>
    <n v="0.45379999999999998"/>
    <s v="No"/>
    <s v="No"/>
    <s v="No"/>
    <s v="No"/>
    <s v="Yes"/>
    <s v="Yes"/>
    <s v="Yes"/>
    <s v="No"/>
    <s v="No"/>
    <s v="No"/>
    <s v="No"/>
    <s v="No"/>
    <s v="No"/>
    <s v="No"/>
    <s v="Standard"/>
  </r>
  <r>
    <n v="159294"/>
    <x v="89"/>
    <x v="80"/>
    <x v="12"/>
    <s v="10th District"/>
    <s v="Public"/>
    <s v="School District"/>
    <s v="No"/>
    <s v="Yes"/>
    <n v="662078"/>
    <x v="602"/>
    <s v="2001 Milton Way"/>
    <m/>
    <s v="Milton"/>
    <s v="Washington"/>
    <s v="98354"/>
    <n v="289"/>
    <n v="69"/>
    <n v="304"/>
    <n v="662"/>
    <x v="532"/>
    <n v="0.1042"/>
    <n v="0.54079999999999995"/>
    <s v="No"/>
    <s v="No"/>
    <s v="No"/>
    <s v="No"/>
    <s v="No"/>
    <s v="No"/>
    <s v="No"/>
    <s v="Yes"/>
    <s v="Yes"/>
    <s v="No"/>
    <s v="No"/>
    <s v="No"/>
    <s v="No"/>
    <s v="No"/>
    <s v="Standard"/>
  </r>
  <r>
    <n v="159898"/>
    <x v="90"/>
    <x v="81"/>
    <x v="11"/>
    <s v="4th District"/>
    <s v="Public"/>
    <s v="School District"/>
    <s v="No"/>
    <s v="Yes"/>
    <n v="661121"/>
    <x v="603"/>
    <s v="213504 E Cougar Rd"/>
    <m/>
    <s v="Kennewick"/>
    <s v="Washington"/>
    <s v="99337"/>
    <n v="265"/>
    <n v="0"/>
    <n v="98"/>
    <n v="363"/>
    <x v="533"/>
    <n v="0"/>
    <n v="0.73"/>
    <s v="Yes"/>
    <s v="Yes"/>
    <s v="Yes"/>
    <s v="Yes"/>
    <s v="Yes"/>
    <s v="Yes"/>
    <s v="Yes"/>
    <s v="No"/>
    <s v="No"/>
    <s v="No"/>
    <s v="No"/>
    <s v="No"/>
    <s v="No"/>
    <s v="No"/>
    <s v="CEP"/>
  </r>
  <r>
    <n v="159898"/>
    <x v="90"/>
    <x v="81"/>
    <x v="11"/>
    <s v="4th District"/>
    <s v="Public"/>
    <s v="School District"/>
    <s v="No"/>
    <s v="Yes"/>
    <n v="661122"/>
    <x v="604"/>
    <s v="37208 S. Finley Road"/>
    <m/>
    <s v="Kennewick"/>
    <s v="Washington"/>
    <s v="99337"/>
    <n v="149"/>
    <n v="0"/>
    <n v="67"/>
    <n v="216"/>
    <x v="534"/>
    <n v="0"/>
    <n v="0.68979999999999997"/>
    <s v="No"/>
    <s v="No"/>
    <s v="No"/>
    <s v="No"/>
    <s v="No"/>
    <s v="No"/>
    <s v="No"/>
    <s v="Yes"/>
    <s v="Yes"/>
    <s v="Yes"/>
    <s v="No"/>
    <s v="No"/>
    <s v="No"/>
    <s v="No"/>
    <s v="CEP"/>
  </r>
  <r>
    <n v="159898"/>
    <x v="90"/>
    <x v="81"/>
    <x v="11"/>
    <s v="4th District"/>
    <s v="Public"/>
    <s v="School District"/>
    <s v="No"/>
    <s v="Yes"/>
    <n v="661123"/>
    <x v="605"/>
    <s v="36509 S. Lemon Drive"/>
    <m/>
    <s v="Kennewick"/>
    <s v="Washington"/>
    <s v="99337"/>
    <n v="209"/>
    <n v="0"/>
    <n v="93"/>
    <n v="302"/>
    <x v="535"/>
    <n v="0"/>
    <n v="0.69210000000000005"/>
    <s v="No"/>
    <s v="No"/>
    <s v="No"/>
    <s v="No"/>
    <s v="No"/>
    <s v="No"/>
    <s v="No"/>
    <s v="No"/>
    <s v="No"/>
    <s v="No"/>
    <s v="Yes"/>
    <s v="Yes"/>
    <s v="Yes"/>
    <s v="Yes"/>
    <s v="CEP"/>
  </r>
  <r>
    <n v="159976"/>
    <x v="91"/>
    <x v="82"/>
    <x v="12"/>
    <s v="10th District"/>
    <s v="Public"/>
    <s v="School District"/>
    <s v="No"/>
    <s v="Yes"/>
    <n v="663369"/>
    <x v="606"/>
    <s v="11213 Sheridan Ave S"/>
    <m/>
    <s v="Tacoma"/>
    <s v="Washington"/>
    <s v="98444"/>
    <n v="399"/>
    <n v="0"/>
    <n v="101"/>
    <n v="500"/>
    <x v="536"/>
    <n v="0"/>
    <n v="0.79800000000000004"/>
    <s v="No"/>
    <s v="Yes"/>
    <s v="Yes"/>
    <s v="Yes"/>
    <s v="Yes"/>
    <s v="Yes"/>
    <s v="Yes"/>
    <s v="No"/>
    <s v="No"/>
    <s v="No"/>
    <s v="No"/>
    <s v="No"/>
    <s v="No"/>
    <s v="No"/>
    <s v="CEP"/>
  </r>
  <r>
    <n v="159976"/>
    <x v="91"/>
    <x v="82"/>
    <x v="12"/>
    <s v="10th District"/>
    <s v="Public"/>
    <s v="School District"/>
    <s v="No"/>
    <s v="Yes"/>
    <n v="662031"/>
    <x v="607"/>
    <s v="4608 128th St. E."/>
    <m/>
    <s v="Tacoma"/>
    <s v="Washington"/>
    <s v="98446"/>
    <n v="241"/>
    <n v="0"/>
    <n v="112"/>
    <n v="353"/>
    <x v="198"/>
    <n v="0"/>
    <n v="0.68269999999999997"/>
    <s v="No"/>
    <s v="Yes"/>
    <s v="Yes"/>
    <s v="Yes"/>
    <s v="Yes"/>
    <s v="Yes"/>
    <s v="Yes"/>
    <s v="No"/>
    <s v="No"/>
    <s v="No"/>
    <s v="No"/>
    <s v="No"/>
    <s v="No"/>
    <s v="No"/>
    <s v="CEP"/>
  </r>
  <r>
    <n v="159976"/>
    <x v="91"/>
    <x v="82"/>
    <x v="12"/>
    <s v="10th District"/>
    <s v="Public"/>
    <s v="School District"/>
    <s v="No"/>
    <s v="Yes"/>
    <n v="663368"/>
    <x v="608"/>
    <s v="10232 Barnes Lane South"/>
    <m/>
    <s v="Tacoma"/>
    <s v="Washington"/>
    <s v="98444"/>
    <n v="350"/>
    <n v="0"/>
    <n v="0"/>
    <n v="350"/>
    <x v="0"/>
    <n v="0"/>
    <n v="1"/>
    <s v="No"/>
    <s v="Yes"/>
    <s v="Yes"/>
    <s v="Yes"/>
    <s v="Yes"/>
    <s v="Yes"/>
    <s v="Yes"/>
    <s v="No"/>
    <s v="No"/>
    <s v="No"/>
    <s v="No"/>
    <s v="No"/>
    <s v="No"/>
    <s v="No"/>
    <s v="CEP"/>
  </r>
  <r>
    <n v="159976"/>
    <x v="91"/>
    <x v="82"/>
    <x v="12"/>
    <s v="10th District"/>
    <s v="Public"/>
    <s v="School District"/>
    <s v="No"/>
    <s v="Yes"/>
    <n v="662033"/>
    <x v="609"/>
    <s v="1920 128th St. E."/>
    <m/>
    <s v="Tacoma"/>
    <s v="Washington"/>
    <s v="98445"/>
    <n v="313"/>
    <n v="0"/>
    <n v="189"/>
    <n v="502"/>
    <x v="537"/>
    <n v="0"/>
    <n v="0.62350000000000005"/>
    <s v="No"/>
    <s v="Yes"/>
    <s v="Yes"/>
    <s v="Yes"/>
    <s v="Yes"/>
    <s v="Yes"/>
    <s v="Yes"/>
    <s v="No"/>
    <s v="No"/>
    <s v="No"/>
    <s v="No"/>
    <s v="No"/>
    <s v="No"/>
    <s v="No"/>
    <s v="CEP"/>
  </r>
  <r>
    <n v="159976"/>
    <x v="91"/>
    <x v="82"/>
    <x v="12"/>
    <s v="10th District"/>
    <s v="Public"/>
    <s v="School District"/>
    <s v="No"/>
    <s v="Yes"/>
    <n v="662460"/>
    <x v="610"/>
    <s v="12223    A  Street  South"/>
    <m/>
    <s v="Tacoma"/>
    <s v="Washington"/>
    <s v="98444"/>
    <n v="228"/>
    <n v="0"/>
    <n v="17"/>
    <n v="245"/>
    <x v="538"/>
    <n v="0"/>
    <n v="0.93059999999999998"/>
    <s v="Yes"/>
    <s v="No"/>
    <s v="No"/>
    <s v="No"/>
    <s v="No"/>
    <s v="No"/>
    <s v="No"/>
    <s v="No"/>
    <s v="No"/>
    <s v="No"/>
    <s v="No"/>
    <s v="No"/>
    <s v="No"/>
    <s v="No"/>
    <s v="CEP"/>
  </r>
  <r>
    <n v="159976"/>
    <x v="91"/>
    <x v="82"/>
    <x v="12"/>
    <s v="10th District"/>
    <s v="Public"/>
    <s v="School District"/>
    <s v="No"/>
    <s v="Yes"/>
    <n v="663753"/>
    <x v="611"/>
    <s v="420 133rd Street East"/>
    <m/>
    <s v="Tacoma"/>
    <s v="Washington"/>
    <s v="98445"/>
    <n v="309"/>
    <n v="0"/>
    <n v="23"/>
    <n v="332"/>
    <x v="539"/>
    <n v="0"/>
    <n v="0.93069999999999997"/>
    <s v="No"/>
    <s v="Yes"/>
    <s v="Yes"/>
    <s v="Yes"/>
    <s v="Yes"/>
    <s v="Yes"/>
    <s v="Yes"/>
    <s v="No"/>
    <s v="No"/>
    <s v="No"/>
    <s v="No"/>
    <s v="No"/>
    <s v="No"/>
    <s v="No"/>
    <s v="CEP"/>
  </r>
  <r>
    <n v="159976"/>
    <x v="91"/>
    <x v="82"/>
    <x v="12"/>
    <s v="10th District"/>
    <s v="Public"/>
    <s v="School District"/>
    <s v="No"/>
    <s v="Yes"/>
    <n v="665254"/>
    <x v="612"/>
    <s v="11002  18th Ave East"/>
    <m/>
    <s v="Tacoma"/>
    <s v="Washington"/>
    <s v="98445"/>
    <n v="750"/>
    <n v="0"/>
    <n v="358"/>
    <n v="1108"/>
    <x v="540"/>
    <n v="0"/>
    <n v="0.67689999999999995"/>
    <s v="No"/>
    <s v="No"/>
    <s v="No"/>
    <s v="No"/>
    <s v="No"/>
    <s v="No"/>
    <s v="No"/>
    <s v="No"/>
    <s v="No"/>
    <s v="No"/>
    <s v="Yes"/>
    <s v="Yes"/>
    <s v="Yes"/>
    <s v="Yes"/>
    <s v="CEP"/>
  </r>
  <r>
    <n v="159976"/>
    <x v="91"/>
    <x v="82"/>
    <x v="12"/>
    <s v="10th District"/>
    <s v="Public"/>
    <s v="School District"/>
    <s v="No"/>
    <s v="Yes"/>
    <n v="662041"/>
    <x v="613"/>
    <s v="4608 128th St E"/>
    <m/>
    <s v="Tacoma"/>
    <s v="Washington"/>
    <s v="98446"/>
    <n v="119"/>
    <n v="0"/>
    <n v="0"/>
    <n v="119"/>
    <x v="0"/>
    <n v="0"/>
    <n v="1"/>
    <s v="No"/>
    <s v="No"/>
    <s v="No"/>
    <s v="No"/>
    <s v="No"/>
    <s v="No"/>
    <s v="No"/>
    <s v="No"/>
    <s v="No"/>
    <s v="No"/>
    <s v="Yes"/>
    <s v="Yes"/>
    <s v="Yes"/>
    <s v="Yes"/>
    <s v="CEP"/>
  </r>
  <r>
    <n v="159976"/>
    <x v="91"/>
    <x v="82"/>
    <x v="12"/>
    <s v="10th District"/>
    <s v="Public"/>
    <s v="School District"/>
    <s v="No"/>
    <s v="Yes"/>
    <n v="663370"/>
    <x v="614"/>
    <s v="1709 85th St. E."/>
    <m/>
    <s v="Tacoma"/>
    <s v="Washington"/>
    <s v="98445"/>
    <n v="403"/>
    <n v="0"/>
    <n v="28"/>
    <n v="431"/>
    <x v="541"/>
    <n v="0"/>
    <n v="0.93500000000000005"/>
    <s v="No"/>
    <s v="Yes"/>
    <s v="Yes"/>
    <s v="Yes"/>
    <s v="Yes"/>
    <s v="Yes"/>
    <s v="Yes"/>
    <s v="No"/>
    <s v="No"/>
    <s v="No"/>
    <s v="No"/>
    <s v="No"/>
    <s v="No"/>
    <s v="No"/>
    <s v="CEP"/>
  </r>
  <r>
    <n v="159976"/>
    <x v="91"/>
    <x v="82"/>
    <x v="12"/>
    <s v="10th District"/>
    <s v="Public"/>
    <s v="School District"/>
    <s v="No"/>
    <s v="Yes"/>
    <n v="678931"/>
    <x v="615"/>
    <s v="1709 85th St E"/>
    <m/>
    <s v="Tacoma"/>
    <s v="Washington"/>
    <s v="98445"/>
    <n v="351"/>
    <n v="0"/>
    <n v="27"/>
    <n v="378"/>
    <x v="542"/>
    <n v="0"/>
    <n v="0.92859999999999998"/>
    <s v="No"/>
    <s v="Yes"/>
    <s v="Yes"/>
    <s v="Yes"/>
    <s v="Yes"/>
    <s v="Yes"/>
    <s v="Yes"/>
    <s v="No"/>
    <s v="No"/>
    <s v="No"/>
    <s v="No"/>
    <s v="No"/>
    <s v="No"/>
    <s v="No"/>
    <s v="CEP"/>
  </r>
  <r>
    <n v="159976"/>
    <x v="91"/>
    <x v="82"/>
    <x v="12"/>
    <s v="10th District"/>
    <s v="Public"/>
    <s v="School District"/>
    <s v="No"/>
    <s v="Yes"/>
    <n v="663367"/>
    <x v="616"/>
    <s v="2300 105th Street East"/>
    <m/>
    <s v="Tacoma"/>
    <s v="Washington"/>
    <s v="98445"/>
    <n v="415"/>
    <n v="0"/>
    <n v="10"/>
    <n v="425"/>
    <x v="543"/>
    <n v="0"/>
    <n v="0.97650000000000003"/>
    <s v="No"/>
    <s v="Yes"/>
    <s v="Yes"/>
    <s v="Yes"/>
    <s v="Yes"/>
    <s v="Yes"/>
    <s v="Yes"/>
    <s v="No"/>
    <s v="No"/>
    <s v="No"/>
    <s v="No"/>
    <s v="No"/>
    <s v="No"/>
    <s v="No"/>
    <s v="CEP"/>
  </r>
  <r>
    <n v="159976"/>
    <x v="91"/>
    <x v="82"/>
    <x v="12"/>
    <s v="10th District"/>
    <s v="Public"/>
    <s v="School District"/>
    <s v="No"/>
    <s v="Yes"/>
    <n v="665207"/>
    <x v="617"/>
    <s v="1602  104th Street East"/>
    <m/>
    <s v="Tacoma"/>
    <s v="Washington"/>
    <s v="98445"/>
    <n v="632"/>
    <n v="0"/>
    <n v="198"/>
    <n v="830"/>
    <x v="544"/>
    <n v="0"/>
    <n v="0.76139999999999997"/>
    <s v="No"/>
    <s v="No"/>
    <s v="No"/>
    <s v="No"/>
    <s v="No"/>
    <s v="No"/>
    <s v="No"/>
    <s v="Yes"/>
    <s v="Yes"/>
    <s v="Yes"/>
    <s v="No"/>
    <s v="No"/>
    <s v="No"/>
    <s v="No"/>
    <s v="CEP"/>
  </r>
  <r>
    <n v="159976"/>
    <x v="91"/>
    <x v="82"/>
    <x v="12"/>
    <s v="10th District"/>
    <s v="Public"/>
    <s v="School District"/>
    <s v="No"/>
    <s v="Yes"/>
    <n v="665206"/>
    <x v="618"/>
    <s v="12324 12th Ave. S."/>
    <m/>
    <s v="Tacoma"/>
    <s v="Washington"/>
    <s v="98444"/>
    <n v="722"/>
    <n v="0"/>
    <n v="56"/>
    <n v="778"/>
    <x v="545"/>
    <n v="0"/>
    <n v="0.92800000000000005"/>
    <s v="No"/>
    <s v="No"/>
    <s v="No"/>
    <s v="No"/>
    <s v="No"/>
    <s v="No"/>
    <s v="No"/>
    <s v="Yes"/>
    <s v="Yes"/>
    <s v="Yes"/>
    <s v="No"/>
    <s v="No"/>
    <s v="No"/>
    <s v="No"/>
    <s v="CEP"/>
  </r>
  <r>
    <n v="159976"/>
    <x v="91"/>
    <x v="82"/>
    <x v="12"/>
    <s v="10th District"/>
    <s v="Public"/>
    <s v="School District"/>
    <s v="No"/>
    <s v="Yes"/>
    <n v="663594"/>
    <x v="619"/>
    <s v="12420 Ainsworth Ave. S."/>
    <m/>
    <s v="Tacoma"/>
    <s v="Washington"/>
    <s v="98444"/>
    <n v="832"/>
    <n v="0"/>
    <n v="173"/>
    <n v="1005"/>
    <x v="546"/>
    <n v="0"/>
    <n v="0.82789999999999997"/>
    <s v="No"/>
    <s v="No"/>
    <s v="No"/>
    <s v="No"/>
    <s v="No"/>
    <s v="No"/>
    <s v="No"/>
    <s v="No"/>
    <s v="No"/>
    <s v="No"/>
    <s v="Yes"/>
    <s v="Yes"/>
    <s v="Yes"/>
    <s v="Yes"/>
    <s v="CEP"/>
  </r>
  <r>
    <n v="159490"/>
    <x v="92"/>
    <x v="83"/>
    <x v="7"/>
    <s v="5th District"/>
    <s v="Public"/>
    <s v="School District"/>
    <s v="No"/>
    <s v="Yes"/>
    <n v="661005"/>
    <x v="620"/>
    <s v="14917 South Jackson Road"/>
    <m/>
    <s v="Rockford"/>
    <s v="Washington"/>
    <s v="99030"/>
    <n v="47"/>
    <n v="27"/>
    <n v="305"/>
    <n v="379"/>
    <x v="547"/>
    <n v="7.1199999999999999E-2"/>
    <n v="0.1953"/>
    <s v="Yes"/>
    <s v="Yes"/>
    <s v="Yes"/>
    <s v="Yes"/>
    <s v="Yes"/>
    <s v="Yes"/>
    <s v="Yes"/>
    <s v="No"/>
    <s v="No"/>
    <s v="No"/>
    <s v="No"/>
    <s v="No"/>
    <s v="No"/>
    <s v="No"/>
    <s v="Standard"/>
  </r>
  <r>
    <n v="159490"/>
    <x v="92"/>
    <x v="83"/>
    <x v="21"/>
    <s v="5th District"/>
    <s v="Public"/>
    <s v="School District"/>
    <s v="No"/>
    <s v="Yes"/>
    <n v="661006"/>
    <x v="621"/>
    <s v="15001 South Jackson Road"/>
    <m/>
    <s v="Rockford"/>
    <s v="Washington"/>
    <s v="99030"/>
    <n v="41"/>
    <n v="16"/>
    <n v="248"/>
    <n v="305"/>
    <x v="548"/>
    <n v="5.2499999999999998E-2"/>
    <n v="0.18690000000000001"/>
    <s v="No"/>
    <s v="No"/>
    <s v="No"/>
    <s v="No"/>
    <s v="No"/>
    <s v="No"/>
    <s v="No"/>
    <s v="No"/>
    <s v="No"/>
    <s v="No"/>
    <s v="Yes"/>
    <s v="Yes"/>
    <s v="Yes"/>
    <s v="Yes"/>
    <s v="Standard"/>
  </r>
  <r>
    <n v="159490"/>
    <x v="92"/>
    <x v="83"/>
    <x v="7"/>
    <s v="5th District"/>
    <s v="Public"/>
    <s v="School District"/>
    <s v="No"/>
    <s v="Yes"/>
    <n v="662927"/>
    <x v="622"/>
    <s v="15001 South Jackson Road"/>
    <m/>
    <s v="Rockford"/>
    <s v="Washington"/>
    <s v="99030"/>
    <n v="33"/>
    <n v="13"/>
    <n v="152"/>
    <n v="198"/>
    <x v="549"/>
    <n v="6.5699999999999995E-2"/>
    <n v="0.23230000000000001"/>
    <s v="No"/>
    <s v="No"/>
    <s v="No"/>
    <s v="No"/>
    <s v="No"/>
    <s v="No"/>
    <s v="No"/>
    <s v="Yes"/>
    <s v="Yes"/>
    <s v="Yes"/>
    <s v="No"/>
    <s v="No"/>
    <s v="No"/>
    <s v="No"/>
    <s v="Standard"/>
  </r>
  <r>
    <n v="159155"/>
    <x v="93"/>
    <x v="6"/>
    <x v="8"/>
    <s v="At-Large District"/>
    <s v="Private"/>
    <s v="Corporation"/>
    <s v="Yes"/>
    <s v="Yes"/>
    <n v="662497"/>
    <x v="623"/>
    <s v="2500 Lake Washington Blvd N"/>
    <m/>
    <s v="Renton"/>
    <s v="Washington"/>
    <s v="98056"/>
    <n v="3"/>
    <n v="0"/>
    <n v="0"/>
    <n v="3"/>
    <x v="0"/>
    <n v="0"/>
    <n v="1"/>
    <s v="No"/>
    <s v="No"/>
    <s v="No"/>
    <s v="No"/>
    <s v="No"/>
    <s v="No"/>
    <s v="No"/>
    <s v="No"/>
    <s v="No"/>
    <s v="No"/>
    <s v="Yes"/>
    <s v="Yes"/>
    <s v="Yes"/>
    <s v="Yes"/>
    <s v="Standard"/>
  </r>
  <r>
    <n v="159546"/>
    <x v="94"/>
    <x v="84"/>
    <x v="24"/>
    <s v="5th District"/>
    <s v="Public"/>
    <s v="School District"/>
    <s v="No"/>
    <s v="Yes"/>
    <n v="662198"/>
    <x v="501"/>
    <s v="810 N. Third St."/>
    <s v="PO box 398"/>
    <s v="Garfield"/>
    <s v="Washington"/>
    <s v="99130"/>
    <n v="50"/>
    <n v="0"/>
    <n v="1"/>
    <n v="51"/>
    <x v="550"/>
    <n v="0"/>
    <n v="0.98040000000000005"/>
    <s v="Yes"/>
    <s v="Yes"/>
    <s v="Yes"/>
    <s v="Yes"/>
    <s v="Yes"/>
    <s v="Yes"/>
    <s v="Yes"/>
    <s v="No"/>
    <s v="No"/>
    <s v="No"/>
    <s v="No"/>
    <s v="No"/>
    <s v="No"/>
    <s v="No"/>
    <s v="CEP"/>
  </r>
  <r>
    <n v="159546"/>
    <x v="94"/>
    <x v="84"/>
    <x v="24"/>
    <s v="5th District"/>
    <s v="Public"/>
    <s v="School District"/>
    <s v="No"/>
    <s v="Yes"/>
    <n v="662563"/>
    <x v="624"/>
    <s v="600 East Alder"/>
    <m/>
    <s v="Palouse"/>
    <s v="Washington"/>
    <s v="99161"/>
    <n v="15"/>
    <n v="6"/>
    <n v="17"/>
    <n v="38"/>
    <x v="551"/>
    <n v="0.15790000000000001"/>
    <n v="0.55259999999999998"/>
    <s v="No"/>
    <s v="No"/>
    <s v="No"/>
    <s v="No"/>
    <s v="No"/>
    <s v="No"/>
    <s v="No"/>
    <s v="No"/>
    <s v="No"/>
    <s v="No"/>
    <s v="Yes"/>
    <s v="Yes"/>
    <s v="Yes"/>
    <s v="Yes"/>
    <s v="Standard"/>
  </r>
  <r>
    <n v="159546"/>
    <x v="94"/>
    <x v="84"/>
    <x v="24"/>
    <s v="5th District"/>
    <s v="Public"/>
    <s v="School District"/>
    <s v="No"/>
    <s v="Yes"/>
    <n v="662199"/>
    <x v="625"/>
    <s v="810 N. Third St."/>
    <s v="PO box 398"/>
    <s v="Garfield"/>
    <s v="Washington"/>
    <s v="99130"/>
    <n v="6"/>
    <n v="3"/>
    <n v="16"/>
    <n v="25"/>
    <x v="552"/>
    <n v="0.12"/>
    <n v="0.36"/>
    <s v="No"/>
    <s v="No"/>
    <s v="No"/>
    <s v="No"/>
    <s v="No"/>
    <s v="No"/>
    <s v="No"/>
    <s v="Yes"/>
    <s v="Yes"/>
    <s v="Yes"/>
    <s v="No"/>
    <s v="No"/>
    <s v="No"/>
    <s v="No"/>
    <s v="Standard"/>
  </r>
  <r>
    <n v="159378"/>
    <x v="95"/>
    <x v="85"/>
    <x v="20"/>
    <s v="3rd District"/>
    <s v="Public"/>
    <s v="School District"/>
    <s v="No"/>
    <s v="Yes"/>
    <n v="661750"/>
    <x v="626"/>
    <s v="320 Bunnell St."/>
    <m/>
    <s v="Glenwood"/>
    <s v="Washington"/>
    <s v="98619"/>
    <n v="50"/>
    <n v="0"/>
    <n v="17"/>
    <n v="67"/>
    <x v="553"/>
    <n v="0"/>
    <n v="0.74629999999999996"/>
    <s v="Yes"/>
    <s v="Yes"/>
    <s v="Yes"/>
    <s v="Yes"/>
    <s v="Yes"/>
    <s v="Yes"/>
    <s v="Yes"/>
    <s v="Yes"/>
    <s v="Yes"/>
    <s v="Yes"/>
    <s v="Yes"/>
    <s v="Yes"/>
    <s v="Yes"/>
    <s v="Yes"/>
    <s v="CEP"/>
  </r>
  <r>
    <n v="159446"/>
    <x v="96"/>
    <x v="86"/>
    <x v="20"/>
    <s v="3rd District"/>
    <s v="Public"/>
    <s v="School District"/>
    <s v="No"/>
    <s v="Yes"/>
    <n v="661755"/>
    <x v="627"/>
    <s v="525 Simcoe Drive"/>
    <m/>
    <s v="Goldendale"/>
    <s v="Washington"/>
    <s v="98620"/>
    <n v="194"/>
    <n v="0"/>
    <n v="126"/>
    <n v="320"/>
    <x v="554"/>
    <n v="0"/>
    <n v="0.60629999999999995"/>
    <s v="No"/>
    <s v="No"/>
    <s v="No"/>
    <s v="No"/>
    <s v="No"/>
    <s v="No"/>
    <s v="No"/>
    <s v="No"/>
    <s v="No"/>
    <s v="No"/>
    <s v="Yes"/>
    <s v="Yes"/>
    <s v="Yes"/>
    <s v="Yes"/>
    <s v="CEP"/>
  </r>
  <r>
    <n v="159446"/>
    <x v="96"/>
    <x v="86"/>
    <x v="21"/>
    <s v="3rd District"/>
    <s v="Public"/>
    <s v="School District"/>
    <s v="No"/>
    <s v="Yes"/>
    <n v="661754"/>
    <x v="628"/>
    <s v="520 E Collins"/>
    <m/>
    <s v="Goldendale"/>
    <s v="Washington"/>
    <s v="98620"/>
    <n v="198"/>
    <n v="0"/>
    <n v="68"/>
    <n v="266"/>
    <x v="555"/>
    <n v="0"/>
    <n v="0.74439999999999995"/>
    <s v="No"/>
    <s v="No"/>
    <s v="No"/>
    <s v="No"/>
    <s v="No"/>
    <s v="No"/>
    <s v="Yes"/>
    <s v="Yes"/>
    <s v="Yes"/>
    <s v="Yes"/>
    <s v="No"/>
    <s v="No"/>
    <s v="No"/>
    <s v="No"/>
    <s v="CEP"/>
  </r>
  <r>
    <n v="159446"/>
    <x v="96"/>
    <x v="86"/>
    <x v="20"/>
    <s v="3rd District"/>
    <s v="Public"/>
    <s v="School District"/>
    <s v="No"/>
    <s v="Yes"/>
    <n v="661753"/>
    <x v="629"/>
    <s v="820 S Schuster"/>
    <m/>
    <s v="Goldendale"/>
    <s v="Washington"/>
    <s v="98620"/>
    <n v="248"/>
    <n v="0"/>
    <n v="54"/>
    <n v="302"/>
    <x v="556"/>
    <n v="0"/>
    <n v="0.82120000000000004"/>
    <s v="No"/>
    <s v="Yes"/>
    <s v="Yes"/>
    <s v="Yes"/>
    <s v="Yes"/>
    <s v="Yes"/>
    <s v="No"/>
    <s v="No"/>
    <s v="No"/>
    <s v="No"/>
    <s v="No"/>
    <s v="No"/>
    <s v="No"/>
    <s v="No"/>
    <s v="CEP"/>
  </r>
  <r>
    <n v="159314"/>
    <x v="97"/>
    <x v="87"/>
    <x v="13"/>
    <s v="4th District"/>
    <s v="Public"/>
    <s v="School District"/>
    <s v="No"/>
    <s v="Yes"/>
    <n v="681055"/>
    <x v="630"/>
    <s v="503 Crest Dr"/>
    <m/>
    <s v="Coulee Dam"/>
    <s v="Washington"/>
    <s v="99116"/>
    <n v="314"/>
    <n v="0"/>
    <n v="16"/>
    <n v="330"/>
    <x v="557"/>
    <n v="0"/>
    <n v="0.95150000000000001"/>
    <s v="Yes"/>
    <s v="Yes"/>
    <s v="Yes"/>
    <s v="Yes"/>
    <s v="Yes"/>
    <s v="Yes"/>
    <s v="Yes"/>
    <s v="Yes"/>
    <s v="No"/>
    <s v="No"/>
    <s v="No"/>
    <s v="No"/>
    <s v="No"/>
    <s v="No"/>
    <s v="CEP"/>
  </r>
  <r>
    <n v="159314"/>
    <x v="97"/>
    <x v="87"/>
    <x v="13"/>
    <s v="4th District"/>
    <s v="Public"/>
    <s v="School District"/>
    <s v="No"/>
    <s v="Yes"/>
    <n v="664331"/>
    <x v="631"/>
    <s v="505 Crest Dr"/>
    <m/>
    <s v="Coulee Dam"/>
    <s v="Washington"/>
    <s v="99116"/>
    <n v="335"/>
    <n v="0"/>
    <n v="0"/>
    <n v="335"/>
    <x v="0"/>
    <n v="0"/>
    <n v="1"/>
    <s v="No"/>
    <s v="No"/>
    <s v="No"/>
    <s v="No"/>
    <s v="No"/>
    <s v="No"/>
    <s v="No"/>
    <s v="No"/>
    <s v="Yes"/>
    <s v="Yes"/>
    <s v="Yes"/>
    <s v="Yes"/>
    <s v="Yes"/>
    <s v="Yes"/>
    <s v="CEP"/>
  </r>
  <r>
    <n v="159911"/>
    <x v="98"/>
    <x v="88"/>
    <x v="30"/>
    <s v="4th District"/>
    <s v="Public"/>
    <s v="School District"/>
    <s v="No"/>
    <s v="Yes"/>
    <n v="662251"/>
    <x v="632"/>
    <s v="205 Fir Street"/>
    <m/>
    <s v="Grandview"/>
    <s v="Washington"/>
    <s v="98930"/>
    <n v="467"/>
    <n v="0"/>
    <n v="0"/>
    <n v="467"/>
    <x v="0"/>
    <n v="0"/>
    <n v="1"/>
    <s v="Yes"/>
    <s v="Yes"/>
    <s v="Yes"/>
    <s v="Yes"/>
    <s v="Yes"/>
    <s v="Yes"/>
    <s v="Yes"/>
    <s v="No"/>
    <s v="No"/>
    <s v="No"/>
    <s v="No"/>
    <s v="No"/>
    <s v="No"/>
    <s v="No"/>
    <s v="CEP"/>
  </r>
  <r>
    <n v="159911"/>
    <x v="98"/>
    <x v="88"/>
    <x v="30"/>
    <s v="4th District"/>
    <s v="Public"/>
    <s v="School District"/>
    <s v="No"/>
    <s v="Yes"/>
    <n v="685347"/>
    <x v="633"/>
    <s v="913 West 2nd Street"/>
    <m/>
    <s v="Grandview"/>
    <s v="Washington"/>
    <s v="98930"/>
    <n v="33"/>
    <n v="0"/>
    <n v="0"/>
    <n v="33"/>
    <x v="0"/>
    <n v="0"/>
    <n v="1"/>
    <s v="No"/>
    <s v="No"/>
    <s v="No"/>
    <s v="No"/>
    <s v="No"/>
    <s v="No"/>
    <s v="No"/>
    <s v="No"/>
    <s v="No"/>
    <s v="No"/>
    <s v="Yes"/>
    <s v="Yes"/>
    <s v="Yes"/>
    <s v="Yes"/>
    <s v="CEP"/>
  </r>
  <r>
    <n v="159911"/>
    <x v="98"/>
    <x v="88"/>
    <x v="30"/>
    <s v="4th District"/>
    <s v="Public"/>
    <s v="School District"/>
    <s v="No"/>
    <s v="Yes"/>
    <n v="663436"/>
    <x v="634"/>
    <s v="1601 West 5th Street"/>
    <m/>
    <s v="Grandview"/>
    <s v="Washington"/>
    <s v="98930"/>
    <n v="1077"/>
    <n v="0"/>
    <n v="101"/>
    <n v="1178"/>
    <x v="558"/>
    <n v="0"/>
    <n v="0.9143"/>
    <s v="No"/>
    <s v="No"/>
    <s v="No"/>
    <s v="No"/>
    <s v="No"/>
    <s v="No"/>
    <s v="No"/>
    <s v="No"/>
    <s v="No"/>
    <s v="No"/>
    <s v="Yes"/>
    <s v="Yes"/>
    <s v="Yes"/>
    <s v="Yes"/>
    <s v="CEP"/>
  </r>
  <r>
    <n v="159911"/>
    <x v="98"/>
    <x v="88"/>
    <x v="30"/>
    <s v="4th District"/>
    <s v="Public"/>
    <s v="School District"/>
    <s v="No"/>
    <s v="Yes"/>
    <n v="662252"/>
    <x v="635"/>
    <s v="1401 West 2nd street"/>
    <m/>
    <s v="Grandview"/>
    <s v="Washington"/>
    <s v="98930"/>
    <n v="836"/>
    <n v="0"/>
    <n v="9"/>
    <n v="845"/>
    <x v="261"/>
    <n v="0"/>
    <n v="0.98929999999999996"/>
    <s v="No"/>
    <s v="No"/>
    <s v="No"/>
    <s v="No"/>
    <s v="No"/>
    <s v="No"/>
    <s v="No"/>
    <s v="Yes"/>
    <s v="Yes"/>
    <s v="Yes"/>
    <s v="No"/>
    <s v="No"/>
    <s v="No"/>
    <s v="No"/>
    <s v="CEP"/>
  </r>
  <r>
    <n v="159911"/>
    <x v="98"/>
    <x v="88"/>
    <x v="30"/>
    <s v="4th District"/>
    <s v="Public"/>
    <s v="School District"/>
    <s v="No"/>
    <s v="Yes"/>
    <n v="662249"/>
    <x v="636"/>
    <s v="1105 West 2nd Street"/>
    <m/>
    <s v="Grandview"/>
    <s v="Washington"/>
    <s v="98930"/>
    <n v="476"/>
    <n v="0"/>
    <n v="76"/>
    <n v="552"/>
    <x v="491"/>
    <n v="0"/>
    <n v="0.86229999999999996"/>
    <s v="Yes"/>
    <s v="Yes"/>
    <s v="Yes"/>
    <s v="Yes"/>
    <s v="Yes"/>
    <s v="Yes"/>
    <s v="Yes"/>
    <s v="No"/>
    <s v="No"/>
    <s v="No"/>
    <s v="No"/>
    <s v="No"/>
    <s v="No"/>
    <s v="No"/>
    <s v="CEP"/>
  </r>
  <r>
    <n v="159911"/>
    <x v="98"/>
    <x v="88"/>
    <x v="30"/>
    <s v="4th District"/>
    <s v="Public"/>
    <s v="School District"/>
    <s v="No"/>
    <s v="Yes"/>
    <n v="662250"/>
    <x v="637"/>
    <s v="811 West 2nd Street"/>
    <m/>
    <s v="Grandview"/>
    <s v="Washington"/>
    <s v="98930"/>
    <n v="545"/>
    <n v="0"/>
    <n v="0"/>
    <n v="545"/>
    <x v="0"/>
    <n v="0"/>
    <n v="1"/>
    <s v="Yes"/>
    <s v="Yes"/>
    <s v="Yes"/>
    <s v="Yes"/>
    <s v="Yes"/>
    <s v="Yes"/>
    <s v="Yes"/>
    <s v="No"/>
    <s v="No"/>
    <s v="No"/>
    <s v="No"/>
    <s v="No"/>
    <s v="No"/>
    <s v="No"/>
    <s v="CEP"/>
  </r>
  <r>
    <n v="159916"/>
    <x v="99"/>
    <x v="89"/>
    <x v="30"/>
    <s v="4th District"/>
    <s v="Public"/>
    <s v="School District"/>
    <s v="No"/>
    <s v="Yes"/>
    <n v="664892"/>
    <x v="638"/>
    <s v="701 E Ave"/>
    <m/>
    <s v="Granger"/>
    <s v="Washington"/>
    <s v="98932"/>
    <n v="409"/>
    <n v="0"/>
    <n v="0"/>
    <n v="409"/>
    <x v="0"/>
    <n v="0"/>
    <n v="1"/>
    <s v="No"/>
    <s v="No"/>
    <s v="No"/>
    <s v="No"/>
    <s v="No"/>
    <s v="No"/>
    <s v="No"/>
    <s v="No"/>
    <s v="No"/>
    <s v="No"/>
    <s v="Yes"/>
    <s v="Yes"/>
    <s v="Yes"/>
    <s v="Yes"/>
    <s v="CEP"/>
  </r>
  <r>
    <n v="159916"/>
    <x v="99"/>
    <x v="89"/>
    <x v="30"/>
    <s v="4th District"/>
    <s v="Public"/>
    <s v="School District"/>
    <s v="No"/>
    <s v="Yes"/>
    <n v="662631"/>
    <x v="639"/>
    <s v="701 E Ave"/>
    <m/>
    <s v="Granger"/>
    <s v="Washington"/>
    <s v="98932"/>
    <n v="423"/>
    <n v="0"/>
    <n v="0"/>
    <n v="423"/>
    <x v="0"/>
    <n v="0"/>
    <n v="1"/>
    <s v="No"/>
    <s v="No"/>
    <s v="No"/>
    <s v="No"/>
    <s v="No"/>
    <s v="No"/>
    <s v="Yes"/>
    <s v="Yes"/>
    <s v="Yes"/>
    <s v="Yes"/>
    <s v="No"/>
    <s v="No"/>
    <s v="No"/>
    <s v="No"/>
    <s v="CEP"/>
  </r>
  <r>
    <n v="159916"/>
    <x v="99"/>
    <x v="89"/>
    <x v="30"/>
    <s v="4th District"/>
    <s v="Public"/>
    <s v="School District"/>
    <s v="No"/>
    <s v="Yes"/>
    <n v="659270"/>
    <x v="122"/>
    <s v="405 Bailey Avenue"/>
    <m/>
    <s v="Granger"/>
    <s v="Washington"/>
    <s v="98932"/>
    <n v="596"/>
    <n v="0"/>
    <n v="0"/>
    <n v="596"/>
    <x v="0"/>
    <n v="0"/>
    <n v="1"/>
    <s v="Yes"/>
    <s v="Yes"/>
    <s v="Yes"/>
    <s v="Yes"/>
    <s v="Yes"/>
    <s v="Yes"/>
    <s v="No"/>
    <s v="No"/>
    <s v="No"/>
    <s v="No"/>
    <s v="No"/>
    <s v="No"/>
    <s v="No"/>
    <s v="No"/>
    <s v="CEP"/>
  </r>
  <r>
    <n v="159365"/>
    <x v="100"/>
    <x v="90"/>
    <x v="4"/>
    <s v="1st District"/>
    <s v="Public"/>
    <s v="School District"/>
    <s v="No"/>
    <s v="Yes"/>
    <n v="664475"/>
    <x v="640"/>
    <s v="205 North Alder Avenue"/>
    <m/>
    <s v="Granite Falls"/>
    <s v="Washington"/>
    <s v="98252"/>
    <n v="138"/>
    <n v="0"/>
    <n v="46"/>
    <n v="184"/>
    <x v="559"/>
    <n v="0"/>
    <n v="0.75"/>
    <s v="No"/>
    <s v="No"/>
    <s v="No"/>
    <s v="No"/>
    <s v="No"/>
    <s v="No"/>
    <s v="No"/>
    <s v="No"/>
    <s v="No"/>
    <s v="No"/>
    <s v="Yes"/>
    <s v="Yes"/>
    <s v="Yes"/>
    <s v="Yes"/>
    <s v="CEP"/>
  </r>
  <r>
    <n v="159365"/>
    <x v="100"/>
    <x v="90"/>
    <x v="4"/>
    <s v="1st District"/>
    <s v="Public"/>
    <s v="School District"/>
    <s v="No"/>
    <s v="Yes"/>
    <n v="660659"/>
    <x v="641"/>
    <s v="1401 100th St NE"/>
    <m/>
    <s v="Granite Falls"/>
    <s v="Washington"/>
    <s v="98252"/>
    <n v="148"/>
    <n v="50"/>
    <n v="387"/>
    <n v="585"/>
    <x v="560"/>
    <n v="8.5500000000000007E-2"/>
    <n v="0.33850000000000002"/>
    <s v="No"/>
    <s v="No"/>
    <s v="No"/>
    <s v="No"/>
    <s v="No"/>
    <s v="No"/>
    <s v="No"/>
    <s v="No"/>
    <s v="No"/>
    <s v="No"/>
    <s v="Yes"/>
    <s v="Yes"/>
    <s v="Yes"/>
    <s v="Yes"/>
    <s v="Standard"/>
  </r>
  <r>
    <n v="159365"/>
    <x v="100"/>
    <x v="90"/>
    <x v="4"/>
    <s v="1st District"/>
    <s v="Public"/>
    <s v="School District"/>
    <s v="No"/>
    <s v="Yes"/>
    <n v="665199"/>
    <x v="642"/>
    <s v="405 North Alder Avenue"/>
    <m/>
    <s v="Granite Falls"/>
    <s v="Washington"/>
    <s v="98252"/>
    <n v="138"/>
    <n v="53"/>
    <n v="274"/>
    <n v="465"/>
    <x v="561"/>
    <n v="0.114"/>
    <n v="0.4108"/>
    <s v="No"/>
    <s v="No"/>
    <s v="No"/>
    <s v="No"/>
    <s v="No"/>
    <s v="No"/>
    <s v="No"/>
    <s v="Yes"/>
    <s v="Yes"/>
    <s v="Yes"/>
    <s v="No"/>
    <s v="No"/>
    <s v="No"/>
    <s v="No"/>
    <s v="Standard"/>
  </r>
  <r>
    <n v="159365"/>
    <x v="100"/>
    <x v="90"/>
    <x v="4"/>
    <s v="1st District"/>
    <s v="Public"/>
    <s v="School District"/>
    <s v="No"/>
    <s v="Yes"/>
    <n v="660657"/>
    <x v="643"/>
    <s v="1201 100th Street NE"/>
    <m/>
    <s v="Granite Falls"/>
    <s v="Washington"/>
    <s v="98252"/>
    <n v="198"/>
    <n v="44"/>
    <n v="298"/>
    <n v="540"/>
    <x v="562"/>
    <n v="8.1500000000000003E-2"/>
    <n v="0.4481"/>
    <s v="Yes"/>
    <s v="No"/>
    <s v="No"/>
    <s v="No"/>
    <s v="Yes"/>
    <s v="Yes"/>
    <s v="Yes"/>
    <s v="No"/>
    <s v="No"/>
    <s v="No"/>
    <s v="No"/>
    <s v="No"/>
    <s v="No"/>
    <s v="No"/>
    <s v="Standard"/>
  </r>
  <r>
    <n v="159365"/>
    <x v="100"/>
    <x v="90"/>
    <x v="4"/>
    <s v="1st District"/>
    <s v="Public"/>
    <s v="School District"/>
    <s v="No"/>
    <s v="Yes"/>
    <n v="664966"/>
    <x v="644"/>
    <s v="702 North Granite Avenue"/>
    <m/>
    <s v="Granite Falls"/>
    <s v="Washington"/>
    <s v="98252"/>
    <n v="141"/>
    <n v="40"/>
    <n v="302"/>
    <n v="483"/>
    <x v="563"/>
    <n v="8.2799999999999999E-2"/>
    <n v="0.37469999999999998"/>
    <s v="No"/>
    <s v="Yes"/>
    <s v="Yes"/>
    <s v="Yes"/>
    <s v="No"/>
    <s v="No"/>
    <s v="No"/>
    <s v="No"/>
    <s v="No"/>
    <s v="No"/>
    <s v="No"/>
    <s v="No"/>
    <s v="No"/>
    <s v="No"/>
    <s v="Standard"/>
  </r>
  <r>
    <n v="159365"/>
    <x v="100"/>
    <x v="90"/>
    <x v="4"/>
    <s v="1st District"/>
    <s v="Public"/>
    <s v="School District"/>
    <s v="No"/>
    <s v="Yes"/>
    <n v="683636"/>
    <x v="645"/>
    <s v="205 North Alder Ave"/>
    <m/>
    <s v="Granite Falls"/>
    <s v="Washington"/>
    <s v="98252"/>
    <n v="43"/>
    <n v="0"/>
    <n v="0"/>
    <n v="43"/>
    <x v="0"/>
    <n v="0"/>
    <n v="1"/>
    <s v="No"/>
    <s v="No"/>
    <s v="No"/>
    <s v="No"/>
    <s v="No"/>
    <s v="No"/>
    <s v="No"/>
    <s v="No"/>
    <s v="No"/>
    <s v="No"/>
    <s v="Yes"/>
    <s v="Yes"/>
    <s v="Yes"/>
    <s v="Yes"/>
    <s v="CEP"/>
  </r>
  <r>
    <n v="159538"/>
    <x v="101"/>
    <x v="91"/>
    <x v="32"/>
    <s v="6th District"/>
    <s v="Public"/>
    <s v="School District"/>
    <s v="No"/>
    <s v="Yes"/>
    <n v="661807"/>
    <x v="646"/>
    <s v="822 E Mason Benson Rd"/>
    <m/>
    <s v="Grapeview"/>
    <s v="Washington"/>
    <s v="98546"/>
    <n v="81"/>
    <n v="26"/>
    <n v="133"/>
    <n v="240"/>
    <x v="564"/>
    <n v="0.10829999999999999"/>
    <n v="0.44579999999999997"/>
    <s v="No"/>
    <s v="Yes"/>
    <s v="Yes"/>
    <s v="Yes"/>
    <s v="Yes"/>
    <s v="Yes"/>
    <s v="Yes"/>
    <s v="Yes"/>
    <s v="Yes"/>
    <s v="Yes"/>
    <s v="No"/>
    <s v="No"/>
    <s v="No"/>
    <s v="No"/>
    <s v="Standard"/>
  </r>
  <r>
    <n v="160526"/>
    <x v="102"/>
    <x v="92"/>
    <x v="16"/>
    <s v="5th District"/>
    <s v="Public"/>
    <s v="School District"/>
    <s v="No"/>
    <s v="No"/>
    <n v="686658"/>
    <x v="647"/>
    <s v="3115 N. Spotted Rd"/>
    <m/>
    <s v="Spokane"/>
    <s v="Washington"/>
    <s v="99224"/>
    <n v="295"/>
    <n v="19"/>
    <n v="233"/>
    <n v="547"/>
    <x v="565"/>
    <n v="3.4700000000000002E-2"/>
    <n v="0.57399999999999995"/>
    <s v="No"/>
    <s v="Yes"/>
    <s v="Yes"/>
    <s v="Yes"/>
    <s v="Yes"/>
    <s v="Yes"/>
    <s v="Yes"/>
    <s v="Yes"/>
    <s v="No"/>
    <s v="No"/>
    <s v="No"/>
    <s v="No"/>
    <s v="No"/>
    <s v="No"/>
    <s v="Standard"/>
  </r>
  <r>
    <n v="159904"/>
    <x v="103"/>
    <x v="93"/>
    <x v="10"/>
    <s v="3rd District"/>
    <s v="Public"/>
    <s v="School District"/>
    <s v="No"/>
    <s v="Yes"/>
    <n v="661247"/>
    <x v="648"/>
    <s v="13105 NE Grinnell Rd"/>
    <m/>
    <s v="Woodland"/>
    <s v="Washington"/>
    <s v="98674"/>
    <n v="30"/>
    <n v="18"/>
    <n v="120"/>
    <n v="168"/>
    <x v="566"/>
    <n v="0.1071"/>
    <n v="0.28570000000000001"/>
    <s v="No"/>
    <s v="Yes"/>
    <s v="Yes"/>
    <s v="Yes"/>
    <s v="Yes"/>
    <s v="Yes"/>
    <s v="Yes"/>
    <s v="Yes"/>
    <s v="Yes"/>
    <s v="Yes"/>
    <s v="No"/>
    <s v="No"/>
    <s v="No"/>
    <s v="No"/>
    <s v="Standard"/>
  </r>
  <r>
    <n v="159480"/>
    <x v="104"/>
    <x v="94"/>
    <x v="31"/>
    <s v="10th District"/>
    <s v="Public"/>
    <s v="School District"/>
    <s v="No"/>
    <s v="Yes"/>
    <n v="661567"/>
    <x v="649"/>
    <s v="6530 33rd Ave. N.W."/>
    <s v="6530 33rd Ave. N.W."/>
    <s v="Olympia"/>
    <s v="Washington"/>
    <s v="98502"/>
    <n v="106"/>
    <n v="24"/>
    <n v="451"/>
    <n v="581"/>
    <x v="567"/>
    <n v="4.1300000000000003E-2"/>
    <n v="0.2238"/>
    <s v="Yes"/>
    <s v="Yes"/>
    <s v="Yes"/>
    <s v="Yes"/>
    <s v="Yes"/>
    <s v="Yes"/>
    <s v="Yes"/>
    <s v="Yes"/>
    <s v="Yes"/>
    <s v="Yes"/>
    <s v="No"/>
    <s v="No"/>
    <s v="No"/>
    <s v="No"/>
    <s v="Standard"/>
  </r>
  <r>
    <n v="159615"/>
    <x v="105"/>
    <x v="6"/>
    <x v="24"/>
    <s v="5th District"/>
    <s v="Private"/>
    <s v="School District"/>
    <s v="No"/>
    <s v="Yes"/>
    <n v="662437"/>
    <x v="650"/>
    <s v="306 Steptoe St"/>
    <m/>
    <s v="Colton"/>
    <s v="Washington"/>
    <s v="99113"/>
    <n v="0"/>
    <n v="0"/>
    <n v="0"/>
    <n v="0"/>
    <x v="26"/>
    <n v="0"/>
    <n v="0"/>
    <s v="No"/>
    <s v="Yes"/>
    <s v="Yes"/>
    <s v="Yes"/>
    <s v="Yes"/>
    <s v="Yes"/>
    <s v="Yes"/>
    <s v="Yes"/>
    <s v="Yes"/>
    <s v="Yes"/>
    <s v="No"/>
    <s v="No"/>
    <s v="No"/>
    <s v="No"/>
    <s v="Standard"/>
  </r>
  <r>
    <n v="159917"/>
    <x v="106"/>
    <x v="95"/>
    <x v="2"/>
    <s v="5th District"/>
    <s v="Public"/>
    <s v="School District"/>
    <s v="No"/>
    <s v="Yes"/>
    <n v="662019"/>
    <x v="651"/>
    <s v="100 S First"/>
    <s v="Box 204"/>
    <s v="Harrington"/>
    <s v="Washington"/>
    <s v="99134"/>
    <n v="60"/>
    <n v="0"/>
    <n v="20"/>
    <n v="80"/>
    <x v="559"/>
    <n v="0"/>
    <n v="0.75"/>
    <s v="Yes"/>
    <s v="Yes"/>
    <s v="Yes"/>
    <s v="Yes"/>
    <s v="Yes"/>
    <s v="Yes"/>
    <s v="Yes"/>
    <s v="Yes"/>
    <s v="No"/>
    <s v="No"/>
    <s v="No"/>
    <s v="No"/>
    <s v="No"/>
    <s v="No"/>
    <s v="CEP"/>
  </r>
  <r>
    <n v="159917"/>
    <x v="106"/>
    <x v="95"/>
    <x v="2"/>
    <s v="5th District"/>
    <s v="Public"/>
    <s v="School District"/>
    <s v="No"/>
    <s v="Yes"/>
    <n v="662021"/>
    <x v="652"/>
    <s v="P.O. Box 204"/>
    <m/>
    <s v="Harrington"/>
    <s v="Washington"/>
    <s v="99134"/>
    <n v="24"/>
    <n v="0"/>
    <n v="1"/>
    <n v="25"/>
    <x v="568"/>
    <n v="0"/>
    <n v="0.96"/>
    <s v="No"/>
    <s v="No"/>
    <s v="No"/>
    <s v="No"/>
    <s v="No"/>
    <s v="No"/>
    <s v="No"/>
    <s v="No"/>
    <s v="No"/>
    <s v="No"/>
    <s v="Yes"/>
    <s v="Yes"/>
    <s v="Yes"/>
    <s v="Yes"/>
    <s v="CEP"/>
  </r>
  <r>
    <n v="159917"/>
    <x v="106"/>
    <x v="95"/>
    <x v="21"/>
    <s v="5th District"/>
    <s v="Public"/>
    <s v="School District"/>
    <s v="No"/>
    <s v="Yes"/>
    <n v="662020"/>
    <x v="653"/>
    <s v="P.O. Box 204"/>
    <m/>
    <s v="Harrington"/>
    <s v="Washington"/>
    <s v="99134"/>
    <n v="13"/>
    <n v="0"/>
    <n v="3"/>
    <n v="16"/>
    <x v="498"/>
    <n v="0"/>
    <n v="0.8125"/>
    <s v="No"/>
    <s v="No"/>
    <s v="No"/>
    <s v="No"/>
    <s v="No"/>
    <s v="No"/>
    <s v="No"/>
    <s v="No"/>
    <s v="Yes"/>
    <s v="Yes"/>
    <s v="No"/>
    <s v="No"/>
    <s v="No"/>
    <s v="No"/>
    <s v="CEP"/>
  </r>
  <r>
    <n v="159915"/>
    <x v="107"/>
    <x v="96"/>
    <x v="30"/>
    <s v="4th District"/>
    <s v="Public"/>
    <s v="School District"/>
    <s v="No"/>
    <s v="Yes"/>
    <n v="662272"/>
    <x v="654"/>
    <s v="P.O. Box 38"/>
    <m/>
    <s v="Cowiche"/>
    <s v="Washington"/>
    <s v="98923"/>
    <n v="299"/>
    <n v="0"/>
    <n v="76"/>
    <n v="375"/>
    <x v="569"/>
    <n v="0"/>
    <n v="0.79730000000000001"/>
    <s v="No"/>
    <s v="No"/>
    <s v="No"/>
    <s v="No"/>
    <s v="No"/>
    <s v="No"/>
    <s v="No"/>
    <s v="No"/>
    <s v="No"/>
    <s v="No"/>
    <s v="Yes"/>
    <s v="Yes"/>
    <s v="Yes"/>
    <s v="Yes"/>
    <s v="CEP"/>
  </r>
  <r>
    <n v="159915"/>
    <x v="107"/>
    <x v="96"/>
    <x v="30"/>
    <s v="4th District"/>
    <s v="Public"/>
    <s v="School District"/>
    <s v="No"/>
    <s v="Yes"/>
    <n v="662702"/>
    <x v="655"/>
    <s v="P.O. Box 38"/>
    <m/>
    <s v="Cowiche"/>
    <s v="Washington"/>
    <s v="98923"/>
    <n v="174"/>
    <n v="0"/>
    <n v="14"/>
    <n v="188"/>
    <x v="570"/>
    <n v="0"/>
    <n v="0.92549999999999999"/>
    <s v="No"/>
    <s v="No"/>
    <s v="No"/>
    <s v="No"/>
    <s v="No"/>
    <s v="No"/>
    <s v="No"/>
    <s v="Yes"/>
    <s v="Yes"/>
    <s v="Yes"/>
    <s v="No"/>
    <s v="No"/>
    <s v="No"/>
    <s v="No"/>
    <s v="CEP"/>
  </r>
  <r>
    <n v="159915"/>
    <x v="107"/>
    <x v="96"/>
    <x v="30"/>
    <s v="4th District"/>
    <s v="Public"/>
    <s v="School District"/>
    <s v="No"/>
    <s v="Yes"/>
    <n v="662270"/>
    <x v="656"/>
    <s v="1181 Thompson Rd"/>
    <m/>
    <s v="Cowiche"/>
    <s v="Washington"/>
    <s v="98923"/>
    <n v="233"/>
    <n v="0"/>
    <n v="38"/>
    <n v="271"/>
    <x v="571"/>
    <n v="0"/>
    <n v="0.85980000000000001"/>
    <s v="No"/>
    <s v="Yes"/>
    <s v="Yes"/>
    <s v="Yes"/>
    <s v="No"/>
    <s v="No"/>
    <s v="No"/>
    <s v="No"/>
    <s v="No"/>
    <s v="No"/>
    <s v="No"/>
    <s v="No"/>
    <s v="No"/>
    <s v="No"/>
    <s v="CEP"/>
  </r>
  <r>
    <n v="159915"/>
    <x v="107"/>
    <x v="96"/>
    <x v="30"/>
    <s v="4th District"/>
    <s v="Public"/>
    <s v="School District"/>
    <s v="No"/>
    <s v="Yes"/>
    <n v="662271"/>
    <x v="657"/>
    <s v="P.O. Box 6"/>
    <m/>
    <s v="Tieton"/>
    <s v="Washington"/>
    <s v="98947"/>
    <n v="192"/>
    <n v="0"/>
    <n v="5"/>
    <n v="197"/>
    <x v="572"/>
    <n v="0"/>
    <n v="0.97460000000000002"/>
    <s v="No"/>
    <s v="No"/>
    <s v="No"/>
    <s v="No"/>
    <s v="Yes"/>
    <s v="Yes"/>
    <s v="Yes"/>
    <s v="No"/>
    <s v="No"/>
    <s v="No"/>
    <s v="No"/>
    <s v="No"/>
    <s v="No"/>
    <s v="No"/>
    <s v="CEP"/>
  </r>
  <r>
    <n v="159928"/>
    <x v="108"/>
    <x v="97"/>
    <x v="8"/>
    <s v="7th District"/>
    <s v="Public"/>
    <s v="School District"/>
    <s v="No"/>
    <s v="Yes"/>
    <n v="665506"/>
    <x v="658"/>
    <s v="1201 South 104th Street"/>
    <m/>
    <s v="Seattle"/>
    <s v="Washington"/>
    <s v="98168"/>
    <n v="378"/>
    <n v="0"/>
    <n v="0"/>
    <n v="378"/>
    <x v="0"/>
    <n v="0"/>
    <n v="1"/>
    <s v="Yes"/>
    <s v="Yes"/>
    <s v="Yes"/>
    <s v="Yes"/>
    <s v="Yes"/>
    <s v="Yes"/>
    <s v="Yes"/>
    <s v="No"/>
    <s v="No"/>
    <s v="No"/>
    <s v="No"/>
    <s v="No"/>
    <s v="No"/>
    <s v="No"/>
    <s v="CEP"/>
  </r>
  <r>
    <n v="159928"/>
    <x v="108"/>
    <x v="97"/>
    <x v="8"/>
    <s v="7th District"/>
    <s v="Public"/>
    <s v="School District"/>
    <s v="No"/>
    <s v="Yes"/>
    <n v="664621"/>
    <x v="659"/>
    <s v="2450 S 142nd St"/>
    <m/>
    <s v="SeaTac"/>
    <s v="Washington"/>
    <s v="98168"/>
    <n v="250"/>
    <n v="0"/>
    <n v="164"/>
    <n v="414"/>
    <x v="509"/>
    <n v="0"/>
    <n v="0.60389999999999999"/>
    <s v="No"/>
    <s v="No"/>
    <s v="No"/>
    <s v="No"/>
    <s v="No"/>
    <s v="No"/>
    <s v="No"/>
    <s v="Yes"/>
    <s v="Yes"/>
    <s v="Yes"/>
    <s v="Yes"/>
    <s v="Yes"/>
    <s v="Yes"/>
    <s v="Yes"/>
    <s v="CEP"/>
  </r>
  <r>
    <n v="159928"/>
    <x v="108"/>
    <x v="97"/>
    <x v="8"/>
    <s v="7th District"/>
    <s v="Public"/>
    <s v="School District"/>
    <s v="No"/>
    <s v="Yes"/>
    <n v="665493"/>
    <x v="660"/>
    <s v="18237 42nd Ave S"/>
    <m/>
    <s v="SeaTac"/>
    <s v="Washington"/>
    <s v="98188"/>
    <n v="525"/>
    <n v="0"/>
    <n v="0"/>
    <n v="525"/>
    <x v="0"/>
    <n v="0"/>
    <n v="1"/>
    <s v="Yes"/>
    <s v="Yes"/>
    <s v="Yes"/>
    <s v="Yes"/>
    <s v="Yes"/>
    <s v="Yes"/>
    <s v="Yes"/>
    <s v="No"/>
    <s v="No"/>
    <s v="No"/>
    <s v="No"/>
    <s v="No"/>
    <s v="No"/>
    <s v="No"/>
    <s v="CEP"/>
  </r>
  <r>
    <n v="159928"/>
    <x v="108"/>
    <x v="97"/>
    <x v="8"/>
    <s v="7th District"/>
    <s v="Public"/>
    <s v="School District"/>
    <s v="No"/>
    <s v="Yes"/>
    <n v="665892"/>
    <x v="38"/>
    <s v="11212 10th Avenue SW"/>
    <m/>
    <s v="Seattle"/>
    <s v="Washington"/>
    <s v="98146"/>
    <n v="642"/>
    <n v="0"/>
    <n v="38"/>
    <n v="680"/>
    <x v="573"/>
    <n v="0"/>
    <n v="0.94410000000000005"/>
    <s v="No"/>
    <s v="No"/>
    <s v="No"/>
    <s v="No"/>
    <s v="No"/>
    <s v="No"/>
    <s v="No"/>
    <s v="Yes"/>
    <s v="Yes"/>
    <s v="Yes"/>
    <s v="No"/>
    <s v="No"/>
    <s v="No"/>
    <s v="No"/>
    <s v="CEP"/>
  </r>
  <r>
    <n v="159928"/>
    <x v="108"/>
    <x v="97"/>
    <x v="8"/>
    <s v="7th District"/>
    <s v="Public"/>
    <s v="School District"/>
    <s v="No"/>
    <s v="Yes"/>
    <n v="660839"/>
    <x v="661"/>
    <s v="611 S 132nd St"/>
    <m/>
    <s v="Burien"/>
    <s v="Washington"/>
    <s v="98168"/>
    <n v="345"/>
    <n v="0"/>
    <n v="53"/>
    <n v="398"/>
    <x v="574"/>
    <n v="0"/>
    <n v="0.86680000000000001"/>
    <s v="Yes"/>
    <s v="Yes"/>
    <s v="Yes"/>
    <s v="Yes"/>
    <s v="Yes"/>
    <s v="Yes"/>
    <s v="Yes"/>
    <s v="No"/>
    <s v="No"/>
    <s v="No"/>
    <s v="No"/>
    <s v="No"/>
    <s v="No"/>
    <s v="No"/>
    <s v="CEP"/>
  </r>
  <r>
    <n v="159928"/>
    <x v="108"/>
    <x v="97"/>
    <x v="8"/>
    <s v="7th District"/>
    <s v="Public"/>
    <s v="School District"/>
    <s v="No"/>
    <s v="Yes"/>
    <n v="665495"/>
    <x v="662"/>
    <s v="18650 42nd Avenue South"/>
    <m/>
    <s v="Sea Tac"/>
    <s v="Washington"/>
    <s v="98188"/>
    <n v="591"/>
    <n v="0"/>
    <n v="11"/>
    <n v="602"/>
    <x v="575"/>
    <n v="0"/>
    <n v="0.98170000000000002"/>
    <s v="No"/>
    <s v="No"/>
    <s v="No"/>
    <s v="No"/>
    <s v="No"/>
    <s v="No"/>
    <s v="No"/>
    <s v="Yes"/>
    <s v="Yes"/>
    <s v="Yes"/>
    <s v="No"/>
    <s v="No"/>
    <s v="No"/>
    <s v="No"/>
    <s v="CEP"/>
  </r>
  <r>
    <n v="159928"/>
    <x v="108"/>
    <x v="97"/>
    <x v="8"/>
    <s v="7th District"/>
    <s v="Public"/>
    <s v="School District"/>
    <s v="No"/>
    <s v="Yes"/>
    <n v="662637"/>
    <x v="663"/>
    <s v="22001 9th Ave S"/>
    <m/>
    <s v="Des Moines"/>
    <s v="Washington"/>
    <s v="98198"/>
    <n v="376"/>
    <n v="0"/>
    <n v="131"/>
    <n v="507"/>
    <x v="576"/>
    <n v="0"/>
    <n v="0.74160000000000004"/>
    <s v="No"/>
    <s v="Yes"/>
    <s v="Yes"/>
    <s v="Yes"/>
    <s v="Yes"/>
    <s v="Yes"/>
    <s v="Yes"/>
    <s v="No"/>
    <s v="No"/>
    <s v="No"/>
    <s v="No"/>
    <s v="No"/>
    <s v="No"/>
    <s v="No"/>
    <s v="CEP"/>
  </r>
  <r>
    <n v="159928"/>
    <x v="108"/>
    <x v="97"/>
    <x v="8"/>
    <s v="7th District"/>
    <s v="Public"/>
    <s v="School District"/>
    <s v="No"/>
    <s v="Yes"/>
    <n v="662715"/>
    <x v="528"/>
    <s v="830 SW 116th St"/>
    <m/>
    <s v="Seattle"/>
    <s v="Washington"/>
    <s v="98146"/>
    <n v="1012"/>
    <n v="0"/>
    <n v="69"/>
    <n v="1081"/>
    <x v="577"/>
    <n v="0"/>
    <n v="0.93620000000000003"/>
    <s v="No"/>
    <s v="No"/>
    <s v="No"/>
    <s v="No"/>
    <s v="No"/>
    <s v="No"/>
    <s v="No"/>
    <s v="No"/>
    <s v="No"/>
    <s v="No"/>
    <s v="Yes"/>
    <s v="Yes"/>
    <s v="Yes"/>
    <s v="Yes"/>
    <s v="CEP"/>
  </r>
  <r>
    <n v="159928"/>
    <x v="108"/>
    <x v="97"/>
    <x v="8"/>
    <s v="7th District"/>
    <s v="Public"/>
    <s v="School District"/>
    <s v="No"/>
    <s v="Yes"/>
    <n v="685712"/>
    <x v="664"/>
    <s v="2450 S 142nd St"/>
    <m/>
    <s v="SeaTac"/>
    <s v="Washington"/>
    <s v="98168"/>
    <n v="722"/>
    <n v="0"/>
    <n v="72"/>
    <n v="794"/>
    <x v="578"/>
    <n v="0"/>
    <n v="0.9093"/>
    <s v="No"/>
    <s v="No"/>
    <s v="No"/>
    <s v="No"/>
    <s v="No"/>
    <s v="No"/>
    <s v="No"/>
    <s v="Yes"/>
    <s v="Yes"/>
    <s v="Yes"/>
    <s v="No"/>
    <s v="No"/>
    <s v="No"/>
    <s v="No"/>
    <s v="CEP"/>
  </r>
  <r>
    <n v="159928"/>
    <x v="108"/>
    <x v="97"/>
    <x v="8"/>
    <s v="7th District"/>
    <s v="Public"/>
    <s v="School District"/>
    <s v="No"/>
    <s v="Yes"/>
    <n v="660842"/>
    <x v="665"/>
    <s v="16201 16th Ave SW"/>
    <m/>
    <s v="Burien"/>
    <s v="Washington"/>
    <s v="98166"/>
    <n v="300"/>
    <n v="0"/>
    <n v="186"/>
    <n v="486"/>
    <x v="579"/>
    <n v="0"/>
    <n v="0.61729999999999996"/>
    <s v="Yes"/>
    <s v="Yes"/>
    <s v="Yes"/>
    <s v="Yes"/>
    <s v="Yes"/>
    <s v="Yes"/>
    <s v="Yes"/>
    <s v="No"/>
    <s v="No"/>
    <s v="No"/>
    <s v="No"/>
    <s v="No"/>
    <s v="No"/>
    <s v="No"/>
    <s v="CEP"/>
  </r>
  <r>
    <n v="159928"/>
    <x v="108"/>
    <x v="97"/>
    <x v="8"/>
    <s v="7th District"/>
    <s v="Public"/>
    <s v="School District"/>
    <s v="No"/>
    <s v="Yes"/>
    <n v="665912"/>
    <x v="666"/>
    <s v="402 SW 132nd St."/>
    <m/>
    <s v="Burien"/>
    <s v="Washington"/>
    <s v="98146"/>
    <n v="433"/>
    <n v="0"/>
    <n v="52"/>
    <n v="485"/>
    <x v="580"/>
    <n v="0"/>
    <n v="0.89280000000000004"/>
    <s v="Yes"/>
    <s v="Yes"/>
    <s v="Yes"/>
    <s v="Yes"/>
    <s v="Yes"/>
    <s v="Yes"/>
    <s v="Yes"/>
    <s v="No"/>
    <s v="No"/>
    <s v="No"/>
    <s v="No"/>
    <s v="No"/>
    <s v="No"/>
    <s v="No"/>
    <s v="CEP"/>
  </r>
  <r>
    <n v="159928"/>
    <x v="108"/>
    <x v="97"/>
    <x v="8"/>
    <s v="7th District"/>
    <s v="Public"/>
    <s v="School District"/>
    <s v="No"/>
    <s v="Yes"/>
    <n v="659113"/>
    <x v="667"/>
    <s v="225 S 152nd St"/>
    <m/>
    <s v="Burien"/>
    <s v="Washington"/>
    <s v="98148"/>
    <n v="1133"/>
    <n v="0"/>
    <n v="282"/>
    <n v="1415"/>
    <x v="581"/>
    <n v="0"/>
    <n v="0.80069999999999997"/>
    <s v="No"/>
    <s v="No"/>
    <s v="No"/>
    <s v="No"/>
    <s v="No"/>
    <s v="No"/>
    <s v="No"/>
    <s v="No"/>
    <s v="No"/>
    <s v="No"/>
    <s v="Yes"/>
    <s v="Yes"/>
    <s v="Yes"/>
    <s v="Yes"/>
    <s v="CEP"/>
  </r>
  <r>
    <n v="159928"/>
    <x v="108"/>
    <x v="97"/>
    <x v="8"/>
    <s v="7th District"/>
    <s v="Public"/>
    <s v="School District"/>
    <s v="No"/>
    <s v="Yes"/>
    <n v="661413"/>
    <x v="447"/>
    <s v="12250 24th Ave S"/>
    <m/>
    <s v="Seattle"/>
    <s v="Washington"/>
    <s v="98168"/>
    <n v="481"/>
    <n v="0"/>
    <n v="58"/>
    <n v="539"/>
    <x v="582"/>
    <n v="0"/>
    <n v="0.89239999999999997"/>
    <s v="Yes"/>
    <s v="Yes"/>
    <s v="Yes"/>
    <s v="Yes"/>
    <s v="Yes"/>
    <s v="Yes"/>
    <s v="Yes"/>
    <s v="No"/>
    <s v="No"/>
    <s v="No"/>
    <s v="No"/>
    <s v="No"/>
    <s v="No"/>
    <s v="No"/>
    <s v="CEP"/>
  </r>
  <r>
    <n v="159928"/>
    <x v="108"/>
    <x v="97"/>
    <x v="8"/>
    <s v="7th District"/>
    <s v="Public"/>
    <s v="School District"/>
    <s v="No"/>
    <s v="Yes"/>
    <n v="664459"/>
    <x v="668"/>
    <s v="11249 14th Ave S"/>
    <m/>
    <s v="Burien"/>
    <s v="Washington"/>
    <s v="98168"/>
    <n v="284"/>
    <n v="0"/>
    <n v="0"/>
    <n v="284"/>
    <x v="0"/>
    <n v="0"/>
    <n v="1"/>
    <s v="No"/>
    <s v="No"/>
    <s v="No"/>
    <s v="No"/>
    <s v="No"/>
    <s v="No"/>
    <s v="No"/>
    <s v="Yes"/>
    <s v="Yes"/>
    <s v="Yes"/>
    <s v="Yes"/>
    <s v="Yes"/>
    <s v="Yes"/>
    <s v="Yes"/>
    <s v="CEP"/>
  </r>
  <r>
    <n v="159928"/>
    <x v="108"/>
    <x v="97"/>
    <x v="8"/>
    <s v="7th District"/>
    <s v="Public"/>
    <s v="School District"/>
    <s v="No"/>
    <s v="Yes"/>
    <n v="665201"/>
    <x v="669"/>
    <s v="20301 32nd Avenue S"/>
    <m/>
    <s v="Seatac"/>
    <s v="Washington"/>
    <s v="98198"/>
    <n v="337"/>
    <n v="0"/>
    <n v="0"/>
    <n v="337"/>
    <x v="0"/>
    <n v="0"/>
    <n v="1"/>
    <s v="No"/>
    <s v="Yes"/>
    <s v="Yes"/>
    <s v="Yes"/>
    <s v="Yes"/>
    <s v="Yes"/>
    <s v="Yes"/>
    <s v="No"/>
    <s v="No"/>
    <s v="No"/>
    <s v="No"/>
    <s v="No"/>
    <s v="No"/>
    <s v="No"/>
    <s v="CEP"/>
  </r>
  <r>
    <n v="159928"/>
    <x v="108"/>
    <x v="97"/>
    <x v="8"/>
    <s v="7th District"/>
    <s v="Public"/>
    <s v="School District"/>
    <s v="No"/>
    <s v="Yes"/>
    <n v="662894"/>
    <x v="670"/>
    <s v="19800 Marine View Dr SW"/>
    <m/>
    <s v="Normandy Park"/>
    <s v="Washington"/>
    <s v="98166"/>
    <n v="235"/>
    <n v="0"/>
    <n v="309"/>
    <n v="544"/>
    <x v="583"/>
    <n v="0"/>
    <n v="0.432"/>
    <s v="No"/>
    <s v="Yes"/>
    <s v="Yes"/>
    <s v="Yes"/>
    <s v="Yes"/>
    <s v="Yes"/>
    <s v="Yes"/>
    <s v="No"/>
    <s v="No"/>
    <s v="No"/>
    <s v="No"/>
    <s v="No"/>
    <s v="No"/>
    <s v="No"/>
    <s v="CEP"/>
  </r>
  <r>
    <n v="159928"/>
    <x v="108"/>
    <x v="97"/>
    <x v="8"/>
    <s v="7th District"/>
    <s v="Public"/>
    <s v="School District"/>
    <s v="No"/>
    <s v="Yes"/>
    <n v="660846"/>
    <x v="671"/>
    <s v="3708 S 168th Street"/>
    <m/>
    <s v="SeaTac"/>
    <s v="Washington"/>
    <s v="98188"/>
    <n v="501"/>
    <n v="0"/>
    <n v="0"/>
    <n v="501"/>
    <x v="0"/>
    <n v="0"/>
    <n v="1"/>
    <s v="No"/>
    <s v="Yes"/>
    <s v="Yes"/>
    <s v="Yes"/>
    <s v="Yes"/>
    <s v="Yes"/>
    <s v="Yes"/>
    <s v="No"/>
    <s v="No"/>
    <s v="No"/>
    <s v="No"/>
    <s v="No"/>
    <s v="No"/>
    <s v="No"/>
    <s v="CEP"/>
  </r>
  <r>
    <n v="159928"/>
    <x v="108"/>
    <x v="97"/>
    <x v="8"/>
    <s v="7th District"/>
    <s v="Public"/>
    <s v="School District"/>
    <s v="No"/>
    <s v="Yes"/>
    <n v="660505"/>
    <x v="672"/>
    <s v="22447 24th Ave S."/>
    <m/>
    <s v="Des Moines"/>
    <s v="Washington"/>
    <s v="98198"/>
    <n v="564"/>
    <n v="0"/>
    <n v="0"/>
    <n v="564"/>
    <x v="0"/>
    <n v="0"/>
    <n v="1"/>
    <s v="Yes"/>
    <s v="Yes"/>
    <s v="Yes"/>
    <s v="Yes"/>
    <s v="Yes"/>
    <s v="Yes"/>
    <s v="Yes"/>
    <s v="No"/>
    <s v="No"/>
    <s v="No"/>
    <s v="No"/>
    <s v="No"/>
    <s v="No"/>
    <s v="No"/>
    <s v="CEP"/>
  </r>
  <r>
    <n v="159928"/>
    <x v="108"/>
    <x v="97"/>
    <x v="8"/>
    <s v="7th District"/>
    <s v="Public"/>
    <s v="School District"/>
    <s v="No"/>
    <s v="Yes"/>
    <n v="660864"/>
    <x v="673"/>
    <s v="22450 19th Ave South"/>
    <m/>
    <s v="Des Moines"/>
    <s v="Washington"/>
    <s v="98198"/>
    <n v="1240"/>
    <n v="0"/>
    <n v="661"/>
    <n v="1901"/>
    <x v="584"/>
    <n v="0"/>
    <n v="0.65229999999999999"/>
    <s v="Yes"/>
    <s v="No"/>
    <s v="No"/>
    <s v="No"/>
    <s v="No"/>
    <s v="No"/>
    <s v="No"/>
    <s v="No"/>
    <s v="No"/>
    <s v="No"/>
    <s v="Yes"/>
    <s v="Yes"/>
    <s v="Yes"/>
    <s v="Yes"/>
    <s v="CEP"/>
  </r>
  <r>
    <n v="159928"/>
    <x v="108"/>
    <x v="97"/>
    <x v="8"/>
    <s v="7th District"/>
    <s v="Public"/>
    <s v="School District"/>
    <s v="No"/>
    <s v="Yes"/>
    <n v="665505"/>
    <x v="674"/>
    <s v="11427 3rd Ave S"/>
    <m/>
    <s v="Seattle"/>
    <s v="Washington"/>
    <s v="98168"/>
    <n v="342"/>
    <n v="0"/>
    <n v="80"/>
    <n v="422"/>
    <x v="585"/>
    <n v="0"/>
    <n v="0.81040000000000001"/>
    <s v="Yes"/>
    <s v="Yes"/>
    <s v="Yes"/>
    <s v="Yes"/>
    <s v="Yes"/>
    <s v="Yes"/>
    <s v="Yes"/>
    <s v="No"/>
    <s v="No"/>
    <s v="No"/>
    <s v="No"/>
    <s v="No"/>
    <s v="No"/>
    <s v="No"/>
    <s v="CEP"/>
  </r>
  <r>
    <n v="159928"/>
    <x v="108"/>
    <x v="97"/>
    <x v="8"/>
    <s v="7th District"/>
    <s v="Public"/>
    <s v="School District"/>
    <s v="No"/>
    <s v="Yes"/>
    <n v="663515"/>
    <x v="675"/>
    <s v="440 S 186th St."/>
    <m/>
    <s v="Burien"/>
    <s v="Washington"/>
    <s v="98148"/>
    <n v="204"/>
    <n v="0"/>
    <n v="312"/>
    <n v="516"/>
    <x v="586"/>
    <n v="0"/>
    <n v="0.39529999999999998"/>
    <s v="No"/>
    <s v="Yes"/>
    <s v="Yes"/>
    <s v="Yes"/>
    <s v="Yes"/>
    <s v="Yes"/>
    <s v="Yes"/>
    <s v="No"/>
    <s v="No"/>
    <s v="No"/>
    <s v="No"/>
    <s v="No"/>
    <s v="No"/>
    <s v="No"/>
    <s v="CEP"/>
  </r>
  <r>
    <n v="159928"/>
    <x v="108"/>
    <x v="97"/>
    <x v="8"/>
    <s v="7th District"/>
    <s v="Public"/>
    <s v="School District"/>
    <s v="No"/>
    <s v="Yes"/>
    <n v="661414"/>
    <x v="544"/>
    <s v="22705 24th Pl S"/>
    <m/>
    <s v="Des Moines"/>
    <s v="Washington"/>
    <s v="98198"/>
    <n v="567"/>
    <n v="0"/>
    <n v="62"/>
    <n v="629"/>
    <x v="349"/>
    <n v="0"/>
    <n v="0.90139999999999998"/>
    <s v="No"/>
    <s v="No"/>
    <s v="No"/>
    <s v="No"/>
    <s v="No"/>
    <s v="No"/>
    <s v="No"/>
    <s v="Yes"/>
    <s v="Yes"/>
    <s v="Yes"/>
    <s v="No"/>
    <s v="No"/>
    <s v="No"/>
    <s v="No"/>
    <s v="CEP"/>
  </r>
  <r>
    <n v="159928"/>
    <x v="108"/>
    <x v="97"/>
    <x v="8"/>
    <s v="7th District"/>
    <s v="Public"/>
    <s v="School District"/>
    <s v="No"/>
    <s v="Yes"/>
    <n v="660851"/>
    <x v="676"/>
    <s v="440 S 186th St."/>
    <m/>
    <s v="Burien"/>
    <s v="Washington"/>
    <s v="98148"/>
    <n v="495"/>
    <n v="0"/>
    <n v="0"/>
    <n v="495"/>
    <x v="0"/>
    <n v="0"/>
    <n v="1"/>
    <s v="No"/>
    <s v="Yes"/>
    <s v="Yes"/>
    <s v="Yes"/>
    <s v="Yes"/>
    <s v="Yes"/>
    <s v="Yes"/>
    <s v="No"/>
    <s v="No"/>
    <s v="No"/>
    <s v="No"/>
    <s v="No"/>
    <s v="No"/>
    <s v="No"/>
    <s v="CEP"/>
  </r>
  <r>
    <n v="159928"/>
    <x v="108"/>
    <x v="97"/>
    <x v="8"/>
    <s v="7th District"/>
    <s v="Public"/>
    <s v="School District"/>
    <s v="No"/>
    <s v="Yes"/>
    <n v="663658"/>
    <x v="677"/>
    <s v="18010 8th Avenue South"/>
    <m/>
    <s v="Burien"/>
    <s v="Washington"/>
    <s v="98148"/>
    <n v="195"/>
    <n v="0"/>
    <n v="178"/>
    <n v="373"/>
    <x v="587"/>
    <n v="0"/>
    <n v="0.52280000000000004"/>
    <s v="No"/>
    <s v="No"/>
    <s v="No"/>
    <s v="No"/>
    <s v="No"/>
    <s v="No"/>
    <s v="No"/>
    <s v="No"/>
    <s v="No"/>
    <s v="No"/>
    <s v="Yes"/>
    <s v="Yes"/>
    <s v="Yes"/>
    <s v="Yes"/>
    <s v="CEP"/>
  </r>
  <r>
    <n v="159928"/>
    <x v="108"/>
    <x v="97"/>
    <x v="8"/>
    <s v="7th District"/>
    <s v="Public"/>
    <s v="School District"/>
    <s v="No"/>
    <s v="Yes"/>
    <n v="662943"/>
    <x v="678"/>
    <s v="9229 E. Marginal Way South"/>
    <m/>
    <s v="Tukwila"/>
    <s v="Washington"/>
    <s v="98108"/>
    <n v="122"/>
    <n v="0"/>
    <n v="283"/>
    <n v="405"/>
    <x v="588"/>
    <n v="0"/>
    <n v="0.30120000000000002"/>
    <s v="No"/>
    <s v="No"/>
    <s v="No"/>
    <s v="No"/>
    <s v="No"/>
    <s v="No"/>
    <s v="No"/>
    <s v="No"/>
    <s v="No"/>
    <s v="No"/>
    <s v="Yes"/>
    <s v="Yes"/>
    <s v="Yes"/>
    <s v="Yes"/>
    <s v="CEP"/>
  </r>
  <r>
    <n v="159928"/>
    <x v="108"/>
    <x v="97"/>
    <x v="8"/>
    <s v="7th District"/>
    <s v="Public"/>
    <s v="School District"/>
    <s v="No"/>
    <s v="Yes"/>
    <n v="660853"/>
    <x v="679"/>
    <s v="14603 14th Avenue SW"/>
    <m/>
    <s v="Burien"/>
    <s v="Washington"/>
    <s v="98166"/>
    <n v="422"/>
    <n v="0"/>
    <n v="0"/>
    <n v="422"/>
    <x v="0"/>
    <n v="0"/>
    <n v="1"/>
    <s v="Yes"/>
    <s v="Yes"/>
    <s v="Yes"/>
    <s v="Yes"/>
    <s v="Yes"/>
    <s v="Yes"/>
    <s v="Yes"/>
    <s v="No"/>
    <s v="No"/>
    <s v="No"/>
    <s v="No"/>
    <s v="No"/>
    <s v="No"/>
    <s v="No"/>
    <s v="CEP"/>
  </r>
  <r>
    <n v="159928"/>
    <x v="108"/>
    <x v="97"/>
    <x v="8"/>
    <s v="7th District"/>
    <s v="Public"/>
    <s v="School District"/>
    <s v="No"/>
    <s v="Yes"/>
    <n v="660854"/>
    <x v="680"/>
    <s v="2725 SW 116th St"/>
    <m/>
    <s v="Burien"/>
    <s v="Washington"/>
    <s v="98146"/>
    <n v="309"/>
    <n v="0"/>
    <n v="109"/>
    <n v="418"/>
    <x v="589"/>
    <n v="0"/>
    <n v="0.73919999999999997"/>
    <s v="No"/>
    <s v="Yes"/>
    <s v="Yes"/>
    <s v="Yes"/>
    <s v="Yes"/>
    <s v="Yes"/>
    <s v="Yes"/>
    <s v="No"/>
    <s v="No"/>
    <s v="No"/>
    <s v="No"/>
    <s v="No"/>
    <s v="No"/>
    <s v="No"/>
    <s v="CEP"/>
  </r>
  <r>
    <n v="159928"/>
    <x v="108"/>
    <x v="97"/>
    <x v="8"/>
    <s v="7th District"/>
    <s v="Public"/>
    <s v="School District"/>
    <s v="No"/>
    <s v="Yes"/>
    <n v="660861"/>
    <x v="681"/>
    <s v="16222 Sylvester Road SW"/>
    <m/>
    <s v="Burien"/>
    <s v="Washington"/>
    <s v="98166"/>
    <n v="318"/>
    <n v="0"/>
    <n v="232"/>
    <n v="550"/>
    <x v="590"/>
    <n v="0"/>
    <n v="0.57820000000000005"/>
    <s v="No"/>
    <s v="No"/>
    <s v="No"/>
    <s v="No"/>
    <s v="No"/>
    <s v="No"/>
    <s v="No"/>
    <s v="Yes"/>
    <s v="Yes"/>
    <s v="Yes"/>
    <s v="No"/>
    <s v="No"/>
    <s v="No"/>
    <s v="No"/>
    <s v="CEP"/>
  </r>
  <r>
    <n v="159928"/>
    <x v="108"/>
    <x v="97"/>
    <x v="8"/>
    <s v="7th District"/>
    <s v="Public"/>
    <s v="School District"/>
    <s v="No"/>
    <s v="Yes"/>
    <n v="662639"/>
    <x v="682"/>
    <s v="615 S 200th St"/>
    <m/>
    <s v="Des Moines"/>
    <s v="Washington"/>
    <s v="98198"/>
    <n v="696"/>
    <n v="0"/>
    <n v="37"/>
    <n v="733"/>
    <x v="591"/>
    <n v="0"/>
    <n v="0.94950000000000001"/>
    <s v="No"/>
    <s v="No"/>
    <s v="No"/>
    <s v="No"/>
    <s v="No"/>
    <s v="No"/>
    <s v="No"/>
    <s v="No"/>
    <s v="No"/>
    <s v="No"/>
    <s v="Yes"/>
    <s v="Yes"/>
    <s v="Yes"/>
    <s v="Yes"/>
    <s v="CEP"/>
  </r>
  <r>
    <n v="159928"/>
    <x v="108"/>
    <x v="97"/>
    <x v="8"/>
    <s v="7th District"/>
    <s v="Public"/>
    <s v="School District"/>
    <s v="No"/>
    <s v="Yes"/>
    <n v="660857"/>
    <x v="473"/>
    <s v="17622 46th Ave South"/>
    <m/>
    <s v="Sea Tac"/>
    <s v="Washington"/>
    <s v="98188"/>
    <n v="227"/>
    <n v="0"/>
    <n v="0"/>
    <n v="227"/>
    <x v="0"/>
    <n v="0"/>
    <n v="1"/>
    <s v="Yes"/>
    <s v="No"/>
    <s v="No"/>
    <s v="No"/>
    <s v="No"/>
    <s v="No"/>
    <s v="No"/>
    <s v="No"/>
    <s v="No"/>
    <s v="No"/>
    <s v="No"/>
    <s v="No"/>
    <s v="No"/>
    <s v="No"/>
    <s v="CEP"/>
  </r>
  <r>
    <n v="159928"/>
    <x v="108"/>
    <x v="97"/>
    <x v="8"/>
    <s v="7th District"/>
    <s v="Public"/>
    <s v="School District"/>
    <s v="No"/>
    <s v="Yes"/>
    <n v="665494"/>
    <x v="683"/>
    <s v="10015 6th Avenue SW"/>
    <m/>
    <s v="Seattle"/>
    <s v="Washington"/>
    <s v="98146"/>
    <n v="545"/>
    <n v="0"/>
    <n v="0"/>
    <n v="545"/>
    <x v="0"/>
    <n v="0"/>
    <n v="1"/>
    <s v="No"/>
    <s v="Yes"/>
    <s v="Yes"/>
    <s v="Yes"/>
    <s v="Yes"/>
    <s v="Yes"/>
    <s v="Yes"/>
    <s v="No"/>
    <s v="No"/>
    <s v="No"/>
    <s v="No"/>
    <s v="No"/>
    <s v="No"/>
    <s v="No"/>
    <s v="CEP"/>
  </r>
  <r>
    <n v="159902"/>
    <x v="109"/>
    <x v="98"/>
    <x v="10"/>
    <s v="3rd District"/>
    <s v="Public"/>
    <s v="School District"/>
    <s v="No"/>
    <s v="Yes"/>
    <n v="665796"/>
    <x v="684"/>
    <s v="16819 Ne 159th"/>
    <m/>
    <s v="Brush Prairie"/>
    <s v="Washington"/>
    <s v="98606"/>
    <n v="170"/>
    <n v="63"/>
    <n v="689"/>
    <n v="922"/>
    <x v="592"/>
    <n v="6.83E-2"/>
    <n v="0.25269999999999998"/>
    <s v="Yes"/>
    <s v="Yes"/>
    <s v="Yes"/>
    <s v="Yes"/>
    <s v="Yes"/>
    <s v="Yes"/>
    <s v="Yes"/>
    <s v="No"/>
    <s v="No"/>
    <s v="No"/>
    <s v="No"/>
    <s v="No"/>
    <s v="No"/>
    <s v="No"/>
    <s v="Standard"/>
  </r>
  <r>
    <n v="159902"/>
    <x v="109"/>
    <x v="98"/>
    <x v="21"/>
    <s v="3rd District"/>
    <s v="Public"/>
    <s v="School District"/>
    <s v="No"/>
    <s v="Yes"/>
    <n v="662485"/>
    <x v="685"/>
    <s v="17912 NE 159th Street"/>
    <s v="17912 NE 159th Street"/>
    <s v="Brush Prarie"/>
    <s v="Washington"/>
    <s v="98606"/>
    <n v="82"/>
    <n v="39"/>
    <n v="579"/>
    <n v="700"/>
    <x v="343"/>
    <n v="5.57E-2"/>
    <n v="0.1729"/>
    <s v="No"/>
    <s v="No"/>
    <s v="No"/>
    <s v="No"/>
    <s v="No"/>
    <s v="No"/>
    <s v="No"/>
    <s v="No"/>
    <s v="No"/>
    <s v="No"/>
    <s v="Yes"/>
    <s v="Yes"/>
    <s v="Yes"/>
    <s v="Yes"/>
    <s v="Standard"/>
  </r>
  <r>
    <n v="159902"/>
    <x v="109"/>
    <x v="98"/>
    <x v="21"/>
    <s v="3rd District"/>
    <s v="Public"/>
    <s v="School District"/>
    <s v="No"/>
    <s v="Yes"/>
    <n v="661243"/>
    <x v="686"/>
    <s v="17912 NE 159th Street"/>
    <s v="17912 NE 159th Street"/>
    <s v="Brush Prarie"/>
    <s v="Washington"/>
    <s v="98606"/>
    <n v="82"/>
    <n v="21"/>
    <n v="366"/>
    <n v="469"/>
    <x v="593"/>
    <n v="4.48E-2"/>
    <n v="0.21959999999999999"/>
    <s v="No"/>
    <s v="No"/>
    <s v="No"/>
    <s v="No"/>
    <s v="No"/>
    <s v="No"/>
    <s v="No"/>
    <s v="Yes"/>
    <s v="Yes"/>
    <s v="Yes"/>
    <s v="No"/>
    <s v="No"/>
    <s v="No"/>
    <s v="No"/>
    <s v="Standard"/>
  </r>
  <r>
    <n v="159168"/>
    <x v="110"/>
    <x v="6"/>
    <x v="8"/>
    <s v="8th District"/>
    <s v="Private"/>
    <s v="School District"/>
    <s v="No"/>
    <s v="Yes"/>
    <n v="662374"/>
    <x v="687"/>
    <s v="505 17th St. S.E."/>
    <m/>
    <s v="Auburn"/>
    <s v="Washington"/>
    <s v="98002"/>
    <n v="0"/>
    <n v="0"/>
    <n v="0"/>
    <n v="0"/>
    <x v="26"/>
    <n v="0"/>
    <n v="0"/>
    <s v="Yes"/>
    <s v="Yes"/>
    <s v="Yes"/>
    <s v="Yes"/>
    <s v="Yes"/>
    <s v="Yes"/>
    <s v="Yes"/>
    <s v="Yes"/>
    <s v="Yes"/>
    <s v="Yes"/>
    <s v="No"/>
    <s v="No"/>
    <s v="No"/>
    <s v="No"/>
    <s v="Standard"/>
  </r>
  <r>
    <n v="159604"/>
    <x v="111"/>
    <x v="6"/>
    <x v="21"/>
    <s v="5th District"/>
    <s v="Private"/>
    <s v="School District"/>
    <s v="No"/>
    <s v="Yes"/>
    <n v="662315"/>
    <x v="687"/>
    <s v="1002 Chestnut Street"/>
    <m/>
    <s v="Clarkston"/>
    <s v="Washington"/>
    <s v="99403"/>
    <n v="22"/>
    <n v="4"/>
    <n v="87"/>
    <n v="113"/>
    <x v="594"/>
    <n v="3.5400000000000001E-2"/>
    <n v="0.2301"/>
    <s v="Yes"/>
    <s v="Yes"/>
    <s v="Yes"/>
    <s v="Yes"/>
    <s v="Yes"/>
    <s v="Yes"/>
    <s v="Yes"/>
    <s v="Yes"/>
    <s v="Yes"/>
    <s v="Yes"/>
    <s v="No"/>
    <s v="No"/>
    <s v="No"/>
    <s v="No"/>
    <s v="Standard"/>
  </r>
  <r>
    <n v="159357"/>
    <x v="112"/>
    <x v="6"/>
    <x v="31"/>
    <s v="10th District"/>
    <s v="Private"/>
    <s v="School District"/>
    <s v="No"/>
    <s v="Yes"/>
    <n v="662415"/>
    <x v="687"/>
    <s v="2606 Carpenter Rd. SE"/>
    <m/>
    <s v="Lacey"/>
    <s v="Washington"/>
    <s v="98503"/>
    <n v="0"/>
    <n v="0"/>
    <n v="0"/>
    <n v="0"/>
    <x v="26"/>
    <n v="0"/>
    <n v="0"/>
    <s v="Yes"/>
    <s v="Yes"/>
    <s v="Yes"/>
    <s v="Yes"/>
    <s v="Yes"/>
    <s v="Yes"/>
    <s v="Yes"/>
    <s v="Yes"/>
    <s v="Yes"/>
    <s v="Yes"/>
    <s v="No"/>
    <s v="No"/>
    <s v="No"/>
    <s v="No"/>
    <s v="Standard"/>
  </r>
  <r>
    <n v="159100"/>
    <x v="113"/>
    <x v="6"/>
    <x v="8"/>
    <s v="7th District"/>
    <s v="Private"/>
    <s v="School District"/>
    <s v="No"/>
    <s v="Yes"/>
    <n v="663230"/>
    <x v="688"/>
    <s v="4142 42nd Ave. SW"/>
    <m/>
    <s v="Seattle"/>
    <s v="Washington"/>
    <s v="98116"/>
    <n v="0"/>
    <n v="0"/>
    <n v="0"/>
    <n v="0"/>
    <x v="26"/>
    <n v="0"/>
    <n v="0"/>
    <s v="No"/>
    <s v="Yes"/>
    <s v="Yes"/>
    <s v="Yes"/>
    <s v="Yes"/>
    <s v="Yes"/>
    <s v="Yes"/>
    <s v="Yes"/>
    <s v="Yes"/>
    <s v="Yes"/>
    <s v="No"/>
    <s v="No"/>
    <s v="No"/>
    <s v="No"/>
    <s v="Standard"/>
  </r>
  <r>
    <n v="159388"/>
    <x v="114"/>
    <x v="99"/>
    <x v="32"/>
    <s v="6th District"/>
    <s v="Public"/>
    <s v="School District"/>
    <s v="No"/>
    <s v="Yes"/>
    <n v="661822"/>
    <x v="689"/>
    <s v="111 N. State Route 106"/>
    <s v="State Route 106"/>
    <s v="Shelton"/>
    <s v="Washington"/>
    <s v="98584"/>
    <n v="331"/>
    <n v="0"/>
    <n v="0"/>
    <n v="331"/>
    <x v="0"/>
    <n v="0"/>
    <n v="1"/>
    <s v="Yes"/>
    <s v="Yes"/>
    <s v="Yes"/>
    <s v="Yes"/>
    <s v="Yes"/>
    <s v="Yes"/>
    <s v="Yes"/>
    <s v="Yes"/>
    <s v="Yes"/>
    <s v="Yes"/>
    <s v="No"/>
    <s v="No"/>
    <s v="No"/>
    <s v="No"/>
    <s v="CEP"/>
  </r>
  <r>
    <n v="159955"/>
    <x v="115"/>
    <x v="6"/>
    <x v="8"/>
    <s v="7th District"/>
    <s v="Private"/>
    <s v="School District"/>
    <s v="No"/>
    <s v="Yes"/>
    <n v="662353"/>
    <x v="690"/>
    <s v="4456 42nd Ave. S.W."/>
    <m/>
    <s v="Seattle"/>
    <s v="Washington"/>
    <s v="98116"/>
    <n v="0"/>
    <n v="0"/>
    <n v="0"/>
    <n v="0"/>
    <x v="26"/>
    <n v="0"/>
    <n v="0"/>
    <s v="Yes"/>
    <s v="Yes"/>
    <s v="Yes"/>
    <s v="Yes"/>
    <s v="Yes"/>
    <s v="Yes"/>
    <s v="Yes"/>
    <s v="Yes"/>
    <s v="Yes"/>
    <s v="Yes"/>
    <s v="No"/>
    <s v="No"/>
    <s v="No"/>
    <s v="No"/>
    <s v="Standard"/>
  </r>
  <r>
    <n v="159893"/>
    <x v="116"/>
    <x v="100"/>
    <x v="0"/>
    <s v="6th District"/>
    <s v="Public"/>
    <s v="School District"/>
    <s v="No"/>
    <s v="Yes"/>
    <n v="663372"/>
    <x v="590"/>
    <s v="310 SIMPSON AVE"/>
    <m/>
    <s v="HOQUIAM"/>
    <s v="Washington"/>
    <s v="98550"/>
    <n v="195"/>
    <n v="0"/>
    <n v="36"/>
    <n v="231"/>
    <x v="595"/>
    <n v="0"/>
    <n v="0.84419999999999995"/>
    <s v="No"/>
    <s v="No"/>
    <s v="No"/>
    <s v="Yes"/>
    <s v="Yes"/>
    <s v="Yes"/>
    <s v="Yes"/>
    <s v="No"/>
    <s v="No"/>
    <s v="No"/>
    <s v="No"/>
    <s v="No"/>
    <s v="No"/>
    <s v="No"/>
    <s v="CEP"/>
  </r>
  <r>
    <n v="159893"/>
    <x v="116"/>
    <x v="100"/>
    <x v="0"/>
    <s v="6th District"/>
    <s v="Public"/>
    <s v="School District"/>
    <s v="No"/>
    <s v="Yes"/>
    <n v="660740"/>
    <x v="497"/>
    <s v="101 W Emerson Ave"/>
    <m/>
    <s v="Hoquiam"/>
    <s v="Washington"/>
    <s v="98550"/>
    <n v="255"/>
    <n v="0"/>
    <n v="6"/>
    <n v="261"/>
    <x v="596"/>
    <n v="0"/>
    <n v="0.97699999999999998"/>
    <s v="Yes"/>
    <s v="Yes"/>
    <s v="Yes"/>
    <s v="No"/>
    <s v="No"/>
    <s v="No"/>
    <s v="No"/>
    <s v="No"/>
    <s v="No"/>
    <s v="No"/>
    <s v="No"/>
    <s v="No"/>
    <s v="No"/>
    <s v="No"/>
    <s v="CEP"/>
  </r>
  <r>
    <n v="159893"/>
    <x v="116"/>
    <x v="100"/>
    <x v="0"/>
    <s v="6th District"/>
    <s v="Public"/>
    <s v="School District"/>
    <s v="No"/>
    <s v="Yes"/>
    <n v="663407"/>
    <x v="691"/>
    <s v="501 W Emerson Ave"/>
    <m/>
    <s v="Hoquiam"/>
    <s v="Washington"/>
    <s v="98550"/>
    <n v="311"/>
    <n v="0"/>
    <n v="131"/>
    <n v="442"/>
    <x v="597"/>
    <n v="0"/>
    <n v="0.7036"/>
    <s v="No"/>
    <s v="No"/>
    <s v="No"/>
    <s v="No"/>
    <s v="No"/>
    <s v="No"/>
    <s v="No"/>
    <s v="No"/>
    <s v="No"/>
    <s v="No"/>
    <s v="Yes"/>
    <s v="Yes"/>
    <s v="Yes"/>
    <s v="Yes"/>
    <s v="CEP"/>
  </r>
  <r>
    <n v="159893"/>
    <x v="116"/>
    <x v="100"/>
    <x v="0"/>
    <s v="6th District"/>
    <s v="Public"/>
    <s v="School District"/>
    <s v="No"/>
    <s v="Yes"/>
    <n v="664817"/>
    <x v="692"/>
    <s v="3003 Cherry Street"/>
    <m/>
    <s v="Hoquiam"/>
    <s v="Washington"/>
    <s v="98550"/>
    <n v="94"/>
    <n v="0"/>
    <n v="0"/>
    <n v="94"/>
    <x v="0"/>
    <n v="0"/>
    <n v="1"/>
    <s v="No"/>
    <s v="No"/>
    <s v="Yes"/>
    <s v="Yes"/>
    <s v="Yes"/>
    <s v="Yes"/>
    <s v="Yes"/>
    <s v="Yes"/>
    <s v="Yes"/>
    <s v="Yes"/>
    <s v="Yes"/>
    <s v="Yes"/>
    <s v="Yes"/>
    <s v="Yes"/>
    <s v="CEP"/>
  </r>
  <r>
    <n v="159893"/>
    <x v="116"/>
    <x v="100"/>
    <x v="0"/>
    <s v="6th District"/>
    <s v="Public"/>
    <s v="School District"/>
    <s v="No"/>
    <s v="Yes"/>
    <n v="660743"/>
    <x v="693"/>
    <s v="200 Spencer St."/>
    <m/>
    <s v="Hoquiam"/>
    <s v="Washington"/>
    <s v="98550"/>
    <n v="299"/>
    <n v="0"/>
    <n v="78"/>
    <n v="377"/>
    <x v="409"/>
    <n v="0"/>
    <n v="0.79310000000000003"/>
    <s v="No"/>
    <s v="No"/>
    <s v="No"/>
    <s v="No"/>
    <s v="No"/>
    <s v="No"/>
    <s v="No"/>
    <s v="Yes"/>
    <s v="Yes"/>
    <s v="Yes"/>
    <s v="No"/>
    <s v="No"/>
    <s v="No"/>
    <s v="No"/>
    <s v="CEP"/>
  </r>
  <r>
    <n v="159893"/>
    <x v="116"/>
    <x v="100"/>
    <x v="0"/>
    <s v="6th District"/>
    <s v="Public"/>
    <s v="School District"/>
    <s v="No"/>
    <s v="Yes"/>
    <n v="660741"/>
    <x v="470"/>
    <s v="700 Wood Ave."/>
    <m/>
    <s v="Hoquiam"/>
    <s v="Washington"/>
    <s v="98550"/>
    <n v="221"/>
    <n v="0"/>
    <n v="4"/>
    <n v="225"/>
    <x v="598"/>
    <n v="0"/>
    <n v="0.98219999999999996"/>
    <s v="No"/>
    <s v="No"/>
    <s v="No"/>
    <s v="Yes"/>
    <s v="Yes"/>
    <s v="Yes"/>
    <s v="Yes"/>
    <s v="No"/>
    <s v="No"/>
    <s v="No"/>
    <s v="No"/>
    <s v="No"/>
    <s v="No"/>
    <s v="No"/>
    <s v="CEP"/>
  </r>
  <r>
    <n v="159617"/>
    <x v="117"/>
    <x v="6"/>
    <x v="3"/>
    <s v="1st District"/>
    <s v="Private"/>
    <s v="School District"/>
    <s v="No"/>
    <s v="Yes"/>
    <n v="660333"/>
    <x v="694"/>
    <s v="1321 E. Division"/>
    <m/>
    <s v="Mount Vernon"/>
    <s v="Washington"/>
    <s v="98274"/>
    <n v="38"/>
    <n v="12"/>
    <n v="163"/>
    <n v="213"/>
    <x v="599"/>
    <n v="5.6300000000000003E-2"/>
    <n v="0.23469999999999999"/>
    <s v="Yes"/>
    <s v="Yes"/>
    <s v="Yes"/>
    <s v="Yes"/>
    <s v="Yes"/>
    <s v="Yes"/>
    <s v="Yes"/>
    <s v="Yes"/>
    <s v="Yes"/>
    <s v="Yes"/>
    <s v="No"/>
    <s v="No"/>
    <s v="No"/>
    <s v="No"/>
    <s v="Standard"/>
  </r>
  <r>
    <n v="160557"/>
    <x v="118"/>
    <x v="101"/>
    <x v="8"/>
    <s v="9th District"/>
    <s v="Public"/>
    <s v="School District"/>
    <s v="No"/>
    <s v="Yes"/>
    <n v="687608"/>
    <x v="695"/>
    <s v="16906 116th Ave SE"/>
    <s v=""/>
    <s v="Renton"/>
    <s v="Washington"/>
    <s v="98058"/>
    <n v="69"/>
    <n v="13"/>
    <n v="43"/>
    <n v="125"/>
    <x v="600"/>
    <n v="0.104"/>
    <n v="0.65600000000000003"/>
    <s v="No"/>
    <s v="Yes"/>
    <s v="Yes"/>
    <s v="Yes"/>
    <s v="No"/>
    <s v="No"/>
    <s v="No"/>
    <s v="No"/>
    <s v="No"/>
    <s v="No"/>
    <s v="No"/>
    <s v="No"/>
    <s v="No"/>
    <s v="No"/>
    <s v="Standard"/>
  </r>
  <r>
    <n v="160531"/>
    <x v="119"/>
    <x v="102"/>
    <x v="12"/>
    <s v="10th District"/>
    <s v="Public"/>
    <s v="School District"/>
    <s v="No"/>
    <s v="Yes"/>
    <n v="686823"/>
    <x v="696"/>
    <s v="1301 E 34th St"/>
    <m/>
    <s v="Tacoma"/>
    <s v="Washington"/>
    <s v="98404"/>
    <n v="178"/>
    <n v="0"/>
    <n v="81"/>
    <n v="259"/>
    <x v="601"/>
    <n v="0"/>
    <n v="0.68730000000000002"/>
    <s v="No"/>
    <s v="Yes"/>
    <s v="Yes"/>
    <s v="Yes"/>
    <s v="Yes"/>
    <s v="No"/>
    <s v="No"/>
    <s v="No"/>
    <s v="No"/>
    <s v="No"/>
    <s v="No"/>
    <s v="No"/>
    <s v="No"/>
    <s v="No"/>
    <s v="CEP"/>
  </r>
  <r>
    <n v="160530"/>
    <x v="120"/>
    <x v="103"/>
    <x v="8"/>
    <s v="9th District"/>
    <s v="Public"/>
    <s v="School District"/>
    <s v="No"/>
    <s v="Yes"/>
    <n v="686822"/>
    <x v="697"/>
    <s v="3900 S Holly Park Drive"/>
    <m/>
    <s v="Seattle"/>
    <s v="Washington"/>
    <s v="98118"/>
    <n v="212"/>
    <n v="0"/>
    <n v="102"/>
    <n v="314"/>
    <x v="602"/>
    <n v="0"/>
    <n v="0.67520000000000002"/>
    <s v="No"/>
    <s v="Yes"/>
    <s v="Yes"/>
    <s v="Yes"/>
    <s v="Yes"/>
    <s v="Yes"/>
    <s v="No"/>
    <s v="No"/>
    <s v="No"/>
    <s v="No"/>
    <s v="No"/>
    <s v="No"/>
    <s v="No"/>
    <s v="No"/>
    <s v="CEP"/>
  </r>
  <r>
    <n v="160348"/>
    <x v="121"/>
    <x v="104"/>
    <x v="8"/>
    <s v="At-Large District"/>
    <s v="Public"/>
    <s v="School District"/>
    <s v="No"/>
    <s v="Yes"/>
    <n v="685113"/>
    <x v="698"/>
    <s v="3438 S148th St"/>
    <m/>
    <s v="Tukwila"/>
    <s v="Washington"/>
    <s v="98168"/>
    <n v="340"/>
    <n v="0"/>
    <n v="148"/>
    <n v="488"/>
    <x v="603"/>
    <n v="0"/>
    <n v="0.69669999999999999"/>
    <s v="No"/>
    <s v="Yes"/>
    <s v="Yes"/>
    <s v="Yes"/>
    <s v="Yes"/>
    <s v="Yes"/>
    <s v="Yes"/>
    <s v="No"/>
    <s v="No"/>
    <s v="No"/>
    <s v="No"/>
    <s v="No"/>
    <s v="No"/>
    <s v="No"/>
    <s v="CEP"/>
  </r>
  <r>
    <n v="159307"/>
    <x v="122"/>
    <x v="105"/>
    <x v="33"/>
    <s v="5th District"/>
    <s v="Public"/>
    <s v="School District"/>
    <s v="No"/>
    <s v="Yes"/>
    <n v="664985"/>
    <x v="699"/>
    <s v="2 Hornet Avenue"/>
    <s v="2 Hornet Avenue"/>
    <s v="Inchelium"/>
    <s v="Washington"/>
    <s v="99138"/>
    <n v="175"/>
    <n v="0"/>
    <n v="13"/>
    <n v="188"/>
    <x v="604"/>
    <n v="0"/>
    <n v="0.93089999999999995"/>
    <s v="No"/>
    <s v="Yes"/>
    <s v="Yes"/>
    <s v="Yes"/>
    <s v="Yes"/>
    <s v="Yes"/>
    <s v="Yes"/>
    <s v="Yes"/>
    <s v="Yes"/>
    <s v="Yes"/>
    <s v="Yes"/>
    <s v="Yes"/>
    <s v="Yes"/>
    <s v="Yes"/>
    <s v="CEP"/>
  </r>
  <r>
    <n v="159396"/>
    <x v="123"/>
    <x v="106"/>
    <x v="4"/>
    <s v="1st District"/>
    <s v="Public"/>
    <s v="School District"/>
    <s v="No"/>
    <s v="Yes"/>
    <n v="660660"/>
    <x v="700"/>
    <s v="436  Index Avenue"/>
    <s v="PO Box 237"/>
    <s v="Index"/>
    <s v="Washington"/>
    <s v="98256"/>
    <n v="5"/>
    <n v="0"/>
    <n v="18"/>
    <n v="23"/>
    <x v="605"/>
    <n v="0"/>
    <n v="0.21740000000000001"/>
    <s v="No"/>
    <s v="Yes"/>
    <s v="Yes"/>
    <s v="Yes"/>
    <s v="Yes"/>
    <s v="Yes"/>
    <s v="Yes"/>
    <s v="Yes"/>
    <s v="Yes"/>
    <s v="Yes"/>
    <s v="No"/>
    <s v="No"/>
    <s v="No"/>
    <s v="No"/>
    <s v="Standard"/>
  </r>
  <r>
    <n v="159938"/>
    <x v="124"/>
    <x v="107"/>
    <x v="8"/>
    <s v="8th District"/>
    <s v="Public"/>
    <s v="School District"/>
    <s v="No"/>
    <s v="Yes"/>
    <n v="660960"/>
    <x v="701"/>
    <s v="15025 SE 117th Street"/>
    <m/>
    <s v="Renton"/>
    <s v="Washington"/>
    <s v="98059"/>
    <n v="58"/>
    <n v="23"/>
    <n v="427"/>
    <n v="508"/>
    <x v="606"/>
    <n v="4.53E-2"/>
    <n v="0.15939999999999999"/>
    <s v="No"/>
    <s v="Yes"/>
    <s v="Yes"/>
    <s v="Yes"/>
    <s v="Yes"/>
    <s v="Yes"/>
    <s v="Yes"/>
    <s v="No"/>
    <s v="No"/>
    <s v="No"/>
    <s v="No"/>
    <s v="No"/>
    <s v="No"/>
    <s v="No"/>
    <s v="Standard"/>
  </r>
  <r>
    <n v="159938"/>
    <x v="124"/>
    <x v="107"/>
    <x v="8"/>
    <s v="8th District"/>
    <s v="Public"/>
    <s v="School District"/>
    <s v="No"/>
    <s v="Yes"/>
    <n v="660972"/>
    <x v="702"/>
    <s v="25025 S.E. 32nd St."/>
    <m/>
    <s v="Issaquah"/>
    <s v="Washington"/>
    <s v="98029"/>
    <n v="48"/>
    <n v="26"/>
    <n v="706"/>
    <n v="780"/>
    <x v="607"/>
    <n v="3.3300000000000003E-2"/>
    <n v="9.4899999999999998E-2"/>
    <s v="No"/>
    <s v="No"/>
    <s v="No"/>
    <s v="No"/>
    <s v="No"/>
    <s v="No"/>
    <s v="No"/>
    <s v="Yes"/>
    <s v="Yes"/>
    <s v="Yes"/>
    <s v="No"/>
    <s v="No"/>
    <s v="No"/>
    <s v="No"/>
    <s v="Standard"/>
  </r>
  <r>
    <n v="159938"/>
    <x v="124"/>
    <x v="107"/>
    <x v="8"/>
    <s v="8th District"/>
    <s v="Public"/>
    <s v="School District"/>
    <s v="No"/>
    <s v="Yes"/>
    <n v="660961"/>
    <x v="703"/>
    <s v="17020 SE 134th Street"/>
    <m/>
    <s v="Renton"/>
    <s v="Washington"/>
    <s v="98059"/>
    <n v="73"/>
    <n v="16"/>
    <n v="558"/>
    <n v="647"/>
    <x v="608"/>
    <n v="2.47E-2"/>
    <n v="0.1376"/>
    <s v="Yes"/>
    <s v="Yes"/>
    <s v="Yes"/>
    <s v="Yes"/>
    <s v="Yes"/>
    <s v="Yes"/>
    <s v="Yes"/>
    <s v="No"/>
    <s v="No"/>
    <s v="No"/>
    <s v="No"/>
    <s v="No"/>
    <s v="No"/>
    <s v="No"/>
    <s v="Standard"/>
  </r>
  <r>
    <n v="159938"/>
    <x v="124"/>
    <x v="107"/>
    <x v="8"/>
    <s v="8th District"/>
    <s v="Public"/>
    <s v="School District"/>
    <s v="No"/>
    <s v="Yes"/>
    <n v="660964"/>
    <x v="704"/>
    <s v="2020 Trossachs Blvd. S.E."/>
    <m/>
    <s v="Sammamish"/>
    <s v="Washington"/>
    <s v="98075"/>
    <n v="7"/>
    <n v="5"/>
    <n v="396"/>
    <n v="408"/>
    <x v="609"/>
    <n v="1.23E-2"/>
    <n v="2.9399999999999999E-2"/>
    <s v="No"/>
    <s v="Yes"/>
    <s v="Yes"/>
    <s v="Yes"/>
    <s v="Yes"/>
    <s v="Yes"/>
    <s v="Yes"/>
    <s v="No"/>
    <s v="No"/>
    <s v="No"/>
    <s v="No"/>
    <s v="No"/>
    <s v="No"/>
    <s v="No"/>
    <s v="Standard"/>
  </r>
  <r>
    <n v="159938"/>
    <x v="124"/>
    <x v="107"/>
    <x v="16"/>
    <s v="8th District"/>
    <s v="Public"/>
    <s v="School District"/>
    <s v="No"/>
    <s v="Yes"/>
    <n v="686876"/>
    <x v="705"/>
    <s v="4399 Issaquah-Pine Lake Road SE"/>
    <m/>
    <s v="Sammamish"/>
    <s v="Washington"/>
    <s v="98075"/>
    <n v="48"/>
    <n v="16"/>
    <n v="325"/>
    <n v="389"/>
    <x v="610"/>
    <n v="4.1099999999999998E-2"/>
    <n v="0.16450000000000001"/>
    <s v="No"/>
    <s v="Yes"/>
    <s v="Yes"/>
    <s v="Yes"/>
    <s v="Yes"/>
    <s v="Yes"/>
    <s v="Yes"/>
    <s v="No"/>
    <s v="No"/>
    <s v="No"/>
    <s v="No"/>
    <s v="No"/>
    <s v="No"/>
    <s v="No"/>
    <s v="Standard"/>
  </r>
  <r>
    <n v="159938"/>
    <x v="124"/>
    <x v="107"/>
    <x v="8"/>
    <s v="8th District"/>
    <s v="Public"/>
    <s v="School District"/>
    <s v="No"/>
    <s v="Yes"/>
    <n v="660962"/>
    <x v="706"/>
    <s v="25200 S.E. Klahanie Blvd."/>
    <m/>
    <s v="Issaquah"/>
    <s v="Washington"/>
    <s v="98029"/>
    <n v="51"/>
    <n v="14"/>
    <n v="328"/>
    <n v="393"/>
    <x v="611"/>
    <n v="3.56E-2"/>
    <n v="0.16539999999999999"/>
    <s v="No"/>
    <s v="Yes"/>
    <s v="Yes"/>
    <s v="Yes"/>
    <s v="Yes"/>
    <s v="Yes"/>
    <s v="Yes"/>
    <s v="No"/>
    <s v="No"/>
    <s v="No"/>
    <s v="No"/>
    <s v="No"/>
    <s v="No"/>
    <s v="No"/>
    <s v="Standard"/>
  </r>
  <r>
    <n v="159938"/>
    <x v="124"/>
    <x v="107"/>
    <x v="8"/>
    <s v="8th District"/>
    <s v="Public"/>
    <s v="School District"/>
    <s v="No"/>
    <s v="Yes"/>
    <n v="660963"/>
    <x v="707"/>
    <s v="500 2nd Ave. S.E."/>
    <m/>
    <s v="Issaquah"/>
    <s v="Washington"/>
    <s v="98027"/>
    <n v="133"/>
    <n v="28"/>
    <n v="436"/>
    <n v="597"/>
    <x v="612"/>
    <n v="4.6899999999999997E-2"/>
    <n v="0.2697"/>
    <s v="No"/>
    <s v="Yes"/>
    <s v="Yes"/>
    <s v="Yes"/>
    <s v="Yes"/>
    <s v="Yes"/>
    <s v="Yes"/>
    <s v="No"/>
    <s v="No"/>
    <s v="No"/>
    <s v="No"/>
    <s v="No"/>
    <s v="No"/>
    <s v="No"/>
    <s v="Standard"/>
  </r>
  <r>
    <n v="159938"/>
    <x v="124"/>
    <x v="107"/>
    <x v="16"/>
    <s v="8th District"/>
    <s v="Public"/>
    <s v="School District"/>
    <s v="No"/>
    <s v="Yes"/>
    <n v="686877"/>
    <x v="708"/>
    <s v="1929 NW Talus Drive"/>
    <m/>
    <s v="Issaquah"/>
    <s v="Washington"/>
    <s v="98027"/>
    <n v="52"/>
    <n v="14"/>
    <n v="567"/>
    <n v="633"/>
    <x v="613"/>
    <n v="2.2100000000000002E-2"/>
    <n v="0.1043"/>
    <s v="No"/>
    <s v="No"/>
    <s v="No"/>
    <s v="No"/>
    <s v="No"/>
    <s v="No"/>
    <s v="No"/>
    <s v="Yes"/>
    <s v="Yes"/>
    <s v="Yes"/>
    <s v="No"/>
    <s v="No"/>
    <s v="No"/>
    <s v="No"/>
    <s v="Standard"/>
  </r>
  <r>
    <n v="159938"/>
    <x v="124"/>
    <x v="107"/>
    <x v="8"/>
    <s v="8th District"/>
    <s v="Public"/>
    <s v="School District"/>
    <s v="No"/>
    <s v="Yes"/>
    <n v="660965"/>
    <x v="709"/>
    <s v="4630 167th Ave. S.E."/>
    <m/>
    <s v="Bellevue"/>
    <s v="Washington"/>
    <s v="98006"/>
    <n v="29"/>
    <n v="7"/>
    <n v="444"/>
    <n v="480"/>
    <x v="614"/>
    <n v="1.46E-2"/>
    <n v="7.4999999999999997E-2"/>
    <s v="No"/>
    <s v="Yes"/>
    <s v="Yes"/>
    <s v="Yes"/>
    <s v="Yes"/>
    <s v="Yes"/>
    <s v="Yes"/>
    <s v="No"/>
    <s v="No"/>
    <s v="No"/>
    <s v="No"/>
    <s v="No"/>
    <s v="No"/>
    <s v="No"/>
    <s v="Standard"/>
  </r>
  <r>
    <n v="159938"/>
    <x v="124"/>
    <x v="107"/>
    <x v="8"/>
    <s v="8th District"/>
    <s v="Public"/>
    <s v="School District"/>
    <s v="No"/>
    <s v="Yes"/>
    <n v="664749"/>
    <x v="710"/>
    <s v="20777 SE 16th St"/>
    <m/>
    <s v="Sammamish"/>
    <s v="Washington"/>
    <s v="98075"/>
    <n v="11"/>
    <n v="3"/>
    <n v="567"/>
    <n v="581"/>
    <x v="615"/>
    <n v="5.1999999999999998E-3"/>
    <n v="2.41E-2"/>
    <s v="No"/>
    <s v="Yes"/>
    <s v="Yes"/>
    <s v="Yes"/>
    <s v="Yes"/>
    <s v="Yes"/>
    <s v="Yes"/>
    <s v="No"/>
    <s v="No"/>
    <s v="No"/>
    <s v="No"/>
    <s v="No"/>
    <s v="No"/>
    <s v="No"/>
    <s v="Standard"/>
  </r>
  <r>
    <n v="159938"/>
    <x v="124"/>
    <x v="107"/>
    <x v="8"/>
    <s v="8th District"/>
    <s v="Public"/>
    <s v="School District"/>
    <s v="No"/>
    <s v="Yes"/>
    <n v="660966"/>
    <x v="711"/>
    <s v="2300 228th Ave. S.E."/>
    <m/>
    <s v="Sammamish"/>
    <s v="Washington"/>
    <s v="98075"/>
    <n v="13"/>
    <n v="10"/>
    <n v="524"/>
    <n v="547"/>
    <x v="616"/>
    <n v="1.83E-2"/>
    <n v="4.2000000000000003E-2"/>
    <s v="No"/>
    <s v="Yes"/>
    <s v="Yes"/>
    <s v="Yes"/>
    <s v="Yes"/>
    <s v="Yes"/>
    <s v="Yes"/>
    <s v="No"/>
    <s v="No"/>
    <s v="No"/>
    <s v="No"/>
    <s v="No"/>
    <s v="No"/>
    <s v="No"/>
    <s v="Standard"/>
  </r>
  <r>
    <n v="159938"/>
    <x v="124"/>
    <x v="107"/>
    <x v="8"/>
    <s v="8th District"/>
    <s v="Public"/>
    <s v="School District"/>
    <s v="No"/>
    <s v="Yes"/>
    <n v="660967"/>
    <x v="527"/>
    <s v="26205 S.E. Issaquah-Fall City Rd."/>
    <m/>
    <s v="Issaquah"/>
    <s v="Washington"/>
    <s v="98029"/>
    <n v="28"/>
    <n v="7"/>
    <n v="442"/>
    <n v="477"/>
    <x v="617"/>
    <n v="1.47E-2"/>
    <n v="7.3400000000000007E-2"/>
    <s v="No"/>
    <s v="Yes"/>
    <s v="Yes"/>
    <s v="Yes"/>
    <s v="Yes"/>
    <s v="Yes"/>
    <s v="Yes"/>
    <s v="No"/>
    <s v="No"/>
    <s v="No"/>
    <s v="No"/>
    <s v="No"/>
    <s v="No"/>
    <s v="No"/>
    <s v="Standard"/>
  </r>
  <r>
    <n v="159938"/>
    <x v="124"/>
    <x v="107"/>
    <x v="8"/>
    <s v="8th District"/>
    <s v="Public"/>
    <s v="School District"/>
    <s v="No"/>
    <s v="Yes"/>
    <n v="684417"/>
    <x v="712"/>
    <s v="379 1st Pl SE"/>
    <m/>
    <s v="Issaquah"/>
    <s v="Washington"/>
    <s v="98027"/>
    <n v="14"/>
    <n v="8"/>
    <n v="176"/>
    <n v="198"/>
    <x v="618"/>
    <n v="4.0399999999999998E-2"/>
    <n v="0.1111"/>
    <s v="No"/>
    <s v="No"/>
    <s v="No"/>
    <s v="No"/>
    <s v="No"/>
    <s v="No"/>
    <s v="No"/>
    <s v="No"/>
    <s v="No"/>
    <s v="No"/>
    <s v="Yes"/>
    <s v="Yes"/>
    <s v="Yes"/>
    <s v="Yes"/>
    <s v="Standard"/>
  </r>
  <r>
    <n v="159938"/>
    <x v="124"/>
    <x v="107"/>
    <x v="8"/>
    <s v="8th District"/>
    <s v="Public"/>
    <s v="School District"/>
    <s v="No"/>
    <s v="Yes"/>
    <n v="663637"/>
    <x v="713"/>
    <s v="1739 NE Park Drive"/>
    <m/>
    <s v="Issaquah"/>
    <s v="Washington"/>
    <s v="98029"/>
    <n v="27"/>
    <n v="5"/>
    <n v="516"/>
    <n v="548"/>
    <x v="619"/>
    <n v="9.1000000000000004E-3"/>
    <n v="5.8400000000000001E-2"/>
    <s v="No"/>
    <s v="Yes"/>
    <s v="Yes"/>
    <s v="Yes"/>
    <s v="Yes"/>
    <s v="Yes"/>
    <s v="Yes"/>
    <s v="No"/>
    <s v="No"/>
    <s v="No"/>
    <s v="No"/>
    <s v="No"/>
    <s v="No"/>
    <s v="No"/>
    <s v="Standard"/>
  </r>
  <r>
    <n v="159938"/>
    <x v="124"/>
    <x v="107"/>
    <x v="8"/>
    <s v="8th District"/>
    <s v="Public"/>
    <s v="School District"/>
    <s v="No"/>
    <s v="Yes"/>
    <n v="660976"/>
    <x v="714"/>
    <s v="700 2nd Ave. S.E."/>
    <m/>
    <s v="Issaquah"/>
    <s v="Washington"/>
    <s v="98027"/>
    <n v="240"/>
    <n v="78"/>
    <n v="2157"/>
    <n v="2475"/>
    <x v="620"/>
    <n v="3.15E-2"/>
    <n v="0.1285"/>
    <s v="No"/>
    <s v="No"/>
    <s v="No"/>
    <s v="No"/>
    <s v="No"/>
    <s v="No"/>
    <s v="No"/>
    <s v="No"/>
    <s v="No"/>
    <s v="No"/>
    <s v="Yes"/>
    <s v="Yes"/>
    <s v="Yes"/>
    <s v="Yes"/>
    <s v="Standard"/>
  </r>
  <r>
    <n v="159938"/>
    <x v="124"/>
    <x v="107"/>
    <x v="8"/>
    <s v="8th District"/>
    <s v="Public"/>
    <s v="School District"/>
    <s v="No"/>
    <s v="Yes"/>
    <n v="660973"/>
    <x v="715"/>
    <s v="600 2nd Ave. S.E."/>
    <m/>
    <s v="Issaquah"/>
    <s v="Washington"/>
    <s v="98027"/>
    <n v="154"/>
    <n v="36"/>
    <n v="584"/>
    <n v="774"/>
    <x v="621"/>
    <n v="4.65E-2"/>
    <n v="0.2455"/>
    <s v="No"/>
    <s v="No"/>
    <s v="No"/>
    <s v="No"/>
    <s v="No"/>
    <s v="No"/>
    <s v="No"/>
    <s v="Yes"/>
    <s v="Yes"/>
    <s v="Yes"/>
    <s v="No"/>
    <s v="No"/>
    <s v="No"/>
    <s v="No"/>
    <s v="Standard"/>
  </r>
  <r>
    <n v="159938"/>
    <x v="124"/>
    <x v="107"/>
    <x v="8"/>
    <s v="8th District"/>
    <s v="Public"/>
    <s v="School District"/>
    <s v="No"/>
    <s v="Yes"/>
    <n v="660968"/>
    <x v="716"/>
    <s v="555 N.W. Holly St."/>
    <m/>
    <s v="Issaquah"/>
    <s v="Washington"/>
    <s v="98027"/>
    <n v="154"/>
    <n v="24"/>
    <n v="472"/>
    <n v="650"/>
    <x v="622"/>
    <n v="3.6900000000000002E-2"/>
    <n v="0.27379999999999999"/>
    <s v="Yes"/>
    <s v="Yes"/>
    <s v="Yes"/>
    <s v="Yes"/>
    <s v="Yes"/>
    <s v="Yes"/>
    <s v="Yes"/>
    <s v="No"/>
    <s v="No"/>
    <s v="No"/>
    <s v="No"/>
    <s v="No"/>
    <s v="No"/>
    <s v="No"/>
    <s v="Standard"/>
  </r>
  <r>
    <n v="159938"/>
    <x v="124"/>
    <x v="107"/>
    <x v="8"/>
    <s v="8th District"/>
    <s v="Public"/>
    <s v="School District"/>
    <s v="No"/>
    <s v="Yes"/>
    <n v="660977"/>
    <x v="717"/>
    <s v="1122 228th Ave. S.E."/>
    <m/>
    <s v="Sammamish"/>
    <s v="Washington"/>
    <s v="98059"/>
    <n v="170"/>
    <n v="58"/>
    <n v="1319"/>
    <n v="1547"/>
    <x v="623"/>
    <n v="3.7499999999999999E-2"/>
    <n v="0.1474"/>
    <s v="No"/>
    <s v="No"/>
    <s v="No"/>
    <s v="No"/>
    <s v="No"/>
    <s v="No"/>
    <s v="No"/>
    <s v="No"/>
    <s v="No"/>
    <s v="No"/>
    <s v="Yes"/>
    <s v="Yes"/>
    <s v="Yes"/>
    <s v="Yes"/>
    <s v="Standard"/>
  </r>
  <r>
    <n v="159938"/>
    <x v="124"/>
    <x v="107"/>
    <x v="8"/>
    <s v="8th District"/>
    <s v="Public"/>
    <s v="School District"/>
    <s v="No"/>
    <s v="Yes"/>
    <n v="660969"/>
    <x v="718"/>
    <s v="15644 204th Ave. S.E."/>
    <m/>
    <s v="Renton"/>
    <s v="Washington"/>
    <s v="98059"/>
    <n v="49"/>
    <n v="10"/>
    <n v="393"/>
    <n v="452"/>
    <x v="624"/>
    <n v="2.2100000000000002E-2"/>
    <n v="0.1305"/>
    <s v="No"/>
    <s v="Yes"/>
    <s v="Yes"/>
    <s v="Yes"/>
    <s v="Yes"/>
    <s v="Yes"/>
    <s v="Yes"/>
    <s v="No"/>
    <s v="No"/>
    <s v="No"/>
    <s v="No"/>
    <s v="No"/>
    <s v="No"/>
    <s v="No"/>
    <s v="Standard"/>
  </r>
  <r>
    <n v="159938"/>
    <x v="124"/>
    <x v="107"/>
    <x v="8"/>
    <s v="8th District"/>
    <s v="Public"/>
    <s v="School District"/>
    <s v="No"/>
    <s v="Yes"/>
    <n v="660974"/>
    <x v="719"/>
    <s v="14490 168th Ave. S.E."/>
    <m/>
    <s v="Renton"/>
    <s v="Washington"/>
    <s v="98059"/>
    <n v="100"/>
    <n v="29"/>
    <n v="712"/>
    <n v="841"/>
    <x v="625"/>
    <n v="3.4500000000000003E-2"/>
    <n v="0.15340000000000001"/>
    <s v="No"/>
    <s v="No"/>
    <s v="No"/>
    <s v="No"/>
    <s v="No"/>
    <s v="No"/>
    <s v="No"/>
    <s v="Yes"/>
    <s v="Yes"/>
    <s v="Yes"/>
    <s v="No"/>
    <s v="No"/>
    <s v="No"/>
    <s v="No"/>
    <s v="Standard"/>
  </r>
  <r>
    <n v="159938"/>
    <x v="124"/>
    <x v="107"/>
    <x v="8"/>
    <s v="8th District"/>
    <s v="Public"/>
    <s v="School District"/>
    <s v="No"/>
    <s v="Yes"/>
    <n v="663020"/>
    <x v="720"/>
    <s v="8400 136 AVE S.E."/>
    <m/>
    <s v="Newcastle"/>
    <s v="Washington"/>
    <s v="98059"/>
    <n v="47"/>
    <n v="18"/>
    <n v="398"/>
    <n v="463"/>
    <x v="626"/>
    <n v="3.8899999999999997E-2"/>
    <n v="0.1404"/>
    <s v="No"/>
    <s v="Yes"/>
    <s v="Yes"/>
    <s v="Yes"/>
    <s v="Yes"/>
    <s v="Yes"/>
    <s v="Yes"/>
    <s v="No"/>
    <s v="No"/>
    <s v="No"/>
    <s v="No"/>
    <s v="No"/>
    <s v="No"/>
    <s v="No"/>
    <s v="Standard"/>
  </r>
  <r>
    <n v="159938"/>
    <x v="124"/>
    <x v="107"/>
    <x v="8"/>
    <s v="8th District"/>
    <s v="Public"/>
    <s v="School District"/>
    <s v="No"/>
    <s v="Yes"/>
    <n v="663236"/>
    <x v="721"/>
    <s v="24635 SE Issaquah Fall City Road"/>
    <m/>
    <s v="Issaquah"/>
    <s v="Washington"/>
    <s v="98029"/>
    <n v="0"/>
    <n v="0"/>
    <n v="0"/>
    <n v="0"/>
    <x v="26"/>
    <n v="0"/>
    <n v="0"/>
    <s v="No"/>
    <s v="No"/>
    <s v="No"/>
    <s v="No"/>
    <s v="No"/>
    <s v="No"/>
    <s v="No"/>
    <s v="Yes"/>
    <s v="Yes"/>
    <s v="Yes"/>
    <s v="No"/>
    <s v="No"/>
    <s v="No"/>
    <s v="No"/>
    <s v="Standard"/>
  </r>
  <r>
    <n v="159938"/>
    <x v="124"/>
    <x v="107"/>
    <x v="8"/>
    <s v="8th District"/>
    <s v="Public"/>
    <s v="School District"/>
    <s v="No"/>
    <s v="Yes"/>
    <n v="687647"/>
    <x v="722"/>
    <s v="24635 SE Issaquah Fall City Road"/>
    <m/>
    <s v="Issaquah"/>
    <s v="Washington"/>
    <s v="98029"/>
    <n v="43"/>
    <n v="11"/>
    <n v="597"/>
    <n v="651"/>
    <x v="627"/>
    <n v="1.6899999999999998E-2"/>
    <n v="8.2900000000000001E-2"/>
    <s v="No"/>
    <s v="No"/>
    <s v="No"/>
    <s v="No"/>
    <s v="No"/>
    <s v="No"/>
    <s v="No"/>
    <s v="Yes"/>
    <s v="Yes"/>
    <s v="Yes"/>
    <s v="No"/>
    <s v="No"/>
    <s v="No"/>
    <s v="No"/>
    <s v="Standard"/>
  </r>
  <r>
    <n v="159938"/>
    <x v="124"/>
    <x v="107"/>
    <x v="30"/>
    <s v="8th District"/>
    <s v="Public"/>
    <s v="School District"/>
    <s v="No"/>
    <s v="Yes"/>
    <n v="660975"/>
    <x v="723"/>
    <s v="3200 228th Ave. S.E."/>
    <m/>
    <s v="Sammamish"/>
    <s v="Washington"/>
    <s v="98075"/>
    <n v="30"/>
    <n v="22"/>
    <n v="898"/>
    <n v="950"/>
    <x v="628"/>
    <n v="2.3199999999999998E-2"/>
    <n v="5.4699999999999999E-2"/>
    <s v="No"/>
    <s v="No"/>
    <s v="No"/>
    <s v="No"/>
    <s v="No"/>
    <s v="No"/>
    <s v="No"/>
    <s v="Yes"/>
    <s v="Yes"/>
    <s v="Yes"/>
    <s v="No"/>
    <s v="No"/>
    <s v="No"/>
    <s v="No"/>
    <s v="Standard"/>
  </r>
  <r>
    <n v="159938"/>
    <x v="124"/>
    <x v="107"/>
    <x v="8"/>
    <s v="8th District"/>
    <s v="Public"/>
    <s v="School District"/>
    <s v="No"/>
    <s v="Yes"/>
    <n v="660979"/>
    <x v="724"/>
    <s v="1122 228th Ave SE"/>
    <m/>
    <s v="Sammamish"/>
    <s v="Washington"/>
    <s v="98027"/>
    <n v="111"/>
    <n v="32"/>
    <n v="2076"/>
    <n v="2219"/>
    <x v="629"/>
    <n v="1.44E-2"/>
    <n v="6.4399999999999999E-2"/>
    <s v="No"/>
    <s v="No"/>
    <s v="No"/>
    <s v="No"/>
    <s v="No"/>
    <s v="No"/>
    <s v="No"/>
    <s v="No"/>
    <s v="No"/>
    <s v="No"/>
    <s v="Yes"/>
    <s v="Yes"/>
    <s v="Yes"/>
    <s v="Yes"/>
    <s v="Standard"/>
  </r>
  <r>
    <n v="159938"/>
    <x v="124"/>
    <x v="107"/>
    <x v="8"/>
    <s v="8th District"/>
    <s v="Public"/>
    <s v="School District"/>
    <s v="No"/>
    <s v="Yes"/>
    <n v="660970"/>
    <x v="725"/>
    <s v="3200 Issaquah-Pine Lake Rd. SE"/>
    <m/>
    <s v="Sammamish"/>
    <s v="Washington"/>
    <s v="98075"/>
    <n v="37"/>
    <n v="8"/>
    <n v="525"/>
    <n v="570"/>
    <x v="630"/>
    <n v="1.4E-2"/>
    <n v="7.8899999999999998E-2"/>
    <s v="No"/>
    <s v="Yes"/>
    <s v="Yes"/>
    <s v="Yes"/>
    <s v="Yes"/>
    <s v="Yes"/>
    <s v="Yes"/>
    <s v="No"/>
    <s v="No"/>
    <s v="No"/>
    <s v="No"/>
    <s v="No"/>
    <s v="No"/>
    <s v="No"/>
    <s v="Standard"/>
  </r>
  <r>
    <n v="159938"/>
    <x v="124"/>
    <x v="107"/>
    <x v="8"/>
    <s v="8th District"/>
    <s v="Public"/>
    <s v="School District"/>
    <s v="No"/>
    <s v="Yes"/>
    <n v="660971"/>
    <x v="285"/>
    <s v="4229 180th Ave. S.E."/>
    <m/>
    <s v="Bellevue"/>
    <s v="Washington"/>
    <s v="98008"/>
    <n v="91"/>
    <n v="14"/>
    <n v="424"/>
    <n v="529"/>
    <x v="631"/>
    <n v="2.6499999999999999E-2"/>
    <n v="0.19850000000000001"/>
    <s v="No"/>
    <s v="Yes"/>
    <s v="Yes"/>
    <s v="Yes"/>
    <s v="Yes"/>
    <s v="Yes"/>
    <s v="Yes"/>
    <s v="No"/>
    <s v="No"/>
    <s v="No"/>
    <s v="No"/>
    <s v="No"/>
    <s v="No"/>
    <s v="No"/>
    <s v="Standard"/>
  </r>
  <r>
    <n v="158999"/>
    <x v="125"/>
    <x v="108"/>
    <x v="16"/>
    <s v="4th District"/>
    <s v="Public"/>
    <s v="School District"/>
    <s v="No"/>
    <s v="Yes"/>
    <n v="661525"/>
    <x v="726"/>
    <s v="PO Box 69"/>
    <m/>
    <s v="Kahlotus"/>
    <s v="Washington"/>
    <s v="99335"/>
    <n v="26"/>
    <n v="0"/>
    <n v="5"/>
    <n v="31"/>
    <x v="632"/>
    <n v="0"/>
    <n v="0.8387"/>
    <s v="Yes"/>
    <s v="Yes"/>
    <s v="Yes"/>
    <s v="Yes"/>
    <s v="Yes"/>
    <s v="Yes"/>
    <s v="Yes"/>
    <s v="Yes"/>
    <s v="No"/>
    <s v="No"/>
    <s v="No"/>
    <s v="No"/>
    <s v="No"/>
    <s v="No"/>
    <s v="CEP"/>
  </r>
  <r>
    <n v="158999"/>
    <x v="125"/>
    <x v="108"/>
    <x v="34"/>
    <s v="4th District"/>
    <s v="Public"/>
    <s v="School District"/>
    <s v="No"/>
    <s v="Yes"/>
    <n v="661526"/>
    <x v="727"/>
    <s v="100 W Martin  Street"/>
    <m/>
    <s v="Kahlotus"/>
    <s v="Washington"/>
    <s v="99335"/>
    <n v="19"/>
    <n v="0"/>
    <n v="0"/>
    <n v="19"/>
    <x v="0"/>
    <n v="0"/>
    <n v="1"/>
    <s v="No"/>
    <s v="No"/>
    <s v="No"/>
    <s v="No"/>
    <s v="No"/>
    <s v="No"/>
    <s v="No"/>
    <s v="No"/>
    <s v="Yes"/>
    <s v="Yes"/>
    <s v="Yes"/>
    <s v="Yes"/>
    <s v="Yes"/>
    <s v="Yes"/>
    <s v="CEP"/>
  </r>
  <r>
    <n v="159346"/>
    <x v="126"/>
    <x v="109"/>
    <x v="19"/>
    <s v="3rd District"/>
    <s v="Public"/>
    <s v="School District"/>
    <s v="No"/>
    <s v="Yes"/>
    <n v="661482"/>
    <x v="728"/>
    <s v="548 China Garden Road"/>
    <s v="China Garden Road"/>
    <s v="Kalama"/>
    <s v="Washington"/>
    <s v="98625"/>
    <n v="135"/>
    <n v="35"/>
    <n v="371"/>
    <n v="541"/>
    <x v="633"/>
    <n v="6.4699999999999994E-2"/>
    <n v="0.31419999999999998"/>
    <s v="Yes"/>
    <s v="Yes"/>
    <s v="Yes"/>
    <s v="Yes"/>
    <s v="Yes"/>
    <s v="Yes"/>
    <s v="Yes"/>
    <s v="No"/>
    <s v="No"/>
    <s v="No"/>
    <s v="No"/>
    <s v="No"/>
    <s v="No"/>
    <s v="No"/>
    <s v="Standard"/>
  </r>
  <r>
    <n v="159346"/>
    <x v="126"/>
    <x v="109"/>
    <x v="19"/>
    <s v="3rd District"/>
    <s v="Public"/>
    <s v="School District"/>
    <s v="No"/>
    <s v="Yes"/>
    <n v="687675"/>
    <x v="729"/>
    <s v="548 China Garden Road"/>
    <m/>
    <s v="Kalama"/>
    <s v="Washington"/>
    <s v="98625"/>
    <n v="87"/>
    <n v="15"/>
    <n v="357"/>
    <n v="459"/>
    <x v="634"/>
    <n v="3.27E-2"/>
    <n v="0.22220000000000001"/>
    <s v="No"/>
    <s v="No"/>
    <s v="No"/>
    <s v="No"/>
    <s v="No"/>
    <s v="No"/>
    <s v="No"/>
    <s v="No"/>
    <s v="No"/>
    <s v="No"/>
    <s v="Yes"/>
    <s v="Yes"/>
    <s v="Yes"/>
    <s v="Yes"/>
    <s v="Standard"/>
  </r>
  <r>
    <n v="159346"/>
    <x v="126"/>
    <x v="109"/>
    <x v="19"/>
    <s v="3rd District"/>
    <s v="Public"/>
    <s v="School District"/>
    <s v="No"/>
    <s v="Yes"/>
    <n v="661483"/>
    <x v="730"/>
    <s v="548 China Garden road"/>
    <m/>
    <s v="Kalama"/>
    <s v="Washington"/>
    <s v="98625"/>
    <n v="148"/>
    <n v="34"/>
    <n v="434"/>
    <n v="616"/>
    <x v="635"/>
    <n v="5.5199999999999999E-2"/>
    <n v="0.29549999999999998"/>
    <s v="No"/>
    <s v="No"/>
    <s v="No"/>
    <s v="No"/>
    <s v="No"/>
    <s v="No"/>
    <s v="No"/>
    <s v="Yes"/>
    <s v="Yes"/>
    <s v="Yes"/>
    <s v="Yes"/>
    <s v="Yes"/>
    <s v="Yes"/>
    <s v="Yes"/>
    <s v="Standard"/>
  </r>
  <r>
    <n v="159495"/>
    <x v="127"/>
    <x v="110"/>
    <x v="33"/>
    <s v="5th District"/>
    <s v="Public"/>
    <s v="School District"/>
    <s v="No"/>
    <s v="Yes"/>
    <n v="661500"/>
    <x v="731"/>
    <s v="PO Box 367"/>
    <m/>
    <s v="Keller"/>
    <s v="Washington"/>
    <s v="99140"/>
    <n v="39"/>
    <n v="0"/>
    <n v="5"/>
    <n v="44"/>
    <x v="18"/>
    <n v="0"/>
    <n v="0.88639999999999997"/>
    <s v="No"/>
    <s v="Yes"/>
    <s v="Yes"/>
    <s v="Yes"/>
    <s v="Yes"/>
    <s v="Yes"/>
    <s v="Yes"/>
    <s v="Yes"/>
    <s v="No"/>
    <s v="No"/>
    <s v="No"/>
    <s v="No"/>
    <s v="No"/>
    <s v="No"/>
    <s v="CEP"/>
  </r>
  <r>
    <n v="159957"/>
    <x v="128"/>
    <x v="111"/>
    <x v="19"/>
    <s v="3rd District"/>
    <s v="Public"/>
    <s v="School District"/>
    <s v="No"/>
    <s v="Yes"/>
    <n v="659055"/>
    <x v="732"/>
    <s v="401 Barnes Street"/>
    <m/>
    <s v="Kelso"/>
    <s v="Washington"/>
    <s v="98626"/>
    <n v="351"/>
    <n v="0"/>
    <n v="0"/>
    <n v="351"/>
    <x v="0"/>
    <n v="0"/>
    <n v="1"/>
    <s v="Yes"/>
    <s v="Yes"/>
    <s v="Yes"/>
    <s v="Yes"/>
    <s v="Yes"/>
    <s v="Yes"/>
    <s v="Yes"/>
    <s v="No"/>
    <s v="No"/>
    <s v="No"/>
    <s v="No"/>
    <s v="No"/>
    <s v="No"/>
    <s v="No"/>
    <s v="CEP"/>
  </r>
  <r>
    <n v="159957"/>
    <x v="128"/>
    <x v="111"/>
    <x v="19"/>
    <s v="3rd District"/>
    <s v="Public"/>
    <s v="School District"/>
    <s v="No"/>
    <s v="Yes"/>
    <n v="661499"/>
    <x v="733"/>
    <s v="1609 Burcham Street"/>
    <m/>
    <s v="Kelso"/>
    <s v="Washington"/>
    <s v="98626"/>
    <n v="300"/>
    <n v="0"/>
    <n v="141"/>
    <n v="441"/>
    <x v="507"/>
    <n v="0"/>
    <n v="0.68030000000000002"/>
    <s v="Yes"/>
    <s v="Yes"/>
    <s v="Yes"/>
    <s v="Yes"/>
    <s v="Yes"/>
    <s v="Yes"/>
    <s v="Yes"/>
    <s v="No"/>
    <s v="No"/>
    <s v="No"/>
    <s v="No"/>
    <s v="No"/>
    <s v="No"/>
    <s v="No"/>
    <s v="CEP"/>
  </r>
  <r>
    <n v="159957"/>
    <x v="128"/>
    <x v="111"/>
    <x v="19"/>
    <s v="3rd District"/>
    <s v="Public"/>
    <s v="School District"/>
    <s v="No"/>
    <s v="Yes"/>
    <n v="661491"/>
    <x v="734"/>
    <s v="3902 Old Pacific Hwy. S"/>
    <m/>
    <s v="Kelso"/>
    <s v="Washington"/>
    <s v="98626"/>
    <n v="64"/>
    <n v="0"/>
    <n v="51"/>
    <n v="115"/>
    <x v="636"/>
    <n v="0"/>
    <n v="0.55649999999999999"/>
    <s v="No"/>
    <s v="Yes"/>
    <s v="Yes"/>
    <s v="Yes"/>
    <s v="Yes"/>
    <s v="Yes"/>
    <s v="Yes"/>
    <s v="No"/>
    <s v="No"/>
    <s v="No"/>
    <s v="No"/>
    <s v="No"/>
    <s v="No"/>
    <s v="No"/>
    <s v="CEP"/>
  </r>
  <r>
    <n v="159957"/>
    <x v="128"/>
    <x v="111"/>
    <x v="19"/>
    <s v="3rd District"/>
    <s v="Public"/>
    <s v="School District"/>
    <s v="No"/>
    <s v="Yes"/>
    <n v="665411"/>
    <x v="735"/>
    <s v="2000 Allen Street"/>
    <m/>
    <s v="Kelso"/>
    <s v="Washington"/>
    <s v="98626"/>
    <n v="357"/>
    <n v="0"/>
    <n v="160"/>
    <n v="517"/>
    <x v="637"/>
    <n v="0"/>
    <n v="0.6905"/>
    <s v="No"/>
    <s v="No"/>
    <s v="No"/>
    <s v="No"/>
    <s v="No"/>
    <s v="No"/>
    <s v="No"/>
    <s v="Yes"/>
    <s v="Yes"/>
    <s v="Yes"/>
    <s v="No"/>
    <s v="No"/>
    <s v="No"/>
    <s v="No"/>
    <s v="CEP"/>
  </r>
  <r>
    <n v="159957"/>
    <x v="128"/>
    <x v="111"/>
    <x v="19"/>
    <s v="3rd District"/>
    <s v="Public"/>
    <s v="School District"/>
    <s v="No"/>
    <s v="Yes"/>
    <n v="661496"/>
    <x v="736"/>
    <s v="500 Redpath"/>
    <m/>
    <s v="Kelso"/>
    <s v="Washington"/>
    <s v="98626"/>
    <n v="464"/>
    <n v="0"/>
    <n v="105"/>
    <n v="569"/>
    <x v="638"/>
    <n v="0"/>
    <n v="0.8155"/>
    <s v="No"/>
    <s v="No"/>
    <s v="No"/>
    <s v="No"/>
    <s v="No"/>
    <s v="No"/>
    <s v="No"/>
    <s v="Yes"/>
    <s v="Yes"/>
    <s v="Yes"/>
    <s v="No"/>
    <s v="No"/>
    <s v="No"/>
    <s v="No"/>
    <s v="CEP"/>
  </r>
  <r>
    <n v="159957"/>
    <x v="128"/>
    <x v="111"/>
    <x v="19"/>
    <s v="3rd District"/>
    <s v="Public"/>
    <s v="School District"/>
    <s v="No"/>
    <s v="Yes"/>
    <n v="659057"/>
    <x v="737"/>
    <s v="1904 Allen St"/>
    <m/>
    <s v="Kelso"/>
    <s v="Washington"/>
    <s v="98626"/>
    <n v="923"/>
    <n v="0"/>
    <n v="519"/>
    <n v="1442"/>
    <x v="639"/>
    <n v="0"/>
    <n v="0.6401"/>
    <s v="No"/>
    <s v="No"/>
    <s v="No"/>
    <s v="No"/>
    <s v="No"/>
    <s v="No"/>
    <s v="No"/>
    <s v="No"/>
    <s v="No"/>
    <s v="No"/>
    <s v="Yes"/>
    <s v="Yes"/>
    <s v="Yes"/>
    <s v="Yes"/>
    <s v="CEP"/>
  </r>
  <r>
    <n v="159957"/>
    <x v="128"/>
    <x v="111"/>
    <x v="19"/>
    <s v="3rd District"/>
    <s v="Public"/>
    <s v="School District"/>
    <s v="No"/>
    <s v="Yes"/>
    <n v="686643"/>
    <x v="738"/>
    <s v="200 Boardwalk Way"/>
    <m/>
    <s v="Kelso"/>
    <s v="Washington"/>
    <s v="98626"/>
    <n v="620"/>
    <n v="0"/>
    <n v="232"/>
    <n v="852"/>
    <x v="640"/>
    <n v="0"/>
    <n v="0.72770000000000001"/>
    <s v="No"/>
    <s v="Yes"/>
    <s v="Yes"/>
    <s v="Yes"/>
    <s v="Yes"/>
    <s v="Yes"/>
    <s v="Yes"/>
    <s v="No"/>
    <s v="No"/>
    <s v="No"/>
    <s v="No"/>
    <s v="No"/>
    <s v="No"/>
    <s v="No"/>
    <s v="CEP"/>
  </r>
  <r>
    <n v="159957"/>
    <x v="128"/>
    <x v="111"/>
    <x v="19"/>
    <s v="3rd District"/>
    <s v="Public"/>
    <s v="School District"/>
    <s v="No"/>
    <s v="Yes"/>
    <n v="661493"/>
    <x v="739"/>
    <s v="404 Long Ave"/>
    <m/>
    <s v="Kelso"/>
    <s v="Washington"/>
    <s v="98626"/>
    <n v="70"/>
    <n v="0"/>
    <n v="96"/>
    <n v="166"/>
    <x v="641"/>
    <n v="0"/>
    <n v="0.42170000000000002"/>
    <s v="No"/>
    <s v="Yes"/>
    <s v="Yes"/>
    <s v="Yes"/>
    <s v="Yes"/>
    <s v="Yes"/>
    <s v="Yes"/>
    <s v="No"/>
    <s v="No"/>
    <s v="No"/>
    <s v="No"/>
    <s v="No"/>
    <s v="No"/>
    <s v="No"/>
    <s v="CEP"/>
  </r>
  <r>
    <n v="159957"/>
    <x v="128"/>
    <x v="111"/>
    <x v="19"/>
    <s v="3rd District"/>
    <s v="Public"/>
    <s v="School District"/>
    <s v="No"/>
    <s v="Yes"/>
    <n v="661494"/>
    <x v="740"/>
    <s v="1213 S. 5th Avenue"/>
    <m/>
    <s v="Kelso"/>
    <s v="Washington"/>
    <s v="98626"/>
    <n v="391"/>
    <n v="0"/>
    <n v="0"/>
    <n v="391"/>
    <x v="0"/>
    <n v="0"/>
    <n v="1"/>
    <s v="Yes"/>
    <s v="Yes"/>
    <s v="Yes"/>
    <s v="Yes"/>
    <s v="Yes"/>
    <s v="Yes"/>
    <s v="Yes"/>
    <s v="No"/>
    <s v="No"/>
    <s v="No"/>
    <s v="No"/>
    <s v="No"/>
    <s v="No"/>
    <s v="No"/>
    <s v="CEP"/>
  </r>
  <r>
    <n v="159891"/>
    <x v="129"/>
    <x v="112"/>
    <x v="11"/>
    <s v="4th District"/>
    <s v="Public"/>
    <s v="School District"/>
    <s v="No"/>
    <s v="Yes"/>
    <n v="665516"/>
    <x v="741"/>
    <s v="123 S. Kent St."/>
    <m/>
    <s v="Kennewick"/>
    <s v="Washington"/>
    <s v="99336"/>
    <n v="873"/>
    <n v="0"/>
    <n v="0"/>
    <n v="873"/>
    <x v="0"/>
    <n v="0"/>
    <n v="1"/>
    <s v="Yes"/>
    <s v="Yes"/>
    <s v="Yes"/>
    <s v="Yes"/>
    <s v="Yes"/>
    <s v="Yes"/>
    <s v="Yes"/>
    <s v="No"/>
    <s v="No"/>
    <s v="No"/>
    <s v="No"/>
    <s v="No"/>
    <s v="No"/>
    <s v="No"/>
    <s v="CEP"/>
  </r>
  <r>
    <n v="159891"/>
    <x v="129"/>
    <x v="112"/>
    <x v="16"/>
    <s v="4th District"/>
    <s v="Public"/>
    <s v="School District"/>
    <s v="No"/>
    <s v="Yes"/>
    <n v="685116"/>
    <x v="742"/>
    <s v="18 Center Parkway"/>
    <m/>
    <s v="Richland"/>
    <s v="Washington"/>
    <s v="99352"/>
    <n v="179"/>
    <n v="0"/>
    <n v="581"/>
    <n v="760"/>
    <x v="642"/>
    <n v="0"/>
    <n v="0.23549999999999999"/>
    <s v="No"/>
    <s v="Yes"/>
    <s v="Yes"/>
    <s v="Yes"/>
    <s v="Yes"/>
    <s v="Yes"/>
    <s v="Yes"/>
    <s v="No"/>
    <s v="No"/>
    <s v="No"/>
    <s v="No"/>
    <s v="No"/>
    <s v="No"/>
    <s v="No"/>
    <s v="CEP"/>
  </r>
  <r>
    <n v="159891"/>
    <x v="129"/>
    <x v="112"/>
    <x v="11"/>
    <s v="4th District"/>
    <s v="Public"/>
    <s v="School District"/>
    <s v="No"/>
    <s v="Yes"/>
    <n v="663381"/>
    <x v="743"/>
    <s v="1229 W. 22nd Pl."/>
    <m/>
    <s v="Kennewick"/>
    <s v="Washington"/>
    <s v="99337"/>
    <n v="294"/>
    <n v="0"/>
    <n v="72"/>
    <n v="366"/>
    <x v="643"/>
    <n v="0"/>
    <n v="0.80330000000000001"/>
    <s v="No"/>
    <s v="Yes"/>
    <s v="Yes"/>
    <s v="Yes"/>
    <s v="Yes"/>
    <s v="Yes"/>
    <s v="Yes"/>
    <s v="No"/>
    <s v="No"/>
    <s v="No"/>
    <s v="No"/>
    <s v="No"/>
    <s v="No"/>
    <s v="No"/>
    <s v="CEP"/>
  </r>
  <r>
    <n v="159891"/>
    <x v="129"/>
    <x v="112"/>
    <x v="11"/>
    <s v="4th District"/>
    <s v="Public"/>
    <s v="School District"/>
    <s v="No"/>
    <s v="Yes"/>
    <n v="664589"/>
    <x v="417"/>
    <s v="505 S Highland Dr."/>
    <m/>
    <s v="Kennewick"/>
    <s v="Washington"/>
    <s v="99337"/>
    <n v="376"/>
    <n v="0"/>
    <n v="165"/>
    <n v="541"/>
    <x v="644"/>
    <n v="0"/>
    <n v="0.69499999999999995"/>
    <s v="No"/>
    <s v="Yes"/>
    <s v="Yes"/>
    <s v="Yes"/>
    <s v="Yes"/>
    <s v="Yes"/>
    <s v="Yes"/>
    <s v="No"/>
    <s v="No"/>
    <s v="No"/>
    <s v="No"/>
    <s v="No"/>
    <s v="No"/>
    <s v="No"/>
    <s v="CEP"/>
  </r>
  <r>
    <n v="159891"/>
    <x v="129"/>
    <x v="112"/>
    <x v="11"/>
    <s v="4th District"/>
    <s v="Public"/>
    <s v="School District"/>
    <s v="No"/>
    <s v="Yes"/>
    <n v="684421"/>
    <x v="662"/>
    <s v="4891 W. 27th Ave"/>
    <m/>
    <s v="Kennewick"/>
    <s v="Washington"/>
    <s v="99337"/>
    <n v="514"/>
    <n v="0"/>
    <n v="407"/>
    <n v="921"/>
    <x v="645"/>
    <n v="0"/>
    <n v="0.55810000000000004"/>
    <s v="No"/>
    <s v="No"/>
    <s v="No"/>
    <s v="No"/>
    <s v="No"/>
    <s v="No"/>
    <s v="No"/>
    <s v="Yes"/>
    <s v="Yes"/>
    <s v="Yes"/>
    <s v="No"/>
    <s v="No"/>
    <s v="No"/>
    <s v="No"/>
    <s v="CEP"/>
  </r>
  <r>
    <n v="159891"/>
    <x v="129"/>
    <x v="112"/>
    <x v="11"/>
    <s v="4th District"/>
    <s v="Public"/>
    <s v="School District"/>
    <s v="No"/>
    <s v="Yes"/>
    <n v="664711"/>
    <x v="744"/>
    <s v="16734 Cottonwood Creek Blvd"/>
    <m/>
    <s v="Kennewick"/>
    <s v="Washington"/>
    <s v="99338"/>
    <n v="93"/>
    <n v="0"/>
    <n v="356"/>
    <n v="449"/>
    <x v="646"/>
    <n v="0"/>
    <n v="0.20710000000000001"/>
    <s v="No"/>
    <s v="Yes"/>
    <s v="Yes"/>
    <s v="Yes"/>
    <s v="Yes"/>
    <s v="Yes"/>
    <s v="Yes"/>
    <s v="No"/>
    <s v="No"/>
    <s v="No"/>
    <s v="No"/>
    <s v="No"/>
    <s v="No"/>
    <s v="No"/>
    <s v="CEP"/>
  </r>
  <r>
    <n v="159891"/>
    <x v="129"/>
    <x v="112"/>
    <x v="11"/>
    <s v="4th District"/>
    <s v="Public"/>
    <s v="School District"/>
    <s v="No"/>
    <s v="Yes"/>
    <n v="661137"/>
    <x v="745"/>
    <s v="1701 S. Clodfelter Rd."/>
    <m/>
    <s v="Kennewick"/>
    <s v="Washington"/>
    <s v="99338"/>
    <n v="233"/>
    <n v="0"/>
    <n v="665"/>
    <n v="898"/>
    <x v="288"/>
    <n v="0"/>
    <n v="0.25950000000000001"/>
    <s v="No"/>
    <s v="No"/>
    <s v="No"/>
    <s v="No"/>
    <s v="No"/>
    <s v="No"/>
    <s v="No"/>
    <s v="Yes"/>
    <s v="Yes"/>
    <s v="Yes"/>
    <s v="No"/>
    <s v="No"/>
    <s v="No"/>
    <s v="No"/>
    <s v="CEP"/>
  </r>
  <r>
    <n v="159891"/>
    <x v="129"/>
    <x v="112"/>
    <x v="11"/>
    <s v="4th District"/>
    <s v="Public"/>
    <s v="School District"/>
    <s v="No"/>
    <s v="Yes"/>
    <n v="665517"/>
    <x v="746"/>
    <s v="910 East 10th Avenue"/>
    <m/>
    <s v="Kennewick"/>
    <s v="Washington"/>
    <s v="99336"/>
    <n v="477"/>
    <n v="0"/>
    <n v="0"/>
    <n v="477"/>
    <x v="0"/>
    <n v="0"/>
    <n v="1"/>
    <s v="No"/>
    <s v="Yes"/>
    <s v="Yes"/>
    <s v="Yes"/>
    <s v="Yes"/>
    <s v="Yes"/>
    <s v="Yes"/>
    <s v="No"/>
    <s v="No"/>
    <s v="No"/>
    <s v="No"/>
    <s v="No"/>
    <s v="No"/>
    <s v="No"/>
    <s v="CEP"/>
  </r>
  <r>
    <n v="159891"/>
    <x v="129"/>
    <x v="112"/>
    <x v="11"/>
    <s v="4th District"/>
    <s v="Public"/>
    <s v="School District"/>
    <s v="No"/>
    <s v="Yes"/>
    <n v="661128"/>
    <x v="190"/>
    <s v="201 S. Dawes Ave"/>
    <m/>
    <s v="Kennewick"/>
    <s v="Washington"/>
    <s v="99336"/>
    <n v="343"/>
    <n v="0"/>
    <n v="0"/>
    <n v="343"/>
    <x v="0"/>
    <n v="0"/>
    <n v="1"/>
    <s v="No"/>
    <s v="Yes"/>
    <s v="Yes"/>
    <s v="Yes"/>
    <s v="Yes"/>
    <s v="Yes"/>
    <s v="Yes"/>
    <s v="No"/>
    <s v="No"/>
    <s v="No"/>
    <s v="No"/>
    <s v="No"/>
    <s v="No"/>
    <s v="No"/>
    <s v="CEP"/>
  </r>
  <r>
    <n v="159891"/>
    <x v="129"/>
    <x v="112"/>
    <x v="11"/>
    <s v="4th District"/>
    <s v="Public"/>
    <s v="School District"/>
    <s v="No"/>
    <s v="Yes"/>
    <n v="685117"/>
    <x v="747"/>
    <s v="6011 W. 10th Pl."/>
    <m/>
    <s v="Kennewick"/>
    <s v="Washington"/>
    <s v="99336"/>
    <n v="523"/>
    <n v="0"/>
    <n v="80"/>
    <n v="603"/>
    <x v="647"/>
    <n v="0"/>
    <n v="0.86729999999999996"/>
    <s v="No"/>
    <s v="Yes"/>
    <s v="Yes"/>
    <s v="Yes"/>
    <s v="Yes"/>
    <s v="Yes"/>
    <s v="Yes"/>
    <s v="No"/>
    <s v="No"/>
    <s v="No"/>
    <s v="No"/>
    <s v="No"/>
    <s v="No"/>
    <s v="No"/>
    <s v="CEP"/>
  </r>
  <r>
    <n v="159891"/>
    <x v="129"/>
    <x v="112"/>
    <x v="11"/>
    <s v="4th District"/>
    <s v="Public"/>
    <s v="School District"/>
    <s v="No"/>
    <s v="Yes"/>
    <n v="664337"/>
    <x v="503"/>
    <s v="3520 West John Day"/>
    <m/>
    <s v="KENNEWICK"/>
    <s v="Washington"/>
    <s v="99336"/>
    <n v="462"/>
    <n v="0"/>
    <n v="0"/>
    <n v="462"/>
    <x v="0"/>
    <n v="0"/>
    <n v="1"/>
    <s v="No"/>
    <s v="Yes"/>
    <s v="Yes"/>
    <s v="Yes"/>
    <s v="Yes"/>
    <s v="Yes"/>
    <s v="Yes"/>
    <s v="No"/>
    <s v="No"/>
    <s v="No"/>
    <s v="No"/>
    <s v="No"/>
    <s v="No"/>
    <s v="No"/>
    <s v="CEP"/>
  </r>
  <r>
    <n v="159891"/>
    <x v="129"/>
    <x v="112"/>
    <x v="11"/>
    <s v="4th District"/>
    <s v="Public"/>
    <s v="School District"/>
    <s v="No"/>
    <s v="Yes"/>
    <n v="665546"/>
    <x v="748"/>
    <s v="425 S. Tweedt St."/>
    <m/>
    <s v="Kennewick"/>
    <s v="Washington"/>
    <s v="99336"/>
    <n v="727"/>
    <n v="0"/>
    <n v="0"/>
    <n v="727"/>
    <x v="0"/>
    <n v="0"/>
    <n v="1"/>
    <s v="No"/>
    <s v="No"/>
    <s v="No"/>
    <s v="No"/>
    <s v="No"/>
    <s v="No"/>
    <s v="No"/>
    <s v="Yes"/>
    <s v="Yes"/>
    <s v="Yes"/>
    <s v="No"/>
    <s v="No"/>
    <s v="No"/>
    <s v="No"/>
    <s v="CEP"/>
  </r>
  <r>
    <n v="159891"/>
    <x v="129"/>
    <x v="112"/>
    <x v="11"/>
    <s v="4th District"/>
    <s v="Public"/>
    <s v="School District"/>
    <s v="No"/>
    <s v="Yes"/>
    <n v="661139"/>
    <x v="749"/>
    <s v="3500 S. Vancouver St."/>
    <m/>
    <s v="Kennewick"/>
    <s v="Washington"/>
    <s v="99337"/>
    <n v="597"/>
    <n v="0"/>
    <n v="255"/>
    <n v="852"/>
    <x v="648"/>
    <n v="0"/>
    <n v="0.70069999999999999"/>
    <s v="No"/>
    <s v="No"/>
    <s v="No"/>
    <s v="No"/>
    <s v="No"/>
    <s v="No"/>
    <s v="No"/>
    <s v="Yes"/>
    <s v="Yes"/>
    <s v="Yes"/>
    <s v="No"/>
    <s v="No"/>
    <s v="No"/>
    <s v="No"/>
    <s v="CEP"/>
  </r>
  <r>
    <n v="159891"/>
    <x v="129"/>
    <x v="112"/>
    <x v="11"/>
    <s v="4th District"/>
    <s v="Public"/>
    <s v="School District"/>
    <s v="No"/>
    <s v="Yes"/>
    <n v="661141"/>
    <x v="750"/>
    <s v="600 N Arthur St."/>
    <m/>
    <s v="Kennewick"/>
    <s v="Washington"/>
    <s v="99336"/>
    <n v="923"/>
    <n v="0"/>
    <n v="1018"/>
    <n v="1941"/>
    <x v="649"/>
    <n v="0"/>
    <n v="0.47549999999999998"/>
    <s v="No"/>
    <s v="No"/>
    <s v="No"/>
    <s v="No"/>
    <s v="No"/>
    <s v="No"/>
    <s v="No"/>
    <s v="No"/>
    <s v="No"/>
    <s v="No"/>
    <s v="Yes"/>
    <s v="Yes"/>
    <s v="Yes"/>
    <s v="Yes"/>
    <s v="CEP"/>
  </r>
  <r>
    <n v="159891"/>
    <x v="129"/>
    <x v="112"/>
    <x v="11"/>
    <s v="4th District"/>
    <s v="Public"/>
    <s v="School District"/>
    <s v="No"/>
    <s v="Yes"/>
    <n v="665612"/>
    <x v="751"/>
    <s v="560 W. 6th Ave"/>
    <m/>
    <s v="Kennewick"/>
    <s v="Washington"/>
    <s v="99336"/>
    <n v="1574"/>
    <n v="0"/>
    <n v="361"/>
    <n v="1935"/>
    <x v="650"/>
    <n v="0"/>
    <n v="0.81340000000000001"/>
    <s v="No"/>
    <s v="No"/>
    <s v="No"/>
    <s v="No"/>
    <s v="No"/>
    <s v="No"/>
    <s v="No"/>
    <s v="No"/>
    <s v="No"/>
    <s v="No"/>
    <s v="Yes"/>
    <s v="Yes"/>
    <s v="Yes"/>
    <s v="Yes"/>
    <s v="CEP"/>
  </r>
  <r>
    <n v="159891"/>
    <x v="129"/>
    <x v="112"/>
    <x v="11"/>
    <s v="4th District"/>
    <s v="Public"/>
    <s v="School District"/>
    <s v="No"/>
    <s v="Yes"/>
    <n v="664550"/>
    <x v="752"/>
    <s v="4624 W. 10th Ave"/>
    <m/>
    <s v="Kennewick"/>
    <s v="Washington"/>
    <s v="99336"/>
    <n v="291"/>
    <n v="0"/>
    <n v="39"/>
    <n v="330"/>
    <x v="651"/>
    <n v="0"/>
    <n v="0.88180000000000003"/>
    <s v="No"/>
    <s v="No"/>
    <s v="No"/>
    <s v="No"/>
    <s v="No"/>
    <s v="No"/>
    <s v="No"/>
    <s v="Yes"/>
    <s v="Yes"/>
    <s v="Yes"/>
    <s v="Yes"/>
    <s v="Yes"/>
    <s v="Yes"/>
    <s v="Yes"/>
    <s v="CEP"/>
  </r>
  <r>
    <n v="159891"/>
    <x v="129"/>
    <x v="112"/>
    <x v="11"/>
    <s v="4th District"/>
    <s v="Public"/>
    <s v="School District"/>
    <s v="No"/>
    <s v="Yes"/>
    <n v="663382"/>
    <x v="470"/>
    <s v="4901 W 21st Ave"/>
    <m/>
    <s v="Kennewick"/>
    <s v="Washington"/>
    <s v="99338"/>
    <n v="263"/>
    <n v="0"/>
    <n v="143"/>
    <n v="406"/>
    <x v="652"/>
    <n v="0"/>
    <n v="0.64780000000000004"/>
    <s v="No"/>
    <s v="Yes"/>
    <s v="Yes"/>
    <s v="Yes"/>
    <s v="Yes"/>
    <s v="Yes"/>
    <s v="Yes"/>
    <s v="No"/>
    <s v="No"/>
    <s v="No"/>
    <s v="No"/>
    <s v="No"/>
    <s v="No"/>
    <s v="No"/>
    <s v="CEP"/>
  </r>
  <r>
    <n v="159891"/>
    <x v="129"/>
    <x v="112"/>
    <x v="11"/>
    <s v="4th District"/>
    <s v="Public"/>
    <s v="School District"/>
    <s v="No"/>
    <s v="Yes"/>
    <n v="665519"/>
    <x v="753"/>
    <s v="1011 W. 10th Ave."/>
    <m/>
    <s v="Kennewick"/>
    <s v="Washington"/>
    <s v="99337"/>
    <n v="694"/>
    <n v="0"/>
    <n v="0"/>
    <n v="694"/>
    <x v="0"/>
    <n v="0"/>
    <n v="1"/>
    <s v="No"/>
    <s v="No"/>
    <s v="No"/>
    <s v="No"/>
    <s v="No"/>
    <s v="No"/>
    <s v="No"/>
    <s v="Yes"/>
    <s v="Yes"/>
    <s v="Yes"/>
    <s v="No"/>
    <s v="No"/>
    <s v="No"/>
    <s v="No"/>
    <s v="CEP"/>
  </r>
  <r>
    <n v="159891"/>
    <x v="129"/>
    <x v="112"/>
    <x v="11"/>
    <s v="4th District"/>
    <s v="Public"/>
    <s v="School District"/>
    <s v="No"/>
    <s v="Yes"/>
    <n v="664142"/>
    <x v="754"/>
    <s v="1315 W. Fourth Ave."/>
    <m/>
    <s v="Kennewick"/>
    <s v="Washington"/>
    <s v="99336"/>
    <n v="37"/>
    <n v="0"/>
    <n v="20"/>
    <n v="57"/>
    <x v="653"/>
    <n v="0"/>
    <n v="0.64910000000000001"/>
    <s v="No"/>
    <s v="No"/>
    <s v="No"/>
    <s v="No"/>
    <s v="No"/>
    <s v="No"/>
    <s v="No"/>
    <s v="No"/>
    <s v="No"/>
    <s v="No"/>
    <s v="Yes"/>
    <s v="Yes"/>
    <s v="Yes"/>
    <s v="Yes"/>
    <s v="CEP"/>
  </r>
  <r>
    <n v="159891"/>
    <x v="129"/>
    <x v="112"/>
    <x v="11"/>
    <s v="4th District"/>
    <s v="Public"/>
    <s v="School District"/>
    <s v="No"/>
    <s v="Yes"/>
    <n v="661131"/>
    <x v="755"/>
    <s v="201 S. Garfield St."/>
    <m/>
    <s v="Kennewick"/>
    <s v="Washington"/>
    <s v="99336"/>
    <n v="124"/>
    <n v="0"/>
    <n v="200"/>
    <n v="324"/>
    <x v="654"/>
    <n v="0"/>
    <n v="0.38269999999999998"/>
    <s v="No"/>
    <s v="Yes"/>
    <s v="Yes"/>
    <s v="Yes"/>
    <s v="Yes"/>
    <s v="Yes"/>
    <s v="Yes"/>
    <s v="No"/>
    <s v="No"/>
    <s v="No"/>
    <s v="No"/>
    <s v="No"/>
    <s v="No"/>
    <s v="No"/>
    <s v="CEP"/>
  </r>
  <r>
    <n v="159891"/>
    <x v="129"/>
    <x v="112"/>
    <x v="11"/>
    <s v="4th District"/>
    <s v="Public"/>
    <s v="School District"/>
    <s v="No"/>
    <s v="Yes"/>
    <n v="684422"/>
    <x v="756"/>
    <s v="6411 W. 38th Ave"/>
    <m/>
    <s v="Kennewick"/>
    <s v="Washington"/>
    <s v="99338"/>
    <n v="288"/>
    <n v="0"/>
    <n v="366"/>
    <n v="654"/>
    <x v="655"/>
    <n v="0"/>
    <n v="0.44040000000000001"/>
    <s v="No"/>
    <s v="Yes"/>
    <s v="Yes"/>
    <s v="Yes"/>
    <s v="Yes"/>
    <s v="Yes"/>
    <s v="Yes"/>
    <s v="No"/>
    <s v="No"/>
    <s v="No"/>
    <s v="No"/>
    <s v="No"/>
    <s v="No"/>
    <s v="No"/>
    <s v="CEP"/>
  </r>
  <r>
    <n v="159891"/>
    <x v="129"/>
    <x v="112"/>
    <x v="11"/>
    <s v="4th District"/>
    <s v="Public"/>
    <s v="School District"/>
    <s v="No"/>
    <s v="Yes"/>
    <n v="661132"/>
    <x v="757"/>
    <s v="3121 W. 19th Ave."/>
    <m/>
    <s v="KENNEWICK"/>
    <s v="Washington"/>
    <s v="99337"/>
    <n v="309"/>
    <n v="0"/>
    <n v="111"/>
    <n v="420"/>
    <x v="656"/>
    <n v="0"/>
    <n v="0.73570000000000002"/>
    <s v="No"/>
    <s v="Yes"/>
    <s v="Yes"/>
    <s v="Yes"/>
    <s v="Yes"/>
    <s v="Yes"/>
    <s v="Yes"/>
    <s v="No"/>
    <s v="No"/>
    <s v="No"/>
    <s v="No"/>
    <s v="No"/>
    <s v="No"/>
    <s v="No"/>
    <s v="CEP"/>
  </r>
  <r>
    <n v="159891"/>
    <x v="129"/>
    <x v="112"/>
    <x v="11"/>
    <s v="4th District"/>
    <s v="Public"/>
    <s v="School District"/>
    <s v="No"/>
    <s v="Yes"/>
    <n v="661143"/>
    <x v="758"/>
    <s v="3520 Southridge Blvd."/>
    <m/>
    <s v="Kennewick"/>
    <s v="Washington"/>
    <s v="99338"/>
    <n v="996"/>
    <n v="0"/>
    <n v="672"/>
    <n v="1668"/>
    <x v="657"/>
    <n v="0"/>
    <n v="0.59709999999999996"/>
    <s v="No"/>
    <s v="No"/>
    <s v="No"/>
    <s v="No"/>
    <s v="No"/>
    <s v="No"/>
    <s v="No"/>
    <s v="No"/>
    <s v="No"/>
    <s v="No"/>
    <s v="Yes"/>
    <s v="Yes"/>
    <s v="Yes"/>
    <s v="Yes"/>
    <s v="CEP"/>
  </r>
  <r>
    <n v="159891"/>
    <x v="129"/>
    <x v="112"/>
    <x v="11"/>
    <s v="4th District"/>
    <s v="Public"/>
    <s v="School District"/>
    <s v="No"/>
    <s v="Yes"/>
    <n v="661133"/>
    <x v="759"/>
    <s v="711 North Center Parkway"/>
    <m/>
    <s v="Kennewick"/>
    <s v="Washington"/>
    <s v="99336"/>
    <n v="221"/>
    <n v="0"/>
    <n v="145"/>
    <n v="366"/>
    <x v="658"/>
    <n v="0"/>
    <n v="0.6038"/>
    <s v="No"/>
    <s v="Yes"/>
    <s v="Yes"/>
    <s v="Yes"/>
    <s v="Yes"/>
    <s v="Yes"/>
    <s v="Yes"/>
    <s v="No"/>
    <s v="No"/>
    <s v="No"/>
    <s v="No"/>
    <s v="No"/>
    <s v="No"/>
    <s v="No"/>
    <s v="CEP"/>
  </r>
  <r>
    <n v="159891"/>
    <x v="129"/>
    <x v="112"/>
    <x v="11"/>
    <s v="4th District"/>
    <s v="Public"/>
    <s v="School District"/>
    <s v="No"/>
    <s v="Yes"/>
    <n v="661144"/>
    <x v="760"/>
    <s v="5929 West Metaline Ave."/>
    <m/>
    <s v="Kennewick"/>
    <s v="Washington"/>
    <s v="99336"/>
    <n v="367"/>
    <n v="0"/>
    <n v="308"/>
    <n v="675"/>
    <x v="659"/>
    <n v="0"/>
    <n v="0.54369999999999996"/>
    <s v="No"/>
    <s v="No"/>
    <s v="No"/>
    <s v="No"/>
    <s v="No"/>
    <s v="No"/>
    <s v="No"/>
    <s v="No"/>
    <s v="No"/>
    <s v="No"/>
    <s v="Yes"/>
    <s v="Yes"/>
    <s v="Yes"/>
    <s v="Yes"/>
    <s v="CEP"/>
  </r>
  <r>
    <n v="159891"/>
    <x v="129"/>
    <x v="112"/>
    <x v="11"/>
    <s v="4th District"/>
    <s v="Public"/>
    <s v="School District"/>
    <s v="No"/>
    <s v="Yes"/>
    <n v="663963"/>
    <x v="761"/>
    <s v="1701 N Young St"/>
    <m/>
    <s v="KENNEWICK"/>
    <s v="Washington"/>
    <s v="99336"/>
    <n v="289"/>
    <n v="0"/>
    <n v="48"/>
    <n v="337"/>
    <x v="660"/>
    <n v="0"/>
    <n v="0.85760000000000003"/>
    <s v="No"/>
    <s v="Yes"/>
    <s v="Yes"/>
    <s v="Yes"/>
    <s v="Yes"/>
    <s v="Yes"/>
    <s v="Yes"/>
    <s v="No"/>
    <s v="No"/>
    <s v="No"/>
    <s v="No"/>
    <s v="No"/>
    <s v="No"/>
    <s v="No"/>
    <s v="CEP"/>
  </r>
  <r>
    <n v="159891"/>
    <x v="129"/>
    <x v="112"/>
    <x v="11"/>
    <s v="4th District"/>
    <s v="Public"/>
    <s v="School District"/>
    <s v="No"/>
    <s v="Yes"/>
    <n v="663101"/>
    <x v="762"/>
    <s v="105 West 21st Avenue"/>
    <m/>
    <s v="KENNEWICK"/>
    <s v="Washington"/>
    <s v="99337"/>
    <n v="384"/>
    <n v="0"/>
    <n v="7"/>
    <n v="391"/>
    <x v="661"/>
    <n v="0"/>
    <n v="0.98209999999999997"/>
    <s v="No"/>
    <s v="Yes"/>
    <s v="Yes"/>
    <s v="Yes"/>
    <s v="Yes"/>
    <s v="Yes"/>
    <s v="Yes"/>
    <s v="No"/>
    <s v="No"/>
    <s v="No"/>
    <s v="No"/>
    <s v="No"/>
    <s v="No"/>
    <s v="No"/>
    <s v="CEP"/>
  </r>
  <r>
    <n v="159891"/>
    <x v="129"/>
    <x v="112"/>
    <x v="11"/>
    <s v="4th District"/>
    <s v="Public"/>
    <s v="School District"/>
    <s v="No"/>
    <s v="Yes"/>
    <n v="661136"/>
    <x v="465"/>
    <s v="2514 W. 4th Avenue"/>
    <m/>
    <s v="Kennewick"/>
    <s v="Washington"/>
    <s v="99336"/>
    <n v="437"/>
    <n v="0"/>
    <n v="0"/>
    <n v="437"/>
    <x v="0"/>
    <n v="0"/>
    <n v="1"/>
    <s v="No"/>
    <s v="Yes"/>
    <s v="Yes"/>
    <s v="Yes"/>
    <s v="Yes"/>
    <s v="Yes"/>
    <s v="Yes"/>
    <s v="No"/>
    <s v="No"/>
    <s v="No"/>
    <s v="No"/>
    <s v="No"/>
    <s v="No"/>
    <s v="No"/>
    <s v="CEP"/>
  </r>
  <r>
    <n v="159941"/>
    <x v="130"/>
    <x v="113"/>
    <x v="8"/>
    <s v="8th District"/>
    <s v="Public"/>
    <s v="School District"/>
    <s v="No"/>
    <s v="Yes"/>
    <n v="687596"/>
    <x v="763"/>
    <s v="11000 SE 264th Street"/>
    <m/>
    <s v="Kent"/>
    <s v="Washington"/>
    <s v="98030"/>
    <n v="677"/>
    <n v="0"/>
    <n v="124"/>
    <n v="801"/>
    <x v="662"/>
    <n v="0"/>
    <n v="0.84519999999999995"/>
    <s v="No"/>
    <s v="No"/>
    <s v="No"/>
    <s v="No"/>
    <s v="No"/>
    <s v="No"/>
    <s v="No"/>
    <s v="Yes"/>
    <s v="Yes"/>
    <s v="Yes"/>
    <s v="No"/>
    <s v="No"/>
    <s v="No"/>
    <s v="No"/>
    <s v="CEP"/>
  </r>
  <r>
    <n v="159941"/>
    <x v="130"/>
    <x v="113"/>
    <x v="8"/>
    <s v="8th District"/>
    <s v="Public"/>
    <s v="School District"/>
    <s v="No"/>
    <s v="Yes"/>
    <n v="663786"/>
    <x v="764"/>
    <s v="18235 140th Ave. S.E."/>
    <m/>
    <s v="Renton"/>
    <s v="Washington"/>
    <s v="98058"/>
    <n v="95"/>
    <n v="0"/>
    <n v="229"/>
    <n v="324"/>
    <x v="663"/>
    <n v="0"/>
    <n v="0.29320000000000002"/>
    <s v="No"/>
    <s v="Yes"/>
    <s v="Yes"/>
    <s v="Yes"/>
    <s v="Yes"/>
    <s v="Yes"/>
    <s v="Yes"/>
    <s v="No"/>
    <s v="No"/>
    <s v="No"/>
    <s v="No"/>
    <s v="No"/>
    <s v="No"/>
    <s v="No"/>
    <s v="CEP"/>
  </r>
  <r>
    <n v="159941"/>
    <x v="130"/>
    <x v="113"/>
    <x v="8"/>
    <s v="8th District"/>
    <s v="Public"/>
    <s v="School District"/>
    <s v="No"/>
    <s v="Yes"/>
    <n v="661675"/>
    <x v="765"/>
    <s v="19640 S.E. 272nd St."/>
    <m/>
    <s v="Covington"/>
    <s v="Washington"/>
    <s v="98042"/>
    <n v="533"/>
    <n v="0"/>
    <n v="389"/>
    <n v="922"/>
    <x v="664"/>
    <n v="0"/>
    <n v="0.57809999999999995"/>
    <s v="No"/>
    <s v="No"/>
    <s v="No"/>
    <s v="No"/>
    <s v="No"/>
    <s v="No"/>
    <s v="No"/>
    <s v="Yes"/>
    <s v="Yes"/>
    <s v="Yes"/>
    <s v="No"/>
    <s v="No"/>
    <s v="No"/>
    <s v="No"/>
    <s v="CEP"/>
  </r>
  <r>
    <n v="159941"/>
    <x v="130"/>
    <x v="113"/>
    <x v="8"/>
    <s v="8th District"/>
    <s v="Public"/>
    <s v="School District"/>
    <s v="No"/>
    <s v="Yes"/>
    <n v="665507"/>
    <x v="766"/>
    <s v="26500 Timberlane Way S.E."/>
    <m/>
    <s v="Covington"/>
    <s v="Washington"/>
    <s v="98042"/>
    <n v="159"/>
    <n v="0"/>
    <n v="159"/>
    <n v="318"/>
    <x v="665"/>
    <n v="0"/>
    <n v="0.5"/>
    <s v="Yes"/>
    <s v="Yes"/>
    <s v="Yes"/>
    <s v="Yes"/>
    <s v="Yes"/>
    <s v="Yes"/>
    <s v="Yes"/>
    <s v="No"/>
    <s v="No"/>
    <s v="No"/>
    <s v="No"/>
    <s v="No"/>
    <s v="No"/>
    <s v="No"/>
    <s v="CEP"/>
  </r>
  <r>
    <n v="159941"/>
    <x v="130"/>
    <x v="113"/>
    <x v="8"/>
    <s v="8th District"/>
    <s v="Public"/>
    <s v="School District"/>
    <s v="No"/>
    <s v="Yes"/>
    <n v="663843"/>
    <x v="767"/>
    <s v="25811 S.E. 156th Avenue"/>
    <m/>
    <s v="Covington"/>
    <s v="Washington"/>
    <s v="98042"/>
    <n v="326"/>
    <n v="0"/>
    <n v="156"/>
    <n v="482"/>
    <x v="666"/>
    <n v="0"/>
    <n v="0.67630000000000001"/>
    <s v="Yes"/>
    <s v="Yes"/>
    <s v="Yes"/>
    <s v="Yes"/>
    <s v="Yes"/>
    <s v="Yes"/>
    <s v="Yes"/>
    <s v="No"/>
    <s v="No"/>
    <s v="No"/>
    <s v="No"/>
    <s v="No"/>
    <s v="No"/>
    <s v="No"/>
    <s v="CEP"/>
  </r>
  <r>
    <n v="159941"/>
    <x v="130"/>
    <x v="113"/>
    <x v="8"/>
    <s v="8th District"/>
    <s v="Public"/>
    <s v="School District"/>
    <s v="No"/>
    <s v="Yes"/>
    <n v="661650"/>
    <x v="768"/>
    <s v="25225 180th Ave. S.E."/>
    <m/>
    <s v="Covington"/>
    <s v="Washington"/>
    <s v="98042"/>
    <n v="162"/>
    <n v="0"/>
    <n v="230"/>
    <n v="392"/>
    <x v="667"/>
    <n v="0"/>
    <n v="0.4133"/>
    <s v="No"/>
    <s v="Yes"/>
    <s v="Yes"/>
    <s v="Yes"/>
    <s v="Yes"/>
    <s v="Yes"/>
    <s v="Yes"/>
    <s v="No"/>
    <s v="No"/>
    <s v="No"/>
    <s v="No"/>
    <s v="No"/>
    <s v="No"/>
    <s v="No"/>
    <s v="CEP"/>
  </r>
  <r>
    <n v="159941"/>
    <x v="130"/>
    <x v="113"/>
    <x v="8"/>
    <s v="8th District"/>
    <s v="Public"/>
    <s v="School District"/>
    <s v="No"/>
    <s v="Yes"/>
    <n v="661652"/>
    <x v="769"/>
    <s v="9825 S. 240th Street"/>
    <m/>
    <s v="Kent"/>
    <s v="Washington"/>
    <s v="98031"/>
    <n v="394"/>
    <n v="0"/>
    <n v="13"/>
    <n v="407"/>
    <x v="668"/>
    <n v="0"/>
    <n v="0.96809999999999996"/>
    <s v="Yes"/>
    <s v="Yes"/>
    <s v="Yes"/>
    <s v="Yes"/>
    <s v="Yes"/>
    <s v="Yes"/>
    <s v="Yes"/>
    <s v="No"/>
    <s v="No"/>
    <s v="No"/>
    <s v="No"/>
    <s v="No"/>
    <s v="No"/>
    <s v="No"/>
    <s v="CEP"/>
  </r>
  <r>
    <n v="159941"/>
    <x v="130"/>
    <x v="113"/>
    <x v="8"/>
    <s v="8th District"/>
    <s v="Public"/>
    <s v="School District"/>
    <s v="No"/>
    <s v="Yes"/>
    <n v="663990"/>
    <x v="770"/>
    <s v="11800 S.E. 216th St."/>
    <m/>
    <s v="Kent"/>
    <s v="Washington"/>
    <s v="98031"/>
    <n v="136"/>
    <n v="32"/>
    <n v="155"/>
    <n v="323"/>
    <x v="669"/>
    <n v="9.9099999999999994E-2"/>
    <n v="0.52010000000000001"/>
    <s v="No"/>
    <s v="Yes"/>
    <s v="Yes"/>
    <s v="Yes"/>
    <s v="Yes"/>
    <s v="Yes"/>
    <s v="Yes"/>
    <s v="No"/>
    <s v="No"/>
    <s v="No"/>
    <s v="No"/>
    <s v="No"/>
    <s v="No"/>
    <s v="No"/>
    <s v="Standard"/>
  </r>
  <r>
    <n v="159941"/>
    <x v="130"/>
    <x v="113"/>
    <x v="8"/>
    <s v="8th District"/>
    <s v="Public"/>
    <s v="School District"/>
    <s v="No"/>
    <s v="Yes"/>
    <n v="661654"/>
    <x v="771"/>
    <s v="16600 148th Ave. S.E."/>
    <m/>
    <s v="Renton"/>
    <s v="Washington"/>
    <s v="98058"/>
    <n v="165"/>
    <n v="0"/>
    <n v="178"/>
    <n v="343"/>
    <x v="670"/>
    <n v="0"/>
    <n v="0.48099999999999998"/>
    <s v="Yes"/>
    <s v="Yes"/>
    <s v="Yes"/>
    <s v="Yes"/>
    <s v="Yes"/>
    <s v="Yes"/>
    <s v="Yes"/>
    <s v="No"/>
    <s v="No"/>
    <s v="No"/>
    <s v="No"/>
    <s v="No"/>
    <s v="No"/>
    <s v="No"/>
    <s v="CEP"/>
  </r>
  <r>
    <n v="159941"/>
    <x v="130"/>
    <x v="113"/>
    <x v="8"/>
    <s v="8th District"/>
    <s v="Public"/>
    <s v="School District"/>
    <s v="No"/>
    <s v="Yes"/>
    <n v="665508"/>
    <x v="772"/>
    <s v="11310 SE 248th Street"/>
    <m/>
    <s v="Kent"/>
    <s v="Washington"/>
    <s v="98030"/>
    <n v="322"/>
    <n v="0"/>
    <n v="33"/>
    <n v="355"/>
    <x v="671"/>
    <n v="0"/>
    <n v="0.90700000000000003"/>
    <s v="Yes"/>
    <s v="Yes"/>
    <s v="Yes"/>
    <s v="Yes"/>
    <s v="Yes"/>
    <s v="Yes"/>
    <s v="Yes"/>
    <s v="No"/>
    <s v="No"/>
    <s v="No"/>
    <s v="No"/>
    <s v="No"/>
    <s v="No"/>
    <s v="No"/>
    <s v="CEP"/>
  </r>
  <r>
    <n v="159941"/>
    <x v="130"/>
    <x v="113"/>
    <x v="8"/>
    <s v="8th District"/>
    <s v="Public"/>
    <s v="School District"/>
    <s v="No"/>
    <s v="Yes"/>
    <n v="661655"/>
    <x v="773"/>
    <s v="19405 120th Ave. S.E."/>
    <m/>
    <s v="Renton"/>
    <s v="Washington"/>
    <s v="98058"/>
    <n v="192"/>
    <n v="0"/>
    <n v="135"/>
    <n v="327"/>
    <x v="330"/>
    <n v="0"/>
    <n v="0.58720000000000006"/>
    <s v="No"/>
    <s v="Yes"/>
    <s v="Yes"/>
    <s v="Yes"/>
    <s v="Yes"/>
    <s v="Yes"/>
    <s v="Yes"/>
    <s v="No"/>
    <s v="No"/>
    <s v="No"/>
    <s v="No"/>
    <s v="No"/>
    <s v="No"/>
    <s v="No"/>
    <s v="CEP"/>
  </r>
  <r>
    <n v="159941"/>
    <x v="130"/>
    <x v="113"/>
    <x v="8"/>
    <s v="8th District"/>
    <s v="Public"/>
    <s v="School District"/>
    <s v="No"/>
    <s v="Yes"/>
    <n v="661656"/>
    <x v="774"/>
    <s v="28700 191st Pl. S.E."/>
    <m/>
    <s v="Kent"/>
    <s v="Washington"/>
    <s v="98042"/>
    <n v="105"/>
    <n v="0"/>
    <n v="254"/>
    <n v="359"/>
    <x v="672"/>
    <n v="0"/>
    <n v="0.29249999999999998"/>
    <s v="No"/>
    <s v="Yes"/>
    <s v="Yes"/>
    <s v="Yes"/>
    <s v="Yes"/>
    <s v="Yes"/>
    <s v="Yes"/>
    <s v="No"/>
    <s v="No"/>
    <s v="No"/>
    <s v="No"/>
    <s v="No"/>
    <s v="No"/>
    <s v="No"/>
    <s v="CEP"/>
  </r>
  <r>
    <n v="159941"/>
    <x v="130"/>
    <x v="113"/>
    <x v="8"/>
    <s v="8th District"/>
    <s v="Public"/>
    <s v="School District"/>
    <s v="No"/>
    <s v="Yes"/>
    <n v="661657"/>
    <x v="775"/>
    <s v="27641 144th Ave. S.E."/>
    <m/>
    <s v="Kent"/>
    <s v="Washington"/>
    <s v="98042"/>
    <n v="232"/>
    <n v="0"/>
    <n v="154"/>
    <n v="386"/>
    <x v="673"/>
    <n v="0"/>
    <n v="0.60099999999999998"/>
    <s v="No"/>
    <s v="Yes"/>
    <s v="Yes"/>
    <s v="Yes"/>
    <s v="Yes"/>
    <s v="Yes"/>
    <s v="Yes"/>
    <s v="No"/>
    <s v="No"/>
    <s v="No"/>
    <s v="No"/>
    <s v="No"/>
    <s v="No"/>
    <s v="No"/>
    <s v="CEP"/>
  </r>
  <r>
    <n v="159941"/>
    <x v="130"/>
    <x v="113"/>
    <x v="8"/>
    <s v="8th District"/>
    <s v="Public"/>
    <s v="School District"/>
    <s v="No"/>
    <s v="Yes"/>
    <n v="663855"/>
    <x v="776"/>
    <s v="26915 186th Ave. S.E."/>
    <m/>
    <s v="Covington"/>
    <s v="Washington"/>
    <s v="98042"/>
    <n v="172"/>
    <n v="0"/>
    <n v="163"/>
    <n v="335"/>
    <x v="674"/>
    <n v="0"/>
    <n v="0.51339999999999997"/>
    <s v="No"/>
    <s v="Yes"/>
    <s v="Yes"/>
    <s v="Yes"/>
    <s v="Yes"/>
    <s v="Yes"/>
    <s v="Yes"/>
    <s v="No"/>
    <s v="No"/>
    <s v="No"/>
    <s v="No"/>
    <s v="No"/>
    <s v="No"/>
    <s v="No"/>
    <s v="CEP"/>
  </r>
  <r>
    <n v="159941"/>
    <x v="130"/>
    <x v="113"/>
    <x v="8"/>
    <s v="8th District"/>
    <s v="Public"/>
    <s v="School District"/>
    <s v="No"/>
    <s v="Yes"/>
    <n v="665510"/>
    <x v="777"/>
    <s v="24700 64th Ave. S."/>
    <m/>
    <s v="Kent"/>
    <s v="Washington"/>
    <s v="98032"/>
    <n v="414"/>
    <n v="0"/>
    <n v="3"/>
    <n v="417"/>
    <x v="675"/>
    <n v="0"/>
    <n v="0.99280000000000002"/>
    <s v="No"/>
    <s v="Yes"/>
    <s v="Yes"/>
    <s v="Yes"/>
    <s v="Yes"/>
    <s v="Yes"/>
    <s v="Yes"/>
    <s v="No"/>
    <s v="No"/>
    <s v="No"/>
    <s v="No"/>
    <s v="No"/>
    <s v="No"/>
    <s v="No"/>
    <s v="CEP"/>
  </r>
  <r>
    <n v="159941"/>
    <x v="130"/>
    <x v="113"/>
    <x v="8"/>
    <s v="8th District"/>
    <s v="Public"/>
    <s v="School District"/>
    <s v="No"/>
    <s v="Yes"/>
    <n v="686830"/>
    <x v="778"/>
    <s v="10515 SE 208th Street"/>
    <m/>
    <s v="Kent"/>
    <s v="Washington"/>
    <s v="98031"/>
    <n v="110"/>
    <n v="0"/>
    <n v="217"/>
    <n v="327"/>
    <x v="676"/>
    <n v="0"/>
    <n v="0.33639999999999998"/>
    <s v="No"/>
    <s v="No"/>
    <s v="No"/>
    <s v="No"/>
    <s v="Yes"/>
    <s v="Yes"/>
    <s v="Yes"/>
    <s v="Yes"/>
    <s v="Yes"/>
    <s v="Yes"/>
    <s v="Yes"/>
    <s v="Yes"/>
    <s v="Yes"/>
    <s v="Yes"/>
    <s v="CEP"/>
  </r>
  <r>
    <n v="159941"/>
    <x v="130"/>
    <x v="113"/>
    <x v="8"/>
    <s v="8th District"/>
    <s v="Public"/>
    <s v="School District"/>
    <s v="No"/>
    <s v="Yes"/>
    <n v="662940"/>
    <x v="779"/>
    <s v="10020 SE 256th Street"/>
    <m/>
    <s v="Kent"/>
    <s v="Washington"/>
    <s v="98030"/>
    <n v="1352"/>
    <n v="0"/>
    <n v="395"/>
    <n v="1747"/>
    <x v="677"/>
    <n v="0"/>
    <n v="0.77390000000000003"/>
    <s v="No"/>
    <s v="No"/>
    <s v="No"/>
    <s v="No"/>
    <s v="No"/>
    <s v="No"/>
    <s v="No"/>
    <s v="No"/>
    <s v="No"/>
    <s v="No"/>
    <s v="Yes"/>
    <s v="Yes"/>
    <s v="Yes"/>
    <s v="Yes"/>
    <s v="CEP"/>
  </r>
  <r>
    <n v="159941"/>
    <x v="130"/>
    <x v="113"/>
    <x v="8"/>
    <s v="8th District"/>
    <s v="Public"/>
    <s v="School District"/>
    <s v="No"/>
    <s v="Yes"/>
    <n v="661682"/>
    <x v="780"/>
    <s v="21401 S.E. 300th St."/>
    <m/>
    <s v="Kent"/>
    <s v="Washington"/>
    <s v="98042"/>
    <n v="742"/>
    <n v="0"/>
    <n v="814"/>
    <n v="1556"/>
    <x v="678"/>
    <n v="0"/>
    <n v="0.47689999999999999"/>
    <s v="No"/>
    <s v="No"/>
    <s v="No"/>
    <s v="No"/>
    <s v="No"/>
    <s v="No"/>
    <s v="No"/>
    <s v="No"/>
    <s v="No"/>
    <s v="No"/>
    <s v="Yes"/>
    <s v="Yes"/>
    <s v="Yes"/>
    <s v="Yes"/>
    <s v="CEP"/>
  </r>
  <r>
    <n v="159941"/>
    <x v="130"/>
    <x v="113"/>
    <x v="8"/>
    <s v="8th District"/>
    <s v="Public"/>
    <s v="School District"/>
    <s v="No"/>
    <s v="Yes"/>
    <n v="663593"/>
    <x v="781"/>
    <s v="12430 SE 208th St."/>
    <m/>
    <s v="Kent"/>
    <s v="Washington"/>
    <s v="98031"/>
    <n v="625"/>
    <n v="159"/>
    <n v="1380"/>
    <n v="2164"/>
    <x v="679"/>
    <n v="7.3499999999999996E-2"/>
    <n v="0.36230000000000001"/>
    <s v="No"/>
    <s v="No"/>
    <s v="No"/>
    <s v="No"/>
    <s v="No"/>
    <s v="No"/>
    <s v="No"/>
    <s v="No"/>
    <s v="No"/>
    <s v="No"/>
    <s v="Yes"/>
    <s v="Yes"/>
    <s v="Yes"/>
    <s v="Yes"/>
    <s v="Standard"/>
  </r>
  <r>
    <n v="159941"/>
    <x v="130"/>
    <x v="113"/>
    <x v="8"/>
    <s v="8th District"/>
    <s v="Public"/>
    <s v="School District"/>
    <s v="No"/>
    <s v="Yes"/>
    <n v="663991"/>
    <x v="782"/>
    <s v="25800 164th S.E."/>
    <m/>
    <s v="Kent"/>
    <s v="Washington"/>
    <s v="98042"/>
    <n v="699"/>
    <n v="149"/>
    <n v="1134"/>
    <n v="1982"/>
    <x v="680"/>
    <n v="7.5200000000000003E-2"/>
    <n v="0.4279"/>
    <s v="No"/>
    <s v="No"/>
    <s v="No"/>
    <s v="No"/>
    <s v="No"/>
    <s v="No"/>
    <s v="No"/>
    <s v="No"/>
    <s v="No"/>
    <s v="No"/>
    <s v="Yes"/>
    <s v="Yes"/>
    <s v="Yes"/>
    <s v="Yes"/>
    <s v="Standard"/>
  </r>
  <r>
    <n v="159941"/>
    <x v="130"/>
    <x v="113"/>
    <x v="8"/>
    <s v="8th District"/>
    <s v="Public"/>
    <s v="School District"/>
    <s v="No"/>
    <s v="Yes"/>
    <n v="661660"/>
    <x v="783"/>
    <s v="19660 142nd Ave. S.E."/>
    <m/>
    <s v="Kent"/>
    <s v="Washington"/>
    <s v="98042"/>
    <n v="131"/>
    <n v="0"/>
    <n v="298"/>
    <n v="429"/>
    <x v="681"/>
    <n v="0"/>
    <n v="0.3054"/>
    <s v="No"/>
    <s v="Yes"/>
    <s v="Yes"/>
    <s v="Yes"/>
    <s v="Yes"/>
    <s v="Yes"/>
    <s v="Yes"/>
    <s v="No"/>
    <s v="No"/>
    <s v="No"/>
    <s v="No"/>
    <s v="No"/>
    <s v="No"/>
    <s v="No"/>
    <s v="CEP"/>
  </r>
  <r>
    <n v="159941"/>
    <x v="130"/>
    <x v="113"/>
    <x v="8"/>
    <s v="8th District"/>
    <s v="Public"/>
    <s v="School District"/>
    <s v="No"/>
    <s v="Yes"/>
    <n v="665511"/>
    <x v="784"/>
    <s v="12711 SE 248th Street"/>
    <m/>
    <s v="Kent"/>
    <s v="Washington"/>
    <s v="98030"/>
    <n v="254"/>
    <n v="0"/>
    <n v="199"/>
    <n v="453"/>
    <x v="682"/>
    <n v="0"/>
    <n v="0.56069999999999998"/>
    <s v="No"/>
    <s v="Yes"/>
    <s v="Yes"/>
    <s v="Yes"/>
    <s v="Yes"/>
    <s v="Yes"/>
    <s v="Yes"/>
    <s v="No"/>
    <s v="No"/>
    <s v="No"/>
    <s v="No"/>
    <s v="No"/>
    <s v="No"/>
    <s v="No"/>
    <s v="CEP"/>
  </r>
  <r>
    <n v="159941"/>
    <x v="130"/>
    <x v="113"/>
    <x v="8"/>
    <s v="8th District"/>
    <s v="Public"/>
    <s v="School District"/>
    <s v="No"/>
    <s v="Yes"/>
    <n v="663986"/>
    <x v="785"/>
    <s v="16400 S.E. 251st"/>
    <m/>
    <s v="Kent"/>
    <s v="Washington"/>
    <s v="98042"/>
    <n v="363"/>
    <n v="0"/>
    <n v="420"/>
    <n v="783"/>
    <x v="683"/>
    <n v="0"/>
    <n v="0.46360000000000001"/>
    <s v="No"/>
    <s v="No"/>
    <s v="No"/>
    <s v="No"/>
    <s v="No"/>
    <s v="No"/>
    <s v="No"/>
    <s v="Yes"/>
    <s v="Yes"/>
    <s v="Yes"/>
    <s v="No"/>
    <s v="No"/>
    <s v="No"/>
    <s v="No"/>
    <s v="CEP"/>
  </r>
  <r>
    <n v="159941"/>
    <x v="130"/>
    <x v="113"/>
    <x v="8"/>
    <s v="8th District"/>
    <s v="Public"/>
    <s v="School District"/>
    <s v="No"/>
    <s v="Yes"/>
    <n v="661662"/>
    <x v="786"/>
    <s v="27710 108th Ave. S.E."/>
    <m/>
    <s v="Kent"/>
    <s v="Washington"/>
    <s v="98030"/>
    <n v="338"/>
    <n v="0"/>
    <n v="85"/>
    <n v="423"/>
    <x v="684"/>
    <n v="0"/>
    <n v="0.79910000000000003"/>
    <s v="Yes"/>
    <s v="Yes"/>
    <s v="Yes"/>
    <s v="Yes"/>
    <s v="Yes"/>
    <s v="Yes"/>
    <s v="Yes"/>
    <s v="No"/>
    <s v="No"/>
    <s v="No"/>
    <s v="No"/>
    <s v="No"/>
    <s v="No"/>
    <s v="No"/>
    <s v="CEP"/>
  </r>
  <r>
    <n v="159941"/>
    <x v="130"/>
    <x v="113"/>
    <x v="8"/>
    <s v="8th District"/>
    <s v="Public"/>
    <s v="School District"/>
    <s v="No"/>
    <s v="Yes"/>
    <n v="663987"/>
    <x v="787"/>
    <s v="12600 S.E. 192nd"/>
    <m/>
    <s v="Renton"/>
    <s v="Washington"/>
    <s v="98052"/>
    <n v="529"/>
    <n v="0"/>
    <n v="246"/>
    <n v="775"/>
    <x v="685"/>
    <n v="0"/>
    <n v="0.68259999999999998"/>
    <s v="No"/>
    <s v="No"/>
    <s v="No"/>
    <s v="No"/>
    <s v="No"/>
    <s v="No"/>
    <s v="No"/>
    <s v="Yes"/>
    <s v="Yes"/>
    <s v="Yes"/>
    <s v="No"/>
    <s v="No"/>
    <s v="No"/>
    <s v="No"/>
    <s v="CEP"/>
  </r>
  <r>
    <n v="159941"/>
    <x v="130"/>
    <x v="113"/>
    <x v="8"/>
    <s v="8th District"/>
    <s v="Public"/>
    <s v="School District"/>
    <s v="No"/>
    <s v="Yes"/>
    <n v="661663"/>
    <x v="788"/>
    <s v="25621 140th Ave. S.E."/>
    <m/>
    <s v="Kent"/>
    <s v="Washington"/>
    <s v="98042"/>
    <n v="192"/>
    <n v="0"/>
    <n v="217"/>
    <n v="409"/>
    <x v="686"/>
    <n v="0"/>
    <n v="0.46939999999999998"/>
    <s v="Yes"/>
    <s v="Yes"/>
    <s v="Yes"/>
    <s v="Yes"/>
    <s v="Yes"/>
    <s v="Yes"/>
    <s v="Yes"/>
    <s v="No"/>
    <s v="No"/>
    <s v="No"/>
    <s v="No"/>
    <s v="No"/>
    <s v="No"/>
    <s v="No"/>
    <s v="CEP"/>
  </r>
  <r>
    <n v="159941"/>
    <x v="130"/>
    <x v="113"/>
    <x v="8"/>
    <s v="8th District"/>
    <s v="Public"/>
    <s v="School District"/>
    <s v="No"/>
    <s v="Yes"/>
    <n v="663988"/>
    <x v="789"/>
    <s v="23480 120th Ave. S.E."/>
    <m/>
    <s v="Kent"/>
    <s v="Washington"/>
    <s v="98031"/>
    <n v="375"/>
    <n v="0"/>
    <n v="280"/>
    <n v="655"/>
    <x v="687"/>
    <n v="0"/>
    <n v="0.57250000000000001"/>
    <s v="No"/>
    <s v="No"/>
    <s v="No"/>
    <s v="No"/>
    <s v="No"/>
    <s v="No"/>
    <s v="No"/>
    <s v="Yes"/>
    <s v="Yes"/>
    <s v="Yes"/>
    <s v="No"/>
    <s v="No"/>
    <s v="No"/>
    <s v="No"/>
    <s v="CEP"/>
  </r>
  <r>
    <n v="159941"/>
    <x v="130"/>
    <x v="113"/>
    <x v="8"/>
    <s v="8th District"/>
    <s v="Public"/>
    <s v="School District"/>
    <s v="No"/>
    <s v="Yes"/>
    <n v="663989"/>
    <x v="790"/>
    <s v="620 North Central Avenue"/>
    <m/>
    <s v="Kent"/>
    <s v="Washington"/>
    <s v="98032"/>
    <n v="746"/>
    <n v="0"/>
    <n v="89"/>
    <n v="835"/>
    <x v="688"/>
    <n v="0"/>
    <n v="0.89339999999999997"/>
    <s v="No"/>
    <s v="No"/>
    <s v="No"/>
    <s v="No"/>
    <s v="No"/>
    <s v="No"/>
    <s v="No"/>
    <s v="Yes"/>
    <s v="Yes"/>
    <s v="Yes"/>
    <s v="No"/>
    <s v="No"/>
    <s v="No"/>
    <s v="No"/>
    <s v="CEP"/>
  </r>
  <r>
    <n v="159941"/>
    <x v="130"/>
    <x v="113"/>
    <x v="8"/>
    <s v="8th District"/>
    <s v="Public"/>
    <s v="School District"/>
    <s v="No"/>
    <s v="Yes"/>
    <n v="665512"/>
    <x v="791"/>
    <s v="11919 SE 270th Street"/>
    <m/>
    <s v="Kent"/>
    <s v="Washington"/>
    <s v="98030"/>
    <n v="414"/>
    <n v="0"/>
    <n v="55"/>
    <n v="469"/>
    <x v="689"/>
    <n v="0"/>
    <n v="0.88270000000000004"/>
    <s v="No"/>
    <s v="Yes"/>
    <s v="Yes"/>
    <s v="Yes"/>
    <s v="Yes"/>
    <s v="Yes"/>
    <s v="Yes"/>
    <s v="No"/>
    <s v="No"/>
    <s v="No"/>
    <s v="No"/>
    <s v="No"/>
    <s v="No"/>
    <s v="No"/>
    <s v="CEP"/>
  </r>
  <r>
    <n v="159941"/>
    <x v="130"/>
    <x v="113"/>
    <x v="8"/>
    <s v="8th District"/>
    <s v="Public"/>
    <s v="School District"/>
    <s v="No"/>
    <s v="Yes"/>
    <n v="661665"/>
    <x v="792"/>
    <s v="6300 South 236th Street"/>
    <m/>
    <s v="Kent"/>
    <s v="Washington"/>
    <s v="98032"/>
    <n v="408"/>
    <n v="0"/>
    <n v="85"/>
    <n v="493"/>
    <x v="690"/>
    <n v="0"/>
    <n v="0.8276"/>
    <s v="No"/>
    <s v="Yes"/>
    <s v="Yes"/>
    <s v="Yes"/>
    <s v="Yes"/>
    <s v="Yes"/>
    <s v="Yes"/>
    <s v="No"/>
    <s v="No"/>
    <s v="No"/>
    <s v="No"/>
    <s v="No"/>
    <s v="No"/>
    <s v="No"/>
    <s v="CEP"/>
  </r>
  <r>
    <n v="159941"/>
    <x v="130"/>
    <x v="113"/>
    <x v="8"/>
    <s v="8th District"/>
    <s v="Public"/>
    <s v="School District"/>
    <s v="No"/>
    <s v="Yes"/>
    <n v="661680"/>
    <x v="793"/>
    <s v="17007 S.E. 184th St."/>
    <m/>
    <s v="Renton"/>
    <s v="Washington"/>
    <s v="98058"/>
    <n v="255"/>
    <n v="0"/>
    <n v="639"/>
    <n v="894"/>
    <x v="691"/>
    <n v="0"/>
    <n v="0.28520000000000001"/>
    <s v="No"/>
    <s v="No"/>
    <s v="No"/>
    <s v="No"/>
    <s v="No"/>
    <s v="No"/>
    <s v="No"/>
    <s v="Yes"/>
    <s v="Yes"/>
    <s v="Yes"/>
    <s v="No"/>
    <s v="No"/>
    <s v="No"/>
    <s v="No"/>
    <s v="CEP"/>
  </r>
  <r>
    <n v="159941"/>
    <x v="130"/>
    <x v="113"/>
    <x v="8"/>
    <s v="8th District"/>
    <s v="Public"/>
    <s v="School District"/>
    <s v="No"/>
    <s v="Yes"/>
    <n v="661666"/>
    <x v="573"/>
    <s v="10200 SE 216th Street"/>
    <m/>
    <s v="Kent"/>
    <s v="Washington"/>
    <s v="98031"/>
    <n v="388"/>
    <n v="0"/>
    <n v="51"/>
    <n v="439"/>
    <x v="501"/>
    <n v="0"/>
    <n v="0.88380000000000003"/>
    <s v="No"/>
    <s v="Yes"/>
    <s v="Yes"/>
    <s v="Yes"/>
    <s v="Yes"/>
    <s v="Yes"/>
    <s v="Yes"/>
    <s v="No"/>
    <s v="No"/>
    <s v="No"/>
    <s v="No"/>
    <s v="No"/>
    <s v="No"/>
    <s v="No"/>
    <s v="CEP"/>
  </r>
  <r>
    <n v="159941"/>
    <x v="130"/>
    <x v="113"/>
    <x v="8"/>
    <s v="8th District"/>
    <s v="Public"/>
    <s v="School District"/>
    <s v="No"/>
    <s v="Yes"/>
    <n v="661667"/>
    <x v="794"/>
    <s v="11010 SE 232nd Street"/>
    <m/>
    <s v="Kent"/>
    <s v="Washington"/>
    <s v="98031"/>
    <n v="387"/>
    <n v="0"/>
    <n v="95"/>
    <n v="482"/>
    <x v="692"/>
    <n v="0"/>
    <n v="0.80289999999999995"/>
    <s v="Yes"/>
    <s v="Yes"/>
    <s v="Yes"/>
    <s v="Yes"/>
    <s v="Yes"/>
    <s v="Yes"/>
    <s v="Yes"/>
    <s v="No"/>
    <s v="No"/>
    <s v="No"/>
    <s v="No"/>
    <s v="No"/>
    <s v="No"/>
    <s v="No"/>
    <s v="CEP"/>
  </r>
  <r>
    <n v="159941"/>
    <x v="130"/>
    <x v="113"/>
    <x v="8"/>
    <s v="8th District"/>
    <s v="Public"/>
    <s v="School District"/>
    <s v="No"/>
    <s v="Yes"/>
    <n v="663787"/>
    <x v="795"/>
    <s v="27825 118th Ave. S.E."/>
    <m/>
    <s v="Kent"/>
    <s v="Washington"/>
    <s v="98031"/>
    <n v="320"/>
    <n v="0"/>
    <n v="12"/>
    <n v="332"/>
    <x v="693"/>
    <n v="0"/>
    <n v="0.96389999999999998"/>
    <s v="No"/>
    <s v="Yes"/>
    <s v="Yes"/>
    <s v="Yes"/>
    <s v="Yes"/>
    <s v="Yes"/>
    <s v="Yes"/>
    <s v="No"/>
    <s v="No"/>
    <s v="No"/>
    <s v="No"/>
    <s v="No"/>
    <s v="No"/>
    <s v="No"/>
    <s v="CEP"/>
  </r>
  <r>
    <n v="159941"/>
    <x v="130"/>
    <x v="113"/>
    <x v="8"/>
    <s v="8th District"/>
    <s v="Public"/>
    <s v="School District"/>
    <s v="No"/>
    <s v="Yes"/>
    <n v="661669"/>
    <x v="796"/>
    <s v="18030 162nd Pl. S.E."/>
    <m/>
    <s v="Renton"/>
    <s v="Washington"/>
    <s v="98058"/>
    <n v="81"/>
    <n v="0"/>
    <n v="346"/>
    <n v="427"/>
    <x v="694"/>
    <n v="0"/>
    <n v="0.18970000000000001"/>
    <s v="No"/>
    <s v="Yes"/>
    <s v="Yes"/>
    <s v="Yes"/>
    <s v="Yes"/>
    <s v="Yes"/>
    <s v="Yes"/>
    <s v="No"/>
    <s v="No"/>
    <s v="No"/>
    <s v="No"/>
    <s v="No"/>
    <s v="No"/>
    <s v="No"/>
    <s v="CEP"/>
  </r>
  <r>
    <n v="159941"/>
    <x v="130"/>
    <x v="113"/>
    <x v="8"/>
    <s v="8th District"/>
    <s v="Public"/>
    <s v="School District"/>
    <s v="No"/>
    <s v="Yes"/>
    <n v="686829"/>
    <x v="797"/>
    <s v="22420 S. Military Road"/>
    <m/>
    <s v="Seatac"/>
    <s v="Washington"/>
    <s v="98198"/>
    <n v="660"/>
    <n v="0"/>
    <n v="18"/>
    <n v="678"/>
    <x v="695"/>
    <n v="0"/>
    <n v="0.97350000000000003"/>
    <s v="Yes"/>
    <s v="Yes"/>
    <s v="Yes"/>
    <s v="Yes"/>
    <s v="Yes"/>
    <s v="Yes"/>
    <s v="Yes"/>
    <s v="No"/>
    <s v="No"/>
    <s v="No"/>
    <s v="No"/>
    <s v="No"/>
    <s v="No"/>
    <s v="No"/>
    <s v="CEP"/>
  </r>
  <r>
    <n v="159941"/>
    <x v="130"/>
    <x v="113"/>
    <x v="8"/>
    <s v="8th District"/>
    <s v="Public"/>
    <s v="School District"/>
    <s v="No"/>
    <s v="Yes"/>
    <n v="661670"/>
    <x v="798"/>
    <s v="31135 228th Ave. S.E."/>
    <m/>
    <s v="Black Diamond"/>
    <s v="Washington"/>
    <s v="98010"/>
    <n v="102"/>
    <n v="0"/>
    <n v="232"/>
    <n v="334"/>
    <x v="681"/>
    <n v="0"/>
    <n v="0.3054"/>
    <s v="No"/>
    <s v="Yes"/>
    <s v="Yes"/>
    <s v="Yes"/>
    <s v="Yes"/>
    <s v="Yes"/>
    <s v="Yes"/>
    <s v="No"/>
    <s v="No"/>
    <s v="No"/>
    <s v="No"/>
    <s v="No"/>
    <s v="No"/>
    <s v="No"/>
    <s v="CEP"/>
  </r>
  <r>
    <n v="159941"/>
    <x v="130"/>
    <x v="113"/>
    <x v="8"/>
    <s v="8th District"/>
    <s v="Public"/>
    <s v="School District"/>
    <s v="No"/>
    <s v="Yes"/>
    <n v="665514"/>
    <x v="799"/>
    <s v="26025 Woodland Way S."/>
    <m/>
    <s v="Kent"/>
    <s v="Washington"/>
    <s v="98031"/>
    <n v="461"/>
    <n v="0"/>
    <n v="52"/>
    <n v="513"/>
    <x v="696"/>
    <n v="0"/>
    <n v="0.89859999999999995"/>
    <s v="No"/>
    <s v="Yes"/>
    <s v="Yes"/>
    <s v="Yes"/>
    <s v="Yes"/>
    <s v="Yes"/>
    <s v="Yes"/>
    <s v="No"/>
    <s v="No"/>
    <s v="No"/>
    <s v="No"/>
    <s v="No"/>
    <s v="No"/>
    <s v="No"/>
    <s v="CEP"/>
  </r>
  <r>
    <n v="159941"/>
    <x v="130"/>
    <x v="113"/>
    <x v="8"/>
    <s v="8th District"/>
    <s v="Public"/>
    <s v="School District"/>
    <s v="No"/>
    <s v="Yes"/>
    <n v="661672"/>
    <x v="800"/>
    <s v="12651 S.E. 218th Pl."/>
    <m/>
    <s v="Kent"/>
    <s v="Washington"/>
    <s v="98031"/>
    <n v="81"/>
    <n v="28"/>
    <n v="177"/>
    <n v="286"/>
    <x v="697"/>
    <n v="9.7900000000000001E-2"/>
    <n v="0.38109999999999999"/>
    <s v="Yes"/>
    <s v="Yes"/>
    <s v="Yes"/>
    <s v="Yes"/>
    <s v="Yes"/>
    <s v="Yes"/>
    <s v="Yes"/>
    <s v="No"/>
    <s v="No"/>
    <s v="No"/>
    <s v="No"/>
    <s v="No"/>
    <s v="No"/>
    <s v="No"/>
    <s v="Standard"/>
  </r>
  <r>
    <n v="159941"/>
    <x v="130"/>
    <x v="113"/>
    <x v="8"/>
    <s v="8th District"/>
    <s v="Public"/>
    <s v="School District"/>
    <s v="No"/>
    <s v="Yes"/>
    <n v="662698"/>
    <x v="801"/>
    <s v="20035 100th Ave. S.E."/>
    <m/>
    <s v="Kent"/>
    <s v="Washington"/>
    <s v="98031"/>
    <n v="302"/>
    <n v="0"/>
    <n v="36"/>
    <n v="338"/>
    <x v="698"/>
    <n v="0"/>
    <n v="0.89349999999999996"/>
    <s v="No"/>
    <s v="Yes"/>
    <s v="Yes"/>
    <s v="Yes"/>
    <s v="Yes"/>
    <s v="Yes"/>
    <s v="Yes"/>
    <s v="No"/>
    <s v="No"/>
    <s v="No"/>
    <s v="No"/>
    <s v="No"/>
    <s v="No"/>
    <s v="No"/>
    <s v="CEP"/>
  </r>
  <r>
    <n v="159941"/>
    <x v="130"/>
    <x v="113"/>
    <x v="8"/>
    <s v="8th District"/>
    <s v="Public"/>
    <s v="School District"/>
    <s v="No"/>
    <s v="Yes"/>
    <n v="661674"/>
    <x v="265"/>
    <s v="22300 132nd Ave. S.E."/>
    <m/>
    <s v="Kent"/>
    <s v="Washington"/>
    <s v="98042"/>
    <n v="184"/>
    <n v="0"/>
    <n v="312"/>
    <n v="496"/>
    <x v="699"/>
    <n v="0"/>
    <n v="0.371"/>
    <s v="No"/>
    <s v="Yes"/>
    <s v="Yes"/>
    <s v="Yes"/>
    <s v="Yes"/>
    <s v="Yes"/>
    <s v="Yes"/>
    <s v="No"/>
    <s v="No"/>
    <s v="No"/>
    <s v="No"/>
    <s v="No"/>
    <s v="No"/>
    <s v="No"/>
    <s v="CEP"/>
  </r>
  <r>
    <n v="159392"/>
    <x v="131"/>
    <x v="114"/>
    <x v="22"/>
    <s v="5th District"/>
    <s v="Public"/>
    <s v="School District"/>
    <s v="No"/>
    <s v="Yes"/>
    <n v="663088"/>
    <x v="802"/>
    <s v="PO Box 458"/>
    <s v="1275 Juniper"/>
    <s v="Kettle Falls"/>
    <s v="Washington"/>
    <s v="99141"/>
    <n v="71"/>
    <n v="9"/>
    <n v="37"/>
    <n v="117"/>
    <x v="700"/>
    <n v="7.6899999999999996E-2"/>
    <n v="0.68379999999999996"/>
    <s v="No"/>
    <s v="No"/>
    <s v="No"/>
    <s v="No"/>
    <s v="No"/>
    <s v="No"/>
    <s v="No"/>
    <s v="No"/>
    <s v="No"/>
    <s v="No"/>
    <s v="Yes"/>
    <s v="Yes"/>
    <s v="Yes"/>
    <s v="Yes"/>
    <s v="Standard"/>
  </r>
  <r>
    <n v="159392"/>
    <x v="131"/>
    <x v="114"/>
    <x v="22"/>
    <s v="5th District"/>
    <s v="Public"/>
    <s v="School District"/>
    <s v="No"/>
    <s v="Yes"/>
    <n v="664649"/>
    <x v="803"/>
    <s v="PO Box 458"/>
    <s v="225 Oak"/>
    <s v="Kettle Falls"/>
    <s v="Washington"/>
    <s v="99141"/>
    <n v="202"/>
    <n v="0"/>
    <n v="90"/>
    <n v="292"/>
    <x v="701"/>
    <n v="0"/>
    <n v="0.69179999999999997"/>
    <s v="Yes"/>
    <s v="Yes"/>
    <s v="Yes"/>
    <s v="Yes"/>
    <s v="Yes"/>
    <s v="Yes"/>
    <s v="No"/>
    <s v="No"/>
    <s v="No"/>
    <s v="No"/>
    <s v="No"/>
    <s v="No"/>
    <s v="No"/>
    <s v="No"/>
    <s v="CEP"/>
  </r>
  <r>
    <n v="159392"/>
    <x v="131"/>
    <x v="114"/>
    <x v="22"/>
    <s v="5th District"/>
    <s v="Public"/>
    <s v="School District"/>
    <s v="No"/>
    <s v="Yes"/>
    <n v="664939"/>
    <x v="804"/>
    <s v="PO Box 458"/>
    <s v="1275 Juniper"/>
    <s v="Kettle Falls"/>
    <s v="Washington"/>
    <s v="99141"/>
    <n v="158"/>
    <n v="0"/>
    <n v="86"/>
    <n v="244"/>
    <x v="702"/>
    <n v="0"/>
    <n v="0.64749999999999996"/>
    <s v="No"/>
    <s v="No"/>
    <s v="No"/>
    <s v="No"/>
    <s v="No"/>
    <s v="No"/>
    <s v="No"/>
    <s v="No"/>
    <s v="No"/>
    <s v="No"/>
    <s v="Yes"/>
    <s v="Yes"/>
    <s v="Yes"/>
    <s v="Yes"/>
    <s v="CEP"/>
  </r>
  <r>
    <n v="159392"/>
    <x v="131"/>
    <x v="114"/>
    <x v="22"/>
    <s v="5th District"/>
    <s v="Public"/>
    <s v="School District"/>
    <s v="No"/>
    <s v="Yes"/>
    <n v="664938"/>
    <x v="805"/>
    <s v="PO Box 458"/>
    <s v="W. 105 11th"/>
    <s v="Kettle Falls"/>
    <s v="Washington"/>
    <s v="99141"/>
    <n v="152"/>
    <n v="0"/>
    <n v="51"/>
    <n v="203"/>
    <x v="703"/>
    <n v="0"/>
    <n v="0.74880000000000002"/>
    <s v="No"/>
    <s v="No"/>
    <s v="No"/>
    <s v="No"/>
    <s v="No"/>
    <s v="No"/>
    <s v="Yes"/>
    <s v="Yes"/>
    <s v="Yes"/>
    <s v="Yes"/>
    <s v="No"/>
    <s v="No"/>
    <s v="No"/>
    <s v="No"/>
    <s v="CEP"/>
  </r>
  <r>
    <n v="159855"/>
    <x v="132"/>
    <x v="6"/>
    <x v="8"/>
    <s v="At-Large District"/>
    <s v="Public"/>
    <s v="Government"/>
    <s v="Yes"/>
    <s v="Yes"/>
    <n v="662493"/>
    <x v="806"/>
    <s v="1211 East Alder"/>
    <m/>
    <s v="Seattle"/>
    <s v="Washington"/>
    <s v="98122"/>
    <n v="60"/>
    <n v="0"/>
    <n v="0"/>
    <n v="60"/>
    <x v="0"/>
    <n v="0"/>
    <n v="1"/>
    <s v="No"/>
    <s v="No"/>
    <s v="No"/>
    <s v="No"/>
    <s v="No"/>
    <s v="No"/>
    <s v="Yes"/>
    <s v="Yes"/>
    <s v="Yes"/>
    <s v="Yes"/>
    <s v="Yes"/>
    <s v="Yes"/>
    <s v="Yes"/>
    <s v="Yes"/>
    <s v="Standard"/>
  </r>
  <r>
    <n v="159897"/>
    <x v="133"/>
    <x v="115"/>
    <x v="21"/>
    <s v="4th District"/>
    <s v="Public"/>
    <s v="School District"/>
    <s v="No"/>
    <s v="Yes"/>
    <n v="664322"/>
    <x v="807"/>
    <s v="913 Horne Drive"/>
    <m/>
    <s v="Benton City"/>
    <s v="Washington"/>
    <s v="99320"/>
    <n v="574"/>
    <n v="0"/>
    <n v="34"/>
    <n v="608"/>
    <x v="573"/>
    <n v="0"/>
    <n v="0.94410000000000005"/>
    <s v="Yes"/>
    <s v="Yes"/>
    <s v="Yes"/>
    <s v="Yes"/>
    <s v="Yes"/>
    <s v="Yes"/>
    <s v="Yes"/>
    <s v="No"/>
    <s v="No"/>
    <s v="No"/>
    <s v="No"/>
    <s v="No"/>
    <s v="No"/>
    <s v="No"/>
    <s v="CEP"/>
  </r>
  <r>
    <n v="159897"/>
    <x v="133"/>
    <x v="115"/>
    <x v="11"/>
    <s v="4th District"/>
    <s v="Public"/>
    <s v="School District"/>
    <s v="No"/>
    <s v="Yes"/>
    <n v="661145"/>
    <x v="808"/>
    <s v="913  Horne Drive"/>
    <m/>
    <s v="Benton City"/>
    <s v="Washington"/>
    <s v="99320"/>
    <n v="369"/>
    <n v="0"/>
    <n v="68"/>
    <n v="437"/>
    <x v="704"/>
    <n v="0"/>
    <n v="0.84440000000000004"/>
    <s v="No"/>
    <s v="No"/>
    <s v="No"/>
    <s v="No"/>
    <s v="No"/>
    <s v="No"/>
    <s v="No"/>
    <s v="No"/>
    <s v="No"/>
    <s v="No"/>
    <s v="Yes"/>
    <s v="Yes"/>
    <s v="Yes"/>
    <s v="Yes"/>
    <s v="CEP"/>
  </r>
  <r>
    <n v="159897"/>
    <x v="133"/>
    <x v="115"/>
    <x v="11"/>
    <s v="4th District"/>
    <s v="Public"/>
    <s v="School District"/>
    <s v="No"/>
    <s v="Yes"/>
    <n v="661146"/>
    <x v="809"/>
    <s v="913 Horne Drive"/>
    <m/>
    <s v="Benton City"/>
    <s v="Washington"/>
    <s v="99320"/>
    <n v="308"/>
    <n v="0"/>
    <n v="17"/>
    <n v="325"/>
    <x v="705"/>
    <n v="0"/>
    <n v="0.94769999999999999"/>
    <s v="No"/>
    <s v="No"/>
    <s v="No"/>
    <s v="No"/>
    <s v="No"/>
    <s v="No"/>
    <s v="No"/>
    <s v="Yes"/>
    <s v="Yes"/>
    <s v="Yes"/>
    <s v="No"/>
    <s v="No"/>
    <s v="No"/>
    <s v="No"/>
    <s v="CEP"/>
  </r>
  <r>
    <n v="159499"/>
    <x v="134"/>
    <x v="116"/>
    <x v="23"/>
    <s v="8th District"/>
    <s v="Public"/>
    <s v="School District"/>
    <s v="No"/>
    <s v="Yes"/>
    <n v="661742"/>
    <x v="810"/>
    <s v="PO Box 599"/>
    <m/>
    <s v="Kittitas"/>
    <s v="Washington"/>
    <s v="98934"/>
    <n v="97"/>
    <n v="21"/>
    <n v="137"/>
    <n v="255"/>
    <x v="706"/>
    <n v="8.2400000000000001E-2"/>
    <n v="0.4627"/>
    <s v="Yes"/>
    <s v="Yes"/>
    <s v="Yes"/>
    <s v="Yes"/>
    <s v="Yes"/>
    <s v="Yes"/>
    <s v="Yes"/>
    <s v="No"/>
    <s v="No"/>
    <s v="No"/>
    <s v="No"/>
    <s v="No"/>
    <s v="No"/>
    <s v="No"/>
    <s v="Standard"/>
  </r>
  <r>
    <n v="159499"/>
    <x v="134"/>
    <x v="116"/>
    <x v="23"/>
    <s v="8th District"/>
    <s v="Public"/>
    <s v="School District"/>
    <s v="No"/>
    <s v="Yes"/>
    <n v="661744"/>
    <x v="811"/>
    <s v="PO Box 599"/>
    <m/>
    <s v="Kittitas"/>
    <s v="Washington"/>
    <s v="98934"/>
    <n v="117"/>
    <n v="33"/>
    <n v="159"/>
    <n v="309"/>
    <x v="707"/>
    <n v="0.10680000000000001"/>
    <n v="0.4854"/>
    <s v="No"/>
    <s v="No"/>
    <s v="No"/>
    <s v="No"/>
    <s v="No"/>
    <s v="No"/>
    <s v="No"/>
    <s v="Yes"/>
    <s v="Yes"/>
    <s v="Yes"/>
    <s v="Yes"/>
    <s v="Yes"/>
    <s v="Yes"/>
    <s v="Yes"/>
    <s v="Standard"/>
  </r>
  <r>
    <n v="159375"/>
    <x v="135"/>
    <x v="117"/>
    <x v="20"/>
    <s v="3rd District"/>
    <s v="Public"/>
    <s v="School District"/>
    <s v="No"/>
    <s v="Yes"/>
    <n v="661751"/>
    <x v="812"/>
    <s v="98 SCHOOL DR"/>
    <m/>
    <s v="KLICKITAT"/>
    <s v="Washington"/>
    <s v="98628"/>
    <n v="65"/>
    <n v="0"/>
    <n v="18"/>
    <n v="83"/>
    <x v="708"/>
    <n v="0"/>
    <n v="0.78310000000000002"/>
    <s v="No"/>
    <s v="Yes"/>
    <s v="Yes"/>
    <s v="Yes"/>
    <s v="Yes"/>
    <s v="Yes"/>
    <s v="Yes"/>
    <s v="Yes"/>
    <s v="Yes"/>
    <s v="Yes"/>
    <s v="Yes"/>
    <s v="Yes"/>
    <s v="Yes"/>
    <s v="Yes"/>
    <s v="CEP"/>
  </r>
  <r>
    <n v="159903"/>
    <x v="136"/>
    <x v="118"/>
    <x v="10"/>
    <s v="3rd District"/>
    <s v="Public"/>
    <s v="School District"/>
    <s v="No"/>
    <s v="Yes"/>
    <n v="661244"/>
    <x v="813"/>
    <s v="700 E. 4th St."/>
    <m/>
    <s v="La Center"/>
    <s v="Washington"/>
    <s v="98629"/>
    <n v="183"/>
    <n v="50"/>
    <n v="588"/>
    <n v="821"/>
    <x v="709"/>
    <n v="6.0900000000000003E-2"/>
    <n v="0.2838"/>
    <s v="No"/>
    <s v="Yes"/>
    <s v="Yes"/>
    <s v="Yes"/>
    <s v="Yes"/>
    <s v="Yes"/>
    <s v="Yes"/>
    <s v="No"/>
    <s v="No"/>
    <s v="No"/>
    <s v="No"/>
    <s v="No"/>
    <s v="No"/>
    <s v="No"/>
    <s v="Standard"/>
  </r>
  <r>
    <n v="159903"/>
    <x v="136"/>
    <x v="118"/>
    <x v="10"/>
    <s v="3rd District"/>
    <s v="Public"/>
    <s v="School District"/>
    <s v="No"/>
    <s v="Yes"/>
    <n v="661246"/>
    <x v="814"/>
    <s v="725 Highland Rd"/>
    <m/>
    <s v="La Center"/>
    <s v="Washington"/>
    <s v="98629"/>
    <n v="117"/>
    <n v="38"/>
    <n v="411"/>
    <n v="566"/>
    <x v="710"/>
    <n v="6.7100000000000007E-2"/>
    <n v="0.27389999999999998"/>
    <s v="No"/>
    <s v="No"/>
    <s v="No"/>
    <s v="No"/>
    <s v="No"/>
    <s v="No"/>
    <s v="No"/>
    <s v="No"/>
    <s v="No"/>
    <s v="No"/>
    <s v="Yes"/>
    <s v="Yes"/>
    <s v="Yes"/>
    <s v="Yes"/>
    <s v="Standard"/>
  </r>
  <r>
    <n v="159903"/>
    <x v="136"/>
    <x v="118"/>
    <x v="10"/>
    <s v="3rd District"/>
    <s v="Public"/>
    <s v="School District"/>
    <s v="No"/>
    <s v="Yes"/>
    <n v="661245"/>
    <x v="815"/>
    <s v="2001 NE Lockwood Creek Rod"/>
    <s v="PO Box 1840"/>
    <s v="La Center"/>
    <s v="Washington"/>
    <s v="98629"/>
    <n v="84"/>
    <n v="34"/>
    <n v="298"/>
    <n v="416"/>
    <x v="711"/>
    <n v="8.1699999999999995E-2"/>
    <n v="0.28370000000000001"/>
    <s v="No"/>
    <s v="No"/>
    <s v="No"/>
    <s v="No"/>
    <s v="No"/>
    <s v="No"/>
    <s v="No"/>
    <s v="Yes"/>
    <s v="Yes"/>
    <s v="Yes"/>
    <s v="No"/>
    <s v="No"/>
    <s v="No"/>
    <s v="No"/>
    <s v="Standard"/>
  </r>
  <r>
    <n v="159318"/>
    <x v="137"/>
    <x v="119"/>
    <x v="3"/>
    <s v="2nd District"/>
    <s v="Public"/>
    <s v="School District"/>
    <s v="No"/>
    <s v="Yes"/>
    <n v="660545"/>
    <x v="816"/>
    <s v="404"/>
    <s v="sixth"/>
    <s v="La Conner"/>
    <s v="Washington"/>
    <s v="98257"/>
    <n v="185"/>
    <n v="0"/>
    <n v="27"/>
    <n v="212"/>
    <x v="712"/>
    <n v="0"/>
    <n v="0.87260000000000004"/>
    <s v="No"/>
    <s v="Yes"/>
    <s v="Yes"/>
    <s v="Yes"/>
    <s v="Yes"/>
    <s v="Yes"/>
    <s v="Yes"/>
    <s v="No"/>
    <s v="No"/>
    <s v="No"/>
    <s v="No"/>
    <s v="No"/>
    <s v="No"/>
    <s v="No"/>
    <s v="CEP"/>
  </r>
  <r>
    <n v="159318"/>
    <x v="137"/>
    <x v="119"/>
    <x v="3"/>
    <s v="2nd District"/>
    <s v="Public"/>
    <s v="School District"/>
    <s v="No"/>
    <s v="Yes"/>
    <n v="660547"/>
    <x v="817"/>
    <s v="502 N. 6th Street"/>
    <m/>
    <s v="La Conner"/>
    <s v="Washington"/>
    <s v="98257"/>
    <n v="104"/>
    <n v="0"/>
    <n v="51"/>
    <n v="155"/>
    <x v="713"/>
    <n v="0"/>
    <n v="0.67100000000000004"/>
    <s v="No"/>
    <s v="No"/>
    <s v="No"/>
    <s v="No"/>
    <s v="No"/>
    <s v="No"/>
    <s v="No"/>
    <s v="No"/>
    <s v="No"/>
    <s v="No"/>
    <s v="Yes"/>
    <s v="Yes"/>
    <s v="Yes"/>
    <s v="Yes"/>
    <s v="CEP"/>
  </r>
  <r>
    <n v="159318"/>
    <x v="137"/>
    <x v="119"/>
    <x v="3"/>
    <s v="2nd District"/>
    <s v="Public"/>
    <s v="School District"/>
    <s v="No"/>
    <s v="Yes"/>
    <n v="660546"/>
    <x v="818"/>
    <s v="PO BOX 2103"/>
    <s v="PO BOX 2103"/>
    <s v="LA CONNER"/>
    <s v="Washington"/>
    <s v="98257"/>
    <n v="107"/>
    <n v="0"/>
    <n v="21"/>
    <n v="128"/>
    <x v="714"/>
    <n v="0"/>
    <n v="0.83589999999999998"/>
    <s v="No"/>
    <s v="No"/>
    <s v="No"/>
    <s v="No"/>
    <s v="No"/>
    <s v="No"/>
    <s v="No"/>
    <s v="Yes"/>
    <s v="Yes"/>
    <s v="Yes"/>
    <s v="No"/>
    <s v="No"/>
    <s v="No"/>
    <s v="No"/>
    <s v="CEP"/>
  </r>
  <r>
    <n v="159672"/>
    <x v="138"/>
    <x v="120"/>
    <x v="18"/>
    <s v="8th District"/>
    <s v="Public"/>
    <s v="School District"/>
    <s v="No"/>
    <s v="Yes"/>
    <n v="664970"/>
    <x v="819"/>
    <s v="P.O. BOX 369"/>
    <s v="215 W WEBSTER AVE"/>
    <s v="CHELAN"/>
    <s v="Washington"/>
    <s v="98816"/>
    <n v="368"/>
    <n v="0"/>
    <n v="122"/>
    <n v="490"/>
    <x v="715"/>
    <n v="0"/>
    <n v="0.751"/>
    <s v="No"/>
    <s v="No"/>
    <s v="No"/>
    <s v="No"/>
    <s v="No"/>
    <s v="No"/>
    <s v="No"/>
    <s v="No"/>
    <s v="No"/>
    <s v="No"/>
    <s v="Yes"/>
    <s v="Yes"/>
    <s v="Yes"/>
    <s v="Yes"/>
    <s v="CEP"/>
  </r>
  <r>
    <n v="159672"/>
    <x v="138"/>
    <x v="120"/>
    <x v="18"/>
    <s v="8th District"/>
    <s v="Public"/>
    <s v="School District"/>
    <s v="No"/>
    <s v="Yes"/>
    <n v="661178"/>
    <x v="820"/>
    <s v="215 Webster Ave"/>
    <s v="P.O. Box 369"/>
    <s v="Chelan"/>
    <s v="Washington"/>
    <s v="98816"/>
    <n v="302"/>
    <n v="0"/>
    <n v="0"/>
    <n v="302"/>
    <x v="0"/>
    <n v="0"/>
    <n v="1"/>
    <s v="No"/>
    <s v="No"/>
    <s v="No"/>
    <s v="No"/>
    <s v="No"/>
    <s v="No"/>
    <s v="No"/>
    <s v="Yes"/>
    <s v="Yes"/>
    <s v="Yes"/>
    <s v="No"/>
    <s v="No"/>
    <s v="No"/>
    <s v="No"/>
    <s v="CEP"/>
  </r>
  <r>
    <n v="159672"/>
    <x v="138"/>
    <x v="120"/>
    <x v="18"/>
    <s v="8th District"/>
    <s v="Public"/>
    <s v="School District"/>
    <s v="No"/>
    <s v="Yes"/>
    <n v="662793"/>
    <x v="821"/>
    <s v="324 E Johnson"/>
    <s v="P.O. Box 369"/>
    <s v="Chelan"/>
    <s v="Washington"/>
    <s v="98816"/>
    <n v="14"/>
    <n v="0"/>
    <n v="6"/>
    <n v="20"/>
    <x v="335"/>
    <n v="0"/>
    <n v="0.7"/>
    <s v="No"/>
    <s v="No"/>
    <s v="No"/>
    <s v="No"/>
    <s v="No"/>
    <s v="No"/>
    <s v="No"/>
    <s v="No"/>
    <s v="No"/>
    <s v="No"/>
    <s v="Yes"/>
    <s v="Yes"/>
    <s v="Yes"/>
    <s v="Yes"/>
    <s v="CEP"/>
  </r>
  <r>
    <n v="159672"/>
    <x v="138"/>
    <x v="120"/>
    <x v="18"/>
    <s v="8th District"/>
    <s v="Public"/>
    <s v="School District"/>
    <s v="No"/>
    <s v="Yes"/>
    <n v="662711"/>
    <x v="822"/>
    <s v="324 E Johnson"/>
    <s v="P.O. Box 369"/>
    <s v="Chelan"/>
    <s v="Washington"/>
    <s v="98816"/>
    <n v="59"/>
    <n v="0"/>
    <n v="0"/>
    <n v="59"/>
    <x v="0"/>
    <n v="0"/>
    <n v="1"/>
    <s v="Yes"/>
    <s v="No"/>
    <s v="No"/>
    <s v="No"/>
    <s v="No"/>
    <s v="No"/>
    <s v="No"/>
    <s v="No"/>
    <s v="No"/>
    <s v="No"/>
    <s v="No"/>
    <s v="No"/>
    <s v="No"/>
    <s v="No"/>
    <s v="CEP"/>
  </r>
  <r>
    <n v="159672"/>
    <x v="138"/>
    <x v="120"/>
    <x v="18"/>
    <s v="8th District"/>
    <s v="Public"/>
    <s v="School District"/>
    <s v="No"/>
    <s v="Yes"/>
    <n v="661176"/>
    <x v="823"/>
    <s v="407 East Woodin Ave"/>
    <s v="P.O. Box 369"/>
    <s v="Chelan"/>
    <s v="Washington"/>
    <s v="98816"/>
    <n v="413"/>
    <n v="0"/>
    <n v="66"/>
    <n v="479"/>
    <x v="716"/>
    <n v="0"/>
    <n v="0.86219999999999997"/>
    <s v="Yes"/>
    <s v="Yes"/>
    <s v="Yes"/>
    <s v="Yes"/>
    <s v="Yes"/>
    <s v="Yes"/>
    <s v="Yes"/>
    <s v="No"/>
    <s v="No"/>
    <s v="No"/>
    <s v="No"/>
    <s v="No"/>
    <s v="No"/>
    <s v="No"/>
    <s v="CEP"/>
  </r>
  <r>
    <n v="159385"/>
    <x v="139"/>
    <x v="121"/>
    <x v="0"/>
    <s v="6th District"/>
    <s v="Public"/>
    <s v="School District"/>
    <s v="No"/>
    <s v="Yes"/>
    <n v="660761"/>
    <x v="824"/>
    <s v="po bx 38"/>
    <m/>
    <s v="amanda park"/>
    <s v="Washington"/>
    <s v="98526"/>
    <n v="183"/>
    <n v="0"/>
    <n v="23"/>
    <n v="206"/>
    <x v="717"/>
    <n v="0"/>
    <n v="0.88829999999999998"/>
    <s v="Yes"/>
    <s v="Yes"/>
    <s v="Yes"/>
    <s v="Yes"/>
    <s v="Yes"/>
    <s v="Yes"/>
    <s v="Yes"/>
    <s v="Yes"/>
    <s v="Yes"/>
    <s v="Yes"/>
    <s v="Yes"/>
    <s v="Yes"/>
    <s v="Yes"/>
    <s v="Yes"/>
    <s v="CEP"/>
  </r>
  <r>
    <n v="159276"/>
    <x v="140"/>
    <x v="122"/>
    <x v="4"/>
    <s v="1st District"/>
    <s v="Public"/>
    <s v="School District"/>
    <s v="No"/>
    <s v="Yes"/>
    <n v="663872"/>
    <x v="825"/>
    <s v="8220 24th St SE"/>
    <m/>
    <s v="Lake Stevens"/>
    <s v="Washington"/>
    <s v="98258"/>
    <n v="297"/>
    <n v="93"/>
    <n v="1067"/>
    <n v="1457"/>
    <x v="718"/>
    <n v="6.3799999999999996E-2"/>
    <n v="0.26769999999999999"/>
    <s v="No"/>
    <s v="No"/>
    <s v="No"/>
    <s v="No"/>
    <s v="No"/>
    <s v="No"/>
    <s v="No"/>
    <s v="No"/>
    <s v="No"/>
    <s v="Yes"/>
    <s v="Yes"/>
    <s v="No"/>
    <s v="No"/>
    <s v="No"/>
    <s v="Standard"/>
  </r>
  <r>
    <n v="159276"/>
    <x v="140"/>
    <x v="122"/>
    <x v="4"/>
    <s v="1st District"/>
    <s v="Public"/>
    <s v="School District"/>
    <s v="No"/>
    <s v="Yes"/>
    <n v="684850"/>
    <x v="466"/>
    <s v="9215 29th ST NE"/>
    <m/>
    <s v="Lake Stevens"/>
    <s v="Washington"/>
    <s v="98258"/>
    <n v="190"/>
    <n v="0"/>
    <n v="75"/>
    <n v="265"/>
    <x v="719"/>
    <n v="0"/>
    <n v="0.71699999999999997"/>
    <s v="Yes"/>
    <s v="No"/>
    <s v="No"/>
    <s v="No"/>
    <s v="No"/>
    <s v="No"/>
    <s v="No"/>
    <s v="No"/>
    <s v="No"/>
    <s v="No"/>
    <s v="No"/>
    <s v="No"/>
    <s v="No"/>
    <s v="No"/>
    <s v="CEP"/>
  </r>
  <r>
    <n v="159276"/>
    <x v="140"/>
    <x v="122"/>
    <x v="4"/>
    <s v="1st District"/>
    <s v="Public"/>
    <s v="School District"/>
    <s v="No"/>
    <s v="Yes"/>
    <n v="660589"/>
    <x v="826"/>
    <s v="2221 103rd Ave. St"/>
    <m/>
    <s v="Lake Stevens"/>
    <s v="Washington"/>
    <s v="98258"/>
    <n v="109"/>
    <n v="35"/>
    <n v="514"/>
    <n v="658"/>
    <x v="720"/>
    <n v="5.3199999999999997E-2"/>
    <n v="0.21879999999999999"/>
    <s v="No"/>
    <s v="Yes"/>
    <s v="Yes"/>
    <s v="Yes"/>
    <s v="Yes"/>
    <s v="Yes"/>
    <s v="Yes"/>
    <s v="No"/>
    <s v="No"/>
    <s v="No"/>
    <s v="No"/>
    <s v="No"/>
    <s v="No"/>
    <s v="No"/>
    <s v="Standard"/>
  </r>
  <r>
    <n v="159276"/>
    <x v="140"/>
    <x v="122"/>
    <x v="4"/>
    <s v="1st District"/>
    <s v="Public"/>
    <s v="School District"/>
    <s v="No"/>
    <s v="Yes"/>
    <n v="660590"/>
    <x v="827"/>
    <s v="3220 113th Ave. N.E."/>
    <m/>
    <s v="Lake Stevens"/>
    <s v="Washington"/>
    <s v="98258"/>
    <n v="104"/>
    <n v="21"/>
    <n v="440"/>
    <n v="565"/>
    <x v="721"/>
    <n v="3.7199999999999997E-2"/>
    <n v="0.22120000000000001"/>
    <s v="No"/>
    <s v="Yes"/>
    <s v="Yes"/>
    <s v="Yes"/>
    <s v="Yes"/>
    <s v="Yes"/>
    <s v="Yes"/>
    <s v="No"/>
    <s v="No"/>
    <s v="No"/>
    <s v="No"/>
    <s v="No"/>
    <s v="No"/>
    <s v="No"/>
    <s v="Standard"/>
  </r>
  <r>
    <n v="159276"/>
    <x v="140"/>
    <x v="122"/>
    <x v="4"/>
    <s v="1st District"/>
    <s v="Public"/>
    <s v="School District"/>
    <s v="No"/>
    <s v="Yes"/>
    <n v="665243"/>
    <x v="828"/>
    <s v="9315 4th St. S.E."/>
    <m/>
    <s v="Lake Stevens"/>
    <s v="Washington"/>
    <s v="98258"/>
    <n v="136"/>
    <n v="46"/>
    <n v="599"/>
    <n v="781"/>
    <x v="722"/>
    <n v="5.8900000000000001E-2"/>
    <n v="0.23300000000000001"/>
    <s v="No"/>
    <s v="Yes"/>
    <s v="Yes"/>
    <s v="Yes"/>
    <s v="Yes"/>
    <s v="Yes"/>
    <s v="Yes"/>
    <s v="No"/>
    <s v="No"/>
    <s v="No"/>
    <s v="No"/>
    <s v="No"/>
    <s v="No"/>
    <s v="No"/>
    <s v="Standard"/>
  </r>
  <r>
    <n v="159276"/>
    <x v="140"/>
    <x v="122"/>
    <x v="4"/>
    <s v="1st District"/>
    <s v="Public"/>
    <s v="School District"/>
    <s v="No"/>
    <s v="Yes"/>
    <n v="660585"/>
    <x v="829"/>
    <s v="2908 113th Ave. N.E."/>
    <m/>
    <s v="Lake Stevens"/>
    <s v="Washington"/>
    <s v="98258"/>
    <n v="434"/>
    <n v="127"/>
    <n v="1647"/>
    <n v="2208"/>
    <x v="723"/>
    <n v="5.7500000000000002E-2"/>
    <n v="0.25409999999999999"/>
    <s v="No"/>
    <s v="No"/>
    <s v="No"/>
    <s v="No"/>
    <s v="No"/>
    <s v="No"/>
    <s v="No"/>
    <s v="No"/>
    <s v="No"/>
    <s v="No"/>
    <s v="No"/>
    <s v="Yes"/>
    <s v="Yes"/>
    <s v="Yes"/>
    <s v="Standard"/>
  </r>
  <r>
    <n v="159276"/>
    <x v="140"/>
    <x v="122"/>
    <x v="4"/>
    <s v="1st District"/>
    <s v="Public"/>
    <s v="School District"/>
    <s v="No"/>
    <s v="Yes"/>
    <n v="660586"/>
    <x v="830"/>
    <s v="1031 91st Ave NE"/>
    <m/>
    <s v="Lake Stevens"/>
    <s v="Washington"/>
    <s v="98258"/>
    <n v="171"/>
    <n v="28"/>
    <n v="513"/>
    <n v="712"/>
    <x v="724"/>
    <n v="3.9300000000000002E-2"/>
    <n v="0.27950000000000003"/>
    <s v="No"/>
    <s v="No"/>
    <s v="No"/>
    <s v="No"/>
    <s v="No"/>
    <s v="No"/>
    <s v="No"/>
    <s v="Yes"/>
    <s v="Yes"/>
    <s v="No"/>
    <s v="No"/>
    <s v="No"/>
    <s v="No"/>
    <s v="No"/>
    <s v="Standard"/>
  </r>
  <r>
    <n v="159276"/>
    <x v="140"/>
    <x v="122"/>
    <x v="4"/>
    <s v="1st District"/>
    <s v="Public"/>
    <s v="School District"/>
    <s v="No"/>
    <s v="Yes"/>
    <n v="660592"/>
    <x v="831"/>
    <s v="12806 20th St. N.E."/>
    <m/>
    <s v="Lake Stevens"/>
    <s v="Washington"/>
    <s v="98258"/>
    <n v="98"/>
    <n v="35"/>
    <n v="399"/>
    <n v="532"/>
    <x v="725"/>
    <n v="6.5799999999999997E-2"/>
    <n v="0.25"/>
    <s v="No"/>
    <s v="Yes"/>
    <s v="Yes"/>
    <s v="Yes"/>
    <s v="Yes"/>
    <s v="Yes"/>
    <s v="Yes"/>
    <s v="No"/>
    <s v="No"/>
    <s v="No"/>
    <s v="No"/>
    <s v="No"/>
    <s v="No"/>
    <s v="No"/>
    <s v="Standard"/>
  </r>
  <r>
    <n v="159276"/>
    <x v="140"/>
    <x v="122"/>
    <x v="4"/>
    <s v="1st District"/>
    <s v="Public"/>
    <s v="School District"/>
    <s v="No"/>
    <s v="Yes"/>
    <n v="660587"/>
    <x v="832"/>
    <s v="2202 123rd Ave. N.E."/>
    <m/>
    <s v="Lake Stevens"/>
    <s v="Washington"/>
    <s v="98258"/>
    <n v="158"/>
    <n v="48"/>
    <n v="612"/>
    <n v="818"/>
    <x v="244"/>
    <n v="5.8700000000000002E-2"/>
    <n v="0.25180000000000002"/>
    <s v="No"/>
    <s v="No"/>
    <s v="No"/>
    <s v="No"/>
    <s v="No"/>
    <s v="No"/>
    <s v="No"/>
    <s v="Yes"/>
    <s v="Yes"/>
    <s v="No"/>
    <s v="No"/>
    <s v="No"/>
    <s v="No"/>
    <s v="No"/>
    <s v="Standard"/>
  </r>
  <r>
    <n v="159276"/>
    <x v="140"/>
    <x v="122"/>
    <x v="4"/>
    <s v="1st District"/>
    <s v="Public"/>
    <s v="School District"/>
    <s v="No"/>
    <s v="Yes"/>
    <n v="660593"/>
    <x v="594"/>
    <s v="1033 91st Ave. S.E."/>
    <m/>
    <s v="Lake Stevens"/>
    <s v="Washington"/>
    <s v="98258"/>
    <n v="129"/>
    <n v="35"/>
    <n v="392"/>
    <n v="556"/>
    <x v="726"/>
    <n v="6.2899999999999998E-2"/>
    <n v="0.29499999999999998"/>
    <s v="No"/>
    <s v="Yes"/>
    <s v="Yes"/>
    <s v="Yes"/>
    <s v="Yes"/>
    <s v="Yes"/>
    <s v="Yes"/>
    <s v="No"/>
    <s v="No"/>
    <s v="No"/>
    <s v="No"/>
    <s v="No"/>
    <s v="No"/>
    <s v="No"/>
    <s v="Standard"/>
  </r>
  <r>
    <n v="159276"/>
    <x v="140"/>
    <x v="122"/>
    <x v="4"/>
    <s v="1st District"/>
    <s v="Public"/>
    <s v="School District"/>
    <s v="No"/>
    <s v="Yes"/>
    <n v="685301"/>
    <x v="833"/>
    <s v="9317 29th ST NE"/>
    <m/>
    <s v="Lake Stevens"/>
    <s v="Washington"/>
    <s v="98258"/>
    <n v="132"/>
    <n v="45"/>
    <n v="459"/>
    <n v="636"/>
    <x v="727"/>
    <n v="7.0800000000000002E-2"/>
    <n v="0.27829999999999999"/>
    <s v="No"/>
    <s v="Yes"/>
    <s v="Yes"/>
    <s v="Yes"/>
    <s v="Yes"/>
    <s v="Yes"/>
    <s v="Yes"/>
    <s v="No"/>
    <s v="No"/>
    <s v="No"/>
    <s v="No"/>
    <s v="No"/>
    <s v="No"/>
    <s v="No"/>
    <s v="Standard"/>
  </r>
  <r>
    <n v="159276"/>
    <x v="140"/>
    <x v="122"/>
    <x v="4"/>
    <s v="1st District"/>
    <s v="Public"/>
    <s v="School District"/>
    <s v="No"/>
    <s v="Yes"/>
    <n v="660594"/>
    <x v="580"/>
    <s v="3411 99th Avenue NE"/>
    <m/>
    <s v="Lake Stevens"/>
    <s v="Washington"/>
    <s v="98258"/>
    <n v="125"/>
    <n v="29"/>
    <n v="512"/>
    <n v="666"/>
    <x v="728"/>
    <n v="4.3499999999999997E-2"/>
    <n v="0.23119999999999999"/>
    <s v="No"/>
    <s v="Yes"/>
    <s v="Yes"/>
    <s v="Yes"/>
    <s v="Yes"/>
    <s v="Yes"/>
    <s v="Yes"/>
    <s v="No"/>
    <s v="No"/>
    <s v="No"/>
    <s v="No"/>
    <s v="No"/>
    <s v="No"/>
    <s v="No"/>
    <s v="Standard"/>
  </r>
  <r>
    <n v="159940"/>
    <x v="141"/>
    <x v="123"/>
    <x v="8"/>
    <s v="1st District"/>
    <s v="Public"/>
    <s v="School District"/>
    <s v="No"/>
    <s v="Yes"/>
    <n v="661602"/>
    <x v="834"/>
    <s v="4213 228th NE"/>
    <m/>
    <s v="Redmond"/>
    <s v="Washington"/>
    <s v="98053"/>
    <n v="20"/>
    <n v="12"/>
    <n v="607"/>
    <n v="639"/>
    <x v="729"/>
    <n v="1.8800000000000001E-2"/>
    <n v="5.0099999999999999E-2"/>
    <s v="No"/>
    <s v="Yes"/>
    <s v="Yes"/>
    <s v="Yes"/>
    <s v="Yes"/>
    <s v="Yes"/>
    <s v="Yes"/>
    <s v="No"/>
    <s v="No"/>
    <s v="No"/>
    <s v="No"/>
    <s v="No"/>
    <s v="No"/>
    <s v="No"/>
    <s v="Standard"/>
  </r>
  <r>
    <n v="159940"/>
    <x v="141"/>
    <x v="123"/>
    <x v="8"/>
    <s v="1st District"/>
    <s v="Public"/>
    <s v="School District"/>
    <s v="No"/>
    <s v="Yes"/>
    <n v="661603"/>
    <x v="835"/>
    <s v="3045 180TH NE"/>
    <m/>
    <s v="REDMOND"/>
    <s v="Washington"/>
    <s v="98052"/>
    <n v="23"/>
    <n v="1"/>
    <n v="433"/>
    <n v="457"/>
    <x v="730"/>
    <n v="2.2000000000000001E-3"/>
    <n v="5.2499999999999998E-2"/>
    <s v="No"/>
    <s v="Yes"/>
    <s v="Yes"/>
    <s v="Yes"/>
    <s v="Yes"/>
    <s v="Yes"/>
    <s v="Yes"/>
    <s v="No"/>
    <s v="No"/>
    <s v="No"/>
    <s v="No"/>
    <s v="No"/>
    <s v="No"/>
    <s v="No"/>
    <s v="Standard"/>
  </r>
  <r>
    <n v="159940"/>
    <x v="141"/>
    <x v="123"/>
    <x v="8"/>
    <s v="1st District"/>
    <s v="Public"/>
    <s v="School District"/>
    <s v="No"/>
    <s v="Yes"/>
    <n v="661604"/>
    <x v="836"/>
    <s v="11212 N.E. 112th"/>
    <m/>
    <s v="Kirkland"/>
    <s v="Washington"/>
    <s v="98033"/>
    <n v="83"/>
    <n v="23"/>
    <n v="326"/>
    <n v="432"/>
    <x v="731"/>
    <n v="5.3199999999999997E-2"/>
    <n v="0.24540000000000001"/>
    <s v="No"/>
    <s v="Yes"/>
    <s v="Yes"/>
    <s v="Yes"/>
    <s v="Yes"/>
    <s v="Yes"/>
    <s v="Yes"/>
    <s v="No"/>
    <s v="No"/>
    <s v="No"/>
    <s v="No"/>
    <s v="No"/>
    <s v="No"/>
    <s v="No"/>
    <s v="Standard"/>
  </r>
  <r>
    <n v="159940"/>
    <x v="141"/>
    <x v="123"/>
    <x v="8"/>
    <s v="1st District"/>
    <s v="Public"/>
    <s v="School District"/>
    <s v="No"/>
    <s v="Yes"/>
    <n v="661605"/>
    <x v="837"/>
    <s v="3225 205th Pl. N.E."/>
    <m/>
    <s v="Sammamish"/>
    <s v="Washington"/>
    <s v="98074"/>
    <n v="12"/>
    <n v="5"/>
    <n v="495"/>
    <n v="512"/>
    <x v="732"/>
    <n v="9.7999999999999997E-3"/>
    <n v="3.32E-2"/>
    <s v="No"/>
    <s v="Yes"/>
    <s v="Yes"/>
    <s v="Yes"/>
    <s v="Yes"/>
    <s v="Yes"/>
    <s v="Yes"/>
    <s v="No"/>
    <s v="No"/>
    <s v="No"/>
    <s v="No"/>
    <s v="No"/>
    <s v="No"/>
    <s v="No"/>
    <s v="Standard"/>
  </r>
  <r>
    <n v="159940"/>
    <x v="141"/>
    <x v="123"/>
    <x v="8"/>
    <s v="1st District"/>
    <s v="Public"/>
    <s v="School District"/>
    <s v="No"/>
    <s v="Yes"/>
    <n v="664249"/>
    <x v="838"/>
    <s v="1035 244th Ave NE"/>
    <m/>
    <s v="Sammamish"/>
    <s v="Washington"/>
    <s v="98074"/>
    <n v="8"/>
    <n v="0"/>
    <n v="467"/>
    <n v="475"/>
    <x v="733"/>
    <n v="0"/>
    <n v="1.6799999999999999E-2"/>
    <s v="Yes"/>
    <s v="Yes"/>
    <s v="Yes"/>
    <s v="Yes"/>
    <s v="Yes"/>
    <s v="Yes"/>
    <s v="Yes"/>
    <s v="No"/>
    <s v="No"/>
    <s v="No"/>
    <s v="No"/>
    <s v="No"/>
    <s v="No"/>
    <s v="No"/>
    <s v="Standard"/>
  </r>
  <r>
    <n v="159940"/>
    <x v="141"/>
    <x v="123"/>
    <x v="8"/>
    <s v="1st District"/>
    <s v="Public"/>
    <s v="School District"/>
    <s v="No"/>
    <s v="Yes"/>
    <n v="685330"/>
    <x v="839"/>
    <s v="12101 172nd Ave. NE"/>
    <m/>
    <s v="Redmond"/>
    <s v="Washington"/>
    <s v="98052"/>
    <n v="68"/>
    <n v="7"/>
    <n v="426"/>
    <n v="501"/>
    <x v="734"/>
    <n v="1.4E-2"/>
    <n v="0.1497"/>
    <s v="No"/>
    <s v="Yes"/>
    <s v="Yes"/>
    <s v="Yes"/>
    <s v="Yes"/>
    <s v="Yes"/>
    <s v="Yes"/>
    <s v="No"/>
    <s v="No"/>
    <s v="No"/>
    <s v="No"/>
    <s v="No"/>
    <s v="No"/>
    <s v="No"/>
    <s v="Standard"/>
  </r>
  <r>
    <n v="159940"/>
    <x v="141"/>
    <x v="123"/>
    <x v="8"/>
    <s v="1st District"/>
    <s v="Public"/>
    <s v="School District"/>
    <s v="No"/>
    <s v="Yes"/>
    <n v="661607"/>
    <x v="840"/>
    <s v="7040 208th Ave. N.E."/>
    <m/>
    <s v="Redmond"/>
    <s v="Washington"/>
    <s v="98053"/>
    <n v="35"/>
    <n v="8"/>
    <n v="348"/>
    <n v="391"/>
    <x v="735"/>
    <n v="2.0500000000000001E-2"/>
    <n v="0.11"/>
    <s v="No"/>
    <s v="Yes"/>
    <s v="Yes"/>
    <s v="Yes"/>
    <s v="Yes"/>
    <s v="Yes"/>
    <s v="Yes"/>
    <s v="No"/>
    <s v="No"/>
    <s v="No"/>
    <s v="No"/>
    <s v="No"/>
    <s v="No"/>
    <s v="No"/>
    <s v="Standard"/>
  </r>
  <r>
    <n v="159940"/>
    <x v="141"/>
    <x v="123"/>
    <x v="8"/>
    <s v="1st District"/>
    <s v="Public"/>
    <s v="School District"/>
    <s v="No"/>
    <s v="Yes"/>
    <n v="686653"/>
    <x v="841"/>
    <s v="400 228th Ave NE"/>
    <m/>
    <s v="Sammamish"/>
    <s v="Washington"/>
    <s v="98074"/>
    <n v="91"/>
    <n v="25"/>
    <n v="2344"/>
    <n v="2460"/>
    <x v="736"/>
    <n v="1.0200000000000001E-2"/>
    <n v="4.7199999999999999E-2"/>
    <s v="No"/>
    <s v="No"/>
    <s v="No"/>
    <s v="No"/>
    <s v="No"/>
    <s v="No"/>
    <s v="No"/>
    <s v="No"/>
    <s v="No"/>
    <s v="No"/>
    <s v="Yes"/>
    <s v="Yes"/>
    <s v="Yes"/>
    <s v="Yes"/>
    <s v="Standard"/>
  </r>
  <r>
    <n v="159940"/>
    <x v="141"/>
    <x v="123"/>
    <x v="8"/>
    <s v="1st District"/>
    <s v="Public"/>
    <s v="School District"/>
    <s v="No"/>
    <s v="Yes"/>
    <n v="661608"/>
    <x v="842"/>
    <s v="18025 N.E. 116th"/>
    <m/>
    <s v="Redmond"/>
    <s v="Washington"/>
    <s v="98053"/>
    <n v="61"/>
    <n v="19"/>
    <n v="407"/>
    <n v="487"/>
    <x v="737"/>
    <n v="3.9E-2"/>
    <n v="0.1643"/>
    <s v="No"/>
    <s v="Yes"/>
    <s v="Yes"/>
    <s v="Yes"/>
    <s v="Yes"/>
    <s v="Yes"/>
    <s v="Yes"/>
    <s v="No"/>
    <s v="No"/>
    <s v="No"/>
    <s v="No"/>
    <s v="No"/>
    <s v="No"/>
    <s v="No"/>
    <s v="Standard"/>
  </r>
  <r>
    <n v="159940"/>
    <x v="141"/>
    <x v="123"/>
    <x v="8"/>
    <s v="1st District"/>
    <s v="Public"/>
    <s v="School District"/>
    <s v="No"/>
    <s v="Yes"/>
    <n v="685331"/>
    <x v="843"/>
    <s v="9595 Eastridge Drive NE"/>
    <m/>
    <s v="Redmond"/>
    <s v="Washington"/>
    <s v="98053"/>
    <n v="57"/>
    <n v="4"/>
    <n v="388"/>
    <n v="449"/>
    <x v="738"/>
    <n v="8.8999999999999999E-3"/>
    <n v="0.13589999999999999"/>
    <s v="No"/>
    <s v="Yes"/>
    <s v="Yes"/>
    <s v="Yes"/>
    <s v="Yes"/>
    <s v="Yes"/>
    <s v="Yes"/>
    <s v="No"/>
    <s v="No"/>
    <s v="No"/>
    <s v="No"/>
    <s v="No"/>
    <s v="No"/>
    <s v="No"/>
    <s v="Standard"/>
  </r>
  <r>
    <n v="159940"/>
    <x v="141"/>
    <x v="123"/>
    <x v="8"/>
    <s v="1st District"/>
    <s v="Public"/>
    <s v="School District"/>
    <s v="No"/>
    <s v="Yes"/>
    <n v="661640"/>
    <x v="844"/>
    <s v="10903 N.E. 53rd St."/>
    <m/>
    <s v="Kirkland"/>
    <s v="Washington"/>
    <s v="98033"/>
    <n v="26"/>
    <n v="5"/>
    <n v="203"/>
    <n v="234"/>
    <x v="739"/>
    <n v="2.1399999999999999E-2"/>
    <n v="0.13250000000000001"/>
    <s v="No"/>
    <s v="Yes"/>
    <s v="Yes"/>
    <s v="Yes"/>
    <s v="Yes"/>
    <s v="Yes"/>
    <s v="Yes"/>
    <s v="Yes"/>
    <s v="Yes"/>
    <s v="Yes"/>
    <s v="Yes"/>
    <s v="Yes"/>
    <s v="Yes"/>
    <s v="Yes"/>
    <s v="Standard"/>
  </r>
  <r>
    <n v="159940"/>
    <x v="141"/>
    <x v="123"/>
    <x v="8"/>
    <s v="1st District"/>
    <s v="Public"/>
    <s v="School District"/>
    <s v="No"/>
    <s v="Yes"/>
    <n v="661628"/>
    <x v="499"/>
    <s v="6900 208th Ave. N.E."/>
    <m/>
    <s v="Redmond"/>
    <s v="Washington"/>
    <s v="98053"/>
    <n v="39"/>
    <n v="18"/>
    <n v="757"/>
    <n v="814"/>
    <x v="740"/>
    <n v="2.2100000000000002E-2"/>
    <n v="7.0000000000000007E-2"/>
    <s v="No"/>
    <s v="No"/>
    <s v="No"/>
    <s v="No"/>
    <s v="No"/>
    <s v="No"/>
    <s v="No"/>
    <s v="Yes"/>
    <s v="Yes"/>
    <s v="Yes"/>
    <s v="No"/>
    <s v="No"/>
    <s v="No"/>
    <s v="No"/>
    <s v="Standard"/>
  </r>
  <r>
    <n v="159940"/>
    <x v="141"/>
    <x v="123"/>
    <x v="8"/>
    <s v="1st District"/>
    <s v="Public"/>
    <s v="School District"/>
    <s v="No"/>
    <s v="Yes"/>
    <n v="661629"/>
    <x v="845"/>
    <s v="8040 NE 132nd"/>
    <m/>
    <s v="Kirkland"/>
    <s v="Washington"/>
    <s v="98034"/>
    <n v="97"/>
    <n v="33"/>
    <n v="681"/>
    <n v="811"/>
    <x v="741"/>
    <n v="4.07E-2"/>
    <n v="0.1603"/>
    <s v="No"/>
    <s v="No"/>
    <s v="No"/>
    <s v="No"/>
    <s v="No"/>
    <s v="No"/>
    <s v="No"/>
    <s v="Yes"/>
    <s v="Yes"/>
    <s v="Yes"/>
    <s v="No"/>
    <s v="No"/>
    <s v="No"/>
    <s v="No"/>
    <s v="Standard"/>
  </r>
  <r>
    <n v="159940"/>
    <x v="141"/>
    <x v="123"/>
    <x v="8"/>
    <s v="1st District"/>
    <s v="Public"/>
    <s v="School District"/>
    <s v="No"/>
    <s v="Yes"/>
    <n v="661609"/>
    <x v="846"/>
    <s v="12434 NE 60th"/>
    <m/>
    <s v="Kirkland"/>
    <s v="Washington"/>
    <s v="98033"/>
    <n v="31"/>
    <n v="5"/>
    <n v="426"/>
    <n v="462"/>
    <x v="742"/>
    <n v="1.0800000000000001E-2"/>
    <n v="7.7899999999999997E-2"/>
    <s v="No"/>
    <s v="Yes"/>
    <s v="Yes"/>
    <s v="Yes"/>
    <s v="Yes"/>
    <s v="Yes"/>
    <s v="Yes"/>
    <s v="No"/>
    <s v="No"/>
    <s v="No"/>
    <s v="No"/>
    <s v="No"/>
    <s v="No"/>
    <s v="No"/>
    <s v="Standard"/>
  </r>
  <r>
    <n v="159940"/>
    <x v="141"/>
    <x v="123"/>
    <x v="8"/>
    <s v="1st District"/>
    <s v="Public"/>
    <s v="School District"/>
    <s v="No"/>
    <s v="Yes"/>
    <n v="661610"/>
    <x v="847"/>
    <s v="11801 NE 140th"/>
    <m/>
    <s v="Kirkland"/>
    <s v="Washington"/>
    <s v="98034"/>
    <n v="108"/>
    <n v="27"/>
    <n v="288"/>
    <n v="423"/>
    <x v="279"/>
    <n v="6.3799999999999996E-2"/>
    <n v="0.31909999999999999"/>
    <s v="No"/>
    <s v="Yes"/>
    <s v="Yes"/>
    <s v="Yes"/>
    <s v="Yes"/>
    <s v="Yes"/>
    <s v="Yes"/>
    <s v="No"/>
    <s v="No"/>
    <s v="No"/>
    <s v="No"/>
    <s v="No"/>
    <s v="No"/>
    <s v="No"/>
    <s v="Standard"/>
  </r>
  <r>
    <n v="159940"/>
    <x v="141"/>
    <x v="123"/>
    <x v="8"/>
    <s v="1st District"/>
    <s v="Public"/>
    <s v="School District"/>
    <s v="No"/>
    <s v="Yes"/>
    <n v="661630"/>
    <x v="848"/>
    <s v="24120 NE 8th"/>
    <m/>
    <s v="Sammamish"/>
    <s v="Washington"/>
    <s v="98074"/>
    <n v="33"/>
    <n v="12"/>
    <n v="1173"/>
    <n v="1218"/>
    <x v="743"/>
    <n v="9.9000000000000008E-3"/>
    <n v="3.6900000000000002E-2"/>
    <s v="No"/>
    <s v="No"/>
    <s v="No"/>
    <s v="No"/>
    <s v="No"/>
    <s v="No"/>
    <s v="No"/>
    <s v="Yes"/>
    <s v="Yes"/>
    <s v="Yes"/>
    <s v="No"/>
    <s v="No"/>
    <s v="No"/>
    <s v="No"/>
    <s v="Standard"/>
  </r>
  <r>
    <n v="159940"/>
    <x v="141"/>
    <x v="123"/>
    <x v="8"/>
    <s v="1st District"/>
    <s v="Public"/>
    <s v="School District"/>
    <s v="No"/>
    <s v="Yes"/>
    <n v="686636"/>
    <x v="849"/>
    <s v="11133 NE 65th Street"/>
    <m/>
    <s v="Kirkland"/>
    <s v="Washington"/>
    <s v="98033"/>
    <n v="10"/>
    <n v="4"/>
    <n v="464"/>
    <n v="478"/>
    <x v="744"/>
    <n v="8.3999999999999995E-3"/>
    <n v="2.93E-2"/>
    <s v="No"/>
    <s v="Yes"/>
    <s v="Yes"/>
    <s v="Yes"/>
    <s v="Yes"/>
    <s v="Yes"/>
    <s v="Yes"/>
    <s v="Yes"/>
    <s v="Yes"/>
    <s v="Yes"/>
    <s v="Yes"/>
    <s v="Yes"/>
    <s v="Yes"/>
    <s v="Yes"/>
    <s v="Standard"/>
  </r>
  <r>
    <n v="159940"/>
    <x v="141"/>
    <x v="123"/>
    <x v="8"/>
    <s v="1st District"/>
    <s v="Public"/>
    <s v="School District"/>
    <s v="No"/>
    <s v="Yes"/>
    <n v="661611"/>
    <x v="850"/>
    <s v="9635 NE 132nd"/>
    <m/>
    <s v="Kirkland"/>
    <s v="Washington"/>
    <s v="98034"/>
    <n v="56"/>
    <n v="13"/>
    <n v="251"/>
    <n v="320"/>
    <x v="745"/>
    <n v="4.0599999999999997E-2"/>
    <n v="0.21560000000000001"/>
    <s v="Yes"/>
    <s v="Yes"/>
    <s v="Yes"/>
    <s v="Yes"/>
    <s v="Yes"/>
    <s v="Yes"/>
    <s v="Yes"/>
    <s v="No"/>
    <s v="No"/>
    <s v="No"/>
    <s v="No"/>
    <s v="No"/>
    <s v="No"/>
    <s v="No"/>
    <s v="Standard"/>
  </r>
  <r>
    <n v="159940"/>
    <x v="141"/>
    <x v="123"/>
    <x v="8"/>
    <s v="1st District"/>
    <s v="Public"/>
    <s v="School District"/>
    <s v="No"/>
    <s v="Yes"/>
    <n v="661637"/>
    <x v="851"/>
    <s v="10601 NE 132nd"/>
    <m/>
    <s v="Kirkland"/>
    <s v="Washington"/>
    <s v="98034"/>
    <n v="325"/>
    <n v="83"/>
    <n v="1348"/>
    <n v="1756"/>
    <x v="746"/>
    <n v="4.7300000000000002E-2"/>
    <n v="0.23230000000000001"/>
    <s v="No"/>
    <s v="No"/>
    <s v="No"/>
    <s v="No"/>
    <s v="No"/>
    <s v="No"/>
    <s v="No"/>
    <s v="No"/>
    <s v="No"/>
    <s v="No"/>
    <s v="Yes"/>
    <s v="Yes"/>
    <s v="Yes"/>
    <s v="Yes"/>
    <s v="Standard"/>
  </r>
  <r>
    <n v="159940"/>
    <x v="141"/>
    <x v="123"/>
    <x v="8"/>
    <s v="1st District"/>
    <s v="Public"/>
    <s v="School District"/>
    <s v="No"/>
    <s v="Yes"/>
    <n v="661632"/>
    <x v="852"/>
    <s v="14111  132nd NE"/>
    <m/>
    <s v="Kirkland"/>
    <s v="Washington"/>
    <s v="98034"/>
    <n v="138"/>
    <n v="26"/>
    <n v="442"/>
    <n v="606"/>
    <x v="747"/>
    <n v="4.2900000000000001E-2"/>
    <n v="0.27060000000000001"/>
    <s v="No"/>
    <s v="No"/>
    <s v="No"/>
    <s v="No"/>
    <s v="No"/>
    <s v="No"/>
    <s v="No"/>
    <s v="Yes"/>
    <s v="Yes"/>
    <s v="Yes"/>
    <s v="No"/>
    <s v="No"/>
    <s v="No"/>
    <s v="No"/>
    <s v="Standard"/>
  </r>
  <r>
    <n v="159940"/>
    <x v="141"/>
    <x v="123"/>
    <x v="8"/>
    <s v="1st District"/>
    <s v="Public"/>
    <s v="School District"/>
    <s v="No"/>
    <s v="Yes"/>
    <n v="661612"/>
    <x v="731"/>
    <s v="13820 108 Ave. NE"/>
    <m/>
    <s v="Kirkland"/>
    <s v="Washington"/>
    <s v="98034"/>
    <n v="67"/>
    <n v="11"/>
    <n v="232"/>
    <n v="310"/>
    <x v="748"/>
    <n v="3.5499999999999997E-2"/>
    <n v="0.25159999999999999"/>
    <s v="No"/>
    <s v="Yes"/>
    <s v="Yes"/>
    <s v="Yes"/>
    <s v="Yes"/>
    <s v="Yes"/>
    <s v="Yes"/>
    <s v="No"/>
    <s v="No"/>
    <s v="No"/>
    <s v="No"/>
    <s v="No"/>
    <s v="No"/>
    <s v="No"/>
    <s v="Standard"/>
  </r>
  <r>
    <n v="159940"/>
    <x v="141"/>
    <x v="123"/>
    <x v="8"/>
    <s v="1st District"/>
    <s v="Public"/>
    <s v="School District"/>
    <s v="No"/>
    <s v="Yes"/>
    <n v="661613"/>
    <x v="853"/>
    <s v="1312  6th St."/>
    <m/>
    <s v="Kirkland"/>
    <s v="Washington"/>
    <s v="98033"/>
    <n v="16"/>
    <n v="11"/>
    <n v="565"/>
    <n v="592"/>
    <x v="749"/>
    <n v="1.8599999999999998E-2"/>
    <n v="4.5600000000000002E-2"/>
    <s v="No"/>
    <s v="Yes"/>
    <s v="Yes"/>
    <s v="Yes"/>
    <s v="Yes"/>
    <s v="Yes"/>
    <s v="Yes"/>
    <s v="No"/>
    <s v="No"/>
    <s v="No"/>
    <s v="No"/>
    <s v="No"/>
    <s v="No"/>
    <s v="No"/>
    <s v="Standard"/>
  </r>
  <r>
    <n v="159940"/>
    <x v="141"/>
    <x v="123"/>
    <x v="8"/>
    <s v="1st District"/>
    <s v="Public"/>
    <s v="School District"/>
    <s v="No"/>
    <s v="Yes"/>
    <n v="661633"/>
    <x v="854"/>
    <s v="430 18 Ave."/>
    <m/>
    <s v="Kirkland"/>
    <s v="Washington"/>
    <s v="98033"/>
    <n v="49"/>
    <n v="9"/>
    <n v="604"/>
    <n v="662"/>
    <x v="750"/>
    <n v="1.3599999999999999E-2"/>
    <n v="8.7599999999999997E-2"/>
    <s v="No"/>
    <s v="No"/>
    <s v="No"/>
    <s v="No"/>
    <s v="No"/>
    <s v="No"/>
    <s v="No"/>
    <s v="Yes"/>
    <s v="Yes"/>
    <s v="Yes"/>
    <s v="No"/>
    <s v="No"/>
    <s v="No"/>
    <s v="No"/>
    <s v="Standard"/>
  </r>
  <r>
    <n v="159940"/>
    <x v="141"/>
    <x v="123"/>
    <x v="8"/>
    <s v="1st District"/>
    <s v="Public"/>
    <s v="School District"/>
    <s v="No"/>
    <s v="Yes"/>
    <n v="661638"/>
    <x v="855"/>
    <s v="12033 NE 80"/>
    <m/>
    <s v="Kirkland"/>
    <s v="Washington"/>
    <s v="98033"/>
    <n v="196"/>
    <n v="44"/>
    <n v="1815"/>
    <n v="2055"/>
    <x v="751"/>
    <n v="2.1399999999999999E-2"/>
    <n v="0.1168"/>
    <s v="No"/>
    <s v="No"/>
    <s v="No"/>
    <s v="No"/>
    <s v="No"/>
    <s v="No"/>
    <s v="No"/>
    <s v="No"/>
    <s v="No"/>
    <s v="No"/>
    <s v="Yes"/>
    <s v="Yes"/>
    <s v="Yes"/>
    <s v="Yes"/>
    <s v="Standard"/>
  </r>
  <r>
    <n v="159940"/>
    <x v="141"/>
    <x v="123"/>
    <x v="8"/>
    <s v="1st District"/>
    <s v="Public"/>
    <s v="School District"/>
    <s v="No"/>
    <s v="Yes"/>
    <n v="661614"/>
    <x v="46"/>
    <s v="10400 NE 68"/>
    <m/>
    <s v="Kirkland"/>
    <s v="Washington"/>
    <s v="98033"/>
    <n v="52"/>
    <n v="8"/>
    <n v="475"/>
    <n v="535"/>
    <x v="752"/>
    <n v="1.4999999999999999E-2"/>
    <n v="0.11210000000000001"/>
    <s v="No"/>
    <s v="Yes"/>
    <s v="Yes"/>
    <s v="Yes"/>
    <s v="Yes"/>
    <s v="Yes"/>
    <s v="Yes"/>
    <s v="No"/>
    <s v="No"/>
    <s v="No"/>
    <s v="No"/>
    <s v="No"/>
    <s v="No"/>
    <s v="No"/>
    <s v="Standard"/>
  </r>
  <r>
    <n v="159940"/>
    <x v="141"/>
    <x v="123"/>
    <x v="8"/>
    <s v="1st District"/>
    <s v="Public"/>
    <s v="School District"/>
    <s v="No"/>
    <s v="Yes"/>
    <n v="661615"/>
    <x v="856"/>
    <s v="17001 NE 104th"/>
    <m/>
    <s v="Redmond"/>
    <s v="Washington"/>
    <s v="98052"/>
    <n v="12"/>
    <n v="5"/>
    <n v="324"/>
    <n v="341"/>
    <x v="753"/>
    <n v="1.47E-2"/>
    <n v="4.99E-2"/>
    <s v="No"/>
    <s v="Yes"/>
    <s v="Yes"/>
    <s v="Yes"/>
    <s v="Yes"/>
    <s v="Yes"/>
    <s v="Yes"/>
    <s v="No"/>
    <s v="No"/>
    <s v="No"/>
    <s v="No"/>
    <s v="No"/>
    <s v="No"/>
    <s v="No"/>
    <s v="Standard"/>
  </r>
  <r>
    <n v="159940"/>
    <x v="141"/>
    <x v="123"/>
    <x v="8"/>
    <s v="1st District"/>
    <s v="Public"/>
    <s v="School District"/>
    <s v="No"/>
    <s v="Yes"/>
    <n v="661616"/>
    <x v="857"/>
    <s v="23823 NE 22nd"/>
    <m/>
    <s v="Sammamish"/>
    <s v="Washington"/>
    <s v="98074"/>
    <n v="6"/>
    <n v="1"/>
    <n v="481"/>
    <n v="488"/>
    <x v="754"/>
    <n v="2E-3"/>
    <n v="1.43E-2"/>
    <s v="No"/>
    <s v="Yes"/>
    <s v="Yes"/>
    <s v="Yes"/>
    <s v="Yes"/>
    <s v="Yes"/>
    <s v="Yes"/>
    <s v="No"/>
    <s v="No"/>
    <s v="No"/>
    <s v="No"/>
    <s v="No"/>
    <s v="No"/>
    <s v="No"/>
    <s v="Standard"/>
  </r>
  <r>
    <n v="159940"/>
    <x v="141"/>
    <x v="123"/>
    <x v="8"/>
    <s v="1st District"/>
    <s v="Public"/>
    <s v="School District"/>
    <s v="No"/>
    <s v="Yes"/>
    <n v="661617"/>
    <x v="858"/>
    <s v="1725 216th Ave. N.E."/>
    <m/>
    <s v="Sammamish"/>
    <s v="Washington"/>
    <s v="98074"/>
    <n v="13"/>
    <n v="4"/>
    <n v="596"/>
    <n v="613"/>
    <x v="755"/>
    <n v="6.4999999999999997E-3"/>
    <n v="2.7699999999999999E-2"/>
    <s v="No"/>
    <s v="Yes"/>
    <s v="Yes"/>
    <s v="Yes"/>
    <s v="Yes"/>
    <s v="Yes"/>
    <s v="Yes"/>
    <s v="No"/>
    <s v="No"/>
    <s v="No"/>
    <s v="No"/>
    <s v="No"/>
    <s v="No"/>
    <s v="No"/>
    <s v="Standard"/>
  </r>
  <r>
    <n v="159940"/>
    <x v="141"/>
    <x v="123"/>
    <x v="8"/>
    <s v="1st District"/>
    <s v="Public"/>
    <s v="School District"/>
    <s v="No"/>
    <s v="Yes"/>
    <n v="661618"/>
    <x v="859"/>
    <s v="14012 132nd Ave. N.E."/>
    <m/>
    <s v="Kirkland"/>
    <s v="Washington"/>
    <s v="98034"/>
    <n v="82"/>
    <n v="13"/>
    <n v="260"/>
    <n v="355"/>
    <x v="756"/>
    <n v="3.6600000000000001E-2"/>
    <n v="0.2676"/>
    <s v="No"/>
    <s v="Yes"/>
    <s v="Yes"/>
    <s v="Yes"/>
    <s v="Yes"/>
    <s v="Yes"/>
    <s v="Yes"/>
    <s v="No"/>
    <s v="No"/>
    <s v="No"/>
    <s v="No"/>
    <s v="No"/>
    <s v="No"/>
    <s v="No"/>
    <s v="Standard"/>
  </r>
  <r>
    <n v="159940"/>
    <x v="141"/>
    <x v="123"/>
    <x v="8"/>
    <s v="1st District"/>
    <s v="Public"/>
    <s v="School District"/>
    <s v="No"/>
    <s v="Yes"/>
    <n v="661619"/>
    <x v="860"/>
    <s v="16800 NE 80th Street"/>
    <m/>
    <s v="Redmond"/>
    <s v="Washington"/>
    <s v="98052"/>
    <n v="119"/>
    <n v="22"/>
    <n v="419"/>
    <n v="560"/>
    <x v="757"/>
    <n v="3.9300000000000002E-2"/>
    <n v="0.25180000000000002"/>
    <s v="No"/>
    <s v="Yes"/>
    <s v="Yes"/>
    <s v="Yes"/>
    <s v="Yes"/>
    <s v="Yes"/>
    <s v="Yes"/>
    <s v="No"/>
    <s v="No"/>
    <s v="No"/>
    <s v="No"/>
    <s v="No"/>
    <s v="No"/>
    <s v="No"/>
    <s v="Standard"/>
  </r>
  <r>
    <n v="159940"/>
    <x v="141"/>
    <x v="123"/>
    <x v="8"/>
    <s v="1st District"/>
    <s v="Public"/>
    <s v="School District"/>
    <s v="No"/>
    <s v="Yes"/>
    <n v="661639"/>
    <x v="861"/>
    <s v="17272 N.E. 104th"/>
    <m/>
    <s v="Redmond"/>
    <s v="Washington"/>
    <s v="98052"/>
    <n v="224"/>
    <n v="57"/>
    <n v="2010"/>
    <n v="2291"/>
    <x v="758"/>
    <n v="2.4899999999999999E-2"/>
    <n v="0.1227"/>
    <s v="No"/>
    <s v="No"/>
    <s v="No"/>
    <s v="No"/>
    <s v="No"/>
    <s v="No"/>
    <s v="No"/>
    <s v="No"/>
    <s v="No"/>
    <s v="No"/>
    <s v="Yes"/>
    <s v="Yes"/>
    <s v="Yes"/>
    <s v="Yes"/>
    <s v="Standard"/>
  </r>
  <r>
    <n v="159940"/>
    <x v="141"/>
    <x v="123"/>
    <x v="8"/>
    <s v="1st District"/>
    <s v="Public"/>
    <s v="School District"/>
    <s v="No"/>
    <s v="Yes"/>
    <n v="661634"/>
    <x v="862"/>
    <s v="10055 166th N.E."/>
    <m/>
    <s v="Redmond"/>
    <s v="Washington"/>
    <s v="98052"/>
    <n v="137"/>
    <n v="26"/>
    <n v="859"/>
    <n v="1022"/>
    <x v="759"/>
    <n v="2.5399999999999999E-2"/>
    <n v="0.1595"/>
    <s v="No"/>
    <s v="No"/>
    <s v="No"/>
    <s v="No"/>
    <s v="No"/>
    <s v="No"/>
    <s v="No"/>
    <s v="Yes"/>
    <s v="Yes"/>
    <s v="Yes"/>
    <s v="No"/>
    <s v="No"/>
    <s v="No"/>
    <s v="No"/>
    <s v="Standard"/>
  </r>
  <r>
    <n v="159940"/>
    <x v="141"/>
    <x v="123"/>
    <x v="8"/>
    <s v="1st District"/>
    <s v="Public"/>
    <s v="School District"/>
    <s v="No"/>
    <s v="Yes"/>
    <n v="661620"/>
    <x v="863"/>
    <s v="11125 162nd Ave. N.E."/>
    <m/>
    <s v="Redmond"/>
    <s v="Washington"/>
    <s v="98052"/>
    <n v="18"/>
    <n v="5"/>
    <n v="412"/>
    <n v="435"/>
    <x v="760"/>
    <n v="1.15E-2"/>
    <n v="5.2900000000000003E-2"/>
    <s v="No"/>
    <s v="Yes"/>
    <s v="Yes"/>
    <s v="Yes"/>
    <s v="Yes"/>
    <s v="Yes"/>
    <s v="Yes"/>
    <s v="No"/>
    <s v="No"/>
    <s v="No"/>
    <s v="No"/>
    <s v="No"/>
    <s v="No"/>
    <s v="No"/>
    <s v="Standard"/>
  </r>
  <r>
    <n v="159940"/>
    <x v="141"/>
    <x v="123"/>
    <x v="8"/>
    <s v="1st District"/>
    <s v="Public"/>
    <s v="School District"/>
    <s v="No"/>
    <s v="Yes"/>
    <n v="663587"/>
    <x v="864"/>
    <s v="22825 NE Cedar Park Crescent"/>
    <m/>
    <s v="Redmond"/>
    <s v="Washington"/>
    <s v="98053"/>
    <n v="20"/>
    <n v="1"/>
    <n v="490"/>
    <n v="511"/>
    <x v="761"/>
    <n v="2E-3"/>
    <n v="4.1099999999999998E-2"/>
    <s v="No"/>
    <s v="Yes"/>
    <s v="Yes"/>
    <s v="Yes"/>
    <s v="Yes"/>
    <s v="Yes"/>
    <s v="Yes"/>
    <s v="No"/>
    <s v="No"/>
    <s v="No"/>
    <s v="No"/>
    <s v="No"/>
    <s v="No"/>
    <s v="No"/>
    <s v="Standard"/>
  </r>
  <r>
    <n v="159940"/>
    <x v="141"/>
    <x v="123"/>
    <x v="8"/>
    <s v="1st District"/>
    <s v="Public"/>
    <s v="School District"/>
    <s v="No"/>
    <s v="Yes"/>
    <n v="661621"/>
    <x v="865"/>
    <s v="8044 128th Ave. N.E."/>
    <m/>
    <s v="Kirkland"/>
    <s v="Washington"/>
    <s v="98033"/>
    <n v="57"/>
    <n v="14"/>
    <n v="485"/>
    <n v="556"/>
    <x v="762"/>
    <n v="2.52E-2"/>
    <n v="0.12770000000000001"/>
    <s v="No"/>
    <s v="Yes"/>
    <s v="Yes"/>
    <s v="Yes"/>
    <s v="Yes"/>
    <s v="Yes"/>
    <s v="Yes"/>
    <s v="No"/>
    <s v="No"/>
    <s v="No"/>
    <s v="No"/>
    <s v="No"/>
    <s v="No"/>
    <s v="No"/>
    <s v="Standard"/>
  </r>
  <r>
    <n v="159940"/>
    <x v="141"/>
    <x v="123"/>
    <x v="8"/>
    <s v="1st District"/>
    <s v="Public"/>
    <s v="School District"/>
    <s v="No"/>
    <s v="Yes"/>
    <n v="661635"/>
    <x v="866"/>
    <s v="13505 N.E. 75th St."/>
    <m/>
    <s v="Redmond"/>
    <s v="Washington"/>
    <s v="98052"/>
    <n v="92"/>
    <n v="32"/>
    <n v="858"/>
    <n v="982"/>
    <x v="763"/>
    <n v="3.2599999999999997E-2"/>
    <n v="0.1263"/>
    <s v="No"/>
    <s v="No"/>
    <s v="No"/>
    <s v="No"/>
    <s v="No"/>
    <s v="No"/>
    <s v="No"/>
    <s v="Yes"/>
    <s v="Yes"/>
    <s v="Yes"/>
    <s v="No"/>
    <s v="No"/>
    <s v="No"/>
    <s v="No"/>
    <s v="Standard"/>
  </r>
  <r>
    <n v="159940"/>
    <x v="141"/>
    <x v="123"/>
    <x v="8"/>
    <s v="1st District"/>
    <s v="Public"/>
    <s v="School District"/>
    <s v="No"/>
    <s v="Yes"/>
    <n v="661622"/>
    <x v="867"/>
    <s v="6101 152nd N.E."/>
    <m/>
    <s v="Redmond"/>
    <s v="Washington"/>
    <s v="98052"/>
    <n v="38"/>
    <n v="5"/>
    <n v="609"/>
    <n v="652"/>
    <x v="764"/>
    <n v="7.7000000000000002E-3"/>
    <n v="6.6000000000000003E-2"/>
    <s v="No"/>
    <s v="Yes"/>
    <s v="Yes"/>
    <s v="Yes"/>
    <s v="Yes"/>
    <s v="Yes"/>
    <s v="Yes"/>
    <s v="No"/>
    <s v="No"/>
    <s v="No"/>
    <s v="No"/>
    <s v="No"/>
    <s v="No"/>
    <s v="No"/>
    <s v="Standard"/>
  </r>
  <r>
    <n v="159940"/>
    <x v="141"/>
    <x v="123"/>
    <x v="8"/>
    <s v="1st District"/>
    <s v="Public"/>
    <s v="School District"/>
    <s v="No"/>
    <s v="Yes"/>
    <n v="661623"/>
    <x v="868"/>
    <s v="12801 84th Ave. N.E."/>
    <m/>
    <s v="Kirkland"/>
    <s v="Washington"/>
    <s v="98034"/>
    <n v="33"/>
    <n v="5"/>
    <n v="423"/>
    <n v="461"/>
    <x v="765"/>
    <n v="1.0800000000000001E-2"/>
    <n v="8.2400000000000001E-2"/>
    <s v="Yes"/>
    <s v="Yes"/>
    <s v="Yes"/>
    <s v="Yes"/>
    <s v="Yes"/>
    <s v="Yes"/>
    <s v="Yes"/>
    <s v="No"/>
    <s v="No"/>
    <s v="No"/>
    <s v="No"/>
    <s v="No"/>
    <s v="No"/>
    <s v="No"/>
    <s v="Standard"/>
  </r>
  <r>
    <n v="159940"/>
    <x v="141"/>
    <x v="123"/>
    <x v="8"/>
    <s v="1st District"/>
    <s v="Public"/>
    <s v="School District"/>
    <s v="No"/>
    <s v="Yes"/>
    <n v="661624"/>
    <x v="869"/>
    <s v="23305 N.E. 14th"/>
    <m/>
    <s v="Sammamish"/>
    <s v="Washington"/>
    <s v="98074"/>
    <n v="3"/>
    <n v="4"/>
    <n v="568"/>
    <n v="575"/>
    <x v="766"/>
    <n v="7.0000000000000001E-3"/>
    <n v="1.2200000000000001E-2"/>
    <s v="No"/>
    <s v="Yes"/>
    <s v="Yes"/>
    <s v="Yes"/>
    <s v="Yes"/>
    <s v="Yes"/>
    <s v="Yes"/>
    <s v="No"/>
    <s v="No"/>
    <s v="No"/>
    <s v="No"/>
    <s v="No"/>
    <s v="No"/>
    <s v="No"/>
    <s v="Standard"/>
  </r>
  <r>
    <n v="159940"/>
    <x v="141"/>
    <x v="123"/>
    <x v="8"/>
    <s v="1st District"/>
    <s v="Public"/>
    <s v="School District"/>
    <s v="No"/>
    <s v="Yes"/>
    <n v="686654"/>
    <x v="870"/>
    <s v="4301 228th Ave NE"/>
    <m/>
    <s v="Redmond"/>
    <s v="Washington"/>
    <s v="98053"/>
    <n v="7"/>
    <n v="3"/>
    <n v="591"/>
    <n v="601"/>
    <x v="767"/>
    <n v="5.0000000000000001E-3"/>
    <n v="1.66E-2"/>
    <s v="No"/>
    <s v="No"/>
    <s v="No"/>
    <s v="No"/>
    <s v="No"/>
    <s v="No"/>
    <s v="No"/>
    <s v="No"/>
    <s v="No"/>
    <s v="No"/>
    <s v="Yes"/>
    <s v="Yes"/>
    <s v="Yes"/>
    <s v="Yes"/>
    <s v="Standard"/>
  </r>
  <r>
    <n v="159940"/>
    <x v="141"/>
    <x v="123"/>
    <x v="8"/>
    <s v="1st District"/>
    <s v="Public"/>
    <s v="School District"/>
    <s v="No"/>
    <s v="Yes"/>
    <n v="661625"/>
    <x v="871"/>
    <s v="8224 N.E. 138th St."/>
    <m/>
    <s v="Kirkland"/>
    <s v="Washington"/>
    <s v="98034"/>
    <n v="35"/>
    <n v="16"/>
    <n v="372"/>
    <n v="423"/>
    <x v="768"/>
    <n v="3.78E-2"/>
    <n v="0.1206"/>
    <s v="No"/>
    <s v="Yes"/>
    <s v="Yes"/>
    <s v="Yes"/>
    <s v="Yes"/>
    <s v="Yes"/>
    <s v="Yes"/>
    <s v="No"/>
    <s v="No"/>
    <s v="No"/>
    <s v="No"/>
    <s v="No"/>
    <s v="No"/>
    <s v="No"/>
    <s v="Standard"/>
  </r>
  <r>
    <n v="159940"/>
    <x v="141"/>
    <x v="123"/>
    <x v="8"/>
    <s v="1st District"/>
    <s v="Public"/>
    <s v="School District"/>
    <s v="No"/>
    <s v="Yes"/>
    <n v="685782"/>
    <x v="872"/>
    <s v="9900 REDMOND RIDGE DR NE"/>
    <m/>
    <s v="REDMOND"/>
    <s v="Washington"/>
    <s v="98053"/>
    <n v="49"/>
    <n v="10"/>
    <n v="688"/>
    <n v="747"/>
    <x v="769"/>
    <n v="1.34E-2"/>
    <n v="7.9000000000000001E-2"/>
    <s v="No"/>
    <s v="No"/>
    <s v="No"/>
    <s v="No"/>
    <s v="No"/>
    <s v="No"/>
    <s v="No"/>
    <s v="Yes"/>
    <s v="Yes"/>
    <s v="Yes"/>
    <s v="No"/>
    <s v="No"/>
    <s v="No"/>
    <s v="No"/>
    <s v="Standard"/>
  </r>
  <r>
    <n v="159940"/>
    <x v="141"/>
    <x v="123"/>
    <x v="8"/>
    <s v="1st District"/>
    <s v="Public"/>
    <s v="School District"/>
    <s v="No"/>
    <s v="Yes"/>
    <n v="661626"/>
    <x v="873"/>
    <s v="9525 130th Ave. N.E."/>
    <m/>
    <s v="Kirkland"/>
    <s v="Washington"/>
    <s v="98033"/>
    <n v="64"/>
    <n v="24"/>
    <n v="504"/>
    <n v="592"/>
    <x v="770"/>
    <n v="4.0500000000000001E-2"/>
    <n v="0.14860000000000001"/>
    <s v="No"/>
    <s v="Yes"/>
    <s v="Yes"/>
    <s v="Yes"/>
    <s v="Yes"/>
    <s v="Yes"/>
    <s v="Yes"/>
    <s v="No"/>
    <s v="No"/>
    <s v="No"/>
    <s v="No"/>
    <s v="No"/>
    <s v="No"/>
    <s v="No"/>
    <s v="Standard"/>
  </r>
  <r>
    <n v="159940"/>
    <x v="141"/>
    <x v="123"/>
    <x v="8"/>
    <s v="1st District"/>
    <s v="Public"/>
    <s v="School District"/>
    <s v="No"/>
    <s v="Yes"/>
    <n v="661627"/>
    <x v="874"/>
    <s v="22130 N.E. 133rd."/>
    <m/>
    <s v="Woodinville"/>
    <s v="Washington"/>
    <s v="98072"/>
    <n v="7"/>
    <n v="6"/>
    <n v="275"/>
    <n v="288"/>
    <x v="771"/>
    <n v="2.0799999999999999E-2"/>
    <n v="4.5100000000000001E-2"/>
    <s v="Yes"/>
    <s v="Yes"/>
    <s v="Yes"/>
    <s v="Yes"/>
    <s v="Yes"/>
    <s v="Yes"/>
    <s v="Yes"/>
    <s v="No"/>
    <s v="No"/>
    <s v="No"/>
    <s v="No"/>
    <s v="No"/>
    <s v="No"/>
    <s v="No"/>
    <s v="Standard"/>
  </r>
  <r>
    <n v="159351"/>
    <x v="142"/>
    <x v="124"/>
    <x v="4"/>
    <s v="2nd District"/>
    <s v="Public"/>
    <s v="School District"/>
    <s v="No"/>
    <s v="Yes"/>
    <n v="662691"/>
    <x v="875"/>
    <s v="16216 11th Ave NE"/>
    <m/>
    <s v="Arlington"/>
    <s v="Washington"/>
    <s v="98223"/>
    <n v="259"/>
    <n v="0"/>
    <n v="180"/>
    <n v="439"/>
    <x v="772"/>
    <n v="0"/>
    <n v="0.59"/>
    <s v="No"/>
    <s v="Yes"/>
    <s v="Yes"/>
    <s v="Yes"/>
    <s v="Yes"/>
    <s v="Yes"/>
    <s v="Yes"/>
    <s v="No"/>
    <s v="No"/>
    <s v="No"/>
    <s v="No"/>
    <s v="No"/>
    <s v="No"/>
    <s v="No"/>
    <s v="CEP"/>
  </r>
  <r>
    <n v="159351"/>
    <x v="142"/>
    <x v="124"/>
    <x v="4"/>
    <s v="2nd District"/>
    <s v="Public"/>
    <s v="School District"/>
    <s v="No"/>
    <s v="Yes"/>
    <n v="660662"/>
    <x v="876"/>
    <s v="16728 16th Drive NE"/>
    <m/>
    <s v="Marysville"/>
    <s v="Washington"/>
    <s v="98271"/>
    <n v="226"/>
    <n v="0"/>
    <n v="98"/>
    <n v="324"/>
    <x v="773"/>
    <n v="0"/>
    <n v="0.69750000000000001"/>
    <s v="Yes"/>
    <s v="Yes"/>
    <s v="Yes"/>
    <s v="Yes"/>
    <s v="Yes"/>
    <s v="Yes"/>
    <s v="Yes"/>
    <s v="No"/>
    <s v="No"/>
    <s v="No"/>
    <s v="No"/>
    <s v="No"/>
    <s v="No"/>
    <s v="No"/>
    <s v="CEP"/>
  </r>
  <r>
    <n v="159351"/>
    <x v="142"/>
    <x v="124"/>
    <x v="4"/>
    <s v="2nd District"/>
    <s v="Public"/>
    <s v="School District"/>
    <s v="No"/>
    <s v="Yes"/>
    <n v="660661"/>
    <x v="877"/>
    <s v="17000 16th Dr. NE"/>
    <m/>
    <s v="Marysville"/>
    <s v="Washington"/>
    <s v="98271"/>
    <n v="340"/>
    <n v="0"/>
    <n v="84"/>
    <n v="424"/>
    <x v="774"/>
    <n v="0"/>
    <n v="0.80189999999999995"/>
    <s v="Yes"/>
    <s v="Yes"/>
    <s v="Yes"/>
    <s v="Yes"/>
    <s v="Yes"/>
    <s v="Yes"/>
    <s v="Yes"/>
    <s v="No"/>
    <s v="No"/>
    <s v="No"/>
    <s v="No"/>
    <s v="No"/>
    <s v="No"/>
    <s v="No"/>
    <s v="CEP"/>
  </r>
  <r>
    <n v="159351"/>
    <x v="142"/>
    <x v="124"/>
    <x v="4"/>
    <s v="2nd District"/>
    <s v="Public"/>
    <s v="School District"/>
    <s v="No"/>
    <s v="Yes"/>
    <n v="660664"/>
    <x v="878"/>
    <s v="17023 11th Ave. NE"/>
    <m/>
    <s v="Arlington"/>
    <s v="Washington"/>
    <s v="98223"/>
    <n v="248"/>
    <n v="52"/>
    <n v="481"/>
    <n v="781"/>
    <x v="775"/>
    <n v="6.6600000000000006E-2"/>
    <n v="0.3841"/>
    <s v="No"/>
    <s v="No"/>
    <s v="No"/>
    <s v="No"/>
    <s v="No"/>
    <s v="No"/>
    <s v="No"/>
    <s v="No"/>
    <s v="No"/>
    <s v="No"/>
    <s v="Yes"/>
    <s v="Yes"/>
    <s v="Yes"/>
    <s v="Yes"/>
    <s v="Standard"/>
  </r>
  <r>
    <n v="159351"/>
    <x v="142"/>
    <x v="124"/>
    <x v="4"/>
    <s v="2nd District"/>
    <s v="Public"/>
    <s v="School District"/>
    <s v="No"/>
    <s v="Yes"/>
    <n v="660663"/>
    <x v="879"/>
    <s v="16800 16th Dr. NE"/>
    <m/>
    <s v="Marysville"/>
    <s v="Washington"/>
    <s v="98271"/>
    <n v="230"/>
    <n v="47"/>
    <n v="335"/>
    <n v="612"/>
    <x v="776"/>
    <n v="7.6799999999999993E-2"/>
    <n v="0.4526"/>
    <s v="No"/>
    <s v="No"/>
    <s v="No"/>
    <s v="No"/>
    <s v="No"/>
    <s v="No"/>
    <s v="No"/>
    <s v="Yes"/>
    <s v="Yes"/>
    <s v="Yes"/>
    <s v="No"/>
    <s v="No"/>
    <s v="No"/>
    <s v="No"/>
    <s v="Standard"/>
  </r>
  <r>
    <n v="159449"/>
    <x v="143"/>
    <x v="125"/>
    <x v="24"/>
    <s v="5th District"/>
    <s v="Public"/>
    <s v="School District"/>
    <s v="No"/>
    <s v="Yes"/>
    <n v="662027"/>
    <x v="880"/>
    <s v="602 Main Street"/>
    <m/>
    <s v="Lamont"/>
    <s v="Washington"/>
    <s v="99017"/>
    <n v="18"/>
    <n v="0"/>
    <n v="7"/>
    <n v="25"/>
    <x v="276"/>
    <n v="0"/>
    <n v="0.72"/>
    <s v="No"/>
    <s v="No"/>
    <s v="No"/>
    <s v="No"/>
    <s v="No"/>
    <s v="No"/>
    <s v="Yes"/>
    <s v="Yes"/>
    <s v="Yes"/>
    <s v="Yes"/>
    <s v="No"/>
    <s v="No"/>
    <s v="No"/>
    <s v="No"/>
    <s v="CEP"/>
  </r>
  <r>
    <n v="159380"/>
    <x v="144"/>
    <x v="126"/>
    <x v="7"/>
    <s v="5th District"/>
    <s v="Public"/>
    <s v="School District"/>
    <s v="No"/>
    <s v="Yes"/>
    <n v="661007"/>
    <x v="881"/>
    <s v="E 6404 Spangle-Waverly Rd"/>
    <m/>
    <s v="Spangle"/>
    <s v="Washington"/>
    <s v="99031"/>
    <n v="51"/>
    <n v="11"/>
    <n v="118"/>
    <n v="180"/>
    <x v="60"/>
    <n v="6.1100000000000002E-2"/>
    <n v="0.34439999999999998"/>
    <s v="No"/>
    <s v="No"/>
    <s v="No"/>
    <s v="No"/>
    <s v="No"/>
    <s v="No"/>
    <s v="No"/>
    <s v="No"/>
    <s v="No"/>
    <s v="No"/>
    <s v="Yes"/>
    <s v="Yes"/>
    <s v="Yes"/>
    <s v="Yes"/>
    <s v="Standard"/>
  </r>
  <r>
    <n v="159380"/>
    <x v="144"/>
    <x v="126"/>
    <x v="7"/>
    <s v="5th District"/>
    <s v="Public"/>
    <s v="School District"/>
    <s v="No"/>
    <s v="Yes"/>
    <n v="661008"/>
    <x v="882"/>
    <s v="29818 S. North Pine Creek Rd"/>
    <m/>
    <s v="Spangle"/>
    <s v="Washington"/>
    <s v="99031"/>
    <n v="125"/>
    <n v="31"/>
    <n v="265"/>
    <n v="421"/>
    <x v="777"/>
    <n v="7.3599999999999999E-2"/>
    <n v="0.3705"/>
    <s v="No"/>
    <s v="Yes"/>
    <s v="Yes"/>
    <s v="Yes"/>
    <s v="Yes"/>
    <s v="Yes"/>
    <s v="Yes"/>
    <s v="Yes"/>
    <s v="Yes"/>
    <s v="Yes"/>
    <s v="No"/>
    <s v="No"/>
    <s v="No"/>
    <s v="No"/>
    <s v="Standard"/>
  </r>
  <r>
    <n v="159857"/>
    <x v="145"/>
    <x v="6"/>
    <x v="7"/>
    <s v="5th District"/>
    <s v="Public"/>
    <s v="Corporation"/>
    <s v="Yes"/>
    <s v="Yes"/>
    <n v="662388"/>
    <x v="883"/>
    <s v="201 Pine Street"/>
    <s v="Box 670"/>
    <s v="Medical Lake"/>
    <s v="Washington"/>
    <s v="99022"/>
    <n v="13"/>
    <n v="0"/>
    <n v="0"/>
    <n v="13"/>
    <x v="0"/>
    <n v="0"/>
    <n v="1"/>
    <s v="No"/>
    <s v="No"/>
    <s v="No"/>
    <s v="No"/>
    <s v="No"/>
    <s v="No"/>
    <s v="No"/>
    <s v="No"/>
    <s v="No"/>
    <s v="No"/>
    <s v="Yes"/>
    <s v="Yes"/>
    <s v="Yes"/>
    <s v="Yes"/>
    <s v="Standard"/>
  </r>
  <r>
    <n v="159444"/>
    <x v="146"/>
    <x v="127"/>
    <x v="35"/>
    <s v="4th District"/>
    <s v="Public"/>
    <s v="School District"/>
    <s v="No"/>
    <s v="Yes"/>
    <n v="661112"/>
    <x v="884"/>
    <s v="206 W 3rd St"/>
    <s v="PO Box 340"/>
    <s v="Lind"/>
    <s v="Washington"/>
    <s v="99341"/>
    <n v="94"/>
    <n v="0"/>
    <n v="3"/>
    <n v="97"/>
    <x v="778"/>
    <n v="0"/>
    <n v="0.96909999999999996"/>
    <s v="Yes"/>
    <s v="Yes"/>
    <s v="Yes"/>
    <s v="Yes"/>
    <s v="Yes"/>
    <s v="Yes"/>
    <s v="Yes"/>
    <s v="No"/>
    <s v="No"/>
    <s v="No"/>
    <s v="No"/>
    <s v="No"/>
    <s v="No"/>
    <s v="No"/>
    <s v="CEP"/>
  </r>
  <r>
    <n v="159444"/>
    <x v="146"/>
    <x v="127"/>
    <x v="35"/>
    <s v="4th District"/>
    <s v="Public"/>
    <s v="School District"/>
    <s v="No"/>
    <s v="Yes"/>
    <n v="661113"/>
    <x v="885"/>
    <s v="PO Box 340"/>
    <m/>
    <s v="Lind"/>
    <s v="Washington"/>
    <s v="99341"/>
    <n v="34"/>
    <n v="5"/>
    <n v="8"/>
    <n v="47"/>
    <x v="779"/>
    <n v="0.10639999999999999"/>
    <n v="0.82979999999999998"/>
    <s v="No"/>
    <s v="No"/>
    <s v="No"/>
    <s v="No"/>
    <s v="No"/>
    <s v="No"/>
    <s v="No"/>
    <s v="No"/>
    <s v="No"/>
    <s v="No"/>
    <s v="Yes"/>
    <s v="Yes"/>
    <s v="Yes"/>
    <s v="Yes"/>
    <s v="Standard"/>
  </r>
  <r>
    <n v="159444"/>
    <x v="146"/>
    <x v="127"/>
    <x v="35"/>
    <s v="4th District"/>
    <s v="Public"/>
    <s v="School District"/>
    <s v="No"/>
    <s v="Yes"/>
    <n v="665435"/>
    <x v="886"/>
    <s v="507 N. E Street"/>
    <s v="Po Box 340"/>
    <s v="Lind"/>
    <s v="Washington"/>
    <s v="99341"/>
    <n v="39"/>
    <n v="6"/>
    <n v="10"/>
    <n v="55"/>
    <x v="780"/>
    <n v="0.1091"/>
    <n v="0.81820000000000004"/>
    <s v="No"/>
    <s v="No"/>
    <s v="No"/>
    <s v="No"/>
    <s v="No"/>
    <s v="No"/>
    <s v="No"/>
    <s v="Yes"/>
    <s v="Yes"/>
    <s v="Yes"/>
    <s v="No"/>
    <s v="No"/>
    <s v="No"/>
    <s v="No"/>
    <s v="Standard"/>
  </r>
  <r>
    <n v="159910"/>
    <x v="147"/>
    <x v="128"/>
    <x v="19"/>
    <s v="3rd District"/>
    <s v="Public"/>
    <s v="School District"/>
    <s v="No"/>
    <s v="Yes"/>
    <n v="662473"/>
    <x v="887"/>
    <s v="1410 8th Avenue"/>
    <m/>
    <s v="Longview"/>
    <s v="Washington"/>
    <s v="98632"/>
    <n v="117"/>
    <n v="0"/>
    <n v="18"/>
    <n v="135"/>
    <x v="781"/>
    <n v="0"/>
    <n v="0.86670000000000003"/>
    <s v="Yes"/>
    <s v="Yes"/>
    <s v="No"/>
    <s v="No"/>
    <s v="No"/>
    <s v="No"/>
    <s v="No"/>
    <s v="No"/>
    <s v="No"/>
    <s v="No"/>
    <s v="No"/>
    <s v="No"/>
    <s v="No"/>
    <s v="No"/>
    <s v="CEP"/>
  </r>
  <r>
    <n v="159910"/>
    <x v="147"/>
    <x v="128"/>
    <x v="19"/>
    <s v="3rd District"/>
    <s v="Public"/>
    <s v="School District"/>
    <s v="No"/>
    <s v="Yes"/>
    <n v="665293"/>
    <x v="38"/>
    <s v="2621 Parkview Drive"/>
    <m/>
    <s v="Longview"/>
    <s v="Washington"/>
    <s v="98632"/>
    <n v="392"/>
    <n v="0"/>
    <n v="78"/>
    <n v="470"/>
    <x v="782"/>
    <n v="0"/>
    <n v="0.83399999999999996"/>
    <s v="No"/>
    <s v="No"/>
    <s v="No"/>
    <s v="No"/>
    <s v="No"/>
    <s v="No"/>
    <s v="No"/>
    <s v="Yes"/>
    <s v="Yes"/>
    <s v="Yes"/>
    <s v="No"/>
    <s v="No"/>
    <s v="No"/>
    <s v="No"/>
    <s v="CEP"/>
  </r>
  <r>
    <n v="159910"/>
    <x v="147"/>
    <x v="128"/>
    <x v="19"/>
    <s v="3rd District"/>
    <s v="Public"/>
    <s v="School District"/>
    <s v="No"/>
    <s v="Yes"/>
    <n v="661312"/>
    <x v="888"/>
    <s v="2820 Parkview Dr"/>
    <m/>
    <s v="Longview"/>
    <s v="Washington"/>
    <s v="98632"/>
    <n v="264"/>
    <n v="0"/>
    <n v="70"/>
    <n v="334"/>
    <x v="783"/>
    <n v="0"/>
    <n v="0.79039999999999999"/>
    <s v="No"/>
    <s v="Yes"/>
    <s v="Yes"/>
    <s v="Yes"/>
    <s v="Yes"/>
    <s v="Yes"/>
    <s v="Yes"/>
    <s v="No"/>
    <s v="No"/>
    <s v="No"/>
    <s v="No"/>
    <s v="No"/>
    <s v="No"/>
    <s v="No"/>
    <s v="CEP"/>
  </r>
  <r>
    <n v="159910"/>
    <x v="147"/>
    <x v="128"/>
    <x v="19"/>
    <s v="3rd District"/>
    <s v="Public"/>
    <s v="School District"/>
    <s v="No"/>
    <s v="Yes"/>
    <n v="661313"/>
    <x v="889"/>
    <s v="2644 30th Ave"/>
    <m/>
    <s v="Longview"/>
    <s v="Washington"/>
    <s v="98632"/>
    <n v="243"/>
    <n v="0"/>
    <n v="124"/>
    <n v="367"/>
    <x v="784"/>
    <n v="0"/>
    <n v="0.66210000000000002"/>
    <s v="No"/>
    <s v="Yes"/>
    <s v="Yes"/>
    <s v="Yes"/>
    <s v="Yes"/>
    <s v="Yes"/>
    <s v="Yes"/>
    <s v="No"/>
    <s v="No"/>
    <s v="No"/>
    <s v="No"/>
    <s v="No"/>
    <s v="No"/>
    <s v="No"/>
    <s v="CEP"/>
  </r>
  <r>
    <n v="159910"/>
    <x v="147"/>
    <x v="128"/>
    <x v="19"/>
    <s v="3rd District"/>
    <s v="Public"/>
    <s v="School District"/>
    <s v="No"/>
    <s v="Yes"/>
    <n v="683603"/>
    <x v="890"/>
    <s v="1725 First Ave."/>
    <m/>
    <s v="Longview"/>
    <s v="Washington"/>
    <s v="98632"/>
    <n v="11"/>
    <n v="0"/>
    <n v="0"/>
    <n v="11"/>
    <x v="0"/>
    <n v="0"/>
    <n v="1"/>
    <s v="No"/>
    <s v="No"/>
    <s v="No"/>
    <s v="No"/>
    <s v="No"/>
    <s v="No"/>
    <s v="No"/>
    <s v="Yes"/>
    <s v="Yes"/>
    <s v="Yes"/>
    <s v="Yes"/>
    <s v="Yes"/>
    <s v="Yes"/>
    <s v="Yes"/>
    <s v="Standard"/>
  </r>
  <r>
    <n v="159910"/>
    <x v="147"/>
    <x v="128"/>
    <x v="19"/>
    <s v="3rd District"/>
    <s v="Public"/>
    <s v="School District"/>
    <s v="No"/>
    <s v="Yes"/>
    <n v="659051"/>
    <x v="891"/>
    <s v="1902 East Kessler Blvd"/>
    <m/>
    <s v="Longview"/>
    <s v="Washington"/>
    <s v="98632"/>
    <n v="340"/>
    <n v="0"/>
    <n v="0"/>
    <n v="340"/>
    <x v="0"/>
    <n v="0"/>
    <n v="1"/>
    <s v="No"/>
    <s v="Yes"/>
    <s v="Yes"/>
    <s v="Yes"/>
    <s v="Yes"/>
    <s v="Yes"/>
    <s v="Yes"/>
    <s v="No"/>
    <s v="No"/>
    <s v="No"/>
    <s v="No"/>
    <s v="No"/>
    <s v="No"/>
    <s v="No"/>
    <s v="CEP"/>
  </r>
  <r>
    <n v="159910"/>
    <x v="147"/>
    <x v="128"/>
    <x v="19"/>
    <s v="3rd District"/>
    <s v="Public"/>
    <s v="School District"/>
    <s v="No"/>
    <s v="Yes"/>
    <n v="661323"/>
    <x v="892"/>
    <s v="1602 Mark Morris Crt"/>
    <m/>
    <s v="Longview"/>
    <s v="Washington"/>
    <s v="98632"/>
    <n v="522"/>
    <n v="0"/>
    <n v="404"/>
    <n v="926"/>
    <x v="785"/>
    <n v="0"/>
    <n v="0.56369999999999998"/>
    <s v="No"/>
    <s v="No"/>
    <s v="No"/>
    <s v="No"/>
    <s v="No"/>
    <s v="No"/>
    <s v="No"/>
    <s v="No"/>
    <s v="No"/>
    <s v="No"/>
    <s v="Yes"/>
    <s v="Yes"/>
    <s v="Yes"/>
    <s v="Yes"/>
    <s v="CEP"/>
  </r>
  <r>
    <n v="159910"/>
    <x v="147"/>
    <x v="128"/>
    <x v="19"/>
    <s v="3rd District"/>
    <s v="Public"/>
    <s v="School District"/>
    <s v="No"/>
    <s v="Yes"/>
    <n v="663750"/>
    <x v="893"/>
    <s v="2745 38th ave"/>
    <m/>
    <s v="Longview"/>
    <s v="Washington"/>
    <s v="98632"/>
    <n v="384"/>
    <n v="0"/>
    <n v="0"/>
    <n v="384"/>
    <x v="0"/>
    <n v="0"/>
    <n v="1"/>
    <s v="No"/>
    <s v="Yes"/>
    <s v="Yes"/>
    <s v="Yes"/>
    <s v="Yes"/>
    <s v="Yes"/>
    <s v="Yes"/>
    <s v="No"/>
    <s v="No"/>
    <s v="No"/>
    <s v="No"/>
    <s v="No"/>
    <s v="No"/>
    <s v="No"/>
    <s v="CEP"/>
  </r>
  <r>
    <n v="159910"/>
    <x v="147"/>
    <x v="128"/>
    <x v="19"/>
    <s v="3rd District"/>
    <s v="Public"/>
    <s v="School District"/>
    <s v="No"/>
    <s v="Yes"/>
    <n v="661321"/>
    <x v="894"/>
    <s v="1225 28th Avenue"/>
    <m/>
    <s v="Longview"/>
    <s v="Washington"/>
    <s v="98632"/>
    <n v="454"/>
    <n v="0"/>
    <n v="22"/>
    <n v="476"/>
    <x v="786"/>
    <n v="0"/>
    <n v="0.95379999999999998"/>
    <s v="No"/>
    <s v="No"/>
    <s v="No"/>
    <s v="No"/>
    <s v="No"/>
    <s v="No"/>
    <s v="No"/>
    <s v="Yes"/>
    <s v="Yes"/>
    <s v="Yes"/>
    <s v="No"/>
    <s v="No"/>
    <s v="No"/>
    <s v="No"/>
    <s v="CEP"/>
  </r>
  <r>
    <n v="159910"/>
    <x v="147"/>
    <x v="128"/>
    <x v="19"/>
    <s v="3rd District"/>
    <s v="Public"/>
    <s v="School District"/>
    <s v="No"/>
    <s v="Yes"/>
    <n v="663216"/>
    <x v="895"/>
    <s v="5300 Mt Solo"/>
    <m/>
    <s v="Longview"/>
    <s v="Washington"/>
    <s v="98632"/>
    <n v="294"/>
    <n v="0"/>
    <n v="127"/>
    <n v="421"/>
    <x v="787"/>
    <n v="0"/>
    <n v="0.69830000000000003"/>
    <s v="No"/>
    <s v="No"/>
    <s v="No"/>
    <s v="No"/>
    <s v="No"/>
    <s v="No"/>
    <s v="No"/>
    <s v="Yes"/>
    <s v="Yes"/>
    <s v="Yes"/>
    <s v="No"/>
    <s v="No"/>
    <s v="No"/>
    <s v="No"/>
    <s v="CEP"/>
  </r>
  <r>
    <n v="159910"/>
    <x v="147"/>
    <x v="128"/>
    <x v="19"/>
    <s v="3rd District"/>
    <s v="Public"/>
    <s v="School District"/>
    <s v="No"/>
    <s v="Yes"/>
    <n v="661317"/>
    <x v="896"/>
    <s v="2715 Lilac St"/>
    <m/>
    <s v="Longview"/>
    <s v="Washington"/>
    <s v="98632"/>
    <n v="273"/>
    <n v="0"/>
    <n v="55"/>
    <n v="328"/>
    <x v="788"/>
    <n v="0"/>
    <n v="0.83230000000000004"/>
    <s v="No"/>
    <s v="Yes"/>
    <s v="Yes"/>
    <s v="Yes"/>
    <s v="Yes"/>
    <s v="Yes"/>
    <s v="Yes"/>
    <s v="No"/>
    <s v="No"/>
    <s v="No"/>
    <s v="No"/>
    <s v="No"/>
    <s v="No"/>
    <s v="No"/>
    <s v="CEP"/>
  </r>
  <r>
    <n v="159910"/>
    <x v="147"/>
    <x v="128"/>
    <x v="19"/>
    <s v="3rd District"/>
    <s v="Public"/>
    <s v="School District"/>
    <s v="No"/>
    <s v="Yes"/>
    <n v="659053"/>
    <x v="897"/>
    <s v="1324 30th Avenue"/>
    <m/>
    <s v="Longview"/>
    <s v="Washington"/>
    <s v="98632"/>
    <n v="364"/>
    <n v="0"/>
    <n v="0"/>
    <n v="364"/>
    <x v="0"/>
    <n v="0"/>
    <n v="1"/>
    <s v="No"/>
    <s v="Yes"/>
    <s v="Yes"/>
    <s v="Yes"/>
    <s v="Yes"/>
    <s v="Yes"/>
    <s v="Yes"/>
    <s v="No"/>
    <s v="No"/>
    <s v="No"/>
    <s v="No"/>
    <s v="No"/>
    <s v="No"/>
    <s v="No"/>
    <s v="CEP"/>
  </r>
  <r>
    <n v="159910"/>
    <x v="147"/>
    <x v="128"/>
    <x v="19"/>
    <s v="3rd District"/>
    <s v="Public"/>
    <s v="School District"/>
    <s v="No"/>
    <s v="Yes"/>
    <n v="661322"/>
    <x v="898"/>
    <s v="2715 Lilac"/>
    <m/>
    <s v="Longview"/>
    <s v="Washington"/>
    <s v="98632"/>
    <n v="813"/>
    <n v="0"/>
    <n v="129"/>
    <n v="942"/>
    <x v="789"/>
    <n v="0"/>
    <n v="0.86309999999999998"/>
    <s v="No"/>
    <s v="No"/>
    <s v="No"/>
    <s v="No"/>
    <s v="No"/>
    <s v="No"/>
    <s v="No"/>
    <s v="No"/>
    <s v="No"/>
    <s v="No"/>
    <s v="Yes"/>
    <s v="Yes"/>
    <s v="Yes"/>
    <s v="Yes"/>
    <s v="CEP"/>
  </r>
  <r>
    <n v="159910"/>
    <x v="147"/>
    <x v="128"/>
    <x v="19"/>
    <s v="3rd District"/>
    <s v="Public"/>
    <s v="School District"/>
    <s v="No"/>
    <s v="Yes"/>
    <n v="661314"/>
    <x v="7"/>
    <s v="2715 Lilac Street"/>
    <m/>
    <s v="Longview"/>
    <s v="Washington"/>
    <s v="98632"/>
    <n v="237"/>
    <n v="0"/>
    <n v="190"/>
    <n v="427"/>
    <x v="790"/>
    <n v="0"/>
    <n v="0.55500000000000005"/>
    <s v="No"/>
    <s v="Yes"/>
    <s v="Yes"/>
    <s v="Yes"/>
    <s v="Yes"/>
    <s v="Yes"/>
    <s v="Yes"/>
    <s v="No"/>
    <s v="No"/>
    <s v="No"/>
    <s v="No"/>
    <s v="No"/>
    <s v="No"/>
    <s v="No"/>
    <s v="CEP"/>
  </r>
  <r>
    <n v="159910"/>
    <x v="147"/>
    <x v="128"/>
    <x v="19"/>
    <s v="3rd District"/>
    <s v="Public"/>
    <s v="School District"/>
    <s v="No"/>
    <s v="Yes"/>
    <n v="661319"/>
    <x v="899"/>
    <s v="431 27th Ave."/>
    <m/>
    <s v="Longview"/>
    <s v="Washington"/>
    <s v="98632"/>
    <n v="287"/>
    <n v="0"/>
    <n v="0"/>
    <n v="287"/>
    <x v="0"/>
    <n v="0"/>
    <n v="1"/>
    <s v="No"/>
    <s v="Yes"/>
    <s v="Yes"/>
    <s v="Yes"/>
    <s v="Yes"/>
    <s v="Yes"/>
    <s v="Yes"/>
    <s v="No"/>
    <s v="No"/>
    <s v="No"/>
    <s v="No"/>
    <s v="No"/>
    <s v="No"/>
    <s v="No"/>
    <s v="CEP"/>
  </r>
  <r>
    <n v="159587"/>
    <x v="148"/>
    <x v="129"/>
    <x v="22"/>
    <s v="5th District"/>
    <s v="Public"/>
    <s v="School District"/>
    <s v="No"/>
    <s v="Yes"/>
    <n v="683598"/>
    <x v="900"/>
    <s v="4001 Maple St."/>
    <m/>
    <s v="Loon Lake"/>
    <s v="Washington"/>
    <s v="99148"/>
    <n v="7"/>
    <n v="4"/>
    <n v="28"/>
    <n v="39"/>
    <x v="791"/>
    <n v="0.1026"/>
    <n v="0.28210000000000002"/>
    <s v="No"/>
    <s v="Yes"/>
    <s v="Yes"/>
    <s v="Yes"/>
    <s v="Yes"/>
    <s v="Yes"/>
    <s v="Yes"/>
    <s v="Yes"/>
    <s v="Yes"/>
    <s v="Yes"/>
    <s v="No"/>
    <s v="No"/>
    <s v="No"/>
    <s v="No"/>
    <s v="Standard"/>
  </r>
  <r>
    <n v="159587"/>
    <x v="148"/>
    <x v="129"/>
    <x v="22"/>
    <s v="5th District"/>
    <s v="Public"/>
    <s v="School District"/>
    <s v="No"/>
    <s v="Yes"/>
    <n v="663155"/>
    <x v="901"/>
    <s v="4001 Maple St."/>
    <m/>
    <s v="Loon Lake"/>
    <s v="Washington"/>
    <s v="99148"/>
    <n v="112"/>
    <n v="0"/>
    <n v="0"/>
    <n v="112"/>
    <x v="0"/>
    <n v="0"/>
    <n v="1"/>
    <s v="Yes"/>
    <s v="Yes"/>
    <s v="Yes"/>
    <s v="Yes"/>
    <s v="Yes"/>
    <s v="Yes"/>
    <s v="Yes"/>
    <s v="Yes"/>
    <s v="Yes"/>
    <s v="Yes"/>
    <s v="No"/>
    <s v="No"/>
    <s v="No"/>
    <s v="No"/>
    <s v="CEP"/>
  </r>
  <r>
    <n v="159431"/>
    <x v="149"/>
    <x v="130"/>
    <x v="36"/>
    <s v="2nd District"/>
    <s v="Public"/>
    <s v="School District"/>
    <s v="No"/>
    <s v="Yes"/>
    <n v="661869"/>
    <x v="902"/>
    <s v="86 School Rd."/>
    <m/>
    <s v="Lopez Island"/>
    <s v="Washington"/>
    <s v="98261"/>
    <n v="21"/>
    <n v="30"/>
    <n v="44"/>
    <n v="95"/>
    <x v="792"/>
    <n v="0.31580000000000003"/>
    <n v="0.53680000000000005"/>
    <s v="No"/>
    <s v="Yes"/>
    <s v="Yes"/>
    <s v="Yes"/>
    <s v="Yes"/>
    <s v="Yes"/>
    <s v="Yes"/>
    <s v="Yes"/>
    <s v="No"/>
    <s v="No"/>
    <s v="No"/>
    <s v="No"/>
    <s v="No"/>
    <s v="No"/>
    <s v="Standard"/>
  </r>
  <r>
    <n v="159431"/>
    <x v="149"/>
    <x v="130"/>
    <x v="36"/>
    <s v="2nd District"/>
    <s v="Public"/>
    <s v="School District"/>
    <s v="No"/>
    <s v="Yes"/>
    <n v="661871"/>
    <x v="903"/>
    <s v="86 School Rd."/>
    <m/>
    <s v="Lopez Island"/>
    <s v="Washington"/>
    <s v="98261"/>
    <n v="49"/>
    <n v="31"/>
    <n v="47"/>
    <n v="127"/>
    <x v="793"/>
    <n v="0.24410000000000001"/>
    <n v="0.62990000000000002"/>
    <s v="No"/>
    <s v="No"/>
    <s v="No"/>
    <s v="No"/>
    <s v="No"/>
    <s v="No"/>
    <s v="No"/>
    <s v="No"/>
    <s v="Yes"/>
    <s v="Yes"/>
    <s v="Yes"/>
    <s v="Yes"/>
    <s v="Yes"/>
    <s v="Yes"/>
    <s v="Standard"/>
  </r>
  <r>
    <n v="160485"/>
    <x v="150"/>
    <x v="131"/>
    <x v="7"/>
    <s v="5th District"/>
    <s v="Public"/>
    <s v="School District"/>
    <s v="No"/>
    <s v="Yes"/>
    <n v="686341"/>
    <x v="904"/>
    <s v="718 West Riverside"/>
    <s v="Suite 201"/>
    <s v="Spokane"/>
    <s v="Washington"/>
    <s v="99201"/>
    <n v="33"/>
    <n v="0"/>
    <n v="0"/>
    <n v="33"/>
    <x v="0"/>
    <n v="0"/>
    <n v="1"/>
    <s v="No"/>
    <s v="No"/>
    <s v="No"/>
    <s v="No"/>
    <s v="No"/>
    <s v="No"/>
    <s v="No"/>
    <s v="No"/>
    <s v="No"/>
    <s v="No"/>
    <s v="Yes"/>
    <s v="Yes"/>
    <s v="Yes"/>
    <s v="Yes"/>
    <s v="CEP"/>
  </r>
  <r>
    <n v="159398"/>
    <x v="151"/>
    <x v="132"/>
    <x v="6"/>
    <s v="1st District"/>
    <s v="Public"/>
    <s v="School District"/>
    <s v="No"/>
    <s v="Yes"/>
    <n v="662431"/>
    <x v="905"/>
    <s v="2334 Lummi View Dr."/>
    <m/>
    <s v="Bellingham"/>
    <s v="Washington"/>
    <s v="98226"/>
    <n v="0"/>
    <n v="0"/>
    <n v="0"/>
    <n v="0"/>
    <x v="26"/>
    <n v="0"/>
    <n v="0"/>
    <s v="No"/>
    <s v="Yes"/>
    <s v="Yes"/>
    <s v="Yes"/>
    <s v="Yes"/>
    <s v="Yes"/>
    <s v="Yes"/>
    <s v="Yes"/>
    <s v="Yes"/>
    <s v="Yes"/>
    <s v="Yes"/>
    <s v="Yes"/>
    <s v="Yes"/>
    <s v="Yes"/>
    <s v="Standard"/>
  </r>
  <r>
    <n v="159420"/>
    <x v="152"/>
    <x v="133"/>
    <x v="21"/>
    <s v="3rd District"/>
    <s v="Public"/>
    <s v="School District"/>
    <s v="No"/>
    <s v="Yes"/>
    <n v="661913"/>
    <x v="906"/>
    <s v="Po Box 368"/>
    <m/>
    <s v="Lyle"/>
    <s v="Washington"/>
    <s v="98635"/>
    <n v="102"/>
    <n v="0"/>
    <n v="16"/>
    <n v="118"/>
    <x v="456"/>
    <n v="0"/>
    <n v="0.86439999999999995"/>
    <s v="Yes"/>
    <s v="Yes"/>
    <s v="Yes"/>
    <s v="Yes"/>
    <s v="Yes"/>
    <s v="Yes"/>
    <s v="Yes"/>
    <s v="No"/>
    <s v="No"/>
    <s v="No"/>
    <s v="No"/>
    <s v="No"/>
    <s v="No"/>
    <s v="No"/>
    <s v="CEP"/>
  </r>
  <r>
    <n v="159420"/>
    <x v="152"/>
    <x v="133"/>
    <x v="20"/>
    <s v="3rd District"/>
    <s v="Public"/>
    <s v="School District"/>
    <s v="No"/>
    <s v="Yes"/>
    <n v="661915"/>
    <x v="907"/>
    <s v="625 Keasey Ave."/>
    <s v="625 Keasey Avenue"/>
    <s v="Lyle"/>
    <s v="Washington"/>
    <s v="98635"/>
    <n v="54"/>
    <n v="0"/>
    <n v="0"/>
    <n v="54"/>
    <x v="0"/>
    <n v="0"/>
    <n v="1"/>
    <s v="No"/>
    <s v="No"/>
    <s v="No"/>
    <s v="No"/>
    <s v="No"/>
    <s v="No"/>
    <s v="No"/>
    <s v="No"/>
    <s v="No"/>
    <s v="No"/>
    <s v="Yes"/>
    <s v="Yes"/>
    <s v="Yes"/>
    <s v="Yes"/>
    <s v="CEP"/>
  </r>
  <r>
    <n v="159420"/>
    <x v="152"/>
    <x v="133"/>
    <x v="20"/>
    <s v="3rd District"/>
    <s v="Public"/>
    <s v="School District"/>
    <s v="No"/>
    <s v="Yes"/>
    <n v="661914"/>
    <x v="908"/>
    <s v="625 Keasey avenue"/>
    <s v="625 Keasey Avenue"/>
    <s v="Lyle"/>
    <s v="Washington"/>
    <s v="98635"/>
    <n v="40"/>
    <n v="0"/>
    <n v="8"/>
    <n v="48"/>
    <x v="794"/>
    <n v="0"/>
    <n v="0.83330000000000004"/>
    <s v="No"/>
    <s v="No"/>
    <s v="No"/>
    <s v="No"/>
    <s v="No"/>
    <s v="No"/>
    <s v="No"/>
    <s v="Yes"/>
    <s v="Yes"/>
    <s v="Yes"/>
    <s v="No"/>
    <s v="No"/>
    <s v="No"/>
    <s v="No"/>
    <s v="CEP"/>
  </r>
  <r>
    <n v="159530"/>
    <x v="153"/>
    <x v="134"/>
    <x v="6"/>
    <s v="1st District"/>
    <s v="Public"/>
    <s v="School District"/>
    <s v="No"/>
    <s v="Yes"/>
    <n v="662166"/>
    <x v="909"/>
    <s v="501 N. 14th St."/>
    <m/>
    <s v="Lynden"/>
    <s v="Washington"/>
    <s v="98264"/>
    <n v="194"/>
    <n v="49"/>
    <n v="303"/>
    <n v="546"/>
    <x v="795"/>
    <n v="8.9700000000000002E-2"/>
    <n v="0.4451"/>
    <s v="Yes"/>
    <s v="Yes"/>
    <s v="Yes"/>
    <s v="Yes"/>
    <s v="Yes"/>
    <s v="Yes"/>
    <s v="Yes"/>
    <s v="No"/>
    <s v="No"/>
    <s v="No"/>
    <s v="No"/>
    <s v="No"/>
    <s v="No"/>
    <s v="No"/>
    <s v="Standard"/>
  </r>
  <r>
    <n v="159530"/>
    <x v="153"/>
    <x v="134"/>
    <x v="6"/>
    <s v="1st District"/>
    <s v="Public"/>
    <s v="School District"/>
    <s v="No"/>
    <s v="Yes"/>
    <n v="662168"/>
    <x v="910"/>
    <s v="8461 Benson Rd."/>
    <m/>
    <s v="Lynden"/>
    <s v="Washington"/>
    <s v="98264"/>
    <n v="140"/>
    <n v="35"/>
    <n v="242"/>
    <n v="417"/>
    <x v="796"/>
    <n v="8.3900000000000002E-2"/>
    <n v="0.41970000000000002"/>
    <s v="Yes"/>
    <s v="Yes"/>
    <s v="Yes"/>
    <s v="Yes"/>
    <s v="Yes"/>
    <s v="Yes"/>
    <s v="Yes"/>
    <s v="No"/>
    <s v="No"/>
    <s v="No"/>
    <s v="No"/>
    <s v="No"/>
    <s v="No"/>
    <s v="No"/>
    <s v="Standard"/>
  </r>
  <r>
    <n v="159530"/>
    <x v="153"/>
    <x v="134"/>
    <x v="6"/>
    <s v="1st District"/>
    <s v="Public"/>
    <s v="School District"/>
    <s v="No"/>
    <s v="Yes"/>
    <n v="662170"/>
    <x v="911"/>
    <s v="1201 Bradley Rd."/>
    <m/>
    <s v="Lynden"/>
    <s v="Washington"/>
    <s v="98264"/>
    <n v="282"/>
    <n v="76"/>
    <n v="627"/>
    <n v="985"/>
    <x v="797"/>
    <n v="7.7200000000000005E-2"/>
    <n v="0.36349999999999999"/>
    <s v="No"/>
    <s v="No"/>
    <s v="No"/>
    <s v="No"/>
    <s v="No"/>
    <s v="No"/>
    <s v="No"/>
    <s v="No"/>
    <s v="No"/>
    <s v="No"/>
    <s v="Yes"/>
    <s v="Yes"/>
    <s v="Yes"/>
    <s v="Yes"/>
    <s v="Standard"/>
  </r>
  <r>
    <n v="159530"/>
    <x v="153"/>
    <x v="134"/>
    <x v="6"/>
    <s v="1st District"/>
    <s v="Public"/>
    <s v="School District"/>
    <s v="No"/>
    <s v="Yes"/>
    <n v="662169"/>
    <x v="912"/>
    <s v="8750 Line Road"/>
    <s v="1203 Bradley Road"/>
    <s v="Lynden"/>
    <s v="Washington"/>
    <s v="98264"/>
    <n v="254"/>
    <n v="71"/>
    <n v="401"/>
    <n v="726"/>
    <x v="798"/>
    <n v="9.7799999999999998E-2"/>
    <n v="0.44769999999999999"/>
    <s v="No"/>
    <s v="No"/>
    <s v="No"/>
    <s v="No"/>
    <s v="No"/>
    <s v="No"/>
    <s v="No"/>
    <s v="Yes"/>
    <s v="Yes"/>
    <s v="Yes"/>
    <s v="No"/>
    <s v="No"/>
    <s v="No"/>
    <s v="No"/>
    <s v="Standard"/>
  </r>
  <r>
    <n v="159530"/>
    <x v="153"/>
    <x v="134"/>
    <x v="6"/>
    <s v="1st District"/>
    <s v="Public"/>
    <s v="School District"/>
    <s v="No"/>
    <s v="Yes"/>
    <n v="662167"/>
    <x v="913"/>
    <s v="1301 Bridgeview Dr."/>
    <m/>
    <s v="Lynden"/>
    <s v="Washington"/>
    <s v="98264"/>
    <n v="154"/>
    <n v="60"/>
    <n v="274"/>
    <n v="488"/>
    <x v="799"/>
    <n v="0.123"/>
    <n v="0.4385"/>
    <s v="No"/>
    <s v="Yes"/>
    <s v="Yes"/>
    <s v="Yes"/>
    <s v="Yes"/>
    <s v="Yes"/>
    <s v="Yes"/>
    <s v="No"/>
    <s v="No"/>
    <s v="No"/>
    <s v="No"/>
    <s v="No"/>
    <s v="No"/>
    <s v="No"/>
    <s v="Standard"/>
  </r>
  <r>
    <n v="159909"/>
    <x v="154"/>
    <x v="135"/>
    <x v="30"/>
    <s v="4th District"/>
    <s v="Public"/>
    <s v="School District"/>
    <s v="No"/>
    <s v="Yes"/>
    <n v="662247"/>
    <x v="914"/>
    <s v="805 Washington Street"/>
    <m/>
    <s v="Mabton"/>
    <s v="Washington"/>
    <s v="98935"/>
    <n v="405"/>
    <n v="0"/>
    <n v="0"/>
    <n v="405"/>
    <x v="0"/>
    <n v="0"/>
    <n v="1"/>
    <s v="Yes"/>
    <s v="Yes"/>
    <s v="Yes"/>
    <s v="Yes"/>
    <s v="Yes"/>
    <s v="Yes"/>
    <s v="Yes"/>
    <s v="Yes"/>
    <s v="No"/>
    <s v="No"/>
    <s v="No"/>
    <s v="No"/>
    <s v="No"/>
    <s v="No"/>
    <s v="CEP"/>
  </r>
  <r>
    <n v="159909"/>
    <x v="154"/>
    <x v="135"/>
    <x v="30"/>
    <s v="4th District"/>
    <s v="Public"/>
    <s v="School District"/>
    <s v="No"/>
    <s v="Yes"/>
    <n v="662248"/>
    <x v="915"/>
    <s v="500 B St."/>
    <m/>
    <s v="Mabton"/>
    <s v="Washington"/>
    <s v="98935"/>
    <n v="379"/>
    <n v="0"/>
    <n v="0"/>
    <n v="379"/>
    <x v="0"/>
    <n v="0"/>
    <n v="1"/>
    <s v="No"/>
    <s v="No"/>
    <s v="No"/>
    <s v="No"/>
    <s v="No"/>
    <s v="No"/>
    <s v="No"/>
    <s v="No"/>
    <s v="Yes"/>
    <s v="Yes"/>
    <s v="Yes"/>
    <s v="Yes"/>
    <s v="Yes"/>
    <s v="Yes"/>
    <s v="CEP"/>
  </r>
  <r>
    <n v="159492"/>
    <x v="155"/>
    <x v="136"/>
    <x v="14"/>
    <s v="4th District"/>
    <s v="Public"/>
    <s v="School District"/>
    <s v="No"/>
    <s v="Yes"/>
    <n v="661436"/>
    <x v="916"/>
    <s v="2181 SR 172"/>
    <s v="P.O. Box 188"/>
    <s v="Mansfield"/>
    <s v="Washington"/>
    <s v="98830"/>
    <n v="49"/>
    <n v="12"/>
    <n v="45"/>
    <n v="106"/>
    <x v="800"/>
    <n v="0.1132"/>
    <n v="0.57550000000000001"/>
    <s v="Yes"/>
    <s v="Yes"/>
    <s v="Yes"/>
    <s v="Yes"/>
    <s v="Yes"/>
    <s v="Yes"/>
    <s v="Yes"/>
    <s v="Yes"/>
    <s v="Yes"/>
    <s v="Yes"/>
    <s v="Yes"/>
    <s v="Yes"/>
    <s v="Yes"/>
    <s v="Yes"/>
    <s v="Standard"/>
  </r>
  <r>
    <n v="159489"/>
    <x v="156"/>
    <x v="137"/>
    <x v="18"/>
    <s v="8th District"/>
    <s v="Public"/>
    <s v="School District"/>
    <s v="No"/>
    <s v="Yes"/>
    <n v="661179"/>
    <x v="917"/>
    <s v="P.O. Box A"/>
    <m/>
    <s v="Manson"/>
    <s v="Washington"/>
    <s v="98831"/>
    <n v="191"/>
    <n v="0"/>
    <n v="72"/>
    <n v="263"/>
    <x v="801"/>
    <n v="0"/>
    <n v="0.72619999999999996"/>
    <s v="Yes"/>
    <s v="Yes"/>
    <s v="Yes"/>
    <s v="Yes"/>
    <s v="Yes"/>
    <s v="Yes"/>
    <s v="Yes"/>
    <s v="No"/>
    <s v="No"/>
    <s v="No"/>
    <s v="No"/>
    <s v="No"/>
    <s v="No"/>
    <s v="No"/>
    <s v="CEP"/>
  </r>
  <r>
    <n v="159489"/>
    <x v="156"/>
    <x v="137"/>
    <x v="18"/>
    <s v="8th District"/>
    <s v="Public"/>
    <s v="School District"/>
    <s v="No"/>
    <s v="Yes"/>
    <n v="661180"/>
    <x v="918"/>
    <s v="P.O. Box A"/>
    <s v="1000 Totem Pole Road"/>
    <s v="Manson"/>
    <s v="Washington"/>
    <s v="98831"/>
    <n v="188"/>
    <n v="0"/>
    <n v="46"/>
    <n v="234"/>
    <x v="802"/>
    <n v="0"/>
    <n v="0.8034"/>
    <s v="No"/>
    <s v="No"/>
    <s v="No"/>
    <s v="No"/>
    <s v="No"/>
    <s v="No"/>
    <s v="No"/>
    <s v="No"/>
    <s v="No"/>
    <s v="No"/>
    <s v="Yes"/>
    <s v="Yes"/>
    <s v="Yes"/>
    <s v="Yes"/>
    <s v="CEP"/>
  </r>
  <r>
    <n v="159489"/>
    <x v="156"/>
    <x v="137"/>
    <x v="18"/>
    <s v="8th District"/>
    <s v="Public"/>
    <s v="School District"/>
    <s v="No"/>
    <s v="Yes"/>
    <n v="687218"/>
    <x v="919"/>
    <s v="PO Box A"/>
    <m/>
    <s v="Manson"/>
    <s v="Washington"/>
    <s v="98831"/>
    <n v="114"/>
    <n v="0"/>
    <n v="40"/>
    <n v="154"/>
    <x v="427"/>
    <n v="0"/>
    <n v="0.74029999999999996"/>
    <s v="No"/>
    <s v="No"/>
    <s v="No"/>
    <s v="No"/>
    <s v="No"/>
    <s v="No"/>
    <s v="No"/>
    <s v="Yes"/>
    <s v="Yes"/>
    <s v="Yes"/>
    <s v="No"/>
    <s v="No"/>
    <s v="No"/>
    <s v="No"/>
    <s v="CEP"/>
  </r>
  <r>
    <n v="159858"/>
    <x v="157"/>
    <x v="138"/>
    <x v="32"/>
    <s v="6th District"/>
    <s v="Public"/>
    <s v="School District"/>
    <s v="No"/>
    <s v="Yes"/>
    <n v="684428"/>
    <x v="920"/>
    <s v="2987 W Matlock Brady RD"/>
    <s v="Matlock Brady Road"/>
    <s v="Elma"/>
    <s v="Washington"/>
    <s v="98584"/>
    <n v="149"/>
    <n v="0"/>
    <n v="30"/>
    <n v="179"/>
    <x v="803"/>
    <n v="0"/>
    <n v="0.83240000000000003"/>
    <s v="Yes"/>
    <s v="Yes"/>
    <s v="Yes"/>
    <s v="Yes"/>
    <s v="Yes"/>
    <s v="Yes"/>
    <s v="Yes"/>
    <s v="Yes"/>
    <s v="Yes"/>
    <s v="Yes"/>
    <s v="Yes"/>
    <s v="Yes"/>
    <s v="Yes"/>
    <s v="Yes"/>
    <s v="CEP"/>
  </r>
  <r>
    <n v="159430"/>
    <x v="158"/>
    <x v="139"/>
    <x v="22"/>
    <s v="5th District"/>
    <s v="Public"/>
    <s v="School District"/>
    <s v="No"/>
    <s v="Yes"/>
    <n v="661557"/>
    <x v="921"/>
    <s v="500 N 4th St"/>
    <s v="PO Box 159"/>
    <s v="Springdale"/>
    <s v="Washington"/>
    <s v="99173"/>
    <n v="109"/>
    <n v="0"/>
    <n v="36"/>
    <n v="145"/>
    <x v="804"/>
    <n v="0"/>
    <n v="0.75170000000000003"/>
    <s v="No"/>
    <s v="No"/>
    <s v="No"/>
    <s v="No"/>
    <s v="No"/>
    <s v="No"/>
    <s v="No"/>
    <s v="No"/>
    <s v="No"/>
    <s v="No"/>
    <s v="Yes"/>
    <s v="Yes"/>
    <s v="Yes"/>
    <s v="Yes"/>
    <s v="CEP"/>
  </r>
  <r>
    <n v="159430"/>
    <x v="158"/>
    <x v="139"/>
    <x v="22"/>
    <s v="5th District"/>
    <s v="Public"/>
    <s v="School District"/>
    <s v="No"/>
    <s v="Yes"/>
    <n v="661555"/>
    <x v="922"/>
    <s v="500 N 4th St"/>
    <s v="PO Box 159"/>
    <s v="Springdale"/>
    <s v="Washington"/>
    <s v="99173"/>
    <n v="163"/>
    <n v="0"/>
    <n v="39"/>
    <n v="202"/>
    <x v="805"/>
    <n v="0"/>
    <n v="0.80689999999999995"/>
    <s v="Yes"/>
    <s v="Yes"/>
    <s v="Yes"/>
    <s v="Yes"/>
    <s v="Yes"/>
    <s v="Yes"/>
    <s v="Yes"/>
    <s v="No"/>
    <s v="No"/>
    <s v="No"/>
    <s v="No"/>
    <s v="No"/>
    <s v="No"/>
    <s v="No"/>
    <s v="CEP"/>
  </r>
  <r>
    <n v="159430"/>
    <x v="158"/>
    <x v="139"/>
    <x v="22"/>
    <s v="5th District"/>
    <s v="Public"/>
    <s v="School District"/>
    <s v="No"/>
    <s v="Yes"/>
    <n v="661556"/>
    <x v="923"/>
    <s v="500 N 4th St"/>
    <m/>
    <s v="Springdale"/>
    <s v="Washington"/>
    <s v="99173"/>
    <n v="96"/>
    <n v="0"/>
    <n v="2"/>
    <n v="98"/>
    <x v="806"/>
    <n v="0"/>
    <n v="0.97960000000000003"/>
    <s v="No"/>
    <s v="No"/>
    <s v="No"/>
    <s v="No"/>
    <s v="No"/>
    <s v="No"/>
    <s v="No"/>
    <s v="Yes"/>
    <s v="Yes"/>
    <s v="Yes"/>
    <s v="No"/>
    <s v="No"/>
    <s v="No"/>
    <s v="No"/>
    <s v="CEP"/>
  </r>
  <r>
    <n v="159972"/>
    <x v="159"/>
    <x v="140"/>
    <x v="4"/>
    <s v="2nd District"/>
    <s v="Public"/>
    <s v="School District"/>
    <s v="No"/>
    <s v="Yes"/>
    <n v="660565"/>
    <x v="924"/>
    <s v="7204 27th Ave. N.E."/>
    <m/>
    <s v="Marysville"/>
    <s v="Washington"/>
    <s v="98271"/>
    <n v="64"/>
    <n v="0"/>
    <n v="100"/>
    <n v="164"/>
    <x v="807"/>
    <n v="0"/>
    <n v="0.39019999999999999"/>
    <s v="No"/>
    <s v="No"/>
    <s v="No"/>
    <s v="No"/>
    <s v="No"/>
    <s v="No"/>
    <s v="No"/>
    <s v="Yes"/>
    <s v="Yes"/>
    <s v="Yes"/>
    <s v="No"/>
    <s v="No"/>
    <s v="No"/>
    <s v="No"/>
    <s v="CEP"/>
  </r>
  <r>
    <n v="159972"/>
    <x v="159"/>
    <x v="140"/>
    <x v="4"/>
    <s v="2nd District"/>
    <s v="Public"/>
    <s v="School District"/>
    <s v="No"/>
    <s v="Yes"/>
    <n v="660566"/>
    <x v="925"/>
    <s v="6505 60th Dr. N.E."/>
    <m/>
    <s v="Marysville"/>
    <s v="Washington"/>
    <s v="98270"/>
    <n v="260"/>
    <n v="0"/>
    <n v="208"/>
    <n v="468"/>
    <x v="808"/>
    <n v="0"/>
    <n v="0.55559999999999998"/>
    <s v="No"/>
    <s v="Yes"/>
    <s v="Yes"/>
    <s v="Yes"/>
    <s v="Yes"/>
    <s v="Yes"/>
    <s v="Yes"/>
    <s v="No"/>
    <s v="No"/>
    <s v="No"/>
    <s v="No"/>
    <s v="No"/>
    <s v="No"/>
    <s v="No"/>
    <s v="CEP"/>
  </r>
  <r>
    <n v="159972"/>
    <x v="159"/>
    <x v="140"/>
    <x v="4"/>
    <s v="2nd District"/>
    <s v="Public"/>
    <s v="School District"/>
    <s v="No"/>
    <s v="Yes"/>
    <n v="663510"/>
    <x v="417"/>
    <s v="5200 100th  Street N.E."/>
    <m/>
    <s v="Marysville"/>
    <s v="Washington"/>
    <s v="98270"/>
    <n v="283"/>
    <n v="0"/>
    <n v="125"/>
    <n v="408"/>
    <x v="809"/>
    <n v="0"/>
    <n v="0.69359999999999999"/>
    <s v="No"/>
    <s v="Yes"/>
    <s v="Yes"/>
    <s v="Yes"/>
    <s v="Yes"/>
    <s v="Yes"/>
    <s v="Yes"/>
    <s v="No"/>
    <s v="No"/>
    <s v="No"/>
    <s v="No"/>
    <s v="No"/>
    <s v="No"/>
    <s v="No"/>
    <s v="CEP"/>
  </r>
  <r>
    <n v="159972"/>
    <x v="159"/>
    <x v="140"/>
    <x v="4"/>
    <s v="2nd District"/>
    <s v="Public"/>
    <s v="School District"/>
    <s v="No"/>
    <s v="Yes"/>
    <n v="664092"/>
    <x v="926"/>
    <s v="6400 88th St. N.E."/>
    <m/>
    <s v="Marysville"/>
    <s v="Washington"/>
    <s v="98270"/>
    <n v="506"/>
    <n v="0"/>
    <n v="246"/>
    <n v="752"/>
    <x v="810"/>
    <n v="0"/>
    <n v="0.67290000000000005"/>
    <s v="No"/>
    <s v="No"/>
    <s v="No"/>
    <s v="No"/>
    <s v="No"/>
    <s v="No"/>
    <s v="No"/>
    <s v="Yes"/>
    <s v="Yes"/>
    <s v="Yes"/>
    <s v="No"/>
    <s v="No"/>
    <s v="No"/>
    <s v="No"/>
    <s v="CEP"/>
  </r>
  <r>
    <n v="159972"/>
    <x v="159"/>
    <x v="140"/>
    <x v="4"/>
    <s v="2nd District"/>
    <s v="Public"/>
    <s v="School District"/>
    <s v="No"/>
    <s v="Yes"/>
    <n v="684451"/>
    <x v="822"/>
    <s v="4317 76th St. N.E."/>
    <m/>
    <s v="Marysville"/>
    <s v="Washington"/>
    <s v="98270"/>
    <n v="0"/>
    <n v="0"/>
    <n v="0"/>
    <n v="0"/>
    <x v="26"/>
    <n v="0"/>
    <n v="0"/>
    <s v="Yes"/>
    <s v="No"/>
    <s v="No"/>
    <s v="No"/>
    <s v="No"/>
    <s v="No"/>
    <s v="No"/>
    <s v="No"/>
    <s v="No"/>
    <s v="No"/>
    <s v="No"/>
    <s v="No"/>
    <s v="No"/>
    <s v="No"/>
    <s v="Standard"/>
  </r>
  <r>
    <n v="159972"/>
    <x v="159"/>
    <x v="140"/>
    <x v="4"/>
    <s v="2nd District"/>
    <s v="Public"/>
    <s v="School District"/>
    <s v="No"/>
    <s v="Yes"/>
    <n v="664147"/>
    <x v="927"/>
    <s v="6510 Grove St."/>
    <m/>
    <s v="Marysville"/>
    <s v="Washington"/>
    <s v="98270"/>
    <n v="216"/>
    <n v="0"/>
    <n v="160"/>
    <n v="376"/>
    <x v="811"/>
    <n v="0"/>
    <n v="0.57450000000000001"/>
    <s v="No"/>
    <s v="Yes"/>
    <s v="Yes"/>
    <s v="Yes"/>
    <s v="Yes"/>
    <s v="Yes"/>
    <s v="Yes"/>
    <s v="No"/>
    <s v="No"/>
    <s v="No"/>
    <s v="No"/>
    <s v="No"/>
    <s v="No"/>
    <s v="No"/>
    <s v="CEP"/>
  </r>
  <r>
    <n v="159972"/>
    <x v="159"/>
    <x v="140"/>
    <x v="4"/>
    <s v="2nd District"/>
    <s v="Public"/>
    <s v="School District"/>
    <s v="No"/>
    <s v="Yes"/>
    <n v="662805"/>
    <x v="928"/>
    <s v="7204 27th Ave. N.E."/>
    <m/>
    <s v="Marysville"/>
    <s v="Washington"/>
    <s v="98271"/>
    <n v="125"/>
    <n v="0"/>
    <n v="0"/>
    <n v="125"/>
    <x v="0"/>
    <n v="0"/>
    <n v="1"/>
    <s v="No"/>
    <s v="No"/>
    <s v="No"/>
    <s v="No"/>
    <s v="No"/>
    <s v="No"/>
    <s v="No"/>
    <s v="No"/>
    <s v="No"/>
    <s v="No"/>
    <s v="Yes"/>
    <s v="Yes"/>
    <s v="Yes"/>
    <s v="Yes"/>
    <s v="CEP"/>
  </r>
  <r>
    <n v="159972"/>
    <x v="159"/>
    <x v="140"/>
    <x v="4"/>
    <s v="2nd District"/>
    <s v="Public"/>
    <s v="School District"/>
    <s v="No"/>
    <s v="Yes"/>
    <n v="660568"/>
    <x v="929"/>
    <s v="6325 91st St. N.E."/>
    <m/>
    <s v="Marysville"/>
    <s v="Washington"/>
    <s v="98270"/>
    <n v="309"/>
    <n v="0"/>
    <n v="139"/>
    <n v="448"/>
    <x v="812"/>
    <n v="0"/>
    <n v="0.68969999999999998"/>
    <s v="No"/>
    <s v="Yes"/>
    <s v="Yes"/>
    <s v="Yes"/>
    <s v="Yes"/>
    <s v="Yes"/>
    <s v="Yes"/>
    <s v="No"/>
    <s v="No"/>
    <s v="No"/>
    <s v="No"/>
    <s v="No"/>
    <s v="No"/>
    <s v="No"/>
    <s v="CEP"/>
  </r>
  <r>
    <n v="159972"/>
    <x v="159"/>
    <x v="140"/>
    <x v="4"/>
    <s v="2nd District"/>
    <s v="Public"/>
    <s v="School District"/>
    <s v="No"/>
    <s v="Yes"/>
    <n v="664661"/>
    <x v="930"/>
    <s v="7204 27th Ave. N.E."/>
    <m/>
    <s v="Marysville"/>
    <s v="Washington"/>
    <s v="98271"/>
    <n v="122"/>
    <n v="0"/>
    <n v="46"/>
    <n v="168"/>
    <x v="801"/>
    <n v="0"/>
    <n v="0.72619999999999996"/>
    <s v="No"/>
    <s v="No"/>
    <s v="No"/>
    <s v="No"/>
    <s v="No"/>
    <s v="No"/>
    <s v="No"/>
    <s v="No"/>
    <s v="No"/>
    <s v="No"/>
    <s v="Yes"/>
    <s v="Yes"/>
    <s v="Yes"/>
    <s v="Yes"/>
    <s v="CEP"/>
  </r>
  <r>
    <n v="159972"/>
    <x v="159"/>
    <x v="140"/>
    <x v="4"/>
    <s v="2nd District"/>
    <s v="Public"/>
    <s v="School District"/>
    <s v="No"/>
    <s v="Yes"/>
    <n v="663376"/>
    <x v="931"/>
    <s v="1919 10th St"/>
    <m/>
    <s v="Marysville"/>
    <s v="Washington"/>
    <s v="98270"/>
    <n v="385"/>
    <n v="0"/>
    <n v="35"/>
    <n v="420"/>
    <x v="813"/>
    <n v="0"/>
    <n v="0.91669999999999996"/>
    <s v="No"/>
    <s v="Yes"/>
    <s v="Yes"/>
    <s v="Yes"/>
    <s v="Yes"/>
    <s v="Yes"/>
    <s v="Yes"/>
    <s v="No"/>
    <s v="No"/>
    <s v="No"/>
    <s v="No"/>
    <s v="No"/>
    <s v="No"/>
    <s v="No"/>
    <s v="CEP"/>
  </r>
  <r>
    <n v="159972"/>
    <x v="159"/>
    <x v="140"/>
    <x v="4"/>
    <s v="2nd District"/>
    <s v="Public"/>
    <s v="School District"/>
    <s v="No"/>
    <s v="Yes"/>
    <n v="664422"/>
    <x v="932"/>
    <s v="4407 116th St. N.E."/>
    <m/>
    <s v="Marysville"/>
    <s v="Washington"/>
    <s v="98270"/>
    <n v="285"/>
    <n v="0"/>
    <n v="78"/>
    <n v="363"/>
    <x v="814"/>
    <n v="0"/>
    <n v="0.78510000000000002"/>
    <s v="No"/>
    <s v="Yes"/>
    <s v="Yes"/>
    <s v="Yes"/>
    <s v="Yes"/>
    <s v="Yes"/>
    <s v="Yes"/>
    <s v="No"/>
    <s v="No"/>
    <s v="No"/>
    <s v="No"/>
    <s v="No"/>
    <s v="No"/>
    <s v="No"/>
    <s v="CEP"/>
  </r>
  <r>
    <n v="159972"/>
    <x v="159"/>
    <x v="140"/>
    <x v="4"/>
    <s v="2nd District"/>
    <s v="Public"/>
    <s v="School District"/>
    <s v="No"/>
    <s v="Yes"/>
    <n v="663076"/>
    <x v="933"/>
    <s v="2415 - 74th St. NE"/>
    <m/>
    <s v="Marysville"/>
    <s v="Washington"/>
    <s v="98271"/>
    <n v="41"/>
    <n v="0"/>
    <n v="74"/>
    <n v="115"/>
    <x v="815"/>
    <n v="0"/>
    <n v="0.35649999999999998"/>
    <s v="No"/>
    <s v="Yes"/>
    <s v="Yes"/>
    <s v="Yes"/>
    <s v="Yes"/>
    <s v="Yes"/>
    <s v="Yes"/>
    <s v="No"/>
    <s v="No"/>
    <s v="No"/>
    <s v="No"/>
    <s v="No"/>
    <s v="No"/>
    <s v="No"/>
    <s v="CEP"/>
  </r>
  <r>
    <n v="159972"/>
    <x v="159"/>
    <x v="140"/>
    <x v="4"/>
    <s v="2nd District"/>
    <s v="Public"/>
    <s v="School District"/>
    <s v="No"/>
    <s v="Yes"/>
    <n v="684943"/>
    <x v="934"/>
    <s v="8301 84th St. NE"/>
    <m/>
    <s v="Marysville"/>
    <s v="Washington"/>
    <s v="98270"/>
    <n v="674"/>
    <n v="0"/>
    <n v="806"/>
    <n v="1480"/>
    <x v="816"/>
    <n v="0"/>
    <n v="0.45540000000000003"/>
    <s v="No"/>
    <s v="No"/>
    <s v="No"/>
    <s v="No"/>
    <s v="No"/>
    <s v="No"/>
    <s v="No"/>
    <s v="No"/>
    <s v="No"/>
    <s v="No"/>
    <s v="Yes"/>
    <s v="Yes"/>
    <s v="Yes"/>
    <s v="Yes"/>
    <s v="CEP"/>
  </r>
  <r>
    <n v="159972"/>
    <x v="159"/>
    <x v="140"/>
    <x v="4"/>
    <s v="2nd District"/>
    <s v="Public"/>
    <s v="School District"/>
    <s v="No"/>
    <s v="Yes"/>
    <n v="663511"/>
    <x v="935"/>
    <s v="4923 67th St. N.E."/>
    <m/>
    <s v="Marysville"/>
    <s v="Washington"/>
    <s v="98270"/>
    <n v="468"/>
    <n v="0"/>
    <n v="197"/>
    <n v="665"/>
    <x v="817"/>
    <n v="0"/>
    <n v="0.70379999999999998"/>
    <s v="No"/>
    <s v="No"/>
    <s v="No"/>
    <s v="No"/>
    <s v="No"/>
    <s v="No"/>
    <s v="No"/>
    <s v="Yes"/>
    <s v="Yes"/>
    <s v="Yes"/>
    <s v="No"/>
    <s v="No"/>
    <s v="No"/>
    <s v="No"/>
    <s v="CEP"/>
  </r>
  <r>
    <n v="159972"/>
    <x v="159"/>
    <x v="140"/>
    <x v="4"/>
    <s v="2nd District"/>
    <s v="Public"/>
    <s v="School District"/>
    <s v="No"/>
    <s v="Yes"/>
    <n v="663512"/>
    <x v="936"/>
    <s v="5611 108th St. N.E."/>
    <m/>
    <s v="Marysville"/>
    <s v="Washington"/>
    <s v="98270"/>
    <n v="1133"/>
    <n v="0"/>
    <n v="345"/>
    <n v="1478"/>
    <x v="818"/>
    <n v="0"/>
    <n v="0.76659999999999995"/>
    <s v="No"/>
    <s v="No"/>
    <s v="No"/>
    <s v="No"/>
    <s v="No"/>
    <s v="No"/>
    <s v="No"/>
    <s v="No"/>
    <s v="No"/>
    <s v="No"/>
    <s v="Yes"/>
    <s v="Yes"/>
    <s v="Yes"/>
    <s v="Yes"/>
    <s v="CEP"/>
  </r>
  <r>
    <n v="159972"/>
    <x v="159"/>
    <x v="140"/>
    <x v="4"/>
    <s v="2nd District"/>
    <s v="Public"/>
    <s v="School District"/>
    <s v="No"/>
    <s v="Yes"/>
    <n v="660571"/>
    <x v="937"/>
    <s v="5115 84th N.E."/>
    <m/>
    <s v="Marysville"/>
    <s v="Washington"/>
    <s v="98270"/>
    <n v="251"/>
    <n v="0"/>
    <n v="167"/>
    <n v="418"/>
    <x v="819"/>
    <n v="0"/>
    <n v="0.60050000000000003"/>
    <s v="No"/>
    <s v="Yes"/>
    <s v="Yes"/>
    <s v="Yes"/>
    <s v="Yes"/>
    <s v="Yes"/>
    <s v="Yes"/>
    <s v="No"/>
    <s v="No"/>
    <s v="No"/>
    <s v="No"/>
    <s v="No"/>
    <s v="No"/>
    <s v="No"/>
    <s v="CEP"/>
  </r>
  <r>
    <n v="159972"/>
    <x v="159"/>
    <x v="140"/>
    <x v="4"/>
    <s v="2nd District"/>
    <s v="Public"/>
    <s v="School District"/>
    <s v="No"/>
    <s v="Yes"/>
    <n v="681071"/>
    <x v="938"/>
    <s v="2415 - 74th St. NE"/>
    <m/>
    <s v="Marysville"/>
    <s v="Washington"/>
    <s v="98271"/>
    <n v="463"/>
    <n v="0"/>
    <n v="36"/>
    <n v="499"/>
    <x v="820"/>
    <n v="0"/>
    <n v="0.92789999999999995"/>
    <s v="No"/>
    <s v="Yes"/>
    <s v="Yes"/>
    <s v="Yes"/>
    <s v="Yes"/>
    <s v="Yes"/>
    <s v="Yes"/>
    <s v="No"/>
    <s v="No"/>
    <s v="No"/>
    <s v="No"/>
    <s v="No"/>
    <s v="No"/>
    <s v="No"/>
    <s v="CEP"/>
  </r>
  <r>
    <n v="159972"/>
    <x v="159"/>
    <x v="140"/>
    <x v="4"/>
    <s v="2nd District"/>
    <s v="Public"/>
    <s v="School District"/>
    <s v="No"/>
    <s v="Yes"/>
    <n v="665267"/>
    <x v="939"/>
    <s v="13525 51st Ave. N.E."/>
    <m/>
    <s v="Marysville"/>
    <s v="Washington"/>
    <s v="98271"/>
    <n v="232"/>
    <n v="0"/>
    <n v="142"/>
    <n v="374"/>
    <x v="821"/>
    <n v="0"/>
    <n v="0.62029999999999996"/>
    <s v="No"/>
    <s v="Yes"/>
    <s v="Yes"/>
    <s v="Yes"/>
    <s v="Yes"/>
    <s v="Yes"/>
    <s v="Yes"/>
    <s v="No"/>
    <s v="No"/>
    <s v="No"/>
    <s v="No"/>
    <s v="No"/>
    <s v="No"/>
    <s v="No"/>
    <s v="CEP"/>
  </r>
  <r>
    <n v="159972"/>
    <x v="159"/>
    <x v="140"/>
    <x v="4"/>
    <s v="2nd District"/>
    <s v="Public"/>
    <s v="School District"/>
    <s v="No"/>
    <s v="Yes"/>
    <n v="660573"/>
    <x v="940"/>
    <s v="3619 63rd Ave NE"/>
    <m/>
    <s v="Marysville"/>
    <s v="Washington"/>
    <s v="98270"/>
    <n v="220"/>
    <n v="0"/>
    <n v="249"/>
    <n v="469"/>
    <x v="139"/>
    <n v="0"/>
    <n v="0.46910000000000002"/>
    <s v="No"/>
    <s v="Yes"/>
    <s v="Yes"/>
    <s v="Yes"/>
    <s v="Yes"/>
    <s v="Yes"/>
    <s v="Yes"/>
    <s v="No"/>
    <s v="No"/>
    <s v="No"/>
    <s v="No"/>
    <s v="No"/>
    <s v="No"/>
    <s v="No"/>
    <s v="CEP"/>
  </r>
  <r>
    <n v="159972"/>
    <x v="159"/>
    <x v="140"/>
    <x v="4"/>
    <s v="2nd District"/>
    <s v="Public"/>
    <s v="School District"/>
    <s v="No"/>
    <s v="Yes"/>
    <n v="660561"/>
    <x v="941"/>
    <s v="1605 7th St."/>
    <m/>
    <s v="Marysville"/>
    <s v="Washington"/>
    <s v="98270"/>
    <n v="455"/>
    <n v="0"/>
    <n v="124"/>
    <n v="579"/>
    <x v="822"/>
    <n v="0"/>
    <n v="0.78580000000000005"/>
    <s v="No"/>
    <s v="No"/>
    <s v="No"/>
    <s v="No"/>
    <s v="No"/>
    <s v="No"/>
    <s v="No"/>
    <s v="Yes"/>
    <s v="Yes"/>
    <s v="Yes"/>
    <s v="No"/>
    <s v="No"/>
    <s v="No"/>
    <s v="No"/>
    <s v="CEP"/>
  </r>
  <r>
    <n v="159381"/>
    <x v="160"/>
    <x v="141"/>
    <x v="0"/>
    <s v="6th District"/>
    <s v="Public"/>
    <s v="School District"/>
    <s v="No"/>
    <s v="Yes"/>
    <n v="661368"/>
    <x v="942"/>
    <s v="611 S Main Street"/>
    <m/>
    <s v="McCleary"/>
    <s v="Washington"/>
    <s v="98557"/>
    <n v="125"/>
    <n v="16"/>
    <n v="208"/>
    <n v="349"/>
    <x v="823"/>
    <n v="4.58E-2"/>
    <n v="0.40400000000000003"/>
    <s v="Yes"/>
    <s v="Yes"/>
    <s v="Yes"/>
    <s v="Yes"/>
    <s v="Yes"/>
    <s v="Yes"/>
    <s v="Yes"/>
    <s v="Yes"/>
    <s v="Yes"/>
    <s v="Yes"/>
    <s v="No"/>
    <s v="No"/>
    <s v="No"/>
    <s v="No"/>
    <s v="Standard"/>
  </r>
  <r>
    <n v="159208"/>
    <x v="161"/>
    <x v="142"/>
    <x v="7"/>
    <s v="5th District"/>
    <s v="Public"/>
    <s v="School District"/>
    <s v="No"/>
    <s v="Yes"/>
    <n v="660753"/>
    <x v="943"/>
    <s v="406 W  Regina"/>
    <m/>
    <s v="Spokane"/>
    <s v="Washington"/>
    <s v="99218"/>
    <n v="150"/>
    <n v="26"/>
    <n v="309"/>
    <n v="485"/>
    <x v="824"/>
    <n v="5.3600000000000002E-2"/>
    <n v="0.3629"/>
    <s v="No"/>
    <s v="Yes"/>
    <s v="Yes"/>
    <s v="Yes"/>
    <s v="Yes"/>
    <s v="Yes"/>
    <s v="Yes"/>
    <s v="No"/>
    <s v="No"/>
    <s v="No"/>
    <s v="No"/>
    <s v="No"/>
    <s v="No"/>
    <s v="No"/>
    <s v="Standard"/>
  </r>
  <r>
    <n v="159208"/>
    <x v="161"/>
    <x v="142"/>
    <x v="7"/>
    <s v="5th District"/>
    <s v="Public"/>
    <s v="School District"/>
    <s v="No"/>
    <s v="Yes"/>
    <n v="660776"/>
    <x v="944"/>
    <s v="4625 E. Greenbluff Rd"/>
    <m/>
    <s v="Colbert"/>
    <s v="Washington"/>
    <s v="99005"/>
    <n v="98"/>
    <n v="28"/>
    <n v="276"/>
    <n v="402"/>
    <x v="825"/>
    <n v="6.9699999999999998E-2"/>
    <n v="0.31340000000000001"/>
    <s v="No"/>
    <s v="Yes"/>
    <s v="Yes"/>
    <s v="Yes"/>
    <s v="Yes"/>
    <s v="Yes"/>
    <s v="Yes"/>
    <s v="No"/>
    <s v="No"/>
    <s v="No"/>
    <s v="No"/>
    <s v="No"/>
    <s v="No"/>
    <s v="No"/>
    <s v="Standard"/>
  </r>
  <r>
    <n v="159208"/>
    <x v="161"/>
    <x v="142"/>
    <x v="7"/>
    <s v="5th District"/>
    <s v="Public"/>
    <s v="School District"/>
    <s v="No"/>
    <s v="Yes"/>
    <n v="686333"/>
    <x v="710"/>
    <s v="3525 E Hastings Ave"/>
    <m/>
    <s v="Mead"/>
    <s v="Washington"/>
    <s v="99021"/>
    <n v="309"/>
    <n v="0"/>
    <n v="38"/>
    <n v="347"/>
    <x v="826"/>
    <n v="0"/>
    <n v="0.89049999999999996"/>
    <s v="Yes"/>
    <s v="Yes"/>
    <s v="Yes"/>
    <s v="Yes"/>
    <s v="Yes"/>
    <s v="Yes"/>
    <s v="Yes"/>
    <s v="No"/>
    <s v="No"/>
    <s v="No"/>
    <s v="No"/>
    <s v="No"/>
    <s v="No"/>
    <s v="No"/>
    <s v="CEP"/>
  </r>
  <r>
    <n v="159208"/>
    <x v="161"/>
    <x v="142"/>
    <x v="7"/>
    <s v="5th District"/>
    <s v="Public"/>
    <s v="School District"/>
    <s v="No"/>
    <s v="Yes"/>
    <n v="660778"/>
    <x v="144"/>
    <s v="215 W Eddy Ave"/>
    <m/>
    <s v="Spokane"/>
    <s v="Washington"/>
    <s v="99208"/>
    <n v="282"/>
    <n v="0"/>
    <n v="185"/>
    <n v="467"/>
    <x v="509"/>
    <n v="0"/>
    <n v="0.60389999999999999"/>
    <s v="No"/>
    <s v="Yes"/>
    <s v="Yes"/>
    <s v="Yes"/>
    <s v="Yes"/>
    <s v="Yes"/>
    <s v="Yes"/>
    <s v="No"/>
    <s v="No"/>
    <s v="No"/>
    <s v="No"/>
    <s v="No"/>
    <s v="No"/>
    <s v="No"/>
    <s v="CEP"/>
  </r>
  <r>
    <n v="159208"/>
    <x v="161"/>
    <x v="142"/>
    <x v="7"/>
    <s v="5th District"/>
    <s v="Public"/>
    <s v="School District"/>
    <s v="No"/>
    <s v="Yes"/>
    <n v="660780"/>
    <x v="945"/>
    <s v="13005 N Crestline"/>
    <m/>
    <s v="Spokane"/>
    <s v="Washington"/>
    <s v="99208"/>
    <n v="270"/>
    <n v="0"/>
    <n v="258"/>
    <n v="528"/>
    <x v="827"/>
    <n v="0"/>
    <n v="0.51139999999999997"/>
    <s v="No"/>
    <s v="Yes"/>
    <s v="Yes"/>
    <s v="Yes"/>
    <s v="Yes"/>
    <s v="Yes"/>
    <s v="Yes"/>
    <s v="No"/>
    <s v="No"/>
    <s v="No"/>
    <s v="No"/>
    <s v="No"/>
    <s v="No"/>
    <s v="No"/>
    <s v="CEP"/>
  </r>
  <r>
    <n v="159208"/>
    <x v="161"/>
    <x v="142"/>
    <x v="7"/>
    <s v="5th District"/>
    <s v="Public"/>
    <s v="School District"/>
    <s v="No"/>
    <s v="Yes"/>
    <n v="686334"/>
    <x v="946"/>
    <s v="3515 W Hawthorne Rd"/>
    <m/>
    <s v="Spokane"/>
    <s v="Washington"/>
    <s v="99208"/>
    <n v="152"/>
    <n v="43"/>
    <n v="504"/>
    <n v="699"/>
    <x v="828"/>
    <n v="6.1499999999999999E-2"/>
    <n v="0.27900000000000003"/>
    <s v="No"/>
    <s v="No"/>
    <s v="No"/>
    <s v="No"/>
    <s v="No"/>
    <s v="No"/>
    <s v="No"/>
    <s v="Yes"/>
    <s v="Yes"/>
    <s v="Yes"/>
    <s v="No"/>
    <s v="No"/>
    <s v="No"/>
    <s v="No"/>
    <s v="Standard"/>
  </r>
  <r>
    <n v="159208"/>
    <x v="161"/>
    <x v="142"/>
    <x v="7"/>
    <s v="5th District"/>
    <s v="Public"/>
    <s v="School District"/>
    <s v="No"/>
    <s v="Yes"/>
    <n v="660789"/>
    <x v="947"/>
    <s v="302 W. Hastings Rd"/>
    <m/>
    <s v="Spokane"/>
    <s v="Washington"/>
    <s v="99218"/>
    <n v="381"/>
    <n v="96"/>
    <n v="1362"/>
    <n v="1839"/>
    <x v="829"/>
    <n v="5.2200000000000003E-2"/>
    <n v="0.25940000000000002"/>
    <s v="No"/>
    <s v="No"/>
    <s v="No"/>
    <s v="No"/>
    <s v="No"/>
    <s v="No"/>
    <s v="No"/>
    <s v="No"/>
    <s v="No"/>
    <s v="No"/>
    <s v="Yes"/>
    <s v="Yes"/>
    <s v="Yes"/>
    <s v="Yes"/>
    <s v="Standard"/>
  </r>
  <r>
    <n v="159208"/>
    <x v="161"/>
    <x v="142"/>
    <x v="7"/>
    <s v="5th District"/>
    <s v="Public"/>
    <s v="School District"/>
    <s v="No"/>
    <s v="Yes"/>
    <n v="660782"/>
    <x v="786"/>
    <s v="15601 N. Freya"/>
    <m/>
    <s v="Mead"/>
    <s v="Washington"/>
    <s v="99021"/>
    <n v="96"/>
    <n v="26"/>
    <n v="306"/>
    <n v="428"/>
    <x v="830"/>
    <n v="6.0699999999999997E-2"/>
    <n v="0.28499999999999998"/>
    <s v="No"/>
    <s v="Yes"/>
    <s v="Yes"/>
    <s v="Yes"/>
    <s v="Yes"/>
    <s v="Yes"/>
    <s v="Yes"/>
    <s v="No"/>
    <s v="No"/>
    <s v="No"/>
    <s v="No"/>
    <s v="No"/>
    <s v="No"/>
    <s v="No"/>
    <s v="Standard"/>
  </r>
  <r>
    <n v="159208"/>
    <x v="161"/>
    <x v="142"/>
    <x v="7"/>
    <s v="5th District"/>
    <s v="Public"/>
    <s v="School District"/>
    <s v="No"/>
    <s v="Yes"/>
    <n v="663622"/>
    <x v="948"/>
    <s v="13120 N Pittsburg St"/>
    <m/>
    <s v="Spokane"/>
    <s v="Washington"/>
    <s v="99208"/>
    <n v="173"/>
    <n v="54"/>
    <n v="474"/>
    <n v="701"/>
    <x v="831"/>
    <n v="7.6999999999999999E-2"/>
    <n v="0.32379999999999998"/>
    <s v="No"/>
    <s v="Yes"/>
    <s v="Yes"/>
    <s v="Yes"/>
    <s v="Yes"/>
    <s v="Yes"/>
    <s v="Yes"/>
    <s v="Yes"/>
    <s v="Yes"/>
    <s v="Yes"/>
    <s v="Yes"/>
    <s v="Yes"/>
    <s v="Yes"/>
    <s v="Yes"/>
    <s v="Standard"/>
  </r>
  <r>
    <n v="159208"/>
    <x v="161"/>
    <x v="142"/>
    <x v="7"/>
    <s v="5th District"/>
    <s v="Public"/>
    <s v="School District"/>
    <s v="No"/>
    <s v="Yes"/>
    <n v="660784"/>
    <x v="672"/>
    <s v="821 E. Midway Rd"/>
    <m/>
    <s v="Colbert"/>
    <s v="Washington"/>
    <s v="99005"/>
    <n v="74"/>
    <n v="30"/>
    <n v="300"/>
    <n v="404"/>
    <x v="832"/>
    <n v="7.4300000000000005E-2"/>
    <n v="0.25740000000000002"/>
    <s v="No"/>
    <s v="Yes"/>
    <s v="Yes"/>
    <s v="Yes"/>
    <s v="Yes"/>
    <s v="Yes"/>
    <s v="Yes"/>
    <s v="No"/>
    <s v="No"/>
    <s v="No"/>
    <s v="No"/>
    <s v="No"/>
    <s v="No"/>
    <s v="No"/>
    <s v="Standard"/>
  </r>
  <r>
    <n v="159208"/>
    <x v="161"/>
    <x v="142"/>
    <x v="7"/>
    <s v="5th District"/>
    <s v="Public"/>
    <s v="School District"/>
    <s v="No"/>
    <s v="Yes"/>
    <n v="660791"/>
    <x v="949"/>
    <s v="6015 E Mount Spokane Park Dr"/>
    <m/>
    <s v="Mead"/>
    <s v="Washington"/>
    <s v="99021"/>
    <n v="340"/>
    <n v="104"/>
    <n v="1025"/>
    <n v="1469"/>
    <x v="833"/>
    <n v="7.0800000000000002E-2"/>
    <n v="0.30220000000000002"/>
    <s v="No"/>
    <s v="No"/>
    <s v="No"/>
    <s v="No"/>
    <s v="No"/>
    <s v="No"/>
    <s v="No"/>
    <s v="No"/>
    <s v="No"/>
    <s v="No"/>
    <s v="Yes"/>
    <s v="Yes"/>
    <s v="Yes"/>
    <s v="Yes"/>
    <s v="Standard"/>
  </r>
  <r>
    <n v="159208"/>
    <x v="161"/>
    <x v="142"/>
    <x v="7"/>
    <s v="5th District"/>
    <s v="Public"/>
    <s v="School District"/>
    <s v="No"/>
    <s v="Yes"/>
    <n v="664171"/>
    <x v="950"/>
    <s v="4717 E. Day Mt. Spokane Road"/>
    <m/>
    <s v="Colbert"/>
    <s v="Washington"/>
    <s v="99005"/>
    <n v="243"/>
    <n v="62"/>
    <n v="467"/>
    <n v="772"/>
    <x v="834"/>
    <n v="8.0299999999999996E-2"/>
    <n v="0.39510000000000001"/>
    <s v="No"/>
    <s v="No"/>
    <s v="No"/>
    <s v="No"/>
    <s v="No"/>
    <s v="No"/>
    <s v="No"/>
    <s v="Yes"/>
    <s v="Yes"/>
    <s v="Yes"/>
    <s v="No"/>
    <s v="No"/>
    <s v="No"/>
    <s v="No"/>
    <s v="Standard"/>
  </r>
  <r>
    <n v="159208"/>
    <x v="161"/>
    <x v="142"/>
    <x v="7"/>
    <s v="5th District"/>
    <s v="Public"/>
    <s v="School District"/>
    <s v="No"/>
    <s v="Yes"/>
    <n v="660787"/>
    <x v="951"/>
    <s v="12908 N Pittsburg"/>
    <m/>
    <s v="Spokane"/>
    <s v="Washington"/>
    <s v="99208"/>
    <n v="205"/>
    <n v="49"/>
    <n v="527"/>
    <n v="781"/>
    <x v="835"/>
    <n v="6.2700000000000006E-2"/>
    <n v="0.32519999999999999"/>
    <s v="No"/>
    <s v="No"/>
    <s v="No"/>
    <s v="No"/>
    <s v="No"/>
    <s v="No"/>
    <s v="No"/>
    <s v="Yes"/>
    <s v="Yes"/>
    <s v="Yes"/>
    <s v="No"/>
    <s v="No"/>
    <s v="No"/>
    <s v="No"/>
    <s v="Standard"/>
  </r>
  <r>
    <n v="159208"/>
    <x v="161"/>
    <x v="142"/>
    <x v="7"/>
    <s v="5th District"/>
    <s v="Public"/>
    <s v="School District"/>
    <s v="No"/>
    <s v="Yes"/>
    <n v="663870"/>
    <x v="952"/>
    <s v="2606 W. Johannson Road"/>
    <m/>
    <s v="Spokane"/>
    <s v="Washington"/>
    <s v="99208"/>
    <n v="73"/>
    <n v="21"/>
    <n v="285"/>
    <n v="379"/>
    <x v="836"/>
    <n v="5.5399999999999998E-2"/>
    <n v="0.248"/>
    <s v="No"/>
    <s v="Yes"/>
    <s v="Yes"/>
    <s v="Yes"/>
    <s v="Yes"/>
    <s v="Yes"/>
    <s v="Yes"/>
    <s v="No"/>
    <s v="No"/>
    <s v="No"/>
    <s v="No"/>
    <s v="No"/>
    <s v="No"/>
    <s v="No"/>
    <s v="Standard"/>
  </r>
  <r>
    <n v="159208"/>
    <x v="161"/>
    <x v="142"/>
    <x v="7"/>
    <s v="5th District"/>
    <s v="Public"/>
    <s v="School District"/>
    <s v="No"/>
    <s v="Yes"/>
    <n v="660786"/>
    <x v="953"/>
    <s v="505 E. Stonewall"/>
    <m/>
    <s v="Spokane"/>
    <s v="Washington"/>
    <s v="99208"/>
    <n v="410"/>
    <n v="0"/>
    <n v="28"/>
    <n v="438"/>
    <x v="837"/>
    <n v="0"/>
    <n v="0.93610000000000004"/>
    <s v="No"/>
    <s v="Yes"/>
    <s v="Yes"/>
    <s v="Yes"/>
    <s v="Yes"/>
    <s v="Yes"/>
    <s v="Yes"/>
    <s v="No"/>
    <s v="No"/>
    <s v="No"/>
    <s v="No"/>
    <s v="No"/>
    <s v="No"/>
    <s v="No"/>
    <s v="CEP"/>
  </r>
  <r>
    <n v="159208"/>
    <x v="161"/>
    <x v="142"/>
    <x v="7"/>
    <s v="5th District"/>
    <s v="Public"/>
    <s v="School District"/>
    <s v="No"/>
    <s v="Yes"/>
    <n v="686800"/>
    <x v="594"/>
    <s v="9911 Bob Olson Ln"/>
    <m/>
    <s v="Spokane"/>
    <s v="Washington"/>
    <s v="99208"/>
    <n v="45"/>
    <n v="22"/>
    <n v="331"/>
    <n v="398"/>
    <x v="838"/>
    <n v="5.5300000000000002E-2"/>
    <n v="0.16830000000000001"/>
    <s v="No"/>
    <s v="Yes"/>
    <s v="Yes"/>
    <s v="Yes"/>
    <s v="Yes"/>
    <s v="Yes"/>
    <s v="Yes"/>
    <s v="No"/>
    <s v="No"/>
    <s v="No"/>
    <s v="No"/>
    <s v="No"/>
    <s v="No"/>
    <s v="No"/>
    <s v="Standard"/>
  </r>
  <r>
    <n v="159320"/>
    <x v="162"/>
    <x v="143"/>
    <x v="7"/>
    <s v="5th District"/>
    <s v="Public"/>
    <s v="School District"/>
    <s v="No"/>
    <s v="Yes"/>
    <n v="661485"/>
    <x v="954"/>
    <s v="116 W THIRD"/>
    <s v="PO BOX 128"/>
    <s v="MEDICAL LAKE"/>
    <s v="Washington"/>
    <s v="99022"/>
    <n v="116"/>
    <n v="71"/>
    <n v="278"/>
    <n v="465"/>
    <x v="633"/>
    <n v="0.1527"/>
    <n v="0.4022"/>
    <s v="Yes"/>
    <s v="Yes"/>
    <s v="Yes"/>
    <s v="Yes"/>
    <s v="Yes"/>
    <s v="Yes"/>
    <s v="Yes"/>
    <s v="No"/>
    <s v="No"/>
    <s v="No"/>
    <s v="No"/>
    <s v="No"/>
    <s v="No"/>
    <s v="No"/>
    <s v="Standard"/>
  </r>
  <r>
    <n v="159320"/>
    <x v="162"/>
    <x v="143"/>
    <x v="7"/>
    <s v="5th District"/>
    <s v="Public"/>
    <s v="School District"/>
    <s v="No"/>
    <s v="Yes"/>
    <n v="661488"/>
    <x v="955"/>
    <s v="200 E BARKER"/>
    <s v="PO BOX 128"/>
    <s v="MEDICAL LAKE"/>
    <s v="Washington"/>
    <s v="99022"/>
    <n v="95"/>
    <n v="38"/>
    <n v="381"/>
    <n v="514"/>
    <x v="839"/>
    <n v="7.3899999999999993E-2"/>
    <n v="0.25879999999999997"/>
    <s v="No"/>
    <s v="No"/>
    <s v="No"/>
    <s v="No"/>
    <s v="No"/>
    <s v="No"/>
    <s v="No"/>
    <s v="No"/>
    <s v="No"/>
    <s v="No"/>
    <s v="Yes"/>
    <s v="Yes"/>
    <s v="Yes"/>
    <s v="Yes"/>
    <s v="Standard"/>
  </r>
  <r>
    <n v="159320"/>
    <x v="162"/>
    <x v="143"/>
    <x v="7"/>
    <s v="5th District"/>
    <s v="Public"/>
    <s v="School District"/>
    <s v="No"/>
    <s v="Yes"/>
    <n v="661487"/>
    <x v="956"/>
    <s v="1010 E. Lake"/>
    <s v="P.O. Box 128"/>
    <s v="Medical Lake"/>
    <s v="Washington"/>
    <s v="99022"/>
    <n v="71"/>
    <n v="47"/>
    <n v="246"/>
    <n v="364"/>
    <x v="840"/>
    <n v="0.12909999999999999"/>
    <n v="0.32419999999999999"/>
    <s v="No"/>
    <s v="No"/>
    <s v="No"/>
    <s v="No"/>
    <s v="No"/>
    <s v="No"/>
    <s v="No"/>
    <s v="Yes"/>
    <s v="Yes"/>
    <s v="Yes"/>
    <s v="No"/>
    <s v="No"/>
    <s v="No"/>
    <s v="No"/>
    <s v="Standard"/>
  </r>
  <r>
    <n v="159320"/>
    <x v="162"/>
    <x v="143"/>
    <x v="7"/>
    <s v="5th District"/>
    <s v="Public"/>
    <s v="School District"/>
    <s v="No"/>
    <s v="Yes"/>
    <n v="662814"/>
    <x v="957"/>
    <s v="400 W Fairchild Highway"/>
    <m/>
    <s v="Fairchild AFB"/>
    <s v="Washington"/>
    <s v="99011"/>
    <n v="45"/>
    <n v="65"/>
    <n v="287"/>
    <n v="397"/>
    <x v="841"/>
    <n v="0.16370000000000001"/>
    <n v="0.27710000000000001"/>
    <s v="No"/>
    <s v="Yes"/>
    <s v="Yes"/>
    <s v="Yes"/>
    <s v="Yes"/>
    <s v="Yes"/>
    <s v="Yes"/>
    <s v="No"/>
    <s v="No"/>
    <s v="No"/>
    <s v="No"/>
    <s v="No"/>
    <s v="No"/>
    <s v="No"/>
    <s v="Standard"/>
  </r>
  <r>
    <n v="159924"/>
    <x v="163"/>
    <x v="144"/>
    <x v="8"/>
    <s v="9th District"/>
    <s v="Public"/>
    <s v="School District"/>
    <s v="No"/>
    <s v="Yes"/>
    <n v="660833"/>
    <x v="958"/>
    <s v="5437 Island Crest Way"/>
    <m/>
    <s v="Mercer Island"/>
    <s v="Washington"/>
    <s v="98040"/>
    <n v="5"/>
    <n v="0"/>
    <n v="363"/>
    <n v="368"/>
    <x v="842"/>
    <n v="0"/>
    <n v="1.3599999999999999E-2"/>
    <s v="No"/>
    <s v="Yes"/>
    <s v="Yes"/>
    <s v="Yes"/>
    <s v="Yes"/>
    <s v="Yes"/>
    <s v="Yes"/>
    <s v="No"/>
    <s v="No"/>
    <s v="No"/>
    <s v="No"/>
    <s v="No"/>
    <s v="No"/>
    <s v="No"/>
    <s v="Standard"/>
  </r>
  <r>
    <n v="159924"/>
    <x v="163"/>
    <x v="144"/>
    <x v="8"/>
    <s v="9th District"/>
    <s v="Public"/>
    <s v="School District"/>
    <s v="No"/>
    <s v="Yes"/>
    <n v="660836"/>
    <x v="959"/>
    <s v="7447 84th ave SE"/>
    <m/>
    <s v="Mercer Island"/>
    <s v="Washington"/>
    <s v="98040"/>
    <n v="42"/>
    <n v="14"/>
    <n v="893"/>
    <n v="949"/>
    <x v="77"/>
    <n v="1.4800000000000001E-2"/>
    <n v="5.8999999999999997E-2"/>
    <s v="No"/>
    <s v="No"/>
    <s v="No"/>
    <s v="No"/>
    <s v="No"/>
    <s v="No"/>
    <s v="No"/>
    <s v="Yes"/>
    <s v="Yes"/>
    <s v="Yes"/>
    <s v="No"/>
    <s v="No"/>
    <s v="No"/>
    <s v="No"/>
    <s v="Standard"/>
  </r>
  <r>
    <n v="159924"/>
    <x v="163"/>
    <x v="144"/>
    <x v="8"/>
    <s v="9th District"/>
    <s v="Public"/>
    <s v="School District"/>
    <s v="No"/>
    <s v="Yes"/>
    <n v="660834"/>
    <x v="960"/>
    <s v="8215 SE 78th"/>
    <m/>
    <s v="Mercer Island"/>
    <s v="Washington"/>
    <s v="98040"/>
    <n v="7"/>
    <n v="4"/>
    <n v="394"/>
    <n v="405"/>
    <x v="843"/>
    <n v="9.9000000000000008E-3"/>
    <n v="2.7199999999999998E-2"/>
    <s v="No"/>
    <s v="Yes"/>
    <s v="Yes"/>
    <s v="Yes"/>
    <s v="Yes"/>
    <s v="Yes"/>
    <s v="Yes"/>
    <s v="No"/>
    <s v="No"/>
    <s v="No"/>
    <s v="No"/>
    <s v="No"/>
    <s v="No"/>
    <s v="No"/>
    <s v="Standard"/>
  </r>
  <r>
    <n v="159924"/>
    <x v="163"/>
    <x v="144"/>
    <x v="8"/>
    <s v="9th District"/>
    <s v="Public"/>
    <s v="School District"/>
    <s v="No"/>
    <s v="Yes"/>
    <n v="684470"/>
    <x v="961"/>
    <s v="4030 86th Ave. S.E."/>
    <s v="Campus B"/>
    <s v="Mercer Island"/>
    <s v="Washington"/>
    <s v="98040"/>
    <n v="19"/>
    <n v="11"/>
    <n v="363"/>
    <n v="393"/>
    <x v="844"/>
    <n v="2.8000000000000001E-2"/>
    <n v="7.6300000000000007E-2"/>
    <s v="No"/>
    <s v="Yes"/>
    <s v="Yes"/>
    <s v="Yes"/>
    <s v="Yes"/>
    <s v="Yes"/>
    <s v="Yes"/>
    <s v="No"/>
    <s v="No"/>
    <s v="No"/>
    <s v="No"/>
    <s v="No"/>
    <s v="No"/>
    <s v="No"/>
    <s v="Standard"/>
  </r>
  <r>
    <n v="159924"/>
    <x v="163"/>
    <x v="144"/>
    <x v="8"/>
    <s v="9th District"/>
    <s v="Public"/>
    <s v="School District"/>
    <s v="No"/>
    <s v="Yes"/>
    <n v="660835"/>
    <x v="962"/>
    <s v="4141 81st Ave SE"/>
    <m/>
    <s v="Mercer Island"/>
    <s v="Washington"/>
    <s v="98040"/>
    <n v="21"/>
    <n v="13"/>
    <n v="385"/>
    <n v="419"/>
    <x v="845"/>
    <n v="3.1E-2"/>
    <n v="8.1100000000000005E-2"/>
    <s v="No"/>
    <s v="Yes"/>
    <s v="Yes"/>
    <s v="Yes"/>
    <s v="Yes"/>
    <s v="Yes"/>
    <s v="Yes"/>
    <s v="No"/>
    <s v="No"/>
    <s v="No"/>
    <s v="No"/>
    <s v="No"/>
    <s v="No"/>
    <s v="No"/>
    <s v="Standard"/>
  </r>
  <r>
    <n v="159531"/>
    <x v="164"/>
    <x v="145"/>
    <x v="6"/>
    <s v="1st District"/>
    <s v="Public"/>
    <s v="School District"/>
    <s v="No"/>
    <s v="Yes"/>
    <n v="662171"/>
    <x v="963"/>
    <s v="954 E. Hemmi Rd."/>
    <m/>
    <s v="Everson"/>
    <s v="Washington"/>
    <s v="98247"/>
    <n v="255"/>
    <n v="63"/>
    <n v="465"/>
    <n v="783"/>
    <x v="846"/>
    <n v="8.0500000000000002E-2"/>
    <n v="0.40610000000000002"/>
    <s v="Yes"/>
    <s v="Yes"/>
    <s v="Yes"/>
    <s v="Yes"/>
    <s v="Yes"/>
    <s v="Yes"/>
    <s v="Yes"/>
    <s v="No"/>
    <s v="No"/>
    <s v="No"/>
    <s v="No"/>
    <s v="No"/>
    <s v="No"/>
    <s v="No"/>
    <s v="Standard"/>
  </r>
  <r>
    <n v="159531"/>
    <x v="164"/>
    <x v="145"/>
    <x v="6"/>
    <s v="1st District"/>
    <s v="Public"/>
    <s v="School District"/>
    <s v="No"/>
    <s v="Yes"/>
    <n v="662174"/>
    <x v="964"/>
    <s v="194 West Laurel Road"/>
    <m/>
    <s v="Bellingham"/>
    <s v="Washington"/>
    <s v="98226"/>
    <n v="133"/>
    <n v="31"/>
    <n v="354"/>
    <n v="518"/>
    <x v="847"/>
    <n v="5.9799999999999999E-2"/>
    <n v="0.31659999999999999"/>
    <s v="No"/>
    <s v="No"/>
    <s v="No"/>
    <s v="No"/>
    <s v="No"/>
    <s v="No"/>
    <s v="No"/>
    <s v="No"/>
    <s v="No"/>
    <s v="No"/>
    <s v="Yes"/>
    <s v="Yes"/>
    <s v="Yes"/>
    <s v="Yes"/>
    <s v="Standard"/>
  </r>
  <r>
    <n v="159531"/>
    <x v="164"/>
    <x v="145"/>
    <x v="6"/>
    <s v="1st District"/>
    <s v="Public"/>
    <s v="School District"/>
    <s v="No"/>
    <s v="Yes"/>
    <n v="664013"/>
    <x v="789"/>
    <s v="861 Ten Mile Rd."/>
    <m/>
    <s v="Lynden"/>
    <s v="Washington"/>
    <s v="98264"/>
    <n v="129"/>
    <n v="35"/>
    <n v="195"/>
    <n v="359"/>
    <x v="848"/>
    <n v="9.7500000000000003E-2"/>
    <n v="0.45679999999999998"/>
    <s v="No"/>
    <s v="No"/>
    <s v="No"/>
    <s v="No"/>
    <s v="No"/>
    <s v="No"/>
    <s v="No"/>
    <s v="Yes"/>
    <s v="Yes"/>
    <s v="Yes"/>
    <s v="No"/>
    <s v="No"/>
    <s v="No"/>
    <s v="No"/>
    <s v="Standard"/>
  </r>
  <r>
    <n v="159531"/>
    <x v="164"/>
    <x v="145"/>
    <x v="6"/>
    <s v="1st District"/>
    <s v="Public"/>
    <s v="School District"/>
    <s v="No"/>
    <s v="Yes"/>
    <n v="663938"/>
    <x v="965"/>
    <s v="240 W. Laurel Rd"/>
    <m/>
    <s v="Bellingham"/>
    <s v="Washington"/>
    <s v="98226"/>
    <n v="16"/>
    <n v="8"/>
    <n v="138"/>
    <n v="162"/>
    <x v="849"/>
    <n v="4.9399999999999999E-2"/>
    <n v="0.14810000000000001"/>
    <s v="No"/>
    <s v="Yes"/>
    <s v="Yes"/>
    <s v="Yes"/>
    <s v="Yes"/>
    <s v="Yes"/>
    <s v="Yes"/>
    <s v="Yes"/>
    <s v="Yes"/>
    <s v="Yes"/>
    <s v="No"/>
    <s v="No"/>
    <s v="No"/>
    <s v="No"/>
    <s v="Standard"/>
  </r>
  <r>
    <n v="159503"/>
    <x v="165"/>
    <x v="146"/>
    <x v="13"/>
    <s v="4th District"/>
    <s v="Public"/>
    <s v="School District"/>
    <s v="No"/>
    <s v="Yes"/>
    <n v="661835"/>
    <x v="966"/>
    <s v="24 Twin Lakes Rd."/>
    <m/>
    <s v="Winthrop"/>
    <s v="Washington"/>
    <s v="98862"/>
    <n v="85"/>
    <n v="35"/>
    <n v="233"/>
    <n v="353"/>
    <x v="850"/>
    <n v="9.9199999999999997E-2"/>
    <n v="0.33989999999999998"/>
    <s v="No"/>
    <s v="No"/>
    <s v="No"/>
    <s v="No"/>
    <s v="No"/>
    <s v="No"/>
    <s v="No"/>
    <s v="Yes"/>
    <s v="Yes"/>
    <s v="Yes"/>
    <s v="Yes"/>
    <s v="Yes"/>
    <s v="Yes"/>
    <s v="Yes"/>
    <s v="Standard"/>
  </r>
  <r>
    <n v="159503"/>
    <x v="165"/>
    <x v="146"/>
    <x v="13"/>
    <s v="4th District"/>
    <s v="Public"/>
    <s v="School District"/>
    <s v="No"/>
    <s v="Yes"/>
    <n v="661834"/>
    <x v="967"/>
    <s v="18 Twin Lakes Rd."/>
    <m/>
    <s v="Winthrop"/>
    <s v="Washington"/>
    <s v="98862"/>
    <n v="73"/>
    <n v="43"/>
    <n v="227"/>
    <n v="343"/>
    <x v="851"/>
    <n v="0.12540000000000001"/>
    <n v="0.3382"/>
    <s v="Yes"/>
    <s v="Yes"/>
    <s v="Yes"/>
    <s v="Yes"/>
    <s v="Yes"/>
    <s v="Yes"/>
    <s v="Yes"/>
    <s v="No"/>
    <s v="No"/>
    <s v="No"/>
    <s v="No"/>
    <s v="No"/>
    <s v="No"/>
    <s v="No"/>
    <s v="Standard"/>
  </r>
  <r>
    <n v="159503"/>
    <x v="165"/>
    <x v="146"/>
    <x v="13"/>
    <s v="4th District"/>
    <s v="Public"/>
    <s v="School District"/>
    <s v="No"/>
    <s v="Yes"/>
    <n v="661836"/>
    <x v="968"/>
    <s v="502 S Glover Street"/>
    <m/>
    <s v="Twisp"/>
    <s v="Washington"/>
    <s v="98856"/>
    <n v="12"/>
    <n v="4"/>
    <n v="17"/>
    <n v="33"/>
    <x v="852"/>
    <n v="0.1212"/>
    <n v="0.48480000000000001"/>
    <s v="No"/>
    <s v="No"/>
    <s v="No"/>
    <s v="No"/>
    <s v="No"/>
    <s v="No"/>
    <s v="No"/>
    <s v="No"/>
    <s v="No"/>
    <s v="No"/>
    <s v="Yes"/>
    <s v="Yes"/>
    <s v="Yes"/>
    <s v="Yes"/>
    <s v="Standard"/>
  </r>
  <r>
    <n v="159539"/>
    <x v="166"/>
    <x v="147"/>
    <x v="37"/>
    <s v="3rd District"/>
    <s v="Public"/>
    <s v="School District"/>
    <s v="No"/>
    <s v="Yes"/>
    <n v="660724"/>
    <x v="969"/>
    <s v="1142 Jessup Rd"/>
    <m/>
    <s v="Cook"/>
    <s v="Washington"/>
    <s v="98605"/>
    <n v="10"/>
    <n v="3"/>
    <n v="33"/>
    <n v="46"/>
    <x v="605"/>
    <n v="6.5199999999999994E-2"/>
    <n v="0.28260000000000002"/>
    <s v="No"/>
    <s v="Yes"/>
    <s v="Yes"/>
    <s v="Yes"/>
    <s v="Yes"/>
    <s v="Yes"/>
    <s v="Yes"/>
    <s v="Yes"/>
    <s v="Yes"/>
    <s v="Yes"/>
    <s v="No"/>
    <s v="No"/>
    <s v="No"/>
    <s v="No"/>
    <s v="Standard"/>
  </r>
  <r>
    <n v="159539"/>
    <x v="166"/>
    <x v="147"/>
    <x v="37"/>
    <s v="3rd District"/>
    <s v="Public"/>
    <s v="School District"/>
    <s v="No"/>
    <s v="Yes"/>
    <n v="684987"/>
    <x v="970"/>
    <s v="1142 Jessup Rd"/>
    <m/>
    <s v="Cook"/>
    <s v="Washington"/>
    <s v="98605"/>
    <n v="4"/>
    <n v="2"/>
    <n v="17"/>
    <n v="23"/>
    <x v="853"/>
    <n v="8.6999999999999994E-2"/>
    <n v="0.26090000000000002"/>
    <s v="No"/>
    <s v="No"/>
    <s v="No"/>
    <s v="No"/>
    <s v="No"/>
    <s v="No"/>
    <s v="No"/>
    <s v="No"/>
    <s v="No"/>
    <s v="No"/>
    <s v="Yes"/>
    <s v="Yes"/>
    <s v="Yes"/>
    <s v="Yes"/>
    <s v="Standard"/>
  </r>
  <r>
    <n v="159326"/>
    <x v="167"/>
    <x v="148"/>
    <x v="4"/>
    <s v="1st District"/>
    <s v="Public"/>
    <s v="School District"/>
    <s v="No"/>
    <s v="Yes"/>
    <n v="660668"/>
    <x v="971"/>
    <s v="12125 Chain Lake Rd."/>
    <m/>
    <s v="Snohomish"/>
    <s v="Washington"/>
    <s v="98290"/>
    <n v="45"/>
    <n v="20"/>
    <n v="369"/>
    <n v="434"/>
    <x v="854"/>
    <n v="4.6100000000000002E-2"/>
    <n v="0.14979999999999999"/>
    <s v="No"/>
    <s v="Yes"/>
    <s v="Yes"/>
    <s v="Yes"/>
    <s v="Yes"/>
    <s v="Yes"/>
    <s v="Yes"/>
    <s v="No"/>
    <s v="No"/>
    <s v="No"/>
    <s v="No"/>
    <s v="No"/>
    <s v="No"/>
    <s v="No"/>
    <s v="Standard"/>
  </r>
  <r>
    <n v="159326"/>
    <x v="167"/>
    <x v="148"/>
    <x v="4"/>
    <s v="1st District"/>
    <s v="Public"/>
    <s v="School District"/>
    <s v="No"/>
    <s v="Yes"/>
    <n v="663425"/>
    <x v="972"/>
    <s v="115 Dickinson Road"/>
    <m/>
    <s v="Monroe"/>
    <s v="Washington"/>
    <s v="98272"/>
    <n v="397"/>
    <n v="0"/>
    <n v="166"/>
    <n v="563"/>
    <x v="855"/>
    <n v="0"/>
    <n v="0.70520000000000005"/>
    <s v="Yes"/>
    <s v="Yes"/>
    <s v="Yes"/>
    <s v="Yes"/>
    <s v="Yes"/>
    <s v="Yes"/>
    <s v="Yes"/>
    <s v="No"/>
    <s v="No"/>
    <s v="No"/>
    <s v="No"/>
    <s v="No"/>
    <s v="No"/>
    <s v="No"/>
    <s v="CEP"/>
  </r>
  <r>
    <n v="159326"/>
    <x v="167"/>
    <x v="148"/>
    <x v="4"/>
    <s v="1st District"/>
    <s v="Public"/>
    <s v="School District"/>
    <s v="No"/>
    <s v="Yes"/>
    <n v="663243"/>
    <x v="973"/>
    <s v="15286 Fryelands Blvd."/>
    <m/>
    <s v="Monroe"/>
    <s v="Washington"/>
    <s v="98272"/>
    <n v="133"/>
    <n v="25"/>
    <n v="236"/>
    <n v="394"/>
    <x v="154"/>
    <n v="6.3500000000000001E-2"/>
    <n v="0.40100000000000002"/>
    <s v="No"/>
    <s v="Yes"/>
    <s v="Yes"/>
    <s v="Yes"/>
    <s v="Yes"/>
    <s v="Yes"/>
    <s v="Yes"/>
    <s v="No"/>
    <s v="No"/>
    <s v="No"/>
    <s v="No"/>
    <s v="No"/>
    <s v="No"/>
    <s v="No"/>
    <s v="Standard"/>
  </r>
  <r>
    <n v="159326"/>
    <x v="167"/>
    <x v="148"/>
    <x v="4"/>
    <s v="1st District"/>
    <s v="Public"/>
    <s v="School District"/>
    <s v="No"/>
    <s v="Yes"/>
    <n v="660671"/>
    <x v="974"/>
    <s v="9224 Paradise Lake Rd."/>
    <m/>
    <s v="Snohomish"/>
    <s v="Washington"/>
    <s v="98296"/>
    <n v="78"/>
    <n v="28"/>
    <n v="204"/>
    <n v="310"/>
    <x v="856"/>
    <n v="9.0300000000000005E-2"/>
    <n v="0.34189999999999998"/>
    <s v="No"/>
    <s v="No"/>
    <s v="No"/>
    <s v="No"/>
    <s v="No"/>
    <s v="No"/>
    <s v="No"/>
    <s v="Yes"/>
    <s v="Yes"/>
    <s v="Yes"/>
    <s v="No"/>
    <s v="No"/>
    <s v="No"/>
    <s v="No"/>
    <s v="Standard"/>
  </r>
  <r>
    <n v="159326"/>
    <x v="167"/>
    <x v="148"/>
    <x v="4"/>
    <s v="1st District"/>
    <s v="Public"/>
    <s v="School District"/>
    <s v="No"/>
    <s v="Yes"/>
    <n v="665103"/>
    <x v="975"/>
    <s v="17001 Tester Rd."/>
    <m/>
    <s v="Monroe"/>
    <s v="Washington"/>
    <s v="98272"/>
    <n v="36"/>
    <n v="0"/>
    <n v="15"/>
    <n v="51"/>
    <x v="857"/>
    <n v="0"/>
    <n v="0.70589999999999997"/>
    <s v="No"/>
    <s v="No"/>
    <s v="No"/>
    <s v="No"/>
    <s v="No"/>
    <s v="No"/>
    <s v="No"/>
    <s v="No"/>
    <s v="No"/>
    <s v="No"/>
    <s v="Yes"/>
    <s v="Yes"/>
    <s v="Yes"/>
    <s v="Yes"/>
    <s v="CEP"/>
  </r>
  <r>
    <n v="159326"/>
    <x v="167"/>
    <x v="148"/>
    <x v="4"/>
    <s v="1st District"/>
    <s v="Public"/>
    <s v="School District"/>
    <s v="No"/>
    <s v="Yes"/>
    <n v="660669"/>
    <x v="976"/>
    <s v="9700 212th St. S.E."/>
    <m/>
    <s v="Snohomish"/>
    <s v="Washington"/>
    <s v="98296"/>
    <n v="51"/>
    <n v="19"/>
    <n v="255"/>
    <n v="325"/>
    <x v="858"/>
    <n v="5.8500000000000003E-2"/>
    <n v="0.21540000000000001"/>
    <s v="No"/>
    <s v="Yes"/>
    <s v="Yes"/>
    <s v="Yes"/>
    <s v="Yes"/>
    <s v="Yes"/>
    <s v="Yes"/>
    <s v="No"/>
    <s v="No"/>
    <s v="No"/>
    <s v="No"/>
    <s v="No"/>
    <s v="No"/>
    <s v="No"/>
    <s v="Standard"/>
  </r>
  <r>
    <n v="159326"/>
    <x v="167"/>
    <x v="148"/>
    <x v="4"/>
    <s v="1st District"/>
    <s v="Public"/>
    <s v="School District"/>
    <s v="No"/>
    <s v="Yes"/>
    <n v="660665"/>
    <x v="977"/>
    <s v="17001 Tester Rd."/>
    <m/>
    <s v="Monroe"/>
    <s v="Washington"/>
    <s v="98272"/>
    <n v="429"/>
    <n v="149"/>
    <n v="975"/>
    <n v="1553"/>
    <x v="859"/>
    <n v="9.5899999999999999E-2"/>
    <n v="0.37219999999999998"/>
    <s v="No"/>
    <s v="No"/>
    <s v="No"/>
    <s v="No"/>
    <s v="No"/>
    <s v="No"/>
    <s v="No"/>
    <s v="No"/>
    <s v="No"/>
    <s v="No"/>
    <s v="Yes"/>
    <s v="Yes"/>
    <s v="Yes"/>
    <s v="Yes"/>
    <s v="Standard"/>
  </r>
  <r>
    <n v="159326"/>
    <x v="167"/>
    <x v="148"/>
    <x v="4"/>
    <s v="1st District"/>
    <s v="Public"/>
    <s v="School District"/>
    <s v="No"/>
    <s v="Yes"/>
    <n v="664119"/>
    <x v="978"/>
    <s v="1408 W. Main St."/>
    <m/>
    <s v="Monroe"/>
    <s v="Washington"/>
    <s v="98272"/>
    <n v="220"/>
    <n v="70"/>
    <n v="449"/>
    <n v="739"/>
    <x v="860"/>
    <n v="9.4700000000000006E-2"/>
    <n v="0.39240000000000003"/>
    <s v="No"/>
    <s v="No"/>
    <s v="No"/>
    <s v="No"/>
    <s v="No"/>
    <s v="No"/>
    <s v="No"/>
    <s v="Yes"/>
    <s v="Yes"/>
    <s v="Yes"/>
    <s v="No"/>
    <s v="No"/>
    <s v="No"/>
    <s v="No"/>
    <s v="Standard"/>
  </r>
  <r>
    <n v="159326"/>
    <x v="167"/>
    <x v="148"/>
    <x v="4"/>
    <s v="1st District"/>
    <s v="Public"/>
    <s v="School District"/>
    <s v="No"/>
    <s v="Yes"/>
    <n v="660670"/>
    <x v="979"/>
    <s v="12802 Wagner Rd."/>
    <m/>
    <s v="Monroe"/>
    <s v="Washington"/>
    <s v="98272"/>
    <n v="88"/>
    <n v="33"/>
    <n v="357"/>
    <n v="478"/>
    <x v="721"/>
    <n v="6.9000000000000006E-2"/>
    <n v="0.25309999999999999"/>
    <s v="No"/>
    <s v="Yes"/>
    <s v="Yes"/>
    <s v="Yes"/>
    <s v="Yes"/>
    <s v="Yes"/>
    <s v="Yes"/>
    <s v="No"/>
    <s v="No"/>
    <s v="No"/>
    <s v="No"/>
    <s v="No"/>
    <s v="No"/>
    <s v="No"/>
    <s v="Standard"/>
  </r>
  <r>
    <n v="159395"/>
    <x v="168"/>
    <x v="149"/>
    <x v="0"/>
    <s v="6th District"/>
    <s v="Public"/>
    <s v="School District"/>
    <s v="No"/>
    <s v="Yes"/>
    <n v="660750"/>
    <x v="980"/>
    <s v="1717 E Beacon Ave"/>
    <m/>
    <s v="Montesano"/>
    <s v="Washington"/>
    <s v="98563"/>
    <n v="104"/>
    <n v="24"/>
    <n v="235"/>
    <n v="363"/>
    <x v="861"/>
    <n v="6.6100000000000006E-2"/>
    <n v="0.35260000000000002"/>
    <s v="Yes"/>
    <s v="Yes"/>
    <s v="Yes"/>
    <s v="Yes"/>
    <s v="No"/>
    <s v="No"/>
    <s v="No"/>
    <s v="No"/>
    <s v="No"/>
    <s v="No"/>
    <s v="No"/>
    <s v="No"/>
    <s v="No"/>
    <s v="No"/>
    <s v="Standard"/>
  </r>
  <r>
    <n v="159395"/>
    <x v="168"/>
    <x v="149"/>
    <x v="0"/>
    <s v="6th District"/>
    <s v="Public"/>
    <s v="School District"/>
    <s v="No"/>
    <s v="Yes"/>
    <n v="660751"/>
    <x v="981"/>
    <s v="303 N Church St"/>
    <m/>
    <s v="Montesano"/>
    <s v="Washington"/>
    <s v="98563"/>
    <n v="173"/>
    <n v="58"/>
    <n v="483"/>
    <n v="714"/>
    <x v="862"/>
    <n v="8.1199999999999994E-2"/>
    <n v="0.32350000000000001"/>
    <s v="No"/>
    <s v="No"/>
    <s v="No"/>
    <s v="No"/>
    <s v="No"/>
    <s v="No"/>
    <s v="No"/>
    <s v="No"/>
    <s v="Yes"/>
    <s v="Yes"/>
    <s v="Yes"/>
    <s v="Yes"/>
    <s v="Yes"/>
    <s v="Yes"/>
    <s v="Standard"/>
  </r>
  <r>
    <n v="159395"/>
    <x v="168"/>
    <x v="149"/>
    <x v="0"/>
    <s v="6th District"/>
    <s v="Public"/>
    <s v="School District"/>
    <s v="No"/>
    <s v="Yes"/>
    <n v="660749"/>
    <x v="982"/>
    <s v="519 Simpson Ave W"/>
    <m/>
    <s v="Montesano"/>
    <s v="Washington"/>
    <s v="98563"/>
    <n v="98"/>
    <n v="32"/>
    <n v="259"/>
    <n v="389"/>
    <x v="863"/>
    <n v="8.2299999999999998E-2"/>
    <n v="0.3342"/>
    <s v="No"/>
    <s v="No"/>
    <s v="No"/>
    <s v="No"/>
    <s v="Yes"/>
    <s v="Yes"/>
    <s v="Yes"/>
    <s v="Yes"/>
    <s v="No"/>
    <s v="No"/>
    <s v="No"/>
    <s v="No"/>
    <s v="No"/>
    <s v="No"/>
    <s v="Standard"/>
  </r>
  <r>
    <n v="159387"/>
    <x v="169"/>
    <x v="150"/>
    <x v="1"/>
    <s v="3rd District"/>
    <s v="Public"/>
    <s v="School District"/>
    <s v="No"/>
    <s v="Yes"/>
    <n v="661765"/>
    <x v="983"/>
    <s v="Box 1299"/>
    <m/>
    <s v="Morton"/>
    <s v="Washington"/>
    <s v="98356"/>
    <n v="117"/>
    <n v="0"/>
    <n v="44"/>
    <n v="161"/>
    <x v="354"/>
    <n v="0"/>
    <n v="0.72670000000000001"/>
    <s v="Yes"/>
    <s v="Yes"/>
    <s v="Yes"/>
    <s v="Yes"/>
    <s v="Yes"/>
    <s v="No"/>
    <s v="No"/>
    <s v="No"/>
    <s v="No"/>
    <s v="No"/>
    <s v="No"/>
    <s v="No"/>
    <s v="No"/>
    <s v="No"/>
    <s v="CEP"/>
  </r>
  <r>
    <n v="159387"/>
    <x v="169"/>
    <x v="150"/>
    <x v="1"/>
    <s v="3rd District"/>
    <s v="Public"/>
    <s v="School District"/>
    <s v="No"/>
    <s v="Yes"/>
    <n v="687582"/>
    <x v="984"/>
    <s v="PO BOX 1169"/>
    <m/>
    <s v="Morton"/>
    <s v="Washington"/>
    <s v="98356"/>
    <n v="75"/>
    <n v="0"/>
    <n v="21"/>
    <n v="96"/>
    <x v="864"/>
    <n v="0"/>
    <n v="0.78129999999999999"/>
    <s v="No"/>
    <s v="No"/>
    <s v="No"/>
    <s v="No"/>
    <s v="No"/>
    <s v="Yes"/>
    <s v="Yes"/>
    <s v="Yes"/>
    <s v="No"/>
    <s v="No"/>
    <s v="No"/>
    <s v="No"/>
    <s v="No"/>
    <s v="No"/>
    <s v="CEP"/>
  </r>
  <r>
    <n v="159387"/>
    <x v="169"/>
    <x v="150"/>
    <x v="1"/>
    <s v="3rd District"/>
    <s v="Public"/>
    <s v="School District"/>
    <s v="No"/>
    <s v="Yes"/>
    <n v="664587"/>
    <x v="985"/>
    <s v="152 Westlake Ave"/>
    <m/>
    <s v="Morton"/>
    <s v="Washington"/>
    <s v="98356"/>
    <n v="155"/>
    <n v="0"/>
    <n v="26"/>
    <n v="181"/>
    <x v="865"/>
    <n v="0"/>
    <n v="0.85640000000000005"/>
    <s v="No"/>
    <s v="No"/>
    <s v="No"/>
    <s v="No"/>
    <s v="No"/>
    <s v="No"/>
    <s v="No"/>
    <s v="No"/>
    <s v="Yes"/>
    <s v="Yes"/>
    <s v="Yes"/>
    <s v="Yes"/>
    <s v="Yes"/>
    <s v="Yes"/>
    <s v="CEP"/>
  </r>
  <r>
    <n v="159951"/>
    <x v="170"/>
    <x v="151"/>
    <x v="26"/>
    <s v="4th District"/>
    <s v="Public"/>
    <s v="School District"/>
    <s v="No"/>
    <s v="Yes"/>
    <n v="681091"/>
    <x v="986"/>
    <s v="900 E Yonezawa Blvd"/>
    <m/>
    <s v="Moses Lake"/>
    <s v="Washington"/>
    <s v="98837"/>
    <n v="172"/>
    <n v="0"/>
    <n v="14"/>
    <n v="186"/>
    <x v="143"/>
    <n v="0"/>
    <n v="0.92469999999999997"/>
    <s v="No"/>
    <s v="No"/>
    <s v="No"/>
    <s v="No"/>
    <s v="No"/>
    <s v="No"/>
    <s v="No"/>
    <s v="No"/>
    <s v="No"/>
    <s v="No"/>
    <s v="No"/>
    <s v="Yes"/>
    <s v="Yes"/>
    <s v="Yes"/>
    <s v="CEP"/>
  </r>
  <r>
    <n v="159951"/>
    <x v="170"/>
    <x v="151"/>
    <x v="26"/>
    <s v="4th District"/>
    <s v="Public"/>
    <s v="School District"/>
    <s v="No"/>
    <s v="Yes"/>
    <n v="661352"/>
    <x v="347"/>
    <s v="1111 E Nelson Rd"/>
    <m/>
    <s v="Moses Lake"/>
    <s v="Washington"/>
    <s v="98837"/>
    <n v="619"/>
    <n v="0"/>
    <n v="265"/>
    <n v="884"/>
    <x v="866"/>
    <n v="0"/>
    <n v="0.70020000000000004"/>
    <s v="No"/>
    <s v="No"/>
    <s v="No"/>
    <s v="No"/>
    <s v="No"/>
    <s v="No"/>
    <s v="No"/>
    <s v="Yes"/>
    <s v="Yes"/>
    <s v="Yes"/>
    <s v="No"/>
    <s v="No"/>
    <s v="No"/>
    <s v="No"/>
    <s v="CEP"/>
  </r>
  <r>
    <n v="159951"/>
    <x v="170"/>
    <x v="151"/>
    <x v="26"/>
    <s v="4th District"/>
    <s v="Public"/>
    <s v="School District"/>
    <s v="No"/>
    <s v="Yes"/>
    <n v="681090"/>
    <x v="987"/>
    <s v="6527 Patton BLVD NE"/>
    <m/>
    <s v="Moses Lake"/>
    <s v="Washington"/>
    <s v="98837"/>
    <n v="292"/>
    <n v="0"/>
    <n v="0"/>
    <n v="292"/>
    <x v="0"/>
    <n v="0"/>
    <n v="1"/>
    <s v="No"/>
    <s v="No"/>
    <s v="No"/>
    <s v="No"/>
    <s v="No"/>
    <s v="No"/>
    <s v="No"/>
    <s v="Yes"/>
    <s v="Yes"/>
    <s v="Yes"/>
    <s v="No"/>
    <s v="No"/>
    <s v="No"/>
    <s v="No"/>
    <s v="CEP"/>
  </r>
  <r>
    <n v="159951"/>
    <x v="170"/>
    <x v="151"/>
    <x v="26"/>
    <s v="4th District"/>
    <s v="Public"/>
    <s v="School District"/>
    <s v="No"/>
    <s v="Yes"/>
    <n v="661353"/>
    <x v="146"/>
    <s v="517 W. Third Ave."/>
    <m/>
    <s v="MOSES LAKE"/>
    <s v="Washington"/>
    <s v="98837"/>
    <n v="618"/>
    <n v="0"/>
    <n v="113"/>
    <n v="731"/>
    <x v="867"/>
    <n v="0"/>
    <n v="0.84540000000000004"/>
    <s v="No"/>
    <s v="No"/>
    <s v="No"/>
    <s v="No"/>
    <s v="No"/>
    <s v="No"/>
    <s v="No"/>
    <s v="Yes"/>
    <s v="Yes"/>
    <s v="Yes"/>
    <s v="No"/>
    <s v="No"/>
    <s v="No"/>
    <s v="No"/>
    <s v="CEP"/>
  </r>
  <r>
    <n v="159951"/>
    <x v="170"/>
    <x v="151"/>
    <x v="26"/>
    <s v="4th District"/>
    <s v="Public"/>
    <s v="School District"/>
    <s v="No"/>
    <s v="Yes"/>
    <n v="663434"/>
    <x v="988"/>
    <s v="707 E Nelson Rd"/>
    <m/>
    <s v="Moses Lake"/>
    <s v="Washington"/>
    <s v="98837"/>
    <n v="304"/>
    <n v="0"/>
    <n v="92"/>
    <n v="396"/>
    <x v="868"/>
    <n v="0"/>
    <n v="0.76770000000000005"/>
    <s v="No"/>
    <s v="Yes"/>
    <s v="Yes"/>
    <s v="Yes"/>
    <s v="Yes"/>
    <s v="Yes"/>
    <s v="Yes"/>
    <s v="No"/>
    <s v="No"/>
    <s v="No"/>
    <s v="No"/>
    <s v="No"/>
    <s v="No"/>
    <s v="No"/>
    <s v="CEP"/>
  </r>
  <r>
    <n v="159951"/>
    <x v="170"/>
    <x v="151"/>
    <x v="26"/>
    <s v="4th District"/>
    <s v="Public"/>
    <s v="School District"/>
    <s v="No"/>
    <s v="Yes"/>
    <n v="686843"/>
    <x v="989"/>
    <s v="1501 South Moses Lake Avenue"/>
    <m/>
    <s v="MOSES LAKE"/>
    <s v="Washington"/>
    <s v="98837"/>
    <n v="319"/>
    <n v="0"/>
    <n v="135"/>
    <n v="454"/>
    <x v="869"/>
    <n v="0"/>
    <n v="0.7026"/>
    <s v="No"/>
    <s v="Yes"/>
    <s v="Yes"/>
    <s v="Yes"/>
    <s v="Yes"/>
    <s v="Yes"/>
    <s v="Yes"/>
    <s v="No"/>
    <s v="No"/>
    <s v="No"/>
    <s v="No"/>
    <s v="No"/>
    <s v="No"/>
    <s v="No"/>
    <s v="CEP"/>
  </r>
  <r>
    <n v="159951"/>
    <x v="170"/>
    <x v="151"/>
    <x v="26"/>
    <s v="4th District"/>
    <s v="Public"/>
    <s v="School District"/>
    <s v="No"/>
    <s v="Yes"/>
    <n v="664018"/>
    <x v="990"/>
    <s v="454 W Ridge Rd"/>
    <m/>
    <s v="Moses Lake"/>
    <s v="Washington"/>
    <s v="98837"/>
    <n v="280"/>
    <n v="0"/>
    <n v="0"/>
    <n v="280"/>
    <x v="0"/>
    <n v="0"/>
    <n v="1"/>
    <s v="No"/>
    <s v="Yes"/>
    <s v="Yes"/>
    <s v="Yes"/>
    <s v="Yes"/>
    <s v="Yes"/>
    <s v="Yes"/>
    <s v="No"/>
    <s v="No"/>
    <s v="No"/>
    <s v="No"/>
    <s v="No"/>
    <s v="No"/>
    <s v="No"/>
    <s v="CEP"/>
  </r>
  <r>
    <n v="159951"/>
    <x v="170"/>
    <x v="151"/>
    <x v="26"/>
    <s v="4th District"/>
    <s v="Public"/>
    <s v="School District"/>
    <s v="No"/>
    <s v="Yes"/>
    <n v="663748"/>
    <x v="991"/>
    <s v="780 S Clover Dr"/>
    <m/>
    <s v="Moses Lake"/>
    <s v="Washington"/>
    <s v="98837"/>
    <n v="365"/>
    <n v="0"/>
    <n v="0"/>
    <n v="365"/>
    <x v="0"/>
    <n v="0"/>
    <n v="1"/>
    <s v="No"/>
    <s v="Yes"/>
    <s v="Yes"/>
    <s v="Yes"/>
    <s v="Yes"/>
    <s v="Yes"/>
    <s v="Yes"/>
    <s v="No"/>
    <s v="No"/>
    <s v="No"/>
    <s v="No"/>
    <s v="No"/>
    <s v="No"/>
    <s v="No"/>
    <s v="CEP"/>
  </r>
  <r>
    <n v="159951"/>
    <x v="170"/>
    <x v="151"/>
    <x v="26"/>
    <s v="4th District"/>
    <s v="Public"/>
    <s v="School District"/>
    <s v="No"/>
    <s v="Yes"/>
    <n v="661347"/>
    <x v="992"/>
    <s v="700 E Sharon"/>
    <m/>
    <s v="Moses Lake"/>
    <s v="Washington"/>
    <s v="98837"/>
    <n v="321"/>
    <n v="0"/>
    <n v="0"/>
    <n v="321"/>
    <x v="0"/>
    <n v="0"/>
    <n v="1"/>
    <s v="No"/>
    <s v="Yes"/>
    <s v="Yes"/>
    <s v="Yes"/>
    <s v="Yes"/>
    <s v="Yes"/>
    <s v="Yes"/>
    <s v="No"/>
    <s v="No"/>
    <s v="No"/>
    <s v="No"/>
    <s v="No"/>
    <s v="No"/>
    <s v="No"/>
    <s v="CEP"/>
  </r>
  <r>
    <n v="159951"/>
    <x v="170"/>
    <x v="151"/>
    <x v="26"/>
    <s v="4th District"/>
    <s v="Public"/>
    <s v="School District"/>
    <s v="No"/>
    <s v="Yes"/>
    <n v="664317"/>
    <x v="993"/>
    <s v="9783 Apple Rd"/>
    <m/>
    <s v="Moses Lake"/>
    <s v="Washington"/>
    <s v="98837"/>
    <n v="342"/>
    <n v="0"/>
    <n v="23"/>
    <n v="365"/>
    <x v="870"/>
    <n v="0"/>
    <n v="0.93700000000000006"/>
    <s v="No"/>
    <s v="Yes"/>
    <s v="Yes"/>
    <s v="Yes"/>
    <s v="Yes"/>
    <s v="Yes"/>
    <s v="Yes"/>
    <s v="No"/>
    <s v="No"/>
    <s v="No"/>
    <s v="No"/>
    <s v="No"/>
    <s v="No"/>
    <s v="No"/>
    <s v="CEP"/>
  </r>
  <r>
    <n v="159951"/>
    <x v="170"/>
    <x v="151"/>
    <x v="26"/>
    <s v="4th District"/>
    <s v="Public"/>
    <s v="School District"/>
    <s v="No"/>
    <s v="Yes"/>
    <n v="661349"/>
    <x v="672"/>
    <s v="502 South C Street"/>
    <m/>
    <s v="Moses Lake"/>
    <s v="Washington"/>
    <s v="98837"/>
    <n v="523"/>
    <n v="0"/>
    <n v="0"/>
    <n v="523"/>
    <x v="0"/>
    <n v="0"/>
    <n v="1"/>
    <s v="Yes"/>
    <s v="Yes"/>
    <s v="Yes"/>
    <s v="Yes"/>
    <s v="Yes"/>
    <s v="Yes"/>
    <s v="Yes"/>
    <s v="No"/>
    <s v="No"/>
    <s v="No"/>
    <s v="No"/>
    <s v="No"/>
    <s v="No"/>
    <s v="No"/>
    <s v="CEP"/>
  </r>
  <r>
    <n v="159951"/>
    <x v="170"/>
    <x v="151"/>
    <x v="26"/>
    <s v="4th District"/>
    <s v="Public"/>
    <s v="School District"/>
    <s v="No"/>
    <s v="Yes"/>
    <n v="661354"/>
    <x v="994"/>
    <s v="803 E. Sharon"/>
    <m/>
    <s v="Moses Lake"/>
    <s v="Washington"/>
    <s v="98837"/>
    <n v="1499"/>
    <n v="0"/>
    <n v="490"/>
    <n v="1989"/>
    <x v="871"/>
    <n v="0"/>
    <n v="0.75360000000000005"/>
    <s v="No"/>
    <s v="No"/>
    <s v="No"/>
    <s v="No"/>
    <s v="No"/>
    <s v="No"/>
    <s v="No"/>
    <s v="No"/>
    <s v="No"/>
    <s v="No"/>
    <s v="Yes"/>
    <s v="Yes"/>
    <s v="Yes"/>
    <s v="Yes"/>
    <s v="CEP"/>
  </r>
  <r>
    <n v="159951"/>
    <x v="170"/>
    <x v="151"/>
    <x v="26"/>
    <s v="4th District"/>
    <s v="Public"/>
    <s v="School District"/>
    <s v="No"/>
    <s v="Yes"/>
    <n v="661350"/>
    <x v="995"/>
    <s v="1200 Craig Dr"/>
    <m/>
    <s v="Moses Lake"/>
    <s v="Washington"/>
    <s v="98837"/>
    <n v="279"/>
    <n v="0"/>
    <n v="0"/>
    <n v="279"/>
    <x v="0"/>
    <n v="0"/>
    <n v="1"/>
    <s v="No"/>
    <s v="Yes"/>
    <s v="Yes"/>
    <s v="Yes"/>
    <s v="Yes"/>
    <s v="Yes"/>
    <s v="Yes"/>
    <s v="No"/>
    <s v="No"/>
    <s v="No"/>
    <s v="No"/>
    <s v="No"/>
    <s v="No"/>
    <s v="No"/>
    <s v="CEP"/>
  </r>
  <r>
    <n v="159951"/>
    <x v="170"/>
    <x v="151"/>
    <x v="26"/>
    <s v="4th District"/>
    <s v="Public"/>
    <s v="School District"/>
    <s v="No"/>
    <s v="Yes"/>
    <n v="665085"/>
    <x v="996"/>
    <s v="417 N. Paxson Drive"/>
    <m/>
    <s v="Moses Lake"/>
    <s v="Washington"/>
    <s v="98837"/>
    <n v="393"/>
    <n v="0"/>
    <n v="59"/>
    <n v="452"/>
    <x v="872"/>
    <n v="0"/>
    <n v="0.86950000000000005"/>
    <s v="No"/>
    <s v="Yes"/>
    <s v="Yes"/>
    <s v="Yes"/>
    <s v="Yes"/>
    <s v="Yes"/>
    <s v="Yes"/>
    <s v="No"/>
    <s v="No"/>
    <s v="No"/>
    <s v="No"/>
    <s v="No"/>
    <s v="No"/>
    <s v="No"/>
    <s v="CEP"/>
  </r>
  <r>
    <n v="159951"/>
    <x v="170"/>
    <x v="151"/>
    <x v="26"/>
    <s v="4th District"/>
    <s v="Public"/>
    <s v="School District"/>
    <s v="No"/>
    <s v="Yes"/>
    <n v="661351"/>
    <x v="997"/>
    <s v="2406 W. Texas"/>
    <m/>
    <s v="Moses Lake"/>
    <s v="Washington"/>
    <s v="98837"/>
    <n v="325"/>
    <n v="0"/>
    <n v="72"/>
    <n v="397"/>
    <x v="873"/>
    <n v="0"/>
    <n v="0.81859999999999999"/>
    <s v="No"/>
    <s v="Yes"/>
    <s v="Yes"/>
    <s v="Yes"/>
    <s v="Yes"/>
    <s v="Yes"/>
    <s v="Yes"/>
    <s v="No"/>
    <s v="No"/>
    <s v="No"/>
    <s v="No"/>
    <s v="No"/>
    <s v="No"/>
    <s v="No"/>
    <s v="CEP"/>
  </r>
  <r>
    <n v="159951"/>
    <x v="170"/>
    <x v="151"/>
    <x v="26"/>
    <s v="4th District"/>
    <s v="Public"/>
    <s v="School District"/>
    <s v="No"/>
    <s v="Yes"/>
    <n v="664484"/>
    <x v="998"/>
    <s v="4000 W Peninsula Dr."/>
    <m/>
    <s v="Moses Lake"/>
    <s v="Washington"/>
    <s v="98837"/>
    <n v="163"/>
    <n v="0"/>
    <n v="191"/>
    <n v="354"/>
    <x v="874"/>
    <n v="0"/>
    <n v="0.46050000000000002"/>
    <s v="No"/>
    <s v="Yes"/>
    <s v="Yes"/>
    <s v="Yes"/>
    <s v="Yes"/>
    <s v="Yes"/>
    <s v="Yes"/>
    <s v="No"/>
    <s v="No"/>
    <s v="No"/>
    <s v="No"/>
    <s v="No"/>
    <s v="No"/>
    <s v="No"/>
    <s v="CEP"/>
  </r>
  <r>
    <n v="159951"/>
    <x v="170"/>
    <x v="151"/>
    <x v="26"/>
    <s v="4th District"/>
    <s v="Public"/>
    <s v="School District"/>
    <s v="No"/>
    <s v="Yes"/>
    <n v="687217"/>
    <x v="999"/>
    <s v="740 E. Yonezawa Blvd"/>
    <m/>
    <s v="Moses Lake"/>
    <s v="Washington"/>
    <s v="98837"/>
    <n v="309"/>
    <n v="0"/>
    <n v="62"/>
    <n v="371"/>
    <x v="875"/>
    <n v="0"/>
    <n v="0.83289999999999997"/>
    <s v="No"/>
    <s v="No"/>
    <s v="No"/>
    <s v="No"/>
    <s v="No"/>
    <s v="No"/>
    <s v="No"/>
    <s v="No"/>
    <s v="No"/>
    <s v="No"/>
    <s v="Yes"/>
    <s v="Yes"/>
    <s v="No"/>
    <s v="No"/>
    <s v="CEP"/>
  </r>
  <r>
    <n v="159478"/>
    <x v="171"/>
    <x v="152"/>
    <x v="1"/>
    <s v="3rd District"/>
    <s v="Public"/>
    <s v="School District"/>
    <s v="No"/>
    <s v="Yes"/>
    <n v="664819"/>
    <x v="1000"/>
    <s v="PO Box 478  545 Williams St"/>
    <m/>
    <s v="Mossyrock"/>
    <s v="Washington"/>
    <s v="98564"/>
    <n v="21"/>
    <n v="0"/>
    <n v="0"/>
    <n v="21"/>
    <x v="0"/>
    <n v="0"/>
    <n v="1"/>
    <s v="No"/>
    <s v="No"/>
    <s v="No"/>
    <s v="No"/>
    <s v="No"/>
    <s v="No"/>
    <s v="No"/>
    <s v="No"/>
    <s v="No"/>
    <s v="No"/>
    <s v="Yes"/>
    <s v="Yes"/>
    <s v="Yes"/>
    <s v="Yes"/>
    <s v="CEP"/>
  </r>
  <r>
    <n v="159478"/>
    <x v="171"/>
    <x v="152"/>
    <x v="1"/>
    <s v="3rd District"/>
    <s v="Public"/>
    <s v="School District"/>
    <s v="No"/>
    <s v="Yes"/>
    <n v="661763"/>
    <x v="1001"/>
    <s v="PO Box  478"/>
    <m/>
    <s v="Mossyrock"/>
    <s v="Washington"/>
    <s v="98564"/>
    <n v="311"/>
    <n v="0"/>
    <n v="78"/>
    <n v="389"/>
    <x v="876"/>
    <n v="0"/>
    <n v="0.79949999999999999"/>
    <s v="No"/>
    <s v="Yes"/>
    <s v="Yes"/>
    <s v="Yes"/>
    <s v="Yes"/>
    <s v="Yes"/>
    <s v="Yes"/>
    <s v="Yes"/>
    <s v="No"/>
    <s v="No"/>
    <s v="No"/>
    <s v="No"/>
    <s v="No"/>
    <s v="No"/>
    <s v="CEP"/>
  </r>
  <r>
    <n v="159478"/>
    <x v="171"/>
    <x v="152"/>
    <x v="1"/>
    <s v="3rd District"/>
    <s v="Public"/>
    <s v="School District"/>
    <s v="No"/>
    <s v="Yes"/>
    <n v="663998"/>
    <x v="1002"/>
    <s v="545 Williams St, PO Box 478"/>
    <m/>
    <s v="Mossyrock"/>
    <s v="Washington"/>
    <s v="98564"/>
    <n v="226"/>
    <n v="0"/>
    <n v="109"/>
    <n v="335"/>
    <x v="877"/>
    <n v="0"/>
    <n v="0.67459999999999998"/>
    <s v="No"/>
    <s v="No"/>
    <s v="No"/>
    <s v="No"/>
    <s v="No"/>
    <s v="No"/>
    <s v="No"/>
    <s v="No"/>
    <s v="Yes"/>
    <s v="Yes"/>
    <s v="Yes"/>
    <s v="Yes"/>
    <s v="Yes"/>
    <s v="Yes"/>
    <s v="CEP"/>
  </r>
  <r>
    <n v="159188"/>
    <x v="172"/>
    <x v="153"/>
    <x v="30"/>
    <s v="4th District"/>
    <s v="Public"/>
    <s v="School District"/>
    <s v="No"/>
    <s v="Yes"/>
    <n v="662295"/>
    <x v="1003"/>
    <s v="7640 Branch Rd"/>
    <s v="P O Box 159"/>
    <s v="Harrah"/>
    <s v="Washington"/>
    <s v="98952"/>
    <n v="445"/>
    <n v="0"/>
    <n v="0"/>
    <n v="445"/>
    <x v="0"/>
    <n v="0"/>
    <n v="1"/>
    <s v="Yes"/>
    <s v="Yes"/>
    <s v="Yes"/>
    <s v="Yes"/>
    <s v="Yes"/>
    <s v="Yes"/>
    <s v="Yes"/>
    <s v="Yes"/>
    <s v="No"/>
    <s v="No"/>
    <s v="No"/>
    <s v="No"/>
    <s v="No"/>
    <s v="No"/>
    <s v="CEP"/>
  </r>
  <r>
    <n v="159188"/>
    <x v="172"/>
    <x v="153"/>
    <x v="30"/>
    <s v="4th District"/>
    <s v="Public"/>
    <s v="School District"/>
    <s v="No"/>
    <s v="Yes"/>
    <n v="663335"/>
    <x v="1004"/>
    <s v="P O Box 578"/>
    <s v="621  Signal Peak Rd"/>
    <s v="White Swan"/>
    <s v="Washington"/>
    <s v="98952"/>
    <n v="141"/>
    <n v="0"/>
    <n v="0"/>
    <n v="141"/>
    <x v="0"/>
    <n v="0"/>
    <n v="1"/>
    <s v="No"/>
    <s v="No"/>
    <s v="No"/>
    <s v="No"/>
    <s v="No"/>
    <s v="No"/>
    <s v="No"/>
    <s v="No"/>
    <s v="Yes"/>
    <s v="Yes"/>
    <s v="No"/>
    <s v="No"/>
    <s v="No"/>
    <s v="No"/>
    <s v="CEP"/>
  </r>
  <r>
    <n v="159188"/>
    <x v="172"/>
    <x v="153"/>
    <x v="30"/>
    <s v="4th District"/>
    <s v="Public"/>
    <s v="School District"/>
    <s v="No"/>
    <s v="Yes"/>
    <n v="662297"/>
    <x v="1005"/>
    <s v="621 Signal Peak Rd."/>
    <s v="P O Box 578"/>
    <s v="White Swan"/>
    <s v="Washington"/>
    <s v="98952"/>
    <n v="267"/>
    <n v="0"/>
    <n v="0"/>
    <n v="267"/>
    <x v="0"/>
    <n v="0"/>
    <n v="1"/>
    <s v="No"/>
    <s v="No"/>
    <s v="No"/>
    <s v="No"/>
    <s v="No"/>
    <s v="No"/>
    <s v="No"/>
    <s v="No"/>
    <s v="No"/>
    <s v="No"/>
    <s v="Yes"/>
    <s v="Yes"/>
    <s v="Yes"/>
    <s v="Yes"/>
    <s v="CEP"/>
  </r>
  <r>
    <n v="159526"/>
    <x v="173"/>
    <x v="154"/>
    <x v="6"/>
    <s v="1st District"/>
    <s v="Public"/>
    <s v="School District"/>
    <s v="No"/>
    <s v="Yes"/>
    <n v="662180"/>
    <x v="1006"/>
    <s v="P.O.BOX 95/ 4936 DEMING ROAD"/>
    <m/>
    <s v="DEMING"/>
    <s v="Washington"/>
    <s v="98244"/>
    <n v="123"/>
    <n v="0"/>
    <n v="65"/>
    <n v="188"/>
    <x v="878"/>
    <n v="0"/>
    <n v="0.65429999999999999"/>
    <s v="No"/>
    <s v="Yes"/>
    <s v="Yes"/>
    <s v="Yes"/>
    <s v="Yes"/>
    <s v="Yes"/>
    <s v="Yes"/>
    <s v="Yes"/>
    <s v="No"/>
    <s v="No"/>
    <s v="No"/>
    <s v="No"/>
    <s v="No"/>
    <s v="No"/>
    <s v="CEP"/>
  </r>
  <r>
    <n v="159526"/>
    <x v="173"/>
    <x v="154"/>
    <x v="6"/>
    <s v="1st District"/>
    <s v="Public"/>
    <s v="School District"/>
    <s v="No"/>
    <s v="Yes"/>
    <n v="662181"/>
    <x v="531"/>
    <s v="5060 Sand Road"/>
    <m/>
    <s v="Bellingham"/>
    <s v="Washington"/>
    <s v="98226"/>
    <n v="119"/>
    <n v="0"/>
    <n v="174"/>
    <n v="293"/>
    <x v="879"/>
    <n v="0"/>
    <n v="0.40610000000000002"/>
    <s v="No"/>
    <s v="Yes"/>
    <s v="Yes"/>
    <s v="Yes"/>
    <s v="Yes"/>
    <s v="Yes"/>
    <s v="Yes"/>
    <s v="Yes"/>
    <s v="No"/>
    <s v="No"/>
    <s v="No"/>
    <s v="No"/>
    <s v="No"/>
    <s v="No"/>
    <s v="CEP"/>
  </r>
  <r>
    <n v="159526"/>
    <x v="173"/>
    <x v="154"/>
    <x v="6"/>
    <s v="1st District"/>
    <s v="Public"/>
    <s v="School District"/>
    <s v="No"/>
    <s v="Yes"/>
    <n v="662182"/>
    <x v="1007"/>
    <s v="7547 Kendall Road"/>
    <s v="Kendall Road"/>
    <s v="Maple Falls"/>
    <s v="Washington"/>
    <s v="98266"/>
    <n v="295"/>
    <n v="0"/>
    <n v="44"/>
    <n v="339"/>
    <x v="880"/>
    <n v="0"/>
    <n v="0.87019999999999997"/>
    <s v="No"/>
    <s v="Yes"/>
    <s v="Yes"/>
    <s v="Yes"/>
    <s v="Yes"/>
    <s v="Yes"/>
    <s v="Yes"/>
    <s v="Yes"/>
    <s v="No"/>
    <s v="No"/>
    <s v="No"/>
    <s v="No"/>
    <s v="No"/>
    <s v="No"/>
    <s v="CEP"/>
  </r>
  <r>
    <n v="159526"/>
    <x v="173"/>
    <x v="154"/>
    <x v="6"/>
    <s v="1st District"/>
    <s v="Public"/>
    <s v="School District"/>
    <s v="No"/>
    <s v="Yes"/>
    <n v="665541"/>
    <x v="1008"/>
    <s v="4936 DEMING ROAD/ P.O. Box 95"/>
    <m/>
    <s v="Deming"/>
    <s v="Washington"/>
    <s v="98244"/>
    <n v="181"/>
    <n v="0"/>
    <n v="95"/>
    <n v="276"/>
    <x v="881"/>
    <n v="0"/>
    <n v="0.65580000000000005"/>
    <s v="No"/>
    <s v="No"/>
    <s v="No"/>
    <s v="No"/>
    <s v="No"/>
    <s v="No"/>
    <s v="No"/>
    <s v="No"/>
    <s v="Yes"/>
    <s v="Yes"/>
    <s v="No"/>
    <s v="No"/>
    <s v="No"/>
    <s v="No"/>
    <s v="CEP"/>
  </r>
  <r>
    <n v="159526"/>
    <x v="173"/>
    <x v="154"/>
    <x v="6"/>
    <s v="1st District"/>
    <s v="Public"/>
    <s v="School District"/>
    <s v="No"/>
    <s v="Yes"/>
    <n v="662184"/>
    <x v="1009"/>
    <s v="4936 DEMING ROAD/PO BOX 95"/>
    <s v="DEMING ROAD"/>
    <s v="Deming"/>
    <s v="Washington"/>
    <s v="98244"/>
    <n v="323"/>
    <n v="0"/>
    <n v="133"/>
    <n v="456"/>
    <x v="882"/>
    <n v="0"/>
    <n v="0.70830000000000004"/>
    <s v="No"/>
    <s v="No"/>
    <s v="No"/>
    <s v="No"/>
    <s v="No"/>
    <s v="No"/>
    <s v="No"/>
    <s v="No"/>
    <s v="No"/>
    <s v="No"/>
    <s v="Yes"/>
    <s v="Yes"/>
    <s v="Yes"/>
    <s v="Yes"/>
    <s v="CEP"/>
  </r>
  <r>
    <n v="159862"/>
    <x v="174"/>
    <x v="155"/>
    <x v="37"/>
    <s v="3rd District"/>
    <s v="Public"/>
    <s v="School District"/>
    <s v="No"/>
    <s v="Yes"/>
    <n v="660733"/>
    <x v="1010"/>
    <s v="152 Marble Road"/>
    <m/>
    <s v="Washougal"/>
    <s v="Washington"/>
    <s v="98671"/>
    <n v="0"/>
    <n v="0"/>
    <n v="0"/>
    <n v="0"/>
    <x v="26"/>
    <n v="0"/>
    <n v="0"/>
    <s v="No"/>
    <s v="Yes"/>
    <s v="Yes"/>
    <s v="Yes"/>
    <s v="Yes"/>
    <s v="Yes"/>
    <s v="Yes"/>
    <s v="Yes"/>
    <s v="Yes"/>
    <s v="Yes"/>
    <s v="No"/>
    <s v="No"/>
    <s v="No"/>
    <s v="No"/>
    <s v="Standard"/>
  </r>
  <r>
    <n v="159160"/>
    <x v="175"/>
    <x v="6"/>
    <x v="3"/>
    <s v="1st District"/>
    <s v="Private"/>
    <s v="School District"/>
    <s v="No"/>
    <s v="Yes"/>
    <n v="660558"/>
    <x v="1011"/>
    <s v="820 W. Blackburn Rd."/>
    <m/>
    <s v="Mount Vernon"/>
    <s v="Washington"/>
    <s v="98273"/>
    <n v="0"/>
    <n v="0"/>
    <n v="0"/>
    <n v="0"/>
    <x v="26"/>
    <n v="0"/>
    <n v="0"/>
    <s v="No"/>
    <s v="Yes"/>
    <s v="Yes"/>
    <s v="Yes"/>
    <s v="Yes"/>
    <s v="Yes"/>
    <s v="Yes"/>
    <s v="No"/>
    <s v="No"/>
    <s v="No"/>
    <s v="No"/>
    <s v="No"/>
    <s v="No"/>
    <s v="No"/>
    <s v="Standard"/>
  </r>
  <r>
    <n v="159974"/>
    <x v="176"/>
    <x v="156"/>
    <x v="3"/>
    <s v="1st District"/>
    <s v="Public"/>
    <s v="School District"/>
    <s v="No"/>
    <s v="Yes"/>
    <n v="660552"/>
    <x v="137"/>
    <s v="3100 Martin Road"/>
    <m/>
    <s v="Mount Vernon"/>
    <s v="Washington"/>
    <s v="98273"/>
    <n v="448"/>
    <n v="0"/>
    <n v="16"/>
    <n v="464"/>
    <x v="883"/>
    <n v="0"/>
    <n v="0.96550000000000002"/>
    <s v="No"/>
    <s v="Yes"/>
    <s v="Yes"/>
    <s v="Yes"/>
    <s v="Yes"/>
    <s v="Yes"/>
    <s v="Yes"/>
    <s v="No"/>
    <s v="No"/>
    <s v="No"/>
    <s v="No"/>
    <s v="No"/>
    <s v="No"/>
    <s v="No"/>
    <s v="CEP"/>
  </r>
  <r>
    <n v="159974"/>
    <x v="176"/>
    <x v="156"/>
    <x v="3"/>
    <s v="1st District"/>
    <s v="Public"/>
    <s v="School District"/>
    <s v="No"/>
    <s v="Yes"/>
    <n v="685849"/>
    <x v="1012"/>
    <s v="400 53rd Street"/>
    <m/>
    <s v="Mount Vernon"/>
    <s v="Washington"/>
    <s v="98273"/>
    <n v="448"/>
    <n v="0"/>
    <n v="56"/>
    <n v="504"/>
    <x v="884"/>
    <n v="0"/>
    <n v="0.88890000000000002"/>
    <s v="No"/>
    <s v="Yes"/>
    <s v="Yes"/>
    <s v="Yes"/>
    <s v="Yes"/>
    <s v="Yes"/>
    <s v="Yes"/>
    <s v="No"/>
    <s v="No"/>
    <s v="No"/>
    <s v="No"/>
    <s v="No"/>
    <s v="No"/>
    <s v="No"/>
    <s v="CEP"/>
  </r>
  <r>
    <n v="159974"/>
    <x v="176"/>
    <x v="156"/>
    <x v="3"/>
    <s v="1st District"/>
    <s v="Public"/>
    <s v="School District"/>
    <s v="No"/>
    <s v="Yes"/>
    <n v="660553"/>
    <x v="1013"/>
    <s v="1801 East Blackburn Road"/>
    <m/>
    <s v="Mount Vernon"/>
    <s v="Washington"/>
    <s v="98274"/>
    <n v="401"/>
    <n v="0"/>
    <n v="54"/>
    <n v="455"/>
    <x v="885"/>
    <n v="0"/>
    <n v="0.88129999999999997"/>
    <s v="No"/>
    <s v="Yes"/>
    <s v="Yes"/>
    <s v="Yes"/>
    <s v="Yes"/>
    <s v="Yes"/>
    <s v="Yes"/>
    <s v="No"/>
    <s v="No"/>
    <s v="No"/>
    <s v="No"/>
    <s v="No"/>
    <s v="No"/>
    <s v="No"/>
    <s v="CEP"/>
  </r>
  <r>
    <n v="159974"/>
    <x v="176"/>
    <x v="156"/>
    <x v="3"/>
    <s v="1st District"/>
    <s v="Public"/>
    <s v="School District"/>
    <s v="No"/>
    <s v="Yes"/>
    <n v="665515"/>
    <x v="1014"/>
    <s v="1200 LaVenture Road"/>
    <m/>
    <s v="Mount Vernon"/>
    <s v="Washington"/>
    <s v="98273"/>
    <n v="657"/>
    <n v="0"/>
    <n v="34"/>
    <n v="691"/>
    <x v="886"/>
    <n v="0"/>
    <n v="0.95079999999999998"/>
    <s v="No"/>
    <s v="No"/>
    <s v="No"/>
    <s v="No"/>
    <s v="No"/>
    <s v="No"/>
    <s v="No"/>
    <s v="Yes"/>
    <s v="Yes"/>
    <s v="Yes"/>
    <s v="No"/>
    <s v="No"/>
    <s v="No"/>
    <s v="No"/>
    <s v="CEP"/>
  </r>
  <r>
    <n v="159974"/>
    <x v="176"/>
    <x v="156"/>
    <x v="3"/>
    <s v="1st District"/>
    <s v="Public"/>
    <s v="School District"/>
    <s v="No"/>
    <s v="Yes"/>
    <n v="660555"/>
    <x v="1015"/>
    <s v="1514 South LaVentureRoad"/>
    <m/>
    <s v="Mount Vernon"/>
    <s v="Washington"/>
    <s v="98274"/>
    <n v="302"/>
    <n v="0"/>
    <n v="58"/>
    <n v="360"/>
    <x v="887"/>
    <n v="0"/>
    <n v="0.83889999999999998"/>
    <s v="No"/>
    <s v="Yes"/>
    <s v="Yes"/>
    <s v="Yes"/>
    <s v="Yes"/>
    <s v="Yes"/>
    <s v="Yes"/>
    <s v="No"/>
    <s v="No"/>
    <s v="No"/>
    <s v="No"/>
    <s v="No"/>
    <s v="No"/>
    <s v="No"/>
    <s v="CEP"/>
  </r>
  <r>
    <n v="159974"/>
    <x v="176"/>
    <x v="156"/>
    <x v="3"/>
    <s v="1st District"/>
    <s v="Public"/>
    <s v="School District"/>
    <s v="No"/>
    <s v="Yes"/>
    <n v="663502"/>
    <x v="1016"/>
    <s v="2310 East Section Street"/>
    <m/>
    <s v="Mount Vernon"/>
    <s v="Washington"/>
    <s v="98273"/>
    <n v="489"/>
    <n v="0"/>
    <n v="110"/>
    <n v="599"/>
    <x v="888"/>
    <n v="0"/>
    <n v="0.81640000000000001"/>
    <s v="No"/>
    <s v="No"/>
    <s v="No"/>
    <s v="No"/>
    <s v="No"/>
    <s v="No"/>
    <s v="No"/>
    <s v="Yes"/>
    <s v="Yes"/>
    <s v="Yes"/>
    <s v="No"/>
    <s v="No"/>
    <s v="No"/>
    <s v="No"/>
    <s v="CEP"/>
  </r>
  <r>
    <n v="159974"/>
    <x v="176"/>
    <x v="156"/>
    <x v="3"/>
    <s v="1st District"/>
    <s v="Public"/>
    <s v="School District"/>
    <s v="No"/>
    <s v="Yes"/>
    <n v="660549"/>
    <x v="1017"/>
    <s v="314 N 9th Street"/>
    <m/>
    <s v="Mount Vernon"/>
    <s v="Washington"/>
    <s v="98273"/>
    <n v="1535"/>
    <n v="0"/>
    <n v="470"/>
    <n v="2005"/>
    <x v="889"/>
    <n v="0"/>
    <n v="0.76559999999999995"/>
    <s v="No"/>
    <s v="No"/>
    <s v="No"/>
    <s v="No"/>
    <s v="No"/>
    <s v="No"/>
    <s v="No"/>
    <s v="No"/>
    <s v="No"/>
    <s v="No"/>
    <s v="Yes"/>
    <s v="Yes"/>
    <s v="Yes"/>
    <s v="Yes"/>
    <s v="CEP"/>
  </r>
  <r>
    <n v="159974"/>
    <x v="176"/>
    <x v="156"/>
    <x v="3"/>
    <s v="1st District"/>
    <s v="Public"/>
    <s v="School District"/>
    <s v="No"/>
    <s v="Yes"/>
    <n v="665903"/>
    <x v="52"/>
    <s v="1020 McLean Road"/>
    <m/>
    <s v="Mount Vernon"/>
    <s v="Washington"/>
    <s v="98273"/>
    <n v="330"/>
    <n v="0"/>
    <n v="0"/>
    <n v="330"/>
    <x v="0"/>
    <n v="0"/>
    <n v="1"/>
    <s v="No"/>
    <s v="Yes"/>
    <s v="Yes"/>
    <s v="Yes"/>
    <s v="Yes"/>
    <s v="Yes"/>
    <s v="Yes"/>
    <s v="No"/>
    <s v="No"/>
    <s v="No"/>
    <s v="No"/>
    <s v="No"/>
    <s v="No"/>
    <s v="No"/>
    <s v="CEP"/>
  </r>
  <r>
    <n v="160059"/>
    <x v="177"/>
    <x v="157"/>
    <x v="4"/>
    <s v="2nd District"/>
    <s v="Public"/>
    <s v="School District"/>
    <s v="No"/>
    <s v="Yes"/>
    <n v="660674"/>
    <x v="1018"/>
    <s v="9700 Holly Drive"/>
    <m/>
    <s v="Everett"/>
    <s v="Washington"/>
    <s v="98204"/>
    <n v="178"/>
    <n v="0"/>
    <n v="0"/>
    <n v="178"/>
    <x v="0"/>
    <n v="0"/>
    <n v="1"/>
    <s v="No"/>
    <s v="No"/>
    <s v="No"/>
    <s v="No"/>
    <s v="No"/>
    <s v="No"/>
    <s v="No"/>
    <s v="No"/>
    <s v="No"/>
    <s v="No"/>
    <s v="Yes"/>
    <s v="Yes"/>
    <s v="Yes"/>
    <s v="Yes"/>
    <s v="CEP"/>
  </r>
  <r>
    <n v="160059"/>
    <x v="177"/>
    <x v="157"/>
    <x v="4"/>
    <s v="2nd District"/>
    <s v="Public"/>
    <s v="School District"/>
    <s v="No"/>
    <s v="Yes"/>
    <n v="659309"/>
    <x v="1019"/>
    <s v="9600 Holly Drive"/>
    <m/>
    <s v="Everett"/>
    <s v="Washington"/>
    <s v="98204"/>
    <n v="571"/>
    <n v="0"/>
    <n v="119"/>
    <n v="690"/>
    <x v="890"/>
    <n v="0"/>
    <n v="0.82750000000000001"/>
    <s v="Yes"/>
    <s v="Yes"/>
    <s v="Yes"/>
    <s v="Yes"/>
    <s v="Yes"/>
    <s v="Yes"/>
    <s v="Yes"/>
    <s v="No"/>
    <s v="No"/>
    <s v="No"/>
    <s v="No"/>
    <s v="No"/>
    <s v="No"/>
    <s v="No"/>
    <s v="CEP"/>
  </r>
  <r>
    <n v="160059"/>
    <x v="177"/>
    <x v="157"/>
    <x v="4"/>
    <s v="2nd District"/>
    <s v="Public"/>
    <s v="School District"/>
    <s v="No"/>
    <s v="Yes"/>
    <n v="660676"/>
    <x v="111"/>
    <s v="10520 Harbour Pt Blvd"/>
    <m/>
    <s v="Mukilteo"/>
    <s v="Washington"/>
    <s v="98275"/>
    <n v="264"/>
    <n v="0"/>
    <n v="371"/>
    <n v="635"/>
    <x v="891"/>
    <n v="0"/>
    <n v="0.41570000000000001"/>
    <s v="Yes"/>
    <s v="Yes"/>
    <s v="Yes"/>
    <s v="Yes"/>
    <s v="Yes"/>
    <s v="Yes"/>
    <s v="Yes"/>
    <s v="No"/>
    <s v="No"/>
    <s v="No"/>
    <s v="No"/>
    <s v="No"/>
    <s v="No"/>
    <s v="No"/>
    <s v="CEP"/>
  </r>
  <r>
    <n v="160059"/>
    <x v="177"/>
    <x v="157"/>
    <x v="4"/>
    <s v="2nd District"/>
    <s v="Public"/>
    <s v="School District"/>
    <s v="No"/>
    <s v="Yes"/>
    <n v="664691"/>
    <x v="711"/>
    <s v="11700 Meridian Ave. S."/>
    <m/>
    <s v="Everett"/>
    <s v="Washington"/>
    <s v="98208"/>
    <n v="499"/>
    <n v="0"/>
    <n v="150"/>
    <n v="649"/>
    <x v="892"/>
    <n v="0"/>
    <n v="0.76890000000000003"/>
    <s v="No"/>
    <s v="Yes"/>
    <s v="Yes"/>
    <s v="Yes"/>
    <s v="Yes"/>
    <s v="Yes"/>
    <s v="Yes"/>
    <s v="No"/>
    <s v="No"/>
    <s v="No"/>
    <s v="No"/>
    <s v="No"/>
    <s v="No"/>
    <s v="No"/>
    <s v="CEP"/>
  </r>
  <r>
    <n v="160059"/>
    <x v="177"/>
    <x v="157"/>
    <x v="4"/>
    <s v="2nd District"/>
    <s v="Public"/>
    <s v="School District"/>
    <s v="No"/>
    <s v="Yes"/>
    <n v="660692"/>
    <x v="1020"/>
    <s v="3616 South Road, #C-4"/>
    <m/>
    <s v="Mukilteo"/>
    <s v="Washington"/>
    <s v="98275"/>
    <n v="166"/>
    <n v="0"/>
    <n v="0"/>
    <n v="166"/>
    <x v="0"/>
    <n v="0"/>
    <n v="1"/>
    <s v="Yes"/>
    <s v="No"/>
    <s v="No"/>
    <s v="No"/>
    <s v="No"/>
    <s v="No"/>
    <s v="No"/>
    <s v="No"/>
    <s v="No"/>
    <s v="No"/>
    <s v="No"/>
    <s v="No"/>
    <s v="No"/>
    <s v="No"/>
    <s v="CEP"/>
  </r>
  <r>
    <n v="160059"/>
    <x v="177"/>
    <x v="157"/>
    <x v="4"/>
    <s v="2nd District"/>
    <s v="Public"/>
    <s v="School District"/>
    <s v="No"/>
    <s v="Yes"/>
    <n v="660678"/>
    <x v="527"/>
    <s v="12300 Harbour Pt. Blvd."/>
    <m/>
    <s v="Mukilteo"/>
    <s v="Washington"/>
    <s v="98275"/>
    <n v="97"/>
    <n v="0"/>
    <n v="356"/>
    <n v="453"/>
    <x v="893"/>
    <n v="0"/>
    <n v="0.21410000000000001"/>
    <s v="No"/>
    <s v="Yes"/>
    <s v="Yes"/>
    <s v="Yes"/>
    <s v="Yes"/>
    <s v="Yes"/>
    <s v="Yes"/>
    <s v="No"/>
    <s v="No"/>
    <s v="No"/>
    <s v="No"/>
    <s v="No"/>
    <s v="No"/>
    <s v="No"/>
    <s v="CEP"/>
  </r>
  <r>
    <n v="160059"/>
    <x v="177"/>
    <x v="157"/>
    <x v="4"/>
    <s v="2nd District"/>
    <s v="Public"/>
    <s v="School District"/>
    <s v="No"/>
    <s v="Yes"/>
    <n v="660679"/>
    <x v="1021"/>
    <s v="8925 Airport Road"/>
    <m/>
    <s v="Everett"/>
    <s v="Washington"/>
    <s v="98204"/>
    <n v="656"/>
    <n v="0"/>
    <n v="223"/>
    <n v="879"/>
    <x v="553"/>
    <n v="0"/>
    <n v="0.74629999999999996"/>
    <s v="No"/>
    <s v="No"/>
    <s v="No"/>
    <s v="No"/>
    <s v="No"/>
    <s v="No"/>
    <s v="No"/>
    <s v="Yes"/>
    <s v="Yes"/>
    <s v="Yes"/>
    <s v="No"/>
    <s v="No"/>
    <s v="No"/>
    <s v="No"/>
    <s v="CEP"/>
  </r>
  <r>
    <n v="160059"/>
    <x v="177"/>
    <x v="157"/>
    <x v="4"/>
    <s v="2nd District"/>
    <s v="Public"/>
    <s v="School District"/>
    <s v="No"/>
    <s v="Yes"/>
    <n v="660680"/>
    <x v="1022"/>
    <s v="8925 Airport Road"/>
    <m/>
    <s v="Everett"/>
    <s v="Washington"/>
    <s v="98204"/>
    <n v="374"/>
    <n v="0"/>
    <n v="168"/>
    <n v="542"/>
    <x v="894"/>
    <n v="0"/>
    <n v="0.69"/>
    <s v="No"/>
    <s v="No"/>
    <s v="Yes"/>
    <s v="Yes"/>
    <s v="Yes"/>
    <s v="Yes"/>
    <s v="Yes"/>
    <s v="No"/>
    <s v="No"/>
    <s v="No"/>
    <s v="No"/>
    <s v="No"/>
    <s v="No"/>
    <s v="No"/>
    <s v="CEP"/>
  </r>
  <r>
    <n v="160059"/>
    <x v="177"/>
    <x v="157"/>
    <x v="4"/>
    <s v="2nd District"/>
    <s v="Public"/>
    <s v="School District"/>
    <s v="No"/>
    <s v="Yes"/>
    <n v="660682"/>
    <x v="1023"/>
    <s v="5000 Harbour Pt. Blvd."/>
    <m/>
    <s v="Mukilteo"/>
    <s v="Washington"/>
    <s v="98275"/>
    <n v="297"/>
    <n v="0"/>
    <n v="534"/>
    <n v="831"/>
    <x v="895"/>
    <n v="0"/>
    <n v="0.3574"/>
    <s v="No"/>
    <s v="No"/>
    <s v="No"/>
    <s v="No"/>
    <s v="No"/>
    <s v="No"/>
    <s v="No"/>
    <s v="Yes"/>
    <s v="Yes"/>
    <s v="Yes"/>
    <s v="No"/>
    <s v="No"/>
    <s v="No"/>
    <s v="No"/>
    <s v="CEP"/>
  </r>
  <r>
    <n v="160059"/>
    <x v="177"/>
    <x v="157"/>
    <x v="4"/>
    <s v="2nd District"/>
    <s v="Public"/>
    <s v="School District"/>
    <s v="No"/>
    <s v="Yes"/>
    <n v="665936"/>
    <x v="1024"/>
    <s v="222 W. Casino Road"/>
    <m/>
    <s v="Everett"/>
    <s v="Washington"/>
    <s v="98204"/>
    <n v="512"/>
    <n v="0"/>
    <n v="63"/>
    <n v="575"/>
    <x v="896"/>
    <n v="0"/>
    <n v="0.89039999999999997"/>
    <s v="No"/>
    <s v="Yes"/>
    <s v="Yes"/>
    <s v="Yes"/>
    <s v="Yes"/>
    <s v="Yes"/>
    <s v="Yes"/>
    <s v="No"/>
    <s v="No"/>
    <s v="No"/>
    <s v="No"/>
    <s v="No"/>
    <s v="No"/>
    <s v="No"/>
    <s v="CEP"/>
  </r>
  <r>
    <n v="160059"/>
    <x v="177"/>
    <x v="157"/>
    <x v="4"/>
    <s v="2nd District"/>
    <s v="Public"/>
    <s v="School District"/>
    <s v="No"/>
    <s v="Yes"/>
    <n v="662516"/>
    <x v="1025"/>
    <s v="10801 Harbour Pt. Blvd."/>
    <m/>
    <s v="Mukilteo"/>
    <s v="Washington"/>
    <s v="98275"/>
    <n v="643"/>
    <n v="177"/>
    <n v="1653"/>
    <n v="2473"/>
    <x v="897"/>
    <n v="7.1599999999999997E-2"/>
    <n v="0.33160000000000001"/>
    <s v="No"/>
    <s v="No"/>
    <s v="No"/>
    <s v="No"/>
    <s v="No"/>
    <s v="No"/>
    <s v="No"/>
    <s v="No"/>
    <s v="No"/>
    <s v="No"/>
    <s v="Yes"/>
    <s v="Yes"/>
    <s v="Yes"/>
    <s v="Yes"/>
    <s v="Standard"/>
  </r>
  <r>
    <n v="160059"/>
    <x v="177"/>
    <x v="157"/>
    <x v="4"/>
    <s v="2nd District"/>
    <s v="Public"/>
    <s v="School District"/>
    <s v="No"/>
    <s v="Yes"/>
    <n v="684420"/>
    <x v="1026"/>
    <s v="1625 Madison Way"/>
    <m/>
    <s v="Lynnwood"/>
    <s v="Washington"/>
    <s v="98087"/>
    <n v="488"/>
    <n v="0"/>
    <n v="178"/>
    <n v="666"/>
    <x v="898"/>
    <n v="0"/>
    <n v="0.73270000000000002"/>
    <s v="No"/>
    <s v="No"/>
    <s v="Yes"/>
    <s v="Yes"/>
    <s v="Yes"/>
    <s v="Yes"/>
    <s v="Yes"/>
    <s v="No"/>
    <s v="No"/>
    <s v="No"/>
    <s v="No"/>
    <s v="No"/>
    <s v="No"/>
    <s v="No"/>
    <s v="CEP"/>
  </r>
  <r>
    <n v="160059"/>
    <x v="177"/>
    <x v="157"/>
    <x v="4"/>
    <s v="2nd District"/>
    <s v="Public"/>
    <s v="School District"/>
    <s v="No"/>
    <s v="Yes"/>
    <n v="660685"/>
    <x v="1027"/>
    <s v="200 120th St. S. W."/>
    <m/>
    <s v="Everett"/>
    <s v="Washington"/>
    <s v="98204"/>
    <n v="1626"/>
    <n v="0"/>
    <n v="710"/>
    <n v="2336"/>
    <x v="899"/>
    <n v="0"/>
    <n v="0.69610000000000005"/>
    <s v="No"/>
    <s v="No"/>
    <s v="No"/>
    <s v="No"/>
    <s v="No"/>
    <s v="No"/>
    <s v="No"/>
    <s v="No"/>
    <s v="No"/>
    <s v="No"/>
    <s v="Yes"/>
    <s v="Yes"/>
    <s v="Yes"/>
    <s v="Yes"/>
    <s v="CEP"/>
  </r>
  <r>
    <n v="160059"/>
    <x v="177"/>
    <x v="157"/>
    <x v="4"/>
    <s v="2nd District"/>
    <s v="Public"/>
    <s v="School District"/>
    <s v="No"/>
    <s v="Yes"/>
    <n v="660686"/>
    <x v="1028"/>
    <s v="2600 Mukilteo Speedway"/>
    <m/>
    <s v="Mukilteo"/>
    <s v="Washington"/>
    <s v="98275"/>
    <n v="99"/>
    <n v="0"/>
    <n v="429"/>
    <n v="528"/>
    <x v="900"/>
    <n v="0"/>
    <n v="0.1875"/>
    <s v="No"/>
    <s v="Yes"/>
    <s v="Yes"/>
    <s v="Yes"/>
    <s v="Yes"/>
    <s v="Yes"/>
    <s v="Yes"/>
    <s v="No"/>
    <s v="No"/>
    <s v="No"/>
    <s v="No"/>
    <s v="No"/>
    <s v="No"/>
    <s v="No"/>
    <s v="CEP"/>
  </r>
  <r>
    <n v="160059"/>
    <x v="177"/>
    <x v="157"/>
    <x v="4"/>
    <s v="2nd District"/>
    <s v="Public"/>
    <s v="School District"/>
    <s v="No"/>
    <s v="Yes"/>
    <n v="665937"/>
    <x v="1029"/>
    <s v="13025 17th Ave W"/>
    <m/>
    <s v="Everett"/>
    <s v="Washington"/>
    <s v="98204"/>
    <n v="399"/>
    <n v="0"/>
    <n v="158"/>
    <n v="557"/>
    <x v="901"/>
    <n v="0"/>
    <n v="0.71630000000000005"/>
    <s v="No"/>
    <s v="Yes"/>
    <s v="Yes"/>
    <s v="Yes"/>
    <s v="Yes"/>
    <s v="Yes"/>
    <s v="Yes"/>
    <s v="No"/>
    <s v="No"/>
    <s v="No"/>
    <s v="No"/>
    <s v="No"/>
    <s v="No"/>
    <s v="No"/>
    <s v="CEP"/>
  </r>
  <r>
    <n v="160059"/>
    <x v="177"/>
    <x v="157"/>
    <x v="4"/>
    <s v="2nd District"/>
    <s v="Public"/>
    <s v="School District"/>
    <s v="No"/>
    <s v="Yes"/>
    <n v="662632"/>
    <x v="1030"/>
    <s v="200 108th St. S.W."/>
    <m/>
    <s v="Everett"/>
    <s v="Washington"/>
    <s v="98204"/>
    <n v="491"/>
    <n v="0"/>
    <n v="148"/>
    <n v="639"/>
    <x v="902"/>
    <n v="0"/>
    <n v="0.76839999999999997"/>
    <s v="No"/>
    <s v="Yes"/>
    <s v="Yes"/>
    <s v="Yes"/>
    <s v="Yes"/>
    <s v="Yes"/>
    <s v="Yes"/>
    <s v="No"/>
    <s v="No"/>
    <s v="No"/>
    <s v="No"/>
    <s v="No"/>
    <s v="No"/>
    <s v="No"/>
    <s v="CEP"/>
  </r>
  <r>
    <n v="160059"/>
    <x v="177"/>
    <x v="157"/>
    <x v="4"/>
    <s v="2nd District"/>
    <s v="Public"/>
    <s v="School District"/>
    <s v="No"/>
    <s v="Yes"/>
    <n v="660688"/>
    <x v="1031"/>
    <s v="2602 Mukilteo Speedway"/>
    <m/>
    <s v="Mukilteo"/>
    <s v="Washington"/>
    <s v="98275"/>
    <n v="452"/>
    <n v="0"/>
    <n v="417"/>
    <n v="869"/>
    <x v="903"/>
    <n v="0"/>
    <n v="0.52010000000000001"/>
    <s v="No"/>
    <s v="No"/>
    <s v="No"/>
    <s v="No"/>
    <s v="No"/>
    <s v="No"/>
    <s v="No"/>
    <s v="Yes"/>
    <s v="Yes"/>
    <s v="Yes"/>
    <s v="No"/>
    <s v="No"/>
    <s v="No"/>
    <s v="No"/>
    <s v="CEP"/>
  </r>
  <r>
    <n v="160059"/>
    <x v="177"/>
    <x v="157"/>
    <x v="4"/>
    <s v="2nd District"/>
    <s v="Public"/>
    <s v="School District"/>
    <s v="No"/>
    <s v="Yes"/>
    <n v="684968"/>
    <x v="1032"/>
    <s v="11401 Beverly Park Rd."/>
    <m/>
    <s v="Everett"/>
    <s v="Washington"/>
    <s v="98204"/>
    <n v="401"/>
    <n v="0"/>
    <n v="143"/>
    <n v="544"/>
    <x v="904"/>
    <n v="0"/>
    <n v="0.73709999999999998"/>
    <s v="Yes"/>
    <s v="Yes"/>
    <s v="No"/>
    <s v="No"/>
    <s v="No"/>
    <s v="No"/>
    <s v="No"/>
    <s v="No"/>
    <s v="No"/>
    <s v="No"/>
    <s v="No"/>
    <s v="No"/>
    <s v="No"/>
    <s v="No"/>
    <s v="CEP"/>
  </r>
  <r>
    <n v="160059"/>
    <x v="177"/>
    <x v="157"/>
    <x v="4"/>
    <s v="2nd District"/>
    <s v="Public"/>
    <s v="School District"/>
    <s v="No"/>
    <s v="Yes"/>
    <n v="660689"/>
    <x v="1033"/>
    <s v="5819 140th St. S. W."/>
    <m/>
    <s v="Edmonds"/>
    <s v="Washington"/>
    <s v="98026"/>
    <n v="193"/>
    <n v="0"/>
    <n v="298"/>
    <n v="491"/>
    <x v="905"/>
    <n v="0"/>
    <n v="0.3931"/>
    <s v="No"/>
    <s v="Yes"/>
    <s v="Yes"/>
    <s v="Yes"/>
    <s v="Yes"/>
    <s v="Yes"/>
    <s v="Yes"/>
    <s v="No"/>
    <s v="No"/>
    <s v="No"/>
    <s v="No"/>
    <s v="No"/>
    <s v="No"/>
    <s v="No"/>
    <s v="CEP"/>
  </r>
  <r>
    <n v="160059"/>
    <x v="177"/>
    <x v="157"/>
    <x v="4"/>
    <s v="2nd District"/>
    <s v="Public"/>
    <s v="School District"/>
    <s v="No"/>
    <s v="Yes"/>
    <n v="660690"/>
    <x v="1034"/>
    <s v="4709 Picnic Point Rd"/>
    <m/>
    <s v="Edmonds"/>
    <s v="Washington"/>
    <s v="98026"/>
    <n v="309"/>
    <n v="0"/>
    <n v="175"/>
    <n v="484"/>
    <x v="160"/>
    <n v="0"/>
    <n v="0.63839999999999997"/>
    <s v="No"/>
    <s v="Yes"/>
    <s v="Yes"/>
    <s v="Yes"/>
    <s v="Yes"/>
    <s v="Yes"/>
    <s v="Yes"/>
    <s v="No"/>
    <s v="No"/>
    <s v="No"/>
    <s v="No"/>
    <s v="No"/>
    <s v="No"/>
    <s v="No"/>
    <s v="CEP"/>
  </r>
  <r>
    <n v="160059"/>
    <x v="177"/>
    <x v="157"/>
    <x v="4"/>
    <s v="2nd District"/>
    <s v="Public"/>
    <s v="School District"/>
    <s v="No"/>
    <s v="Yes"/>
    <n v="662909"/>
    <x v="1035"/>
    <s v="11711 4th Avenue W"/>
    <m/>
    <s v="Everett"/>
    <s v="Washington"/>
    <s v="98204"/>
    <n v="790"/>
    <n v="0"/>
    <n v="205"/>
    <n v="995"/>
    <x v="906"/>
    <n v="0"/>
    <n v="0.79400000000000004"/>
    <s v="No"/>
    <s v="No"/>
    <s v="No"/>
    <s v="No"/>
    <s v="No"/>
    <s v="No"/>
    <s v="No"/>
    <s v="Yes"/>
    <s v="Yes"/>
    <s v="Yes"/>
    <s v="No"/>
    <s v="No"/>
    <s v="No"/>
    <s v="No"/>
    <s v="CEP"/>
  </r>
  <r>
    <n v="159883"/>
    <x v="178"/>
    <x v="158"/>
    <x v="30"/>
    <s v="4th District"/>
    <s v="Public"/>
    <s v="School District"/>
    <s v="No"/>
    <s v="Yes"/>
    <n v="684408"/>
    <x v="1036"/>
    <s v="151 Bonlow Dr"/>
    <m/>
    <s v="Naches"/>
    <s v="Washington"/>
    <s v="98937"/>
    <n v="319"/>
    <n v="0"/>
    <n v="167"/>
    <n v="486"/>
    <x v="907"/>
    <n v="0"/>
    <n v="0.65639999999999998"/>
    <s v="Yes"/>
    <s v="Yes"/>
    <s v="Yes"/>
    <s v="Yes"/>
    <s v="Yes"/>
    <s v="Yes"/>
    <s v="No"/>
    <s v="No"/>
    <s v="No"/>
    <s v="No"/>
    <s v="No"/>
    <s v="No"/>
    <s v="No"/>
    <s v="No"/>
    <s v="CEP"/>
  </r>
  <r>
    <n v="159883"/>
    <x v="178"/>
    <x v="158"/>
    <x v="30"/>
    <s v="4th District"/>
    <s v="Public"/>
    <s v="School District"/>
    <s v="No"/>
    <s v="Yes"/>
    <n v="662213"/>
    <x v="1037"/>
    <s v="PO Box 159"/>
    <m/>
    <s v="Naches"/>
    <s v="Washington"/>
    <s v="98937"/>
    <n v="239"/>
    <n v="0"/>
    <n v="154"/>
    <n v="393"/>
    <x v="908"/>
    <n v="0"/>
    <n v="0.60809999999999997"/>
    <s v="No"/>
    <s v="No"/>
    <s v="No"/>
    <s v="No"/>
    <s v="No"/>
    <s v="No"/>
    <s v="No"/>
    <s v="No"/>
    <s v="No"/>
    <s v="No"/>
    <s v="Yes"/>
    <s v="Yes"/>
    <s v="Yes"/>
    <s v="Yes"/>
    <s v="CEP"/>
  </r>
  <r>
    <n v="159883"/>
    <x v="178"/>
    <x v="158"/>
    <x v="30"/>
    <s v="4th District"/>
    <s v="Public"/>
    <s v="School District"/>
    <s v="No"/>
    <s v="Yes"/>
    <n v="662212"/>
    <x v="1038"/>
    <s v="PO Box 39"/>
    <m/>
    <s v="Naches"/>
    <s v="Washington"/>
    <s v="98937"/>
    <n v="264"/>
    <n v="0"/>
    <n v="136"/>
    <n v="400"/>
    <x v="909"/>
    <n v="0"/>
    <n v="0.66"/>
    <s v="No"/>
    <s v="No"/>
    <s v="No"/>
    <s v="No"/>
    <s v="No"/>
    <s v="No"/>
    <s v="Yes"/>
    <s v="Yes"/>
    <s v="Yes"/>
    <s v="Yes"/>
    <s v="No"/>
    <s v="No"/>
    <s v="No"/>
    <s v="No"/>
    <s v="CEP"/>
  </r>
  <r>
    <n v="159566"/>
    <x v="179"/>
    <x v="159"/>
    <x v="1"/>
    <s v="3rd District"/>
    <s v="Public"/>
    <s v="School District"/>
    <s v="No"/>
    <s v="Yes"/>
    <n v="661759"/>
    <x v="1039"/>
    <s v="PO Box 837"/>
    <m/>
    <s v="Napavine"/>
    <s v="Washington"/>
    <s v="98565"/>
    <n v="142"/>
    <n v="20"/>
    <n v="234"/>
    <n v="396"/>
    <x v="910"/>
    <n v="5.0500000000000003E-2"/>
    <n v="0.40910000000000002"/>
    <s v="Yes"/>
    <s v="Yes"/>
    <s v="Yes"/>
    <s v="Yes"/>
    <s v="Yes"/>
    <s v="Yes"/>
    <s v="Yes"/>
    <s v="Yes"/>
    <s v="No"/>
    <s v="No"/>
    <s v="No"/>
    <s v="No"/>
    <s v="No"/>
    <s v="No"/>
    <s v="Standard"/>
  </r>
  <r>
    <n v="159566"/>
    <x v="179"/>
    <x v="159"/>
    <x v="1"/>
    <s v="3rd District"/>
    <s v="Public"/>
    <s v="School District"/>
    <s v="No"/>
    <s v="Yes"/>
    <n v="661760"/>
    <x v="1040"/>
    <s v="404 4TH AVE NE"/>
    <m/>
    <s v="Napavine"/>
    <s v="Washington"/>
    <s v="98565"/>
    <n v="129"/>
    <n v="25"/>
    <n v="237"/>
    <n v="391"/>
    <x v="911"/>
    <n v="6.3899999999999998E-2"/>
    <n v="0.39389999999999997"/>
    <s v="No"/>
    <s v="No"/>
    <s v="No"/>
    <s v="No"/>
    <s v="No"/>
    <s v="No"/>
    <s v="No"/>
    <s v="No"/>
    <s v="Yes"/>
    <s v="Yes"/>
    <s v="Yes"/>
    <s v="Yes"/>
    <s v="Yes"/>
    <s v="Yes"/>
    <s v="Standard"/>
  </r>
  <r>
    <n v="159374"/>
    <x v="180"/>
    <x v="160"/>
    <x v="38"/>
    <s v="3rd District"/>
    <s v="Public"/>
    <s v="School District"/>
    <s v="No"/>
    <s v="Yes"/>
    <n v="663846"/>
    <x v="1041"/>
    <s v="793 SR4"/>
    <m/>
    <s v="Naselle"/>
    <s v="Washington"/>
    <s v="98638"/>
    <n v="231"/>
    <n v="0"/>
    <n v="80"/>
    <n v="311"/>
    <x v="912"/>
    <n v="0"/>
    <n v="0.74280000000000002"/>
    <s v="No"/>
    <s v="Yes"/>
    <s v="Yes"/>
    <s v="Yes"/>
    <s v="Yes"/>
    <s v="Yes"/>
    <s v="Yes"/>
    <s v="Yes"/>
    <s v="Yes"/>
    <s v="Yes"/>
    <s v="Yes"/>
    <s v="Yes"/>
    <s v="Yes"/>
    <s v="Yes"/>
    <s v="CEP"/>
  </r>
  <r>
    <n v="159635"/>
    <x v="181"/>
    <x v="161"/>
    <x v="13"/>
    <s v="4th District"/>
    <s v="Public"/>
    <s v="School District"/>
    <s v="No"/>
    <s v="Yes"/>
    <n v="661823"/>
    <x v="1042"/>
    <s v="229 School House Loop Rd."/>
    <m/>
    <s v="Nespelem"/>
    <s v="Washington"/>
    <s v="99155"/>
    <n v="113"/>
    <n v="0"/>
    <n v="0"/>
    <n v="113"/>
    <x v="0"/>
    <n v="0"/>
    <n v="1"/>
    <s v="Yes"/>
    <s v="Yes"/>
    <s v="Yes"/>
    <s v="Yes"/>
    <s v="Yes"/>
    <s v="Yes"/>
    <s v="Yes"/>
    <s v="Yes"/>
    <s v="Yes"/>
    <s v="Yes"/>
    <s v="No"/>
    <s v="No"/>
    <s v="No"/>
    <s v="No"/>
    <s v="CEP"/>
  </r>
  <r>
    <n v="159635"/>
    <x v="181"/>
    <x v="161"/>
    <x v="13"/>
    <s v="4th District"/>
    <s v="Public"/>
    <s v="School District"/>
    <s v="No"/>
    <s v="Yes"/>
    <n v="687581"/>
    <x v="1043"/>
    <s v="BOX 291"/>
    <s v="BOX 291"/>
    <s v="NESPELEM"/>
    <s v="Washington"/>
    <s v="99155"/>
    <n v="7"/>
    <n v="0"/>
    <n v="1"/>
    <n v="8"/>
    <x v="913"/>
    <n v="0"/>
    <n v="0.875"/>
    <s v="No"/>
    <s v="No"/>
    <s v="No"/>
    <s v="No"/>
    <s v="No"/>
    <s v="No"/>
    <s v="No"/>
    <s v="No"/>
    <s v="No"/>
    <s v="No"/>
    <s v="Yes"/>
    <s v="No"/>
    <s v="No"/>
    <s v="No"/>
    <s v="CEP"/>
  </r>
  <r>
    <n v="159421"/>
    <x v="182"/>
    <x v="162"/>
    <x v="28"/>
    <s v="5th District"/>
    <s v="Public"/>
    <s v="School District"/>
    <s v="No"/>
    <s v="Yes"/>
    <n v="663364"/>
    <x v="1044"/>
    <s v="PO Box70"/>
    <m/>
    <s v="Newport"/>
    <s v="Washington"/>
    <s v="99156"/>
    <n v="228"/>
    <n v="0"/>
    <n v="113"/>
    <n v="341"/>
    <x v="914"/>
    <n v="0"/>
    <n v="0.66859999999999997"/>
    <s v="No"/>
    <s v="No"/>
    <s v="No"/>
    <s v="No"/>
    <s v="No"/>
    <s v="No"/>
    <s v="No"/>
    <s v="No"/>
    <s v="No"/>
    <s v="No"/>
    <s v="Yes"/>
    <s v="Yes"/>
    <s v="Yes"/>
    <s v="Yes"/>
    <s v="CEP"/>
  </r>
  <r>
    <n v="159421"/>
    <x v="182"/>
    <x v="162"/>
    <x v="16"/>
    <s v="5th District"/>
    <s v="Public"/>
    <s v="School District"/>
    <s v="No"/>
    <s v="Yes"/>
    <n v="659147"/>
    <x v="1045"/>
    <s v="PO Box 70"/>
    <m/>
    <s v="Newport"/>
    <s v="Washington"/>
    <s v="99156"/>
    <n v="243"/>
    <n v="0"/>
    <n v="54"/>
    <n v="297"/>
    <x v="169"/>
    <n v="0"/>
    <n v="0.81820000000000004"/>
    <s v="No"/>
    <s v="No"/>
    <s v="No"/>
    <s v="No"/>
    <s v="No"/>
    <s v="No"/>
    <s v="Yes"/>
    <s v="Yes"/>
    <s v="Yes"/>
    <s v="Yes"/>
    <s v="No"/>
    <s v="No"/>
    <s v="No"/>
    <s v="No"/>
    <s v="CEP"/>
  </r>
  <r>
    <n v="159421"/>
    <x v="182"/>
    <x v="162"/>
    <x v="28"/>
    <s v="5th District"/>
    <s v="Public"/>
    <s v="School District"/>
    <s v="No"/>
    <s v="Yes"/>
    <n v="663366"/>
    <x v="1046"/>
    <s v="1201 West Fifth Street"/>
    <m/>
    <s v="Newport"/>
    <s v="Washington"/>
    <s v="99156"/>
    <n v="299"/>
    <n v="0"/>
    <n v="71"/>
    <n v="370"/>
    <x v="915"/>
    <n v="0"/>
    <n v="0.80810000000000004"/>
    <s v="Yes"/>
    <s v="Yes"/>
    <s v="Yes"/>
    <s v="Yes"/>
    <s v="Yes"/>
    <s v="Yes"/>
    <s v="No"/>
    <s v="No"/>
    <s v="No"/>
    <s v="No"/>
    <s v="No"/>
    <s v="No"/>
    <s v="No"/>
    <s v="No"/>
    <s v="CEP"/>
  </r>
  <r>
    <n v="159448"/>
    <x v="183"/>
    <x v="163"/>
    <x v="22"/>
    <s v="5th District"/>
    <s v="Public"/>
    <s v="School District"/>
    <s v="No"/>
    <s v="Yes"/>
    <n v="661019"/>
    <x v="1047"/>
    <s v="5909 Highway 291"/>
    <m/>
    <s v="Nine Mile Falls"/>
    <s v="Washington"/>
    <s v="99026"/>
    <n v="110"/>
    <n v="34"/>
    <n v="302"/>
    <n v="446"/>
    <x v="916"/>
    <n v="7.6200000000000004E-2"/>
    <n v="0.32290000000000002"/>
    <s v="Yes"/>
    <s v="Yes"/>
    <s v="Yes"/>
    <s v="Yes"/>
    <s v="Yes"/>
    <s v="Yes"/>
    <s v="Yes"/>
    <s v="No"/>
    <s v="No"/>
    <s v="No"/>
    <s v="No"/>
    <s v="No"/>
    <s v="No"/>
    <s v="No"/>
    <s v="Standard"/>
  </r>
  <r>
    <n v="159448"/>
    <x v="183"/>
    <x v="163"/>
    <x v="22"/>
    <s v="5th District"/>
    <s v="Public"/>
    <s v="School District"/>
    <s v="No"/>
    <s v="Yes"/>
    <n v="661022"/>
    <x v="1048"/>
    <s v="5909 Hwy 291"/>
    <m/>
    <s v="Nine Mile Falls"/>
    <s v="Washington"/>
    <s v="99026"/>
    <n v="85"/>
    <n v="32"/>
    <n v="331"/>
    <n v="448"/>
    <x v="694"/>
    <n v="7.1400000000000005E-2"/>
    <n v="0.26119999999999999"/>
    <s v="No"/>
    <s v="No"/>
    <s v="No"/>
    <s v="No"/>
    <s v="No"/>
    <s v="No"/>
    <s v="No"/>
    <s v="No"/>
    <s v="No"/>
    <s v="No"/>
    <s v="Yes"/>
    <s v="Yes"/>
    <s v="Yes"/>
    <s v="Yes"/>
    <s v="Standard"/>
  </r>
  <r>
    <n v="159448"/>
    <x v="183"/>
    <x v="163"/>
    <x v="22"/>
    <s v="5th District"/>
    <s v="Public"/>
    <s v="School District"/>
    <s v="No"/>
    <s v="Yes"/>
    <n v="661021"/>
    <x v="1049"/>
    <s v="5909 Highway 291"/>
    <m/>
    <s v="Nine Mile Falls"/>
    <s v="Washington"/>
    <s v="99026"/>
    <n v="71"/>
    <n v="21"/>
    <n v="215"/>
    <n v="307"/>
    <x v="917"/>
    <n v="6.8400000000000002E-2"/>
    <n v="0.29970000000000002"/>
    <s v="No"/>
    <s v="No"/>
    <s v="No"/>
    <s v="No"/>
    <s v="No"/>
    <s v="No"/>
    <s v="No"/>
    <s v="Yes"/>
    <s v="Yes"/>
    <s v="Yes"/>
    <s v="No"/>
    <s v="No"/>
    <s v="No"/>
    <s v="No"/>
    <s v="Standard"/>
  </r>
  <r>
    <n v="159448"/>
    <x v="183"/>
    <x v="163"/>
    <x v="22"/>
    <s v="5th District"/>
    <s v="Public"/>
    <s v="School District"/>
    <s v="No"/>
    <s v="Yes"/>
    <n v="661020"/>
    <x v="1050"/>
    <s v="5909 Highway 291"/>
    <m/>
    <s v="Nine Mile Falls"/>
    <s v="Washington"/>
    <s v="99026"/>
    <n v="31"/>
    <n v="6"/>
    <n v="84"/>
    <n v="121"/>
    <x v="918"/>
    <n v="4.9599999999999998E-2"/>
    <n v="0.30580000000000002"/>
    <s v="No"/>
    <s v="Yes"/>
    <s v="Yes"/>
    <s v="Yes"/>
    <s v="Yes"/>
    <s v="Yes"/>
    <s v="Yes"/>
    <s v="No"/>
    <s v="No"/>
    <s v="No"/>
    <s v="No"/>
    <s v="No"/>
    <s v="No"/>
    <s v="No"/>
    <s v="Standard"/>
  </r>
  <r>
    <n v="159527"/>
    <x v="184"/>
    <x v="164"/>
    <x v="6"/>
    <s v="1st District"/>
    <s v="Public"/>
    <s v="School District"/>
    <s v="No"/>
    <s v="Yes"/>
    <n v="663459"/>
    <x v="1051"/>
    <s v="216 Everson Goshen Rd."/>
    <s v="Everson"/>
    <s v="Everson"/>
    <s v="Washington"/>
    <s v="98247"/>
    <n v="238"/>
    <n v="0"/>
    <n v="80"/>
    <n v="318"/>
    <x v="919"/>
    <n v="0"/>
    <n v="0.74839999999999995"/>
    <s v="Yes"/>
    <s v="Yes"/>
    <s v="Yes"/>
    <s v="Yes"/>
    <s v="Yes"/>
    <s v="Yes"/>
    <s v="Yes"/>
    <s v="No"/>
    <s v="No"/>
    <s v="No"/>
    <s v="No"/>
    <s v="No"/>
    <s v="No"/>
    <s v="No"/>
    <s v="CEP"/>
  </r>
  <r>
    <n v="159527"/>
    <x v="184"/>
    <x v="164"/>
    <x v="6"/>
    <s v="1st District"/>
    <s v="Public"/>
    <s v="School District"/>
    <s v="No"/>
    <s v="Yes"/>
    <n v="663767"/>
    <x v="1052"/>
    <s v="3333 Breckenridge Rd."/>
    <s v="Breckenridge"/>
    <s v="Everson"/>
    <s v="Washington"/>
    <s v="98247"/>
    <n v="258"/>
    <n v="0"/>
    <n v="124"/>
    <n v="382"/>
    <x v="920"/>
    <n v="0"/>
    <n v="0.6754"/>
    <s v="No"/>
    <s v="Yes"/>
    <s v="Yes"/>
    <s v="Yes"/>
    <s v="Yes"/>
    <s v="Yes"/>
    <s v="Yes"/>
    <s v="No"/>
    <s v="No"/>
    <s v="No"/>
    <s v="No"/>
    <s v="No"/>
    <s v="No"/>
    <s v="No"/>
    <s v="CEP"/>
  </r>
  <r>
    <n v="159527"/>
    <x v="184"/>
    <x v="164"/>
    <x v="6"/>
    <s v="1st District"/>
    <s v="Public"/>
    <s v="School District"/>
    <s v="No"/>
    <s v="Yes"/>
    <n v="662179"/>
    <x v="1053"/>
    <s v="3326 E. Badger Rd."/>
    <s v="BADGER RD"/>
    <s v="Everson"/>
    <s v="Washington"/>
    <s v="98247"/>
    <n v="338"/>
    <n v="0"/>
    <n v="163"/>
    <n v="501"/>
    <x v="921"/>
    <n v="0"/>
    <n v="0.67469999999999997"/>
    <s v="No"/>
    <s v="No"/>
    <s v="No"/>
    <s v="No"/>
    <s v="No"/>
    <s v="No"/>
    <s v="No"/>
    <s v="No"/>
    <s v="No"/>
    <s v="No"/>
    <s v="Yes"/>
    <s v="Yes"/>
    <s v="Yes"/>
    <s v="Yes"/>
    <s v="CEP"/>
  </r>
  <r>
    <n v="159527"/>
    <x v="184"/>
    <x v="164"/>
    <x v="6"/>
    <s v="1st District"/>
    <s v="Public"/>
    <s v="School District"/>
    <s v="No"/>
    <s v="Yes"/>
    <n v="664588"/>
    <x v="1054"/>
    <s v="404 W. Columbia St."/>
    <s v="Columbia"/>
    <s v="Everson"/>
    <s v="Washington"/>
    <s v="98247"/>
    <n v="341"/>
    <n v="0"/>
    <n v="115"/>
    <n v="456"/>
    <x v="922"/>
    <n v="0"/>
    <n v="0.74780000000000002"/>
    <s v="No"/>
    <s v="No"/>
    <s v="No"/>
    <s v="No"/>
    <s v="No"/>
    <s v="No"/>
    <s v="No"/>
    <s v="Yes"/>
    <s v="Yes"/>
    <s v="Yes"/>
    <s v="No"/>
    <s v="No"/>
    <s v="No"/>
    <s v="No"/>
    <s v="CEP"/>
  </r>
  <r>
    <n v="159527"/>
    <x v="184"/>
    <x v="164"/>
    <x v="6"/>
    <s v="1st District"/>
    <s v="Public"/>
    <s v="School District"/>
    <s v="No"/>
    <s v="Yes"/>
    <n v="663460"/>
    <x v="1055"/>
    <s v="1024 Lawson St."/>
    <s v="P.O. Box 589"/>
    <s v="Sumas"/>
    <s v="Washington"/>
    <s v="98295"/>
    <n v="230"/>
    <n v="0"/>
    <n v="52"/>
    <n v="282"/>
    <x v="923"/>
    <n v="0"/>
    <n v="0.81559999999999999"/>
    <s v="No"/>
    <s v="Yes"/>
    <s v="Yes"/>
    <s v="Yes"/>
    <s v="Yes"/>
    <s v="Yes"/>
    <s v="Yes"/>
    <s v="No"/>
    <s v="No"/>
    <s v="No"/>
    <s v="No"/>
    <s v="No"/>
    <s v="No"/>
    <s v="No"/>
    <s v="CEP"/>
  </r>
  <r>
    <n v="159336"/>
    <x v="185"/>
    <x v="165"/>
    <x v="0"/>
    <s v="6th District"/>
    <s v="Public"/>
    <s v="School District"/>
    <s v="No"/>
    <s v="Yes"/>
    <n v="660748"/>
    <x v="1056"/>
    <s v="PO Box 969"/>
    <m/>
    <s v="Ocean Shores"/>
    <s v="Washington"/>
    <s v="98569"/>
    <n v="192"/>
    <n v="0"/>
    <n v="7"/>
    <n v="199"/>
    <x v="924"/>
    <n v="0"/>
    <n v="0.96479999999999999"/>
    <s v="No"/>
    <s v="No"/>
    <s v="No"/>
    <s v="No"/>
    <s v="No"/>
    <s v="No"/>
    <s v="No"/>
    <s v="No"/>
    <s v="No"/>
    <s v="No"/>
    <s v="Yes"/>
    <s v="Yes"/>
    <s v="Yes"/>
    <s v="Yes"/>
    <s v="CEP"/>
  </r>
  <r>
    <n v="159336"/>
    <x v="185"/>
    <x v="165"/>
    <x v="0"/>
    <s v="6th District"/>
    <s v="Public"/>
    <s v="School District"/>
    <s v="No"/>
    <s v="Yes"/>
    <n v="660747"/>
    <x v="1057"/>
    <s v="PO Box 969"/>
    <m/>
    <s v="Ocean Shores"/>
    <s v="Washington"/>
    <s v="98569"/>
    <n v="101"/>
    <n v="0"/>
    <n v="0"/>
    <n v="101"/>
    <x v="0"/>
    <n v="0"/>
    <n v="1"/>
    <s v="No"/>
    <s v="No"/>
    <s v="No"/>
    <s v="No"/>
    <s v="No"/>
    <s v="No"/>
    <s v="No"/>
    <s v="No"/>
    <s v="Yes"/>
    <s v="Yes"/>
    <s v="No"/>
    <s v="No"/>
    <s v="No"/>
    <s v="No"/>
    <s v="CEP"/>
  </r>
  <r>
    <n v="159336"/>
    <x v="185"/>
    <x v="165"/>
    <x v="0"/>
    <s v="6th District"/>
    <s v="Public"/>
    <s v="School District"/>
    <s v="No"/>
    <s v="Yes"/>
    <n v="660745"/>
    <x v="1058"/>
    <s v="300 Mt. Olympus Ave SE"/>
    <m/>
    <s v="Ocean Shores"/>
    <s v="Washington"/>
    <s v="98569"/>
    <n v="243"/>
    <n v="0"/>
    <n v="35"/>
    <n v="278"/>
    <x v="925"/>
    <n v="0"/>
    <n v="0.87409999999999999"/>
    <s v="Yes"/>
    <s v="Yes"/>
    <s v="Yes"/>
    <s v="Yes"/>
    <s v="Yes"/>
    <s v="Yes"/>
    <s v="Yes"/>
    <s v="Yes"/>
    <s v="No"/>
    <s v="No"/>
    <s v="No"/>
    <s v="No"/>
    <s v="No"/>
    <s v="No"/>
    <s v="CEP"/>
  </r>
  <r>
    <n v="159336"/>
    <x v="185"/>
    <x v="165"/>
    <x v="0"/>
    <s v="6th District"/>
    <s v="Public"/>
    <s v="School District"/>
    <s v="No"/>
    <s v="Yes"/>
    <n v="660746"/>
    <x v="1059"/>
    <s v="PO Box 338"/>
    <m/>
    <s v="Pacific Beach"/>
    <s v="Washington"/>
    <s v="98571"/>
    <n v="102"/>
    <n v="0"/>
    <n v="0"/>
    <n v="102"/>
    <x v="0"/>
    <n v="0"/>
    <n v="1"/>
    <s v="Yes"/>
    <s v="Yes"/>
    <s v="Yes"/>
    <s v="Yes"/>
    <s v="Yes"/>
    <s v="Yes"/>
    <s v="Yes"/>
    <s v="Yes"/>
    <s v="No"/>
    <s v="No"/>
    <s v="No"/>
    <s v="No"/>
    <s v="No"/>
    <s v="No"/>
    <s v="CEP"/>
  </r>
  <r>
    <n v="159285"/>
    <x v="186"/>
    <x v="166"/>
    <x v="34"/>
    <s v="4th District"/>
    <s v="Public"/>
    <s v="School District"/>
    <s v="No"/>
    <s v="Yes"/>
    <n v="680890"/>
    <x v="1060"/>
    <s v="303 Bailie Blvd."/>
    <m/>
    <s v="Mesa"/>
    <s v="Washington"/>
    <s v="99343"/>
    <n v="325"/>
    <n v="0"/>
    <n v="0"/>
    <n v="325"/>
    <x v="0"/>
    <n v="0"/>
    <n v="1"/>
    <s v="Yes"/>
    <s v="Yes"/>
    <s v="Yes"/>
    <s v="Yes"/>
    <s v="Yes"/>
    <s v="Yes"/>
    <s v="Yes"/>
    <s v="Yes"/>
    <s v="No"/>
    <s v="No"/>
    <s v="No"/>
    <s v="No"/>
    <s v="No"/>
    <s v="No"/>
    <s v="CEP"/>
  </r>
  <r>
    <n v="159285"/>
    <x v="186"/>
    <x v="166"/>
    <x v="34"/>
    <s v="4th District"/>
    <s v="Public"/>
    <s v="School District"/>
    <s v="No"/>
    <s v="Yes"/>
    <n v="680888"/>
    <x v="1061"/>
    <s v="1001 West Clark Street"/>
    <m/>
    <s v="Connell"/>
    <s v="Washington"/>
    <s v="99326"/>
    <n v="489"/>
    <n v="0"/>
    <n v="0"/>
    <n v="489"/>
    <x v="0"/>
    <n v="0"/>
    <n v="1"/>
    <s v="Yes"/>
    <s v="Yes"/>
    <s v="Yes"/>
    <s v="Yes"/>
    <s v="Yes"/>
    <s v="Yes"/>
    <s v="Yes"/>
    <s v="Yes"/>
    <s v="No"/>
    <s v="No"/>
    <s v="No"/>
    <s v="No"/>
    <s v="No"/>
    <s v="No"/>
    <s v="CEP"/>
  </r>
  <r>
    <n v="159285"/>
    <x v="186"/>
    <x v="166"/>
    <x v="34"/>
    <s v="4th District"/>
    <s v="Public"/>
    <s v="School District"/>
    <s v="No"/>
    <s v="Yes"/>
    <n v="661521"/>
    <x v="1062"/>
    <s v="1100 West Clark Street"/>
    <m/>
    <s v="Connell"/>
    <s v="Washington"/>
    <s v="99326"/>
    <n v="510"/>
    <n v="0"/>
    <n v="17"/>
    <n v="527"/>
    <x v="926"/>
    <n v="0"/>
    <n v="0.9677"/>
    <s v="No"/>
    <s v="No"/>
    <s v="No"/>
    <s v="No"/>
    <s v="No"/>
    <s v="No"/>
    <s v="No"/>
    <s v="No"/>
    <s v="No"/>
    <s v="No"/>
    <s v="Yes"/>
    <s v="Yes"/>
    <s v="Yes"/>
    <s v="Yes"/>
    <s v="CEP"/>
  </r>
  <r>
    <n v="159285"/>
    <x v="186"/>
    <x v="166"/>
    <x v="34"/>
    <s v="4th District"/>
    <s v="Public"/>
    <s v="School District"/>
    <s v="No"/>
    <s v="Yes"/>
    <n v="680895"/>
    <x v="1063"/>
    <s v="200 E. Pepiot Rd."/>
    <m/>
    <s v="Mesa"/>
    <s v="Washington"/>
    <s v="99343"/>
    <n v="184"/>
    <n v="0"/>
    <n v="25"/>
    <n v="209"/>
    <x v="927"/>
    <n v="0"/>
    <n v="0.88039999999999996"/>
    <s v="Yes"/>
    <s v="Yes"/>
    <s v="Yes"/>
    <s v="Yes"/>
    <s v="Yes"/>
    <s v="Yes"/>
    <s v="Yes"/>
    <s v="Yes"/>
    <s v="No"/>
    <s v="No"/>
    <s v="No"/>
    <s v="No"/>
    <s v="No"/>
    <s v="No"/>
    <s v="CEP"/>
  </r>
  <r>
    <n v="159285"/>
    <x v="186"/>
    <x v="166"/>
    <x v="34"/>
    <s v="4th District"/>
    <s v="Public"/>
    <s v="School District"/>
    <s v="No"/>
    <s v="Yes"/>
    <n v="661524"/>
    <x v="1064"/>
    <s v="110 N. Chelan"/>
    <m/>
    <s v="Connell"/>
    <s v="Washington"/>
    <s v="99326"/>
    <n v="25"/>
    <n v="0"/>
    <n v="0"/>
    <n v="25"/>
    <x v="0"/>
    <n v="0"/>
    <n v="1"/>
    <s v="No"/>
    <s v="No"/>
    <s v="No"/>
    <s v="No"/>
    <s v="No"/>
    <s v="No"/>
    <s v="No"/>
    <s v="No"/>
    <s v="No"/>
    <s v="No"/>
    <s v="Yes"/>
    <s v="Yes"/>
    <s v="Yes"/>
    <s v="Yes"/>
    <s v="CEP"/>
  </r>
  <r>
    <n v="159285"/>
    <x v="186"/>
    <x v="166"/>
    <x v="34"/>
    <s v="4th District"/>
    <s v="Public"/>
    <s v="School District"/>
    <s v="No"/>
    <s v="Yes"/>
    <n v="680900"/>
    <x v="1065"/>
    <s v="1051 West Clark Street"/>
    <m/>
    <s v="Connell"/>
    <s v="Washington"/>
    <s v="99326"/>
    <n v="313"/>
    <n v="0"/>
    <n v="0"/>
    <n v="313"/>
    <x v="0"/>
    <n v="0"/>
    <n v="1"/>
    <s v="No"/>
    <s v="No"/>
    <s v="No"/>
    <s v="No"/>
    <s v="No"/>
    <s v="No"/>
    <s v="No"/>
    <s v="No"/>
    <s v="Yes"/>
    <s v="Yes"/>
    <s v="No"/>
    <s v="No"/>
    <s v="No"/>
    <s v="No"/>
    <s v="CEP"/>
  </r>
  <r>
    <n v="159182"/>
    <x v="187"/>
    <x v="167"/>
    <x v="9"/>
    <s v="6th District"/>
    <s v="Public"/>
    <s v="School District"/>
    <s v="No"/>
    <s v="Yes"/>
    <n v="685702"/>
    <x v="1066"/>
    <s v="26201 Siyaya Ave NE"/>
    <m/>
    <s v="Kingston"/>
    <s v="Washington"/>
    <s v="98346"/>
    <n v="21"/>
    <n v="8"/>
    <n v="29"/>
    <n v="58"/>
    <x v="928"/>
    <n v="0.13789999999999999"/>
    <n v="0.5"/>
    <s v="No"/>
    <s v="No"/>
    <s v="No"/>
    <s v="No"/>
    <s v="No"/>
    <s v="No"/>
    <s v="No"/>
    <s v="No"/>
    <s v="No"/>
    <s v="No"/>
    <s v="Yes"/>
    <s v="Yes"/>
    <s v="Yes"/>
    <s v="Yes"/>
    <s v="Standard"/>
  </r>
  <r>
    <n v="159182"/>
    <x v="187"/>
    <x v="167"/>
    <x v="9"/>
    <s v="6th District"/>
    <s v="Public"/>
    <s v="School District"/>
    <s v="No"/>
    <s v="Yes"/>
    <n v="663866"/>
    <x v="1067"/>
    <s v="26201 Siyaya Ave NE"/>
    <m/>
    <s v="Kingston"/>
    <s v="Washington"/>
    <s v="98346"/>
    <n v="177"/>
    <n v="47"/>
    <n v="400"/>
    <n v="624"/>
    <x v="137"/>
    <n v="7.5300000000000006E-2"/>
    <n v="0.35899999999999999"/>
    <s v="No"/>
    <s v="No"/>
    <s v="No"/>
    <s v="No"/>
    <s v="No"/>
    <s v="No"/>
    <s v="No"/>
    <s v="No"/>
    <s v="No"/>
    <s v="No"/>
    <s v="Yes"/>
    <s v="Yes"/>
    <s v="Yes"/>
    <s v="Yes"/>
    <s v="Standard"/>
  </r>
  <r>
    <n v="159182"/>
    <x v="187"/>
    <x v="167"/>
    <x v="9"/>
    <s v="6th District"/>
    <s v="Public"/>
    <s v="School District"/>
    <s v="No"/>
    <s v="Yes"/>
    <n v="661473"/>
    <x v="1068"/>
    <s v="9000 NE West Kingston Rd"/>
    <m/>
    <s v="Kingston"/>
    <s v="Washington"/>
    <s v="98346"/>
    <n v="142"/>
    <n v="41"/>
    <n v="289"/>
    <n v="472"/>
    <x v="929"/>
    <n v="8.6900000000000005E-2"/>
    <n v="0.38769999999999999"/>
    <s v="No"/>
    <s v="No"/>
    <s v="No"/>
    <s v="No"/>
    <s v="No"/>
    <s v="No"/>
    <s v="No"/>
    <s v="Yes"/>
    <s v="Yes"/>
    <s v="Yes"/>
    <s v="No"/>
    <s v="No"/>
    <s v="No"/>
    <s v="No"/>
    <s v="Standard"/>
  </r>
  <r>
    <n v="159182"/>
    <x v="187"/>
    <x v="167"/>
    <x v="9"/>
    <s v="6th District"/>
    <s v="Public"/>
    <s v="School District"/>
    <s v="No"/>
    <s v="Yes"/>
    <n v="661471"/>
    <x v="1069"/>
    <s v="1780 NE Hostmark"/>
    <m/>
    <s v="Poulsbo"/>
    <s v="Washington"/>
    <s v="98370"/>
    <n v="206"/>
    <n v="68"/>
    <n v="841"/>
    <n v="1115"/>
    <x v="839"/>
    <n v="6.0999999999999999E-2"/>
    <n v="0.2457"/>
    <s v="No"/>
    <s v="No"/>
    <s v="No"/>
    <s v="No"/>
    <s v="No"/>
    <s v="No"/>
    <s v="No"/>
    <s v="No"/>
    <s v="No"/>
    <s v="No"/>
    <s v="Yes"/>
    <s v="Yes"/>
    <s v="Yes"/>
    <s v="Yes"/>
    <s v="Standard"/>
  </r>
  <r>
    <n v="159182"/>
    <x v="187"/>
    <x v="167"/>
    <x v="9"/>
    <s v="6th District"/>
    <s v="Public"/>
    <s v="School District"/>
    <s v="No"/>
    <s v="Yes"/>
    <n v="661477"/>
    <x v="1070"/>
    <s v="15650 Central Valley Rd."/>
    <m/>
    <s v="Poulsbo"/>
    <s v="Washington"/>
    <s v="98370"/>
    <n v="74"/>
    <n v="24"/>
    <n v="205"/>
    <n v="303"/>
    <x v="930"/>
    <n v="7.9200000000000007E-2"/>
    <n v="0.32340000000000002"/>
    <s v="No"/>
    <s v="Yes"/>
    <s v="Yes"/>
    <s v="Yes"/>
    <s v="Yes"/>
    <s v="Yes"/>
    <s v="Yes"/>
    <s v="No"/>
    <s v="No"/>
    <s v="No"/>
    <s v="No"/>
    <s v="No"/>
    <s v="No"/>
    <s v="No"/>
    <s v="Standard"/>
  </r>
  <r>
    <n v="159182"/>
    <x v="187"/>
    <x v="167"/>
    <x v="9"/>
    <s v="6th District"/>
    <s v="Public"/>
    <s v="School District"/>
    <s v="No"/>
    <s v="Yes"/>
    <n v="661478"/>
    <x v="1071"/>
    <s v="18531 Noll Rd. N.E."/>
    <m/>
    <s v="Poulsbo"/>
    <s v="Washington"/>
    <s v="98370"/>
    <n v="86"/>
    <n v="34"/>
    <n v="353"/>
    <n v="473"/>
    <x v="931"/>
    <n v="7.1900000000000006E-2"/>
    <n v="0.25369999999999998"/>
    <s v="No"/>
    <s v="Yes"/>
    <s v="Yes"/>
    <s v="Yes"/>
    <s v="Yes"/>
    <s v="Yes"/>
    <s v="Yes"/>
    <s v="No"/>
    <s v="No"/>
    <s v="No"/>
    <s v="No"/>
    <s v="No"/>
    <s v="No"/>
    <s v="No"/>
    <s v="Standard"/>
  </r>
  <r>
    <n v="159182"/>
    <x v="187"/>
    <x v="167"/>
    <x v="9"/>
    <s v="6th District"/>
    <s v="Public"/>
    <s v="School District"/>
    <s v="No"/>
    <s v="Yes"/>
    <n v="661474"/>
    <x v="1072"/>
    <s v="2003 N.E. Hostmark"/>
    <m/>
    <s v="Poulsbo"/>
    <s v="Washington"/>
    <s v="98370"/>
    <n v="143"/>
    <n v="54"/>
    <n v="485"/>
    <n v="682"/>
    <x v="932"/>
    <n v="7.9200000000000007E-2"/>
    <n v="0.28889999999999999"/>
    <s v="No"/>
    <s v="No"/>
    <s v="No"/>
    <s v="No"/>
    <s v="No"/>
    <s v="No"/>
    <s v="No"/>
    <s v="Yes"/>
    <s v="Yes"/>
    <s v="Yes"/>
    <s v="No"/>
    <s v="No"/>
    <s v="No"/>
    <s v="No"/>
    <s v="Standard"/>
  </r>
  <r>
    <n v="159182"/>
    <x v="187"/>
    <x v="167"/>
    <x v="9"/>
    <s v="6th District"/>
    <s v="Public"/>
    <s v="School District"/>
    <s v="No"/>
    <s v="Yes"/>
    <n v="661476"/>
    <x v="1073"/>
    <s v="26331 Barber Cuttoff Rd."/>
    <m/>
    <s v="Kingston"/>
    <s v="Washington"/>
    <s v="98346"/>
    <n v="112"/>
    <n v="33"/>
    <n v="247"/>
    <n v="392"/>
    <x v="933"/>
    <n v="8.4199999999999997E-2"/>
    <n v="0.36990000000000001"/>
    <s v="No"/>
    <s v="Yes"/>
    <s v="Yes"/>
    <s v="Yes"/>
    <s v="Yes"/>
    <s v="Yes"/>
    <s v="Yes"/>
    <s v="No"/>
    <s v="No"/>
    <s v="No"/>
    <s v="No"/>
    <s v="No"/>
    <s v="No"/>
    <s v="No"/>
    <s v="Standard"/>
  </r>
  <r>
    <n v="159182"/>
    <x v="187"/>
    <x v="167"/>
    <x v="9"/>
    <s v="6th District"/>
    <s v="Public"/>
    <s v="School District"/>
    <s v="No"/>
    <s v="Yes"/>
    <n v="661479"/>
    <x v="1074"/>
    <s v="18950 Park Ave. N.E."/>
    <m/>
    <s v="Suquamish"/>
    <s v="Washington"/>
    <s v="98392"/>
    <n v="114"/>
    <n v="48"/>
    <n v="165"/>
    <n v="327"/>
    <x v="934"/>
    <n v="0.14680000000000001"/>
    <n v="0.49540000000000001"/>
    <s v="No"/>
    <s v="Yes"/>
    <s v="Yes"/>
    <s v="Yes"/>
    <s v="Yes"/>
    <s v="Yes"/>
    <s v="Yes"/>
    <s v="No"/>
    <s v="No"/>
    <s v="No"/>
    <s v="No"/>
    <s v="No"/>
    <s v="No"/>
    <s v="No"/>
    <s v="Standard"/>
  </r>
  <r>
    <n v="159182"/>
    <x v="187"/>
    <x v="167"/>
    <x v="9"/>
    <s v="6th District"/>
    <s v="Public"/>
    <s v="School District"/>
    <s v="No"/>
    <s v="Yes"/>
    <n v="661480"/>
    <x v="1075"/>
    <s v="22104 Rhododendron Ln. N.W."/>
    <m/>
    <s v="Poulsbo"/>
    <s v="Washington"/>
    <s v="98370"/>
    <n v="117"/>
    <n v="42"/>
    <n v="364"/>
    <n v="523"/>
    <x v="935"/>
    <n v="8.0299999999999996E-2"/>
    <n v="0.30399999999999999"/>
    <s v="No"/>
    <s v="Yes"/>
    <s v="Yes"/>
    <s v="Yes"/>
    <s v="Yes"/>
    <s v="Yes"/>
    <s v="Yes"/>
    <s v="No"/>
    <s v="No"/>
    <s v="No"/>
    <s v="No"/>
    <s v="No"/>
    <s v="No"/>
    <s v="No"/>
    <s v="Standard"/>
  </r>
  <r>
    <n v="159182"/>
    <x v="187"/>
    <x v="167"/>
    <x v="9"/>
    <s v="6th District"/>
    <s v="Public"/>
    <s v="School District"/>
    <s v="No"/>
    <s v="Yes"/>
    <n v="661481"/>
    <x v="1076"/>
    <s v="27089 Highland Rd. N.E."/>
    <m/>
    <s v="Kingston"/>
    <s v="Washington"/>
    <s v="98346"/>
    <n v="132"/>
    <n v="28"/>
    <n v="135"/>
    <n v="295"/>
    <x v="936"/>
    <n v="9.4899999999999998E-2"/>
    <n v="0.54239999999999999"/>
    <s v="No"/>
    <s v="Yes"/>
    <s v="Yes"/>
    <s v="Yes"/>
    <s v="Yes"/>
    <s v="Yes"/>
    <s v="Yes"/>
    <s v="Yes"/>
    <s v="Yes"/>
    <s v="Yes"/>
    <s v="No"/>
    <s v="No"/>
    <s v="No"/>
    <s v="No"/>
    <s v="Standard"/>
  </r>
  <r>
    <n v="159504"/>
    <x v="188"/>
    <x v="168"/>
    <x v="32"/>
    <s v="6th District"/>
    <s v="Public"/>
    <s v="School District"/>
    <s v="No"/>
    <s v="Yes"/>
    <n v="661820"/>
    <x v="1077"/>
    <s v="N.E. 22900 Hwy 3"/>
    <s v="Hwy 3"/>
    <s v="Belfair"/>
    <s v="Washington"/>
    <s v="98528"/>
    <n v="261"/>
    <n v="0"/>
    <n v="158"/>
    <n v="419"/>
    <x v="937"/>
    <n v="0"/>
    <n v="0.62290000000000001"/>
    <s v="Yes"/>
    <s v="Yes"/>
    <s v="Yes"/>
    <s v="Yes"/>
    <s v="Yes"/>
    <s v="Yes"/>
    <s v="Yes"/>
    <s v="No"/>
    <s v="No"/>
    <s v="No"/>
    <s v="No"/>
    <s v="No"/>
    <s v="No"/>
    <s v="No"/>
    <s v="CEP"/>
  </r>
  <r>
    <n v="159504"/>
    <x v="188"/>
    <x v="168"/>
    <x v="32"/>
    <s v="6th District"/>
    <s v="Public"/>
    <s v="School District"/>
    <s v="No"/>
    <s v="Yes"/>
    <n v="664603"/>
    <x v="1078"/>
    <s v="300 E. Campus Drive"/>
    <m/>
    <s v="Belfair"/>
    <s v="Washington"/>
    <s v="98528"/>
    <n v="316"/>
    <n v="0"/>
    <n v="150"/>
    <n v="466"/>
    <x v="938"/>
    <n v="0"/>
    <n v="0.67810000000000004"/>
    <s v="No"/>
    <s v="No"/>
    <s v="No"/>
    <s v="No"/>
    <s v="No"/>
    <s v="No"/>
    <s v="No"/>
    <s v="Yes"/>
    <s v="Yes"/>
    <s v="Yes"/>
    <s v="No"/>
    <s v="No"/>
    <s v="No"/>
    <s v="No"/>
    <s v="CEP"/>
  </r>
  <r>
    <n v="159504"/>
    <x v="188"/>
    <x v="168"/>
    <x v="32"/>
    <s v="6th District"/>
    <s v="Public"/>
    <s v="School District"/>
    <s v="No"/>
    <s v="Yes"/>
    <n v="663880"/>
    <x v="1079"/>
    <s v="90 E. North Mason School Rd"/>
    <m/>
    <s v="Belfair"/>
    <s v="Washington"/>
    <s v="98528"/>
    <n v="56"/>
    <n v="0"/>
    <n v="14"/>
    <n v="70"/>
    <x v="939"/>
    <n v="0"/>
    <n v="0.8"/>
    <s v="No"/>
    <s v="No"/>
    <s v="No"/>
    <s v="No"/>
    <s v="No"/>
    <s v="No"/>
    <s v="No"/>
    <s v="No"/>
    <s v="No"/>
    <s v="No"/>
    <s v="Yes"/>
    <s v="Yes"/>
    <s v="Yes"/>
    <s v="Yes"/>
    <s v="CEP"/>
  </r>
  <r>
    <n v="159504"/>
    <x v="188"/>
    <x v="168"/>
    <x v="21"/>
    <s v="6th District"/>
    <s v="Public"/>
    <s v="School District"/>
    <s v="No"/>
    <s v="Yes"/>
    <n v="685391"/>
    <x v="1080"/>
    <s v="22871 Ne SR 3"/>
    <m/>
    <s v="Belfair"/>
    <s v="Washington"/>
    <s v="98528"/>
    <n v="30"/>
    <n v="0"/>
    <n v="10"/>
    <n v="40"/>
    <x v="559"/>
    <n v="0"/>
    <n v="0.75"/>
    <s v="Yes"/>
    <s v="No"/>
    <s v="No"/>
    <s v="No"/>
    <s v="No"/>
    <s v="No"/>
    <s v="No"/>
    <s v="No"/>
    <s v="No"/>
    <s v="No"/>
    <s v="No"/>
    <s v="No"/>
    <s v="No"/>
    <s v="No"/>
    <s v="CEP"/>
  </r>
  <r>
    <n v="159504"/>
    <x v="188"/>
    <x v="168"/>
    <x v="32"/>
    <s v="6th District"/>
    <s v="Public"/>
    <s v="School District"/>
    <s v="No"/>
    <s v="Yes"/>
    <n v="661818"/>
    <x v="1081"/>
    <s v="150 E North Mason School RD"/>
    <m/>
    <s v="Belfair"/>
    <s v="Washington"/>
    <s v="98528"/>
    <n v="365"/>
    <n v="0"/>
    <n v="285"/>
    <n v="650"/>
    <x v="940"/>
    <n v="0"/>
    <n v="0.5615"/>
    <s v="No"/>
    <s v="No"/>
    <s v="No"/>
    <s v="No"/>
    <s v="No"/>
    <s v="No"/>
    <s v="No"/>
    <s v="No"/>
    <s v="No"/>
    <s v="No"/>
    <s v="Yes"/>
    <s v="Yes"/>
    <s v="Yes"/>
    <s v="Yes"/>
    <s v="CEP"/>
  </r>
  <r>
    <n v="159504"/>
    <x v="188"/>
    <x v="168"/>
    <x v="32"/>
    <s v="6th District"/>
    <s v="Public"/>
    <s v="School District"/>
    <s v="No"/>
    <s v="Yes"/>
    <n v="664285"/>
    <x v="1082"/>
    <s v="791 NE Sand Hill Rd"/>
    <m/>
    <s v="Belfair"/>
    <s v="Washington"/>
    <s v="98528"/>
    <n v="429"/>
    <n v="0"/>
    <n v="127"/>
    <n v="556"/>
    <x v="941"/>
    <n v="0"/>
    <n v="0.77159999999999995"/>
    <s v="No"/>
    <s v="Yes"/>
    <s v="Yes"/>
    <s v="Yes"/>
    <s v="Yes"/>
    <s v="Yes"/>
    <s v="Yes"/>
    <s v="No"/>
    <s v="No"/>
    <s v="No"/>
    <s v="No"/>
    <s v="No"/>
    <s v="No"/>
    <s v="No"/>
    <s v="CEP"/>
  </r>
  <r>
    <n v="159338"/>
    <x v="189"/>
    <x v="169"/>
    <x v="38"/>
    <s v="3rd District"/>
    <s v="Public"/>
    <s v="School District"/>
    <s v="No"/>
    <s v="Yes"/>
    <n v="663152"/>
    <x v="1083"/>
    <s v="2867 NORTH RIVER ROAD"/>
    <m/>
    <s v="COSMOPOLIS"/>
    <s v="Washington"/>
    <s v="98537"/>
    <n v="52"/>
    <n v="0"/>
    <n v="11"/>
    <n v="63"/>
    <x v="942"/>
    <n v="0"/>
    <n v="0.82540000000000002"/>
    <s v="Yes"/>
    <s v="Yes"/>
    <s v="Yes"/>
    <s v="Yes"/>
    <s v="Yes"/>
    <s v="Yes"/>
    <s v="Yes"/>
    <s v="Yes"/>
    <s v="Yes"/>
    <s v="Yes"/>
    <s v="Yes"/>
    <s v="Yes"/>
    <s v="Yes"/>
    <s v="Yes"/>
    <s v="CEP"/>
  </r>
  <r>
    <n v="159981"/>
    <x v="190"/>
    <x v="170"/>
    <x v="31"/>
    <s v="10th District"/>
    <s v="Public"/>
    <s v="School District"/>
    <s v="No"/>
    <s v="Yes"/>
    <n v="664416"/>
    <x v="1084"/>
    <s v="5900 54th Ave SE"/>
    <s v="5900 54th Ave SE"/>
    <s v="Lacey"/>
    <s v="Washington"/>
    <s v="98513"/>
    <n v="61"/>
    <n v="23"/>
    <n v="223"/>
    <n v="307"/>
    <x v="943"/>
    <n v="7.4899999999999994E-2"/>
    <n v="0.27360000000000001"/>
    <s v="No"/>
    <s v="No"/>
    <s v="No"/>
    <s v="No"/>
    <s v="No"/>
    <s v="No"/>
    <s v="No"/>
    <s v="Yes"/>
    <s v="Yes"/>
    <s v="Yes"/>
    <s v="No"/>
    <s v="No"/>
    <s v="No"/>
    <s v="No"/>
    <s v="Standard"/>
  </r>
  <r>
    <n v="159981"/>
    <x v="190"/>
    <x v="170"/>
    <x v="31"/>
    <s v="10th District"/>
    <s v="Public"/>
    <s v="School District"/>
    <s v="No"/>
    <s v="Yes"/>
    <n v="664415"/>
    <x v="1085"/>
    <s v="6501 Virginia St SE"/>
    <m/>
    <s v="Lacey"/>
    <s v="Washington"/>
    <s v="98513"/>
    <n v="320"/>
    <n v="0"/>
    <n v="167"/>
    <n v="487"/>
    <x v="944"/>
    <n v="0"/>
    <n v="0.65710000000000002"/>
    <s v="No"/>
    <s v="Yes"/>
    <s v="Yes"/>
    <s v="Yes"/>
    <s v="Yes"/>
    <s v="Yes"/>
    <s v="Yes"/>
    <s v="No"/>
    <s v="No"/>
    <s v="No"/>
    <s v="No"/>
    <s v="No"/>
    <s v="No"/>
    <s v="No"/>
    <s v="CEP"/>
  </r>
  <r>
    <n v="159981"/>
    <x v="190"/>
    <x v="170"/>
    <x v="31"/>
    <s v="10th District"/>
    <s v="Public"/>
    <s v="School District"/>
    <s v="No"/>
    <s v="Yes"/>
    <n v="661591"/>
    <x v="662"/>
    <s v="4301 6th Ave. N.E."/>
    <m/>
    <s v="Lacey"/>
    <s v="Washington"/>
    <s v="98516"/>
    <n v="282"/>
    <n v="60"/>
    <n v="371"/>
    <n v="713"/>
    <x v="945"/>
    <n v="8.4199999999999997E-2"/>
    <n v="0.47970000000000002"/>
    <s v="No"/>
    <s v="No"/>
    <s v="No"/>
    <s v="No"/>
    <s v="No"/>
    <s v="No"/>
    <s v="No"/>
    <s v="Yes"/>
    <s v="Yes"/>
    <s v="Yes"/>
    <s v="No"/>
    <s v="No"/>
    <s v="No"/>
    <s v="No"/>
    <s v="Standard"/>
  </r>
  <r>
    <n v="159981"/>
    <x v="190"/>
    <x v="170"/>
    <x v="31"/>
    <s v="10th District"/>
    <s v="Public"/>
    <s v="School District"/>
    <s v="No"/>
    <s v="Yes"/>
    <n v="686438"/>
    <x v="1086"/>
    <s v="411 College St. N.E."/>
    <m/>
    <s v="Lacey"/>
    <s v="Washington"/>
    <s v="98516"/>
    <n v="84"/>
    <n v="0"/>
    <n v="41"/>
    <n v="125"/>
    <x v="946"/>
    <n v="0"/>
    <n v="0.67200000000000004"/>
    <s v="No"/>
    <s v="No"/>
    <s v="No"/>
    <s v="No"/>
    <s v="No"/>
    <s v="No"/>
    <s v="No"/>
    <s v="No"/>
    <s v="No"/>
    <s v="No"/>
    <s v="Yes"/>
    <s v="Yes"/>
    <s v="Yes"/>
    <s v="Yes"/>
    <s v="CEP"/>
  </r>
  <r>
    <n v="159981"/>
    <x v="190"/>
    <x v="170"/>
    <x v="31"/>
    <s v="10th District"/>
    <s v="Public"/>
    <s v="School District"/>
    <s v="No"/>
    <s v="Yes"/>
    <n v="661580"/>
    <x v="1087"/>
    <s v="3025 Marvin Rd. S.E."/>
    <m/>
    <s v="Lacey"/>
    <s v="Washington"/>
    <s v="98503"/>
    <n v="142"/>
    <n v="29"/>
    <n v="308"/>
    <n v="479"/>
    <x v="947"/>
    <n v="6.0499999999999998E-2"/>
    <n v="0.35699999999999998"/>
    <s v="No"/>
    <s v="Yes"/>
    <s v="Yes"/>
    <s v="Yes"/>
    <s v="Yes"/>
    <s v="Yes"/>
    <s v="Yes"/>
    <s v="No"/>
    <s v="No"/>
    <s v="No"/>
    <s v="No"/>
    <s v="No"/>
    <s v="No"/>
    <s v="No"/>
    <s v="Standard"/>
  </r>
  <r>
    <n v="159981"/>
    <x v="190"/>
    <x v="170"/>
    <x v="31"/>
    <s v="10th District"/>
    <s v="Public"/>
    <s v="School District"/>
    <s v="No"/>
    <s v="Yes"/>
    <n v="661581"/>
    <x v="1088"/>
    <s v="4601 67th Ave. SE"/>
    <m/>
    <s v="Lacey"/>
    <s v="Washington"/>
    <s v="98513"/>
    <n v="149"/>
    <n v="43"/>
    <n v="368"/>
    <n v="560"/>
    <x v="948"/>
    <n v="7.6799999999999993E-2"/>
    <n v="0.34289999999999998"/>
    <s v="No"/>
    <s v="Yes"/>
    <s v="Yes"/>
    <s v="Yes"/>
    <s v="Yes"/>
    <s v="Yes"/>
    <s v="Yes"/>
    <s v="No"/>
    <s v="No"/>
    <s v="No"/>
    <s v="No"/>
    <s v="No"/>
    <s v="No"/>
    <s v="No"/>
    <s v="Standard"/>
  </r>
  <r>
    <n v="159981"/>
    <x v="190"/>
    <x v="170"/>
    <x v="31"/>
    <s v="10th District"/>
    <s v="Public"/>
    <s v="School District"/>
    <s v="No"/>
    <s v="Yes"/>
    <n v="661592"/>
    <x v="1089"/>
    <s v="3650 College St. S.E."/>
    <m/>
    <s v="Lacey"/>
    <s v="Washington"/>
    <s v="98503"/>
    <n v="243"/>
    <n v="57"/>
    <n v="343"/>
    <n v="643"/>
    <x v="949"/>
    <n v="8.8599999999999998E-2"/>
    <n v="0.46660000000000001"/>
    <s v="No"/>
    <s v="No"/>
    <s v="No"/>
    <s v="No"/>
    <s v="No"/>
    <s v="No"/>
    <s v="No"/>
    <s v="Yes"/>
    <s v="Yes"/>
    <s v="Yes"/>
    <s v="No"/>
    <s v="No"/>
    <s v="No"/>
    <s v="No"/>
    <s v="Standard"/>
  </r>
  <r>
    <n v="159981"/>
    <x v="190"/>
    <x v="170"/>
    <x v="31"/>
    <s v="10th District"/>
    <s v="Public"/>
    <s v="School District"/>
    <s v="No"/>
    <s v="Yes"/>
    <n v="661582"/>
    <x v="1090"/>
    <s v="1800 Homann Dr."/>
    <m/>
    <s v="Lacey"/>
    <s v="Washington"/>
    <s v="98503"/>
    <n v="277"/>
    <n v="0"/>
    <n v="95"/>
    <n v="372"/>
    <x v="950"/>
    <n v="0"/>
    <n v="0.74460000000000004"/>
    <s v="No"/>
    <s v="Yes"/>
    <s v="Yes"/>
    <s v="Yes"/>
    <s v="Yes"/>
    <s v="Yes"/>
    <s v="Yes"/>
    <s v="No"/>
    <s v="No"/>
    <s v="No"/>
    <s v="No"/>
    <s v="No"/>
    <s v="No"/>
    <s v="No"/>
    <s v="CEP"/>
  </r>
  <r>
    <n v="159981"/>
    <x v="190"/>
    <x v="170"/>
    <x v="31"/>
    <s v="10th District"/>
    <s v="Public"/>
    <s v="School District"/>
    <s v="No"/>
    <s v="Yes"/>
    <n v="661583"/>
    <x v="1091"/>
    <s v="6217 Mullen Rd."/>
    <m/>
    <s v="Lacey"/>
    <s v="Washington"/>
    <s v="98503"/>
    <n v="134"/>
    <n v="42"/>
    <n v="326"/>
    <n v="502"/>
    <x v="951"/>
    <n v="8.3699999999999997E-2"/>
    <n v="0.35060000000000002"/>
    <s v="No"/>
    <s v="Yes"/>
    <s v="Yes"/>
    <s v="Yes"/>
    <s v="Yes"/>
    <s v="Yes"/>
    <s v="Yes"/>
    <s v="No"/>
    <s v="No"/>
    <s v="No"/>
    <s v="No"/>
    <s v="No"/>
    <s v="No"/>
    <s v="No"/>
    <s v="Standard"/>
  </r>
  <r>
    <n v="159981"/>
    <x v="190"/>
    <x v="170"/>
    <x v="31"/>
    <s v="10th District"/>
    <s v="Public"/>
    <s v="School District"/>
    <s v="No"/>
    <s v="Yes"/>
    <n v="661584"/>
    <x v="1092"/>
    <s v="7600 5th St. S.E."/>
    <m/>
    <s v="Lacey"/>
    <s v="Washington"/>
    <s v="98503"/>
    <n v="426"/>
    <n v="0"/>
    <n v="77"/>
    <n v="503"/>
    <x v="952"/>
    <n v="0"/>
    <n v="0.84689999999999999"/>
    <s v="No"/>
    <s v="Yes"/>
    <s v="Yes"/>
    <s v="Yes"/>
    <s v="Yes"/>
    <s v="Yes"/>
    <s v="Yes"/>
    <s v="No"/>
    <s v="No"/>
    <s v="No"/>
    <s v="No"/>
    <s v="No"/>
    <s v="No"/>
    <s v="No"/>
    <s v="CEP"/>
  </r>
  <r>
    <n v="159981"/>
    <x v="190"/>
    <x v="170"/>
    <x v="31"/>
    <s v="10th District"/>
    <s v="Public"/>
    <s v="School District"/>
    <s v="No"/>
    <s v="Yes"/>
    <n v="665215"/>
    <x v="1093"/>
    <s v="836 Deerbrush Dr. S.E."/>
    <m/>
    <s v="Lacey"/>
    <s v="Washington"/>
    <s v="98513"/>
    <n v="184"/>
    <n v="51"/>
    <n v="513"/>
    <n v="748"/>
    <x v="953"/>
    <n v="6.8199999999999997E-2"/>
    <n v="0.31419999999999998"/>
    <s v="Yes"/>
    <s v="Yes"/>
    <s v="Yes"/>
    <s v="Yes"/>
    <s v="Yes"/>
    <s v="Yes"/>
    <s v="Yes"/>
    <s v="No"/>
    <s v="No"/>
    <s v="No"/>
    <s v="No"/>
    <s v="No"/>
    <s v="No"/>
    <s v="No"/>
    <s v="Standard"/>
  </r>
  <r>
    <n v="159981"/>
    <x v="190"/>
    <x v="170"/>
    <x v="31"/>
    <s v="10th District"/>
    <s v="Public"/>
    <s v="School District"/>
    <s v="No"/>
    <s v="Yes"/>
    <n v="664688"/>
    <x v="1094"/>
    <s v="1900 College St. S.E."/>
    <m/>
    <s v="Lacey"/>
    <s v="Washington"/>
    <s v="98503"/>
    <n v="511"/>
    <n v="0"/>
    <n v="237"/>
    <n v="748"/>
    <x v="954"/>
    <n v="0"/>
    <n v="0.68320000000000003"/>
    <s v="Yes"/>
    <s v="Yes"/>
    <s v="Yes"/>
    <s v="Yes"/>
    <s v="Yes"/>
    <s v="Yes"/>
    <s v="Yes"/>
    <s v="No"/>
    <s v="No"/>
    <s v="No"/>
    <s v="No"/>
    <s v="No"/>
    <s v="No"/>
    <s v="No"/>
    <s v="CEP"/>
  </r>
  <r>
    <n v="159981"/>
    <x v="190"/>
    <x v="170"/>
    <x v="31"/>
    <s v="10th District"/>
    <s v="Public"/>
    <s v="School District"/>
    <s v="No"/>
    <s v="Yes"/>
    <n v="661593"/>
    <x v="1095"/>
    <s v="8100 Steilacoom Rd."/>
    <m/>
    <s v="Lacey"/>
    <s v="Washington"/>
    <s v="98503"/>
    <n v="492"/>
    <n v="0"/>
    <n v="330"/>
    <n v="822"/>
    <x v="955"/>
    <n v="0"/>
    <n v="0.59850000000000003"/>
    <s v="No"/>
    <s v="No"/>
    <s v="No"/>
    <s v="No"/>
    <s v="No"/>
    <s v="No"/>
    <s v="No"/>
    <s v="Yes"/>
    <s v="Yes"/>
    <s v="Yes"/>
    <s v="No"/>
    <s v="No"/>
    <s v="No"/>
    <s v="No"/>
    <s v="CEP"/>
  </r>
  <r>
    <n v="159981"/>
    <x v="190"/>
    <x v="170"/>
    <x v="31"/>
    <s v="10th District"/>
    <s v="Public"/>
    <s v="School District"/>
    <s v="No"/>
    <s v="Yes"/>
    <n v="661594"/>
    <x v="1096"/>
    <s v="600 N.E. Sleater-Kinney Rd."/>
    <m/>
    <s v="Lacey"/>
    <s v="Washington"/>
    <s v="98506"/>
    <n v="489"/>
    <n v="104"/>
    <n v="820"/>
    <n v="1413"/>
    <x v="956"/>
    <n v="7.3599999999999999E-2"/>
    <n v="0.41970000000000002"/>
    <s v="No"/>
    <s v="No"/>
    <s v="No"/>
    <s v="No"/>
    <s v="No"/>
    <s v="No"/>
    <s v="No"/>
    <s v="No"/>
    <s v="No"/>
    <s v="No"/>
    <s v="Yes"/>
    <s v="Yes"/>
    <s v="Yes"/>
    <s v="Yes"/>
    <s v="Standard"/>
  </r>
  <r>
    <n v="159981"/>
    <x v="190"/>
    <x v="170"/>
    <x v="31"/>
    <s v="10th District"/>
    <s v="Public"/>
    <s v="School District"/>
    <s v="No"/>
    <s v="Yes"/>
    <n v="661586"/>
    <x v="1097"/>
    <s v="1330 Horne Ave. N.E."/>
    <m/>
    <s v="Lacey"/>
    <s v="Washington"/>
    <s v="98516"/>
    <n v="209"/>
    <n v="44"/>
    <n v="356"/>
    <n v="609"/>
    <x v="957"/>
    <n v="7.22E-2"/>
    <n v="0.41539999999999999"/>
    <s v="No"/>
    <s v="Yes"/>
    <s v="Yes"/>
    <s v="Yes"/>
    <s v="Yes"/>
    <s v="Yes"/>
    <s v="Yes"/>
    <s v="No"/>
    <s v="No"/>
    <s v="No"/>
    <s v="No"/>
    <s v="No"/>
    <s v="No"/>
    <s v="No"/>
    <s v="Standard"/>
  </r>
  <r>
    <n v="159981"/>
    <x v="190"/>
    <x v="170"/>
    <x v="31"/>
    <s v="10th District"/>
    <s v="Public"/>
    <s v="School District"/>
    <s v="No"/>
    <s v="Yes"/>
    <n v="664689"/>
    <x v="1098"/>
    <s v="1920 Abernethy Rd. N.E."/>
    <m/>
    <s v="Lacey"/>
    <s v="Washington"/>
    <s v="98516"/>
    <n v="312"/>
    <n v="0"/>
    <n v="202"/>
    <n v="514"/>
    <x v="958"/>
    <n v="0"/>
    <n v="0.60699999999999998"/>
    <s v="No"/>
    <s v="Yes"/>
    <s v="Yes"/>
    <s v="Yes"/>
    <s v="Yes"/>
    <s v="Yes"/>
    <s v="Yes"/>
    <s v="No"/>
    <s v="No"/>
    <s v="No"/>
    <s v="No"/>
    <s v="No"/>
    <s v="No"/>
    <s v="No"/>
    <s v="CEP"/>
  </r>
  <r>
    <n v="159981"/>
    <x v="190"/>
    <x v="170"/>
    <x v="31"/>
    <s v="10th District"/>
    <s v="Public"/>
    <s v="School District"/>
    <s v="No"/>
    <s v="Yes"/>
    <n v="661595"/>
    <x v="1099"/>
    <s v="350 River Ridge Dr SE"/>
    <m/>
    <s v="Lacey"/>
    <s v="Washington"/>
    <s v="98503"/>
    <n v="481"/>
    <n v="118"/>
    <n v="925"/>
    <n v="1524"/>
    <x v="799"/>
    <n v="7.7399999999999997E-2"/>
    <n v="0.39300000000000002"/>
    <s v="No"/>
    <s v="No"/>
    <s v="No"/>
    <s v="No"/>
    <s v="No"/>
    <s v="No"/>
    <s v="No"/>
    <s v="No"/>
    <s v="No"/>
    <s v="No"/>
    <s v="Yes"/>
    <s v="Yes"/>
    <s v="Yes"/>
    <s v="Yes"/>
    <s v="Standard"/>
  </r>
  <r>
    <n v="159981"/>
    <x v="190"/>
    <x v="170"/>
    <x v="31"/>
    <s v="10th District"/>
    <s v="Public"/>
    <s v="School District"/>
    <s v="No"/>
    <s v="Yes"/>
    <n v="684419"/>
    <x v="1100"/>
    <s v="8605 Campus Glen Drive NE"/>
    <m/>
    <s v="Lacey"/>
    <s v="Washington"/>
    <s v="98516"/>
    <n v="257"/>
    <n v="77"/>
    <n v="450"/>
    <n v="784"/>
    <x v="959"/>
    <n v="9.8199999999999996E-2"/>
    <n v="0.42599999999999999"/>
    <s v="No"/>
    <s v="No"/>
    <s v="No"/>
    <s v="No"/>
    <s v="No"/>
    <s v="No"/>
    <s v="No"/>
    <s v="Yes"/>
    <s v="Yes"/>
    <s v="Yes"/>
    <s v="No"/>
    <s v="No"/>
    <s v="No"/>
    <s v="No"/>
    <s v="Standard"/>
  </r>
  <r>
    <n v="159981"/>
    <x v="190"/>
    <x v="170"/>
    <x v="31"/>
    <s v="10th District"/>
    <s v="Public"/>
    <s v="School District"/>
    <s v="No"/>
    <s v="Yes"/>
    <n v="661588"/>
    <x v="1101"/>
    <s v="1800 Seven Oaks Dr. S.E."/>
    <m/>
    <s v="Lacey"/>
    <s v="Washington"/>
    <s v="98503"/>
    <n v="165"/>
    <n v="48"/>
    <n v="230"/>
    <n v="443"/>
    <x v="960"/>
    <n v="0.1084"/>
    <n v="0.48080000000000001"/>
    <s v="No"/>
    <s v="Yes"/>
    <s v="Yes"/>
    <s v="Yes"/>
    <s v="Yes"/>
    <s v="Yes"/>
    <s v="Yes"/>
    <s v="No"/>
    <s v="No"/>
    <s v="No"/>
    <s v="No"/>
    <s v="No"/>
    <s v="No"/>
    <s v="No"/>
    <s v="Standard"/>
  </r>
  <r>
    <n v="159981"/>
    <x v="190"/>
    <x v="170"/>
    <x v="31"/>
    <s v="10th District"/>
    <s v="Public"/>
    <s v="School District"/>
    <s v="No"/>
    <s v="Yes"/>
    <n v="661589"/>
    <x v="1102"/>
    <s v="3845 Sleater-Kinney Rd."/>
    <m/>
    <s v="Lacey"/>
    <s v="Washington"/>
    <s v="98506"/>
    <n v="163"/>
    <n v="38"/>
    <n v="390"/>
    <n v="591"/>
    <x v="961"/>
    <n v="6.4299999999999996E-2"/>
    <n v="0.34010000000000001"/>
    <s v="No"/>
    <s v="Yes"/>
    <s v="Yes"/>
    <s v="Yes"/>
    <s v="Yes"/>
    <s v="Yes"/>
    <s v="Yes"/>
    <s v="No"/>
    <s v="No"/>
    <s v="No"/>
    <s v="No"/>
    <s v="No"/>
    <s v="No"/>
    <s v="No"/>
    <s v="Standard"/>
  </r>
  <r>
    <n v="159981"/>
    <x v="190"/>
    <x v="170"/>
    <x v="31"/>
    <s v="10th District"/>
    <s v="Public"/>
    <s v="School District"/>
    <s v="No"/>
    <s v="Yes"/>
    <n v="661597"/>
    <x v="1103"/>
    <s v="6120 Mullen Rd. SE"/>
    <m/>
    <s v="Lacey"/>
    <s v="Washington"/>
    <s v="98503"/>
    <n v="348"/>
    <n v="101"/>
    <n v="971"/>
    <n v="1420"/>
    <x v="962"/>
    <n v="7.1099999999999997E-2"/>
    <n v="0.31619999999999998"/>
    <s v="No"/>
    <s v="No"/>
    <s v="No"/>
    <s v="No"/>
    <s v="No"/>
    <s v="No"/>
    <s v="No"/>
    <s v="No"/>
    <s v="No"/>
    <s v="No"/>
    <s v="Yes"/>
    <s v="Yes"/>
    <s v="Yes"/>
    <s v="Yes"/>
    <s v="Standard"/>
  </r>
  <r>
    <n v="159981"/>
    <x v="190"/>
    <x v="170"/>
    <x v="31"/>
    <s v="10th District"/>
    <s v="Public"/>
    <s v="School District"/>
    <s v="No"/>
    <s v="Yes"/>
    <n v="661590"/>
    <x v="1104"/>
    <s v="4630 Carpenter Rd. S.E."/>
    <m/>
    <s v="Lacey"/>
    <s v="Washington"/>
    <s v="98503"/>
    <n v="134"/>
    <n v="44"/>
    <n v="296"/>
    <n v="474"/>
    <x v="963"/>
    <n v="9.2799999999999994E-2"/>
    <n v="0.3755"/>
    <s v="No"/>
    <s v="Yes"/>
    <s v="Yes"/>
    <s v="Yes"/>
    <s v="Yes"/>
    <s v="Yes"/>
    <s v="Yes"/>
    <s v="No"/>
    <s v="No"/>
    <s v="No"/>
    <s v="No"/>
    <s v="No"/>
    <s v="No"/>
    <s v="No"/>
    <s v="Standard"/>
  </r>
  <r>
    <n v="159462"/>
    <x v="191"/>
    <x v="171"/>
    <x v="22"/>
    <s v="5th District"/>
    <s v="Public"/>
    <s v="School District"/>
    <s v="No"/>
    <s v="Yes"/>
    <n v="661558"/>
    <x v="1105"/>
    <s v="404 10th ave"/>
    <s v="p.o. box 1280"/>
    <s v="Northport"/>
    <s v="Washington"/>
    <s v="99157"/>
    <n v="112"/>
    <n v="0"/>
    <n v="4"/>
    <n v="116"/>
    <x v="883"/>
    <n v="0"/>
    <n v="0.96550000000000002"/>
    <s v="Yes"/>
    <s v="Yes"/>
    <s v="Yes"/>
    <s v="Yes"/>
    <s v="Yes"/>
    <s v="Yes"/>
    <s v="Yes"/>
    <s v="Yes"/>
    <s v="Yes"/>
    <s v="Yes"/>
    <s v="No"/>
    <s v="No"/>
    <s v="No"/>
    <s v="No"/>
    <s v="CEP"/>
  </r>
  <r>
    <n v="159462"/>
    <x v="191"/>
    <x v="171"/>
    <x v="22"/>
    <s v="5th District"/>
    <s v="Public"/>
    <s v="School District"/>
    <s v="No"/>
    <s v="Yes"/>
    <n v="664960"/>
    <x v="1106"/>
    <s v="404 10th Street"/>
    <s v="P.O. Box 1280"/>
    <s v="Northport"/>
    <s v="Washington"/>
    <s v="99157"/>
    <n v="50"/>
    <n v="0"/>
    <n v="0"/>
    <n v="50"/>
    <x v="0"/>
    <n v="0"/>
    <n v="1"/>
    <s v="No"/>
    <s v="No"/>
    <s v="No"/>
    <s v="No"/>
    <s v="No"/>
    <s v="No"/>
    <s v="No"/>
    <s v="No"/>
    <s v="No"/>
    <s v="No"/>
    <s v="Yes"/>
    <s v="Yes"/>
    <s v="Yes"/>
    <s v="Yes"/>
    <s v="CEP"/>
  </r>
  <r>
    <n v="159895"/>
    <x v="192"/>
    <x v="172"/>
    <x v="8"/>
    <s v="1st District"/>
    <s v="Public"/>
    <s v="School District"/>
    <s v="No"/>
    <s v="Yes"/>
    <n v="661687"/>
    <x v="1107"/>
    <s v="6725 N.E. Arrowhead Drive"/>
    <m/>
    <s v="Kenmore"/>
    <s v="Washington"/>
    <s v="98028"/>
    <n v="42"/>
    <n v="7"/>
    <n v="236"/>
    <n v="285"/>
    <x v="964"/>
    <n v="2.46E-2"/>
    <n v="0.1719"/>
    <s v="No"/>
    <s v="Yes"/>
    <s v="Yes"/>
    <s v="Yes"/>
    <s v="Yes"/>
    <s v="Yes"/>
    <s v="Yes"/>
    <s v="No"/>
    <s v="No"/>
    <s v="No"/>
    <s v="No"/>
    <s v="No"/>
    <s v="No"/>
    <s v="No"/>
    <s v="Standard"/>
  </r>
  <r>
    <n v="159895"/>
    <x v="192"/>
    <x v="172"/>
    <x v="8"/>
    <s v="1st District"/>
    <s v="Public"/>
    <s v="School District"/>
    <s v="No"/>
    <s v="Yes"/>
    <n v="661688"/>
    <x v="1108"/>
    <s v="18101 Avondale Rd. N.E."/>
    <m/>
    <s v="Woodinville"/>
    <s v="Washington"/>
    <s v="98072"/>
    <n v="0"/>
    <n v="0"/>
    <n v="0"/>
    <n v="0"/>
    <x v="26"/>
    <n v="0"/>
    <n v="0"/>
    <s v="No"/>
    <s v="Yes"/>
    <s v="Yes"/>
    <s v="Yes"/>
    <s v="Yes"/>
    <s v="Yes"/>
    <s v="Yes"/>
    <s v="Yes"/>
    <s v="Yes"/>
    <s v="Yes"/>
    <s v="Yes"/>
    <s v="Yes"/>
    <s v="Yes"/>
    <s v="Yes"/>
    <s v="Standard"/>
  </r>
  <r>
    <n v="159895"/>
    <x v="192"/>
    <x v="172"/>
    <x v="8"/>
    <s v="1st District"/>
    <s v="Public"/>
    <s v="School District"/>
    <s v="No"/>
    <s v="Yes"/>
    <n v="661713"/>
    <x v="1109"/>
    <s v="9130 NE 180 St"/>
    <m/>
    <s v="Bothell"/>
    <s v="Washington"/>
    <s v="98011"/>
    <n v="229"/>
    <n v="100"/>
    <n v="1443"/>
    <n v="1772"/>
    <x v="965"/>
    <n v="5.6399999999999999E-2"/>
    <n v="0.1857"/>
    <s v="No"/>
    <s v="No"/>
    <s v="No"/>
    <s v="No"/>
    <s v="No"/>
    <s v="No"/>
    <s v="No"/>
    <s v="No"/>
    <s v="No"/>
    <s v="No"/>
    <s v="Yes"/>
    <s v="Yes"/>
    <s v="Yes"/>
    <s v="Yes"/>
    <s v="Standard"/>
  </r>
  <r>
    <n v="159895"/>
    <x v="192"/>
    <x v="172"/>
    <x v="8"/>
    <s v="1st District"/>
    <s v="Public"/>
    <s v="School District"/>
    <s v="No"/>
    <s v="Yes"/>
    <n v="687614"/>
    <x v="1110"/>
    <s v="19705 88th Avenue NE"/>
    <m/>
    <s v="Bothell"/>
    <s v="Washington"/>
    <s v="98011"/>
    <n v="25"/>
    <n v="3"/>
    <n v="261"/>
    <n v="289"/>
    <x v="966"/>
    <n v="1.04E-2"/>
    <n v="9.69E-2"/>
    <s v="Yes"/>
    <s v="No"/>
    <s v="No"/>
    <s v="No"/>
    <s v="No"/>
    <s v="No"/>
    <s v="No"/>
    <s v="No"/>
    <s v="No"/>
    <s v="No"/>
    <s v="No"/>
    <s v="No"/>
    <s v="No"/>
    <s v="No"/>
    <s v="Standard"/>
  </r>
  <r>
    <n v="159895"/>
    <x v="192"/>
    <x v="172"/>
    <x v="4"/>
    <s v="1st District"/>
    <s v="Public"/>
    <s v="School District"/>
    <s v="No"/>
    <s v="Yes"/>
    <n v="661689"/>
    <x v="1111"/>
    <s v="21400 35th Ave. S.E."/>
    <m/>
    <s v="Bothell"/>
    <s v="Washington"/>
    <s v="98021"/>
    <n v="80"/>
    <n v="25"/>
    <n v="822"/>
    <n v="927"/>
    <x v="433"/>
    <n v="2.7E-2"/>
    <n v="0.1133"/>
    <s v="No"/>
    <s v="Yes"/>
    <s v="Yes"/>
    <s v="Yes"/>
    <s v="Yes"/>
    <s v="Yes"/>
    <s v="Yes"/>
    <s v="No"/>
    <s v="No"/>
    <s v="No"/>
    <s v="No"/>
    <s v="No"/>
    <s v="No"/>
    <s v="No"/>
    <s v="Standard"/>
  </r>
  <r>
    <n v="159895"/>
    <x v="192"/>
    <x v="172"/>
    <x v="8"/>
    <s v="1st District"/>
    <s v="Public"/>
    <s v="School District"/>
    <s v="No"/>
    <s v="Yes"/>
    <n v="661707"/>
    <x v="1112"/>
    <s v="23723 23rd Ave. S.E."/>
    <m/>
    <s v="Bothell"/>
    <s v="Washington"/>
    <s v="98011"/>
    <n v="120"/>
    <n v="41"/>
    <n v="741"/>
    <n v="902"/>
    <x v="967"/>
    <n v="4.5499999999999999E-2"/>
    <n v="0.17849999999999999"/>
    <s v="No"/>
    <s v="No"/>
    <s v="No"/>
    <s v="No"/>
    <s v="No"/>
    <s v="No"/>
    <s v="No"/>
    <s v="Yes"/>
    <s v="Yes"/>
    <s v="Yes"/>
    <s v="No"/>
    <s v="No"/>
    <s v="No"/>
    <s v="No"/>
    <s v="Standard"/>
  </r>
  <r>
    <n v="159895"/>
    <x v="192"/>
    <x v="172"/>
    <x v="8"/>
    <s v="1st District"/>
    <s v="Public"/>
    <s v="School District"/>
    <s v="No"/>
    <s v="Yes"/>
    <n v="661690"/>
    <x v="1113"/>
    <s v="15940 Avondale Rd. N.E."/>
    <m/>
    <s v="Woodinville"/>
    <s v="Washington"/>
    <s v="98072"/>
    <n v="20"/>
    <n v="5"/>
    <n v="243"/>
    <n v="268"/>
    <x v="968"/>
    <n v="1.8700000000000001E-2"/>
    <n v="9.3299999999999994E-2"/>
    <s v="No"/>
    <s v="Yes"/>
    <s v="Yes"/>
    <s v="Yes"/>
    <s v="Yes"/>
    <s v="Yes"/>
    <s v="Yes"/>
    <s v="No"/>
    <s v="No"/>
    <s v="No"/>
    <s v="No"/>
    <s v="No"/>
    <s v="No"/>
    <s v="No"/>
    <s v="Standard"/>
  </r>
  <r>
    <n v="159895"/>
    <x v="192"/>
    <x v="172"/>
    <x v="4"/>
    <s v="1st District"/>
    <s v="Public"/>
    <s v="School District"/>
    <s v="No"/>
    <s v="Yes"/>
    <n v="661691"/>
    <x v="1114"/>
    <s v="21615 9th Ave. S.E."/>
    <m/>
    <s v="Bothell"/>
    <s v="Washington"/>
    <s v="98021"/>
    <n v="103"/>
    <n v="49"/>
    <n v="351"/>
    <n v="503"/>
    <x v="969"/>
    <n v="9.74E-2"/>
    <n v="0.30220000000000002"/>
    <s v="No"/>
    <s v="Yes"/>
    <s v="Yes"/>
    <s v="Yes"/>
    <s v="Yes"/>
    <s v="Yes"/>
    <s v="Yes"/>
    <s v="No"/>
    <s v="No"/>
    <s v="No"/>
    <s v="No"/>
    <s v="No"/>
    <s v="No"/>
    <s v="No"/>
    <s v="Standard"/>
  </r>
  <r>
    <n v="159895"/>
    <x v="192"/>
    <x v="172"/>
    <x v="8"/>
    <s v="1st District"/>
    <s v="Public"/>
    <s v="School District"/>
    <s v="No"/>
    <s v="Yes"/>
    <n v="661692"/>
    <x v="1115"/>
    <s v="22150 N.E. 156th Pl."/>
    <m/>
    <s v="Woodinville"/>
    <s v="Washington"/>
    <s v="98072"/>
    <n v="14"/>
    <n v="9"/>
    <n v="371"/>
    <n v="394"/>
    <x v="970"/>
    <n v="2.2800000000000001E-2"/>
    <n v="5.8400000000000001E-2"/>
    <s v="No"/>
    <s v="Yes"/>
    <s v="Yes"/>
    <s v="Yes"/>
    <s v="Yes"/>
    <s v="Yes"/>
    <s v="Yes"/>
    <s v="No"/>
    <s v="No"/>
    <s v="No"/>
    <s v="No"/>
    <s v="No"/>
    <s v="No"/>
    <s v="No"/>
    <s v="Standard"/>
  </r>
  <r>
    <n v="159895"/>
    <x v="192"/>
    <x v="172"/>
    <x v="8"/>
    <s v="1st District"/>
    <s v="Public"/>
    <s v="School District"/>
    <s v="No"/>
    <s v="Yes"/>
    <n v="661693"/>
    <x v="1116"/>
    <s v="3933 Jewell Rd."/>
    <m/>
    <s v="Bothell"/>
    <s v="Washington"/>
    <s v="98012"/>
    <n v="27"/>
    <n v="4"/>
    <n v="713"/>
    <n v="744"/>
    <x v="971"/>
    <n v="5.4000000000000003E-3"/>
    <n v="4.1700000000000001E-2"/>
    <s v="No"/>
    <s v="Yes"/>
    <s v="Yes"/>
    <s v="Yes"/>
    <s v="Yes"/>
    <s v="Yes"/>
    <s v="Yes"/>
    <s v="No"/>
    <s v="No"/>
    <s v="No"/>
    <s v="No"/>
    <s v="No"/>
    <s v="No"/>
    <s v="No"/>
    <s v="Standard"/>
  </r>
  <r>
    <n v="159895"/>
    <x v="192"/>
    <x v="172"/>
    <x v="4"/>
    <s v="1st District"/>
    <s v="Public"/>
    <s v="School District"/>
    <s v="No"/>
    <s v="Yes"/>
    <n v="661694"/>
    <x v="1117"/>
    <s v="303 224th St. S.W."/>
    <m/>
    <s v="Bothell"/>
    <s v="Washington"/>
    <s v="98021"/>
    <n v="78"/>
    <n v="23"/>
    <n v="416"/>
    <n v="517"/>
    <x v="972"/>
    <n v="4.4499999999999998E-2"/>
    <n v="0.19539999999999999"/>
    <s v="No"/>
    <s v="Yes"/>
    <s v="Yes"/>
    <s v="Yes"/>
    <s v="Yes"/>
    <s v="Yes"/>
    <s v="Yes"/>
    <s v="No"/>
    <s v="No"/>
    <s v="No"/>
    <s v="No"/>
    <s v="No"/>
    <s v="No"/>
    <s v="No"/>
    <s v="Standard"/>
  </r>
  <r>
    <n v="159895"/>
    <x v="192"/>
    <x v="172"/>
    <x v="8"/>
    <s v="1st District"/>
    <s v="Public"/>
    <s v="School District"/>
    <s v="No"/>
    <s v="Yes"/>
    <n v="661695"/>
    <x v="1118"/>
    <s v="17110 148th Ave. N.E."/>
    <m/>
    <s v="Woodinville"/>
    <s v="Washington"/>
    <s v="98072"/>
    <n v="43"/>
    <n v="9"/>
    <n v="302"/>
    <n v="354"/>
    <x v="973"/>
    <n v="2.5399999999999999E-2"/>
    <n v="0.1469"/>
    <s v="No"/>
    <s v="Yes"/>
    <s v="Yes"/>
    <s v="Yes"/>
    <s v="Yes"/>
    <s v="Yes"/>
    <s v="Yes"/>
    <s v="No"/>
    <s v="No"/>
    <s v="No"/>
    <s v="No"/>
    <s v="No"/>
    <s v="No"/>
    <s v="No"/>
    <s v="Standard"/>
  </r>
  <r>
    <n v="159895"/>
    <x v="192"/>
    <x v="172"/>
    <x v="8"/>
    <s v="1st District"/>
    <s v="Public"/>
    <s v="School District"/>
    <s v="No"/>
    <s v="Yes"/>
    <n v="661714"/>
    <x v="1119"/>
    <s v="15500 Simonds Rd. N.E."/>
    <m/>
    <s v="Kenmore"/>
    <s v="Washington"/>
    <s v="98028"/>
    <n v="182"/>
    <n v="62"/>
    <n v="1210"/>
    <n v="1454"/>
    <x v="974"/>
    <n v="4.2599999999999999E-2"/>
    <n v="0.1678"/>
    <s v="No"/>
    <s v="No"/>
    <s v="No"/>
    <s v="No"/>
    <s v="No"/>
    <s v="No"/>
    <s v="No"/>
    <s v="No"/>
    <s v="No"/>
    <s v="No"/>
    <s v="Yes"/>
    <s v="Yes"/>
    <s v="Yes"/>
    <s v="Yes"/>
    <s v="Standard"/>
  </r>
  <r>
    <n v="159895"/>
    <x v="192"/>
    <x v="172"/>
    <x v="4"/>
    <s v="1st District"/>
    <s v="Public"/>
    <s v="School District"/>
    <s v="No"/>
    <s v="Yes"/>
    <n v="686320"/>
    <x v="1120"/>
    <s v="2020 224th St SE"/>
    <m/>
    <s v="Bothell"/>
    <s v="Washington"/>
    <s v="98021"/>
    <n v="21"/>
    <n v="5"/>
    <n v="233"/>
    <n v="259"/>
    <x v="975"/>
    <n v="1.9300000000000001E-2"/>
    <n v="0.1004"/>
    <s v="No"/>
    <s v="No"/>
    <s v="No"/>
    <s v="No"/>
    <s v="No"/>
    <s v="No"/>
    <s v="No"/>
    <s v="No"/>
    <s v="No"/>
    <s v="No"/>
    <s v="Yes"/>
    <s v="Yes"/>
    <s v="Yes"/>
    <s v="Yes"/>
    <s v="Standard"/>
  </r>
  <r>
    <n v="159895"/>
    <x v="192"/>
    <x v="172"/>
    <x v="8"/>
    <s v="1st District"/>
    <s v="Public"/>
    <s v="School District"/>
    <s v="No"/>
    <s v="Yes"/>
    <n v="661696"/>
    <x v="1121"/>
    <s v="19121 71st Ave NE"/>
    <m/>
    <s v="Kenmore"/>
    <s v="Washington"/>
    <s v="98028"/>
    <n v="152"/>
    <n v="28"/>
    <n v="263"/>
    <n v="443"/>
    <x v="976"/>
    <n v="6.3200000000000006E-2"/>
    <n v="0.40629999999999999"/>
    <s v="No"/>
    <s v="Yes"/>
    <s v="Yes"/>
    <s v="Yes"/>
    <s v="Yes"/>
    <s v="Yes"/>
    <s v="Yes"/>
    <s v="No"/>
    <s v="No"/>
    <s v="No"/>
    <s v="No"/>
    <s v="No"/>
    <s v="No"/>
    <s v="No"/>
    <s v="Standard"/>
  </r>
  <r>
    <n v="159895"/>
    <x v="192"/>
    <x v="172"/>
    <x v="8"/>
    <s v="1st District"/>
    <s v="Public"/>
    <s v="School District"/>
    <s v="No"/>
    <s v="Yes"/>
    <n v="661708"/>
    <x v="1122"/>
    <s v="30323 66th Ave. N.E."/>
    <m/>
    <s v="Kenmore"/>
    <s v="Washington"/>
    <s v="98028"/>
    <n v="125"/>
    <n v="34"/>
    <n v="577"/>
    <n v="736"/>
    <x v="977"/>
    <n v="4.6199999999999998E-2"/>
    <n v="0.216"/>
    <s v="No"/>
    <s v="No"/>
    <s v="No"/>
    <s v="No"/>
    <s v="No"/>
    <s v="No"/>
    <s v="No"/>
    <s v="Yes"/>
    <s v="Yes"/>
    <s v="Yes"/>
    <s v="No"/>
    <s v="No"/>
    <s v="No"/>
    <s v="No"/>
    <s v="Standard"/>
  </r>
  <r>
    <n v="159895"/>
    <x v="192"/>
    <x v="172"/>
    <x v="4"/>
    <s v="1st District"/>
    <s v="Public"/>
    <s v="School District"/>
    <s v="No"/>
    <s v="Yes"/>
    <n v="661697"/>
    <x v="1123"/>
    <s v="23710 57th Ave. S.E."/>
    <m/>
    <s v="Woodinville"/>
    <s v="Washington"/>
    <s v="98072"/>
    <n v="17"/>
    <n v="11"/>
    <n v="637"/>
    <n v="665"/>
    <x v="978"/>
    <n v="1.6500000000000001E-2"/>
    <n v="4.2099999999999999E-2"/>
    <s v="No"/>
    <s v="Yes"/>
    <s v="Yes"/>
    <s v="Yes"/>
    <s v="Yes"/>
    <s v="Yes"/>
    <s v="Yes"/>
    <s v="No"/>
    <s v="No"/>
    <s v="No"/>
    <s v="No"/>
    <s v="No"/>
    <s v="No"/>
    <s v="No"/>
    <s v="Standard"/>
  </r>
  <r>
    <n v="159895"/>
    <x v="192"/>
    <x v="172"/>
    <x v="8"/>
    <s v="1st District"/>
    <s v="Public"/>
    <s v="School District"/>
    <s v="No"/>
    <s v="Yes"/>
    <n v="661709"/>
    <x v="1124"/>
    <s v="19301 168th Ave. N.E."/>
    <m/>
    <s v="Woodinville"/>
    <s v="Washington"/>
    <s v="98072"/>
    <n v="88"/>
    <n v="30"/>
    <n v="717"/>
    <n v="835"/>
    <x v="979"/>
    <n v="3.5900000000000001E-2"/>
    <n v="0.14130000000000001"/>
    <s v="No"/>
    <s v="No"/>
    <s v="No"/>
    <s v="No"/>
    <s v="No"/>
    <s v="No"/>
    <s v="No"/>
    <s v="Yes"/>
    <s v="Yes"/>
    <s v="Yes"/>
    <s v="No"/>
    <s v="No"/>
    <s v="No"/>
    <s v="No"/>
    <s v="Standard"/>
  </r>
  <r>
    <n v="159895"/>
    <x v="192"/>
    <x v="172"/>
    <x v="8"/>
    <s v="1st District"/>
    <s v="Public"/>
    <s v="School District"/>
    <s v="No"/>
    <s v="Yes"/>
    <n v="661698"/>
    <x v="1125"/>
    <s v="24118 Lockwood Rd."/>
    <m/>
    <s v="Bothell"/>
    <s v="Washington"/>
    <s v="98021"/>
    <n v="45"/>
    <n v="14"/>
    <n v="525"/>
    <n v="584"/>
    <x v="980"/>
    <n v="2.4E-2"/>
    <n v="0.10100000000000001"/>
    <s v="No"/>
    <s v="Yes"/>
    <s v="Yes"/>
    <s v="Yes"/>
    <s v="Yes"/>
    <s v="Yes"/>
    <s v="Yes"/>
    <s v="No"/>
    <s v="No"/>
    <s v="No"/>
    <s v="No"/>
    <s v="No"/>
    <s v="No"/>
    <s v="No"/>
    <s v="Standard"/>
  </r>
  <r>
    <n v="159895"/>
    <x v="192"/>
    <x v="172"/>
    <x v="8"/>
    <s v="1st District"/>
    <s v="Public"/>
    <s v="School District"/>
    <s v="No"/>
    <s v="Yes"/>
    <n v="661699"/>
    <x v="1126"/>
    <s v="19510 104th Ave. N.E."/>
    <m/>
    <s v="Bothell"/>
    <s v="Washington"/>
    <s v="98011"/>
    <n v="84"/>
    <n v="21"/>
    <n v="406"/>
    <n v="511"/>
    <x v="981"/>
    <n v="4.1099999999999998E-2"/>
    <n v="0.20549999999999999"/>
    <s v="No"/>
    <s v="Yes"/>
    <s v="Yes"/>
    <s v="Yes"/>
    <s v="Yes"/>
    <s v="Yes"/>
    <s v="Yes"/>
    <s v="No"/>
    <s v="No"/>
    <s v="No"/>
    <s v="No"/>
    <s v="No"/>
    <s v="No"/>
    <s v="No"/>
    <s v="Standard"/>
  </r>
  <r>
    <n v="159895"/>
    <x v="192"/>
    <x v="172"/>
    <x v="8"/>
    <s v="1st District"/>
    <s v="Public"/>
    <s v="School District"/>
    <s v="No"/>
    <s v="Yes"/>
    <n v="661700"/>
    <x v="1127"/>
    <s v="15115 84th Ave. N.E."/>
    <m/>
    <s v="Kenmore"/>
    <s v="Washington"/>
    <s v="98028"/>
    <n v="32"/>
    <n v="14"/>
    <n v="564"/>
    <n v="610"/>
    <x v="982"/>
    <n v="2.3E-2"/>
    <n v="7.5399999999999995E-2"/>
    <s v="No"/>
    <s v="Yes"/>
    <s v="Yes"/>
    <s v="Yes"/>
    <s v="Yes"/>
    <s v="Yes"/>
    <s v="Yes"/>
    <s v="No"/>
    <s v="No"/>
    <s v="No"/>
    <s v="No"/>
    <s v="No"/>
    <s v="No"/>
    <s v="No"/>
    <s v="Standard"/>
  </r>
  <r>
    <n v="159895"/>
    <x v="192"/>
    <x v="172"/>
    <x v="8"/>
    <s v="1st District"/>
    <s v="Public"/>
    <s v="School District"/>
    <s v="No"/>
    <s v="Yes"/>
    <n v="684866"/>
    <x v="1128"/>
    <s v="3613 191 Pl SE"/>
    <m/>
    <s v="Bothell"/>
    <s v="Washington"/>
    <s v="98012"/>
    <n v="188"/>
    <n v="84"/>
    <n v="1635"/>
    <n v="1907"/>
    <x v="983"/>
    <n v="4.3999999999999997E-2"/>
    <n v="0.1426"/>
    <s v="No"/>
    <s v="No"/>
    <s v="No"/>
    <s v="No"/>
    <s v="No"/>
    <s v="No"/>
    <s v="No"/>
    <s v="No"/>
    <s v="No"/>
    <s v="No"/>
    <s v="Yes"/>
    <s v="Yes"/>
    <s v="Yes"/>
    <s v="Yes"/>
    <s v="Standard"/>
  </r>
  <r>
    <n v="159895"/>
    <x v="192"/>
    <x v="172"/>
    <x v="15"/>
    <s v="1st District"/>
    <s v="Public"/>
    <s v="School District"/>
    <s v="No"/>
    <s v="Yes"/>
    <n v="687605"/>
    <x v="1129"/>
    <s v="18101 Avondale Road NE"/>
    <m/>
    <s v="Woodinville"/>
    <s v="Washington"/>
    <s v="98077"/>
    <n v="51"/>
    <n v="17"/>
    <n v="388"/>
    <n v="456"/>
    <x v="984"/>
    <n v="3.73E-2"/>
    <n v="0.14910000000000001"/>
    <s v="No"/>
    <s v="Yes"/>
    <s v="Yes"/>
    <s v="Yes"/>
    <s v="Yes"/>
    <s v="Yes"/>
    <s v="Yes"/>
    <s v="Yes"/>
    <s v="Yes"/>
    <s v="Yes"/>
    <s v="Yes"/>
    <s v="Yes"/>
    <s v="Yes"/>
    <s v="Yes"/>
    <s v="Standard"/>
  </r>
  <r>
    <n v="159895"/>
    <x v="192"/>
    <x v="172"/>
    <x v="8"/>
    <s v="1st District"/>
    <s v="Public"/>
    <s v="School District"/>
    <s v="No"/>
    <s v="Yes"/>
    <n v="661710"/>
    <x v="1130"/>
    <s v="12101 N.E. 160th St."/>
    <m/>
    <s v="Bothell"/>
    <s v="Washington"/>
    <s v="98011"/>
    <n v="120"/>
    <n v="31"/>
    <n v="698"/>
    <n v="849"/>
    <x v="985"/>
    <n v="3.6499999999999998E-2"/>
    <n v="0.1779"/>
    <s v="No"/>
    <s v="No"/>
    <s v="No"/>
    <s v="No"/>
    <s v="No"/>
    <s v="No"/>
    <s v="No"/>
    <s v="Yes"/>
    <s v="Yes"/>
    <s v="Yes"/>
    <s v="No"/>
    <s v="No"/>
    <s v="No"/>
    <s v="No"/>
    <s v="Standard"/>
  </r>
  <r>
    <n v="159895"/>
    <x v="192"/>
    <x v="172"/>
    <x v="4"/>
    <s v="1st District"/>
    <s v="Public"/>
    <s v="School District"/>
    <s v="No"/>
    <s v="Yes"/>
    <n v="686319"/>
    <x v="1131"/>
    <s v="20510 49th Drive SE"/>
    <m/>
    <s v="Woodinville"/>
    <s v="Washington"/>
    <s v="98072"/>
    <n v="29"/>
    <n v="14"/>
    <n v="440"/>
    <n v="483"/>
    <x v="986"/>
    <n v="2.9000000000000001E-2"/>
    <n v="8.8999999999999996E-2"/>
    <s v="No"/>
    <s v="Yes"/>
    <s v="Yes"/>
    <s v="Yes"/>
    <s v="Yes"/>
    <s v="Yes"/>
    <s v="Yes"/>
    <s v="No"/>
    <s v="No"/>
    <s v="No"/>
    <s v="No"/>
    <s v="No"/>
    <s v="No"/>
    <s v="No"/>
    <s v="Standard"/>
  </r>
  <r>
    <n v="159895"/>
    <x v="192"/>
    <x v="172"/>
    <x v="4"/>
    <s v="1st District"/>
    <s v="Public"/>
    <s v="School District"/>
    <s v="No"/>
    <s v="Yes"/>
    <n v="661716"/>
    <x v="1132"/>
    <s v="22107 23rd Drive SE"/>
    <m/>
    <s v="Bothell"/>
    <s v="Washington"/>
    <s v="98021"/>
    <n v="32"/>
    <n v="8"/>
    <n v="96"/>
    <n v="136"/>
    <x v="987"/>
    <n v="5.8799999999999998E-2"/>
    <n v="0.29409999999999997"/>
    <s v="No"/>
    <s v="No"/>
    <s v="No"/>
    <s v="No"/>
    <s v="No"/>
    <s v="No"/>
    <s v="No"/>
    <s v="No"/>
    <s v="No"/>
    <s v="No"/>
    <s v="Yes"/>
    <s v="Yes"/>
    <s v="Yes"/>
    <s v="Yes"/>
    <s v="Standard"/>
  </r>
  <r>
    <n v="159895"/>
    <x v="192"/>
    <x v="172"/>
    <x v="4"/>
    <s v="1st District"/>
    <s v="Public"/>
    <s v="School District"/>
    <s v="No"/>
    <s v="Yes"/>
    <n v="661701"/>
    <x v="1133"/>
    <s v="23400 5th Ave. W."/>
    <m/>
    <s v="Bothell"/>
    <s v="Washington"/>
    <s v="98021"/>
    <n v="58"/>
    <n v="14"/>
    <n v="443"/>
    <n v="515"/>
    <x v="988"/>
    <n v="2.7199999999999998E-2"/>
    <n v="0.13980000000000001"/>
    <s v="No"/>
    <s v="Yes"/>
    <s v="Yes"/>
    <s v="Yes"/>
    <s v="Yes"/>
    <s v="Yes"/>
    <s v="Yes"/>
    <s v="No"/>
    <s v="No"/>
    <s v="No"/>
    <s v="No"/>
    <s v="No"/>
    <s v="No"/>
    <s v="No"/>
    <s v="Standard"/>
  </r>
  <r>
    <n v="159895"/>
    <x v="192"/>
    <x v="172"/>
    <x v="4"/>
    <s v="1st District"/>
    <s v="Public"/>
    <s v="School District"/>
    <s v="No"/>
    <s v="Yes"/>
    <n v="661711"/>
    <x v="1134"/>
    <s v="21404 35th Ave. S.E."/>
    <m/>
    <s v="Bothell"/>
    <s v="Washington"/>
    <s v="98021"/>
    <n v="126"/>
    <n v="40"/>
    <n v="991"/>
    <n v="1157"/>
    <x v="989"/>
    <n v="3.4599999999999999E-2"/>
    <n v="0.14349999999999999"/>
    <s v="No"/>
    <s v="No"/>
    <s v="No"/>
    <s v="No"/>
    <s v="No"/>
    <s v="No"/>
    <s v="No"/>
    <s v="Yes"/>
    <s v="Yes"/>
    <s v="Yes"/>
    <s v="No"/>
    <s v="No"/>
    <s v="No"/>
    <s v="No"/>
    <s v="Standard"/>
  </r>
  <r>
    <n v="159895"/>
    <x v="192"/>
    <x v="172"/>
    <x v="8"/>
    <s v="1st District"/>
    <s v="Public"/>
    <s v="School District"/>
    <s v="No"/>
    <s v="Yes"/>
    <n v="661702"/>
    <x v="265"/>
    <s v="14075 172nd Ave. N.E."/>
    <m/>
    <s v="Redmond"/>
    <s v="Washington"/>
    <s v="98052"/>
    <n v="8"/>
    <n v="9"/>
    <n v="358"/>
    <n v="375"/>
    <x v="990"/>
    <n v="2.4E-2"/>
    <n v="4.53E-2"/>
    <s v="No"/>
    <s v="Yes"/>
    <s v="Yes"/>
    <s v="Yes"/>
    <s v="Yes"/>
    <s v="Yes"/>
    <s v="Yes"/>
    <s v="No"/>
    <s v="No"/>
    <s v="No"/>
    <s v="No"/>
    <s v="No"/>
    <s v="No"/>
    <s v="No"/>
    <s v="Standard"/>
  </r>
  <r>
    <n v="159895"/>
    <x v="192"/>
    <x v="172"/>
    <x v="8"/>
    <s v="1st District"/>
    <s v="Public"/>
    <s v="School District"/>
    <s v="No"/>
    <s v="Yes"/>
    <n v="661712"/>
    <x v="1135"/>
    <s v="19115 215th Way N.E."/>
    <m/>
    <s v="Woodinville"/>
    <s v="Washington"/>
    <s v="98072"/>
    <n v="28"/>
    <n v="14"/>
    <n v="646"/>
    <n v="688"/>
    <x v="991"/>
    <n v="2.0299999999999999E-2"/>
    <n v="6.0999999999999999E-2"/>
    <s v="No"/>
    <s v="No"/>
    <s v="No"/>
    <s v="No"/>
    <s v="No"/>
    <s v="No"/>
    <s v="No"/>
    <s v="Yes"/>
    <s v="Yes"/>
    <s v="Yes"/>
    <s v="No"/>
    <s v="No"/>
    <s v="No"/>
    <s v="No"/>
    <s v="Standard"/>
  </r>
  <r>
    <n v="159895"/>
    <x v="192"/>
    <x v="172"/>
    <x v="8"/>
    <s v="1st District"/>
    <s v="Public"/>
    <s v="School District"/>
    <s v="No"/>
    <s v="Yes"/>
    <n v="661703"/>
    <x v="1136"/>
    <s v="16501 N.E. 195th St."/>
    <m/>
    <s v="Woodinville"/>
    <s v="Washington"/>
    <s v="98072"/>
    <n v="28"/>
    <n v="14"/>
    <n v="364"/>
    <n v="406"/>
    <x v="992"/>
    <n v="3.4500000000000003E-2"/>
    <n v="0.10340000000000001"/>
    <s v="No"/>
    <s v="Yes"/>
    <s v="Yes"/>
    <s v="Yes"/>
    <s v="Yes"/>
    <s v="Yes"/>
    <s v="Yes"/>
    <s v="No"/>
    <s v="No"/>
    <s v="No"/>
    <s v="No"/>
    <s v="No"/>
    <s v="No"/>
    <s v="No"/>
    <s v="Standard"/>
  </r>
  <r>
    <n v="159895"/>
    <x v="192"/>
    <x v="172"/>
    <x v="8"/>
    <s v="1st District"/>
    <s v="Public"/>
    <s v="School District"/>
    <s v="No"/>
    <s v="Yes"/>
    <n v="661704"/>
    <x v="1137"/>
    <s v="19515 88th Ave. N.E."/>
    <m/>
    <s v="Bothell"/>
    <s v="Washington"/>
    <s v="98011"/>
    <n v="50"/>
    <n v="13"/>
    <n v="350"/>
    <n v="413"/>
    <x v="993"/>
    <n v="3.15E-2"/>
    <n v="0.1525"/>
    <s v="No"/>
    <s v="Yes"/>
    <s v="Yes"/>
    <s v="Yes"/>
    <s v="Yes"/>
    <s v="Yes"/>
    <s v="Yes"/>
    <s v="No"/>
    <s v="No"/>
    <s v="No"/>
    <s v="No"/>
    <s v="No"/>
    <s v="No"/>
    <s v="No"/>
    <s v="Standard"/>
  </r>
  <r>
    <n v="159895"/>
    <x v="192"/>
    <x v="172"/>
    <x v="8"/>
    <s v="1st District"/>
    <s v="Public"/>
    <s v="School District"/>
    <s v="No"/>
    <s v="Yes"/>
    <n v="661705"/>
    <x v="1138"/>
    <s v="12950 NE195th Street"/>
    <m/>
    <s v="Bothell"/>
    <s v="Washington"/>
    <s v="98011"/>
    <n v="92"/>
    <n v="30"/>
    <n v="360"/>
    <n v="482"/>
    <x v="994"/>
    <n v="6.2199999999999998E-2"/>
    <n v="0.25309999999999999"/>
    <s v="No"/>
    <s v="Yes"/>
    <s v="Yes"/>
    <s v="Yes"/>
    <s v="Yes"/>
    <s v="Yes"/>
    <s v="Yes"/>
    <s v="No"/>
    <s v="No"/>
    <s v="No"/>
    <s v="No"/>
    <s v="No"/>
    <s v="No"/>
    <s v="No"/>
    <s v="Standard"/>
  </r>
  <r>
    <n v="159895"/>
    <x v="192"/>
    <x v="172"/>
    <x v="8"/>
    <s v="1st District"/>
    <s v="Public"/>
    <s v="School District"/>
    <s v="No"/>
    <s v="Yes"/>
    <n v="661715"/>
    <x v="1139"/>
    <s v="19819 136th Ave. N.E."/>
    <m/>
    <s v="Woodinville"/>
    <s v="Washington"/>
    <s v="98072"/>
    <n v="139"/>
    <n v="44"/>
    <n v="1481"/>
    <n v="1664"/>
    <x v="995"/>
    <n v="2.64E-2"/>
    <n v="0.11"/>
    <s v="No"/>
    <s v="No"/>
    <s v="No"/>
    <s v="No"/>
    <s v="No"/>
    <s v="No"/>
    <s v="No"/>
    <s v="No"/>
    <s v="No"/>
    <s v="No"/>
    <s v="Yes"/>
    <s v="Yes"/>
    <s v="Yes"/>
    <s v="Yes"/>
    <s v="Standard"/>
  </r>
  <r>
    <n v="159895"/>
    <x v="192"/>
    <x v="172"/>
    <x v="8"/>
    <s v="1st District"/>
    <s v="Public"/>
    <s v="School District"/>
    <s v="No"/>
    <s v="Yes"/>
    <n v="661706"/>
    <x v="1140"/>
    <s v="12225 N.E. 160th"/>
    <m/>
    <s v="Bothell"/>
    <s v="Washington"/>
    <s v="98011"/>
    <n v="174"/>
    <n v="34"/>
    <n v="467"/>
    <n v="675"/>
    <x v="996"/>
    <n v="5.04E-2"/>
    <n v="0.30809999999999998"/>
    <s v="No"/>
    <s v="Yes"/>
    <s v="Yes"/>
    <s v="Yes"/>
    <s v="Yes"/>
    <s v="Yes"/>
    <s v="Yes"/>
    <s v="No"/>
    <s v="No"/>
    <s v="No"/>
    <s v="No"/>
    <s v="No"/>
    <s v="No"/>
    <s v="No"/>
    <s v="Standard"/>
  </r>
  <r>
    <n v="159980"/>
    <x v="193"/>
    <x v="173"/>
    <x v="27"/>
    <s v="2nd District"/>
    <s v="Public"/>
    <s v="School District"/>
    <s v="No"/>
    <s v="Yes"/>
    <n v="660768"/>
    <x v="1141"/>
    <s v="473 SW Fairhaven Dr"/>
    <m/>
    <s v="Oak Harbor"/>
    <s v="Washington"/>
    <s v="98277"/>
    <n v="126"/>
    <n v="41"/>
    <n v="211"/>
    <n v="378"/>
    <x v="196"/>
    <n v="0.1085"/>
    <n v="0.44180000000000003"/>
    <s v="No"/>
    <s v="Yes"/>
    <s v="Yes"/>
    <s v="Yes"/>
    <s v="Yes"/>
    <s v="Yes"/>
    <s v="No"/>
    <s v="No"/>
    <s v="No"/>
    <s v="No"/>
    <s v="No"/>
    <s v="No"/>
    <s v="No"/>
    <s v="No"/>
    <s v="Standard"/>
  </r>
  <r>
    <n v="159980"/>
    <x v="193"/>
    <x v="173"/>
    <x v="27"/>
    <s v="2nd District"/>
    <s v="Public"/>
    <s v="School District"/>
    <s v="No"/>
    <s v="Yes"/>
    <n v="663386"/>
    <x v="1142"/>
    <s v="600 Cherokee Ln"/>
    <m/>
    <s v="Oak Harbor"/>
    <s v="Washington"/>
    <s v="98277"/>
    <n v="88"/>
    <n v="77"/>
    <n v="369"/>
    <n v="534"/>
    <x v="997"/>
    <n v="0.14419999999999999"/>
    <n v="0.309"/>
    <s v="Yes"/>
    <s v="Yes"/>
    <s v="Yes"/>
    <s v="Yes"/>
    <s v="Yes"/>
    <s v="Yes"/>
    <s v="Yes"/>
    <s v="Yes"/>
    <s v="Yes"/>
    <s v="Yes"/>
    <s v="Yes"/>
    <s v="Yes"/>
    <s v="Yes"/>
    <s v="Yes"/>
    <s v="Standard"/>
  </r>
  <r>
    <n v="159980"/>
    <x v="193"/>
    <x v="173"/>
    <x v="27"/>
    <s v="2nd District"/>
    <s v="Public"/>
    <s v="School District"/>
    <s v="No"/>
    <s v="Yes"/>
    <n v="663385"/>
    <x v="1143"/>
    <s v="330 E Crescent Harbor Rd"/>
    <m/>
    <s v="Oak Harbor"/>
    <s v="Washington"/>
    <s v="98277"/>
    <n v="140"/>
    <n v="74"/>
    <n v="247"/>
    <n v="461"/>
    <x v="998"/>
    <n v="0.1605"/>
    <n v="0.4642"/>
    <s v="No"/>
    <s v="Yes"/>
    <s v="Yes"/>
    <s v="Yes"/>
    <s v="Yes"/>
    <s v="Yes"/>
    <s v="No"/>
    <s v="No"/>
    <s v="No"/>
    <s v="No"/>
    <s v="No"/>
    <s v="No"/>
    <s v="No"/>
    <s v="No"/>
    <s v="Standard"/>
  </r>
  <r>
    <n v="159980"/>
    <x v="193"/>
    <x v="173"/>
    <x v="27"/>
    <s v="2nd District"/>
    <s v="Public"/>
    <s v="School District"/>
    <s v="No"/>
    <s v="Yes"/>
    <n v="664034"/>
    <x v="1144"/>
    <s v="1500 N.W. 2nd Ave"/>
    <m/>
    <s v="Oak Harbor"/>
    <s v="Washington"/>
    <s v="98277"/>
    <n v="111"/>
    <n v="43"/>
    <n v="357"/>
    <n v="511"/>
    <x v="999"/>
    <n v="8.4099999999999994E-2"/>
    <n v="0.3014"/>
    <s v="No"/>
    <s v="Yes"/>
    <s v="Yes"/>
    <s v="Yes"/>
    <s v="Yes"/>
    <s v="Yes"/>
    <s v="No"/>
    <s v="No"/>
    <s v="No"/>
    <s v="No"/>
    <s v="No"/>
    <s v="No"/>
    <s v="No"/>
    <s v="No"/>
    <s v="Standard"/>
  </r>
  <r>
    <n v="159980"/>
    <x v="193"/>
    <x v="173"/>
    <x v="27"/>
    <s v="2nd District"/>
    <s v="Public"/>
    <s v="School District"/>
    <s v="No"/>
    <s v="Yes"/>
    <n v="660774"/>
    <x v="1145"/>
    <s v="67 NE Izett St"/>
    <m/>
    <s v="Oak Harbor"/>
    <s v="Washington"/>
    <s v="98277"/>
    <n v="190"/>
    <n v="91"/>
    <n v="465"/>
    <n v="746"/>
    <x v="1000"/>
    <n v="0.122"/>
    <n v="0.37669999999999998"/>
    <s v="No"/>
    <s v="No"/>
    <s v="No"/>
    <s v="No"/>
    <s v="No"/>
    <s v="No"/>
    <s v="No"/>
    <s v="No"/>
    <s v="Yes"/>
    <s v="Yes"/>
    <s v="No"/>
    <s v="No"/>
    <s v="No"/>
    <s v="No"/>
    <s v="Standard"/>
  </r>
  <r>
    <n v="159980"/>
    <x v="193"/>
    <x v="173"/>
    <x v="27"/>
    <s v="2nd District"/>
    <s v="Public"/>
    <s v="School District"/>
    <s v="No"/>
    <s v="Yes"/>
    <n v="660772"/>
    <x v="1146"/>
    <s v="151 SE Midway Blvd"/>
    <m/>
    <s v="Oak Harbor"/>
    <s v="Washington"/>
    <s v="98277"/>
    <n v="118"/>
    <n v="56"/>
    <n v="230"/>
    <n v="404"/>
    <x v="1001"/>
    <n v="0.1386"/>
    <n v="0.43070000000000003"/>
    <s v="No"/>
    <s v="Yes"/>
    <s v="Yes"/>
    <s v="Yes"/>
    <s v="Yes"/>
    <s v="Yes"/>
    <s v="No"/>
    <s v="No"/>
    <s v="No"/>
    <s v="No"/>
    <s v="No"/>
    <s v="No"/>
    <s v="No"/>
    <s v="No"/>
    <s v="Standard"/>
  </r>
  <r>
    <n v="159980"/>
    <x v="193"/>
    <x v="173"/>
    <x v="27"/>
    <s v="2nd District"/>
    <s v="Public"/>
    <s v="School District"/>
    <s v="No"/>
    <s v="Yes"/>
    <n v="660777"/>
    <x v="1147"/>
    <s v="950 NW 2nd Ave"/>
    <m/>
    <s v="Oak Harbor"/>
    <s v="Washington"/>
    <s v="98277"/>
    <n v="445"/>
    <n v="133"/>
    <n v="1174"/>
    <n v="1752"/>
    <x v="112"/>
    <n v="7.5899999999999995E-2"/>
    <n v="0.32990000000000003"/>
    <s v="No"/>
    <s v="No"/>
    <s v="No"/>
    <s v="No"/>
    <s v="No"/>
    <s v="No"/>
    <s v="No"/>
    <s v="No"/>
    <s v="No"/>
    <s v="No"/>
    <s v="Yes"/>
    <s v="Yes"/>
    <s v="Yes"/>
    <s v="Yes"/>
    <s v="Standard"/>
  </r>
  <r>
    <n v="159980"/>
    <x v="193"/>
    <x v="173"/>
    <x v="27"/>
    <s v="2nd District"/>
    <s v="Public"/>
    <s v="School District"/>
    <s v="No"/>
    <s v="Yes"/>
    <n v="684948"/>
    <x v="1148"/>
    <s v="150 SW 6th Ave"/>
    <m/>
    <s v="Oak Harbor"/>
    <s v="Washington"/>
    <s v="98277"/>
    <n v="197"/>
    <n v="106"/>
    <n v="456"/>
    <n v="759"/>
    <x v="1002"/>
    <n v="0.13969999999999999"/>
    <n v="0.3992"/>
    <s v="No"/>
    <s v="No"/>
    <s v="No"/>
    <s v="No"/>
    <s v="No"/>
    <s v="No"/>
    <s v="Yes"/>
    <s v="Yes"/>
    <s v="No"/>
    <s v="No"/>
    <s v="No"/>
    <s v="No"/>
    <s v="No"/>
    <s v="No"/>
    <s v="Standard"/>
  </r>
  <r>
    <n v="159980"/>
    <x v="193"/>
    <x v="173"/>
    <x v="27"/>
    <s v="2nd District"/>
    <s v="Public"/>
    <s v="School District"/>
    <s v="No"/>
    <s v="Yes"/>
    <n v="663384"/>
    <x v="1097"/>
    <s v="380 NE Regatta Dr"/>
    <m/>
    <s v="Oak Harbor"/>
    <s v="Washington"/>
    <s v="98277"/>
    <n v="134"/>
    <n v="85"/>
    <n v="218"/>
    <n v="437"/>
    <x v="1003"/>
    <n v="0.19450000000000001"/>
    <n v="0.50109999999999999"/>
    <s v="No"/>
    <s v="Yes"/>
    <s v="Yes"/>
    <s v="Yes"/>
    <s v="Yes"/>
    <s v="Yes"/>
    <s v="No"/>
    <s v="No"/>
    <s v="No"/>
    <s v="No"/>
    <s v="No"/>
    <s v="No"/>
    <s v="No"/>
    <s v="No"/>
    <s v="Standard"/>
  </r>
  <r>
    <n v="159451"/>
    <x v="194"/>
    <x v="174"/>
    <x v="24"/>
    <s v="5th District"/>
    <s v="Public"/>
    <s v="School District"/>
    <s v="No"/>
    <s v="Yes"/>
    <n v="662207"/>
    <x v="1149"/>
    <s v="101 East MCCOY STREET"/>
    <s v="101 East MCCOY STREET"/>
    <s v="Oakesdale"/>
    <s v="Washington"/>
    <s v="99158"/>
    <n v="775"/>
    <n v="0"/>
    <n v="1796"/>
    <n v="2571"/>
    <x v="1004"/>
    <n v="0"/>
    <n v="0.3014"/>
    <s v="Yes"/>
    <s v="Yes"/>
    <s v="Yes"/>
    <s v="Yes"/>
    <s v="Yes"/>
    <s v="Yes"/>
    <s v="Yes"/>
    <s v="No"/>
    <s v="No"/>
    <s v="No"/>
    <s v="No"/>
    <s v="No"/>
    <s v="No"/>
    <s v="No"/>
    <s v="Standard"/>
  </r>
  <r>
    <n v="159451"/>
    <x v="194"/>
    <x v="174"/>
    <x v="24"/>
    <s v="5th District"/>
    <s v="Public"/>
    <s v="School District"/>
    <s v="No"/>
    <s v="Yes"/>
    <n v="662208"/>
    <x v="1150"/>
    <s v="101 East MCCOY STREET"/>
    <s v="PO BOX 228"/>
    <s v="Oakesdale"/>
    <s v="Washington"/>
    <s v="99158"/>
    <n v="708"/>
    <n v="62"/>
    <n v="1888"/>
    <n v="2658"/>
    <x v="1005"/>
    <n v="2.3300000000000001E-2"/>
    <n v="0.28970000000000001"/>
    <s v="No"/>
    <s v="No"/>
    <s v="No"/>
    <s v="No"/>
    <s v="No"/>
    <s v="No"/>
    <s v="No"/>
    <s v="Yes"/>
    <s v="Yes"/>
    <s v="Yes"/>
    <s v="Yes"/>
    <s v="Yes"/>
    <s v="Yes"/>
    <s v="Yes"/>
    <s v="Standard"/>
  </r>
  <r>
    <n v="159389"/>
    <x v="195"/>
    <x v="175"/>
    <x v="0"/>
    <s v="6th District"/>
    <s v="Public"/>
    <s v="School District"/>
    <s v="No"/>
    <s v="Yes"/>
    <n v="663779"/>
    <x v="1151"/>
    <s v="200 School St"/>
    <s v="PO H"/>
    <s v="Oakville"/>
    <s v="Washington"/>
    <s v="98568"/>
    <n v="123"/>
    <n v="0"/>
    <n v="13"/>
    <n v="136"/>
    <x v="1006"/>
    <n v="0"/>
    <n v="0.90439999999999998"/>
    <s v="No"/>
    <s v="Yes"/>
    <s v="Yes"/>
    <s v="Yes"/>
    <s v="Yes"/>
    <s v="Yes"/>
    <s v="Yes"/>
    <s v="No"/>
    <s v="No"/>
    <s v="No"/>
    <s v="No"/>
    <s v="No"/>
    <s v="No"/>
    <s v="No"/>
    <s v="CEP"/>
  </r>
  <r>
    <n v="159389"/>
    <x v="195"/>
    <x v="175"/>
    <x v="0"/>
    <s v="6th District"/>
    <s v="Public"/>
    <s v="School District"/>
    <s v="No"/>
    <s v="Yes"/>
    <n v="660767"/>
    <x v="1152"/>
    <s v="200 School Street"/>
    <s v="Box H"/>
    <s v="Oakville"/>
    <s v="Washington"/>
    <s v="98568"/>
    <n v="105"/>
    <n v="0"/>
    <n v="37"/>
    <n v="142"/>
    <x v="1007"/>
    <n v="0"/>
    <n v="0.73939999999999995"/>
    <s v="No"/>
    <s v="No"/>
    <s v="No"/>
    <s v="No"/>
    <s v="No"/>
    <s v="No"/>
    <s v="No"/>
    <s v="Yes"/>
    <s v="Yes"/>
    <s v="Yes"/>
    <s v="Yes"/>
    <s v="Yes"/>
    <s v="Yes"/>
    <s v="Yes"/>
    <s v="CEP"/>
  </r>
  <r>
    <n v="159389"/>
    <x v="195"/>
    <x v="175"/>
    <x v="0"/>
    <s v="6th District"/>
    <s v="Public"/>
    <s v="School District"/>
    <s v="No"/>
    <s v="Yes"/>
    <n v="685851"/>
    <x v="1153"/>
    <s v="103 School St"/>
    <m/>
    <s v="Oakville"/>
    <s v="Washington"/>
    <s v="98568"/>
    <n v="24"/>
    <n v="0"/>
    <n v="1"/>
    <n v="25"/>
    <x v="568"/>
    <n v="0"/>
    <n v="0.96"/>
    <s v="No"/>
    <s v="No"/>
    <s v="No"/>
    <s v="No"/>
    <s v="No"/>
    <s v="No"/>
    <s v="No"/>
    <s v="Yes"/>
    <s v="Yes"/>
    <s v="Yes"/>
    <s v="Yes"/>
    <s v="Yes"/>
    <s v="Yes"/>
    <s v="Yes"/>
    <s v="CEP"/>
  </r>
  <r>
    <n v="159389"/>
    <x v="195"/>
    <x v="175"/>
    <x v="0"/>
    <s v="6th District"/>
    <s v="Public"/>
    <s v="School District"/>
    <s v="No"/>
    <s v="Yes"/>
    <n v="686321"/>
    <x v="1154"/>
    <s v="103 School Street"/>
    <s v="Box H"/>
    <s v="Oakville"/>
    <s v="Washington"/>
    <s v="98568"/>
    <n v="12"/>
    <n v="0"/>
    <n v="3"/>
    <n v="15"/>
    <x v="939"/>
    <n v="0"/>
    <n v="0.8"/>
    <s v="Yes"/>
    <s v="No"/>
    <s v="No"/>
    <s v="No"/>
    <s v="No"/>
    <s v="No"/>
    <s v="No"/>
    <s v="No"/>
    <s v="No"/>
    <s v="No"/>
    <s v="No"/>
    <s v="No"/>
    <s v="No"/>
    <s v="No"/>
    <s v="CEP"/>
  </r>
  <r>
    <n v="159356"/>
    <x v="196"/>
    <x v="176"/>
    <x v="38"/>
    <s v="3rd District"/>
    <s v="Public"/>
    <s v="School District"/>
    <s v="No"/>
    <s v="Yes"/>
    <n v="661845"/>
    <x v="1155"/>
    <s v="314 Brumbach"/>
    <m/>
    <s v="Ilwaco"/>
    <s v="Washington"/>
    <s v="98624"/>
    <n v="189"/>
    <n v="0"/>
    <n v="46"/>
    <n v="235"/>
    <x v="1008"/>
    <n v="0"/>
    <n v="0.80430000000000001"/>
    <s v="No"/>
    <s v="No"/>
    <s v="No"/>
    <s v="No"/>
    <s v="No"/>
    <s v="No"/>
    <s v="No"/>
    <s v="Yes"/>
    <s v="Yes"/>
    <s v="Yes"/>
    <s v="No"/>
    <s v="No"/>
    <s v="No"/>
    <s v="No"/>
    <s v="CEP"/>
  </r>
  <r>
    <n v="159356"/>
    <x v="196"/>
    <x v="176"/>
    <x v="38"/>
    <s v="3rd District"/>
    <s v="Public"/>
    <s v="School District"/>
    <s v="No"/>
    <s v="Yes"/>
    <n v="665930"/>
    <x v="1156"/>
    <s v="PO Box 778"/>
    <m/>
    <s v="Long Beach"/>
    <s v="Washington"/>
    <s v="98631"/>
    <n v="225"/>
    <n v="0"/>
    <n v="84"/>
    <n v="309"/>
    <x v="1009"/>
    <n v="0"/>
    <n v="0.72819999999999996"/>
    <s v="No"/>
    <s v="No"/>
    <s v="No"/>
    <s v="No"/>
    <s v="No"/>
    <s v="No"/>
    <s v="No"/>
    <s v="No"/>
    <s v="No"/>
    <s v="No"/>
    <s v="Yes"/>
    <s v="Yes"/>
    <s v="Yes"/>
    <s v="Yes"/>
    <s v="CEP"/>
  </r>
  <r>
    <n v="159356"/>
    <x v="196"/>
    <x v="176"/>
    <x v="38"/>
    <s v="3rd District"/>
    <s v="Public"/>
    <s v="School District"/>
    <s v="No"/>
    <s v="Yes"/>
    <n v="661843"/>
    <x v="1157"/>
    <s v="400 Washington Ave S"/>
    <m/>
    <s v="Long Beach"/>
    <s v="Washington"/>
    <s v="98631"/>
    <n v="225"/>
    <n v="0"/>
    <n v="14"/>
    <n v="239"/>
    <x v="1010"/>
    <n v="0"/>
    <n v="0.94140000000000001"/>
    <s v="Yes"/>
    <s v="Yes"/>
    <s v="Yes"/>
    <s v="Yes"/>
    <s v="No"/>
    <s v="No"/>
    <s v="No"/>
    <s v="No"/>
    <s v="No"/>
    <s v="No"/>
    <s v="No"/>
    <s v="No"/>
    <s v="No"/>
    <s v="No"/>
    <s v="CEP"/>
  </r>
  <r>
    <n v="159356"/>
    <x v="196"/>
    <x v="176"/>
    <x v="38"/>
    <s v="3rd District"/>
    <s v="Public"/>
    <s v="School District"/>
    <s v="No"/>
    <s v="Yes"/>
    <n v="684484"/>
    <x v="1158"/>
    <s v="500 S Washington Street"/>
    <m/>
    <s v="Long Beach"/>
    <s v="Washington"/>
    <s v="98631"/>
    <n v="40"/>
    <n v="0"/>
    <n v="10"/>
    <n v="50"/>
    <x v="939"/>
    <n v="0"/>
    <n v="0.8"/>
    <s v="No"/>
    <s v="No"/>
    <s v="No"/>
    <s v="No"/>
    <s v="No"/>
    <s v="No"/>
    <s v="No"/>
    <s v="Yes"/>
    <s v="Yes"/>
    <s v="Yes"/>
    <s v="Yes"/>
    <s v="Yes"/>
    <s v="Yes"/>
    <s v="Yes"/>
    <s v="CEP"/>
  </r>
  <r>
    <n v="159356"/>
    <x v="196"/>
    <x v="176"/>
    <x v="38"/>
    <s v="3rd District"/>
    <s v="Public"/>
    <s v="School District"/>
    <s v="No"/>
    <s v="Yes"/>
    <n v="665931"/>
    <x v="1159"/>
    <s v="25701 Vernon"/>
    <m/>
    <s v="Ocean Park"/>
    <s v="Washington"/>
    <s v="98640"/>
    <n v="208"/>
    <n v="0"/>
    <n v="4"/>
    <n v="212"/>
    <x v="1011"/>
    <n v="0"/>
    <n v="0.98109999999999997"/>
    <s v="No"/>
    <s v="No"/>
    <s v="No"/>
    <s v="No"/>
    <s v="Yes"/>
    <s v="Yes"/>
    <s v="Yes"/>
    <s v="No"/>
    <s v="No"/>
    <s v="No"/>
    <s v="No"/>
    <s v="No"/>
    <s v="No"/>
    <s v="No"/>
    <s v="CEP"/>
  </r>
  <r>
    <n v="159377"/>
    <x v="197"/>
    <x v="177"/>
    <x v="0"/>
    <s v="6th District"/>
    <s v="Public"/>
    <s v="School District"/>
    <s v="No"/>
    <s v="Yes"/>
    <n v="659021"/>
    <x v="1160"/>
    <s v="2580 S Montesano St"/>
    <m/>
    <s v="Westport"/>
    <s v="Washington"/>
    <s v="98595"/>
    <n v="324"/>
    <n v="0"/>
    <n v="3"/>
    <n v="327"/>
    <x v="1012"/>
    <n v="0"/>
    <n v="0.99080000000000001"/>
    <s v="Yes"/>
    <s v="Yes"/>
    <s v="Yes"/>
    <s v="Yes"/>
    <s v="Yes"/>
    <s v="Yes"/>
    <s v="Yes"/>
    <s v="Yes"/>
    <s v="No"/>
    <s v="No"/>
    <s v="No"/>
    <s v="No"/>
    <s v="No"/>
    <s v="No"/>
    <s v="CEP"/>
  </r>
  <r>
    <n v="159377"/>
    <x v="197"/>
    <x v="177"/>
    <x v="0"/>
    <s v="6th District"/>
    <s v="Public"/>
    <s v="School District"/>
    <s v="No"/>
    <s v="Yes"/>
    <n v="660764"/>
    <x v="1161"/>
    <s v="2580 S Montesano St"/>
    <m/>
    <s v="Westport"/>
    <s v="Washington"/>
    <s v="98595"/>
    <n v="208"/>
    <n v="0"/>
    <n v="39"/>
    <n v="247"/>
    <x v="1013"/>
    <n v="0"/>
    <n v="0.84209999999999996"/>
    <s v="No"/>
    <s v="No"/>
    <s v="No"/>
    <s v="No"/>
    <s v="No"/>
    <s v="No"/>
    <s v="No"/>
    <s v="No"/>
    <s v="Yes"/>
    <s v="Yes"/>
    <s v="Yes"/>
    <s v="Yes"/>
    <s v="Yes"/>
    <s v="Yes"/>
    <s v="CEP"/>
  </r>
  <r>
    <n v="159905"/>
    <x v="198"/>
    <x v="178"/>
    <x v="2"/>
    <s v="5th District"/>
    <s v="Public"/>
    <s v="School District"/>
    <s v="No"/>
    <s v="Yes"/>
    <n v="661801"/>
    <x v="1162"/>
    <s v="P.O. Box  248"/>
    <m/>
    <s v="Odessa"/>
    <s v="Washington"/>
    <s v="99159"/>
    <n v="29"/>
    <n v="23"/>
    <n v="51"/>
    <n v="103"/>
    <x v="1014"/>
    <n v="0.2233"/>
    <n v="0.50490000000000002"/>
    <s v="No"/>
    <s v="No"/>
    <s v="No"/>
    <s v="No"/>
    <s v="No"/>
    <s v="No"/>
    <s v="No"/>
    <s v="No"/>
    <s v="Yes"/>
    <s v="Yes"/>
    <s v="Yes"/>
    <s v="Yes"/>
    <s v="Yes"/>
    <s v="Yes"/>
    <s v="Standard"/>
  </r>
  <r>
    <n v="159905"/>
    <x v="198"/>
    <x v="178"/>
    <x v="2"/>
    <s v="5th District"/>
    <s v="Public"/>
    <s v="School District"/>
    <s v="No"/>
    <s v="Yes"/>
    <n v="664948"/>
    <x v="1163"/>
    <s v="P.O. Box  248"/>
    <s v="311 South 1st"/>
    <s v="Odessa"/>
    <s v="Washington"/>
    <s v="99159"/>
    <n v="43"/>
    <n v="16"/>
    <n v="71"/>
    <n v="130"/>
    <x v="1015"/>
    <n v="0.1231"/>
    <n v="0.45379999999999998"/>
    <s v="Yes"/>
    <s v="Yes"/>
    <s v="Yes"/>
    <s v="Yes"/>
    <s v="Yes"/>
    <s v="Yes"/>
    <s v="Yes"/>
    <s v="Yes"/>
    <s v="No"/>
    <s v="No"/>
    <s v="No"/>
    <s v="No"/>
    <s v="No"/>
    <s v="No"/>
    <s v="Standard"/>
  </r>
  <r>
    <n v="159859"/>
    <x v="199"/>
    <x v="6"/>
    <x v="13"/>
    <s v="4th District"/>
    <s v="Public"/>
    <s v="Government"/>
    <s v="Yes"/>
    <s v="No"/>
    <n v="662453"/>
    <x v="1164"/>
    <s v="237 N 4th AVE"/>
    <m/>
    <s v="Okanogan"/>
    <s v="Washington"/>
    <s v="98840"/>
    <n v="8"/>
    <n v="0"/>
    <n v="0"/>
    <n v="8"/>
    <x v="0"/>
    <n v="0"/>
    <n v="1"/>
    <s v="No"/>
    <s v="No"/>
    <s v="No"/>
    <s v="No"/>
    <s v="No"/>
    <s v="Yes"/>
    <s v="Yes"/>
    <s v="Yes"/>
    <s v="Yes"/>
    <s v="Yes"/>
    <s v="Yes"/>
    <s v="Yes"/>
    <s v="Yes"/>
    <s v="Yes"/>
    <s v="Standard"/>
  </r>
  <r>
    <n v="159343"/>
    <x v="200"/>
    <x v="179"/>
    <x v="13"/>
    <s v="4th District"/>
    <s v="Public"/>
    <s v="School District"/>
    <s v="No"/>
    <s v="Yes"/>
    <n v="664509"/>
    <x v="1165"/>
    <s v="126 South Main"/>
    <m/>
    <s v="Omak"/>
    <s v="Washington"/>
    <s v="98841"/>
    <n v="15"/>
    <n v="0"/>
    <n v="0"/>
    <n v="15"/>
    <x v="0"/>
    <n v="0"/>
    <n v="1"/>
    <s v="No"/>
    <s v="No"/>
    <s v="No"/>
    <s v="No"/>
    <s v="No"/>
    <s v="No"/>
    <s v="No"/>
    <s v="No"/>
    <s v="No"/>
    <s v="No"/>
    <s v="Yes"/>
    <s v="Yes"/>
    <s v="Yes"/>
    <s v="Yes"/>
    <s v="CEP"/>
  </r>
  <r>
    <n v="159343"/>
    <x v="200"/>
    <x v="179"/>
    <x v="13"/>
    <s v="4th District"/>
    <s v="Public"/>
    <s v="School District"/>
    <s v="No"/>
    <s v="Yes"/>
    <n v="661829"/>
    <x v="1166"/>
    <s v="PO Box 592"/>
    <s v="244 Fifth St. South"/>
    <s v="Okanogan"/>
    <s v="Washington"/>
    <s v="98840"/>
    <n v="172"/>
    <n v="0"/>
    <n v="133"/>
    <n v="305"/>
    <x v="1016"/>
    <n v="0"/>
    <n v="0.56389999999999996"/>
    <s v="No"/>
    <s v="No"/>
    <s v="No"/>
    <s v="No"/>
    <s v="No"/>
    <s v="No"/>
    <s v="No"/>
    <s v="No"/>
    <s v="No"/>
    <s v="No"/>
    <s v="Yes"/>
    <s v="Yes"/>
    <s v="Yes"/>
    <s v="Yes"/>
    <s v="CEP"/>
  </r>
  <r>
    <n v="159343"/>
    <x v="200"/>
    <x v="179"/>
    <x v="13"/>
    <s v="4th District"/>
    <s v="Public"/>
    <s v="School District"/>
    <s v="No"/>
    <s v="Yes"/>
    <n v="662789"/>
    <x v="1167"/>
    <s v="244 S Fifth"/>
    <s v="S Fifth"/>
    <s v="Okanogan"/>
    <s v="Washington"/>
    <s v="98840"/>
    <n v="178"/>
    <n v="0"/>
    <n v="71"/>
    <n v="249"/>
    <x v="1017"/>
    <n v="0"/>
    <n v="0.71489999999999998"/>
    <s v="No"/>
    <s v="No"/>
    <s v="No"/>
    <s v="No"/>
    <s v="No"/>
    <s v="No"/>
    <s v="No"/>
    <s v="Yes"/>
    <s v="Yes"/>
    <s v="Yes"/>
    <s v="No"/>
    <s v="No"/>
    <s v="No"/>
    <s v="No"/>
    <s v="CEP"/>
  </r>
  <r>
    <n v="159343"/>
    <x v="200"/>
    <x v="179"/>
    <x v="13"/>
    <s v="4th District"/>
    <s v="Public"/>
    <s v="School District"/>
    <s v="No"/>
    <s v="Yes"/>
    <n v="687625"/>
    <x v="1168"/>
    <s v="417 Spruce Street"/>
    <m/>
    <s v="Okanogan"/>
    <s v="Washington"/>
    <s v="98840"/>
    <n v="88"/>
    <n v="0"/>
    <n v="0"/>
    <n v="88"/>
    <x v="0"/>
    <n v="0"/>
    <n v="1"/>
    <s v="No"/>
    <s v="Yes"/>
    <s v="Yes"/>
    <s v="Yes"/>
    <s v="Yes"/>
    <s v="Yes"/>
    <s v="Yes"/>
    <s v="Yes"/>
    <s v="Yes"/>
    <s v="Yes"/>
    <s v="Yes"/>
    <s v="Yes"/>
    <s v="Yes"/>
    <s v="Yes"/>
    <s v="Standard"/>
  </r>
  <r>
    <n v="159343"/>
    <x v="200"/>
    <x v="179"/>
    <x v="13"/>
    <s v="4th District"/>
    <s v="Public"/>
    <s v="School District"/>
    <s v="No"/>
    <s v="Yes"/>
    <n v="661830"/>
    <x v="1169"/>
    <s v="1118 5th Avenue"/>
    <m/>
    <s v="Okanogan"/>
    <s v="Washington"/>
    <s v="98840"/>
    <n v="354"/>
    <n v="0"/>
    <n v="55"/>
    <n v="409"/>
    <x v="1018"/>
    <n v="0"/>
    <n v="0.86550000000000005"/>
    <s v="Yes"/>
    <s v="Yes"/>
    <s v="Yes"/>
    <s v="Yes"/>
    <s v="Yes"/>
    <s v="Yes"/>
    <s v="Yes"/>
    <s v="No"/>
    <s v="No"/>
    <s v="No"/>
    <s v="No"/>
    <s v="No"/>
    <s v="No"/>
    <s v="No"/>
    <s v="CEP"/>
  </r>
  <r>
    <n v="159923"/>
    <x v="201"/>
    <x v="180"/>
    <x v="31"/>
    <s v="10th District"/>
    <s v="Public"/>
    <s v="School District"/>
    <s v="No"/>
    <s v="Yes"/>
    <n v="662309"/>
    <x v="1170"/>
    <s v="1113 Legion Way S.E."/>
    <m/>
    <s v="Olympia"/>
    <s v="Washington"/>
    <s v="98501"/>
    <n v="38"/>
    <n v="13"/>
    <n v="140"/>
    <n v="191"/>
    <x v="621"/>
    <n v="6.8099999999999994E-2"/>
    <n v="0.26700000000000002"/>
    <s v="No"/>
    <s v="No"/>
    <s v="No"/>
    <s v="No"/>
    <s v="No"/>
    <s v="No"/>
    <s v="No"/>
    <s v="No"/>
    <s v="No"/>
    <s v="No"/>
    <s v="Yes"/>
    <s v="Yes"/>
    <s v="Yes"/>
    <s v="Yes"/>
    <s v="Standard"/>
  </r>
  <r>
    <n v="159923"/>
    <x v="201"/>
    <x v="180"/>
    <x v="31"/>
    <s v="10th District"/>
    <s v="Public"/>
    <s v="School District"/>
    <s v="No"/>
    <s v="Yes"/>
    <n v="665843"/>
    <x v="1171"/>
    <s v="7300 Zangle Rd. N.E."/>
    <m/>
    <s v="Olympia"/>
    <s v="Washington"/>
    <s v="98506"/>
    <n v="18"/>
    <n v="7"/>
    <n v="145"/>
    <n v="170"/>
    <x v="1019"/>
    <n v="4.1200000000000001E-2"/>
    <n v="0.14710000000000001"/>
    <s v="No"/>
    <s v="Yes"/>
    <s v="Yes"/>
    <s v="Yes"/>
    <s v="Yes"/>
    <s v="Yes"/>
    <s v="Yes"/>
    <s v="No"/>
    <s v="No"/>
    <s v="No"/>
    <s v="No"/>
    <s v="No"/>
    <s v="No"/>
    <s v="No"/>
    <s v="Standard"/>
  </r>
  <r>
    <n v="159923"/>
    <x v="201"/>
    <x v="180"/>
    <x v="31"/>
    <s v="10th District"/>
    <s v="Public"/>
    <s v="School District"/>
    <s v="No"/>
    <s v="Yes"/>
    <n v="661575"/>
    <x v="1172"/>
    <s v="2707 Conger Ave. W."/>
    <m/>
    <s v="Olympia"/>
    <s v="Washington"/>
    <s v="98502"/>
    <n v="305"/>
    <n v="80"/>
    <n v="966"/>
    <n v="1351"/>
    <x v="1020"/>
    <n v="5.9200000000000003E-2"/>
    <n v="0.28499999999999998"/>
    <s v="No"/>
    <s v="No"/>
    <s v="No"/>
    <s v="No"/>
    <s v="No"/>
    <s v="No"/>
    <s v="No"/>
    <s v="No"/>
    <s v="No"/>
    <s v="No"/>
    <s v="Yes"/>
    <s v="Yes"/>
    <s v="Yes"/>
    <s v="Yes"/>
    <s v="Standard"/>
  </r>
  <r>
    <n v="159923"/>
    <x v="201"/>
    <x v="180"/>
    <x v="31"/>
    <s v="10th District"/>
    <s v="Public"/>
    <s v="School District"/>
    <s v="No"/>
    <s v="Yes"/>
    <n v="662302"/>
    <x v="137"/>
    <s v="2637 45th Ave. S.E."/>
    <m/>
    <s v="Olympia"/>
    <s v="Washington"/>
    <s v="98501"/>
    <n v="51"/>
    <n v="14"/>
    <n v="385"/>
    <n v="450"/>
    <x v="1021"/>
    <n v="3.1099999999999999E-2"/>
    <n v="0.1444"/>
    <s v="No"/>
    <s v="Yes"/>
    <s v="Yes"/>
    <s v="Yes"/>
    <s v="Yes"/>
    <s v="Yes"/>
    <s v="Yes"/>
    <s v="No"/>
    <s v="No"/>
    <s v="No"/>
    <s v="No"/>
    <s v="No"/>
    <s v="No"/>
    <s v="No"/>
    <s v="Standard"/>
  </r>
  <r>
    <n v="159923"/>
    <x v="201"/>
    <x v="180"/>
    <x v="31"/>
    <s v="10th District"/>
    <s v="Public"/>
    <s v="School District"/>
    <s v="No"/>
    <s v="Yes"/>
    <n v="661568"/>
    <x v="501"/>
    <s v="325 Plymouth St. N.W."/>
    <m/>
    <s v="Olympia"/>
    <s v="Washington"/>
    <s v="98502"/>
    <n v="230"/>
    <n v="0"/>
    <n v="70"/>
    <n v="300"/>
    <x v="1022"/>
    <n v="0"/>
    <n v="0.76670000000000005"/>
    <s v="No"/>
    <s v="Yes"/>
    <s v="Yes"/>
    <s v="Yes"/>
    <s v="Yes"/>
    <s v="Yes"/>
    <s v="Yes"/>
    <s v="No"/>
    <s v="No"/>
    <s v="No"/>
    <s v="No"/>
    <s v="No"/>
    <s v="No"/>
    <s v="No"/>
    <s v="CEP"/>
  </r>
  <r>
    <n v="159923"/>
    <x v="201"/>
    <x v="180"/>
    <x v="31"/>
    <s v="10th District"/>
    <s v="Public"/>
    <s v="School District"/>
    <s v="No"/>
    <s v="Yes"/>
    <n v="662306"/>
    <x v="1173"/>
    <s v="2200 Conger Ave. W."/>
    <m/>
    <s v="Olympia"/>
    <s v="Washington"/>
    <s v="98502"/>
    <n v="241"/>
    <n v="0"/>
    <n v="192"/>
    <n v="433"/>
    <x v="1023"/>
    <n v="0"/>
    <n v="0.55659999999999998"/>
    <s v="No"/>
    <s v="No"/>
    <s v="No"/>
    <s v="No"/>
    <s v="No"/>
    <s v="No"/>
    <s v="No"/>
    <s v="Yes"/>
    <s v="Yes"/>
    <s v="Yes"/>
    <s v="No"/>
    <s v="No"/>
    <s v="No"/>
    <s v="No"/>
    <s v="CEP"/>
  </r>
  <r>
    <n v="159923"/>
    <x v="201"/>
    <x v="180"/>
    <x v="31"/>
    <s v="10th District"/>
    <s v="Public"/>
    <s v="School District"/>
    <s v="No"/>
    <s v="Yes"/>
    <n v="661569"/>
    <x v="1174"/>
    <s v="1919 Road Sixty-Five N.W."/>
    <m/>
    <s v="Olympia"/>
    <s v="Washington"/>
    <s v="98502"/>
    <n v="247"/>
    <n v="0"/>
    <n v="171"/>
    <n v="418"/>
    <x v="1024"/>
    <n v="0"/>
    <n v="0.59089999999999998"/>
    <s v="Yes"/>
    <s v="Yes"/>
    <s v="Yes"/>
    <s v="Yes"/>
    <s v="Yes"/>
    <s v="Yes"/>
    <s v="Yes"/>
    <s v="No"/>
    <s v="No"/>
    <s v="No"/>
    <s v="No"/>
    <s v="No"/>
    <s v="No"/>
    <s v="No"/>
    <s v="CEP"/>
  </r>
  <r>
    <n v="159923"/>
    <x v="201"/>
    <x v="180"/>
    <x v="31"/>
    <s v="10th District"/>
    <s v="Public"/>
    <s v="School District"/>
    <s v="No"/>
    <s v="Yes"/>
    <n v="662301"/>
    <x v="1175"/>
    <s v="2000 26th Ave. N.W."/>
    <m/>
    <s v="Olympia"/>
    <s v="Washington"/>
    <s v="98502"/>
    <n v="232"/>
    <n v="0"/>
    <n v="86"/>
    <n v="318"/>
    <x v="1025"/>
    <n v="0"/>
    <n v="0.72960000000000003"/>
    <s v="No"/>
    <s v="Yes"/>
    <s v="Yes"/>
    <s v="Yes"/>
    <s v="Yes"/>
    <s v="Yes"/>
    <s v="Yes"/>
    <s v="No"/>
    <s v="No"/>
    <s v="No"/>
    <s v="No"/>
    <s v="No"/>
    <s v="No"/>
    <s v="No"/>
    <s v="CEP"/>
  </r>
  <r>
    <n v="159923"/>
    <x v="201"/>
    <x v="180"/>
    <x v="31"/>
    <s v="10th District"/>
    <s v="Public"/>
    <s v="School District"/>
    <s v="No"/>
    <s v="Yes"/>
    <n v="662303"/>
    <x v="470"/>
    <s v="213 21st Ave. S.E."/>
    <m/>
    <s v="Olympia"/>
    <s v="Washington"/>
    <s v="98501"/>
    <n v="50"/>
    <n v="12"/>
    <n v="216"/>
    <n v="278"/>
    <x v="1026"/>
    <n v="4.3200000000000002E-2"/>
    <n v="0.223"/>
    <s v="No"/>
    <s v="Yes"/>
    <s v="Yes"/>
    <s v="Yes"/>
    <s v="Yes"/>
    <s v="Yes"/>
    <s v="Yes"/>
    <s v="No"/>
    <s v="No"/>
    <s v="No"/>
    <s v="No"/>
    <s v="No"/>
    <s v="No"/>
    <s v="No"/>
    <s v="Standard"/>
  </r>
  <r>
    <n v="159923"/>
    <x v="201"/>
    <x v="180"/>
    <x v="31"/>
    <s v="10th District"/>
    <s v="Public"/>
    <s v="School District"/>
    <s v="No"/>
    <s v="Yes"/>
    <n v="661570"/>
    <x v="508"/>
    <s v="Madison Elementary"/>
    <s v="1225 Legion Way SE"/>
    <s v="Olympia"/>
    <s v="Washington"/>
    <s v="98501"/>
    <n v="74"/>
    <n v="13"/>
    <n v="124"/>
    <n v="211"/>
    <x v="1027"/>
    <n v="6.1600000000000002E-2"/>
    <n v="0.4123"/>
    <s v="No"/>
    <s v="Yes"/>
    <s v="Yes"/>
    <s v="Yes"/>
    <s v="Yes"/>
    <s v="Yes"/>
    <s v="Yes"/>
    <s v="No"/>
    <s v="No"/>
    <s v="No"/>
    <s v="No"/>
    <s v="No"/>
    <s v="No"/>
    <s v="No"/>
    <s v="Standard"/>
  </r>
  <r>
    <n v="159923"/>
    <x v="201"/>
    <x v="180"/>
    <x v="31"/>
    <s v="10th District"/>
    <s v="Public"/>
    <s v="School District"/>
    <s v="No"/>
    <s v="Yes"/>
    <n v="662304"/>
    <x v="1176"/>
    <s v="3250 Morse-Merryman Ave. S.E."/>
    <m/>
    <s v="Olympia"/>
    <s v="Washington"/>
    <s v="98501"/>
    <n v="82"/>
    <n v="9"/>
    <n v="308"/>
    <n v="399"/>
    <x v="1028"/>
    <n v="2.2599999999999999E-2"/>
    <n v="0.2281"/>
    <s v="No"/>
    <s v="Yes"/>
    <s v="Yes"/>
    <s v="Yes"/>
    <s v="Yes"/>
    <s v="Yes"/>
    <s v="Yes"/>
    <s v="No"/>
    <s v="No"/>
    <s v="No"/>
    <s v="No"/>
    <s v="No"/>
    <s v="No"/>
    <s v="No"/>
    <s v="Standard"/>
  </r>
  <r>
    <n v="159923"/>
    <x v="201"/>
    <x v="180"/>
    <x v="31"/>
    <s v="10th District"/>
    <s v="Public"/>
    <s v="School District"/>
    <s v="No"/>
    <s v="Yes"/>
    <n v="661571"/>
    <x v="1177"/>
    <s v="200 Delphi Rd. S.W."/>
    <m/>
    <s v="Olympia"/>
    <s v="Washington"/>
    <s v="98502"/>
    <n v="99"/>
    <n v="24"/>
    <n v="292"/>
    <n v="415"/>
    <x v="1029"/>
    <n v="5.7799999999999997E-2"/>
    <n v="0.2964"/>
    <s v="No"/>
    <s v="Yes"/>
    <s v="Yes"/>
    <s v="Yes"/>
    <s v="Yes"/>
    <s v="Yes"/>
    <s v="Yes"/>
    <s v="No"/>
    <s v="No"/>
    <s v="No"/>
    <s v="No"/>
    <s v="No"/>
    <s v="No"/>
    <s v="No"/>
    <s v="Standard"/>
  </r>
  <r>
    <n v="159923"/>
    <x v="201"/>
    <x v="180"/>
    <x v="31"/>
    <s v="10th District"/>
    <s v="Public"/>
    <s v="School District"/>
    <s v="No"/>
    <s v="Yes"/>
    <n v="662308"/>
    <x v="1178"/>
    <s v="1302 North St."/>
    <m/>
    <s v="Olympia"/>
    <s v="Washington"/>
    <s v="98501"/>
    <n v="255"/>
    <n v="75"/>
    <n v="1532"/>
    <n v="1862"/>
    <x v="1030"/>
    <n v="4.0300000000000002E-2"/>
    <n v="0.1772"/>
    <s v="No"/>
    <s v="No"/>
    <s v="No"/>
    <s v="No"/>
    <s v="No"/>
    <s v="No"/>
    <s v="No"/>
    <s v="No"/>
    <s v="No"/>
    <s v="No"/>
    <s v="Yes"/>
    <s v="Yes"/>
    <s v="Yes"/>
    <s v="Yes"/>
    <s v="Standard"/>
  </r>
  <r>
    <n v="159923"/>
    <x v="201"/>
    <x v="180"/>
    <x v="31"/>
    <s v="10th District"/>
    <s v="Public"/>
    <s v="School District"/>
    <s v="No"/>
    <s v="Yes"/>
    <n v="687690"/>
    <x v="1179"/>
    <s v="2001 26th Avenue NW"/>
    <m/>
    <s v="Olympia"/>
    <s v="Washington"/>
    <s v="98506"/>
    <n v="125"/>
    <n v="30"/>
    <n v="476"/>
    <n v="631"/>
    <x v="1031"/>
    <n v="4.7500000000000001E-2"/>
    <n v="0.24560000000000001"/>
    <s v="No"/>
    <s v="Yes"/>
    <s v="Yes"/>
    <s v="Yes"/>
    <s v="Yes"/>
    <s v="Yes"/>
    <s v="Yes"/>
    <s v="Yes"/>
    <s v="Yes"/>
    <s v="Yes"/>
    <s v="Yes"/>
    <s v="Yes"/>
    <s v="Yes"/>
    <s v="Yes"/>
    <s v="Standard"/>
  </r>
  <r>
    <n v="159923"/>
    <x v="201"/>
    <x v="180"/>
    <x v="31"/>
    <s v="10th District"/>
    <s v="Public"/>
    <s v="School District"/>
    <s v="No"/>
    <s v="Yes"/>
    <n v="663918"/>
    <x v="23"/>
    <s v="1655 Carlyon Ave. S.E."/>
    <m/>
    <s v="Olympia"/>
    <s v="Washington"/>
    <s v="98501"/>
    <n v="53"/>
    <n v="6"/>
    <n v="310"/>
    <n v="369"/>
    <x v="1032"/>
    <n v="1.6299999999999999E-2"/>
    <n v="0.15989999999999999"/>
    <s v="No"/>
    <s v="Yes"/>
    <s v="Yes"/>
    <s v="Yes"/>
    <s v="Yes"/>
    <s v="Yes"/>
    <s v="Yes"/>
    <s v="No"/>
    <s v="No"/>
    <s v="No"/>
    <s v="No"/>
    <s v="No"/>
    <s v="No"/>
    <s v="No"/>
    <s v="Standard"/>
  </r>
  <r>
    <n v="159923"/>
    <x v="201"/>
    <x v="180"/>
    <x v="31"/>
    <s v="10th District"/>
    <s v="Public"/>
    <s v="School District"/>
    <s v="No"/>
    <s v="Yes"/>
    <n v="661574"/>
    <x v="1180"/>
    <s v="2200 Quince St. N.E."/>
    <m/>
    <s v="Olympia"/>
    <s v="Washington"/>
    <s v="98506"/>
    <n v="96"/>
    <n v="27"/>
    <n v="272"/>
    <n v="395"/>
    <x v="1033"/>
    <n v="6.8400000000000002E-2"/>
    <n v="0.31140000000000001"/>
    <s v="No"/>
    <s v="No"/>
    <s v="No"/>
    <s v="No"/>
    <s v="No"/>
    <s v="No"/>
    <s v="No"/>
    <s v="Yes"/>
    <s v="Yes"/>
    <s v="Yes"/>
    <s v="No"/>
    <s v="No"/>
    <s v="No"/>
    <s v="No"/>
    <s v="Standard"/>
  </r>
  <r>
    <n v="159923"/>
    <x v="201"/>
    <x v="180"/>
    <x v="31"/>
    <s v="10th District"/>
    <s v="Public"/>
    <s v="School District"/>
    <s v="No"/>
    <s v="Yes"/>
    <n v="662553"/>
    <x v="1181"/>
    <s v="1417 San Francisco Ave. N.E."/>
    <m/>
    <s v="Olympia"/>
    <s v="Washington"/>
    <s v="98506"/>
    <n v="92"/>
    <n v="26"/>
    <n v="293"/>
    <n v="411"/>
    <x v="1034"/>
    <n v="6.3299999999999995E-2"/>
    <n v="0.28710000000000002"/>
    <s v="No"/>
    <s v="Yes"/>
    <s v="Yes"/>
    <s v="Yes"/>
    <s v="Yes"/>
    <s v="Yes"/>
    <s v="Yes"/>
    <s v="No"/>
    <s v="No"/>
    <s v="No"/>
    <s v="No"/>
    <s v="No"/>
    <s v="No"/>
    <s v="No"/>
    <s v="Standard"/>
  </r>
  <r>
    <n v="159923"/>
    <x v="201"/>
    <x v="180"/>
    <x v="31"/>
    <s v="10th District"/>
    <s v="Public"/>
    <s v="School District"/>
    <s v="No"/>
    <s v="Yes"/>
    <n v="661573"/>
    <x v="1182"/>
    <s v="3939 20th Ave. N.W."/>
    <m/>
    <s v="Olympia"/>
    <s v="Washington"/>
    <s v="98502"/>
    <n v="124"/>
    <n v="27"/>
    <n v="331"/>
    <n v="482"/>
    <x v="1035"/>
    <n v="5.6000000000000001E-2"/>
    <n v="0.31330000000000002"/>
    <s v="No"/>
    <s v="No"/>
    <s v="No"/>
    <s v="No"/>
    <s v="No"/>
    <s v="No"/>
    <s v="No"/>
    <s v="Yes"/>
    <s v="Yes"/>
    <s v="Yes"/>
    <s v="No"/>
    <s v="No"/>
    <s v="No"/>
    <s v="No"/>
    <s v="Standard"/>
  </r>
  <r>
    <n v="159923"/>
    <x v="201"/>
    <x v="180"/>
    <x v="31"/>
    <s v="10th District"/>
    <s v="Public"/>
    <s v="School District"/>
    <s v="No"/>
    <s v="Yes"/>
    <n v="662307"/>
    <x v="1183"/>
    <s v="3100 Cain Rd. S.E."/>
    <m/>
    <s v="Olympia"/>
    <s v="Washington"/>
    <s v="98501"/>
    <n v="96"/>
    <n v="27"/>
    <n v="622"/>
    <n v="745"/>
    <x v="1036"/>
    <n v="3.6200000000000003E-2"/>
    <n v="0.1651"/>
    <s v="No"/>
    <s v="No"/>
    <s v="No"/>
    <s v="No"/>
    <s v="No"/>
    <s v="No"/>
    <s v="No"/>
    <s v="Yes"/>
    <s v="Yes"/>
    <s v="Yes"/>
    <s v="No"/>
    <s v="No"/>
    <s v="No"/>
    <s v="No"/>
    <s v="Standard"/>
  </r>
  <r>
    <n v="159344"/>
    <x v="202"/>
    <x v="181"/>
    <x v="13"/>
    <s v="4th District"/>
    <s v="Public"/>
    <s v="School District"/>
    <s v="No"/>
    <s v="Yes"/>
    <n v="661826"/>
    <x v="1184"/>
    <s v="619 W. Bartlett Ave."/>
    <m/>
    <s v="Omak"/>
    <s v="Washington"/>
    <s v="98841"/>
    <n v="327"/>
    <n v="0"/>
    <n v="0"/>
    <n v="327"/>
    <x v="0"/>
    <n v="0"/>
    <n v="1"/>
    <s v="No"/>
    <s v="No"/>
    <s v="No"/>
    <s v="No"/>
    <s v="Yes"/>
    <s v="Yes"/>
    <s v="Yes"/>
    <s v="No"/>
    <s v="No"/>
    <s v="No"/>
    <s v="No"/>
    <s v="No"/>
    <s v="No"/>
    <s v="No"/>
    <s v="CEP"/>
  </r>
  <r>
    <n v="159344"/>
    <x v="202"/>
    <x v="181"/>
    <x v="13"/>
    <s v="4th District"/>
    <s v="Public"/>
    <s v="School District"/>
    <s v="No"/>
    <s v="Yes"/>
    <n v="661825"/>
    <x v="1185"/>
    <s v="619 W. Bartlett Ave."/>
    <m/>
    <s v="Omak"/>
    <s v="Washington"/>
    <s v="98841"/>
    <n v="466"/>
    <n v="0"/>
    <n v="0"/>
    <n v="466"/>
    <x v="0"/>
    <n v="0"/>
    <n v="1"/>
    <s v="Yes"/>
    <s v="Yes"/>
    <s v="Yes"/>
    <s v="Yes"/>
    <s v="No"/>
    <s v="No"/>
    <s v="No"/>
    <s v="No"/>
    <s v="No"/>
    <s v="No"/>
    <s v="No"/>
    <s v="No"/>
    <s v="No"/>
    <s v="No"/>
    <s v="CEP"/>
  </r>
  <r>
    <n v="159344"/>
    <x v="202"/>
    <x v="181"/>
    <x v="13"/>
    <s v="4th District"/>
    <s v="Public"/>
    <s v="School District"/>
    <s v="No"/>
    <s v="Yes"/>
    <n v="663495"/>
    <x v="1186"/>
    <s v="619 W. Bartlett Ave."/>
    <m/>
    <s v="Omak"/>
    <s v="Washington"/>
    <s v="98841"/>
    <n v="374"/>
    <n v="0"/>
    <n v="60"/>
    <n v="434"/>
    <x v="1037"/>
    <n v="0"/>
    <n v="0.86180000000000001"/>
    <s v="No"/>
    <s v="No"/>
    <s v="No"/>
    <s v="No"/>
    <s v="No"/>
    <s v="No"/>
    <s v="No"/>
    <s v="No"/>
    <s v="No"/>
    <s v="No"/>
    <s v="Yes"/>
    <s v="Yes"/>
    <s v="Yes"/>
    <s v="Yes"/>
    <s v="CEP"/>
  </r>
  <r>
    <n v="159344"/>
    <x v="202"/>
    <x v="181"/>
    <x v="13"/>
    <s v="4th District"/>
    <s v="Public"/>
    <s v="School District"/>
    <s v="No"/>
    <s v="Yes"/>
    <n v="663494"/>
    <x v="1187"/>
    <s v="619 W. Bartlett Ave."/>
    <m/>
    <s v="Omak"/>
    <s v="Washington"/>
    <s v="98841"/>
    <n v="337"/>
    <n v="0"/>
    <n v="0"/>
    <n v="337"/>
    <x v="0"/>
    <n v="0"/>
    <n v="1"/>
    <s v="No"/>
    <s v="No"/>
    <s v="No"/>
    <s v="No"/>
    <s v="No"/>
    <s v="No"/>
    <s v="No"/>
    <s v="Yes"/>
    <s v="Yes"/>
    <s v="Yes"/>
    <s v="No"/>
    <s v="No"/>
    <s v="No"/>
    <s v="No"/>
    <s v="CEP"/>
  </r>
  <r>
    <n v="159483"/>
    <x v="203"/>
    <x v="182"/>
    <x v="1"/>
    <s v="3rd District"/>
    <s v="Public"/>
    <s v="School District"/>
    <s v="No"/>
    <s v="Yes"/>
    <n v="659258"/>
    <x v="1188"/>
    <s v="PO Box 279"/>
    <m/>
    <s v="Onalaska"/>
    <s v="Washington"/>
    <s v="98570"/>
    <n v="294"/>
    <n v="0"/>
    <n v="115"/>
    <n v="409"/>
    <x v="246"/>
    <n v="0"/>
    <n v="0.71879999999999999"/>
    <s v="Yes"/>
    <s v="Yes"/>
    <s v="Yes"/>
    <s v="Yes"/>
    <s v="Yes"/>
    <s v="Yes"/>
    <s v="Yes"/>
    <s v="No"/>
    <s v="No"/>
    <s v="No"/>
    <s v="No"/>
    <s v="No"/>
    <s v="No"/>
    <s v="No"/>
    <s v="CEP"/>
  </r>
  <r>
    <n v="159483"/>
    <x v="203"/>
    <x v="182"/>
    <x v="1"/>
    <s v="3rd District"/>
    <s v="Public"/>
    <s v="School District"/>
    <s v="No"/>
    <s v="Yes"/>
    <n v="661776"/>
    <x v="1189"/>
    <s v="PO Box 279"/>
    <m/>
    <s v="Onalaska"/>
    <s v="Washington"/>
    <s v="98570"/>
    <n v="164"/>
    <n v="0"/>
    <n v="97"/>
    <n v="261"/>
    <x v="1038"/>
    <n v="0"/>
    <n v="0.62839999999999996"/>
    <s v="No"/>
    <s v="No"/>
    <s v="No"/>
    <s v="No"/>
    <s v="No"/>
    <s v="No"/>
    <s v="No"/>
    <s v="No"/>
    <s v="No"/>
    <s v="No"/>
    <s v="Yes"/>
    <s v="Yes"/>
    <s v="Yes"/>
    <s v="Yes"/>
    <s v="CEP"/>
  </r>
  <r>
    <n v="159483"/>
    <x v="203"/>
    <x v="182"/>
    <x v="1"/>
    <s v="3rd District"/>
    <s v="Public"/>
    <s v="School District"/>
    <s v="No"/>
    <s v="Yes"/>
    <n v="661775"/>
    <x v="1190"/>
    <s v="PO Box 279"/>
    <m/>
    <s v="Onalaska"/>
    <s v="Washington"/>
    <s v="98570"/>
    <n v="138"/>
    <n v="0"/>
    <n v="79"/>
    <n v="217"/>
    <x v="1039"/>
    <n v="0"/>
    <n v="0.63590000000000002"/>
    <s v="No"/>
    <s v="No"/>
    <s v="No"/>
    <s v="No"/>
    <s v="No"/>
    <s v="No"/>
    <s v="No"/>
    <s v="Yes"/>
    <s v="Yes"/>
    <s v="Yes"/>
    <s v="No"/>
    <s v="No"/>
    <s v="No"/>
    <s v="No"/>
    <s v="CEP"/>
  </r>
  <r>
    <n v="159590"/>
    <x v="204"/>
    <x v="183"/>
    <x v="22"/>
    <s v="5th District"/>
    <s v="Public"/>
    <s v="School District"/>
    <s v="No"/>
    <s v="Yes"/>
    <n v="661563"/>
    <x v="1191"/>
    <s v="2006 Lotze Creek Rd"/>
    <m/>
    <s v="Colville"/>
    <s v="Washington"/>
    <s v="99114"/>
    <n v="35"/>
    <n v="0"/>
    <n v="12"/>
    <n v="47"/>
    <x v="1040"/>
    <n v="0"/>
    <n v="0.74470000000000003"/>
    <s v="Yes"/>
    <s v="Yes"/>
    <s v="Yes"/>
    <s v="Yes"/>
    <s v="Yes"/>
    <s v="Yes"/>
    <s v="Yes"/>
    <s v="Yes"/>
    <s v="Yes"/>
    <s v="Yes"/>
    <s v="No"/>
    <s v="No"/>
    <s v="No"/>
    <s v="No"/>
    <s v="CEP"/>
  </r>
  <r>
    <n v="159427"/>
    <x v="205"/>
    <x v="184"/>
    <x v="36"/>
    <s v="2nd District"/>
    <s v="Public"/>
    <s v="School District"/>
    <s v="No"/>
    <s v="Yes"/>
    <n v="661866"/>
    <x v="1192"/>
    <s v="611 School Rd"/>
    <m/>
    <s v="Eastsound"/>
    <s v="Washington"/>
    <s v="98245"/>
    <n v="48"/>
    <n v="18"/>
    <n v="116"/>
    <n v="182"/>
    <x v="1041"/>
    <n v="9.8900000000000002E-2"/>
    <n v="0.36259999999999998"/>
    <s v="No"/>
    <s v="Yes"/>
    <s v="Yes"/>
    <s v="Yes"/>
    <s v="Yes"/>
    <s v="Yes"/>
    <s v="Yes"/>
    <s v="No"/>
    <s v="No"/>
    <s v="No"/>
    <s v="No"/>
    <s v="No"/>
    <s v="No"/>
    <s v="No"/>
    <s v="Standard"/>
  </r>
  <r>
    <n v="159427"/>
    <x v="205"/>
    <x v="184"/>
    <x v="36"/>
    <s v="2nd District"/>
    <s v="Public"/>
    <s v="School District"/>
    <s v="No"/>
    <s v="Yes"/>
    <n v="661868"/>
    <x v="1193"/>
    <s v="715 School Rd."/>
    <m/>
    <s v="Eastsound"/>
    <s v="Washington"/>
    <s v="98245"/>
    <n v="48"/>
    <n v="23"/>
    <n v="104"/>
    <n v="175"/>
    <x v="1042"/>
    <n v="0.13139999999999999"/>
    <n v="0.40570000000000001"/>
    <s v="No"/>
    <s v="No"/>
    <s v="No"/>
    <s v="No"/>
    <s v="No"/>
    <s v="No"/>
    <s v="No"/>
    <s v="No"/>
    <s v="No"/>
    <s v="No"/>
    <s v="Yes"/>
    <s v="Yes"/>
    <s v="Yes"/>
    <s v="Yes"/>
    <s v="Standard"/>
  </r>
  <r>
    <n v="159427"/>
    <x v="205"/>
    <x v="184"/>
    <x v="36"/>
    <s v="2nd District"/>
    <s v="Public"/>
    <s v="School District"/>
    <s v="No"/>
    <s v="Yes"/>
    <n v="661867"/>
    <x v="1194"/>
    <s v="715 School RD"/>
    <m/>
    <s v="Eastsound"/>
    <s v="Washington"/>
    <s v="98245"/>
    <n v="21"/>
    <n v="16"/>
    <n v="56"/>
    <n v="93"/>
    <x v="1020"/>
    <n v="0.17199999999999999"/>
    <n v="0.39779999999999999"/>
    <s v="No"/>
    <s v="No"/>
    <s v="No"/>
    <s v="No"/>
    <s v="No"/>
    <s v="No"/>
    <s v="No"/>
    <s v="Yes"/>
    <s v="Yes"/>
    <s v="Yes"/>
    <s v="No"/>
    <s v="No"/>
    <s v="No"/>
    <s v="No"/>
    <s v="Standard"/>
  </r>
  <r>
    <n v="159488"/>
    <x v="206"/>
    <x v="185"/>
    <x v="33"/>
    <s v="5th District"/>
    <s v="Public"/>
    <s v="School District"/>
    <s v="No"/>
    <s v="Yes"/>
    <n v="664719"/>
    <x v="1195"/>
    <s v="374 4th Ave"/>
    <s v="PO Box 1419"/>
    <s v="Orient"/>
    <s v="Washington"/>
    <s v="99160"/>
    <n v="34"/>
    <n v="0"/>
    <n v="1"/>
    <n v="35"/>
    <x v="1043"/>
    <n v="0"/>
    <n v="0.97140000000000004"/>
    <s v="Yes"/>
    <s v="Yes"/>
    <s v="Yes"/>
    <s v="Yes"/>
    <s v="Yes"/>
    <s v="Yes"/>
    <s v="Yes"/>
    <s v="Yes"/>
    <s v="Yes"/>
    <s v="Yes"/>
    <s v="No"/>
    <s v="No"/>
    <s v="No"/>
    <s v="No"/>
    <s v="CEP"/>
  </r>
  <r>
    <n v="159520"/>
    <x v="207"/>
    <x v="186"/>
    <x v="14"/>
    <s v="4th District"/>
    <s v="Public"/>
    <s v="School District"/>
    <s v="No"/>
    <s v="Yes"/>
    <n v="663766"/>
    <x v="1196"/>
    <s v="100 Orondo School RD"/>
    <m/>
    <s v="Orondo"/>
    <s v="Washington"/>
    <s v="98843"/>
    <n v="145"/>
    <n v="0"/>
    <n v="12"/>
    <n v="157"/>
    <x v="1044"/>
    <n v="0"/>
    <n v="0.92359999999999998"/>
    <s v="Yes"/>
    <s v="Yes"/>
    <s v="Yes"/>
    <s v="Yes"/>
    <s v="Yes"/>
    <s v="Yes"/>
    <s v="Yes"/>
    <s v="Yes"/>
    <s v="Yes"/>
    <s v="Yes"/>
    <s v="No"/>
    <s v="No"/>
    <s v="No"/>
    <s v="No"/>
    <s v="CEP"/>
  </r>
  <r>
    <n v="159301"/>
    <x v="208"/>
    <x v="187"/>
    <x v="13"/>
    <s v="4th District"/>
    <s v="Public"/>
    <s v="School District"/>
    <s v="No"/>
    <s v="Yes"/>
    <n v="661840"/>
    <x v="1197"/>
    <s v="816 Juniper St"/>
    <m/>
    <s v="Oroville"/>
    <s v="Washington"/>
    <s v="98844"/>
    <n v="221"/>
    <n v="0"/>
    <n v="33"/>
    <n v="254"/>
    <x v="454"/>
    <n v="0"/>
    <n v="0.87009999999999998"/>
    <s v="Yes"/>
    <s v="Yes"/>
    <s v="Yes"/>
    <s v="Yes"/>
    <s v="Yes"/>
    <s v="Yes"/>
    <s v="Yes"/>
    <s v="Yes"/>
    <s v="No"/>
    <s v="No"/>
    <s v="No"/>
    <s v="No"/>
    <s v="No"/>
    <s v="No"/>
    <s v="CEP"/>
  </r>
  <r>
    <n v="159301"/>
    <x v="208"/>
    <x v="187"/>
    <x v="13"/>
    <s v="4th District"/>
    <s v="Public"/>
    <s v="School District"/>
    <s v="No"/>
    <s v="Yes"/>
    <n v="661841"/>
    <x v="1198"/>
    <s v="816 Juniper"/>
    <m/>
    <s v="Oroville"/>
    <s v="Washington"/>
    <s v="98844"/>
    <n v="167"/>
    <n v="0"/>
    <n v="57"/>
    <n v="224"/>
    <x v="1045"/>
    <n v="0"/>
    <n v="0.74550000000000005"/>
    <s v="No"/>
    <s v="No"/>
    <s v="No"/>
    <s v="No"/>
    <s v="No"/>
    <s v="No"/>
    <s v="No"/>
    <s v="No"/>
    <s v="Yes"/>
    <s v="Yes"/>
    <s v="Yes"/>
    <s v="Yes"/>
    <s v="Yes"/>
    <s v="Yes"/>
    <s v="CEP"/>
  </r>
  <r>
    <n v="160003"/>
    <x v="209"/>
    <x v="188"/>
    <x v="12"/>
    <s v="8th District"/>
    <s v="Public"/>
    <s v="School District"/>
    <s v="No"/>
    <s v="Yes"/>
    <n v="661966"/>
    <x v="1199"/>
    <s v="121 Whitesell Street NE"/>
    <m/>
    <s v="Orting"/>
    <s v="Washington"/>
    <s v="98360"/>
    <n v="173"/>
    <n v="56"/>
    <n v="418"/>
    <n v="647"/>
    <x v="1046"/>
    <n v="8.6599999999999996E-2"/>
    <n v="0.35389999999999999"/>
    <s v="Yes"/>
    <s v="Yes"/>
    <s v="Yes"/>
    <s v="Yes"/>
    <s v="Yes"/>
    <s v="Yes"/>
    <s v="No"/>
    <s v="No"/>
    <s v="No"/>
    <s v="No"/>
    <s v="No"/>
    <s v="No"/>
    <s v="No"/>
    <s v="No"/>
    <s v="Standard"/>
  </r>
  <r>
    <n v="160003"/>
    <x v="209"/>
    <x v="188"/>
    <x v="12"/>
    <s v="8th District"/>
    <s v="Public"/>
    <s v="School District"/>
    <s v="No"/>
    <s v="Yes"/>
    <n v="661969"/>
    <x v="1200"/>
    <s v="121 Whitesell Street NE"/>
    <m/>
    <s v="Orting"/>
    <s v="Washington"/>
    <s v="98360"/>
    <n v="228"/>
    <n v="75"/>
    <n v="664"/>
    <n v="967"/>
    <x v="1047"/>
    <n v="7.7600000000000002E-2"/>
    <n v="0.31330000000000002"/>
    <s v="No"/>
    <s v="No"/>
    <s v="No"/>
    <s v="No"/>
    <s v="No"/>
    <s v="No"/>
    <s v="No"/>
    <s v="No"/>
    <s v="No"/>
    <s v="No"/>
    <s v="Yes"/>
    <s v="Yes"/>
    <s v="Yes"/>
    <s v="Yes"/>
    <s v="Standard"/>
  </r>
  <r>
    <n v="160003"/>
    <x v="209"/>
    <x v="188"/>
    <x v="12"/>
    <s v="8th District"/>
    <s v="Public"/>
    <s v="School District"/>
    <s v="No"/>
    <s v="Yes"/>
    <n v="661968"/>
    <x v="1201"/>
    <s v="121 Whitesell Street NE"/>
    <m/>
    <s v="Orting"/>
    <s v="Washington"/>
    <s v="98360"/>
    <n v="175"/>
    <n v="55"/>
    <n v="460"/>
    <n v="690"/>
    <x v="1048"/>
    <n v="7.9699999999999993E-2"/>
    <n v="0.33329999999999999"/>
    <s v="No"/>
    <s v="No"/>
    <s v="No"/>
    <s v="No"/>
    <s v="No"/>
    <s v="No"/>
    <s v="No"/>
    <s v="Yes"/>
    <s v="Yes"/>
    <s v="Yes"/>
    <s v="No"/>
    <s v="No"/>
    <s v="No"/>
    <s v="No"/>
    <s v="Standard"/>
  </r>
  <r>
    <n v="160003"/>
    <x v="209"/>
    <x v="188"/>
    <x v="12"/>
    <s v="8th District"/>
    <s v="Public"/>
    <s v="School District"/>
    <s v="No"/>
    <s v="Yes"/>
    <n v="661967"/>
    <x v="1202"/>
    <s v="121 Whitesell Street NE"/>
    <m/>
    <s v="Orting"/>
    <s v="Washington"/>
    <s v="98360"/>
    <n v="181"/>
    <n v="57"/>
    <n v="567"/>
    <n v="805"/>
    <x v="1049"/>
    <n v="7.0800000000000002E-2"/>
    <n v="0.29570000000000002"/>
    <s v="No"/>
    <s v="Yes"/>
    <s v="Yes"/>
    <s v="Yes"/>
    <s v="Yes"/>
    <s v="Yes"/>
    <s v="Yes"/>
    <s v="No"/>
    <s v="No"/>
    <s v="No"/>
    <s v="No"/>
    <s v="No"/>
    <s v="No"/>
    <s v="No"/>
    <s v="Standard"/>
  </r>
  <r>
    <n v="159249"/>
    <x v="210"/>
    <x v="189"/>
    <x v="35"/>
    <s v="4th District"/>
    <s v="Public"/>
    <s v="School District"/>
    <s v="No"/>
    <s v="Yes"/>
    <n v="681052"/>
    <x v="1203"/>
    <s v="825 E Ash"/>
    <m/>
    <s v="Othello"/>
    <s v="Washington"/>
    <s v="99344"/>
    <n v="114"/>
    <n v="0"/>
    <n v="0"/>
    <n v="114"/>
    <x v="0"/>
    <n v="0"/>
    <n v="1"/>
    <s v="No"/>
    <s v="No"/>
    <s v="No"/>
    <s v="No"/>
    <s v="No"/>
    <s v="No"/>
    <s v="No"/>
    <s v="No"/>
    <s v="No"/>
    <s v="No"/>
    <s v="Yes"/>
    <s v="Yes"/>
    <s v="Yes"/>
    <s v="Yes"/>
    <s v="CEP"/>
  </r>
  <r>
    <n v="159249"/>
    <x v="210"/>
    <x v="189"/>
    <x v="35"/>
    <s v="4th District"/>
    <s v="Public"/>
    <s v="School District"/>
    <s v="No"/>
    <s v="Yes"/>
    <n v="685351"/>
    <x v="1204"/>
    <s v="721 S. 12th Ave"/>
    <m/>
    <s v="Othello"/>
    <s v="Washington"/>
    <s v="99344"/>
    <n v="193"/>
    <n v="0"/>
    <n v="40"/>
    <n v="233"/>
    <x v="1050"/>
    <n v="0"/>
    <n v="0.82830000000000004"/>
    <s v="Yes"/>
    <s v="Yes"/>
    <s v="No"/>
    <s v="No"/>
    <s v="No"/>
    <s v="No"/>
    <s v="No"/>
    <s v="No"/>
    <s v="No"/>
    <s v="No"/>
    <s v="No"/>
    <s v="No"/>
    <s v="No"/>
    <s v="No"/>
    <s v="CEP"/>
  </r>
  <r>
    <n v="159249"/>
    <x v="210"/>
    <x v="189"/>
    <x v="35"/>
    <s v="4th District"/>
    <s v="Public"/>
    <s v="School District"/>
    <s v="No"/>
    <s v="Yes"/>
    <n v="663737"/>
    <x v="1205"/>
    <s v="506 North 7th Avenue"/>
    <m/>
    <s v="Othello"/>
    <s v="Washington"/>
    <s v="99344"/>
    <n v="580"/>
    <n v="0"/>
    <n v="0"/>
    <n v="580"/>
    <x v="0"/>
    <n v="0"/>
    <n v="1"/>
    <s v="No"/>
    <s v="Yes"/>
    <s v="Yes"/>
    <s v="Yes"/>
    <s v="Yes"/>
    <s v="Yes"/>
    <s v="Yes"/>
    <s v="Yes"/>
    <s v="No"/>
    <s v="No"/>
    <s v="No"/>
    <s v="No"/>
    <s v="No"/>
    <s v="No"/>
    <s v="CEP"/>
  </r>
  <r>
    <n v="159249"/>
    <x v="210"/>
    <x v="189"/>
    <x v="35"/>
    <s v="4th District"/>
    <s v="Public"/>
    <s v="School District"/>
    <s v="No"/>
    <s v="Yes"/>
    <n v="663404"/>
    <x v="1206"/>
    <s v="795 South 7th Avenue"/>
    <m/>
    <s v="Othello"/>
    <s v="Washington"/>
    <s v="99344"/>
    <n v="537"/>
    <n v="0"/>
    <n v="17"/>
    <n v="554"/>
    <x v="1051"/>
    <n v="0"/>
    <n v="0.96930000000000005"/>
    <s v="No"/>
    <s v="Yes"/>
    <s v="Yes"/>
    <s v="Yes"/>
    <s v="Yes"/>
    <s v="Yes"/>
    <s v="Yes"/>
    <s v="Yes"/>
    <s v="No"/>
    <s v="No"/>
    <s v="No"/>
    <s v="No"/>
    <s v="No"/>
    <s v="No"/>
    <s v="CEP"/>
  </r>
  <r>
    <n v="159249"/>
    <x v="210"/>
    <x v="189"/>
    <x v="35"/>
    <s v="4th District"/>
    <s v="Public"/>
    <s v="School District"/>
    <s v="No"/>
    <s v="Yes"/>
    <n v="664927"/>
    <x v="1207"/>
    <s v="790 South 10th Avenue"/>
    <m/>
    <s v="Othello"/>
    <s v="Washington"/>
    <s v="99344"/>
    <n v="744"/>
    <n v="0"/>
    <n v="0"/>
    <n v="744"/>
    <x v="0"/>
    <n v="0"/>
    <n v="1"/>
    <s v="No"/>
    <s v="No"/>
    <s v="No"/>
    <s v="No"/>
    <s v="No"/>
    <s v="No"/>
    <s v="No"/>
    <s v="No"/>
    <s v="Yes"/>
    <s v="Yes"/>
    <s v="No"/>
    <s v="No"/>
    <s v="No"/>
    <s v="No"/>
    <s v="CEP"/>
  </r>
  <r>
    <n v="159249"/>
    <x v="210"/>
    <x v="189"/>
    <x v="35"/>
    <s v="4th District"/>
    <s v="Public"/>
    <s v="School District"/>
    <s v="No"/>
    <s v="Yes"/>
    <n v="663403"/>
    <x v="1208"/>
    <s v="340 South 7th Avenue"/>
    <m/>
    <s v="Othello"/>
    <s v="Washington"/>
    <s v="99344"/>
    <n v="1266"/>
    <n v="0"/>
    <n v="105"/>
    <n v="1371"/>
    <x v="1052"/>
    <n v="0"/>
    <n v="0.9234"/>
    <s v="No"/>
    <s v="No"/>
    <s v="No"/>
    <s v="No"/>
    <s v="No"/>
    <s v="No"/>
    <s v="No"/>
    <s v="No"/>
    <s v="No"/>
    <s v="No"/>
    <s v="Yes"/>
    <s v="Yes"/>
    <s v="Yes"/>
    <s v="Yes"/>
    <s v="CEP"/>
  </r>
  <r>
    <n v="159249"/>
    <x v="210"/>
    <x v="189"/>
    <x v="35"/>
    <s v="4th District"/>
    <s v="Public"/>
    <s v="School District"/>
    <s v="No"/>
    <s v="Yes"/>
    <n v="663731"/>
    <x v="1209"/>
    <s v="695 South 14th Avenue"/>
    <m/>
    <s v="Othello"/>
    <s v="Washington"/>
    <s v="99344"/>
    <n v="569"/>
    <n v="0"/>
    <n v="9"/>
    <n v="578"/>
    <x v="1053"/>
    <n v="0"/>
    <n v="0.98440000000000005"/>
    <s v="No"/>
    <s v="Yes"/>
    <s v="Yes"/>
    <s v="Yes"/>
    <s v="Yes"/>
    <s v="Yes"/>
    <s v="Yes"/>
    <s v="Yes"/>
    <s v="No"/>
    <s v="No"/>
    <s v="No"/>
    <s v="No"/>
    <s v="No"/>
    <s v="No"/>
    <s v="CEP"/>
  </r>
  <r>
    <n v="159249"/>
    <x v="210"/>
    <x v="189"/>
    <x v="35"/>
    <s v="4th District"/>
    <s v="Public"/>
    <s v="School District"/>
    <s v="No"/>
    <s v="Yes"/>
    <n v="665416"/>
    <x v="1210"/>
    <s v="905 South 14th Avenue"/>
    <m/>
    <s v="Othello"/>
    <s v="Washington"/>
    <s v="99344"/>
    <n v="589"/>
    <n v="0"/>
    <n v="0"/>
    <n v="589"/>
    <x v="0"/>
    <n v="0"/>
    <n v="1"/>
    <s v="No"/>
    <s v="Yes"/>
    <s v="Yes"/>
    <s v="Yes"/>
    <s v="Yes"/>
    <s v="Yes"/>
    <s v="Yes"/>
    <s v="Yes"/>
    <s v="No"/>
    <s v="No"/>
    <s v="No"/>
    <s v="No"/>
    <s v="No"/>
    <s v="No"/>
    <s v="CEP"/>
  </r>
  <r>
    <n v="159540"/>
    <x v="211"/>
    <x v="190"/>
    <x v="14"/>
    <s v="4th District"/>
    <s v="Public"/>
    <s v="School District"/>
    <s v="No"/>
    <s v="Yes"/>
    <n v="661439"/>
    <x v="1211"/>
    <s v="1114 Palisades Rd."/>
    <m/>
    <s v="Palisades"/>
    <s v="Washington"/>
    <s v="98845"/>
    <n v="26"/>
    <n v="0"/>
    <n v="0"/>
    <n v="26"/>
    <x v="0"/>
    <n v="0"/>
    <n v="1"/>
    <s v="No"/>
    <s v="Yes"/>
    <s v="Yes"/>
    <s v="Yes"/>
    <s v="Yes"/>
    <s v="Yes"/>
    <s v="Yes"/>
    <s v="Yes"/>
    <s v="No"/>
    <s v="No"/>
    <s v="No"/>
    <s v="No"/>
    <s v="No"/>
    <s v="No"/>
    <s v="CEP"/>
  </r>
  <r>
    <n v="159452"/>
    <x v="212"/>
    <x v="191"/>
    <x v="24"/>
    <s v="5th District"/>
    <s v="Public"/>
    <s v="School District"/>
    <s v="No"/>
    <s v="Yes"/>
    <n v="662758"/>
    <x v="1212"/>
    <s v="600 East Alder"/>
    <m/>
    <s v="Palouse"/>
    <s v="Washington"/>
    <s v="99161"/>
    <n v="31"/>
    <n v="10"/>
    <n v="51"/>
    <n v="92"/>
    <x v="1054"/>
    <n v="0.1087"/>
    <n v="0.44569999999999999"/>
    <s v="Yes"/>
    <s v="Yes"/>
    <s v="Yes"/>
    <s v="Yes"/>
    <s v="Yes"/>
    <s v="Yes"/>
    <s v="Yes"/>
    <s v="No"/>
    <s v="No"/>
    <s v="No"/>
    <s v="No"/>
    <s v="No"/>
    <s v="No"/>
    <s v="No"/>
    <s v="Standard"/>
  </r>
  <r>
    <n v="159452"/>
    <x v="212"/>
    <x v="191"/>
    <x v="24"/>
    <s v="5th District"/>
    <s v="Public"/>
    <s v="School District"/>
    <s v="No"/>
    <s v="Yes"/>
    <n v="662759"/>
    <x v="1213"/>
    <s v="600 East Alder"/>
    <m/>
    <s v="Palouse"/>
    <s v="Washington"/>
    <s v="99161"/>
    <n v="13"/>
    <n v="5"/>
    <n v="30"/>
    <n v="48"/>
    <x v="1055"/>
    <n v="0.1042"/>
    <n v="0.375"/>
    <s v="No"/>
    <s v="No"/>
    <s v="No"/>
    <s v="No"/>
    <s v="No"/>
    <s v="No"/>
    <s v="No"/>
    <s v="No"/>
    <s v="No"/>
    <s v="No"/>
    <s v="Yes"/>
    <s v="Yes"/>
    <s v="Yes"/>
    <s v="Yes"/>
    <s v="Standard"/>
  </r>
  <r>
    <n v="159452"/>
    <x v="212"/>
    <x v="191"/>
    <x v="24"/>
    <s v="5th District"/>
    <s v="Public"/>
    <s v="School District"/>
    <s v="No"/>
    <s v="Yes"/>
    <n v="663295"/>
    <x v="1214"/>
    <s v="N. 810 3rd Street"/>
    <s v="P.O. Box #398"/>
    <s v="Garfield"/>
    <s v="Washington"/>
    <s v="99130"/>
    <n v="11"/>
    <n v="2"/>
    <n v="26"/>
    <n v="39"/>
    <x v="1056"/>
    <n v="5.1299999999999998E-2"/>
    <n v="0.33329999999999999"/>
    <s v="No"/>
    <s v="No"/>
    <s v="No"/>
    <s v="No"/>
    <s v="No"/>
    <s v="No"/>
    <s v="No"/>
    <s v="Yes"/>
    <s v="Yes"/>
    <s v="Yes"/>
    <s v="No"/>
    <s v="No"/>
    <s v="No"/>
    <s v="No"/>
    <s v="Standard"/>
  </r>
  <r>
    <n v="159073"/>
    <x v="213"/>
    <x v="192"/>
    <x v="13"/>
    <s v="4th District"/>
    <s v="Public"/>
    <s v="School District"/>
    <s v="No"/>
    <s v="Yes"/>
    <n v="662389"/>
    <x v="1215"/>
    <s v="169 North End Omak Lake Road"/>
    <m/>
    <s v="Omak"/>
    <s v="Washington"/>
    <s v="98841"/>
    <n v="177"/>
    <n v="0"/>
    <n v="0"/>
    <n v="177"/>
    <x v="0"/>
    <n v="0"/>
    <n v="1"/>
    <s v="No"/>
    <s v="Yes"/>
    <s v="Yes"/>
    <s v="Yes"/>
    <s v="Yes"/>
    <s v="Yes"/>
    <s v="Yes"/>
    <s v="Yes"/>
    <s v="Yes"/>
    <s v="Yes"/>
    <s v="Yes"/>
    <s v="No"/>
    <s v="No"/>
    <s v="No"/>
    <s v="CEP"/>
  </r>
  <r>
    <n v="159945"/>
    <x v="214"/>
    <x v="193"/>
    <x v="34"/>
    <s v="4th District"/>
    <s v="Public"/>
    <s v="School District"/>
    <s v="No"/>
    <s v="Yes"/>
    <n v="664470"/>
    <x v="1216"/>
    <s v="1102 North 10th Ave"/>
    <m/>
    <s v="PASCO"/>
    <s v="Washington"/>
    <s v="99301"/>
    <n v="466"/>
    <n v="0"/>
    <n v="0"/>
    <n v="466"/>
    <x v="0"/>
    <n v="0"/>
    <n v="1"/>
    <s v="No"/>
    <s v="Yes"/>
    <s v="Yes"/>
    <s v="Yes"/>
    <s v="Yes"/>
    <s v="Yes"/>
    <s v="Yes"/>
    <s v="No"/>
    <s v="No"/>
    <s v="No"/>
    <s v="No"/>
    <s v="No"/>
    <s v="No"/>
    <s v="No"/>
    <s v="CEP"/>
  </r>
  <r>
    <n v="159945"/>
    <x v="214"/>
    <x v="193"/>
    <x v="34"/>
    <s v="4th District"/>
    <s v="Public"/>
    <s v="School District"/>
    <s v="No"/>
    <s v="Yes"/>
    <n v="664479"/>
    <x v="1217"/>
    <s v="8125  W. Argent Rd."/>
    <m/>
    <s v="Pasco"/>
    <s v="Washington"/>
    <s v="99301"/>
    <n v="2700"/>
    <n v="0"/>
    <n v="676"/>
    <n v="3376"/>
    <x v="1057"/>
    <n v="0"/>
    <n v="0.79979999999999996"/>
    <s v="No"/>
    <s v="No"/>
    <s v="No"/>
    <s v="No"/>
    <s v="No"/>
    <s v="No"/>
    <s v="No"/>
    <s v="No"/>
    <s v="No"/>
    <s v="No"/>
    <s v="Yes"/>
    <s v="Yes"/>
    <s v="Yes"/>
    <s v="Yes"/>
    <s v="CEP"/>
  </r>
  <r>
    <n v="159945"/>
    <x v="214"/>
    <x v="193"/>
    <x v="34"/>
    <s v="4th District"/>
    <s v="Public"/>
    <s v="School District"/>
    <s v="No"/>
    <s v="Yes"/>
    <n v="686309"/>
    <x v="1218"/>
    <s v="9011 Burns Rd"/>
    <m/>
    <s v="Pasco"/>
    <s v="Washington"/>
    <s v="99301"/>
    <n v="338"/>
    <n v="0"/>
    <n v="307"/>
    <n v="645"/>
    <x v="1058"/>
    <n v="0"/>
    <n v="0.52400000000000002"/>
    <s v="No"/>
    <s v="Yes"/>
    <s v="Yes"/>
    <s v="Yes"/>
    <s v="Yes"/>
    <s v="Yes"/>
    <s v="Yes"/>
    <s v="No"/>
    <s v="No"/>
    <s v="No"/>
    <s v="No"/>
    <s v="No"/>
    <s v="No"/>
    <s v="No"/>
    <s v="CEP"/>
  </r>
  <r>
    <n v="159945"/>
    <x v="214"/>
    <x v="193"/>
    <x v="34"/>
    <s v="4th District"/>
    <s v="Public"/>
    <s v="School District"/>
    <s v="No"/>
    <s v="Yes"/>
    <n v="683496"/>
    <x v="1219"/>
    <s v="715 N. California"/>
    <m/>
    <s v="PASCO"/>
    <s v="Washington"/>
    <s v="99301"/>
    <n v="413"/>
    <n v="0"/>
    <n v="0"/>
    <n v="413"/>
    <x v="0"/>
    <n v="0"/>
    <n v="1"/>
    <s v="No"/>
    <s v="No"/>
    <s v="No"/>
    <s v="No"/>
    <s v="Yes"/>
    <s v="Yes"/>
    <s v="Yes"/>
    <s v="No"/>
    <s v="No"/>
    <s v="No"/>
    <s v="No"/>
    <s v="No"/>
    <s v="No"/>
    <s v="No"/>
    <s v="CEP"/>
  </r>
  <r>
    <n v="159945"/>
    <x v="214"/>
    <x v="193"/>
    <x v="34"/>
    <s v="4th District"/>
    <s v="Public"/>
    <s v="School District"/>
    <s v="No"/>
    <s v="Yes"/>
    <n v="683498"/>
    <x v="1220"/>
    <s v="5801 Broadmoor Blvd"/>
    <m/>
    <s v="Pasco"/>
    <s v="Washington"/>
    <s v="99301"/>
    <n v="293"/>
    <n v="0"/>
    <n v="387"/>
    <n v="680"/>
    <x v="1059"/>
    <n v="0"/>
    <n v="0.43090000000000001"/>
    <s v="No"/>
    <s v="No"/>
    <s v="No"/>
    <s v="No"/>
    <s v="No"/>
    <s v="No"/>
    <s v="No"/>
    <s v="No"/>
    <s v="No"/>
    <s v="No"/>
    <s v="Yes"/>
    <s v="Yes"/>
    <s v="Yes"/>
    <s v="Yes"/>
    <s v="CEP"/>
  </r>
  <r>
    <n v="159945"/>
    <x v="214"/>
    <x v="193"/>
    <x v="34"/>
    <s v="4th District"/>
    <s v="Public"/>
    <s v="School District"/>
    <s v="No"/>
    <s v="Yes"/>
    <n v="664024"/>
    <x v="1221"/>
    <s v="4031 Elm Rd"/>
    <m/>
    <s v="Pasco"/>
    <s v="Washington"/>
    <s v="99301"/>
    <n v="136"/>
    <n v="0"/>
    <n v="116"/>
    <n v="252"/>
    <x v="1060"/>
    <n v="0"/>
    <n v="0.53969999999999996"/>
    <s v="No"/>
    <s v="Yes"/>
    <s v="Yes"/>
    <s v="Yes"/>
    <s v="Yes"/>
    <s v="Yes"/>
    <s v="Yes"/>
    <s v="No"/>
    <s v="No"/>
    <s v="No"/>
    <s v="No"/>
    <s v="No"/>
    <s v="No"/>
    <s v="No"/>
    <s v="CEP"/>
  </r>
  <r>
    <n v="159945"/>
    <x v="214"/>
    <x v="193"/>
    <x v="34"/>
    <s v="4th District"/>
    <s v="Public"/>
    <s v="School District"/>
    <s v="No"/>
    <s v="Yes"/>
    <n v="661508"/>
    <x v="497"/>
    <s v="1616 W Octave St"/>
    <m/>
    <s v="Pasco"/>
    <s v="Washington"/>
    <s v="99301"/>
    <n v="475"/>
    <n v="0"/>
    <n v="0"/>
    <n v="475"/>
    <x v="0"/>
    <n v="0"/>
    <n v="1"/>
    <s v="No"/>
    <s v="Yes"/>
    <s v="Yes"/>
    <s v="Yes"/>
    <s v="Yes"/>
    <s v="Yes"/>
    <s v="Yes"/>
    <s v="No"/>
    <s v="No"/>
    <s v="No"/>
    <s v="No"/>
    <s v="No"/>
    <s v="No"/>
    <s v="No"/>
    <s v="CEP"/>
  </r>
  <r>
    <n v="159945"/>
    <x v="214"/>
    <x v="193"/>
    <x v="34"/>
    <s v="4th District"/>
    <s v="Public"/>
    <s v="School District"/>
    <s v="No"/>
    <s v="Yes"/>
    <n v="681035"/>
    <x v="846"/>
    <s v="6010 Rd 52"/>
    <m/>
    <s v="Pasco"/>
    <s v="Washington"/>
    <s v="99301"/>
    <n v="347"/>
    <n v="0"/>
    <n v="230"/>
    <n v="577"/>
    <x v="1061"/>
    <n v="0"/>
    <n v="0.60140000000000005"/>
    <s v="No"/>
    <s v="Yes"/>
    <s v="Yes"/>
    <s v="Yes"/>
    <s v="Yes"/>
    <s v="Yes"/>
    <s v="Yes"/>
    <s v="No"/>
    <s v="No"/>
    <s v="No"/>
    <s v="No"/>
    <s v="No"/>
    <s v="No"/>
    <s v="No"/>
    <s v="CEP"/>
  </r>
  <r>
    <n v="159945"/>
    <x v="214"/>
    <x v="193"/>
    <x v="34"/>
    <s v="4th District"/>
    <s v="Public"/>
    <s v="School District"/>
    <s v="No"/>
    <s v="Yes"/>
    <n v="659008"/>
    <x v="1222"/>
    <s v="4601 N. Horizon Dr"/>
    <m/>
    <s v="Pasco"/>
    <s v="Washington"/>
    <s v="99301"/>
    <n v="292"/>
    <n v="0"/>
    <n v="203"/>
    <n v="495"/>
    <x v="1062"/>
    <n v="0"/>
    <n v="0.58989999999999998"/>
    <s v="No"/>
    <s v="Yes"/>
    <s v="Yes"/>
    <s v="Yes"/>
    <s v="Yes"/>
    <s v="Yes"/>
    <s v="Yes"/>
    <s v="No"/>
    <s v="No"/>
    <s v="No"/>
    <s v="No"/>
    <s v="No"/>
    <s v="No"/>
    <s v="No"/>
    <s v="CEP"/>
  </r>
  <r>
    <n v="159945"/>
    <x v="214"/>
    <x v="193"/>
    <x v="34"/>
    <s v="4th District"/>
    <s v="Public"/>
    <s v="School District"/>
    <s v="No"/>
    <s v="Yes"/>
    <n v="659005"/>
    <x v="1223"/>
    <s v="301 N 10th Ave"/>
    <m/>
    <s v="PASCO"/>
    <s v="Washington"/>
    <s v="99301"/>
    <n v="355"/>
    <n v="0"/>
    <n v="0"/>
    <n v="355"/>
    <x v="0"/>
    <n v="0"/>
    <n v="1"/>
    <s v="No"/>
    <s v="Yes"/>
    <s v="Yes"/>
    <s v="Yes"/>
    <s v="Yes"/>
    <s v="Yes"/>
    <s v="Yes"/>
    <s v="No"/>
    <s v="No"/>
    <s v="No"/>
    <s v="No"/>
    <s v="No"/>
    <s v="No"/>
    <s v="No"/>
    <s v="CEP"/>
  </r>
  <r>
    <n v="159945"/>
    <x v="214"/>
    <x v="193"/>
    <x v="34"/>
    <s v="4th District"/>
    <s v="Public"/>
    <s v="School District"/>
    <s v="No"/>
    <s v="Yes"/>
    <n v="661510"/>
    <x v="567"/>
    <s v="1801Road 40"/>
    <m/>
    <s v="pasco"/>
    <s v="Washington"/>
    <s v="99301"/>
    <n v="445"/>
    <n v="0"/>
    <n v="110"/>
    <n v="555"/>
    <x v="1063"/>
    <n v="0"/>
    <n v="0.80179999999999996"/>
    <s v="No"/>
    <s v="Yes"/>
    <s v="Yes"/>
    <s v="Yes"/>
    <s v="Yes"/>
    <s v="Yes"/>
    <s v="Yes"/>
    <s v="No"/>
    <s v="No"/>
    <s v="No"/>
    <s v="No"/>
    <s v="No"/>
    <s v="No"/>
    <s v="No"/>
    <s v="CEP"/>
  </r>
  <r>
    <n v="159945"/>
    <x v="214"/>
    <x v="193"/>
    <x v="34"/>
    <s v="4th District"/>
    <s v="Public"/>
    <s v="School District"/>
    <s v="No"/>
    <s v="Yes"/>
    <n v="664023"/>
    <x v="1224"/>
    <s v="6001 Road 84"/>
    <m/>
    <s v="Pasco"/>
    <s v="Washington"/>
    <s v="99301"/>
    <n v="371"/>
    <n v="0"/>
    <n v="257"/>
    <n v="628"/>
    <x v="1064"/>
    <n v="0"/>
    <n v="0.59079999999999999"/>
    <s v="No"/>
    <s v="Yes"/>
    <s v="Yes"/>
    <s v="Yes"/>
    <s v="Yes"/>
    <s v="Yes"/>
    <s v="Yes"/>
    <s v="No"/>
    <s v="No"/>
    <s v="No"/>
    <s v="No"/>
    <s v="No"/>
    <s v="No"/>
    <s v="No"/>
    <s v="CEP"/>
  </r>
  <r>
    <n v="159945"/>
    <x v="214"/>
    <x v="193"/>
    <x v="34"/>
    <s v="4th District"/>
    <s v="Public"/>
    <s v="School District"/>
    <s v="No"/>
    <s v="Yes"/>
    <n v="683497"/>
    <x v="1225"/>
    <s v="5706 Road 60"/>
    <m/>
    <s v="Pasco"/>
    <s v="Washington"/>
    <s v="99301"/>
    <n v="375"/>
    <n v="0"/>
    <n v="297"/>
    <n v="672"/>
    <x v="1065"/>
    <n v="0"/>
    <n v="0.55800000000000005"/>
    <s v="No"/>
    <s v="Yes"/>
    <s v="Yes"/>
    <s v="Yes"/>
    <s v="Yes"/>
    <s v="Yes"/>
    <s v="Yes"/>
    <s v="No"/>
    <s v="No"/>
    <s v="No"/>
    <s v="No"/>
    <s v="No"/>
    <s v="No"/>
    <s v="No"/>
    <s v="CEP"/>
  </r>
  <r>
    <n v="159945"/>
    <x v="214"/>
    <x v="193"/>
    <x v="34"/>
    <s v="4th District"/>
    <s v="Public"/>
    <s v="School District"/>
    <s v="No"/>
    <s v="Yes"/>
    <n v="659010"/>
    <x v="1226"/>
    <s v="2803 Road 88"/>
    <s v="Road 88"/>
    <s v="Pasco"/>
    <s v="Washington"/>
    <s v="99301"/>
    <n v="816"/>
    <n v="0"/>
    <n v="366"/>
    <n v="1182"/>
    <x v="1066"/>
    <n v="0"/>
    <n v="0.69040000000000001"/>
    <s v="No"/>
    <s v="No"/>
    <s v="No"/>
    <s v="No"/>
    <s v="No"/>
    <s v="No"/>
    <s v="No"/>
    <s v="Yes"/>
    <s v="Yes"/>
    <s v="Yes"/>
    <s v="No"/>
    <s v="No"/>
    <s v="No"/>
    <s v="No"/>
    <s v="CEP"/>
  </r>
  <r>
    <n v="159945"/>
    <x v="214"/>
    <x v="193"/>
    <x v="34"/>
    <s v="4th District"/>
    <s v="Public"/>
    <s v="School District"/>
    <s v="No"/>
    <s v="Yes"/>
    <n v="661518"/>
    <x v="1227"/>
    <s v="2020 W. Argent St."/>
    <m/>
    <s v="Pasco"/>
    <s v="Washington"/>
    <s v="99301"/>
    <n v="536"/>
    <n v="0"/>
    <n v="0"/>
    <n v="536"/>
    <x v="0"/>
    <n v="0"/>
    <n v="1"/>
    <s v="No"/>
    <s v="No"/>
    <s v="No"/>
    <s v="No"/>
    <s v="No"/>
    <s v="No"/>
    <s v="No"/>
    <s v="No"/>
    <s v="No"/>
    <s v="No"/>
    <s v="Yes"/>
    <s v="Yes"/>
    <s v="Yes"/>
    <s v="Yes"/>
    <s v="CEP"/>
  </r>
  <r>
    <n v="159945"/>
    <x v="214"/>
    <x v="193"/>
    <x v="34"/>
    <s v="4th District"/>
    <s v="Public"/>
    <s v="School District"/>
    <s v="No"/>
    <s v="Yes"/>
    <n v="663481"/>
    <x v="1228"/>
    <s v="1801 East Sheppard Street"/>
    <m/>
    <s v="Pasco"/>
    <s v="Washington"/>
    <s v="99301"/>
    <n v="931"/>
    <n v="0"/>
    <n v="0"/>
    <n v="931"/>
    <x v="0"/>
    <n v="0"/>
    <n v="1"/>
    <s v="No"/>
    <s v="No"/>
    <s v="No"/>
    <s v="No"/>
    <s v="No"/>
    <s v="No"/>
    <s v="No"/>
    <s v="Yes"/>
    <s v="Yes"/>
    <s v="Yes"/>
    <s v="No"/>
    <s v="No"/>
    <s v="No"/>
    <s v="No"/>
    <s v="CEP"/>
  </r>
  <r>
    <n v="159945"/>
    <x v="214"/>
    <x v="193"/>
    <x v="34"/>
    <s v="4th District"/>
    <s v="Public"/>
    <s v="School District"/>
    <s v="No"/>
    <s v="Yes"/>
    <n v="685060"/>
    <x v="1229"/>
    <s v="1315 N. 7th Ave"/>
    <m/>
    <s v="Pasco"/>
    <s v="Washington"/>
    <s v="99301"/>
    <n v="320"/>
    <n v="0"/>
    <n v="64"/>
    <n v="384"/>
    <x v="794"/>
    <n v="0"/>
    <n v="0.83330000000000004"/>
    <s v="Yes"/>
    <s v="No"/>
    <s v="No"/>
    <s v="No"/>
    <s v="No"/>
    <s v="No"/>
    <s v="No"/>
    <s v="No"/>
    <s v="No"/>
    <s v="No"/>
    <s v="No"/>
    <s v="No"/>
    <s v="No"/>
    <s v="No"/>
    <s v="CEP"/>
  </r>
  <r>
    <n v="159945"/>
    <x v="214"/>
    <x v="193"/>
    <x v="34"/>
    <s v="4th District"/>
    <s v="Public"/>
    <s v="School District"/>
    <s v="No"/>
    <s v="Yes"/>
    <n v="661517"/>
    <x v="1230"/>
    <s v="1108 N. 10th Ave."/>
    <m/>
    <s v="Pasco"/>
    <s v="Washington"/>
    <s v="99301"/>
    <n v="2475"/>
    <n v="0"/>
    <n v="220"/>
    <n v="2695"/>
    <x v="1067"/>
    <n v="0"/>
    <n v="0.91839999999999999"/>
    <s v="No"/>
    <s v="No"/>
    <s v="No"/>
    <s v="No"/>
    <s v="No"/>
    <s v="No"/>
    <s v="No"/>
    <s v="No"/>
    <s v="No"/>
    <s v="No"/>
    <s v="Yes"/>
    <s v="Yes"/>
    <s v="Yes"/>
    <s v="Yes"/>
    <s v="CEP"/>
  </r>
  <r>
    <n v="159945"/>
    <x v="214"/>
    <x v="193"/>
    <x v="34"/>
    <s v="4th District"/>
    <s v="Public"/>
    <s v="School District"/>
    <s v="No"/>
    <s v="Yes"/>
    <n v="687619"/>
    <x v="1231"/>
    <s v="4403 W Court St"/>
    <m/>
    <s v="Pasco"/>
    <s v="Washington"/>
    <s v="99301"/>
    <n v="0"/>
    <n v="0"/>
    <n v="0"/>
    <n v="0"/>
    <x v="26"/>
    <n v="0"/>
    <n v="0"/>
    <s v="No"/>
    <s v="Yes"/>
    <s v="Yes"/>
    <s v="Yes"/>
    <s v="Yes"/>
    <s v="Yes"/>
    <s v="Yes"/>
    <s v="Yes"/>
    <s v="Yes"/>
    <s v="Yes"/>
    <s v="No"/>
    <s v="No"/>
    <s v="No"/>
    <s v="No"/>
    <s v="Standard"/>
  </r>
  <r>
    <n v="159945"/>
    <x v="214"/>
    <x v="193"/>
    <x v="34"/>
    <s v="4th District"/>
    <s v="Public"/>
    <s v="School District"/>
    <s v="No"/>
    <s v="Yes"/>
    <n v="686310"/>
    <x v="1232"/>
    <s v="9507 Burns Rd"/>
    <m/>
    <s v="Pasco"/>
    <s v="Washington"/>
    <s v="99301"/>
    <n v="819"/>
    <n v="0"/>
    <n v="556"/>
    <n v="1375"/>
    <x v="1068"/>
    <n v="0"/>
    <n v="0.59560000000000002"/>
    <s v="No"/>
    <s v="No"/>
    <s v="No"/>
    <s v="No"/>
    <s v="No"/>
    <s v="No"/>
    <s v="No"/>
    <s v="Yes"/>
    <s v="Yes"/>
    <s v="Yes"/>
    <s v="No"/>
    <s v="No"/>
    <s v="No"/>
    <s v="No"/>
    <s v="CEP"/>
  </r>
  <r>
    <n v="159945"/>
    <x v="214"/>
    <x v="193"/>
    <x v="34"/>
    <s v="4th District"/>
    <s v="Public"/>
    <s v="School District"/>
    <s v="No"/>
    <s v="Yes"/>
    <n v="659006"/>
    <x v="1233"/>
    <s v="1915 N 22nd Ave"/>
    <m/>
    <s v="PASCO"/>
    <s v="Washington"/>
    <s v="99301"/>
    <n v="540"/>
    <n v="0"/>
    <n v="0"/>
    <n v="540"/>
    <x v="0"/>
    <n v="0"/>
    <n v="1"/>
    <s v="No"/>
    <s v="Yes"/>
    <s v="Yes"/>
    <s v="Yes"/>
    <s v="Yes"/>
    <s v="Yes"/>
    <s v="Yes"/>
    <s v="No"/>
    <s v="No"/>
    <s v="No"/>
    <s v="No"/>
    <s v="No"/>
    <s v="No"/>
    <s v="No"/>
    <s v="CEP"/>
  </r>
  <r>
    <n v="159945"/>
    <x v="214"/>
    <x v="193"/>
    <x v="34"/>
    <s v="4th District"/>
    <s v="Public"/>
    <s v="School District"/>
    <s v="No"/>
    <s v="Yes"/>
    <n v="663479"/>
    <x v="1234"/>
    <s v="715 N. 24th Ave."/>
    <m/>
    <s v="PASCO"/>
    <s v="Washington"/>
    <s v="99301"/>
    <n v="455"/>
    <n v="0"/>
    <n v="0"/>
    <n v="455"/>
    <x v="0"/>
    <n v="0"/>
    <n v="1"/>
    <s v="No"/>
    <s v="Yes"/>
    <s v="Yes"/>
    <s v="Yes"/>
    <s v="Yes"/>
    <s v="Yes"/>
    <s v="Yes"/>
    <s v="No"/>
    <s v="No"/>
    <s v="No"/>
    <s v="No"/>
    <s v="No"/>
    <s v="No"/>
    <s v="No"/>
    <s v="CEP"/>
  </r>
  <r>
    <n v="159945"/>
    <x v="214"/>
    <x v="193"/>
    <x v="34"/>
    <s v="4th District"/>
    <s v="Public"/>
    <s v="School District"/>
    <s v="No"/>
    <s v="Yes"/>
    <n v="659009"/>
    <x v="1235"/>
    <s v="2515 Road 84"/>
    <m/>
    <s v="pasco"/>
    <s v="Washington"/>
    <s v="99301"/>
    <n v="296"/>
    <n v="0"/>
    <n v="325"/>
    <n v="621"/>
    <x v="1069"/>
    <n v="0"/>
    <n v="0.47670000000000001"/>
    <s v="No"/>
    <s v="Yes"/>
    <s v="Yes"/>
    <s v="Yes"/>
    <s v="Yes"/>
    <s v="Yes"/>
    <s v="Yes"/>
    <s v="No"/>
    <s v="No"/>
    <s v="No"/>
    <s v="No"/>
    <s v="No"/>
    <s v="No"/>
    <s v="No"/>
    <s v="CEP"/>
  </r>
  <r>
    <n v="159945"/>
    <x v="214"/>
    <x v="193"/>
    <x v="34"/>
    <s v="4th District"/>
    <s v="Public"/>
    <s v="School District"/>
    <s v="No"/>
    <s v="Yes"/>
    <n v="659011"/>
    <x v="1236"/>
    <s v="1120 N. 22 nd Street"/>
    <m/>
    <s v="Pasco"/>
    <s v="Washington"/>
    <s v="99301"/>
    <n v="1029"/>
    <n v="0"/>
    <n v="0"/>
    <n v="1029"/>
    <x v="0"/>
    <n v="0"/>
    <n v="1"/>
    <s v="No"/>
    <s v="No"/>
    <s v="No"/>
    <s v="No"/>
    <s v="No"/>
    <s v="No"/>
    <s v="No"/>
    <s v="Yes"/>
    <s v="Yes"/>
    <s v="Yes"/>
    <s v="No"/>
    <s v="No"/>
    <s v="No"/>
    <s v="No"/>
    <s v="CEP"/>
  </r>
  <r>
    <n v="159945"/>
    <x v="214"/>
    <x v="193"/>
    <x v="34"/>
    <s v="4th District"/>
    <s v="Public"/>
    <s v="School District"/>
    <s v="No"/>
    <s v="Yes"/>
    <n v="685713"/>
    <x v="1237"/>
    <s v="3901 Road 84"/>
    <m/>
    <s v="pasco"/>
    <s v="Washington"/>
    <s v="99301"/>
    <n v="661"/>
    <n v="0"/>
    <n v="71"/>
    <n v="732"/>
    <x v="1070"/>
    <n v="0"/>
    <n v="0.90300000000000002"/>
    <s v="No"/>
    <s v="Yes"/>
    <s v="Yes"/>
    <s v="Yes"/>
    <s v="Yes"/>
    <s v="Yes"/>
    <s v="Yes"/>
    <s v="No"/>
    <s v="No"/>
    <s v="No"/>
    <s v="No"/>
    <s v="No"/>
    <s v="No"/>
    <s v="No"/>
    <s v="CEP"/>
  </r>
  <r>
    <n v="159945"/>
    <x v="214"/>
    <x v="193"/>
    <x v="34"/>
    <s v="4th District"/>
    <s v="Public"/>
    <s v="School District"/>
    <s v="No"/>
    <s v="Yes"/>
    <n v="663480"/>
    <x v="1238"/>
    <s v="125 S Wehe Street"/>
    <m/>
    <s v="PASCO"/>
    <s v="Washington"/>
    <s v="99301"/>
    <n v="565"/>
    <n v="0"/>
    <n v="0"/>
    <n v="565"/>
    <x v="0"/>
    <n v="0"/>
    <n v="1"/>
    <s v="Yes"/>
    <s v="Yes"/>
    <s v="Yes"/>
    <s v="Yes"/>
    <s v="Yes"/>
    <s v="Yes"/>
    <s v="Yes"/>
    <s v="No"/>
    <s v="No"/>
    <s v="No"/>
    <s v="No"/>
    <s v="No"/>
    <s v="No"/>
    <s v="No"/>
    <s v="CEP"/>
  </r>
  <r>
    <n v="159945"/>
    <x v="214"/>
    <x v="193"/>
    <x v="34"/>
    <s v="4th District"/>
    <s v="Public"/>
    <s v="School District"/>
    <s v="No"/>
    <s v="Yes"/>
    <n v="659007"/>
    <x v="1239"/>
    <s v="616 N. Wehe"/>
    <m/>
    <s v="pasco"/>
    <s v="Washington"/>
    <s v="99301"/>
    <n v="432"/>
    <n v="0"/>
    <n v="0"/>
    <n v="432"/>
    <x v="0"/>
    <n v="0"/>
    <n v="1"/>
    <s v="Yes"/>
    <s v="Yes"/>
    <s v="Yes"/>
    <s v="Yes"/>
    <s v="No"/>
    <s v="No"/>
    <s v="No"/>
    <s v="No"/>
    <s v="No"/>
    <s v="No"/>
    <s v="No"/>
    <s v="No"/>
    <s v="No"/>
    <s v="No"/>
    <s v="CEP"/>
  </r>
  <r>
    <n v="159634"/>
    <x v="215"/>
    <x v="194"/>
    <x v="13"/>
    <s v="4th District"/>
    <s v="Public"/>
    <s v="School District"/>
    <s v="No"/>
    <s v="Yes"/>
    <n v="662022"/>
    <x v="1240"/>
    <s v="344 W Beach St"/>
    <m/>
    <s v="Pateros"/>
    <s v="Washington"/>
    <s v="98846"/>
    <n v="102"/>
    <n v="0"/>
    <n v="22"/>
    <n v="124"/>
    <x v="1071"/>
    <n v="0"/>
    <n v="0.8226"/>
    <s v="Yes"/>
    <s v="Yes"/>
    <s v="Yes"/>
    <s v="Yes"/>
    <s v="Yes"/>
    <s v="Yes"/>
    <s v="Yes"/>
    <s v="Yes"/>
    <s v="No"/>
    <s v="No"/>
    <s v="No"/>
    <s v="No"/>
    <s v="No"/>
    <s v="No"/>
    <s v="CEP"/>
  </r>
  <r>
    <n v="159634"/>
    <x v="215"/>
    <x v="194"/>
    <x v="13"/>
    <s v="4th District"/>
    <s v="Public"/>
    <s v="School District"/>
    <s v="No"/>
    <s v="Yes"/>
    <n v="662023"/>
    <x v="1241"/>
    <s v="344 W Beach St"/>
    <m/>
    <s v="Pateros"/>
    <s v="Washington"/>
    <s v="98846"/>
    <n v="90"/>
    <n v="0"/>
    <n v="19"/>
    <n v="109"/>
    <x v="1072"/>
    <n v="0"/>
    <n v="0.82569999999999999"/>
    <s v="No"/>
    <s v="No"/>
    <s v="No"/>
    <s v="No"/>
    <s v="No"/>
    <s v="No"/>
    <s v="No"/>
    <s v="No"/>
    <s v="Yes"/>
    <s v="Yes"/>
    <s v="Yes"/>
    <s v="Yes"/>
    <s v="Yes"/>
    <s v="Yes"/>
    <s v="CEP"/>
  </r>
  <r>
    <n v="159896"/>
    <x v="216"/>
    <x v="195"/>
    <x v="11"/>
    <s v="4th District"/>
    <s v="Public"/>
    <s v="School District"/>
    <s v="No"/>
    <s v="Yes"/>
    <n v="664581"/>
    <x v="1242"/>
    <s v="PO BOX 189"/>
    <s v="51409 Prior Avenue"/>
    <s v="Paterson"/>
    <s v="Washington"/>
    <s v="99345"/>
    <n v="87"/>
    <n v="25"/>
    <n v="27"/>
    <n v="139"/>
    <x v="1073"/>
    <n v="0.1799"/>
    <n v="0.80579999999999996"/>
    <s v="Yes"/>
    <s v="Yes"/>
    <s v="Yes"/>
    <s v="Yes"/>
    <s v="Yes"/>
    <s v="Yes"/>
    <s v="Yes"/>
    <s v="Yes"/>
    <s v="Yes"/>
    <s v="Yes"/>
    <s v="No"/>
    <s v="No"/>
    <s v="No"/>
    <s v="No"/>
    <s v="Provision II – Breakfast and Lunch"/>
  </r>
  <r>
    <n v="159423"/>
    <x v="217"/>
    <x v="196"/>
    <x v="1"/>
    <s v="3rd District"/>
    <s v="Public"/>
    <s v="School District"/>
    <s v="No"/>
    <s v="Yes"/>
    <n v="661777"/>
    <x v="1243"/>
    <s v="519 N. 2nd Street"/>
    <s v="PO Box 368"/>
    <s v="Pe Ell"/>
    <s v="Washington"/>
    <s v="98572"/>
    <n v="196"/>
    <n v="0"/>
    <n v="73"/>
    <n v="269"/>
    <x v="1074"/>
    <n v="0"/>
    <n v="0.72860000000000003"/>
    <s v="Yes"/>
    <s v="Yes"/>
    <s v="Yes"/>
    <s v="Yes"/>
    <s v="Yes"/>
    <s v="Yes"/>
    <s v="Yes"/>
    <s v="Yes"/>
    <s v="Yes"/>
    <s v="Yes"/>
    <s v="Yes"/>
    <s v="Yes"/>
    <s v="Yes"/>
    <s v="Yes"/>
    <s v="CEP"/>
  </r>
  <r>
    <n v="159268"/>
    <x v="218"/>
    <x v="197"/>
    <x v="16"/>
    <s v="6th District"/>
    <s v="Public"/>
    <s v="School District"/>
    <s v="No"/>
    <s v="Yes"/>
    <n v="662003"/>
    <x v="1244"/>
    <s v="6219 40th St NW"/>
    <s v="6219 40th St NW"/>
    <s v="Gig Harbor"/>
    <s v="Washington"/>
    <s v="98335"/>
    <n v="49"/>
    <n v="4"/>
    <n v="276"/>
    <n v="329"/>
    <x v="1075"/>
    <n v="1.2200000000000001E-2"/>
    <n v="0.16109999999999999"/>
    <s v="Yes"/>
    <s v="Yes"/>
    <s v="Yes"/>
    <s v="Yes"/>
    <s v="Yes"/>
    <s v="Yes"/>
    <s v="Yes"/>
    <s v="No"/>
    <s v="No"/>
    <s v="No"/>
    <s v="No"/>
    <s v="No"/>
    <s v="No"/>
    <s v="No"/>
    <s v="Standard"/>
  </r>
  <r>
    <n v="159268"/>
    <x v="218"/>
    <x v="197"/>
    <x v="12"/>
    <s v="6th District"/>
    <s v="Public"/>
    <s v="School District"/>
    <s v="No"/>
    <s v="Yes"/>
    <n v="662004"/>
    <x v="711"/>
    <s v="4905 Rosedale ST NW"/>
    <s v="4905 Rosedale ST NW"/>
    <s v="Gig Harbor"/>
    <s v="Washington"/>
    <s v="98335"/>
    <n v="50"/>
    <n v="14"/>
    <n v="273"/>
    <n v="337"/>
    <x v="1076"/>
    <n v="4.1500000000000002E-2"/>
    <n v="0.18990000000000001"/>
    <s v="No"/>
    <s v="Yes"/>
    <s v="Yes"/>
    <s v="Yes"/>
    <s v="Yes"/>
    <s v="Yes"/>
    <s v="Yes"/>
    <s v="No"/>
    <s v="No"/>
    <s v="No"/>
    <s v="No"/>
    <s v="No"/>
    <s v="No"/>
    <s v="No"/>
    <s v="Standard"/>
  </r>
  <r>
    <n v="159268"/>
    <x v="218"/>
    <x v="197"/>
    <x v="12"/>
    <s v="6th District"/>
    <s v="Public"/>
    <s v="School District"/>
    <s v="No"/>
    <s v="Yes"/>
    <n v="662005"/>
    <x v="1245"/>
    <s v="1632 Key Peninsula Hwy. KPS"/>
    <s v="1632 Key Peninsula Hwy. KPS"/>
    <s v="Lakebay"/>
    <s v="Washington"/>
    <s v="98349"/>
    <n v="136"/>
    <n v="38"/>
    <n v="121"/>
    <n v="295"/>
    <x v="1077"/>
    <n v="0.1288"/>
    <n v="0.58979999999999999"/>
    <s v="Yes"/>
    <s v="Yes"/>
    <s v="Yes"/>
    <s v="Yes"/>
    <s v="Yes"/>
    <s v="Yes"/>
    <s v="Yes"/>
    <s v="No"/>
    <s v="No"/>
    <s v="No"/>
    <s v="No"/>
    <s v="No"/>
    <s v="No"/>
    <s v="No"/>
    <s v="Standard"/>
  </r>
  <r>
    <n v="159268"/>
    <x v="218"/>
    <x v="197"/>
    <x v="12"/>
    <s v="6th District"/>
    <s v="Public"/>
    <s v="School District"/>
    <s v="No"/>
    <s v="Yes"/>
    <n v="661997"/>
    <x v="1246"/>
    <s v="5101 Rosedale St NW"/>
    <m/>
    <s v="Gig Harbor"/>
    <s v="Washington"/>
    <s v="98335"/>
    <n v="128"/>
    <n v="43"/>
    <n v="1057"/>
    <n v="1228"/>
    <x v="1078"/>
    <n v="3.5000000000000003E-2"/>
    <n v="0.13930000000000001"/>
    <s v="No"/>
    <s v="No"/>
    <s v="No"/>
    <s v="No"/>
    <s v="No"/>
    <s v="No"/>
    <s v="No"/>
    <s v="No"/>
    <s v="No"/>
    <s v="No"/>
    <s v="Yes"/>
    <s v="Yes"/>
    <s v="Yes"/>
    <s v="Yes"/>
    <s v="Standard"/>
  </r>
  <r>
    <n v="159268"/>
    <x v="218"/>
    <x v="197"/>
    <x v="12"/>
    <s v="6th District"/>
    <s v="Public"/>
    <s v="School District"/>
    <s v="No"/>
    <s v="Yes"/>
    <n v="661999"/>
    <x v="1247"/>
    <s v="3701 38th AV NW"/>
    <m/>
    <s v="Gig Harbor"/>
    <s v="Washington"/>
    <s v="98335"/>
    <n v="63"/>
    <n v="21"/>
    <n v="371"/>
    <n v="455"/>
    <x v="1079"/>
    <n v="4.6199999999999998E-2"/>
    <n v="0.18459999999999999"/>
    <s v="No"/>
    <s v="No"/>
    <s v="No"/>
    <s v="No"/>
    <s v="No"/>
    <s v="No"/>
    <s v="No"/>
    <s v="Yes"/>
    <s v="Yes"/>
    <s v="Yes"/>
    <s v="No"/>
    <s v="No"/>
    <s v="No"/>
    <s v="No"/>
    <s v="Standard"/>
  </r>
  <r>
    <n v="159268"/>
    <x v="218"/>
    <x v="197"/>
    <x v="12"/>
    <s v="6th District"/>
    <s v="Public"/>
    <s v="School District"/>
    <s v="No"/>
    <s v="Yes"/>
    <n v="662006"/>
    <x v="1248"/>
    <s v="4002  36th Street NW"/>
    <m/>
    <s v="Gig Harbor"/>
    <s v="Washington"/>
    <s v="98335"/>
    <n v="57"/>
    <n v="17"/>
    <n v="311"/>
    <n v="385"/>
    <x v="1080"/>
    <n v="4.4200000000000003E-2"/>
    <n v="0.19220000000000001"/>
    <s v="No"/>
    <s v="Yes"/>
    <s v="Yes"/>
    <s v="Yes"/>
    <s v="Yes"/>
    <s v="Yes"/>
    <s v="Yes"/>
    <s v="No"/>
    <s v="No"/>
    <s v="No"/>
    <s v="No"/>
    <s v="No"/>
    <s v="No"/>
    <s v="No"/>
    <s v="Standard"/>
  </r>
  <r>
    <n v="159268"/>
    <x v="218"/>
    <x v="197"/>
    <x v="12"/>
    <s v="6th District"/>
    <s v="Public"/>
    <s v="School District"/>
    <s v="No"/>
    <s v="Yes"/>
    <n v="662000"/>
    <x v="1249"/>
    <s v="9010 Prentice Av NW"/>
    <m/>
    <s v="Gig Harbor"/>
    <s v="Washington"/>
    <s v="98332"/>
    <n v="77"/>
    <n v="19"/>
    <n v="469"/>
    <n v="565"/>
    <x v="1081"/>
    <n v="3.3599999999999998E-2"/>
    <n v="0.1699"/>
    <s v="No"/>
    <s v="No"/>
    <s v="No"/>
    <s v="No"/>
    <s v="No"/>
    <s v="No"/>
    <s v="No"/>
    <s v="Yes"/>
    <s v="Yes"/>
    <s v="Yes"/>
    <s v="No"/>
    <s v="No"/>
    <s v="No"/>
    <s v="No"/>
    <s v="Standard"/>
  </r>
  <r>
    <n v="159268"/>
    <x v="218"/>
    <x v="197"/>
    <x v="12"/>
    <s v="6th District"/>
    <s v="Public"/>
    <s v="School District"/>
    <s v="No"/>
    <s v="Yes"/>
    <n v="661998"/>
    <x v="1250"/>
    <s v="8402 Skansie Ave"/>
    <m/>
    <s v="Gig Harbor"/>
    <s v="Washington"/>
    <s v="98332"/>
    <n v="24"/>
    <n v="11"/>
    <n v="78"/>
    <n v="113"/>
    <x v="1082"/>
    <n v="9.7299999999999998E-2"/>
    <n v="0.30969999999999998"/>
    <s v="No"/>
    <s v="No"/>
    <s v="No"/>
    <s v="No"/>
    <s v="No"/>
    <s v="No"/>
    <s v="No"/>
    <s v="No"/>
    <s v="No"/>
    <s v="No"/>
    <s v="Yes"/>
    <s v="Yes"/>
    <s v="Yes"/>
    <s v="Yes"/>
    <s v="Standard"/>
  </r>
  <r>
    <n v="159268"/>
    <x v="218"/>
    <x v="197"/>
    <x v="12"/>
    <s v="6th District"/>
    <s v="Public"/>
    <s v="School District"/>
    <s v="No"/>
    <s v="Yes"/>
    <n v="662001"/>
    <x v="1251"/>
    <s v="5510 Key Peninsula HWY NW"/>
    <m/>
    <s v="Lakebay"/>
    <s v="Washington"/>
    <s v="98349"/>
    <n v="127"/>
    <n v="29"/>
    <n v="285"/>
    <n v="441"/>
    <x v="1083"/>
    <n v="6.5799999999999997E-2"/>
    <n v="0.35370000000000001"/>
    <s v="No"/>
    <s v="No"/>
    <s v="No"/>
    <s v="No"/>
    <s v="No"/>
    <s v="No"/>
    <s v="No"/>
    <s v="Yes"/>
    <s v="Yes"/>
    <s v="Yes"/>
    <s v="No"/>
    <s v="No"/>
    <s v="No"/>
    <s v="No"/>
    <s v="Standard"/>
  </r>
  <r>
    <n v="159268"/>
    <x v="218"/>
    <x v="197"/>
    <x v="12"/>
    <s v="6th District"/>
    <s v="Public"/>
    <s v="School District"/>
    <s v="No"/>
    <s v="Yes"/>
    <n v="662002"/>
    <x v="1252"/>
    <s v="10414 56th ST NW"/>
    <m/>
    <s v="Gig Harbor"/>
    <s v="Washington"/>
    <s v="98335"/>
    <n v="52"/>
    <n v="13"/>
    <n v="390"/>
    <n v="455"/>
    <x v="1084"/>
    <n v="2.86E-2"/>
    <n v="0.1429"/>
    <s v="No"/>
    <s v="No"/>
    <s v="No"/>
    <s v="No"/>
    <s v="No"/>
    <s v="No"/>
    <s v="No"/>
    <s v="Yes"/>
    <s v="Yes"/>
    <s v="Yes"/>
    <s v="No"/>
    <s v="No"/>
    <s v="No"/>
    <s v="No"/>
    <s v="Standard"/>
  </r>
  <r>
    <n v="159268"/>
    <x v="218"/>
    <x v="197"/>
    <x v="12"/>
    <s v="6th District"/>
    <s v="Public"/>
    <s v="School District"/>
    <s v="No"/>
    <s v="Yes"/>
    <n v="662007"/>
    <x v="1253"/>
    <s v="12617 118th Ave NW"/>
    <m/>
    <s v="Gig Harbor"/>
    <s v="Washington"/>
    <s v="98329"/>
    <n v="87"/>
    <n v="27"/>
    <n v="159"/>
    <n v="273"/>
    <x v="1085"/>
    <n v="9.8900000000000002E-2"/>
    <n v="0.41760000000000003"/>
    <s v="No"/>
    <s v="Yes"/>
    <s v="Yes"/>
    <s v="Yes"/>
    <s v="Yes"/>
    <s v="Yes"/>
    <s v="Yes"/>
    <s v="No"/>
    <s v="No"/>
    <s v="No"/>
    <s v="No"/>
    <s v="No"/>
    <s v="No"/>
    <s v="No"/>
    <s v="Standard"/>
  </r>
  <r>
    <n v="159268"/>
    <x v="218"/>
    <x v="197"/>
    <x v="12"/>
    <s v="6th District"/>
    <s v="Public"/>
    <s v="School District"/>
    <s v="No"/>
    <s v="Yes"/>
    <n v="661996"/>
    <x v="1254"/>
    <s v="14105 Purdy Dr NW"/>
    <s v="14105 Purdy Dr NW"/>
    <s v="Gig Harbor"/>
    <s v="Washington"/>
    <s v="98359"/>
    <n v="248"/>
    <n v="52"/>
    <n v="920"/>
    <n v="1220"/>
    <x v="1086"/>
    <n v="4.2599999999999999E-2"/>
    <n v="0.24590000000000001"/>
    <s v="No"/>
    <s v="No"/>
    <s v="No"/>
    <s v="No"/>
    <s v="No"/>
    <s v="No"/>
    <s v="No"/>
    <s v="No"/>
    <s v="No"/>
    <s v="No"/>
    <s v="Yes"/>
    <s v="Yes"/>
    <s v="Yes"/>
    <s v="Yes"/>
    <s v="Standard"/>
  </r>
  <r>
    <n v="159268"/>
    <x v="218"/>
    <x v="197"/>
    <x v="12"/>
    <s v="6th District"/>
    <s v="Public"/>
    <s v="School District"/>
    <s v="No"/>
    <s v="Yes"/>
    <n v="686345"/>
    <x v="23"/>
    <s v="8502 Skansie Ave"/>
    <m/>
    <s v="Gig Harbor"/>
    <s v="Washington"/>
    <s v="98332"/>
    <n v="33"/>
    <n v="9"/>
    <n v="422"/>
    <n v="464"/>
    <x v="1087"/>
    <n v="1.9400000000000001E-2"/>
    <n v="9.0499999999999997E-2"/>
    <s v="No"/>
    <s v="Yes"/>
    <s v="Yes"/>
    <s v="Yes"/>
    <s v="Yes"/>
    <s v="Yes"/>
    <s v="Yes"/>
    <s v="No"/>
    <s v="No"/>
    <s v="No"/>
    <s v="No"/>
    <s v="No"/>
    <s v="No"/>
    <s v="No"/>
    <s v="Standard"/>
  </r>
  <r>
    <n v="159268"/>
    <x v="218"/>
    <x v="197"/>
    <x v="12"/>
    <s v="6th District"/>
    <s v="Public"/>
    <s v="School District"/>
    <s v="No"/>
    <s v="Yes"/>
    <n v="662008"/>
    <x v="1255"/>
    <s v="13815 62nd Ave NW"/>
    <m/>
    <s v="Gig Harbor"/>
    <s v="Washington"/>
    <s v="98332"/>
    <n v="68"/>
    <n v="25"/>
    <n v="339"/>
    <n v="432"/>
    <x v="1088"/>
    <n v="5.79E-2"/>
    <n v="0.21529999999999999"/>
    <s v="No"/>
    <s v="Yes"/>
    <s v="Yes"/>
    <s v="Yes"/>
    <s v="Yes"/>
    <s v="Yes"/>
    <s v="Yes"/>
    <s v="No"/>
    <s v="No"/>
    <s v="No"/>
    <s v="No"/>
    <s v="No"/>
    <s v="No"/>
    <s v="No"/>
    <s v="Standard"/>
  </r>
  <r>
    <n v="159268"/>
    <x v="218"/>
    <x v="197"/>
    <x v="12"/>
    <s v="6th District"/>
    <s v="Public"/>
    <s v="School District"/>
    <s v="No"/>
    <s v="Yes"/>
    <n v="686875"/>
    <x v="1256"/>
    <s v="10811 Harbor Hill Dr"/>
    <m/>
    <s v="Gig Harbor"/>
    <s v="Washington"/>
    <s v="98332"/>
    <n v="40"/>
    <n v="16"/>
    <n v="431"/>
    <n v="487"/>
    <x v="613"/>
    <n v="3.2899999999999999E-2"/>
    <n v="0.115"/>
    <s v="No"/>
    <s v="Yes"/>
    <s v="Yes"/>
    <s v="Yes"/>
    <s v="Yes"/>
    <s v="Yes"/>
    <s v="Yes"/>
    <s v="No"/>
    <s v="No"/>
    <s v="No"/>
    <s v="No"/>
    <s v="No"/>
    <s v="No"/>
    <s v="No"/>
    <s v="Standard"/>
  </r>
  <r>
    <n v="159268"/>
    <x v="218"/>
    <x v="197"/>
    <x v="12"/>
    <s v="6th District"/>
    <s v="Public"/>
    <s v="School District"/>
    <s v="No"/>
    <s v="Yes"/>
    <n v="662009"/>
    <x v="1257"/>
    <s v="17521 Hall Road NW"/>
    <m/>
    <s v="Vaughn"/>
    <s v="Washington"/>
    <s v="98394"/>
    <n v="101"/>
    <n v="24"/>
    <n v="147"/>
    <n v="272"/>
    <x v="1089"/>
    <n v="8.8200000000000001E-2"/>
    <n v="0.45960000000000001"/>
    <s v="Yes"/>
    <s v="Yes"/>
    <s v="Yes"/>
    <s v="Yes"/>
    <s v="Yes"/>
    <s v="Yes"/>
    <s v="Yes"/>
    <s v="No"/>
    <s v="No"/>
    <s v="No"/>
    <s v="No"/>
    <s v="No"/>
    <s v="No"/>
    <s v="No"/>
    <s v="Standard"/>
  </r>
  <r>
    <n v="159268"/>
    <x v="218"/>
    <x v="197"/>
    <x v="12"/>
    <s v="6th District"/>
    <s v="Public"/>
    <s v="School District"/>
    <s v="No"/>
    <s v="Yes"/>
    <n v="662010"/>
    <x v="1258"/>
    <s v="5615 Kopachuck Dr NW"/>
    <m/>
    <s v="Gig Harobr"/>
    <s v="Washington"/>
    <s v="98335"/>
    <n v="37"/>
    <n v="7"/>
    <n v="397"/>
    <n v="441"/>
    <x v="1090"/>
    <n v="1.5900000000000001E-2"/>
    <n v="9.98E-2"/>
    <s v="No"/>
    <s v="Yes"/>
    <s v="Yes"/>
    <s v="Yes"/>
    <s v="Yes"/>
    <s v="Yes"/>
    <s v="Yes"/>
    <s v="No"/>
    <s v="No"/>
    <s v="No"/>
    <s v="No"/>
    <s v="No"/>
    <s v="No"/>
    <s v="No"/>
    <s v="Standard"/>
  </r>
  <r>
    <n v="159860"/>
    <x v="219"/>
    <x v="6"/>
    <x v="12"/>
    <s v="6th District"/>
    <s v="Public"/>
    <s v="Government"/>
    <s v="Yes"/>
    <s v="Yes"/>
    <n v="681112"/>
    <x v="1259"/>
    <s v="5501 6th Ave"/>
    <m/>
    <s v="Tacoma"/>
    <s v="Washington"/>
    <s v="98406"/>
    <n v="35"/>
    <n v="0"/>
    <n v="0"/>
    <n v="35"/>
    <x v="0"/>
    <n v="0"/>
    <n v="1"/>
    <s v="No"/>
    <s v="No"/>
    <s v="No"/>
    <s v="No"/>
    <s v="No"/>
    <s v="Yes"/>
    <s v="Yes"/>
    <s v="Yes"/>
    <s v="Yes"/>
    <s v="Yes"/>
    <s v="Yes"/>
    <s v="Yes"/>
    <s v="Yes"/>
    <s v="Yes"/>
    <s v="Standard"/>
  </r>
  <r>
    <n v="160514"/>
    <x v="220"/>
    <x v="198"/>
    <x v="18"/>
    <s v="8th District"/>
    <s v="Public"/>
    <s v="School District"/>
    <s v="No"/>
    <s v="Yes"/>
    <n v="686577"/>
    <x v="1260"/>
    <s v="504 S. Chelan Ave."/>
    <s v=""/>
    <s v="Wenatchee"/>
    <s v="Washington"/>
    <s v="98801"/>
    <n v="100"/>
    <n v="15"/>
    <n v="103"/>
    <n v="218"/>
    <x v="1091"/>
    <n v="6.88E-2"/>
    <n v="0.52749999999999997"/>
    <s v="No"/>
    <s v="No"/>
    <s v="No"/>
    <s v="No"/>
    <s v="No"/>
    <s v="No"/>
    <s v="No"/>
    <s v="Yes"/>
    <s v="Yes"/>
    <s v="Yes"/>
    <s v="Yes"/>
    <s v="No"/>
    <s v="No"/>
    <s v="No"/>
    <s v="Standard"/>
  </r>
  <r>
    <n v="159424"/>
    <x v="221"/>
    <x v="199"/>
    <x v="32"/>
    <s v="6th District"/>
    <s v="Public"/>
    <s v="School District"/>
    <s v="No"/>
    <s v="Yes"/>
    <n v="661816"/>
    <x v="1261"/>
    <s v="110 E. Spencer Lake Rd."/>
    <m/>
    <s v="Shelton"/>
    <s v="Washington"/>
    <s v="98584"/>
    <n v="364"/>
    <n v="0"/>
    <n v="118"/>
    <n v="482"/>
    <x v="38"/>
    <n v="0"/>
    <n v="0.75519999999999998"/>
    <s v="Yes"/>
    <s v="Yes"/>
    <s v="Yes"/>
    <s v="Yes"/>
    <s v="Yes"/>
    <s v="Yes"/>
    <s v="Yes"/>
    <s v="No"/>
    <s v="No"/>
    <s v="No"/>
    <s v="No"/>
    <s v="No"/>
    <s v="No"/>
    <s v="No"/>
    <s v="CEP"/>
  </r>
  <r>
    <n v="159424"/>
    <x v="221"/>
    <x v="199"/>
    <x v="32"/>
    <s v="6th District"/>
    <s v="Public"/>
    <s v="School District"/>
    <s v="No"/>
    <s v="Yes"/>
    <n v="661817"/>
    <x v="1262"/>
    <s v="50 E Spencer Lake Rd."/>
    <m/>
    <s v="SHELTON"/>
    <s v="Washington"/>
    <s v="98584"/>
    <n v="186"/>
    <n v="0"/>
    <n v="67"/>
    <n v="253"/>
    <x v="1092"/>
    <n v="0"/>
    <n v="0.73519999999999996"/>
    <s v="No"/>
    <s v="No"/>
    <s v="No"/>
    <s v="No"/>
    <s v="No"/>
    <s v="No"/>
    <s v="No"/>
    <s v="Yes"/>
    <s v="Yes"/>
    <s v="Yes"/>
    <s v="No"/>
    <s v="No"/>
    <s v="No"/>
    <s v="No"/>
    <s v="CEP"/>
  </r>
  <r>
    <n v="159474"/>
    <x v="222"/>
    <x v="200"/>
    <x v="39"/>
    <s v="5th District"/>
    <s v="Public"/>
    <s v="School District"/>
    <s v="No"/>
    <s v="Yes"/>
    <n v="660289"/>
    <x v="1263"/>
    <s v="121  10th Street"/>
    <m/>
    <s v="Pomeroy"/>
    <s v="Washington"/>
    <s v="99347"/>
    <n v="129"/>
    <n v="0"/>
    <n v="81"/>
    <n v="210"/>
    <x v="1093"/>
    <n v="0"/>
    <n v="0.61429999999999996"/>
    <s v="Yes"/>
    <s v="Yes"/>
    <s v="Yes"/>
    <s v="Yes"/>
    <s v="Yes"/>
    <s v="Yes"/>
    <s v="Yes"/>
    <s v="Yes"/>
    <s v="No"/>
    <s v="No"/>
    <s v="No"/>
    <s v="No"/>
    <s v="No"/>
    <s v="No"/>
    <s v="CEP"/>
  </r>
  <r>
    <n v="159474"/>
    <x v="222"/>
    <x v="200"/>
    <x v="21"/>
    <s v="5th District"/>
    <s v="Public"/>
    <s v="School District"/>
    <s v="No"/>
    <s v="Yes"/>
    <n v="663969"/>
    <x v="1264"/>
    <s v="PO Box 950"/>
    <m/>
    <s v="Pomeroy"/>
    <s v="Washington"/>
    <s v="99347"/>
    <n v="96"/>
    <n v="0"/>
    <n v="39"/>
    <n v="135"/>
    <x v="212"/>
    <n v="0"/>
    <n v="0.71109999999999995"/>
    <s v="No"/>
    <s v="No"/>
    <s v="No"/>
    <s v="No"/>
    <s v="No"/>
    <s v="No"/>
    <s v="No"/>
    <s v="No"/>
    <s v="Yes"/>
    <s v="Yes"/>
    <s v="Yes"/>
    <s v="Yes"/>
    <s v="Yes"/>
    <s v="Yes"/>
    <s v="CEP"/>
  </r>
  <r>
    <n v="159886"/>
    <x v="223"/>
    <x v="201"/>
    <x v="17"/>
    <s v="6th District"/>
    <s v="Public"/>
    <s v="School District"/>
    <s v="No"/>
    <s v="Yes"/>
    <n v="660339"/>
    <x v="1265"/>
    <s v="25 Rife Rd"/>
    <m/>
    <s v="Port Angeles"/>
    <s v="Washington"/>
    <s v="98363"/>
    <n v="316"/>
    <n v="0"/>
    <n v="59"/>
    <n v="375"/>
    <x v="1094"/>
    <n v="0"/>
    <n v="0.8427"/>
    <s v="Yes"/>
    <s v="Yes"/>
    <s v="Yes"/>
    <s v="Yes"/>
    <s v="Yes"/>
    <s v="Yes"/>
    <s v="Yes"/>
    <s v="Yes"/>
    <s v="No"/>
    <s v="No"/>
    <s v="No"/>
    <s v="No"/>
    <s v="No"/>
    <s v="No"/>
    <s v="CEP"/>
  </r>
  <r>
    <n v="159886"/>
    <x v="223"/>
    <x v="201"/>
    <x v="17"/>
    <s v="6th District"/>
    <s v="Public"/>
    <s v="School District"/>
    <s v="No"/>
    <s v="Yes"/>
    <n v="660341"/>
    <x v="846"/>
    <s v="2505 South Washington Street"/>
    <m/>
    <s v="Port Angeles"/>
    <s v="Washington"/>
    <s v="98362"/>
    <n v="246"/>
    <n v="0"/>
    <n v="89"/>
    <n v="335"/>
    <x v="1095"/>
    <n v="0"/>
    <n v="0.73429999999999995"/>
    <s v="No"/>
    <s v="Yes"/>
    <s v="Yes"/>
    <s v="Yes"/>
    <s v="Yes"/>
    <s v="Yes"/>
    <s v="Yes"/>
    <s v="Yes"/>
    <s v="No"/>
    <s v="No"/>
    <s v="No"/>
    <s v="No"/>
    <s v="No"/>
    <s v="No"/>
    <s v="CEP"/>
  </r>
  <r>
    <n v="159886"/>
    <x v="223"/>
    <x v="201"/>
    <x v="17"/>
    <s v="6th District"/>
    <s v="Public"/>
    <s v="School District"/>
    <s v="No"/>
    <s v="Yes"/>
    <n v="660342"/>
    <x v="1266"/>
    <s v="1822 West 7th Street"/>
    <m/>
    <s v="Port Angeles"/>
    <s v="Washington"/>
    <s v="98363"/>
    <n v="216"/>
    <n v="0"/>
    <n v="137"/>
    <n v="353"/>
    <x v="1096"/>
    <n v="0"/>
    <n v="0.6119"/>
    <s v="No"/>
    <s v="Yes"/>
    <s v="Yes"/>
    <s v="Yes"/>
    <s v="Yes"/>
    <s v="Yes"/>
    <s v="Yes"/>
    <s v="Yes"/>
    <s v="No"/>
    <s v="No"/>
    <s v="No"/>
    <s v="No"/>
    <s v="No"/>
    <s v="No"/>
    <s v="CEP"/>
  </r>
  <r>
    <n v="159886"/>
    <x v="223"/>
    <x v="201"/>
    <x v="17"/>
    <s v="6th District"/>
    <s v="Public"/>
    <s v="School District"/>
    <s v="No"/>
    <s v="Yes"/>
    <n v="662569"/>
    <x v="1013"/>
    <s v="218 East 12th Street"/>
    <m/>
    <s v="Port Angeles"/>
    <s v="Washington"/>
    <s v="98362"/>
    <n v="212"/>
    <n v="0"/>
    <n v="47"/>
    <n v="259"/>
    <x v="1097"/>
    <n v="0"/>
    <n v="0.81850000000000001"/>
    <s v="Yes"/>
    <s v="Yes"/>
    <s v="Yes"/>
    <s v="Yes"/>
    <s v="Yes"/>
    <s v="Yes"/>
    <s v="Yes"/>
    <s v="Yes"/>
    <s v="No"/>
    <s v="No"/>
    <s v="No"/>
    <s v="No"/>
    <s v="No"/>
    <s v="No"/>
    <s v="CEP"/>
  </r>
  <r>
    <n v="159886"/>
    <x v="223"/>
    <x v="201"/>
    <x v="17"/>
    <s v="6th District"/>
    <s v="Public"/>
    <s v="School District"/>
    <s v="No"/>
    <s v="Yes"/>
    <n v="660344"/>
    <x v="1267"/>
    <s v="924 West 9th Street"/>
    <m/>
    <s v="Port Angeles"/>
    <s v="Washington"/>
    <s v="98363"/>
    <n v="80"/>
    <n v="0"/>
    <n v="0"/>
    <n v="80"/>
    <x v="0"/>
    <n v="0"/>
    <n v="1"/>
    <s v="No"/>
    <s v="No"/>
    <s v="No"/>
    <s v="No"/>
    <s v="No"/>
    <s v="No"/>
    <s v="No"/>
    <s v="No"/>
    <s v="No"/>
    <s v="No"/>
    <s v="Yes"/>
    <s v="Yes"/>
    <s v="Yes"/>
    <s v="Yes"/>
    <s v="CEP"/>
  </r>
  <r>
    <n v="159886"/>
    <x v="223"/>
    <x v="201"/>
    <x v="17"/>
    <s v="6th District"/>
    <s v="Public"/>
    <s v="School District"/>
    <s v="No"/>
    <s v="Yes"/>
    <n v="660336"/>
    <x v="1268"/>
    <s v="304 East Park"/>
    <m/>
    <s v="Port Angeles"/>
    <s v="Washington"/>
    <s v="98362"/>
    <n v="588"/>
    <n v="0"/>
    <n v="405"/>
    <n v="993"/>
    <x v="1098"/>
    <n v="0"/>
    <n v="0.59209999999999996"/>
    <s v="No"/>
    <s v="No"/>
    <s v="No"/>
    <s v="No"/>
    <s v="No"/>
    <s v="No"/>
    <s v="No"/>
    <s v="No"/>
    <s v="No"/>
    <s v="No"/>
    <s v="Yes"/>
    <s v="Yes"/>
    <s v="Yes"/>
    <s v="Yes"/>
    <s v="CEP"/>
  </r>
  <r>
    <n v="159886"/>
    <x v="223"/>
    <x v="201"/>
    <x v="17"/>
    <s v="6th District"/>
    <s v="Public"/>
    <s v="School District"/>
    <s v="No"/>
    <s v="Yes"/>
    <n v="660337"/>
    <x v="1269"/>
    <s v="106 Monroe Road"/>
    <m/>
    <s v="Port Angeles"/>
    <s v="Washington"/>
    <s v="98362"/>
    <n v="307"/>
    <n v="0"/>
    <n v="138"/>
    <n v="445"/>
    <x v="1099"/>
    <n v="0"/>
    <n v="0.68989999999999996"/>
    <s v="Yes"/>
    <s v="Yes"/>
    <s v="Yes"/>
    <s v="Yes"/>
    <s v="Yes"/>
    <s v="Yes"/>
    <s v="Yes"/>
    <s v="Yes"/>
    <s v="No"/>
    <s v="No"/>
    <s v="No"/>
    <s v="No"/>
    <s v="No"/>
    <s v="No"/>
    <s v="CEP"/>
  </r>
  <r>
    <n v="159886"/>
    <x v="223"/>
    <x v="201"/>
    <x v="17"/>
    <s v="6th District"/>
    <s v="Public"/>
    <s v="School District"/>
    <s v="No"/>
    <s v="Yes"/>
    <n v="660338"/>
    <x v="1236"/>
    <s v="1139 West 14th Street"/>
    <m/>
    <s v="Port Angeles"/>
    <s v="Washington"/>
    <s v="98363"/>
    <n v="340"/>
    <n v="0"/>
    <n v="154"/>
    <n v="494"/>
    <x v="1100"/>
    <n v="0"/>
    <n v="0.68830000000000002"/>
    <s v="No"/>
    <s v="No"/>
    <s v="No"/>
    <s v="No"/>
    <s v="No"/>
    <s v="No"/>
    <s v="No"/>
    <s v="No"/>
    <s v="Yes"/>
    <s v="Yes"/>
    <s v="No"/>
    <s v="No"/>
    <s v="No"/>
    <s v="No"/>
    <s v="CEP"/>
  </r>
  <r>
    <n v="159440"/>
    <x v="224"/>
    <x v="202"/>
    <x v="16"/>
    <s v="6th District"/>
    <s v="Public"/>
    <s v="School District"/>
    <s v="No"/>
    <s v="Yes"/>
    <n v="660809"/>
    <x v="1270"/>
    <s v="3939 San Juan Ave"/>
    <m/>
    <s v="Port Townsend School District"/>
    <s v="Washington"/>
    <s v="98368"/>
    <n v="72"/>
    <n v="27"/>
    <n v="129"/>
    <n v="228"/>
    <x v="1101"/>
    <n v="0.11840000000000001"/>
    <n v="0.43419999999999997"/>
    <s v="No"/>
    <s v="No"/>
    <s v="No"/>
    <s v="No"/>
    <s v="No"/>
    <s v="No"/>
    <s v="No"/>
    <s v="Yes"/>
    <s v="Yes"/>
    <s v="Yes"/>
    <s v="No"/>
    <s v="No"/>
    <s v="No"/>
    <s v="No"/>
    <s v="Standard"/>
  </r>
  <r>
    <n v="159440"/>
    <x v="224"/>
    <x v="202"/>
    <x v="15"/>
    <s v="6th District"/>
    <s v="Public"/>
    <s v="School District"/>
    <s v="No"/>
    <s v="Yes"/>
    <n v="665887"/>
    <x v="1271"/>
    <s v="3939 San Juan"/>
    <m/>
    <s v="Port Townsend"/>
    <s v="Washington"/>
    <s v="98368"/>
    <n v="58"/>
    <n v="17"/>
    <n v="65"/>
    <n v="140"/>
    <x v="1102"/>
    <n v="0.12139999999999999"/>
    <n v="0.53569999999999995"/>
    <s v="No"/>
    <s v="Yes"/>
    <s v="Yes"/>
    <s v="Yes"/>
    <s v="Yes"/>
    <s v="Yes"/>
    <s v="Yes"/>
    <s v="Yes"/>
    <s v="Yes"/>
    <s v="Yes"/>
    <s v="Yes"/>
    <s v="Yes"/>
    <s v="Yes"/>
    <s v="Yes"/>
    <s v="Standard"/>
  </r>
  <r>
    <n v="159440"/>
    <x v="224"/>
    <x v="202"/>
    <x v="15"/>
    <s v="6th District"/>
    <s v="Public"/>
    <s v="School District"/>
    <s v="No"/>
    <s v="Yes"/>
    <n v="660810"/>
    <x v="1272"/>
    <s v="1500 Van Ness St"/>
    <m/>
    <s v="Port Townsend"/>
    <s v="Washington"/>
    <s v="98368"/>
    <n v="119"/>
    <n v="37"/>
    <n v="211"/>
    <n v="367"/>
    <x v="1103"/>
    <n v="0.1008"/>
    <n v="0.42509999999999998"/>
    <s v="No"/>
    <s v="No"/>
    <s v="No"/>
    <s v="No"/>
    <s v="No"/>
    <s v="No"/>
    <s v="No"/>
    <s v="No"/>
    <s v="No"/>
    <s v="No"/>
    <s v="Yes"/>
    <s v="Yes"/>
    <s v="Yes"/>
    <s v="Yes"/>
    <s v="Standard"/>
  </r>
  <r>
    <n v="159440"/>
    <x v="224"/>
    <x v="202"/>
    <x v="15"/>
    <s v="6th District"/>
    <s v="Public"/>
    <s v="School District"/>
    <s v="No"/>
    <s v="Yes"/>
    <n v="663283"/>
    <x v="1273"/>
    <s v="1637 Grant Street"/>
    <m/>
    <s v="Port Townsend"/>
    <s v="Washington"/>
    <s v="98368"/>
    <n v="147"/>
    <n v="55"/>
    <n v="285"/>
    <n v="487"/>
    <x v="1104"/>
    <n v="0.1129"/>
    <n v="0.4148"/>
    <s v="Yes"/>
    <s v="Yes"/>
    <s v="Yes"/>
    <s v="Yes"/>
    <s v="Yes"/>
    <s v="Yes"/>
    <s v="Yes"/>
    <s v="No"/>
    <s v="No"/>
    <s v="No"/>
    <s v="No"/>
    <s v="No"/>
    <s v="No"/>
    <s v="No"/>
    <s v="Standard"/>
  </r>
  <r>
    <n v="159524"/>
    <x v="225"/>
    <x v="203"/>
    <x v="25"/>
    <s v="5th District"/>
    <s v="Public"/>
    <s v="School District"/>
    <s v="No"/>
    <s v="Yes"/>
    <n v="662125"/>
    <x v="1274"/>
    <s v="207 S. A St."/>
    <s v="PO Box 65"/>
    <s v="Prescott"/>
    <s v="Washington"/>
    <s v="99348"/>
    <n v="137"/>
    <n v="0"/>
    <n v="6"/>
    <n v="143"/>
    <x v="1105"/>
    <n v="0"/>
    <n v="0.95799999999999996"/>
    <s v="Yes"/>
    <s v="Yes"/>
    <s v="Yes"/>
    <s v="Yes"/>
    <s v="Yes"/>
    <s v="Yes"/>
    <s v="Yes"/>
    <s v="No"/>
    <s v="No"/>
    <s v="No"/>
    <s v="No"/>
    <s v="No"/>
    <s v="No"/>
    <s v="No"/>
    <s v="CEP"/>
  </r>
  <r>
    <n v="159524"/>
    <x v="225"/>
    <x v="203"/>
    <x v="25"/>
    <s v="5th District"/>
    <s v="Public"/>
    <s v="School District"/>
    <s v="No"/>
    <s v="Yes"/>
    <n v="662126"/>
    <x v="1275"/>
    <s v="207 S. A St."/>
    <s v="PO Box 65"/>
    <s v="Prescott"/>
    <s v="Washington"/>
    <s v="99348"/>
    <n v="65"/>
    <n v="0"/>
    <n v="7"/>
    <n v="72"/>
    <x v="1106"/>
    <n v="0"/>
    <n v="0.90280000000000005"/>
    <s v="No"/>
    <s v="No"/>
    <s v="No"/>
    <s v="No"/>
    <s v="No"/>
    <s v="No"/>
    <s v="No"/>
    <s v="No"/>
    <s v="No"/>
    <s v="No"/>
    <s v="Yes"/>
    <s v="Yes"/>
    <s v="Yes"/>
    <s v="Yes"/>
    <s v="CEP"/>
  </r>
  <r>
    <n v="159524"/>
    <x v="225"/>
    <x v="203"/>
    <x v="25"/>
    <s v="5th District"/>
    <s v="Public"/>
    <s v="School District"/>
    <s v="No"/>
    <s v="Yes"/>
    <n v="686910"/>
    <x v="1276"/>
    <s v="207 S A Street"/>
    <m/>
    <s v="Prescott"/>
    <s v="Washington"/>
    <s v="99348"/>
    <n v="49"/>
    <n v="0"/>
    <n v="5"/>
    <n v="54"/>
    <x v="1107"/>
    <n v="0"/>
    <n v="0.90739999999999998"/>
    <s v="No"/>
    <s v="No"/>
    <s v="No"/>
    <s v="No"/>
    <s v="No"/>
    <s v="No"/>
    <s v="No"/>
    <s v="Yes"/>
    <s v="Yes"/>
    <s v="Yes"/>
    <s v="No"/>
    <s v="No"/>
    <s v="No"/>
    <s v="No"/>
    <s v="CEP"/>
  </r>
  <r>
    <n v="160160"/>
    <x v="226"/>
    <x v="204"/>
    <x v="7"/>
    <s v="5th District"/>
    <s v="Public"/>
    <s v="School District"/>
    <s v="No"/>
    <s v="Yes"/>
    <n v="683550"/>
    <x v="1277"/>
    <s v="811 E. Sprague Avenue"/>
    <m/>
    <s v="Spokane"/>
    <s v="Washington"/>
    <s v="99202"/>
    <n v="291"/>
    <n v="0"/>
    <n v="159"/>
    <n v="450"/>
    <x v="1108"/>
    <n v="0"/>
    <n v="0.64670000000000005"/>
    <s v="No"/>
    <s v="No"/>
    <s v="No"/>
    <s v="No"/>
    <s v="No"/>
    <s v="No"/>
    <s v="No"/>
    <s v="Yes"/>
    <s v="Yes"/>
    <s v="Yes"/>
    <s v="Yes"/>
    <s v="Yes"/>
    <s v="Yes"/>
    <s v="Yes"/>
    <s v="CEP"/>
  </r>
  <r>
    <n v="159889"/>
    <x v="227"/>
    <x v="205"/>
    <x v="11"/>
    <s v="4th District"/>
    <s v="Public"/>
    <s v="School District"/>
    <s v="No"/>
    <s v="Yes"/>
    <n v="663337"/>
    <x v="1278"/>
    <s v="2001 Highland Drive"/>
    <m/>
    <s v="Prosser"/>
    <s v="Washington"/>
    <s v="99350"/>
    <n v="611"/>
    <n v="0"/>
    <n v="46"/>
    <n v="657"/>
    <x v="1109"/>
    <n v="0"/>
    <n v="0.93"/>
    <s v="No"/>
    <s v="No"/>
    <s v="No"/>
    <s v="No"/>
    <s v="No"/>
    <s v="No"/>
    <s v="No"/>
    <s v="Yes"/>
    <s v="Yes"/>
    <s v="Yes"/>
    <s v="No"/>
    <s v="No"/>
    <s v="No"/>
    <s v="No"/>
    <s v="CEP"/>
  </r>
  <r>
    <n v="159889"/>
    <x v="227"/>
    <x v="205"/>
    <x v="11"/>
    <s v="4th District"/>
    <s v="Public"/>
    <s v="School District"/>
    <s v="No"/>
    <s v="Yes"/>
    <n v="663336"/>
    <x v="1279"/>
    <s v="1500 Grant Ave"/>
    <m/>
    <s v="Prosser"/>
    <s v="Washington"/>
    <s v="99350"/>
    <n v="452"/>
    <n v="0"/>
    <n v="13"/>
    <n v="465"/>
    <x v="1110"/>
    <n v="0"/>
    <n v="0.97199999999999998"/>
    <s v="Yes"/>
    <s v="Yes"/>
    <s v="Yes"/>
    <s v="Yes"/>
    <s v="No"/>
    <s v="No"/>
    <s v="No"/>
    <s v="No"/>
    <s v="No"/>
    <s v="No"/>
    <s v="No"/>
    <s v="No"/>
    <s v="No"/>
    <s v="No"/>
    <s v="CEP"/>
  </r>
  <r>
    <n v="159889"/>
    <x v="227"/>
    <x v="205"/>
    <x v="11"/>
    <s v="4th District"/>
    <s v="Public"/>
    <s v="School District"/>
    <s v="No"/>
    <s v="Yes"/>
    <n v="663299"/>
    <x v="1280"/>
    <s v="1500 Grant Ave"/>
    <m/>
    <s v="Prosser"/>
    <s v="Washington"/>
    <s v="99350"/>
    <n v="0"/>
    <n v="0"/>
    <n v="0"/>
    <n v="0"/>
    <x v="26"/>
    <n v="0"/>
    <n v="0"/>
    <s v="Yes"/>
    <s v="No"/>
    <s v="No"/>
    <s v="No"/>
    <s v="No"/>
    <s v="No"/>
    <s v="No"/>
    <s v="No"/>
    <s v="No"/>
    <s v="No"/>
    <s v="No"/>
    <s v="No"/>
    <s v="No"/>
    <s v="No"/>
    <s v="Standard"/>
  </r>
  <r>
    <n v="159889"/>
    <x v="227"/>
    <x v="205"/>
    <x v="11"/>
    <s v="4th District"/>
    <s v="Public"/>
    <s v="School District"/>
    <s v="No"/>
    <s v="Yes"/>
    <n v="661150"/>
    <x v="1281"/>
    <s v="1500 Grant Ave"/>
    <m/>
    <s v="PROSSER"/>
    <s v="Washington"/>
    <s v="99350"/>
    <n v="411"/>
    <n v="0"/>
    <n v="23"/>
    <n v="434"/>
    <x v="1111"/>
    <n v="0"/>
    <n v="0.94699999999999995"/>
    <s v="No"/>
    <s v="No"/>
    <s v="No"/>
    <s v="No"/>
    <s v="Yes"/>
    <s v="Yes"/>
    <s v="Yes"/>
    <s v="No"/>
    <s v="No"/>
    <s v="No"/>
    <s v="No"/>
    <s v="No"/>
    <s v="No"/>
    <s v="No"/>
    <s v="CEP"/>
  </r>
  <r>
    <n v="159889"/>
    <x v="227"/>
    <x v="205"/>
    <x v="11"/>
    <s v="4th District"/>
    <s v="Public"/>
    <s v="School District"/>
    <s v="No"/>
    <s v="Yes"/>
    <n v="665721"/>
    <x v="1282"/>
    <s v="1500 PATERSON RD"/>
    <m/>
    <s v="Prosser"/>
    <s v="Washington"/>
    <s v="99350"/>
    <n v="662"/>
    <n v="0"/>
    <n v="139"/>
    <n v="801"/>
    <x v="1112"/>
    <n v="0"/>
    <n v="0.82650000000000001"/>
    <s v="No"/>
    <s v="No"/>
    <s v="No"/>
    <s v="No"/>
    <s v="No"/>
    <s v="No"/>
    <s v="No"/>
    <s v="No"/>
    <s v="No"/>
    <s v="No"/>
    <s v="Yes"/>
    <s v="Yes"/>
    <s v="Yes"/>
    <s v="Yes"/>
    <s v="CEP"/>
  </r>
  <r>
    <n v="159889"/>
    <x v="227"/>
    <x v="205"/>
    <x v="11"/>
    <s v="4th District"/>
    <s v="Public"/>
    <s v="School District"/>
    <s v="No"/>
    <s v="Yes"/>
    <n v="661149"/>
    <x v="1283"/>
    <s v="1203 Prosser Ave (Old PHS)"/>
    <m/>
    <s v="Prosser"/>
    <s v="Washington"/>
    <s v="99350"/>
    <n v="224"/>
    <n v="0"/>
    <n v="6"/>
    <n v="230"/>
    <x v="1113"/>
    <n v="0"/>
    <n v="0.97389999999999999"/>
    <s v="Yes"/>
    <s v="Yes"/>
    <s v="Yes"/>
    <s v="Yes"/>
    <s v="Yes"/>
    <s v="Yes"/>
    <s v="Yes"/>
    <s v="No"/>
    <s v="No"/>
    <s v="No"/>
    <s v="No"/>
    <s v="No"/>
    <s v="No"/>
    <s v="No"/>
    <s v="CEP"/>
  </r>
  <r>
    <n v="160515"/>
    <x v="228"/>
    <x v="206"/>
    <x v="24"/>
    <s v="5th District"/>
    <s v="Public"/>
    <s v="School District"/>
    <s v="No"/>
    <s v="Yes"/>
    <n v="686578"/>
    <x v="1284"/>
    <s v="115 NW STATE ST RM 212"/>
    <s v="Pullman Community Montessori"/>
    <s v="PULLMAN"/>
    <s v="Washington"/>
    <s v="99163"/>
    <n v="40"/>
    <n v="6"/>
    <n v="66"/>
    <n v="112"/>
    <x v="1114"/>
    <n v="5.3600000000000002E-2"/>
    <n v="0.41070000000000001"/>
    <s v="No"/>
    <s v="Yes"/>
    <s v="Yes"/>
    <s v="Yes"/>
    <s v="Yes"/>
    <s v="Yes"/>
    <s v="Yes"/>
    <s v="Yes"/>
    <s v="Yes"/>
    <s v="No"/>
    <s v="No"/>
    <s v="No"/>
    <s v="No"/>
    <s v="No"/>
    <s v="Standard"/>
  </r>
  <r>
    <n v="159971"/>
    <x v="229"/>
    <x v="207"/>
    <x v="24"/>
    <s v="5th District"/>
    <s v="Public"/>
    <s v="School District"/>
    <s v="No"/>
    <s v="Yes"/>
    <n v="662191"/>
    <x v="846"/>
    <s v="850 S.E. Klemgard"/>
    <m/>
    <s v="Pullman"/>
    <s v="Washington"/>
    <s v="99163"/>
    <n v="55"/>
    <n v="6"/>
    <n v="190"/>
    <n v="251"/>
    <x v="1115"/>
    <n v="2.3900000000000001E-2"/>
    <n v="0.24299999999999999"/>
    <s v="No"/>
    <s v="Yes"/>
    <s v="Yes"/>
    <s v="Yes"/>
    <s v="Yes"/>
    <s v="Yes"/>
    <s v="Yes"/>
    <s v="No"/>
    <s v="No"/>
    <s v="No"/>
    <s v="No"/>
    <s v="No"/>
    <s v="No"/>
    <s v="No"/>
    <s v="Standard"/>
  </r>
  <r>
    <n v="159971"/>
    <x v="229"/>
    <x v="207"/>
    <x v="24"/>
    <s v="5th District"/>
    <s v="Public"/>
    <s v="School District"/>
    <s v="No"/>
    <s v="Yes"/>
    <n v="662193"/>
    <x v="1013"/>
    <s v="1150 N.W. Bryant"/>
    <m/>
    <s v="Pullman"/>
    <s v="Washington"/>
    <s v="99163"/>
    <n v="226"/>
    <n v="0"/>
    <n v="82"/>
    <n v="308"/>
    <x v="1116"/>
    <n v="0"/>
    <n v="0.73380000000000001"/>
    <s v="No"/>
    <s v="Yes"/>
    <s v="Yes"/>
    <s v="Yes"/>
    <s v="Yes"/>
    <s v="Yes"/>
    <s v="Yes"/>
    <s v="No"/>
    <s v="No"/>
    <s v="No"/>
    <s v="No"/>
    <s v="No"/>
    <s v="No"/>
    <s v="No"/>
    <s v="CEP"/>
  </r>
  <r>
    <n v="159971"/>
    <x v="229"/>
    <x v="207"/>
    <x v="24"/>
    <s v="5th District"/>
    <s v="Public"/>
    <s v="School District"/>
    <s v="No"/>
    <s v="Yes"/>
    <n v="685813"/>
    <x v="1285"/>
    <s v="1400 NW Terre View Drive"/>
    <m/>
    <s v="Pullman"/>
    <s v="Washington"/>
    <s v="99163"/>
    <n v="221"/>
    <n v="0"/>
    <n v="118"/>
    <n v="339"/>
    <x v="1117"/>
    <n v="0"/>
    <n v="0.65190000000000003"/>
    <s v="No"/>
    <s v="Yes"/>
    <s v="Yes"/>
    <s v="Yes"/>
    <s v="Yes"/>
    <s v="Yes"/>
    <s v="Yes"/>
    <s v="No"/>
    <s v="No"/>
    <s v="No"/>
    <s v="No"/>
    <s v="No"/>
    <s v="No"/>
    <s v="No"/>
    <s v="CEP"/>
  </r>
  <r>
    <n v="159971"/>
    <x v="229"/>
    <x v="207"/>
    <x v="24"/>
    <s v="5th District"/>
    <s v="Public"/>
    <s v="School District"/>
    <s v="No"/>
    <s v="Yes"/>
    <n v="662194"/>
    <x v="1286"/>
    <s v="315 S.E. Crestview"/>
    <m/>
    <s v="Pullman"/>
    <s v="Washington"/>
    <s v="99163"/>
    <n v="156"/>
    <n v="39"/>
    <n v="436"/>
    <n v="631"/>
    <x v="1118"/>
    <n v="6.1800000000000001E-2"/>
    <n v="0.309"/>
    <s v="No"/>
    <s v="No"/>
    <s v="No"/>
    <s v="No"/>
    <s v="No"/>
    <s v="No"/>
    <s v="No"/>
    <s v="Yes"/>
    <s v="Yes"/>
    <s v="Yes"/>
    <s v="No"/>
    <s v="No"/>
    <s v="No"/>
    <s v="No"/>
    <s v="Standard"/>
  </r>
  <r>
    <n v="159971"/>
    <x v="229"/>
    <x v="207"/>
    <x v="24"/>
    <s v="5th District"/>
    <s v="Public"/>
    <s v="School District"/>
    <s v="No"/>
    <s v="Yes"/>
    <n v="662195"/>
    <x v="1287"/>
    <s v="510 N.W. Greyhound Way"/>
    <m/>
    <s v="Pullman"/>
    <s v="Washington"/>
    <s v="99163"/>
    <n v="203"/>
    <n v="40"/>
    <n v="631"/>
    <n v="874"/>
    <x v="1119"/>
    <n v="4.58E-2"/>
    <n v="0.27800000000000002"/>
    <s v="No"/>
    <s v="No"/>
    <s v="No"/>
    <s v="No"/>
    <s v="No"/>
    <s v="No"/>
    <s v="No"/>
    <s v="No"/>
    <s v="No"/>
    <s v="No"/>
    <s v="Yes"/>
    <s v="Yes"/>
    <s v="Yes"/>
    <s v="Yes"/>
    <s v="Standard"/>
  </r>
  <r>
    <n v="159971"/>
    <x v="229"/>
    <x v="207"/>
    <x v="24"/>
    <s v="5th District"/>
    <s v="Public"/>
    <s v="School District"/>
    <s v="No"/>
    <s v="Yes"/>
    <n v="662192"/>
    <x v="940"/>
    <s v="425 SW Shirley"/>
    <m/>
    <s v="Pullman"/>
    <s v="Washington"/>
    <s v="99163"/>
    <n v="43"/>
    <n v="10"/>
    <n v="226"/>
    <n v="279"/>
    <x v="1120"/>
    <n v="3.5799999999999998E-2"/>
    <n v="0.19"/>
    <s v="No"/>
    <s v="Yes"/>
    <s v="Yes"/>
    <s v="Yes"/>
    <s v="Yes"/>
    <s v="Yes"/>
    <s v="Yes"/>
    <s v="No"/>
    <s v="No"/>
    <s v="No"/>
    <s v="No"/>
    <s v="No"/>
    <s v="No"/>
    <s v="No"/>
    <s v="Standard"/>
  </r>
  <r>
    <n v="159884"/>
    <x v="230"/>
    <x v="208"/>
    <x v="12"/>
    <s v="10th District"/>
    <s v="Public"/>
    <s v="School District"/>
    <s v="No"/>
    <s v="Yes"/>
    <n v="660460"/>
    <x v="1288"/>
    <s v="101 15th St. S.W."/>
    <m/>
    <s v="Puyallup"/>
    <s v="Washington"/>
    <s v="98371"/>
    <n v="223"/>
    <n v="71"/>
    <n v="433"/>
    <n v="727"/>
    <x v="1121"/>
    <n v="9.7699999999999995E-2"/>
    <n v="0.40439999999999998"/>
    <s v="No"/>
    <s v="No"/>
    <s v="No"/>
    <s v="No"/>
    <s v="No"/>
    <s v="No"/>
    <s v="No"/>
    <s v="No"/>
    <s v="Yes"/>
    <s v="Yes"/>
    <s v="Yes"/>
    <s v="No"/>
    <s v="No"/>
    <s v="No"/>
    <s v="Standard"/>
  </r>
  <r>
    <n v="159884"/>
    <x v="230"/>
    <x v="208"/>
    <x v="12"/>
    <s v="10th District"/>
    <s v="Public"/>
    <s v="School District"/>
    <s v="No"/>
    <s v="Yes"/>
    <n v="660461"/>
    <x v="1289"/>
    <s v="9915 136th St. E."/>
    <m/>
    <s v="Puyallup"/>
    <s v="Washington"/>
    <s v="98373"/>
    <n v="334"/>
    <n v="93"/>
    <n v="451"/>
    <n v="878"/>
    <x v="706"/>
    <n v="0.10589999999999999"/>
    <n v="0.48630000000000001"/>
    <s v="No"/>
    <s v="No"/>
    <s v="No"/>
    <s v="No"/>
    <s v="No"/>
    <s v="No"/>
    <s v="No"/>
    <s v="No"/>
    <s v="Yes"/>
    <s v="Yes"/>
    <s v="Yes"/>
    <s v="No"/>
    <s v="No"/>
    <s v="No"/>
    <s v="Standard"/>
  </r>
  <r>
    <n v="159884"/>
    <x v="230"/>
    <x v="208"/>
    <x v="12"/>
    <s v="10th District"/>
    <s v="Public"/>
    <s v="School District"/>
    <s v="No"/>
    <s v="Yes"/>
    <n v="660471"/>
    <x v="1290"/>
    <s v="17207  94th Ave. East"/>
    <m/>
    <s v="Puyallup"/>
    <s v="Washington"/>
    <s v="98375"/>
    <n v="172"/>
    <n v="43"/>
    <n v="340"/>
    <n v="555"/>
    <x v="1122"/>
    <n v="7.7499999999999999E-2"/>
    <n v="0.38740000000000002"/>
    <s v="No"/>
    <s v="Yes"/>
    <s v="Yes"/>
    <s v="Yes"/>
    <s v="Yes"/>
    <s v="Yes"/>
    <s v="Yes"/>
    <s v="Yes"/>
    <s v="No"/>
    <s v="No"/>
    <s v="No"/>
    <s v="No"/>
    <s v="No"/>
    <s v="No"/>
    <s v="Standard"/>
  </r>
  <r>
    <n v="159884"/>
    <x v="230"/>
    <x v="208"/>
    <x v="12"/>
    <s v="10th District"/>
    <s v="Public"/>
    <s v="School District"/>
    <s v="No"/>
    <s v="Yes"/>
    <n v="663867"/>
    <x v="838"/>
    <s v="8615 184th St E"/>
    <m/>
    <s v="Puyallup"/>
    <s v="Washington"/>
    <s v="98375"/>
    <n v="258"/>
    <n v="76"/>
    <n v="380"/>
    <n v="714"/>
    <x v="1123"/>
    <n v="0.10639999999999999"/>
    <n v="0.46779999999999999"/>
    <s v="No"/>
    <s v="Yes"/>
    <s v="Yes"/>
    <s v="Yes"/>
    <s v="Yes"/>
    <s v="Yes"/>
    <s v="Yes"/>
    <s v="Yes"/>
    <s v="No"/>
    <s v="No"/>
    <s v="No"/>
    <s v="No"/>
    <s v="No"/>
    <s v="No"/>
    <s v="Standard"/>
  </r>
  <r>
    <n v="159884"/>
    <x v="230"/>
    <x v="208"/>
    <x v="12"/>
    <s v="10th District"/>
    <s v="Public"/>
    <s v="School District"/>
    <s v="No"/>
    <s v="Yes"/>
    <n v="685812"/>
    <x v="1291"/>
    <s v="7911 144th St E"/>
    <m/>
    <s v="Puyallup"/>
    <s v="Washington"/>
    <s v="98375"/>
    <n v="317"/>
    <n v="86"/>
    <n v="544"/>
    <n v="947"/>
    <x v="1124"/>
    <n v="9.0800000000000006E-2"/>
    <n v="0.42559999999999998"/>
    <s v="No"/>
    <s v="Yes"/>
    <s v="Yes"/>
    <s v="Yes"/>
    <s v="Yes"/>
    <s v="Yes"/>
    <s v="Yes"/>
    <s v="Yes"/>
    <s v="No"/>
    <s v="No"/>
    <s v="No"/>
    <s v="No"/>
    <s v="No"/>
    <s v="No"/>
    <s v="Standard"/>
  </r>
  <r>
    <n v="159884"/>
    <x v="230"/>
    <x v="208"/>
    <x v="12"/>
    <s v="10th District"/>
    <s v="Public"/>
    <s v="School District"/>
    <s v="No"/>
    <s v="Yes"/>
    <n v="660463"/>
    <x v="1292"/>
    <s v="10909 24th St. E."/>
    <m/>
    <s v="Puyallup"/>
    <s v="Washington"/>
    <s v="98372"/>
    <n v="177"/>
    <n v="45"/>
    <n v="345"/>
    <n v="567"/>
    <x v="1125"/>
    <n v="7.9399999999999998E-2"/>
    <n v="0.39150000000000001"/>
    <s v="No"/>
    <s v="No"/>
    <s v="No"/>
    <s v="No"/>
    <s v="No"/>
    <s v="No"/>
    <s v="No"/>
    <s v="Yes"/>
    <s v="Yes"/>
    <s v="Yes"/>
    <s v="Yes"/>
    <s v="No"/>
    <s v="No"/>
    <s v="No"/>
    <s v="Standard"/>
  </r>
  <r>
    <n v="159884"/>
    <x v="230"/>
    <x v="208"/>
    <x v="12"/>
    <s v="10th District"/>
    <s v="Public"/>
    <s v="School District"/>
    <s v="No"/>
    <s v="Yes"/>
    <n v="663868"/>
    <x v="1293"/>
    <s v="16528  127th Ave. Ct. East"/>
    <m/>
    <s v="Puyallup"/>
    <s v="Washington"/>
    <s v="98374"/>
    <n v="186"/>
    <n v="54"/>
    <n v="539"/>
    <n v="779"/>
    <x v="1126"/>
    <n v="6.93E-2"/>
    <n v="0.30809999999999998"/>
    <s v="No"/>
    <s v="Yes"/>
    <s v="Yes"/>
    <s v="Yes"/>
    <s v="Yes"/>
    <s v="Yes"/>
    <s v="Yes"/>
    <s v="Yes"/>
    <s v="No"/>
    <s v="No"/>
    <s v="No"/>
    <s v="No"/>
    <s v="No"/>
    <s v="No"/>
    <s v="Standard"/>
  </r>
  <r>
    <n v="159884"/>
    <x v="230"/>
    <x v="208"/>
    <x v="12"/>
    <s v="10th District"/>
    <s v="Public"/>
    <s v="School District"/>
    <s v="No"/>
    <s v="Yes"/>
    <n v="660469"/>
    <x v="1294"/>
    <s v="12405 184th St. E."/>
    <m/>
    <s v="Puyallup"/>
    <s v="Washington"/>
    <s v="98374"/>
    <n v="494"/>
    <n v="138"/>
    <n v="996"/>
    <n v="1628"/>
    <x v="1127"/>
    <n v="8.48E-2"/>
    <n v="0.38819999999999999"/>
    <s v="No"/>
    <s v="No"/>
    <s v="No"/>
    <s v="No"/>
    <s v="No"/>
    <s v="No"/>
    <s v="No"/>
    <s v="No"/>
    <s v="No"/>
    <s v="No"/>
    <s v="No"/>
    <s v="Yes"/>
    <s v="Yes"/>
    <s v="Yes"/>
    <s v="Standard"/>
  </r>
  <r>
    <n v="159884"/>
    <x v="230"/>
    <x v="208"/>
    <x v="12"/>
    <s v="10th District"/>
    <s v="Public"/>
    <s v="School District"/>
    <s v="No"/>
    <s v="Yes"/>
    <n v="660464"/>
    <x v="1295"/>
    <s v="3213 Wildwood Park Dr."/>
    <m/>
    <s v="Puyallup"/>
    <s v="Washington"/>
    <s v="98374"/>
    <n v="316"/>
    <n v="88"/>
    <n v="446"/>
    <n v="850"/>
    <x v="1128"/>
    <n v="0.10349999999999999"/>
    <n v="0.4753"/>
    <s v="No"/>
    <s v="No"/>
    <s v="No"/>
    <s v="No"/>
    <s v="No"/>
    <s v="No"/>
    <s v="No"/>
    <s v="No"/>
    <s v="Yes"/>
    <s v="Yes"/>
    <s v="Yes"/>
    <s v="No"/>
    <s v="No"/>
    <s v="No"/>
    <s v="Standard"/>
  </r>
  <r>
    <n v="159884"/>
    <x v="230"/>
    <x v="208"/>
    <x v="12"/>
    <s v="10th District"/>
    <s v="Public"/>
    <s v="School District"/>
    <s v="No"/>
    <s v="Yes"/>
    <n v="664901"/>
    <x v="1296"/>
    <s v="3607 17th St SW"/>
    <m/>
    <s v="Puyallup"/>
    <s v="Washington"/>
    <s v="98373"/>
    <n v="475"/>
    <n v="0"/>
    <n v="188"/>
    <n v="663"/>
    <x v="1129"/>
    <n v="0"/>
    <n v="0.71640000000000004"/>
    <s v="No"/>
    <s v="Yes"/>
    <s v="Yes"/>
    <s v="Yes"/>
    <s v="Yes"/>
    <s v="Yes"/>
    <s v="Yes"/>
    <s v="Yes"/>
    <s v="No"/>
    <s v="No"/>
    <s v="No"/>
    <s v="No"/>
    <s v="No"/>
    <s v="No"/>
    <s v="CEP"/>
  </r>
  <r>
    <n v="159884"/>
    <x v="230"/>
    <x v="208"/>
    <x v="12"/>
    <s v="10th District"/>
    <s v="Public"/>
    <s v="School District"/>
    <s v="No"/>
    <s v="Yes"/>
    <n v="660473"/>
    <x v="1297"/>
    <s v="1515 Fruitland Ave."/>
    <m/>
    <s v="Puyallup"/>
    <s v="Washington"/>
    <s v="98371"/>
    <n v="114"/>
    <n v="37"/>
    <n v="429"/>
    <n v="580"/>
    <x v="723"/>
    <n v="6.3799999999999996E-2"/>
    <n v="0.26029999999999998"/>
    <s v="No"/>
    <s v="Yes"/>
    <s v="Yes"/>
    <s v="Yes"/>
    <s v="Yes"/>
    <s v="Yes"/>
    <s v="Yes"/>
    <s v="Yes"/>
    <s v="No"/>
    <s v="No"/>
    <s v="No"/>
    <s v="No"/>
    <s v="No"/>
    <s v="No"/>
    <s v="Standard"/>
  </r>
  <r>
    <n v="159884"/>
    <x v="230"/>
    <x v="208"/>
    <x v="12"/>
    <s v="10th District"/>
    <s v="Public"/>
    <s v="School District"/>
    <s v="No"/>
    <s v="Yes"/>
    <n v="664127"/>
    <x v="1298"/>
    <s v="12807 184th St E"/>
    <m/>
    <s v="Puyallup"/>
    <s v="Washington"/>
    <s v="98374"/>
    <n v="257"/>
    <n v="67"/>
    <n v="547"/>
    <n v="871"/>
    <x v="1130"/>
    <n v="7.6899999999999996E-2"/>
    <n v="0.372"/>
    <s v="No"/>
    <s v="No"/>
    <s v="No"/>
    <s v="No"/>
    <s v="No"/>
    <s v="No"/>
    <s v="No"/>
    <s v="No"/>
    <s v="Yes"/>
    <s v="Yes"/>
    <s v="Yes"/>
    <s v="No"/>
    <s v="No"/>
    <s v="No"/>
    <s v="Standard"/>
  </r>
  <r>
    <n v="159884"/>
    <x v="230"/>
    <x v="208"/>
    <x v="12"/>
    <s v="10th District"/>
    <s v="Public"/>
    <s v="School District"/>
    <s v="No"/>
    <s v="Yes"/>
    <n v="660475"/>
    <x v="1299"/>
    <s v="12801 144th St. E."/>
    <m/>
    <s v="Puyallup"/>
    <s v="Washington"/>
    <s v="98374"/>
    <n v="229"/>
    <n v="99"/>
    <n v="403"/>
    <n v="731"/>
    <x v="1131"/>
    <n v="0.13539999999999999"/>
    <n v="0.44869999999999999"/>
    <s v="No"/>
    <s v="Yes"/>
    <s v="Yes"/>
    <s v="Yes"/>
    <s v="Yes"/>
    <s v="Yes"/>
    <s v="Yes"/>
    <s v="Yes"/>
    <s v="No"/>
    <s v="No"/>
    <s v="No"/>
    <s v="No"/>
    <s v="No"/>
    <s v="No"/>
    <s v="Standard"/>
  </r>
  <r>
    <n v="159884"/>
    <x v="230"/>
    <x v="208"/>
    <x v="12"/>
    <s v="10th District"/>
    <s v="Public"/>
    <s v="School District"/>
    <s v="No"/>
    <s v="Yes"/>
    <n v="660465"/>
    <x v="1300"/>
    <s v="501 7th Ave SE"/>
    <m/>
    <s v="Puyallup"/>
    <s v="Washington"/>
    <s v="98372"/>
    <n v="260"/>
    <n v="69"/>
    <n v="498"/>
    <n v="827"/>
    <x v="1132"/>
    <n v="8.3400000000000002E-2"/>
    <n v="0.39779999999999999"/>
    <s v="No"/>
    <s v="No"/>
    <s v="No"/>
    <s v="No"/>
    <s v="No"/>
    <s v="No"/>
    <s v="No"/>
    <s v="No"/>
    <s v="Yes"/>
    <s v="Yes"/>
    <s v="Yes"/>
    <s v="No"/>
    <s v="No"/>
    <s v="No"/>
    <s v="Standard"/>
  </r>
  <r>
    <n v="159884"/>
    <x v="230"/>
    <x v="208"/>
    <x v="12"/>
    <s v="10th District"/>
    <s v="Public"/>
    <s v="School District"/>
    <s v="No"/>
    <s v="Yes"/>
    <n v="664903"/>
    <x v="1301"/>
    <s v="1328 8th Ave. N.W."/>
    <m/>
    <s v="Puyallup"/>
    <s v="Washington"/>
    <s v="98371"/>
    <n v="171"/>
    <n v="46"/>
    <n v="196"/>
    <n v="413"/>
    <x v="1133"/>
    <n v="0.1114"/>
    <n v="0.52539999999999998"/>
    <s v="No"/>
    <s v="Yes"/>
    <s v="Yes"/>
    <s v="Yes"/>
    <s v="Yes"/>
    <s v="Yes"/>
    <s v="Yes"/>
    <s v="Yes"/>
    <s v="No"/>
    <s v="No"/>
    <s v="No"/>
    <s v="No"/>
    <s v="No"/>
    <s v="No"/>
    <s v="Standard"/>
  </r>
  <r>
    <n v="159884"/>
    <x v="230"/>
    <x v="208"/>
    <x v="12"/>
    <s v="10th District"/>
    <s v="Public"/>
    <s v="School District"/>
    <s v="No"/>
    <s v="Yes"/>
    <n v="660477"/>
    <x v="1302"/>
    <s v="1110 West Pioneer"/>
    <m/>
    <s v="Puyallup"/>
    <s v="Washington"/>
    <s v="98371"/>
    <n v="100"/>
    <n v="25"/>
    <n v="254"/>
    <n v="379"/>
    <x v="1134"/>
    <n v="6.6000000000000003E-2"/>
    <n v="0.32979999999999998"/>
    <s v="No"/>
    <s v="Yes"/>
    <s v="Yes"/>
    <s v="Yes"/>
    <s v="Yes"/>
    <s v="Yes"/>
    <s v="Yes"/>
    <s v="Yes"/>
    <s v="No"/>
    <s v="No"/>
    <s v="No"/>
    <s v="No"/>
    <s v="No"/>
    <s v="No"/>
    <s v="Standard"/>
  </r>
  <r>
    <n v="159884"/>
    <x v="230"/>
    <x v="208"/>
    <x v="12"/>
    <s v="10th District"/>
    <s v="Public"/>
    <s v="School District"/>
    <s v="No"/>
    <s v="Yes"/>
    <n v="660478"/>
    <x v="1303"/>
    <s v="409 5th St. S.W."/>
    <m/>
    <s v="Puyallup"/>
    <s v="Washington"/>
    <s v="98371"/>
    <n v="136"/>
    <n v="35"/>
    <n v="201"/>
    <n v="372"/>
    <x v="1135"/>
    <n v="9.4100000000000003E-2"/>
    <n v="0.4597"/>
    <s v="No"/>
    <s v="Yes"/>
    <s v="Yes"/>
    <s v="Yes"/>
    <s v="Yes"/>
    <s v="Yes"/>
    <s v="Yes"/>
    <s v="Yes"/>
    <s v="No"/>
    <s v="No"/>
    <s v="No"/>
    <s v="No"/>
    <s v="No"/>
    <s v="No"/>
    <s v="Standard"/>
  </r>
  <r>
    <n v="159884"/>
    <x v="230"/>
    <x v="208"/>
    <x v="12"/>
    <s v="10th District"/>
    <s v="Public"/>
    <s v="School District"/>
    <s v="No"/>
    <s v="Yes"/>
    <n v="660479"/>
    <x v="1304"/>
    <s v="3411 119th Ave. E."/>
    <m/>
    <s v="Edgewood"/>
    <s v="Washington"/>
    <s v="98372"/>
    <n v="89"/>
    <n v="17"/>
    <n v="183"/>
    <n v="289"/>
    <x v="1136"/>
    <n v="5.8799999999999998E-2"/>
    <n v="0.36680000000000001"/>
    <s v="No"/>
    <s v="Yes"/>
    <s v="Yes"/>
    <s v="Yes"/>
    <s v="Yes"/>
    <s v="Yes"/>
    <s v="Yes"/>
    <s v="No"/>
    <s v="No"/>
    <s v="No"/>
    <s v="No"/>
    <s v="No"/>
    <s v="No"/>
    <s v="No"/>
    <s v="Standard"/>
  </r>
  <r>
    <n v="159884"/>
    <x v="230"/>
    <x v="208"/>
    <x v="12"/>
    <s v="10th District"/>
    <s v="Public"/>
    <s v="School District"/>
    <s v="No"/>
    <s v="Yes"/>
    <n v="660480"/>
    <x v="961"/>
    <s v="9805 24th St. E."/>
    <m/>
    <s v="Edgewood"/>
    <s v="Washington"/>
    <s v="98371"/>
    <n v="198"/>
    <n v="88"/>
    <n v="443"/>
    <n v="729"/>
    <x v="1137"/>
    <n v="0.1207"/>
    <n v="0.39229999999999998"/>
    <s v="No"/>
    <s v="Yes"/>
    <s v="Yes"/>
    <s v="Yes"/>
    <s v="Yes"/>
    <s v="Yes"/>
    <s v="Yes"/>
    <s v="Yes"/>
    <s v="No"/>
    <s v="No"/>
    <s v="No"/>
    <s v="No"/>
    <s v="No"/>
    <s v="No"/>
    <s v="Standard"/>
  </r>
  <r>
    <n v="159884"/>
    <x v="230"/>
    <x v="208"/>
    <x v="12"/>
    <s v="10th District"/>
    <s v="Public"/>
    <s v="School District"/>
    <s v="No"/>
    <s v="Yes"/>
    <n v="660481"/>
    <x v="1305"/>
    <s v="13812 Meridian East"/>
    <m/>
    <s v="Puyallup"/>
    <s v="Washington"/>
    <s v="98373"/>
    <n v="263"/>
    <n v="74"/>
    <n v="421"/>
    <n v="758"/>
    <x v="1138"/>
    <n v="9.7600000000000006E-2"/>
    <n v="0.4446"/>
    <s v="No"/>
    <s v="Yes"/>
    <s v="Yes"/>
    <s v="Yes"/>
    <s v="Yes"/>
    <s v="Yes"/>
    <s v="Yes"/>
    <s v="Yes"/>
    <s v="No"/>
    <s v="No"/>
    <s v="No"/>
    <s v="No"/>
    <s v="No"/>
    <s v="No"/>
    <s v="Standard"/>
  </r>
  <r>
    <n v="159884"/>
    <x v="230"/>
    <x v="208"/>
    <x v="12"/>
    <s v="10th District"/>
    <s v="Public"/>
    <s v="School District"/>
    <s v="No"/>
    <s v="Yes"/>
    <n v="660467"/>
    <x v="1306"/>
    <s v="105 7th St. S.W."/>
    <m/>
    <s v="Puyallup"/>
    <s v="Washington"/>
    <s v="98371"/>
    <n v="463"/>
    <n v="115"/>
    <n v="1168"/>
    <n v="1746"/>
    <x v="1139"/>
    <n v="6.59E-2"/>
    <n v="0.33100000000000002"/>
    <s v="No"/>
    <s v="No"/>
    <s v="No"/>
    <s v="No"/>
    <s v="No"/>
    <s v="No"/>
    <s v="No"/>
    <s v="No"/>
    <s v="No"/>
    <s v="No"/>
    <s v="No"/>
    <s v="Yes"/>
    <s v="Yes"/>
    <s v="Yes"/>
    <s v="Standard"/>
  </r>
  <r>
    <n v="159884"/>
    <x v="230"/>
    <x v="208"/>
    <x v="12"/>
    <s v="10th District"/>
    <s v="Public"/>
    <s v="School District"/>
    <s v="No"/>
    <s v="Yes"/>
    <n v="660482"/>
    <x v="1307"/>
    <s v="12616 Shaw Road East"/>
    <m/>
    <s v="Puyallup"/>
    <s v="Washington"/>
    <s v="98374"/>
    <n v="169"/>
    <n v="59"/>
    <n v="241"/>
    <n v="469"/>
    <x v="1140"/>
    <n v="0.1258"/>
    <n v="0.48609999999999998"/>
    <s v="No"/>
    <s v="Yes"/>
    <s v="Yes"/>
    <s v="Yes"/>
    <s v="Yes"/>
    <s v="Yes"/>
    <s v="Yes"/>
    <s v="Yes"/>
    <s v="No"/>
    <s v="No"/>
    <s v="No"/>
    <s v="No"/>
    <s v="No"/>
    <s v="No"/>
    <s v="Standard"/>
  </r>
  <r>
    <n v="159884"/>
    <x v="230"/>
    <x v="208"/>
    <x v="12"/>
    <s v="10th District"/>
    <s v="Public"/>
    <s v="School District"/>
    <s v="No"/>
    <s v="Yes"/>
    <n v="660468"/>
    <x v="1308"/>
    <s v="12801 86th Ave. E."/>
    <m/>
    <s v="Puyallup"/>
    <s v="Washington"/>
    <s v="98373"/>
    <n v="532"/>
    <n v="146"/>
    <n v="1103"/>
    <n v="1781"/>
    <x v="1141"/>
    <n v="8.2000000000000003E-2"/>
    <n v="0.38069999999999998"/>
    <s v="No"/>
    <s v="No"/>
    <s v="No"/>
    <s v="No"/>
    <s v="No"/>
    <s v="No"/>
    <s v="No"/>
    <s v="No"/>
    <s v="No"/>
    <s v="No"/>
    <s v="No"/>
    <s v="Yes"/>
    <s v="Yes"/>
    <s v="Yes"/>
    <s v="Standard"/>
  </r>
  <r>
    <n v="159884"/>
    <x v="230"/>
    <x v="208"/>
    <x v="12"/>
    <s v="10th District"/>
    <s v="Public"/>
    <s v="School District"/>
    <s v="No"/>
    <s v="Yes"/>
    <n v="660484"/>
    <x v="1309"/>
    <s v="1106 Shaw Road"/>
    <m/>
    <s v="Puyallup"/>
    <s v="Washington"/>
    <s v="98372"/>
    <n v="168"/>
    <n v="34"/>
    <n v="447"/>
    <n v="649"/>
    <x v="1142"/>
    <n v="5.2400000000000002E-2"/>
    <n v="0.31119999999999998"/>
    <s v="No"/>
    <s v="Yes"/>
    <s v="Yes"/>
    <s v="Yes"/>
    <s v="Yes"/>
    <s v="Yes"/>
    <s v="Yes"/>
    <s v="Yes"/>
    <s v="No"/>
    <s v="No"/>
    <s v="No"/>
    <s v="No"/>
    <s v="No"/>
    <s v="No"/>
    <s v="Standard"/>
  </r>
  <r>
    <n v="159884"/>
    <x v="230"/>
    <x v="208"/>
    <x v="12"/>
    <s v="10th District"/>
    <s v="Public"/>
    <s v="School District"/>
    <s v="No"/>
    <s v="Yes"/>
    <n v="664902"/>
    <x v="1310"/>
    <s v="1306 East Pioneer"/>
    <m/>
    <s v="Puyallup"/>
    <s v="Washington"/>
    <s v="98372"/>
    <n v="187"/>
    <n v="0"/>
    <n v="133"/>
    <n v="320"/>
    <x v="1143"/>
    <n v="0"/>
    <n v="0.58440000000000003"/>
    <s v="No"/>
    <s v="Yes"/>
    <s v="Yes"/>
    <s v="Yes"/>
    <s v="Yes"/>
    <s v="Yes"/>
    <s v="Yes"/>
    <s v="Yes"/>
    <s v="No"/>
    <s v="No"/>
    <s v="No"/>
    <s v="No"/>
    <s v="No"/>
    <s v="No"/>
    <s v="CEP"/>
  </r>
  <r>
    <n v="159884"/>
    <x v="230"/>
    <x v="208"/>
    <x v="12"/>
    <s v="10th District"/>
    <s v="Public"/>
    <s v="School District"/>
    <s v="No"/>
    <s v="Yes"/>
    <n v="660466"/>
    <x v="1311"/>
    <s v="9610 168th St. E."/>
    <m/>
    <s v="Puyallup"/>
    <s v="Washington"/>
    <s v="98375"/>
    <n v="331"/>
    <n v="73"/>
    <n v="521"/>
    <n v="925"/>
    <x v="1144"/>
    <n v="7.8899999999999998E-2"/>
    <n v="0.43680000000000002"/>
    <s v="No"/>
    <s v="No"/>
    <s v="No"/>
    <s v="No"/>
    <s v="No"/>
    <s v="No"/>
    <s v="No"/>
    <s v="No"/>
    <s v="Yes"/>
    <s v="Yes"/>
    <s v="Yes"/>
    <s v="No"/>
    <s v="No"/>
    <s v="No"/>
    <s v="Standard"/>
  </r>
  <r>
    <n v="159884"/>
    <x v="230"/>
    <x v="208"/>
    <x v="12"/>
    <s v="10th District"/>
    <s v="Public"/>
    <s v="School District"/>
    <s v="No"/>
    <s v="Yes"/>
    <n v="662928"/>
    <x v="1312"/>
    <s v="426 4th Ave. N.E."/>
    <m/>
    <s v="Puyallup"/>
    <s v="Washington"/>
    <s v="98372"/>
    <n v="248"/>
    <n v="0"/>
    <n v="87"/>
    <n v="335"/>
    <x v="427"/>
    <n v="0"/>
    <n v="0.74029999999999996"/>
    <s v="No"/>
    <s v="Yes"/>
    <s v="Yes"/>
    <s v="Yes"/>
    <s v="Yes"/>
    <s v="Yes"/>
    <s v="Yes"/>
    <s v="Yes"/>
    <s v="No"/>
    <s v="No"/>
    <s v="No"/>
    <s v="No"/>
    <s v="No"/>
    <s v="No"/>
    <s v="CEP"/>
  </r>
  <r>
    <n v="159884"/>
    <x v="230"/>
    <x v="208"/>
    <x v="12"/>
    <s v="10th District"/>
    <s v="Public"/>
    <s v="School District"/>
    <s v="No"/>
    <s v="Yes"/>
    <n v="664905"/>
    <x v="1313"/>
    <s v="2323 - 39th Avenue Southeast"/>
    <m/>
    <s v="Puyallup"/>
    <s v="Washington"/>
    <s v="98374"/>
    <n v="454"/>
    <n v="0"/>
    <n v="254"/>
    <n v="708"/>
    <x v="1145"/>
    <n v="0"/>
    <n v="0.64119999999999999"/>
    <s v="No"/>
    <s v="Yes"/>
    <s v="Yes"/>
    <s v="Yes"/>
    <s v="Yes"/>
    <s v="Yes"/>
    <s v="Yes"/>
    <s v="Yes"/>
    <s v="No"/>
    <s v="No"/>
    <s v="No"/>
    <s v="No"/>
    <s v="No"/>
    <s v="No"/>
    <s v="CEP"/>
  </r>
  <r>
    <n v="159884"/>
    <x v="230"/>
    <x v="208"/>
    <x v="12"/>
    <s v="10th District"/>
    <s v="Public"/>
    <s v="School District"/>
    <s v="No"/>
    <s v="Yes"/>
    <n v="660470"/>
    <x v="1314"/>
    <s v="5715 Milwaukee Avenue East"/>
    <m/>
    <s v="Puyallup"/>
    <s v="Washington"/>
    <s v="98372"/>
    <n v="112"/>
    <n v="0"/>
    <n v="51"/>
    <n v="163"/>
    <x v="1146"/>
    <n v="0"/>
    <n v="0.68710000000000004"/>
    <s v="No"/>
    <s v="No"/>
    <s v="No"/>
    <s v="No"/>
    <s v="No"/>
    <s v="No"/>
    <s v="No"/>
    <s v="No"/>
    <s v="No"/>
    <s v="No"/>
    <s v="No"/>
    <s v="Yes"/>
    <s v="Yes"/>
    <s v="Yes"/>
    <s v="CEP"/>
  </r>
  <r>
    <n v="159884"/>
    <x v="230"/>
    <x v="208"/>
    <x v="12"/>
    <s v="10th District"/>
    <s v="Public"/>
    <s v="School District"/>
    <s v="No"/>
    <s v="Yes"/>
    <n v="660488"/>
    <x v="1315"/>
    <s v="6312 Waller Road"/>
    <m/>
    <s v="Tacoma"/>
    <s v="Washington"/>
    <s v="98443"/>
    <n v="209"/>
    <n v="0"/>
    <n v="122"/>
    <n v="331"/>
    <x v="1147"/>
    <n v="0"/>
    <n v="0.63139999999999996"/>
    <s v="No"/>
    <s v="Yes"/>
    <s v="Yes"/>
    <s v="Yes"/>
    <s v="Yes"/>
    <s v="Yes"/>
    <s v="Yes"/>
    <s v="Yes"/>
    <s v="No"/>
    <s v="No"/>
    <s v="No"/>
    <s v="No"/>
    <s v="No"/>
    <s v="No"/>
    <s v="CEP"/>
  </r>
  <r>
    <n v="159884"/>
    <x v="230"/>
    <x v="208"/>
    <x v="12"/>
    <s v="10th District"/>
    <s v="Public"/>
    <s v="School District"/>
    <s v="No"/>
    <s v="Yes"/>
    <n v="664904"/>
    <x v="586"/>
    <s v="1601 26th Ave. S.E."/>
    <m/>
    <s v="Puyallup"/>
    <s v="Washington"/>
    <s v="98443"/>
    <n v="221"/>
    <n v="0"/>
    <n v="180"/>
    <n v="401"/>
    <x v="1148"/>
    <n v="0"/>
    <n v="0.55110000000000003"/>
    <s v="No"/>
    <s v="Yes"/>
    <s v="Yes"/>
    <s v="Yes"/>
    <s v="Yes"/>
    <s v="Yes"/>
    <s v="Yes"/>
    <s v="Yes"/>
    <s v="No"/>
    <s v="No"/>
    <s v="No"/>
    <s v="No"/>
    <s v="No"/>
    <s v="No"/>
    <s v="CEP"/>
  </r>
  <r>
    <n v="159884"/>
    <x v="230"/>
    <x v="208"/>
    <x v="12"/>
    <s v="10th District"/>
    <s v="Public"/>
    <s v="School District"/>
    <s v="No"/>
    <s v="Yes"/>
    <n v="660490"/>
    <x v="1104"/>
    <s v="7707 112th St. E."/>
    <m/>
    <s v="Puyallup"/>
    <s v="Washington"/>
    <s v="98374"/>
    <n v="231"/>
    <n v="43"/>
    <n v="326"/>
    <n v="600"/>
    <x v="1149"/>
    <n v="7.17E-2"/>
    <n v="0.45669999999999999"/>
    <s v="No"/>
    <s v="Yes"/>
    <s v="Yes"/>
    <s v="Yes"/>
    <s v="Yes"/>
    <s v="Yes"/>
    <s v="Yes"/>
    <s v="Yes"/>
    <s v="No"/>
    <s v="No"/>
    <s v="No"/>
    <s v="No"/>
    <s v="No"/>
    <s v="No"/>
    <s v="Standard"/>
  </r>
  <r>
    <n v="159884"/>
    <x v="230"/>
    <x v="208"/>
    <x v="12"/>
    <s v="10th District"/>
    <s v="Public"/>
    <s v="School District"/>
    <s v="No"/>
    <s v="Yes"/>
    <n v="660491"/>
    <x v="1316"/>
    <s v="13008 94th Ave. E."/>
    <m/>
    <s v="Puyallup"/>
    <s v="Washington"/>
    <s v="98373"/>
    <n v="192"/>
    <n v="59"/>
    <n v="254"/>
    <n v="505"/>
    <x v="1150"/>
    <n v="0.1168"/>
    <n v="0.497"/>
    <s v="No"/>
    <s v="Yes"/>
    <s v="Yes"/>
    <s v="Yes"/>
    <s v="Yes"/>
    <s v="Yes"/>
    <s v="Yes"/>
    <s v="Yes"/>
    <s v="No"/>
    <s v="No"/>
    <s v="No"/>
    <s v="No"/>
    <s v="No"/>
    <s v="No"/>
    <s v="Standard"/>
  </r>
  <r>
    <n v="159455"/>
    <x v="231"/>
    <x v="209"/>
    <x v="15"/>
    <s v="6th District"/>
    <s v="Public"/>
    <s v="School District"/>
    <s v="No"/>
    <s v="Yes"/>
    <n v="661375"/>
    <x v="1317"/>
    <s v="146000 Hwy 101"/>
    <m/>
    <s v="Forks"/>
    <s v="Washington"/>
    <s v="98331"/>
    <n v="0"/>
    <n v="0"/>
    <n v="0"/>
    <n v="0"/>
    <x v="26"/>
    <n v="0"/>
    <n v="0"/>
    <s v="No"/>
    <s v="Yes"/>
    <s v="Yes"/>
    <s v="Yes"/>
    <s v="Yes"/>
    <s v="Yes"/>
    <s v="Yes"/>
    <s v="Yes"/>
    <s v="Yes"/>
    <s v="Yes"/>
    <s v="No"/>
    <s v="No"/>
    <s v="No"/>
    <s v="No"/>
    <s v="Standard"/>
  </r>
  <r>
    <n v="159322"/>
    <x v="232"/>
    <x v="210"/>
    <x v="15"/>
    <s v="6th District"/>
    <s v="Public"/>
    <s v="School District"/>
    <s v="No"/>
    <s v="Yes"/>
    <n v="660793"/>
    <x v="1318"/>
    <s v="294715 Hwy 101"/>
    <s v="HWY 101"/>
    <s v="Quilcene"/>
    <s v="Washington"/>
    <s v="98376"/>
    <n v="131"/>
    <n v="0"/>
    <n v="68"/>
    <n v="199"/>
    <x v="1151"/>
    <n v="0"/>
    <n v="0.6583"/>
    <s v="No"/>
    <s v="Yes"/>
    <s v="Yes"/>
    <s v="Yes"/>
    <s v="Yes"/>
    <s v="Yes"/>
    <s v="Yes"/>
    <s v="Yes"/>
    <s v="Yes"/>
    <s v="Yes"/>
    <s v="Yes"/>
    <s v="Yes"/>
    <s v="Yes"/>
    <s v="Yes"/>
    <s v="CEP"/>
  </r>
  <r>
    <n v="159684"/>
    <x v="233"/>
    <x v="211"/>
    <x v="17"/>
    <s v="6th District"/>
    <s v="Public"/>
    <s v="School District"/>
    <s v="No"/>
    <s v="Yes"/>
    <n v="659188"/>
    <x v="1319"/>
    <s v="12181 La Push Rd"/>
    <m/>
    <s v="La Push, WA"/>
    <s v="Washington"/>
    <s v="98350"/>
    <n v="117"/>
    <n v="0"/>
    <n v="6"/>
    <n v="123"/>
    <x v="1152"/>
    <n v="0"/>
    <n v="0.95120000000000005"/>
    <s v="No"/>
    <s v="Yes"/>
    <s v="Yes"/>
    <s v="Yes"/>
    <s v="Yes"/>
    <s v="Yes"/>
    <s v="Yes"/>
    <s v="Yes"/>
    <s v="Yes"/>
    <s v="Yes"/>
    <s v="Yes"/>
    <s v="Yes"/>
    <s v="Yes"/>
    <s v="Yes"/>
    <s v="CEP"/>
  </r>
  <r>
    <n v="159405"/>
    <x v="234"/>
    <x v="212"/>
    <x v="17"/>
    <s v="6th District"/>
    <s v="Public"/>
    <s v="School District"/>
    <s v="No"/>
    <s v="Yes"/>
    <n v="663430"/>
    <x v="1320"/>
    <s v="411 South Spartan Avenue"/>
    <m/>
    <s v="Forks"/>
    <s v="Washington"/>
    <s v="98331"/>
    <n v="363"/>
    <n v="0"/>
    <n v="35"/>
    <n v="398"/>
    <x v="1153"/>
    <n v="0"/>
    <n v="0.91210000000000002"/>
    <s v="Yes"/>
    <s v="Yes"/>
    <s v="Yes"/>
    <s v="Yes"/>
    <s v="Yes"/>
    <s v="Yes"/>
    <s v="No"/>
    <s v="No"/>
    <s v="No"/>
    <s v="No"/>
    <s v="No"/>
    <s v="No"/>
    <s v="No"/>
    <s v="No"/>
    <s v="CEP"/>
  </r>
  <r>
    <n v="159405"/>
    <x v="234"/>
    <x v="212"/>
    <x v="17"/>
    <s v="6th District"/>
    <s v="Public"/>
    <s v="School District"/>
    <s v="No"/>
    <s v="Yes"/>
    <n v="664009"/>
    <x v="1321"/>
    <s v="411 S Spartan Avenue"/>
    <m/>
    <s v="Forks"/>
    <s v="Washington"/>
    <s v="98331"/>
    <n v="163"/>
    <n v="0"/>
    <n v="131"/>
    <n v="294"/>
    <x v="1154"/>
    <n v="0"/>
    <n v="0.5544"/>
    <s v="No"/>
    <s v="No"/>
    <s v="No"/>
    <s v="No"/>
    <s v="No"/>
    <s v="No"/>
    <s v="No"/>
    <s v="No"/>
    <s v="No"/>
    <s v="No"/>
    <s v="Yes"/>
    <s v="Yes"/>
    <s v="Yes"/>
    <s v="Yes"/>
    <s v="CEP"/>
  </r>
  <r>
    <n v="159405"/>
    <x v="234"/>
    <x v="212"/>
    <x v="17"/>
    <s v="6th District"/>
    <s v="Public"/>
    <s v="School District"/>
    <s v="No"/>
    <s v="Yes"/>
    <n v="663429"/>
    <x v="1322"/>
    <s v="411 S Spartan Avenue"/>
    <m/>
    <s v="Forks"/>
    <s v="Washington"/>
    <s v="98331"/>
    <n v="194"/>
    <n v="0"/>
    <n v="74"/>
    <n v="268"/>
    <x v="1155"/>
    <n v="0"/>
    <n v="0.72389999999999999"/>
    <s v="No"/>
    <s v="No"/>
    <s v="No"/>
    <s v="No"/>
    <s v="No"/>
    <s v="No"/>
    <s v="Yes"/>
    <s v="Yes"/>
    <s v="Yes"/>
    <s v="Yes"/>
    <s v="No"/>
    <s v="No"/>
    <s v="No"/>
    <s v="No"/>
    <s v="CEP"/>
  </r>
  <r>
    <n v="159963"/>
    <x v="235"/>
    <x v="213"/>
    <x v="26"/>
    <s v="4th District"/>
    <s v="Public"/>
    <s v="School District"/>
    <s v="No"/>
    <s v="Yes"/>
    <n v="685791"/>
    <x v="1323"/>
    <s v="417 C Street SE"/>
    <m/>
    <s v="Quincy"/>
    <s v="Washington"/>
    <s v="98848"/>
    <n v="383"/>
    <n v="0"/>
    <n v="10"/>
    <n v="393"/>
    <x v="572"/>
    <n v="0"/>
    <n v="0.97460000000000002"/>
    <s v="No"/>
    <s v="Yes"/>
    <s v="Yes"/>
    <s v="Yes"/>
    <s v="Yes"/>
    <s v="Yes"/>
    <s v="Yes"/>
    <s v="No"/>
    <s v="No"/>
    <s v="No"/>
    <s v="No"/>
    <s v="No"/>
    <s v="No"/>
    <s v="No"/>
    <s v="CEP"/>
  </r>
  <r>
    <n v="159963"/>
    <x v="235"/>
    <x v="213"/>
    <x v="26"/>
    <s v="4th District"/>
    <s v="Public"/>
    <s v="School District"/>
    <s v="No"/>
    <s v="Yes"/>
    <n v="665244"/>
    <x v="1324"/>
    <s v="401 South Washington Way"/>
    <m/>
    <s v="Quincy"/>
    <s v="Washington"/>
    <s v="98848"/>
    <n v="165"/>
    <n v="0"/>
    <n v="0"/>
    <n v="165"/>
    <x v="0"/>
    <n v="0"/>
    <n v="1"/>
    <s v="No"/>
    <s v="Yes"/>
    <s v="Yes"/>
    <s v="Yes"/>
    <s v="Yes"/>
    <s v="Yes"/>
    <s v="Yes"/>
    <s v="No"/>
    <s v="No"/>
    <s v="No"/>
    <s v="No"/>
    <s v="No"/>
    <s v="No"/>
    <s v="No"/>
    <s v="CEP"/>
  </r>
  <r>
    <n v="159963"/>
    <x v="235"/>
    <x v="213"/>
    <x v="26"/>
    <s v="4th District"/>
    <s v="Public"/>
    <s v="School District"/>
    <s v="No"/>
    <s v="Yes"/>
    <n v="664957"/>
    <x v="1325"/>
    <s v="1400 13TH AVENUE SW"/>
    <m/>
    <s v="Quincy"/>
    <s v="Washington"/>
    <s v="98848"/>
    <n v="236"/>
    <n v="0"/>
    <n v="60"/>
    <n v="296"/>
    <x v="569"/>
    <n v="0"/>
    <n v="0.79730000000000001"/>
    <s v="No"/>
    <s v="Yes"/>
    <s v="Yes"/>
    <s v="Yes"/>
    <s v="Yes"/>
    <s v="Yes"/>
    <s v="Yes"/>
    <s v="No"/>
    <s v="No"/>
    <s v="No"/>
    <s v="No"/>
    <s v="No"/>
    <s v="No"/>
    <s v="No"/>
    <s v="CEP"/>
  </r>
  <r>
    <n v="159963"/>
    <x v="235"/>
    <x v="213"/>
    <x v="26"/>
    <s v="4th District"/>
    <s v="Public"/>
    <s v="School District"/>
    <s v="No"/>
    <s v="Yes"/>
    <n v="661443"/>
    <x v="1094"/>
    <s v="119 D Street NW"/>
    <m/>
    <s v="Quincy"/>
    <s v="Washington"/>
    <s v="98848"/>
    <n v="275"/>
    <n v="0"/>
    <n v="0"/>
    <n v="275"/>
    <x v="0"/>
    <n v="0"/>
    <n v="1"/>
    <s v="No"/>
    <s v="Yes"/>
    <s v="Yes"/>
    <s v="Yes"/>
    <s v="Yes"/>
    <s v="Yes"/>
    <s v="Yes"/>
    <s v="No"/>
    <s v="No"/>
    <s v="No"/>
    <s v="No"/>
    <s v="No"/>
    <s v="No"/>
    <s v="No"/>
    <s v="CEP"/>
  </r>
  <r>
    <n v="159963"/>
    <x v="235"/>
    <x v="213"/>
    <x v="26"/>
    <s v="4th District"/>
    <s v="Public"/>
    <s v="School District"/>
    <s v="No"/>
    <s v="Yes"/>
    <n v="665608"/>
    <x v="23"/>
    <s v="224 J STREET SE"/>
    <m/>
    <s v="Quincy"/>
    <s v="Washington"/>
    <s v="98848"/>
    <n v="307"/>
    <n v="0"/>
    <n v="0"/>
    <n v="307"/>
    <x v="0"/>
    <n v="0"/>
    <n v="1"/>
    <s v="No"/>
    <s v="Yes"/>
    <s v="Yes"/>
    <s v="Yes"/>
    <s v="Yes"/>
    <s v="Yes"/>
    <s v="Yes"/>
    <s v="No"/>
    <s v="No"/>
    <s v="No"/>
    <s v="No"/>
    <s v="No"/>
    <s v="No"/>
    <s v="No"/>
    <s v="CEP"/>
  </r>
  <r>
    <n v="159963"/>
    <x v="235"/>
    <x v="213"/>
    <x v="26"/>
    <s v="4th District"/>
    <s v="Public"/>
    <s v="School District"/>
    <s v="No"/>
    <s v="Yes"/>
    <n v="661445"/>
    <x v="1326"/>
    <s v="403 Jackrabbit Street NE"/>
    <m/>
    <s v="Quincy"/>
    <s v="Washington"/>
    <s v="98848"/>
    <n v="850"/>
    <n v="0"/>
    <n v="68"/>
    <n v="918"/>
    <x v="1156"/>
    <n v="0"/>
    <n v="0.92589999999999995"/>
    <s v="No"/>
    <s v="No"/>
    <s v="No"/>
    <s v="No"/>
    <s v="No"/>
    <s v="No"/>
    <s v="No"/>
    <s v="No"/>
    <s v="No"/>
    <s v="No"/>
    <s v="Yes"/>
    <s v="Yes"/>
    <s v="Yes"/>
    <s v="Yes"/>
    <s v="CEP"/>
  </r>
  <r>
    <n v="159963"/>
    <x v="235"/>
    <x v="213"/>
    <x v="26"/>
    <s v="4th District"/>
    <s v="Public"/>
    <s v="School District"/>
    <s v="No"/>
    <s v="Yes"/>
    <n v="662807"/>
    <x v="1327"/>
    <s v="1804 13th Avenue SW"/>
    <m/>
    <s v="Quincy"/>
    <s v="Washington"/>
    <s v="98848"/>
    <n v="137"/>
    <n v="0"/>
    <n v="4"/>
    <n v="141"/>
    <x v="1157"/>
    <n v="0"/>
    <n v="0.97160000000000002"/>
    <s v="No"/>
    <s v="Yes"/>
    <s v="Yes"/>
    <s v="Yes"/>
    <s v="Yes"/>
    <s v="Yes"/>
    <s v="Yes"/>
    <s v="Yes"/>
    <s v="Yes"/>
    <s v="Yes"/>
    <s v="Yes"/>
    <s v="Yes"/>
    <s v="Yes"/>
    <s v="Yes"/>
    <s v="CEP"/>
  </r>
  <r>
    <n v="159963"/>
    <x v="235"/>
    <x v="213"/>
    <x v="26"/>
    <s v="4th District"/>
    <s v="Public"/>
    <s v="School District"/>
    <s v="No"/>
    <s v="Yes"/>
    <n v="661444"/>
    <x v="1328"/>
    <s v="16 6th Ave SE"/>
    <m/>
    <s v="Quincy"/>
    <s v="Washington"/>
    <s v="98848"/>
    <n v="751"/>
    <n v="0"/>
    <n v="7"/>
    <n v="758"/>
    <x v="1012"/>
    <n v="0"/>
    <n v="0.99080000000000001"/>
    <s v="No"/>
    <s v="No"/>
    <s v="No"/>
    <s v="No"/>
    <s v="No"/>
    <s v="No"/>
    <s v="No"/>
    <s v="Yes"/>
    <s v="Yes"/>
    <s v="Yes"/>
    <s v="No"/>
    <s v="No"/>
    <s v="No"/>
    <s v="No"/>
    <s v="CEP"/>
  </r>
  <r>
    <n v="160170"/>
    <x v="236"/>
    <x v="214"/>
    <x v="8"/>
    <s v="9th District"/>
    <s v="Public"/>
    <s v="School District"/>
    <s v="No"/>
    <s v="Yes"/>
    <n v="683578"/>
    <x v="1329"/>
    <s v="10211 12th Ave S"/>
    <m/>
    <s v="Seattle"/>
    <s v="Washington"/>
    <s v="98168"/>
    <n v="247"/>
    <n v="0"/>
    <n v="93"/>
    <n v="340"/>
    <x v="1158"/>
    <n v="0"/>
    <n v="0.72650000000000003"/>
    <s v="No"/>
    <s v="No"/>
    <s v="No"/>
    <s v="No"/>
    <s v="No"/>
    <s v="No"/>
    <s v="Yes"/>
    <s v="Yes"/>
    <s v="Yes"/>
    <s v="Yes"/>
    <s v="No"/>
    <s v="No"/>
    <s v="No"/>
    <s v="No"/>
    <s v="CEP"/>
  </r>
  <r>
    <n v="159399"/>
    <x v="237"/>
    <x v="215"/>
    <x v="31"/>
    <s v="10th District"/>
    <s v="Public"/>
    <s v="School District"/>
    <s v="No"/>
    <s v="Yes"/>
    <n v="661564"/>
    <x v="1330"/>
    <s v="207 Centre St. S."/>
    <s v="PO Box 98"/>
    <s v="Rainier"/>
    <s v="Washington"/>
    <s v="98576"/>
    <n v="135"/>
    <n v="44"/>
    <n v="254"/>
    <n v="433"/>
    <x v="1159"/>
    <n v="0.1016"/>
    <n v="0.41339999999999999"/>
    <s v="No"/>
    <s v="Yes"/>
    <s v="Yes"/>
    <s v="Yes"/>
    <s v="Yes"/>
    <s v="Yes"/>
    <s v="Yes"/>
    <s v="No"/>
    <s v="No"/>
    <s v="No"/>
    <s v="No"/>
    <s v="No"/>
    <s v="No"/>
    <s v="No"/>
    <s v="Standard"/>
  </r>
  <r>
    <n v="159399"/>
    <x v="237"/>
    <x v="215"/>
    <x v="31"/>
    <s v="10th District"/>
    <s v="Public"/>
    <s v="School District"/>
    <s v="No"/>
    <s v="Yes"/>
    <n v="661565"/>
    <x v="50"/>
    <s v="202 Second Street W"/>
    <s v="PO Box 98"/>
    <s v="Rainier"/>
    <s v="Washington"/>
    <s v="98576"/>
    <n v="78"/>
    <n v="28"/>
    <n v="133"/>
    <n v="239"/>
    <x v="319"/>
    <n v="0.1172"/>
    <n v="0.44350000000000001"/>
    <s v="No"/>
    <s v="No"/>
    <s v="No"/>
    <s v="No"/>
    <s v="No"/>
    <s v="No"/>
    <s v="No"/>
    <s v="Yes"/>
    <s v="Yes"/>
    <s v="Yes"/>
    <s v="No"/>
    <s v="No"/>
    <s v="No"/>
    <s v="No"/>
    <s v="Standard"/>
  </r>
  <r>
    <n v="159399"/>
    <x v="237"/>
    <x v="215"/>
    <x v="31"/>
    <s v="10th District"/>
    <s v="Public"/>
    <s v="School District"/>
    <s v="No"/>
    <s v="Yes"/>
    <n v="661566"/>
    <x v="1331"/>
    <s v="308 Second Street W"/>
    <s v="PO Box 98"/>
    <s v="Rainier"/>
    <s v="Washington"/>
    <s v="98576"/>
    <n v="82"/>
    <n v="38"/>
    <n v="149"/>
    <n v="269"/>
    <x v="1160"/>
    <n v="0.14130000000000001"/>
    <n v="0.4461"/>
    <s v="No"/>
    <s v="No"/>
    <s v="No"/>
    <s v="No"/>
    <s v="No"/>
    <s v="No"/>
    <s v="No"/>
    <s v="No"/>
    <s v="No"/>
    <s v="No"/>
    <s v="Yes"/>
    <s v="Yes"/>
    <s v="Yes"/>
    <s v="Yes"/>
    <s v="Standard"/>
  </r>
  <r>
    <n v="160335"/>
    <x v="238"/>
    <x v="216"/>
    <x v="8"/>
    <s v="7th District"/>
    <s v="Public"/>
    <s v="School District"/>
    <s v="No"/>
    <s v="Yes"/>
    <n v="684960"/>
    <x v="1332"/>
    <s v="6020 Rainier Ave S"/>
    <m/>
    <s v="Seattle"/>
    <s v="Washington"/>
    <s v="98118"/>
    <n v="152"/>
    <n v="0"/>
    <n v="15"/>
    <n v="167"/>
    <x v="1161"/>
    <n v="0"/>
    <n v="0.91020000000000001"/>
    <s v="No"/>
    <s v="No"/>
    <s v="No"/>
    <s v="No"/>
    <s v="No"/>
    <s v="No"/>
    <s v="No"/>
    <s v="Yes"/>
    <s v="Yes"/>
    <s v="Yes"/>
    <s v="Yes"/>
    <s v="Yes"/>
    <s v="Yes"/>
    <s v="Yes"/>
    <s v="CEP"/>
  </r>
  <r>
    <n v="159355"/>
    <x v="239"/>
    <x v="217"/>
    <x v="38"/>
    <s v="3rd District"/>
    <s v="Public"/>
    <s v="School District"/>
    <s v="No"/>
    <s v="Yes"/>
    <n v="662024"/>
    <x v="1333"/>
    <s v="1016 Commercial St"/>
    <m/>
    <s v="Raymond"/>
    <s v="Washington"/>
    <s v="98577"/>
    <n v="199"/>
    <n v="0"/>
    <n v="56"/>
    <n v="255"/>
    <x v="1162"/>
    <n v="0"/>
    <n v="0.78039999999999998"/>
    <s v="Yes"/>
    <s v="Yes"/>
    <s v="Yes"/>
    <s v="Yes"/>
    <s v="Yes"/>
    <s v="Yes"/>
    <s v="Yes"/>
    <s v="Yes"/>
    <s v="No"/>
    <s v="No"/>
    <s v="No"/>
    <s v="No"/>
    <s v="No"/>
    <s v="No"/>
    <s v="CEP"/>
  </r>
  <r>
    <n v="159355"/>
    <x v="239"/>
    <x v="217"/>
    <x v="38"/>
    <s v="3rd District"/>
    <s v="Public"/>
    <s v="School District"/>
    <s v="No"/>
    <s v="Yes"/>
    <n v="662025"/>
    <x v="1334"/>
    <s v="1016 Commercial St"/>
    <m/>
    <s v="Raymond"/>
    <s v="Washington"/>
    <s v="98577"/>
    <n v="197"/>
    <n v="0"/>
    <n v="59"/>
    <n v="256"/>
    <x v="1163"/>
    <n v="0"/>
    <n v="0.76949999999999996"/>
    <s v="No"/>
    <s v="No"/>
    <s v="No"/>
    <s v="No"/>
    <s v="No"/>
    <s v="No"/>
    <s v="No"/>
    <s v="No"/>
    <s v="Yes"/>
    <s v="Yes"/>
    <s v="Yes"/>
    <s v="Yes"/>
    <s v="Yes"/>
    <s v="Yes"/>
    <s v="CEP"/>
  </r>
  <r>
    <n v="159921"/>
    <x v="240"/>
    <x v="218"/>
    <x v="2"/>
    <s v="5th District"/>
    <s v="Public"/>
    <s v="School District"/>
    <s v="No"/>
    <s v="Yes"/>
    <n v="661796"/>
    <x v="1335"/>
    <s v="PO Box 225"/>
    <m/>
    <s v="Reardan"/>
    <s v="Washington"/>
    <s v="99029"/>
    <n v="146"/>
    <n v="47"/>
    <n v="262"/>
    <n v="455"/>
    <x v="1164"/>
    <n v="0.1033"/>
    <n v="0.42420000000000002"/>
    <s v="Yes"/>
    <s v="Yes"/>
    <s v="Yes"/>
    <s v="Yes"/>
    <s v="Yes"/>
    <s v="Yes"/>
    <s v="Yes"/>
    <s v="Yes"/>
    <s v="No"/>
    <s v="No"/>
    <s v="No"/>
    <s v="No"/>
    <s v="No"/>
    <s v="No"/>
    <s v="Standard"/>
  </r>
  <r>
    <n v="159921"/>
    <x v="240"/>
    <x v="218"/>
    <x v="2"/>
    <s v="5th District"/>
    <s v="Public"/>
    <s v="School District"/>
    <s v="No"/>
    <s v="Yes"/>
    <n v="661797"/>
    <x v="1336"/>
    <s v="PO Box 225"/>
    <m/>
    <s v="Reardan"/>
    <s v="Washington"/>
    <s v="99029"/>
    <n v="118"/>
    <n v="34"/>
    <n v="226"/>
    <n v="378"/>
    <x v="1125"/>
    <n v="8.9899999999999994E-2"/>
    <n v="0.40210000000000001"/>
    <s v="No"/>
    <s v="No"/>
    <s v="No"/>
    <s v="No"/>
    <s v="No"/>
    <s v="No"/>
    <s v="No"/>
    <s v="No"/>
    <s v="Yes"/>
    <s v="Yes"/>
    <s v="Yes"/>
    <s v="Yes"/>
    <s v="Yes"/>
    <s v="Yes"/>
    <s v="Standard"/>
  </r>
  <r>
    <n v="159410"/>
    <x v="241"/>
    <x v="6"/>
    <x v="8"/>
    <s v="At-Large District"/>
    <s v="Private"/>
    <s v="Corporation"/>
    <s v="Yes"/>
    <s v="Yes"/>
    <n v="663014"/>
    <x v="1337"/>
    <s v="10001 17th PL S."/>
    <m/>
    <s v="Seattle"/>
    <s v="Washington"/>
    <s v="98168"/>
    <n v="32"/>
    <n v="0"/>
    <n v="0"/>
    <n v="32"/>
    <x v="0"/>
    <n v="0"/>
    <n v="1"/>
    <s v="No"/>
    <s v="No"/>
    <s v="No"/>
    <s v="No"/>
    <s v="No"/>
    <s v="No"/>
    <s v="No"/>
    <s v="Yes"/>
    <s v="Yes"/>
    <s v="Yes"/>
    <s v="Yes"/>
    <s v="Yes"/>
    <s v="Yes"/>
    <s v="Yes"/>
    <s v="Standard"/>
  </r>
  <r>
    <n v="159931"/>
    <x v="242"/>
    <x v="219"/>
    <x v="8"/>
    <s v="9th District"/>
    <s v="Public"/>
    <s v="School District"/>
    <s v="No"/>
    <s v="Yes"/>
    <n v="665835"/>
    <x v="1338"/>
    <s v="7800 S 132nd St"/>
    <m/>
    <s v="Seattle"/>
    <s v="Washington"/>
    <s v="98178"/>
    <n v="255"/>
    <n v="0"/>
    <n v="0"/>
    <n v="255"/>
    <x v="0"/>
    <n v="0"/>
    <n v="1"/>
    <s v="No"/>
    <s v="No"/>
    <s v="No"/>
    <s v="No"/>
    <s v="No"/>
    <s v="No"/>
    <s v="No"/>
    <s v="No"/>
    <s v="No"/>
    <s v="No"/>
    <s v="Yes"/>
    <s v="Yes"/>
    <s v="Yes"/>
    <s v="Yes"/>
    <s v="CEP"/>
  </r>
  <r>
    <n v="159931"/>
    <x v="242"/>
    <x v="219"/>
    <x v="8"/>
    <s v="9th District"/>
    <s v="Public"/>
    <s v="School District"/>
    <s v="No"/>
    <s v="Yes"/>
    <n v="660869"/>
    <x v="1339"/>
    <s v="18665 116 Ave SE"/>
    <m/>
    <s v="Renton"/>
    <s v="Washington"/>
    <s v="98058"/>
    <n v="295"/>
    <n v="0"/>
    <n v="182"/>
    <n v="477"/>
    <x v="1165"/>
    <n v="0"/>
    <n v="0.61839999999999995"/>
    <s v="No"/>
    <s v="Yes"/>
    <s v="Yes"/>
    <s v="Yes"/>
    <s v="Yes"/>
    <s v="Yes"/>
    <s v="Yes"/>
    <s v="No"/>
    <s v="No"/>
    <s v="No"/>
    <s v="No"/>
    <s v="No"/>
    <s v="No"/>
    <s v="No"/>
    <s v="CEP"/>
  </r>
  <r>
    <n v="159931"/>
    <x v="242"/>
    <x v="219"/>
    <x v="8"/>
    <s v="9th District"/>
    <s v="Public"/>
    <s v="School District"/>
    <s v="No"/>
    <s v="Yes"/>
    <n v="660870"/>
    <x v="1340"/>
    <s v="8212 S 118th Street"/>
    <m/>
    <s v="Seattle"/>
    <s v="Washington"/>
    <s v="98178"/>
    <n v="300"/>
    <n v="0"/>
    <n v="88"/>
    <n v="388"/>
    <x v="1166"/>
    <n v="0"/>
    <n v="0.7732"/>
    <s v="No"/>
    <s v="Yes"/>
    <s v="Yes"/>
    <s v="Yes"/>
    <s v="Yes"/>
    <s v="Yes"/>
    <s v="Yes"/>
    <s v="No"/>
    <s v="No"/>
    <s v="No"/>
    <s v="No"/>
    <s v="No"/>
    <s v="No"/>
    <s v="No"/>
    <s v="CEP"/>
  </r>
  <r>
    <n v="159931"/>
    <x v="242"/>
    <x v="219"/>
    <x v="8"/>
    <s v="9th District"/>
    <s v="Public"/>
    <s v="School District"/>
    <s v="No"/>
    <s v="Yes"/>
    <n v="664067"/>
    <x v="1341"/>
    <s v="6418 S. 124th St"/>
    <m/>
    <s v="Seattle"/>
    <s v="Washington"/>
    <s v="98178"/>
    <n v="366"/>
    <n v="0"/>
    <n v="34"/>
    <n v="400"/>
    <x v="1167"/>
    <n v="0"/>
    <n v="0.91500000000000004"/>
    <s v="Yes"/>
    <s v="Yes"/>
    <s v="Yes"/>
    <s v="Yes"/>
    <s v="Yes"/>
    <s v="Yes"/>
    <s v="Yes"/>
    <s v="No"/>
    <s v="No"/>
    <s v="No"/>
    <s v="No"/>
    <s v="No"/>
    <s v="No"/>
    <s v="No"/>
    <s v="CEP"/>
  </r>
  <r>
    <n v="159931"/>
    <x v="242"/>
    <x v="219"/>
    <x v="8"/>
    <s v="9th District"/>
    <s v="Public"/>
    <s v="School District"/>
    <s v="No"/>
    <s v="Yes"/>
    <n v="664382"/>
    <x v="417"/>
    <s v="16022 116th Ave SE"/>
    <m/>
    <s v="Renton"/>
    <s v="Washington"/>
    <s v="98058"/>
    <n v="320"/>
    <n v="0"/>
    <n v="124"/>
    <n v="444"/>
    <x v="1168"/>
    <n v="0"/>
    <n v="0.72070000000000001"/>
    <s v="No"/>
    <s v="Yes"/>
    <s v="Yes"/>
    <s v="Yes"/>
    <s v="Yes"/>
    <s v="Yes"/>
    <s v="Yes"/>
    <s v="No"/>
    <s v="No"/>
    <s v="No"/>
    <s v="No"/>
    <s v="No"/>
    <s v="No"/>
    <s v="No"/>
    <s v="CEP"/>
  </r>
  <r>
    <n v="159931"/>
    <x v="242"/>
    <x v="219"/>
    <x v="8"/>
    <s v="9th District"/>
    <s v="Public"/>
    <s v="School District"/>
    <s v="No"/>
    <s v="Yes"/>
    <n v="664096"/>
    <x v="1342"/>
    <s v="12320 80th Ave S"/>
    <m/>
    <s v="Seattle"/>
    <s v="Washington"/>
    <s v="98178"/>
    <n v="531"/>
    <n v="0"/>
    <n v="105"/>
    <n v="636"/>
    <x v="1169"/>
    <n v="0"/>
    <n v="0.83489999999999998"/>
    <s v="No"/>
    <s v="No"/>
    <s v="No"/>
    <s v="No"/>
    <s v="No"/>
    <s v="No"/>
    <s v="No"/>
    <s v="Yes"/>
    <s v="Yes"/>
    <s v="Yes"/>
    <s v="No"/>
    <s v="No"/>
    <s v="No"/>
    <s v="No"/>
    <s v="CEP"/>
  </r>
  <r>
    <n v="159931"/>
    <x v="242"/>
    <x v="219"/>
    <x v="8"/>
    <s v="9th District"/>
    <s v="Public"/>
    <s v="School District"/>
    <s v="No"/>
    <s v="Yes"/>
    <n v="683769"/>
    <x v="1343"/>
    <s v="2607 Jones Ave. S"/>
    <m/>
    <s v="Renton"/>
    <s v="Washington"/>
    <s v="98055"/>
    <n v="13"/>
    <n v="8"/>
    <n v="115"/>
    <n v="136"/>
    <x v="1170"/>
    <n v="5.8799999999999998E-2"/>
    <n v="0.15440000000000001"/>
    <s v="No"/>
    <s v="Yes"/>
    <s v="Yes"/>
    <s v="Yes"/>
    <s v="Yes"/>
    <s v="Yes"/>
    <s v="Yes"/>
    <s v="Yes"/>
    <s v="Yes"/>
    <s v="Yes"/>
    <s v="Yes"/>
    <s v="Yes"/>
    <s v="Yes"/>
    <s v="Yes"/>
    <s v="Standard"/>
  </r>
  <r>
    <n v="159931"/>
    <x v="242"/>
    <x v="219"/>
    <x v="8"/>
    <s v="9th District"/>
    <s v="Public"/>
    <s v="School District"/>
    <s v="No"/>
    <s v="Yes"/>
    <n v="660873"/>
    <x v="446"/>
    <s v="7100 116th Ave SE"/>
    <m/>
    <s v="Newcastle"/>
    <s v="Washington"/>
    <s v="98056"/>
    <n v="120"/>
    <n v="0"/>
    <n v="348"/>
    <n v="468"/>
    <x v="1171"/>
    <n v="0"/>
    <n v="0.25640000000000002"/>
    <s v="No"/>
    <s v="Yes"/>
    <s v="Yes"/>
    <s v="Yes"/>
    <s v="Yes"/>
    <s v="Yes"/>
    <s v="Yes"/>
    <s v="No"/>
    <s v="No"/>
    <s v="No"/>
    <s v="No"/>
    <s v="No"/>
    <s v="No"/>
    <s v="No"/>
    <s v="CEP"/>
  </r>
  <r>
    <n v="159931"/>
    <x v="242"/>
    <x v="219"/>
    <x v="8"/>
    <s v="9th District"/>
    <s v="Public"/>
    <s v="School District"/>
    <s v="No"/>
    <s v="Yes"/>
    <n v="664720"/>
    <x v="1344"/>
    <s v="1101 Hoquiam Ave NE"/>
    <m/>
    <s v="Renton"/>
    <s v="Washington"/>
    <s v="98059"/>
    <n v="408"/>
    <n v="137"/>
    <n v="1286"/>
    <n v="1831"/>
    <x v="612"/>
    <n v="7.4800000000000005E-2"/>
    <n v="0.29770000000000002"/>
    <s v="No"/>
    <s v="No"/>
    <s v="No"/>
    <s v="No"/>
    <s v="No"/>
    <s v="No"/>
    <s v="No"/>
    <s v="No"/>
    <s v="No"/>
    <s v="No"/>
    <s v="Yes"/>
    <s v="Yes"/>
    <s v="Yes"/>
    <s v="Yes"/>
    <s v="Standard"/>
  </r>
  <r>
    <n v="159931"/>
    <x v="242"/>
    <x v="219"/>
    <x v="8"/>
    <s v="9th District"/>
    <s v="Public"/>
    <s v="School District"/>
    <s v="No"/>
    <s v="Yes"/>
    <n v="664647"/>
    <x v="1345"/>
    <s v="2720 NE 7th St"/>
    <m/>
    <s v="Renton"/>
    <s v="Washington"/>
    <s v="98056"/>
    <n v="357"/>
    <n v="0"/>
    <n v="42"/>
    <n v="399"/>
    <x v="1172"/>
    <n v="0"/>
    <n v="0.89470000000000005"/>
    <s v="No"/>
    <s v="Yes"/>
    <s v="Yes"/>
    <s v="Yes"/>
    <s v="Yes"/>
    <s v="Yes"/>
    <s v="Yes"/>
    <s v="No"/>
    <s v="No"/>
    <s v="No"/>
    <s v="No"/>
    <s v="No"/>
    <s v="No"/>
    <s v="No"/>
    <s v="CEP"/>
  </r>
  <r>
    <n v="159931"/>
    <x v="242"/>
    <x v="219"/>
    <x v="8"/>
    <s v="9th District"/>
    <s v="Public"/>
    <s v="School District"/>
    <s v="No"/>
    <s v="Yes"/>
    <n v="687642"/>
    <x v="1346"/>
    <s v="1075 Duvall Ave NE"/>
    <m/>
    <s v="Renton"/>
    <s v="Washington"/>
    <s v="98059"/>
    <n v="326"/>
    <n v="0"/>
    <n v="183"/>
    <n v="509"/>
    <x v="228"/>
    <n v="0"/>
    <n v="0.64049999999999996"/>
    <s v="No"/>
    <s v="Yes"/>
    <s v="Yes"/>
    <s v="Yes"/>
    <s v="Yes"/>
    <s v="Yes"/>
    <s v="Yes"/>
    <s v="No"/>
    <s v="No"/>
    <s v="No"/>
    <s v="No"/>
    <s v="No"/>
    <s v="No"/>
    <s v="No"/>
    <s v="CEP"/>
  </r>
  <r>
    <n v="159931"/>
    <x v="242"/>
    <x v="219"/>
    <x v="8"/>
    <s v="9th District"/>
    <s v="Public"/>
    <s v="School District"/>
    <s v="No"/>
    <s v="Yes"/>
    <n v="665137"/>
    <x v="1347"/>
    <s v="800 Union Ave"/>
    <m/>
    <s v="Renton"/>
    <s v="Washington"/>
    <s v="98059"/>
    <n v="195"/>
    <n v="0"/>
    <n v="102"/>
    <n v="297"/>
    <x v="1173"/>
    <n v="0"/>
    <n v="0.65659999999999996"/>
    <s v="No"/>
    <s v="Yes"/>
    <s v="Yes"/>
    <s v="Yes"/>
    <s v="Yes"/>
    <s v="Yes"/>
    <s v="Yes"/>
    <s v="No"/>
    <s v="No"/>
    <s v="No"/>
    <s v="No"/>
    <s v="No"/>
    <s v="No"/>
    <s v="No"/>
    <s v="CEP"/>
  </r>
  <r>
    <n v="159931"/>
    <x v="242"/>
    <x v="219"/>
    <x v="8"/>
    <s v="9th District"/>
    <s v="Public"/>
    <s v="School District"/>
    <s v="No"/>
    <s v="Yes"/>
    <n v="660875"/>
    <x v="1348"/>
    <s v="1700 NE 28th St"/>
    <m/>
    <s v="Renton"/>
    <s v="Washington"/>
    <s v="98056"/>
    <n v="202"/>
    <n v="0"/>
    <n v="297"/>
    <n v="499"/>
    <x v="1174"/>
    <n v="0"/>
    <n v="0.40479999999999999"/>
    <s v="No"/>
    <s v="Yes"/>
    <s v="Yes"/>
    <s v="Yes"/>
    <s v="Yes"/>
    <s v="Yes"/>
    <s v="Yes"/>
    <s v="No"/>
    <s v="No"/>
    <s v="No"/>
    <s v="No"/>
    <s v="No"/>
    <s v="No"/>
    <s v="No"/>
    <s v="CEP"/>
  </r>
  <r>
    <n v="159931"/>
    <x v="242"/>
    <x v="219"/>
    <x v="8"/>
    <s v="9th District"/>
    <s v="Public"/>
    <s v="School District"/>
    <s v="No"/>
    <s v="Yes"/>
    <n v="664403"/>
    <x v="1349"/>
    <s v="7400 S 115th St"/>
    <m/>
    <s v="Seattle"/>
    <s v="Washington"/>
    <s v="98178"/>
    <n v="326"/>
    <n v="0"/>
    <n v="0"/>
    <n v="326"/>
    <x v="0"/>
    <n v="0"/>
    <n v="1"/>
    <s v="No"/>
    <s v="Yes"/>
    <s v="Yes"/>
    <s v="Yes"/>
    <s v="Yes"/>
    <s v="Yes"/>
    <s v="Yes"/>
    <s v="No"/>
    <s v="No"/>
    <s v="No"/>
    <s v="No"/>
    <s v="No"/>
    <s v="No"/>
    <s v="No"/>
    <s v="CEP"/>
  </r>
  <r>
    <n v="159931"/>
    <x v="242"/>
    <x v="219"/>
    <x v="8"/>
    <s v="9th District"/>
    <s v="Public"/>
    <s v="School District"/>
    <s v="No"/>
    <s v="Yes"/>
    <n v="664721"/>
    <x v="1350"/>
    <s v="16426 128th Ave Se"/>
    <m/>
    <s v="Renton"/>
    <s v="Washington"/>
    <s v="98058"/>
    <n v="771"/>
    <n v="0"/>
    <n v="503"/>
    <n v="1274"/>
    <x v="1175"/>
    <n v="0"/>
    <n v="0.60519999999999996"/>
    <s v="No"/>
    <s v="No"/>
    <s v="No"/>
    <s v="No"/>
    <s v="No"/>
    <s v="No"/>
    <s v="No"/>
    <s v="No"/>
    <s v="No"/>
    <s v="No"/>
    <s v="Yes"/>
    <s v="Yes"/>
    <s v="Yes"/>
    <s v="Yes"/>
    <s v="CEP"/>
  </r>
  <r>
    <n v="159931"/>
    <x v="242"/>
    <x v="219"/>
    <x v="8"/>
    <s v="9th District"/>
    <s v="Public"/>
    <s v="School District"/>
    <s v="No"/>
    <s v="Yes"/>
    <n v="664068"/>
    <x v="1351"/>
    <s v="130 Jericho Ave NE"/>
    <m/>
    <s v="Renton"/>
    <s v="Washington"/>
    <s v="98059"/>
    <n v="97"/>
    <n v="0"/>
    <n v="315"/>
    <n v="412"/>
    <x v="1176"/>
    <n v="0"/>
    <n v="0.2354"/>
    <s v="No"/>
    <s v="Yes"/>
    <s v="Yes"/>
    <s v="Yes"/>
    <s v="Yes"/>
    <s v="Yes"/>
    <s v="Yes"/>
    <s v="No"/>
    <s v="No"/>
    <s v="No"/>
    <s v="No"/>
    <s v="No"/>
    <s v="No"/>
    <s v="No"/>
    <s v="CEP"/>
  </r>
  <r>
    <n v="159931"/>
    <x v="242"/>
    <x v="219"/>
    <x v="8"/>
    <s v="9th District"/>
    <s v="Public"/>
    <s v="School District"/>
    <s v="No"/>
    <s v="Yes"/>
    <n v="660883"/>
    <x v="1352"/>
    <s v="1200 Edmonds Ave NE"/>
    <m/>
    <s v="Renton"/>
    <s v="Washington"/>
    <s v="98056"/>
    <n v="435"/>
    <n v="0"/>
    <n v="397"/>
    <n v="832"/>
    <x v="587"/>
    <n v="0"/>
    <n v="0.52280000000000004"/>
    <s v="No"/>
    <s v="No"/>
    <s v="No"/>
    <s v="No"/>
    <s v="No"/>
    <s v="No"/>
    <s v="No"/>
    <s v="Yes"/>
    <s v="Yes"/>
    <s v="Yes"/>
    <s v="No"/>
    <s v="No"/>
    <s v="No"/>
    <s v="No"/>
    <s v="CEP"/>
  </r>
  <r>
    <n v="159931"/>
    <x v="242"/>
    <x v="219"/>
    <x v="8"/>
    <s v="9th District"/>
    <s v="Public"/>
    <s v="School District"/>
    <s v="No"/>
    <s v="Yes"/>
    <n v="660890"/>
    <x v="1353"/>
    <s v="1800 Index Ave NE"/>
    <m/>
    <s v="Renton"/>
    <s v="Washington"/>
    <s v="98056"/>
    <n v="440"/>
    <n v="0"/>
    <n v="150"/>
    <n v="590"/>
    <x v="1177"/>
    <n v="0"/>
    <n v="0.74580000000000002"/>
    <s v="Yes"/>
    <s v="No"/>
    <s v="No"/>
    <s v="No"/>
    <s v="No"/>
    <s v="No"/>
    <s v="No"/>
    <s v="No"/>
    <s v="No"/>
    <s v="No"/>
    <s v="No"/>
    <s v="No"/>
    <s v="No"/>
    <s v="No"/>
    <s v="CEP"/>
  </r>
  <r>
    <n v="159931"/>
    <x v="242"/>
    <x v="219"/>
    <x v="8"/>
    <s v="9th District"/>
    <s v="Public"/>
    <s v="School District"/>
    <s v="No"/>
    <s v="Yes"/>
    <n v="660884"/>
    <x v="1354"/>
    <s v="2403 Jones Ave S"/>
    <m/>
    <s v="Renton"/>
    <s v="Washington"/>
    <s v="98055"/>
    <n v="606"/>
    <n v="0"/>
    <n v="287"/>
    <n v="893"/>
    <x v="1178"/>
    <n v="0"/>
    <n v="0.67859999999999998"/>
    <s v="No"/>
    <s v="No"/>
    <s v="No"/>
    <s v="No"/>
    <s v="No"/>
    <s v="No"/>
    <s v="No"/>
    <s v="Yes"/>
    <s v="Yes"/>
    <s v="Yes"/>
    <s v="No"/>
    <s v="No"/>
    <s v="No"/>
    <s v="No"/>
    <s v="CEP"/>
  </r>
  <r>
    <n v="159931"/>
    <x v="242"/>
    <x v="219"/>
    <x v="8"/>
    <s v="9th District"/>
    <s v="Public"/>
    <s v="School District"/>
    <s v="No"/>
    <s v="Yes"/>
    <n v="664097"/>
    <x v="1355"/>
    <s v="2607 Jones Ave. S"/>
    <m/>
    <s v="Renton"/>
    <s v="Washington"/>
    <s v="98055"/>
    <n v="30"/>
    <n v="0"/>
    <n v="2"/>
    <n v="32"/>
    <x v="1179"/>
    <n v="0"/>
    <n v="0.9375"/>
    <s v="No"/>
    <s v="Yes"/>
    <s v="Yes"/>
    <s v="Yes"/>
    <s v="Yes"/>
    <s v="Yes"/>
    <s v="Yes"/>
    <s v="Yes"/>
    <s v="Yes"/>
    <s v="Yes"/>
    <s v="Yes"/>
    <s v="Yes"/>
    <s v="Yes"/>
    <s v="Yes"/>
    <s v="CEP"/>
  </r>
  <r>
    <n v="159931"/>
    <x v="242"/>
    <x v="219"/>
    <x v="8"/>
    <s v="9th District"/>
    <s v="Public"/>
    <s v="School District"/>
    <s v="No"/>
    <s v="Yes"/>
    <n v="664098"/>
    <x v="1356"/>
    <s v="400 S 2nd St"/>
    <m/>
    <s v="Renton"/>
    <s v="Washington"/>
    <s v="98055"/>
    <n v="953"/>
    <n v="0"/>
    <n v="301"/>
    <n v="1254"/>
    <x v="1180"/>
    <n v="0"/>
    <n v="0.76"/>
    <s v="No"/>
    <s v="No"/>
    <s v="No"/>
    <s v="No"/>
    <s v="No"/>
    <s v="No"/>
    <s v="No"/>
    <s v="No"/>
    <s v="No"/>
    <s v="No"/>
    <s v="Yes"/>
    <s v="Yes"/>
    <s v="Yes"/>
    <s v="Yes"/>
    <s v="CEP"/>
  </r>
  <r>
    <n v="159931"/>
    <x v="242"/>
    <x v="219"/>
    <x v="8"/>
    <s v="9th District"/>
    <s v="Public"/>
    <s v="School District"/>
    <s v="No"/>
    <s v="Yes"/>
    <n v="664066"/>
    <x v="1357"/>
    <s v="16828 128 Ave SE"/>
    <m/>
    <s v="Renton"/>
    <s v="Washington"/>
    <s v="98058"/>
    <n v="296"/>
    <n v="0"/>
    <n v="75"/>
    <n v="371"/>
    <x v="1181"/>
    <n v="0"/>
    <n v="0.79779999999999995"/>
    <s v="No"/>
    <s v="Yes"/>
    <s v="Yes"/>
    <s v="Yes"/>
    <s v="Yes"/>
    <s v="Yes"/>
    <s v="Yes"/>
    <s v="No"/>
    <s v="No"/>
    <s v="No"/>
    <s v="No"/>
    <s v="No"/>
    <s v="No"/>
    <s v="No"/>
    <s v="CEP"/>
  </r>
  <r>
    <n v="159931"/>
    <x v="242"/>
    <x v="219"/>
    <x v="8"/>
    <s v="9th District"/>
    <s v="Public"/>
    <s v="School District"/>
    <s v="No"/>
    <s v="Yes"/>
    <n v="684897"/>
    <x v="1358"/>
    <s v="6928 116 Ave SE"/>
    <m/>
    <s v="Newcastle"/>
    <s v="Washington"/>
    <s v="98056"/>
    <n v="191"/>
    <n v="58"/>
    <n v="520"/>
    <n v="769"/>
    <x v="1182"/>
    <n v="7.5399999999999995E-2"/>
    <n v="0.32379999999999998"/>
    <s v="No"/>
    <s v="No"/>
    <s v="No"/>
    <s v="No"/>
    <s v="No"/>
    <s v="No"/>
    <s v="No"/>
    <s v="Yes"/>
    <s v="Yes"/>
    <s v="Yes"/>
    <s v="No"/>
    <s v="No"/>
    <s v="No"/>
    <s v="No"/>
    <s v="Standard"/>
  </r>
  <r>
    <n v="159931"/>
    <x v="242"/>
    <x v="219"/>
    <x v="8"/>
    <s v="9th District"/>
    <s v="Public"/>
    <s v="School District"/>
    <s v="No"/>
    <s v="Yes"/>
    <n v="685370"/>
    <x v="1359"/>
    <s v="332 Park Ave N"/>
    <m/>
    <s v="Renton"/>
    <s v="Washington"/>
    <s v="98057"/>
    <n v="202"/>
    <n v="0"/>
    <n v="308"/>
    <n v="510"/>
    <x v="1183"/>
    <n v="0"/>
    <n v="0.39610000000000001"/>
    <s v="No"/>
    <s v="Yes"/>
    <s v="Yes"/>
    <s v="Yes"/>
    <s v="Yes"/>
    <s v="Yes"/>
    <s v="Yes"/>
    <s v="No"/>
    <s v="No"/>
    <s v="No"/>
    <s v="No"/>
    <s v="No"/>
    <s v="No"/>
    <s v="No"/>
    <s v="CEP"/>
  </r>
  <r>
    <n v="159931"/>
    <x v="242"/>
    <x v="219"/>
    <x v="8"/>
    <s v="9th District"/>
    <s v="Public"/>
    <s v="School District"/>
    <s v="No"/>
    <s v="Yes"/>
    <n v="664383"/>
    <x v="1360"/>
    <s v="2501 Union Ave NE"/>
    <m/>
    <s v="Renton"/>
    <s v="Washington"/>
    <s v="98059"/>
    <n v="194"/>
    <n v="0"/>
    <n v="138"/>
    <n v="332"/>
    <x v="1184"/>
    <n v="0"/>
    <n v="0.58430000000000004"/>
    <s v="No"/>
    <s v="Yes"/>
    <s v="Yes"/>
    <s v="Yes"/>
    <s v="Yes"/>
    <s v="Yes"/>
    <s v="Yes"/>
    <s v="No"/>
    <s v="No"/>
    <s v="No"/>
    <s v="No"/>
    <s v="No"/>
    <s v="No"/>
    <s v="No"/>
    <s v="CEP"/>
  </r>
  <r>
    <n v="159931"/>
    <x v="242"/>
    <x v="219"/>
    <x v="8"/>
    <s v="9th District"/>
    <s v="Public"/>
    <s v="School District"/>
    <s v="No"/>
    <s v="Yes"/>
    <n v="660881"/>
    <x v="1361"/>
    <s v="2300 Talbot Rd S"/>
    <m/>
    <s v="Renton"/>
    <s v="Washington"/>
    <s v="98055"/>
    <n v="245"/>
    <n v="0"/>
    <n v="176"/>
    <n v="421"/>
    <x v="1185"/>
    <n v="0"/>
    <n v="0.58189999999999997"/>
    <s v="No"/>
    <s v="Yes"/>
    <s v="Yes"/>
    <s v="Yes"/>
    <s v="Yes"/>
    <s v="Yes"/>
    <s v="Yes"/>
    <s v="No"/>
    <s v="No"/>
    <s v="No"/>
    <s v="No"/>
    <s v="No"/>
    <s v="No"/>
    <s v="No"/>
    <s v="CEP"/>
  </r>
  <r>
    <n v="159931"/>
    <x v="242"/>
    <x v="219"/>
    <x v="8"/>
    <s v="9th District"/>
    <s v="Public"/>
    <s v="School District"/>
    <s v="No"/>
    <s v="Yes"/>
    <n v="664076"/>
    <x v="1362"/>
    <s v="1601 Lake Youngs Way S E"/>
    <m/>
    <s v="Renton"/>
    <s v="Washington"/>
    <s v="98058"/>
    <n v="268"/>
    <n v="0"/>
    <n v="108"/>
    <n v="376"/>
    <x v="1186"/>
    <n v="0"/>
    <n v="0.71279999999999999"/>
    <s v="No"/>
    <s v="Yes"/>
    <s v="Yes"/>
    <s v="Yes"/>
    <s v="Yes"/>
    <s v="Yes"/>
    <s v="Yes"/>
    <s v="No"/>
    <s v="No"/>
    <s v="No"/>
    <s v="No"/>
    <s v="No"/>
    <s v="No"/>
    <s v="No"/>
    <s v="CEP"/>
  </r>
  <r>
    <n v="159306"/>
    <x v="243"/>
    <x v="220"/>
    <x v="33"/>
    <s v="5th District"/>
    <s v="Public"/>
    <s v="School District"/>
    <s v="No"/>
    <s v="Yes"/>
    <n v="663432"/>
    <x v="1363"/>
    <s v="30306 E hwy 20"/>
    <m/>
    <s v="Republic"/>
    <s v="Washington"/>
    <s v="99166"/>
    <n v="140"/>
    <n v="0"/>
    <n v="50"/>
    <n v="190"/>
    <x v="326"/>
    <n v="0"/>
    <n v="0.73680000000000001"/>
    <s v="Yes"/>
    <s v="Yes"/>
    <s v="Yes"/>
    <s v="Yes"/>
    <s v="Yes"/>
    <s v="Yes"/>
    <s v="Yes"/>
    <s v="Yes"/>
    <s v="No"/>
    <s v="No"/>
    <s v="No"/>
    <s v="No"/>
    <s v="No"/>
    <s v="No"/>
    <s v="CEP"/>
  </r>
  <r>
    <n v="159306"/>
    <x v="243"/>
    <x v="220"/>
    <x v="33"/>
    <s v="5th District"/>
    <s v="Public"/>
    <s v="School District"/>
    <s v="No"/>
    <s v="Yes"/>
    <n v="662991"/>
    <x v="1364"/>
    <s v="30306 E hwy 20"/>
    <m/>
    <s v="Republic"/>
    <s v="Washington"/>
    <s v="99166"/>
    <n v="56"/>
    <n v="0"/>
    <n v="13"/>
    <n v="69"/>
    <x v="1187"/>
    <n v="0"/>
    <n v="0.81159999999999999"/>
    <s v="No"/>
    <s v="No"/>
    <s v="No"/>
    <s v="No"/>
    <s v="No"/>
    <s v="No"/>
    <s v="No"/>
    <s v="No"/>
    <s v="Yes"/>
    <s v="Yes"/>
    <s v="No"/>
    <s v="No"/>
    <s v="No"/>
    <s v="No"/>
    <s v="CEP"/>
  </r>
  <r>
    <n v="159306"/>
    <x v="243"/>
    <x v="220"/>
    <x v="33"/>
    <s v="5th District"/>
    <s v="Public"/>
    <s v="School District"/>
    <s v="No"/>
    <s v="Yes"/>
    <n v="663980"/>
    <x v="1365"/>
    <s v="30306 E hwy 20"/>
    <m/>
    <s v="Republic"/>
    <s v="Washington"/>
    <s v="99166"/>
    <n v="61"/>
    <n v="0"/>
    <n v="40"/>
    <n v="101"/>
    <x v="1188"/>
    <n v="0"/>
    <n v="0.60399999999999998"/>
    <s v="No"/>
    <s v="No"/>
    <s v="No"/>
    <s v="No"/>
    <s v="No"/>
    <s v="No"/>
    <s v="No"/>
    <s v="No"/>
    <s v="No"/>
    <s v="No"/>
    <s v="Yes"/>
    <s v="Yes"/>
    <s v="Yes"/>
    <s v="Yes"/>
    <s v="CEP"/>
  </r>
  <r>
    <n v="160034"/>
    <x v="244"/>
    <x v="221"/>
    <x v="11"/>
    <s v="4th District"/>
    <s v="Public"/>
    <s v="School District"/>
    <s v="No"/>
    <s v="Yes"/>
    <n v="661153"/>
    <x v="1366"/>
    <s v="1515 Elementary Street"/>
    <m/>
    <s v="Richland"/>
    <s v="Washington"/>
    <s v="99352"/>
    <n v="278"/>
    <n v="0"/>
    <n v="314"/>
    <n v="592"/>
    <x v="1189"/>
    <n v="0"/>
    <n v="0.46960000000000002"/>
    <s v="No"/>
    <s v="Yes"/>
    <s v="Yes"/>
    <s v="Yes"/>
    <s v="Yes"/>
    <s v="Yes"/>
    <s v="Yes"/>
    <s v="No"/>
    <s v="No"/>
    <s v="No"/>
    <s v="No"/>
    <s v="No"/>
    <s v="No"/>
    <s v="No"/>
    <s v="CEP"/>
  </r>
  <r>
    <n v="160034"/>
    <x v="244"/>
    <x v="221"/>
    <x v="11"/>
    <s v="4th District"/>
    <s v="Public"/>
    <s v="School District"/>
    <s v="No"/>
    <s v="Yes"/>
    <n v="661161"/>
    <x v="1367"/>
    <s v="620 Thayer"/>
    <m/>
    <s v="Richland"/>
    <s v="Washington"/>
    <s v="99352"/>
    <n v="602"/>
    <n v="0"/>
    <n v="199"/>
    <n v="801"/>
    <x v="1190"/>
    <n v="0"/>
    <n v="0.75160000000000005"/>
    <s v="No"/>
    <s v="No"/>
    <s v="No"/>
    <s v="No"/>
    <s v="No"/>
    <s v="No"/>
    <s v="No"/>
    <s v="Yes"/>
    <s v="Yes"/>
    <s v="Yes"/>
    <s v="No"/>
    <s v="No"/>
    <s v="No"/>
    <s v="No"/>
    <s v="CEP"/>
  </r>
  <r>
    <n v="160034"/>
    <x v="244"/>
    <x v="221"/>
    <x v="11"/>
    <s v="4th District"/>
    <s v="Public"/>
    <s v="School District"/>
    <s v="No"/>
    <s v="Yes"/>
    <n v="661162"/>
    <x v="1368"/>
    <s v="504 Wilson Street"/>
    <m/>
    <s v="Richland"/>
    <s v="Washington"/>
    <s v="99354"/>
    <n v="577"/>
    <n v="0"/>
    <n v="99"/>
    <n v="676"/>
    <x v="1191"/>
    <n v="0"/>
    <n v="0.85360000000000003"/>
    <s v="No"/>
    <s v="No"/>
    <s v="No"/>
    <s v="No"/>
    <s v="No"/>
    <s v="No"/>
    <s v="No"/>
    <s v="Yes"/>
    <s v="Yes"/>
    <s v="Yes"/>
    <s v="No"/>
    <s v="No"/>
    <s v="No"/>
    <s v="No"/>
    <s v="CEP"/>
  </r>
  <r>
    <n v="160034"/>
    <x v="244"/>
    <x v="221"/>
    <x v="11"/>
    <s v="4th District"/>
    <s v="Public"/>
    <s v="School District"/>
    <s v="No"/>
    <s v="Yes"/>
    <n v="687193"/>
    <x v="1369"/>
    <s v="2100 Sunshine Ave"/>
    <m/>
    <s v="West Richland"/>
    <s v="Washington"/>
    <s v="99353"/>
    <n v="52"/>
    <n v="13"/>
    <n v="366"/>
    <n v="431"/>
    <x v="1192"/>
    <n v="3.0200000000000001E-2"/>
    <n v="0.15079999999999999"/>
    <s v="No"/>
    <s v="Yes"/>
    <s v="Yes"/>
    <s v="Yes"/>
    <s v="Yes"/>
    <s v="Yes"/>
    <s v="Yes"/>
    <s v="No"/>
    <s v="No"/>
    <s v="No"/>
    <s v="No"/>
    <s v="No"/>
    <s v="No"/>
    <s v="No"/>
    <s v="Standard"/>
  </r>
  <r>
    <n v="160034"/>
    <x v="244"/>
    <x v="221"/>
    <x v="11"/>
    <s v="4th District"/>
    <s v="Public"/>
    <s v="School District"/>
    <s v="No"/>
    <s v="Yes"/>
    <n v="663219"/>
    <x v="1370"/>
    <s v="5200 Paradise Way"/>
    <m/>
    <s v="West Richland"/>
    <s v="Washington"/>
    <s v="99353"/>
    <n v="351"/>
    <n v="0"/>
    <n v="364"/>
    <n v="715"/>
    <x v="1193"/>
    <n v="0"/>
    <n v="0.4909"/>
    <s v="No"/>
    <s v="No"/>
    <s v="No"/>
    <s v="No"/>
    <s v="No"/>
    <s v="No"/>
    <s v="No"/>
    <s v="Yes"/>
    <s v="Yes"/>
    <s v="Yes"/>
    <s v="No"/>
    <s v="No"/>
    <s v="No"/>
    <s v="No"/>
    <s v="CEP"/>
  </r>
  <r>
    <n v="160034"/>
    <x v="244"/>
    <x v="221"/>
    <x v="11"/>
    <s v="4th District"/>
    <s v="Public"/>
    <s v="School District"/>
    <s v="No"/>
    <s v="Yes"/>
    <n v="661163"/>
    <x v="1371"/>
    <s v="450 Hanford"/>
    <m/>
    <s v="Richland"/>
    <s v="Washington"/>
    <s v="99354"/>
    <n v="456"/>
    <n v="88"/>
    <n v="1425"/>
    <n v="1969"/>
    <x v="241"/>
    <n v="4.4699999999999997E-2"/>
    <n v="0.27629999999999999"/>
    <s v="No"/>
    <s v="No"/>
    <s v="No"/>
    <s v="No"/>
    <s v="No"/>
    <s v="No"/>
    <s v="No"/>
    <s v="No"/>
    <s v="No"/>
    <s v="No"/>
    <s v="Yes"/>
    <s v="Yes"/>
    <s v="Yes"/>
    <s v="Yes"/>
    <s v="Standard"/>
  </r>
  <r>
    <n v="160034"/>
    <x v="244"/>
    <x v="221"/>
    <x v="11"/>
    <s v="4th District"/>
    <s v="Public"/>
    <s v="School District"/>
    <s v="No"/>
    <s v="Yes"/>
    <n v="664030"/>
    <x v="1372"/>
    <s v="1750 McMurray Ave."/>
    <m/>
    <s v="Richland"/>
    <s v="Washington"/>
    <s v="99354"/>
    <n v="463"/>
    <n v="0"/>
    <n v="59"/>
    <n v="522"/>
    <x v="1194"/>
    <n v="0"/>
    <n v="0.88700000000000001"/>
    <s v="No"/>
    <s v="Yes"/>
    <s v="Yes"/>
    <s v="Yes"/>
    <s v="Yes"/>
    <s v="Yes"/>
    <s v="Yes"/>
    <s v="No"/>
    <s v="No"/>
    <s v="No"/>
    <s v="No"/>
    <s v="No"/>
    <s v="No"/>
    <s v="No"/>
    <s v="CEP"/>
  </r>
  <r>
    <n v="160034"/>
    <x v="244"/>
    <x v="221"/>
    <x v="11"/>
    <s v="4th District"/>
    <s v="Public"/>
    <s v="School District"/>
    <s v="No"/>
    <s v="Yes"/>
    <n v="664029"/>
    <x v="1013"/>
    <s v="1550 George Washington Way"/>
    <m/>
    <s v="Richland"/>
    <s v="Washington"/>
    <s v="99354"/>
    <n v="405"/>
    <n v="0"/>
    <n v="0"/>
    <n v="405"/>
    <x v="0"/>
    <n v="0"/>
    <n v="1"/>
    <s v="No"/>
    <s v="Yes"/>
    <s v="Yes"/>
    <s v="Yes"/>
    <s v="Yes"/>
    <s v="Yes"/>
    <s v="Yes"/>
    <s v="No"/>
    <s v="No"/>
    <s v="No"/>
    <s v="No"/>
    <s v="No"/>
    <s v="No"/>
    <s v="No"/>
    <s v="CEP"/>
  </r>
  <r>
    <n v="160034"/>
    <x v="244"/>
    <x v="221"/>
    <x v="11"/>
    <s v="4th District"/>
    <s v="Public"/>
    <s v="School District"/>
    <s v="No"/>
    <s v="Yes"/>
    <n v="684860"/>
    <x v="1373"/>
    <s v="3529 Belmont Blvd."/>
    <m/>
    <s v="West Richland"/>
    <s v="Washington"/>
    <s v="99353"/>
    <n v="107"/>
    <n v="31"/>
    <n v="688"/>
    <n v="826"/>
    <x v="1195"/>
    <n v="3.7499999999999999E-2"/>
    <n v="0.1671"/>
    <s v="No"/>
    <s v="No"/>
    <s v="No"/>
    <s v="No"/>
    <s v="No"/>
    <s v="No"/>
    <s v="No"/>
    <s v="Yes"/>
    <s v="Yes"/>
    <s v="Yes"/>
    <s v="No"/>
    <s v="No"/>
    <s v="No"/>
    <s v="No"/>
    <s v="Standard"/>
  </r>
  <r>
    <n v="160034"/>
    <x v="244"/>
    <x v="221"/>
    <x v="11"/>
    <s v="4th District"/>
    <s v="Public"/>
    <s v="School District"/>
    <s v="No"/>
    <s v="Yes"/>
    <n v="661156"/>
    <x v="1374"/>
    <s v="415 Jadwin Ave"/>
    <m/>
    <s v="Richland"/>
    <s v="Washington"/>
    <s v="99352"/>
    <n v="467"/>
    <n v="0"/>
    <n v="17"/>
    <n v="484"/>
    <x v="1196"/>
    <n v="0"/>
    <n v="0.96489999999999998"/>
    <s v="No"/>
    <s v="Yes"/>
    <s v="Yes"/>
    <s v="Yes"/>
    <s v="Yes"/>
    <s v="Yes"/>
    <s v="Yes"/>
    <s v="No"/>
    <s v="No"/>
    <s v="No"/>
    <s v="No"/>
    <s v="No"/>
    <s v="No"/>
    <s v="No"/>
    <s v="CEP"/>
  </r>
  <r>
    <n v="160034"/>
    <x v="244"/>
    <x v="221"/>
    <x v="11"/>
    <s v="4th District"/>
    <s v="Public"/>
    <s v="School District"/>
    <s v="No"/>
    <s v="Yes"/>
    <n v="664886"/>
    <x v="1375"/>
    <s v="1704 Gray Street"/>
    <m/>
    <s v="Richland"/>
    <s v="Washington"/>
    <s v="99352"/>
    <n v="470"/>
    <n v="0"/>
    <n v="0"/>
    <n v="470"/>
    <x v="0"/>
    <n v="0"/>
    <n v="1"/>
    <s v="No"/>
    <s v="Yes"/>
    <s v="Yes"/>
    <s v="Yes"/>
    <s v="Yes"/>
    <s v="Yes"/>
    <s v="Yes"/>
    <s v="No"/>
    <s v="No"/>
    <s v="No"/>
    <s v="No"/>
    <s v="No"/>
    <s v="No"/>
    <s v="No"/>
    <s v="CEP"/>
  </r>
  <r>
    <n v="160034"/>
    <x v="244"/>
    <x v="221"/>
    <x v="11"/>
    <s v="4th District"/>
    <s v="Public"/>
    <s v="School District"/>
    <s v="No"/>
    <s v="Yes"/>
    <n v="683554"/>
    <x v="1376"/>
    <s v="1600 Gala Way"/>
    <m/>
    <s v="Richland"/>
    <s v="Washington"/>
    <s v="99352"/>
    <n v="116"/>
    <n v="19"/>
    <n v="487"/>
    <n v="622"/>
    <x v="1197"/>
    <n v="3.0499999999999999E-2"/>
    <n v="0.217"/>
    <s v="No"/>
    <s v="Yes"/>
    <s v="Yes"/>
    <s v="Yes"/>
    <s v="Yes"/>
    <s v="Yes"/>
    <s v="Yes"/>
    <s v="No"/>
    <s v="No"/>
    <s v="No"/>
    <s v="No"/>
    <s v="No"/>
    <s v="No"/>
    <s v="No"/>
    <s v="Standard"/>
  </r>
  <r>
    <n v="160034"/>
    <x v="244"/>
    <x v="221"/>
    <x v="11"/>
    <s v="4th District"/>
    <s v="Public"/>
    <s v="School District"/>
    <s v="No"/>
    <s v="Yes"/>
    <n v="661164"/>
    <x v="1377"/>
    <s v="930 Long"/>
    <m/>
    <s v="Richland"/>
    <s v="Washington"/>
    <s v="99352"/>
    <n v="572"/>
    <n v="119"/>
    <n v="1560"/>
    <n v="2251"/>
    <x v="1198"/>
    <n v="5.2900000000000003E-2"/>
    <n v="0.307"/>
    <s v="No"/>
    <s v="No"/>
    <s v="No"/>
    <s v="No"/>
    <s v="No"/>
    <s v="No"/>
    <s v="No"/>
    <s v="No"/>
    <s v="No"/>
    <s v="No"/>
    <s v="Yes"/>
    <s v="Yes"/>
    <s v="Yes"/>
    <s v="Yes"/>
    <s v="Standard"/>
  </r>
  <r>
    <n v="160034"/>
    <x v="244"/>
    <x v="221"/>
    <x v="11"/>
    <s v="4th District"/>
    <s v="Public"/>
    <s v="School District"/>
    <s v="No"/>
    <s v="Yes"/>
    <n v="685348"/>
    <x v="1378"/>
    <s v="1525 Hunt Ave"/>
    <m/>
    <s v="Richland"/>
    <s v="Washington"/>
    <s v="99352"/>
    <n v="303"/>
    <n v="0"/>
    <n v="0"/>
    <n v="303"/>
    <x v="0"/>
    <n v="0"/>
    <n v="1"/>
    <s v="Yes"/>
    <s v="No"/>
    <s v="No"/>
    <s v="No"/>
    <s v="No"/>
    <s v="No"/>
    <s v="No"/>
    <s v="No"/>
    <s v="No"/>
    <s v="No"/>
    <s v="No"/>
    <s v="No"/>
    <s v="No"/>
    <s v="No"/>
    <s v="CEP"/>
  </r>
  <r>
    <n v="160034"/>
    <x v="244"/>
    <x v="221"/>
    <x v="11"/>
    <s v="4th District"/>
    <s v="Public"/>
    <s v="School District"/>
    <s v="No"/>
    <s v="Yes"/>
    <n v="661165"/>
    <x v="1379"/>
    <s v="975 Gillespie Street"/>
    <m/>
    <s v="Richland"/>
    <s v="Washington"/>
    <s v="99352"/>
    <n v="241"/>
    <n v="0"/>
    <n v="2"/>
    <n v="243"/>
    <x v="1199"/>
    <n v="0"/>
    <n v="0.99180000000000001"/>
    <s v="No"/>
    <s v="No"/>
    <s v="No"/>
    <s v="No"/>
    <s v="No"/>
    <s v="No"/>
    <s v="No"/>
    <s v="No"/>
    <s v="No"/>
    <s v="No"/>
    <s v="Yes"/>
    <s v="Yes"/>
    <s v="Yes"/>
    <s v="Yes"/>
    <s v="CEP"/>
  </r>
  <r>
    <n v="160034"/>
    <x v="244"/>
    <x v="221"/>
    <x v="11"/>
    <s v="4th District"/>
    <s v="Public"/>
    <s v="School District"/>
    <s v="No"/>
    <s v="Yes"/>
    <n v="665902"/>
    <x v="1380"/>
    <s v="535 Fuller"/>
    <m/>
    <s v="Richland"/>
    <s v="Washington"/>
    <s v="99354"/>
    <n v="311"/>
    <n v="0"/>
    <n v="145"/>
    <n v="456"/>
    <x v="1200"/>
    <n v="0"/>
    <n v="0.68200000000000005"/>
    <s v="No"/>
    <s v="Yes"/>
    <s v="Yes"/>
    <s v="Yes"/>
    <s v="Yes"/>
    <s v="Yes"/>
    <s v="Yes"/>
    <s v="No"/>
    <s v="No"/>
    <s v="No"/>
    <s v="No"/>
    <s v="No"/>
    <s v="No"/>
    <s v="No"/>
    <s v="CEP"/>
  </r>
  <r>
    <n v="160034"/>
    <x v="244"/>
    <x v="221"/>
    <x v="11"/>
    <s v="4th District"/>
    <s v="Public"/>
    <s v="School District"/>
    <s v="No"/>
    <s v="Yes"/>
    <n v="665547"/>
    <x v="1381"/>
    <s v="705 N. 62nd Avenue"/>
    <m/>
    <s v="West Richland"/>
    <s v="Washington"/>
    <s v="99353"/>
    <n v="342"/>
    <n v="0"/>
    <n v="130"/>
    <n v="472"/>
    <x v="1201"/>
    <n v="0"/>
    <n v="0.72460000000000002"/>
    <s v="Yes"/>
    <s v="Yes"/>
    <s v="Yes"/>
    <s v="Yes"/>
    <s v="Yes"/>
    <s v="Yes"/>
    <s v="Yes"/>
    <s v="No"/>
    <s v="No"/>
    <s v="No"/>
    <s v="No"/>
    <s v="No"/>
    <s v="No"/>
    <s v="No"/>
    <s v="CEP"/>
  </r>
  <r>
    <n v="160034"/>
    <x v="244"/>
    <x v="221"/>
    <x v="11"/>
    <s v="4th District"/>
    <s v="Public"/>
    <s v="School District"/>
    <s v="No"/>
    <s v="Yes"/>
    <n v="683555"/>
    <x v="1382"/>
    <s v="517 Jadwin Ave"/>
    <m/>
    <s v="Richland"/>
    <s v="Washington"/>
    <s v="99352"/>
    <n v="85"/>
    <n v="35"/>
    <n v="598"/>
    <n v="718"/>
    <x v="1202"/>
    <n v="4.87E-2"/>
    <n v="0.1671"/>
    <s v="No"/>
    <s v="Yes"/>
    <s v="Yes"/>
    <s v="Yes"/>
    <s v="Yes"/>
    <s v="Yes"/>
    <s v="Yes"/>
    <s v="Yes"/>
    <s v="Yes"/>
    <s v="Yes"/>
    <s v="Yes"/>
    <s v="Yes"/>
    <s v="Yes"/>
    <s v="Yes"/>
    <s v="Standard"/>
  </r>
  <r>
    <n v="160034"/>
    <x v="244"/>
    <x v="221"/>
    <x v="11"/>
    <s v="4th District"/>
    <s v="Public"/>
    <s v="School District"/>
    <s v="No"/>
    <s v="Yes"/>
    <n v="663879"/>
    <x v="1383"/>
    <s v="1250 Kensington Way"/>
    <m/>
    <s v="Richland"/>
    <s v="Washington"/>
    <s v="99352"/>
    <n v="140"/>
    <n v="22"/>
    <n v="476"/>
    <n v="638"/>
    <x v="216"/>
    <n v="3.4500000000000003E-2"/>
    <n v="0.25390000000000001"/>
    <s v="No"/>
    <s v="Yes"/>
    <s v="Yes"/>
    <s v="Yes"/>
    <s v="Yes"/>
    <s v="Yes"/>
    <s v="Yes"/>
    <s v="No"/>
    <s v="No"/>
    <s v="No"/>
    <s v="No"/>
    <s v="No"/>
    <s v="No"/>
    <s v="No"/>
    <s v="Standard"/>
  </r>
  <r>
    <n v="160034"/>
    <x v="244"/>
    <x v="221"/>
    <x v="11"/>
    <s v="4th District"/>
    <s v="Public"/>
    <s v="School District"/>
    <s v="No"/>
    <s v="Yes"/>
    <n v="661160"/>
    <x v="1384"/>
    <s v="2820 S. Highlands Blvd."/>
    <m/>
    <s v="West Richland"/>
    <s v="Washington"/>
    <s v="99353"/>
    <n v="226"/>
    <n v="0"/>
    <n v="292"/>
    <n v="518"/>
    <x v="1203"/>
    <n v="0"/>
    <n v="0.43630000000000002"/>
    <s v="No"/>
    <s v="Yes"/>
    <s v="Yes"/>
    <s v="Yes"/>
    <s v="Yes"/>
    <s v="Yes"/>
    <s v="Yes"/>
    <s v="No"/>
    <s v="No"/>
    <s v="No"/>
    <s v="No"/>
    <s v="No"/>
    <s v="No"/>
    <s v="No"/>
    <s v="CEP"/>
  </r>
  <r>
    <n v="160022"/>
    <x v="245"/>
    <x v="222"/>
    <x v="10"/>
    <s v="3rd District"/>
    <s v="Public"/>
    <s v="School District"/>
    <s v="No"/>
    <s v="Yes"/>
    <n v="661307"/>
    <x v="1385"/>
    <s v="2630 S. Hillhurst Rd."/>
    <m/>
    <s v="Ridgefield"/>
    <s v="Washington"/>
    <s v="98642"/>
    <n v="181"/>
    <n v="61"/>
    <n v="979"/>
    <n v="1221"/>
    <x v="1204"/>
    <n v="0.05"/>
    <n v="0.19819999999999999"/>
    <s v="No"/>
    <s v="No"/>
    <s v="No"/>
    <s v="No"/>
    <s v="No"/>
    <s v="No"/>
    <s v="No"/>
    <s v="No"/>
    <s v="No"/>
    <s v="No"/>
    <s v="Yes"/>
    <s v="Yes"/>
    <s v="Yes"/>
    <s v="Yes"/>
    <s v="Standard"/>
  </r>
  <r>
    <n v="160022"/>
    <x v="245"/>
    <x v="222"/>
    <x v="10"/>
    <s v="3rd District"/>
    <s v="Public"/>
    <s v="School District"/>
    <s v="No"/>
    <s v="Yes"/>
    <n v="661304"/>
    <x v="1386"/>
    <s v="502 N. W. 199th Street"/>
    <m/>
    <s v="Ridgefield"/>
    <s v="Washington"/>
    <s v="98642"/>
    <n v="141"/>
    <n v="42"/>
    <n v="567"/>
    <n v="750"/>
    <x v="1205"/>
    <n v="5.6000000000000001E-2"/>
    <n v="0.24399999999999999"/>
    <s v="No"/>
    <s v="Yes"/>
    <s v="Yes"/>
    <s v="Yes"/>
    <s v="Yes"/>
    <s v="Yes"/>
    <s v="No"/>
    <s v="No"/>
    <s v="No"/>
    <s v="No"/>
    <s v="No"/>
    <s v="No"/>
    <s v="No"/>
    <s v="No"/>
    <s v="Standard"/>
  </r>
  <r>
    <n v="160022"/>
    <x v="245"/>
    <x v="222"/>
    <x v="10"/>
    <s v="3rd District"/>
    <s v="Public"/>
    <s v="School District"/>
    <s v="No"/>
    <s v="Yes"/>
    <n v="685329"/>
    <x v="1387"/>
    <s v="3215 S. Hillhurst Road"/>
    <m/>
    <s v="Ridgefield"/>
    <s v="Washington"/>
    <s v="68642"/>
    <n v="109"/>
    <n v="35"/>
    <n v="478"/>
    <n v="622"/>
    <x v="1206"/>
    <n v="5.6300000000000003E-2"/>
    <n v="0.23150000000000001"/>
    <s v="No"/>
    <s v="No"/>
    <s v="No"/>
    <s v="No"/>
    <s v="No"/>
    <s v="No"/>
    <s v="Yes"/>
    <s v="Yes"/>
    <s v="No"/>
    <s v="No"/>
    <s v="No"/>
    <s v="No"/>
    <s v="No"/>
    <s v="No"/>
    <s v="Standard"/>
  </r>
  <r>
    <n v="160022"/>
    <x v="245"/>
    <x v="222"/>
    <x v="10"/>
    <s v="3rd District"/>
    <s v="Public"/>
    <s v="School District"/>
    <s v="No"/>
    <s v="Yes"/>
    <n v="661305"/>
    <x v="1388"/>
    <s v="330 N. 5th St."/>
    <m/>
    <s v="Ridgefield"/>
    <s v="Washington"/>
    <s v="98642"/>
    <n v="99"/>
    <n v="34"/>
    <n v="503"/>
    <n v="636"/>
    <x v="1207"/>
    <n v="5.3499999999999999E-2"/>
    <n v="0.20910000000000001"/>
    <s v="No"/>
    <s v="Yes"/>
    <s v="Yes"/>
    <s v="Yes"/>
    <s v="Yes"/>
    <s v="Yes"/>
    <s v="No"/>
    <s v="No"/>
    <s v="No"/>
    <s v="No"/>
    <s v="No"/>
    <s v="No"/>
    <s v="No"/>
    <s v="No"/>
    <s v="Standard"/>
  </r>
  <r>
    <n v="160022"/>
    <x v="245"/>
    <x v="222"/>
    <x v="10"/>
    <s v="3rd District"/>
    <s v="Public"/>
    <s v="School District"/>
    <s v="No"/>
    <s v="Yes"/>
    <n v="661306"/>
    <x v="1389"/>
    <s v="3215 S. Hillhurst Rd."/>
    <m/>
    <s v="Ridgefield"/>
    <s v="Washington"/>
    <s v="98642"/>
    <n v="99"/>
    <n v="34"/>
    <n v="503"/>
    <n v="636"/>
    <x v="1207"/>
    <n v="5.3499999999999999E-2"/>
    <n v="0.20910000000000001"/>
    <s v="No"/>
    <s v="No"/>
    <s v="No"/>
    <s v="No"/>
    <s v="No"/>
    <s v="No"/>
    <s v="No"/>
    <s v="No"/>
    <s v="Yes"/>
    <s v="Yes"/>
    <s v="No"/>
    <s v="No"/>
    <s v="No"/>
    <s v="No"/>
    <s v="Standard"/>
  </r>
  <r>
    <n v="159445"/>
    <x v="246"/>
    <x v="223"/>
    <x v="35"/>
    <s v="4th District"/>
    <s v="Public"/>
    <s v="School District"/>
    <s v="No"/>
    <s v="Yes"/>
    <n v="665474"/>
    <x v="886"/>
    <s v="209 E Wellsandt Ave"/>
    <m/>
    <s v="Ritzville"/>
    <s v="Washington"/>
    <s v="99169"/>
    <n v="25"/>
    <n v="14"/>
    <n v="58"/>
    <n v="97"/>
    <x v="1208"/>
    <n v="0.14430000000000001"/>
    <n v="0.40210000000000001"/>
    <s v="No"/>
    <s v="No"/>
    <s v="No"/>
    <s v="No"/>
    <s v="No"/>
    <s v="No"/>
    <s v="No"/>
    <s v="Yes"/>
    <s v="Yes"/>
    <s v="Yes"/>
    <s v="No"/>
    <s v="No"/>
    <s v="No"/>
    <s v="No"/>
    <s v="Standard"/>
  </r>
  <r>
    <n v="159445"/>
    <x v="246"/>
    <x v="223"/>
    <x v="35"/>
    <s v="4th District"/>
    <s v="Public"/>
    <s v="School District"/>
    <s v="No"/>
    <s v="Yes"/>
    <n v="661105"/>
    <x v="1390"/>
    <s v="401 E. 6th Avenue"/>
    <m/>
    <s v="Ritzville"/>
    <s v="Washington"/>
    <s v="99169"/>
    <n v="74"/>
    <n v="19"/>
    <n v="93"/>
    <n v="186"/>
    <x v="1209"/>
    <n v="0.1022"/>
    <n v="0.5"/>
    <s v="Yes"/>
    <s v="Yes"/>
    <s v="Yes"/>
    <s v="Yes"/>
    <s v="Yes"/>
    <s v="Yes"/>
    <s v="Yes"/>
    <s v="No"/>
    <s v="No"/>
    <s v="No"/>
    <s v="No"/>
    <s v="No"/>
    <s v="No"/>
    <s v="No"/>
    <s v="Standard"/>
  </r>
  <r>
    <n v="159445"/>
    <x v="246"/>
    <x v="223"/>
    <x v="35"/>
    <s v="4th District"/>
    <s v="Public"/>
    <s v="School District"/>
    <s v="No"/>
    <s v="Yes"/>
    <n v="661104"/>
    <x v="1391"/>
    <s v="209 E. Wellsandt Avenue"/>
    <m/>
    <s v="Ritzville"/>
    <s v="Washington"/>
    <s v="99169"/>
    <n v="44"/>
    <n v="13"/>
    <n v="72"/>
    <n v="129"/>
    <x v="1210"/>
    <n v="0.1008"/>
    <n v="0.44190000000000002"/>
    <s v="No"/>
    <s v="No"/>
    <s v="No"/>
    <s v="No"/>
    <s v="No"/>
    <s v="No"/>
    <s v="No"/>
    <s v="No"/>
    <s v="No"/>
    <s v="No"/>
    <s v="Yes"/>
    <s v="Yes"/>
    <s v="Yes"/>
    <s v="Yes"/>
    <s v="Standard"/>
  </r>
  <r>
    <n v="159401"/>
    <x v="247"/>
    <x v="224"/>
    <x v="7"/>
    <s v="5th District"/>
    <s v="Public"/>
    <s v="School District"/>
    <s v="No"/>
    <s v="Yes"/>
    <n v="664349"/>
    <x v="1392"/>
    <s v="25717 N Yale Rd"/>
    <m/>
    <s v="Chattaroy"/>
    <s v="Washington"/>
    <s v="99003"/>
    <n v="256"/>
    <n v="0"/>
    <n v="35"/>
    <n v="291"/>
    <x v="1211"/>
    <n v="0"/>
    <n v="0.87970000000000004"/>
    <s v="Yes"/>
    <s v="Yes"/>
    <s v="Yes"/>
    <s v="Yes"/>
    <s v="Yes"/>
    <s v="Yes"/>
    <s v="No"/>
    <s v="No"/>
    <s v="No"/>
    <s v="No"/>
    <s v="No"/>
    <s v="No"/>
    <s v="No"/>
    <s v="No"/>
    <s v="CEP"/>
  </r>
  <r>
    <n v="159401"/>
    <x v="247"/>
    <x v="224"/>
    <x v="7"/>
    <s v="5th District"/>
    <s v="Public"/>
    <s v="School District"/>
    <s v="No"/>
    <s v="Yes"/>
    <n v="662984"/>
    <x v="1393"/>
    <s v="34515 N NEWPORT HWY"/>
    <m/>
    <s v="CHATTAROY"/>
    <s v="Washington"/>
    <s v="99003"/>
    <n v="33"/>
    <n v="24"/>
    <n v="38"/>
    <n v="95"/>
    <x v="1212"/>
    <n v="0.25259999999999999"/>
    <n v="0.6"/>
    <s v="No"/>
    <s v="Yes"/>
    <s v="Yes"/>
    <s v="Yes"/>
    <s v="Yes"/>
    <s v="Yes"/>
    <s v="Yes"/>
    <s v="Yes"/>
    <s v="Yes"/>
    <s v="Yes"/>
    <s v="Yes"/>
    <s v="Yes"/>
    <s v="Yes"/>
    <s v="Yes"/>
    <s v="Provision II – Breakfast and Lunch"/>
  </r>
  <r>
    <n v="159401"/>
    <x v="247"/>
    <x v="224"/>
    <x v="7"/>
    <s v="5th District"/>
    <s v="Public"/>
    <s v="School District"/>
    <s v="No"/>
    <s v="Yes"/>
    <n v="664604"/>
    <x v="1394"/>
    <s v="34515 N Newport Hwy"/>
    <m/>
    <s v="Chattaroy"/>
    <s v="Washington"/>
    <s v="99003"/>
    <n v="269"/>
    <n v="0"/>
    <n v="130"/>
    <n v="399"/>
    <x v="1213"/>
    <n v="0"/>
    <n v="0.67420000000000002"/>
    <s v="No"/>
    <s v="Yes"/>
    <s v="Yes"/>
    <s v="Yes"/>
    <s v="Yes"/>
    <s v="Yes"/>
    <s v="Yes"/>
    <s v="No"/>
    <s v="No"/>
    <s v="No"/>
    <s v="No"/>
    <s v="No"/>
    <s v="No"/>
    <s v="No"/>
    <s v="CEP"/>
  </r>
  <r>
    <n v="159401"/>
    <x v="247"/>
    <x v="224"/>
    <x v="7"/>
    <s v="5th District"/>
    <s v="Public"/>
    <s v="School District"/>
    <s v="No"/>
    <s v="Yes"/>
    <n v="661027"/>
    <x v="1395"/>
    <s v="34515 N Newport Hwy"/>
    <m/>
    <s v="Chattaroy"/>
    <s v="Washington"/>
    <s v="99003"/>
    <n v="231"/>
    <n v="0"/>
    <n v="208"/>
    <n v="439"/>
    <x v="1214"/>
    <n v="0"/>
    <n v="0.5262"/>
    <s v="No"/>
    <s v="No"/>
    <s v="No"/>
    <s v="No"/>
    <s v="No"/>
    <s v="No"/>
    <s v="No"/>
    <s v="No"/>
    <s v="No"/>
    <s v="No"/>
    <s v="Yes"/>
    <s v="Yes"/>
    <s v="Yes"/>
    <s v="Yes"/>
    <s v="CEP"/>
  </r>
  <r>
    <n v="159401"/>
    <x v="247"/>
    <x v="224"/>
    <x v="7"/>
    <s v="5th District"/>
    <s v="Public"/>
    <s v="School District"/>
    <s v="No"/>
    <s v="Yes"/>
    <n v="664289"/>
    <x v="1396"/>
    <s v="34515 N Newport Hwy"/>
    <m/>
    <s v="Chattaroy"/>
    <s v="Washington"/>
    <s v="99003"/>
    <n v="203"/>
    <n v="0"/>
    <n v="132"/>
    <n v="335"/>
    <x v="1215"/>
    <n v="0"/>
    <n v="0.60599999999999998"/>
    <s v="No"/>
    <s v="No"/>
    <s v="No"/>
    <s v="No"/>
    <s v="No"/>
    <s v="No"/>
    <s v="No"/>
    <s v="Yes"/>
    <s v="Yes"/>
    <s v="Yes"/>
    <s v="No"/>
    <s v="No"/>
    <s v="No"/>
    <s v="No"/>
    <s v="CEP"/>
  </r>
  <r>
    <n v="159934"/>
    <x v="248"/>
    <x v="225"/>
    <x v="8"/>
    <s v="1st District"/>
    <s v="Public"/>
    <s v="School District"/>
    <s v="No"/>
    <s v="Yes"/>
    <n v="660918"/>
    <x v="1397"/>
    <s v="4950 Tolt Ave"/>
    <m/>
    <s v="Carnation"/>
    <s v="Washington"/>
    <s v="98014"/>
    <n v="69"/>
    <n v="20"/>
    <n v="296"/>
    <n v="385"/>
    <x v="1216"/>
    <n v="5.1900000000000002E-2"/>
    <n v="0.23119999999999999"/>
    <s v="No"/>
    <s v="Yes"/>
    <s v="Yes"/>
    <s v="Yes"/>
    <s v="Yes"/>
    <s v="Yes"/>
    <s v="Yes"/>
    <s v="No"/>
    <s v="No"/>
    <s v="No"/>
    <s v="No"/>
    <s v="No"/>
    <s v="No"/>
    <s v="No"/>
    <s v="Standard"/>
  </r>
  <r>
    <n v="159934"/>
    <x v="248"/>
    <x v="225"/>
    <x v="8"/>
    <s v="1st District"/>
    <s v="Public"/>
    <s v="School District"/>
    <s v="No"/>
    <s v="Yes"/>
    <n v="660923"/>
    <x v="1398"/>
    <s v="29000 NE 150th St"/>
    <m/>
    <s v="Duvall"/>
    <s v="Washington"/>
    <s v="98019"/>
    <n v="125"/>
    <n v="36"/>
    <n v="802"/>
    <n v="963"/>
    <x v="611"/>
    <n v="3.7400000000000003E-2"/>
    <n v="0.16719999999999999"/>
    <s v="No"/>
    <s v="No"/>
    <s v="No"/>
    <s v="No"/>
    <s v="No"/>
    <s v="No"/>
    <s v="No"/>
    <s v="No"/>
    <s v="No"/>
    <s v="No"/>
    <s v="Yes"/>
    <s v="Yes"/>
    <s v="Yes"/>
    <s v="Yes"/>
    <s v="Standard"/>
  </r>
  <r>
    <n v="159934"/>
    <x v="248"/>
    <x v="225"/>
    <x v="8"/>
    <s v="1st District"/>
    <s v="Public"/>
    <s v="School District"/>
    <s v="No"/>
    <s v="Yes"/>
    <n v="660919"/>
    <x v="1399"/>
    <s v="26701 NE Cherry Valley Rd"/>
    <m/>
    <s v="Duvall"/>
    <s v="Washington"/>
    <s v="98019"/>
    <n v="48"/>
    <n v="17"/>
    <n v="420"/>
    <n v="485"/>
    <x v="1217"/>
    <n v="3.5099999999999999E-2"/>
    <n v="0.13400000000000001"/>
    <s v="No"/>
    <s v="Yes"/>
    <s v="Yes"/>
    <s v="Yes"/>
    <s v="Yes"/>
    <s v="Yes"/>
    <s v="Yes"/>
    <s v="No"/>
    <s v="No"/>
    <s v="No"/>
    <s v="No"/>
    <s v="No"/>
    <s v="No"/>
    <s v="No"/>
    <s v="Standard"/>
  </r>
  <r>
    <n v="159934"/>
    <x v="248"/>
    <x v="225"/>
    <x v="8"/>
    <s v="1st District"/>
    <s v="Public"/>
    <s v="School District"/>
    <s v="No"/>
    <s v="Yes"/>
    <n v="665089"/>
    <x v="1400"/>
    <s v="32302 NE 50th Street"/>
    <m/>
    <s v="Carnation"/>
    <s v="Washington"/>
    <s v="98014"/>
    <n v="16"/>
    <n v="7"/>
    <n v="132"/>
    <n v="155"/>
    <x v="1218"/>
    <n v="4.5199999999999997E-2"/>
    <n v="0.1484"/>
    <s v="No"/>
    <s v="Yes"/>
    <s v="Yes"/>
    <s v="Yes"/>
    <s v="Yes"/>
    <s v="Yes"/>
    <s v="Yes"/>
    <s v="Yes"/>
    <s v="Yes"/>
    <s v="Yes"/>
    <s v="Yes"/>
    <s v="Yes"/>
    <s v="Yes"/>
    <s v="Yes"/>
    <s v="Standard"/>
  </r>
  <r>
    <n v="159934"/>
    <x v="248"/>
    <x v="225"/>
    <x v="8"/>
    <s v="1st District"/>
    <s v="Public"/>
    <s v="School District"/>
    <s v="No"/>
    <s v="Yes"/>
    <n v="660920"/>
    <x v="1401"/>
    <s v="11530 320th Ave NE"/>
    <m/>
    <s v="carnation"/>
    <s v="Washington"/>
    <s v="98014"/>
    <n v="94"/>
    <n v="27"/>
    <n v="412"/>
    <n v="533"/>
    <x v="1219"/>
    <n v="5.0700000000000002E-2"/>
    <n v="0.22700000000000001"/>
    <s v="No"/>
    <s v="Yes"/>
    <s v="Yes"/>
    <s v="Yes"/>
    <s v="Yes"/>
    <s v="Yes"/>
    <s v="Yes"/>
    <s v="No"/>
    <s v="No"/>
    <s v="No"/>
    <s v="No"/>
    <s v="No"/>
    <s v="No"/>
    <s v="No"/>
    <s v="Standard"/>
  </r>
  <r>
    <n v="159934"/>
    <x v="248"/>
    <x v="225"/>
    <x v="8"/>
    <s v="1st District"/>
    <s v="Public"/>
    <s v="School District"/>
    <s v="No"/>
    <s v="Yes"/>
    <n v="660922"/>
    <x v="1402"/>
    <s v="3740 Tolt Ave"/>
    <m/>
    <s v="Carnation"/>
    <s v="Washington"/>
    <s v="98014"/>
    <n v="87"/>
    <n v="25"/>
    <n v="505"/>
    <n v="617"/>
    <x v="1220"/>
    <n v="4.0500000000000001E-2"/>
    <n v="0.18149999999999999"/>
    <s v="No"/>
    <s v="No"/>
    <s v="No"/>
    <s v="No"/>
    <s v="No"/>
    <s v="No"/>
    <s v="No"/>
    <s v="Yes"/>
    <s v="Yes"/>
    <s v="Yes"/>
    <s v="No"/>
    <s v="No"/>
    <s v="No"/>
    <s v="No"/>
    <s v="Standard"/>
  </r>
  <r>
    <n v="159419"/>
    <x v="249"/>
    <x v="226"/>
    <x v="31"/>
    <s v="3rd District"/>
    <s v="Public"/>
    <s v="School District"/>
    <s v="No"/>
    <s v="Yes"/>
    <n v="661599"/>
    <x v="1403"/>
    <s v="7710 James Rd SW"/>
    <m/>
    <s v="Rochester"/>
    <s v="Washington"/>
    <s v="98579"/>
    <n v="321"/>
    <n v="0"/>
    <n v="193"/>
    <n v="514"/>
    <x v="1221"/>
    <n v="0"/>
    <n v="0.62450000000000006"/>
    <s v="No"/>
    <s v="No"/>
    <s v="No"/>
    <s v="No"/>
    <s v="Yes"/>
    <s v="Yes"/>
    <s v="Yes"/>
    <s v="No"/>
    <s v="No"/>
    <s v="No"/>
    <s v="No"/>
    <s v="No"/>
    <s v="No"/>
    <s v="No"/>
    <s v="CEP"/>
  </r>
  <r>
    <n v="159419"/>
    <x v="249"/>
    <x v="226"/>
    <x v="31"/>
    <s v="3rd District"/>
    <s v="Public"/>
    <s v="School District"/>
    <s v="No"/>
    <s v="Yes"/>
    <n v="665075"/>
    <x v="1404"/>
    <s v="10140 Hwy 12 SW"/>
    <m/>
    <s v="Rochester"/>
    <s v="Washington"/>
    <s v="98579"/>
    <n v="33"/>
    <n v="0"/>
    <n v="3"/>
    <n v="36"/>
    <x v="813"/>
    <n v="0"/>
    <n v="0.91669999999999996"/>
    <s v="No"/>
    <s v="No"/>
    <s v="No"/>
    <s v="No"/>
    <s v="No"/>
    <s v="No"/>
    <s v="No"/>
    <s v="No"/>
    <s v="No"/>
    <s v="No"/>
    <s v="Yes"/>
    <s v="Yes"/>
    <s v="Yes"/>
    <s v="Yes"/>
    <s v="CEP"/>
  </r>
  <r>
    <n v="159419"/>
    <x v="249"/>
    <x v="226"/>
    <x v="31"/>
    <s v="3rd District"/>
    <s v="Public"/>
    <s v="School District"/>
    <s v="No"/>
    <s v="Yes"/>
    <n v="661601"/>
    <x v="1405"/>
    <s v="19800 Carper Rd"/>
    <m/>
    <s v="Rochester"/>
    <s v="Washington"/>
    <s v="98579"/>
    <n v="235"/>
    <n v="60"/>
    <n v="320"/>
    <n v="615"/>
    <x v="1222"/>
    <n v="9.7600000000000006E-2"/>
    <n v="0.47970000000000002"/>
    <s v="No"/>
    <s v="No"/>
    <s v="No"/>
    <s v="No"/>
    <s v="No"/>
    <s v="No"/>
    <s v="No"/>
    <s v="No"/>
    <s v="No"/>
    <s v="No"/>
    <s v="Yes"/>
    <s v="Yes"/>
    <s v="Yes"/>
    <s v="Yes"/>
    <s v="Standard"/>
  </r>
  <r>
    <n v="159419"/>
    <x v="249"/>
    <x v="226"/>
    <x v="31"/>
    <s v="3rd District"/>
    <s v="Public"/>
    <s v="School District"/>
    <s v="No"/>
    <s v="Yes"/>
    <n v="661600"/>
    <x v="1406"/>
    <s v="9937 Highway 12 SW"/>
    <m/>
    <s v="Rochester"/>
    <s v="Washington"/>
    <s v="98579"/>
    <n v="195"/>
    <n v="61"/>
    <n v="241"/>
    <n v="497"/>
    <x v="1223"/>
    <n v="0.1227"/>
    <n v="0.5151"/>
    <s v="No"/>
    <s v="No"/>
    <s v="No"/>
    <s v="No"/>
    <s v="No"/>
    <s v="No"/>
    <s v="No"/>
    <s v="Yes"/>
    <s v="Yes"/>
    <s v="Yes"/>
    <s v="No"/>
    <s v="No"/>
    <s v="No"/>
    <s v="No"/>
    <s v="Standard"/>
  </r>
  <r>
    <n v="159419"/>
    <x v="249"/>
    <x v="226"/>
    <x v="31"/>
    <s v="3rd District"/>
    <s v="Public"/>
    <s v="School District"/>
    <s v="No"/>
    <s v="Yes"/>
    <n v="661598"/>
    <x v="1407"/>
    <s v="7440 James Rd SW"/>
    <m/>
    <s v="Rochester"/>
    <s v="Washington"/>
    <s v="98579"/>
    <n v="324"/>
    <n v="0"/>
    <n v="167"/>
    <n v="491"/>
    <x v="1224"/>
    <n v="0"/>
    <n v="0.65990000000000004"/>
    <s v="No"/>
    <s v="Yes"/>
    <s v="Yes"/>
    <s v="Yes"/>
    <s v="No"/>
    <s v="No"/>
    <s v="No"/>
    <s v="No"/>
    <s v="No"/>
    <s v="No"/>
    <s v="No"/>
    <s v="No"/>
    <s v="No"/>
    <s v="No"/>
    <s v="CEP"/>
  </r>
  <r>
    <n v="160549"/>
    <x v="250"/>
    <x v="227"/>
    <x v="10"/>
    <s v="3rd District"/>
    <s v="Public"/>
    <s v="School District"/>
    <s v="No"/>
    <s v="Yes"/>
    <n v="687334"/>
    <x v="1408"/>
    <s v="10401 NE Fourth Plain Blvd"/>
    <m/>
    <s v="Vancouver"/>
    <s v="Washington"/>
    <s v="98662"/>
    <n v="8"/>
    <n v="5"/>
    <n v="12"/>
    <n v="25"/>
    <x v="1225"/>
    <n v="0.2"/>
    <n v="0.52"/>
    <s v="No"/>
    <s v="No"/>
    <s v="No"/>
    <s v="No"/>
    <s v="No"/>
    <s v="No"/>
    <s v="No"/>
    <s v="No"/>
    <s v="No"/>
    <s v="No"/>
    <s v="Yes"/>
    <s v="No"/>
    <s v="No"/>
    <s v="No"/>
    <s v="Standard"/>
  </r>
  <r>
    <n v="159494"/>
    <x v="251"/>
    <x v="228"/>
    <x v="24"/>
    <s v="5th District"/>
    <s v="Public"/>
    <s v="School District"/>
    <s v="No"/>
    <s v="Yes"/>
    <n v="662202"/>
    <x v="1409"/>
    <s v="916 S Josephine Ave"/>
    <s v="916 S Josephine Ave"/>
    <s v="Rosalia"/>
    <s v="Washington"/>
    <s v="99170"/>
    <n v="122"/>
    <n v="0"/>
    <n v="39"/>
    <n v="161"/>
    <x v="1226"/>
    <n v="0"/>
    <n v="0.75780000000000003"/>
    <s v="Yes"/>
    <s v="Yes"/>
    <s v="Yes"/>
    <s v="Yes"/>
    <s v="Yes"/>
    <s v="Yes"/>
    <s v="Yes"/>
    <s v="Yes"/>
    <s v="Yes"/>
    <s v="Yes"/>
    <s v="Yes"/>
    <s v="Yes"/>
    <s v="Yes"/>
    <s v="Yes"/>
    <s v="CEP"/>
  </r>
  <r>
    <n v="159969"/>
    <x v="252"/>
    <x v="229"/>
    <x v="26"/>
    <s v="4th District"/>
    <s v="Public"/>
    <s v="School District"/>
    <s v="No"/>
    <s v="Yes"/>
    <n v="661536"/>
    <x v="1410"/>
    <s v="230 Wildflower NE"/>
    <m/>
    <s v="Royal City"/>
    <s v="Washington"/>
    <s v="99357"/>
    <n v="434"/>
    <n v="0"/>
    <n v="64"/>
    <n v="498"/>
    <x v="1227"/>
    <n v="0"/>
    <n v="0.87150000000000005"/>
    <s v="Yes"/>
    <s v="Yes"/>
    <s v="Yes"/>
    <s v="Yes"/>
    <s v="Yes"/>
    <s v="No"/>
    <s v="No"/>
    <s v="No"/>
    <s v="No"/>
    <s v="No"/>
    <s v="No"/>
    <s v="No"/>
    <s v="No"/>
    <s v="No"/>
    <s v="CEP"/>
  </r>
  <r>
    <n v="159969"/>
    <x v="252"/>
    <x v="229"/>
    <x v="26"/>
    <s v="4th District"/>
    <s v="Public"/>
    <s v="School District"/>
    <s v="No"/>
    <s v="Yes"/>
    <n v="661538"/>
    <x v="1411"/>
    <s v="955 Ahlers Ave"/>
    <m/>
    <s v="Royal City"/>
    <s v="Washington"/>
    <s v="99357"/>
    <n v="441"/>
    <n v="0"/>
    <n v="93"/>
    <n v="534"/>
    <x v="1228"/>
    <n v="0"/>
    <n v="0.82579999999999998"/>
    <s v="No"/>
    <s v="No"/>
    <s v="No"/>
    <s v="No"/>
    <s v="No"/>
    <s v="No"/>
    <s v="No"/>
    <s v="No"/>
    <s v="No"/>
    <s v="No"/>
    <s v="Yes"/>
    <s v="Yes"/>
    <s v="Yes"/>
    <s v="Yes"/>
    <s v="CEP"/>
  </r>
  <r>
    <n v="159969"/>
    <x v="252"/>
    <x v="229"/>
    <x v="26"/>
    <s v="4th District"/>
    <s v="Public"/>
    <s v="School District"/>
    <s v="No"/>
    <s v="Yes"/>
    <n v="683700"/>
    <x v="1412"/>
    <s v="6261 rd 12 SW"/>
    <m/>
    <s v="Royal City"/>
    <s v="Washington"/>
    <s v="99357"/>
    <n v="347"/>
    <n v="0"/>
    <n v="42"/>
    <n v="389"/>
    <x v="1229"/>
    <n v="0"/>
    <n v="0.89200000000000002"/>
    <s v="No"/>
    <s v="No"/>
    <s v="No"/>
    <s v="No"/>
    <s v="No"/>
    <s v="Yes"/>
    <s v="Yes"/>
    <s v="Yes"/>
    <s v="No"/>
    <s v="No"/>
    <s v="No"/>
    <s v="No"/>
    <s v="No"/>
    <s v="No"/>
    <s v="CEP"/>
  </r>
  <r>
    <n v="159969"/>
    <x v="252"/>
    <x v="229"/>
    <x v="26"/>
    <s v="4th District"/>
    <s v="Public"/>
    <s v="School District"/>
    <s v="No"/>
    <s v="Yes"/>
    <n v="661537"/>
    <x v="1413"/>
    <s v="921 Ahlers Ave"/>
    <m/>
    <s v="Royal City"/>
    <s v="Washington"/>
    <s v="99357"/>
    <n v="257"/>
    <n v="0"/>
    <n v="24"/>
    <n v="281"/>
    <x v="1230"/>
    <n v="0"/>
    <n v="0.91459999999999997"/>
    <s v="No"/>
    <s v="No"/>
    <s v="No"/>
    <s v="No"/>
    <s v="No"/>
    <s v="No"/>
    <s v="No"/>
    <s v="No"/>
    <s v="Yes"/>
    <s v="Yes"/>
    <s v="No"/>
    <s v="No"/>
    <s v="No"/>
    <s v="No"/>
    <s v="CEP"/>
  </r>
  <r>
    <n v="159124"/>
    <x v="253"/>
    <x v="6"/>
    <x v="8"/>
    <s v="1st District"/>
    <s v="Private"/>
    <s v="School District"/>
    <s v="No"/>
    <s v="Yes"/>
    <n v="662372"/>
    <x v="1414"/>
    <s v="9450 N.E. 14th St."/>
    <m/>
    <s v="Bellevue"/>
    <s v="Washington"/>
    <s v="98004"/>
    <n v="0"/>
    <n v="0"/>
    <n v="0"/>
    <n v="0"/>
    <x v="26"/>
    <n v="0"/>
    <n v="0"/>
    <s v="Yes"/>
    <s v="Yes"/>
    <s v="Yes"/>
    <s v="Yes"/>
    <s v="Yes"/>
    <s v="Yes"/>
    <s v="Yes"/>
    <s v="Yes"/>
    <s v="Yes"/>
    <s v="Yes"/>
    <s v="No"/>
    <s v="No"/>
    <s v="No"/>
    <s v="No"/>
    <s v="Standard"/>
  </r>
  <r>
    <n v="159583"/>
    <x v="254"/>
    <x v="6"/>
    <x v="8"/>
    <s v="7th District"/>
    <s v="Private"/>
    <s v="School District"/>
    <s v="No"/>
    <s v="Yes"/>
    <n v="662357"/>
    <x v="1415"/>
    <s v="101 W. Lee St."/>
    <m/>
    <s v="Seattle"/>
    <s v="Washington"/>
    <s v="98119"/>
    <n v="0"/>
    <n v="0"/>
    <n v="0"/>
    <n v="0"/>
    <x v="26"/>
    <n v="0"/>
    <n v="0"/>
    <s v="Yes"/>
    <s v="Yes"/>
    <s v="Yes"/>
    <s v="Yes"/>
    <s v="Yes"/>
    <s v="Yes"/>
    <s v="Yes"/>
    <s v="Yes"/>
    <s v="Yes"/>
    <s v="Yes"/>
    <s v="No"/>
    <s v="No"/>
    <s v="No"/>
    <s v="No"/>
    <s v="Standard"/>
  </r>
  <r>
    <n v="159386"/>
    <x v="255"/>
    <x v="230"/>
    <x v="24"/>
    <s v="5th District"/>
    <s v="Public"/>
    <s v="School District"/>
    <s v="No"/>
    <s v="Yes"/>
    <n v="662205"/>
    <x v="1416"/>
    <s v="301 West Nob Hill"/>
    <m/>
    <s v="St. John"/>
    <s v="Washington"/>
    <s v="99171"/>
    <n v="14"/>
    <n v="9"/>
    <n v="52"/>
    <n v="75"/>
    <x v="230"/>
    <n v="0.12"/>
    <n v="0.30669999999999997"/>
    <s v="Yes"/>
    <s v="Yes"/>
    <s v="Yes"/>
    <s v="Yes"/>
    <s v="Yes"/>
    <s v="Yes"/>
    <s v="Yes"/>
    <s v="No"/>
    <s v="No"/>
    <s v="No"/>
    <s v="No"/>
    <s v="No"/>
    <s v="No"/>
    <s v="No"/>
    <s v="Standard"/>
  </r>
  <r>
    <n v="159386"/>
    <x v="255"/>
    <x v="230"/>
    <x v="24"/>
    <s v="5th District"/>
    <s v="Public"/>
    <s v="School District"/>
    <s v="No"/>
    <s v="Yes"/>
    <n v="662206"/>
    <x v="1417"/>
    <s v="301 West Nob Hill"/>
    <m/>
    <s v="St. John"/>
    <s v="Washington"/>
    <s v="99171"/>
    <n v="45"/>
    <n v="0"/>
    <n v="20"/>
    <n v="65"/>
    <x v="1231"/>
    <n v="0"/>
    <n v="0.69230000000000003"/>
    <s v="No"/>
    <s v="No"/>
    <s v="No"/>
    <s v="No"/>
    <s v="No"/>
    <s v="No"/>
    <s v="No"/>
    <s v="No"/>
    <s v="No"/>
    <s v="No"/>
    <s v="Yes"/>
    <s v="Yes"/>
    <s v="Yes"/>
    <s v="Yes"/>
    <s v="CEP"/>
  </r>
  <r>
    <n v="159379"/>
    <x v="256"/>
    <x v="231"/>
    <x v="36"/>
    <s v="2nd District"/>
    <s v="Public"/>
    <s v="School District"/>
    <s v="No"/>
    <s v="Yes"/>
    <n v="661863"/>
    <x v="1418"/>
    <s v="95"/>
    <s v="Grover St. E."/>
    <s v="Friday Harbor"/>
    <s v="Washington"/>
    <s v="98250"/>
    <n v="77"/>
    <n v="28"/>
    <n v="226"/>
    <n v="331"/>
    <x v="1232"/>
    <n v="8.4599999999999995E-2"/>
    <n v="0.31719999999999998"/>
    <s v="No"/>
    <s v="Yes"/>
    <s v="Yes"/>
    <s v="Yes"/>
    <s v="Yes"/>
    <s v="Yes"/>
    <s v="Yes"/>
    <s v="No"/>
    <s v="No"/>
    <s v="No"/>
    <s v="No"/>
    <s v="No"/>
    <s v="No"/>
    <s v="No"/>
    <s v="Standard"/>
  </r>
  <r>
    <n v="159379"/>
    <x v="256"/>
    <x v="231"/>
    <x v="36"/>
    <s v="2nd District"/>
    <s v="Public"/>
    <s v="School District"/>
    <s v="No"/>
    <s v="Yes"/>
    <n v="661865"/>
    <x v="1419"/>
    <s v="45"/>
    <s v="Blair St."/>
    <s v="Friday Harbor"/>
    <s v="Washington"/>
    <s v="98250"/>
    <n v="63"/>
    <n v="29"/>
    <n v="173"/>
    <n v="265"/>
    <x v="1233"/>
    <n v="0.1094"/>
    <n v="0.34720000000000001"/>
    <s v="No"/>
    <s v="No"/>
    <s v="No"/>
    <s v="No"/>
    <s v="No"/>
    <s v="No"/>
    <s v="No"/>
    <s v="No"/>
    <s v="No"/>
    <s v="No"/>
    <s v="Yes"/>
    <s v="Yes"/>
    <s v="Yes"/>
    <s v="Yes"/>
    <s v="Standard"/>
  </r>
  <r>
    <n v="159379"/>
    <x v="256"/>
    <x v="231"/>
    <x v="36"/>
    <s v="2nd District"/>
    <s v="Public"/>
    <s v="School District"/>
    <s v="No"/>
    <s v="Yes"/>
    <n v="661864"/>
    <x v="1420"/>
    <s v="85 Blair St."/>
    <m/>
    <s v="Friday Harbor"/>
    <s v="Washington"/>
    <s v="98250"/>
    <n v="47"/>
    <n v="22"/>
    <n v="108"/>
    <n v="177"/>
    <x v="1234"/>
    <n v="0.12429999999999999"/>
    <n v="0.38979999999999998"/>
    <s v="No"/>
    <s v="No"/>
    <s v="No"/>
    <s v="No"/>
    <s v="No"/>
    <s v="No"/>
    <s v="No"/>
    <s v="Yes"/>
    <s v="Yes"/>
    <s v="Yes"/>
    <s v="No"/>
    <s v="No"/>
    <s v="No"/>
    <s v="No"/>
    <s v="Standard"/>
  </r>
  <r>
    <n v="159379"/>
    <x v="256"/>
    <x v="231"/>
    <x v="36"/>
    <s v="2nd District"/>
    <s v="Public"/>
    <s v="School District"/>
    <s v="No"/>
    <s v="Yes"/>
    <n v="663051"/>
    <x v="1421"/>
    <s v="85 Blair St."/>
    <m/>
    <s v="Friday Harbor"/>
    <s v="Washington"/>
    <s v="98250"/>
    <n v="8"/>
    <n v="2"/>
    <n v="27"/>
    <n v="37"/>
    <x v="1235"/>
    <n v="5.4100000000000002E-2"/>
    <n v="0.27029999999999998"/>
    <s v="No"/>
    <s v="Yes"/>
    <s v="Yes"/>
    <s v="Yes"/>
    <s v="Yes"/>
    <s v="Yes"/>
    <s v="Yes"/>
    <s v="Yes"/>
    <s v="Yes"/>
    <s v="Yes"/>
    <s v="Yes"/>
    <s v="Yes"/>
    <s v="Yes"/>
    <s v="Yes"/>
    <s v="Standard"/>
  </r>
  <r>
    <n v="159733"/>
    <x v="257"/>
    <x v="232"/>
    <x v="21"/>
    <s v="6th District"/>
    <s v="Public"/>
    <s v="School District"/>
    <s v="No"/>
    <s v="Yes"/>
    <n v="661370"/>
    <x v="1422"/>
    <s v="PO Box 96"/>
    <s v="853 Monte Elma Rd"/>
    <s v="Satsop"/>
    <s v="Washington"/>
    <s v="98583"/>
    <n v="18"/>
    <n v="8"/>
    <n v="32"/>
    <n v="58"/>
    <x v="194"/>
    <n v="0.13789999999999999"/>
    <n v="0.44829999999999998"/>
    <s v="No"/>
    <s v="Yes"/>
    <s v="Yes"/>
    <s v="Yes"/>
    <s v="Yes"/>
    <s v="Yes"/>
    <s v="Yes"/>
    <s v="Yes"/>
    <s v="No"/>
    <s v="No"/>
    <s v="No"/>
    <s v="No"/>
    <s v="No"/>
    <s v="No"/>
    <s v="Standard"/>
  </r>
  <r>
    <n v="159880"/>
    <x v="258"/>
    <x v="233"/>
    <x v="8"/>
    <s v="7th District"/>
    <s v="Public"/>
    <s v="School District"/>
    <s v="No"/>
    <s v="Yes"/>
    <n v="660345"/>
    <x v="1423"/>
    <s v="6110 28th Ave. N.W."/>
    <m/>
    <s v="Seattle"/>
    <s v="Washington"/>
    <s v="98107"/>
    <n v="28"/>
    <n v="7"/>
    <n v="268"/>
    <n v="303"/>
    <x v="1236"/>
    <n v="2.3099999999999999E-2"/>
    <n v="0.11550000000000001"/>
    <s v="No"/>
    <s v="Yes"/>
    <s v="Yes"/>
    <s v="Yes"/>
    <s v="Yes"/>
    <s v="Yes"/>
    <s v="Yes"/>
    <s v="No"/>
    <s v="No"/>
    <s v="No"/>
    <s v="No"/>
    <s v="No"/>
    <s v="No"/>
    <s v="No"/>
    <s v="Standard"/>
  </r>
  <r>
    <n v="159880"/>
    <x v="258"/>
    <x v="233"/>
    <x v="8"/>
    <s v="7th District"/>
    <s v="Public"/>
    <s v="School District"/>
    <s v="No"/>
    <s v="Yes"/>
    <n v="660347"/>
    <x v="1424"/>
    <s v="3928 S Graham Street"/>
    <m/>
    <s v="Seattle"/>
    <s v="Washington"/>
    <s v="98118"/>
    <n v="627"/>
    <n v="0"/>
    <n v="182"/>
    <n v="809"/>
    <x v="329"/>
    <n v="0"/>
    <n v="0.77500000000000002"/>
    <s v="No"/>
    <s v="No"/>
    <s v="No"/>
    <s v="No"/>
    <s v="No"/>
    <s v="No"/>
    <s v="No"/>
    <s v="Yes"/>
    <s v="Yes"/>
    <s v="Yes"/>
    <s v="No"/>
    <s v="No"/>
    <s v="No"/>
    <s v="No"/>
    <s v="CEP"/>
  </r>
  <r>
    <n v="159880"/>
    <x v="258"/>
    <x v="233"/>
    <x v="8"/>
    <s v="7th District"/>
    <s v="Public"/>
    <s v="School District"/>
    <s v="No"/>
    <s v="Yes"/>
    <n v="660426"/>
    <x v="1425"/>
    <s v="8601 Rainier Ave S"/>
    <m/>
    <s v="Seattle"/>
    <s v="Washington"/>
    <s v="98118"/>
    <n v="46"/>
    <n v="0"/>
    <n v="0"/>
    <n v="46"/>
    <x v="0"/>
    <n v="0"/>
    <n v="1"/>
    <s v="No"/>
    <s v="No"/>
    <s v="No"/>
    <s v="No"/>
    <s v="No"/>
    <s v="No"/>
    <s v="No"/>
    <s v="No"/>
    <s v="No"/>
    <s v="No"/>
    <s v="Yes"/>
    <s v="Yes"/>
    <s v="Yes"/>
    <s v="Yes"/>
    <s v="CEP"/>
  </r>
  <r>
    <n v="159880"/>
    <x v="258"/>
    <x v="233"/>
    <x v="8"/>
    <s v="7th District"/>
    <s v="Public"/>
    <s v="School District"/>
    <s v="No"/>
    <s v="Yes"/>
    <n v="660385"/>
    <x v="1426"/>
    <s v="1610 N. 41st St."/>
    <m/>
    <s v="Seattle"/>
    <s v="Washington"/>
    <s v="98103"/>
    <n v="59"/>
    <n v="22"/>
    <n v="834"/>
    <n v="915"/>
    <x v="1237"/>
    <n v="2.4E-2"/>
    <n v="8.8499999999999995E-2"/>
    <s v="No"/>
    <s v="No"/>
    <s v="No"/>
    <s v="No"/>
    <s v="No"/>
    <s v="No"/>
    <s v="No"/>
    <s v="Yes"/>
    <s v="Yes"/>
    <s v="Yes"/>
    <s v="No"/>
    <s v="No"/>
    <s v="No"/>
    <s v="No"/>
    <s v="Standard"/>
  </r>
  <r>
    <n v="159880"/>
    <x v="258"/>
    <x v="233"/>
    <x v="8"/>
    <s v="7th District"/>
    <s v="Public"/>
    <s v="School District"/>
    <s v="No"/>
    <s v="Yes"/>
    <n v="660349"/>
    <x v="1427"/>
    <s v="5000 SW Spokane St"/>
    <m/>
    <s v="Seattle"/>
    <s v="Washington"/>
    <s v="98116"/>
    <n v="31"/>
    <n v="1"/>
    <n v="240"/>
    <n v="272"/>
    <x v="1238"/>
    <n v="3.7000000000000002E-3"/>
    <n v="0.1176"/>
    <s v="No"/>
    <s v="Yes"/>
    <s v="Yes"/>
    <s v="Yes"/>
    <s v="Yes"/>
    <s v="Yes"/>
    <s v="Yes"/>
    <s v="No"/>
    <s v="No"/>
    <s v="No"/>
    <s v="No"/>
    <s v="No"/>
    <s v="No"/>
    <s v="No"/>
    <s v="Standard"/>
  </r>
  <r>
    <n v="159880"/>
    <x v="258"/>
    <x v="233"/>
    <x v="8"/>
    <s v="7th District"/>
    <s v="Public"/>
    <s v="School District"/>
    <s v="No"/>
    <s v="Yes"/>
    <n v="660350"/>
    <x v="1428"/>
    <s v="3701 S.W. 104th"/>
    <m/>
    <s v="Seattle"/>
    <s v="Washington"/>
    <s v="98146"/>
    <n v="81"/>
    <n v="10"/>
    <n v="423"/>
    <n v="514"/>
    <x v="1239"/>
    <n v="1.95E-2"/>
    <n v="0.17699999999999999"/>
    <s v="Yes"/>
    <s v="Yes"/>
    <s v="Yes"/>
    <s v="Yes"/>
    <s v="Yes"/>
    <s v="Yes"/>
    <s v="Yes"/>
    <s v="No"/>
    <s v="No"/>
    <s v="No"/>
    <s v="No"/>
    <s v="No"/>
    <s v="No"/>
    <s v="No"/>
    <s v="Standard"/>
  </r>
  <r>
    <n v="159880"/>
    <x v="258"/>
    <x v="233"/>
    <x v="8"/>
    <s v="7th District"/>
    <s v="Public"/>
    <s v="School District"/>
    <s v="No"/>
    <s v="Yes"/>
    <n v="660352"/>
    <x v="1429"/>
    <s v="3921 Linden Ave. N."/>
    <m/>
    <s v="Seattle"/>
    <s v="Washington"/>
    <s v="98103"/>
    <n v="46"/>
    <n v="15"/>
    <n v="357"/>
    <n v="418"/>
    <x v="1240"/>
    <n v="3.5900000000000001E-2"/>
    <n v="0.1459"/>
    <s v="Yes"/>
    <s v="Yes"/>
    <s v="Yes"/>
    <s v="Yes"/>
    <s v="Yes"/>
    <s v="Yes"/>
    <s v="Yes"/>
    <s v="No"/>
    <s v="No"/>
    <s v="No"/>
    <s v="No"/>
    <s v="No"/>
    <s v="No"/>
    <s v="No"/>
    <s v="Standard"/>
  </r>
  <r>
    <n v="159880"/>
    <x v="258"/>
    <x v="233"/>
    <x v="8"/>
    <s v="7th District"/>
    <s v="Public"/>
    <s v="School District"/>
    <s v="No"/>
    <s v="Yes"/>
    <n v="660380"/>
    <x v="1430"/>
    <s v="1301 E. Yesler"/>
    <m/>
    <s v="Seattle"/>
    <s v="Washington"/>
    <s v="98122"/>
    <n v="379"/>
    <n v="0"/>
    <n v="0"/>
    <n v="379"/>
    <x v="0"/>
    <n v="0"/>
    <n v="1"/>
    <s v="Yes"/>
    <s v="Yes"/>
    <s v="Yes"/>
    <s v="Yes"/>
    <s v="Yes"/>
    <s v="Yes"/>
    <s v="Yes"/>
    <s v="No"/>
    <s v="No"/>
    <s v="No"/>
    <s v="No"/>
    <s v="No"/>
    <s v="No"/>
    <s v="No"/>
    <s v="CEP"/>
  </r>
  <r>
    <n v="159880"/>
    <x v="258"/>
    <x v="233"/>
    <x v="8"/>
    <s v="7th District"/>
    <s v="Public"/>
    <s v="School District"/>
    <s v="No"/>
    <s v="Yes"/>
    <n v="660354"/>
    <x v="1431"/>
    <s v="1418 N.W. 65th St."/>
    <m/>
    <s v="Seattle"/>
    <s v="Washington"/>
    <s v="98117"/>
    <n v="115"/>
    <n v="43"/>
    <n v="1504"/>
    <n v="1662"/>
    <x v="1241"/>
    <n v="2.5899999999999999E-2"/>
    <n v="9.5100000000000004E-2"/>
    <s v="No"/>
    <s v="No"/>
    <s v="No"/>
    <s v="No"/>
    <s v="No"/>
    <s v="No"/>
    <s v="No"/>
    <s v="No"/>
    <s v="No"/>
    <s v="No"/>
    <s v="Yes"/>
    <s v="Yes"/>
    <s v="Yes"/>
    <s v="Yes"/>
    <s v="Standard"/>
  </r>
  <r>
    <n v="159880"/>
    <x v="258"/>
    <x v="233"/>
    <x v="8"/>
    <s v="7th District"/>
    <s v="Public"/>
    <s v="School District"/>
    <s v="No"/>
    <s v="Yes"/>
    <n v="660355"/>
    <x v="1432"/>
    <s v="2025 14th Ave. South"/>
    <m/>
    <s v="Seattle"/>
    <s v="Washington"/>
    <s v="98144"/>
    <n v="96"/>
    <n v="29"/>
    <n v="226"/>
    <n v="351"/>
    <x v="21"/>
    <n v="8.2600000000000007E-2"/>
    <n v="0.35610000000000003"/>
    <s v="No"/>
    <s v="Yes"/>
    <s v="Yes"/>
    <s v="Yes"/>
    <s v="Yes"/>
    <s v="Yes"/>
    <s v="Yes"/>
    <s v="No"/>
    <s v="No"/>
    <s v="No"/>
    <s v="No"/>
    <s v="No"/>
    <s v="No"/>
    <s v="No"/>
    <s v="Standard"/>
  </r>
  <r>
    <n v="159880"/>
    <x v="258"/>
    <x v="233"/>
    <x v="8"/>
    <s v="7th District"/>
    <s v="Public"/>
    <s v="School District"/>
    <s v="No"/>
    <s v="Yes"/>
    <n v="683662"/>
    <x v="1433"/>
    <s v="9430 30th Ave. S.W."/>
    <m/>
    <s v="Seattle"/>
    <s v="Washington"/>
    <s v="98126"/>
    <n v="72"/>
    <n v="0"/>
    <n v="51"/>
    <n v="123"/>
    <x v="1242"/>
    <n v="0"/>
    <n v="0.58540000000000003"/>
    <s v="No"/>
    <s v="No"/>
    <s v="No"/>
    <s v="No"/>
    <s v="No"/>
    <s v="No"/>
    <s v="No"/>
    <s v="No"/>
    <s v="No"/>
    <s v="No"/>
    <s v="Yes"/>
    <s v="Yes"/>
    <s v="Yes"/>
    <s v="Yes"/>
    <s v="CEP"/>
  </r>
  <r>
    <n v="159880"/>
    <x v="258"/>
    <x v="233"/>
    <x v="8"/>
    <s v="7th District"/>
    <s v="Public"/>
    <s v="School District"/>
    <s v="No"/>
    <s v="Yes"/>
    <n v="659692"/>
    <x v="1434"/>
    <s v="13052 Greenwood Ave. N."/>
    <m/>
    <s v="Seattle"/>
    <s v="Washington"/>
    <s v="98133"/>
    <n v="400"/>
    <n v="0"/>
    <n v="176"/>
    <n v="576"/>
    <x v="415"/>
    <n v="0"/>
    <n v="0.69440000000000002"/>
    <s v="Yes"/>
    <s v="Yes"/>
    <s v="Yes"/>
    <s v="Yes"/>
    <s v="Yes"/>
    <s v="Yes"/>
    <s v="Yes"/>
    <s v="Yes"/>
    <s v="Yes"/>
    <s v="Yes"/>
    <s v="No"/>
    <s v="No"/>
    <s v="No"/>
    <s v="No"/>
    <s v="CEP"/>
  </r>
  <r>
    <n v="159880"/>
    <x v="258"/>
    <x v="233"/>
    <x v="8"/>
    <s v="7th District"/>
    <s v="Public"/>
    <s v="School District"/>
    <s v="No"/>
    <s v="Yes"/>
    <n v="660360"/>
    <x v="1435"/>
    <s v="3311 N.E. 60th St."/>
    <m/>
    <s v="Seattle"/>
    <s v="Washington"/>
    <s v="98115"/>
    <n v="14"/>
    <n v="4"/>
    <n v="467"/>
    <n v="485"/>
    <x v="1243"/>
    <n v="8.2000000000000007E-3"/>
    <n v="3.7100000000000001E-2"/>
    <s v="No"/>
    <s v="Yes"/>
    <s v="Yes"/>
    <s v="Yes"/>
    <s v="Yes"/>
    <s v="Yes"/>
    <s v="Yes"/>
    <s v="No"/>
    <s v="No"/>
    <s v="No"/>
    <s v="No"/>
    <s v="No"/>
    <s v="No"/>
    <s v="No"/>
    <s v="Standard"/>
  </r>
  <r>
    <n v="159880"/>
    <x v="258"/>
    <x v="233"/>
    <x v="8"/>
    <s v="7th District"/>
    <s v="Public"/>
    <s v="School District"/>
    <s v="No"/>
    <s v="Yes"/>
    <n v="665118"/>
    <x v="1436"/>
    <s v="520 NE Ravenna Blvd."/>
    <m/>
    <s v="Seattle"/>
    <s v="Washington"/>
    <s v="98115"/>
    <n v="87"/>
    <n v="7"/>
    <n v="194"/>
    <n v="288"/>
    <x v="1244"/>
    <n v="2.4299999999999999E-2"/>
    <n v="0.32640000000000002"/>
    <s v="No"/>
    <s v="Yes"/>
    <s v="Yes"/>
    <s v="Yes"/>
    <s v="Yes"/>
    <s v="Yes"/>
    <s v="Yes"/>
    <s v="Yes"/>
    <s v="Yes"/>
    <s v="Yes"/>
    <s v="No"/>
    <s v="No"/>
    <s v="No"/>
    <s v="No"/>
    <s v="Standard"/>
  </r>
  <r>
    <n v="159880"/>
    <x v="258"/>
    <x v="233"/>
    <x v="8"/>
    <s v="7th District"/>
    <s v="Public"/>
    <s v="School District"/>
    <s v="No"/>
    <s v="Yes"/>
    <n v="665438"/>
    <x v="1437"/>
    <s v="1700 N 90th St"/>
    <m/>
    <s v="Seattle"/>
    <s v="Washington"/>
    <s v="98103"/>
    <n v="35"/>
    <n v="9"/>
    <n v="445"/>
    <n v="489"/>
    <x v="765"/>
    <n v="1.84E-2"/>
    <n v="0.09"/>
    <s v="Yes"/>
    <s v="Yes"/>
    <s v="Yes"/>
    <s v="Yes"/>
    <s v="Yes"/>
    <s v="Yes"/>
    <s v="Yes"/>
    <s v="No"/>
    <s v="No"/>
    <s v="No"/>
    <s v="No"/>
    <s v="No"/>
    <s v="No"/>
    <s v="No"/>
    <s v="Standard"/>
  </r>
  <r>
    <n v="159880"/>
    <x v="258"/>
    <x v="233"/>
    <x v="8"/>
    <s v="7th District"/>
    <s v="Public"/>
    <s v="School District"/>
    <s v="No"/>
    <s v="Yes"/>
    <n v="660357"/>
    <x v="1438"/>
    <s v="2550 34th Ave. W."/>
    <m/>
    <s v="Seattle"/>
    <s v="Washington"/>
    <s v="98199"/>
    <n v="20"/>
    <n v="7"/>
    <n v="414"/>
    <n v="441"/>
    <x v="1245"/>
    <n v="1.5900000000000001E-2"/>
    <n v="6.1199999999999997E-2"/>
    <s v="No"/>
    <s v="Yes"/>
    <s v="Yes"/>
    <s v="Yes"/>
    <s v="Yes"/>
    <s v="Yes"/>
    <s v="Yes"/>
    <s v="Yes"/>
    <s v="Yes"/>
    <s v="Yes"/>
    <s v="No"/>
    <s v="No"/>
    <s v="No"/>
    <s v="No"/>
    <s v="Standard"/>
  </r>
  <r>
    <n v="159880"/>
    <x v="258"/>
    <x v="233"/>
    <x v="8"/>
    <s v="7th District"/>
    <s v="Public"/>
    <s v="School District"/>
    <s v="No"/>
    <s v="Yes"/>
    <n v="684882"/>
    <x v="1439"/>
    <s v="13224 37th Ave NE"/>
    <m/>
    <s v="Seattle"/>
    <s v="Washington"/>
    <s v="98125"/>
    <n v="50"/>
    <n v="16"/>
    <n v="210"/>
    <n v="276"/>
    <x v="1246"/>
    <n v="5.8000000000000003E-2"/>
    <n v="0.23910000000000001"/>
    <s v="Yes"/>
    <s v="Yes"/>
    <s v="Yes"/>
    <s v="Yes"/>
    <s v="Yes"/>
    <s v="Yes"/>
    <s v="Yes"/>
    <s v="No"/>
    <s v="No"/>
    <s v="No"/>
    <s v="No"/>
    <s v="No"/>
    <s v="No"/>
    <s v="No"/>
    <s v="Standard"/>
  </r>
  <r>
    <n v="159880"/>
    <x v="258"/>
    <x v="233"/>
    <x v="8"/>
    <s v="7th District"/>
    <s v="Public"/>
    <s v="School District"/>
    <s v="No"/>
    <s v="Yes"/>
    <n v="660425"/>
    <x v="1440"/>
    <s v="2600 SW Thistle"/>
    <m/>
    <s v="Seattle"/>
    <s v="Washington"/>
    <s v="98106"/>
    <n v="815"/>
    <n v="0"/>
    <n v="413"/>
    <n v="1228"/>
    <x v="1247"/>
    <n v="0"/>
    <n v="0.66369999999999996"/>
    <s v="No"/>
    <s v="No"/>
    <s v="No"/>
    <s v="No"/>
    <s v="No"/>
    <s v="No"/>
    <s v="No"/>
    <s v="No"/>
    <s v="No"/>
    <s v="No"/>
    <s v="Yes"/>
    <s v="Yes"/>
    <s v="Yes"/>
    <s v="Yes"/>
    <s v="CEP"/>
  </r>
  <r>
    <n v="159880"/>
    <x v="258"/>
    <x v="233"/>
    <x v="8"/>
    <s v="7th District"/>
    <s v="Public"/>
    <s v="School District"/>
    <s v="No"/>
    <s v="Yes"/>
    <n v="660361"/>
    <x v="1441"/>
    <s v="5511 15th Ave. South"/>
    <m/>
    <s v="Seattle"/>
    <s v="Washington"/>
    <s v="98108"/>
    <n v="447"/>
    <n v="0"/>
    <n v="449"/>
    <n v="896"/>
    <x v="1248"/>
    <n v="0"/>
    <n v="0.49890000000000001"/>
    <s v="No"/>
    <s v="No"/>
    <s v="No"/>
    <s v="No"/>
    <s v="No"/>
    <s v="No"/>
    <s v="No"/>
    <s v="No"/>
    <s v="No"/>
    <s v="No"/>
    <s v="Yes"/>
    <s v="Yes"/>
    <s v="Yes"/>
    <s v="Yes"/>
    <s v="CEP"/>
  </r>
  <r>
    <n v="159880"/>
    <x v="258"/>
    <x v="233"/>
    <x v="8"/>
    <s v="7th District"/>
    <s v="Public"/>
    <s v="School District"/>
    <s v="No"/>
    <s v="Yes"/>
    <n v="662731"/>
    <x v="1442"/>
    <s v="3528 So. Ferdinand St."/>
    <m/>
    <s v="Seattle"/>
    <s v="Washington"/>
    <s v="98118"/>
    <n v="135"/>
    <n v="0"/>
    <n v="17"/>
    <n v="152"/>
    <x v="1249"/>
    <n v="0"/>
    <n v="0.88819999999999999"/>
    <s v="No"/>
    <s v="No"/>
    <s v="No"/>
    <s v="No"/>
    <s v="No"/>
    <s v="No"/>
    <s v="No"/>
    <s v="No"/>
    <s v="No"/>
    <s v="No"/>
    <s v="Yes"/>
    <s v="Yes"/>
    <s v="Yes"/>
    <s v="Yes"/>
    <s v="CEP"/>
  </r>
  <r>
    <n v="159880"/>
    <x v="258"/>
    <x v="233"/>
    <x v="8"/>
    <s v="7th District"/>
    <s v="Public"/>
    <s v="School District"/>
    <s v="No"/>
    <s v="Yes"/>
    <n v="660366"/>
    <x v="1443"/>
    <s v="723 S. Concord Street"/>
    <m/>
    <s v="Seattle"/>
    <s v="Washington"/>
    <s v="98108"/>
    <n v="210"/>
    <n v="0"/>
    <n v="80"/>
    <n v="290"/>
    <x v="432"/>
    <n v="0"/>
    <n v="0.72409999999999997"/>
    <s v="Yes"/>
    <s v="Yes"/>
    <s v="Yes"/>
    <s v="Yes"/>
    <s v="Yes"/>
    <s v="Yes"/>
    <s v="Yes"/>
    <s v="No"/>
    <s v="No"/>
    <s v="No"/>
    <s v="No"/>
    <s v="No"/>
    <s v="No"/>
    <s v="No"/>
    <s v="CEP"/>
  </r>
  <r>
    <n v="159880"/>
    <x v="258"/>
    <x v="233"/>
    <x v="8"/>
    <s v="7th District"/>
    <s v="Public"/>
    <s v="School District"/>
    <s v="No"/>
    <s v="Yes"/>
    <n v="660353"/>
    <x v="1444"/>
    <s v="7821 Stone Ave N"/>
    <m/>
    <s v="Seattle"/>
    <s v="Washington"/>
    <s v="98103"/>
    <n v="61"/>
    <n v="10"/>
    <n v="257"/>
    <n v="328"/>
    <x v="1250"/>
    <n v="3.0499999999999999E-2"/>
    <n v="0.2165"/>
    <s v="No"/>
    <s v="Yes"/>
    <s v="Yes"/>
    <s v="Yes"/>
    <s v="Yes"/>
    <s v="Yes"/>
    <s v="Yes"/>
    <s v="No"/>
    <s v="No"/>
    <s v="No"/>
    <s v="No"/>
    <s v="No"/>
    <s v="No"/>
    <s v="No"/>
    <s v="Standard"/>
  </r>
  <r>
    <n v="159880"/>
    <x v="258"/>
    <x v="233"/>
    <x v="8"/>
    <s v="7th District"/>
    <s v="Public"/>
    <s v="School District"/>
    <s v="No"/>
    <s v="Yes"/>
    <n v="660368"/>
    <x v="1445"/>
    <s v="2820 South Orcas St"/>
    <m/>
    <s v="Seattle"/>
    <s v="Washington"/>
    <s v="98108"/>
    <n v="166"/>
    <n v="0"/>
    <n v="162"/>
    <n v="328"/>
    <x v="1251"/>
    <n v="0"/>
    <n v="0.50609999999999999"/>
    <s v="Yes"/>
    <s v="Yes"/>
    <s v="Yes"/>
    <s v="Yes"/>
    <s v="Yes"/>
    <s v="Yes"/>
    <s v="Yes"/>
    <s v="No"/>
    <s v="No"/>
    <s v="No"/>
    <s v="No"/>
    <s v="No"/>
    <s v="No"/>
    <s v="No"/>
    <s v="CEP"/>
  </r>
  <r>
    <n v="159880"/>
    <x v="258"/>
    <x v="233"/>
    <x v="8"/>
    <s v="7th District"/>
    <s v="Public"/>
    <s v="School District"/>
    <s v="No"/>
    <s v="Yes"/>
    <n v="684883"/>
    <x v="1446"/>
    <s v="7711 43rd Ave NE"/>
    <m/>
    <s v="Seattle"/>
    <s v="Washington"/>
    <s v="98108"/>
    <n v="6"/>
    <n v="4"/>
    <n v="178"/>
    <n v="188"/>
    <x v="1252"/>
    <n v="2.1299999999999999E-2"/>
    <n v="5.3199999999999997E-2"/>
    <s v="No"/>
    <s v="Yes"/>
    <s v="Yes"/>
    <s v="Yes"/>
    <s v="Yes"/>
    <s v="Yes"/>
    <s v="Yes"/>
    <s v="No"/>
    <s v="No"/>
    <s v="No"/>
    <s v="No"/>
    <s v="No"/>
    <s v="No"/>
    <s v="No"/>
    <s v="Standard"/>
  </r>
  <r>
    <n v="159880"/>
    <x v="258"/>
    <x v="233"/>
    <x v="8"/>
    <s v="7th District"/>
    <s v="Public"/>
    <s v="School District"/>
    <s v="No"/>
    <s v="Yes"/>
    <n v="660370"/>
    <x v="1447"/>
    <s v="2601 SW Kenyon"/>
    <m/>
    <s v="Seattle"/>
    <s v="Washington"/>
    <s v="98126"/>
    <n v="466"/>
    <n v="0"/>
    <n v="266"/>
    <n v="732"/>
    <x v="1253"/>
    <n v="0"/>
    <n v="0.63660000000000005"/>
    <s v="No"/>
    <s v="No"/>
    <s v="No"/>
    <s v="No"/>
    <s v="No"/>
    <s v="No"/>
    <s v="No"/>
    <s v="Yes"/>
    <s v="Yes"/>
    <s v="Yes"/>
    <s v="No"/>
    <s v="No"/>
    <s v="No"/>
    <s v="No"/>
    <s v="CEP"/>
  </r>
  <r>
    <n v="159880"/>
    <x v="258"/>
    <x v="233"/>
    <x v="8"/>
    <s v="7th District"/>
    <s v="Public"/>
    <s v="School District"/>
    <s v="No"/>
    <s v="Yes"/>
    <n v="660371"/>
    <x v="1448"/>
    <s v="4525 S Cloverdale Street"/>
    <m/>
    <s v="Seattle"/>
    <s v="Washington"/>
    <s v="98118"/>
    <n v="239"/>
    <n v="0"/>
    <n v="30"/>
    <n v="269"/>
    <x v="1254"/>
    <n v="0"/>
    <n v="0.88849999999999996"/>
    <s v="Yes"/>
    <s v="Yes"/>
    <s v="Yes"/>
    <s v="Yes"/>
    <s v="Yes"/>
    <s v="Yes"/>
    <s v="Yes"/>
    <s v="No"/>
    <s v="No"/>
    <s v="No"/>
    <s v="No"/>
    <s v="No"/>
    <s v="No"/>
    <s v="No"/>
    <s v="CEP"/>
  </r>
  <r>
    <n v="159880"/>
    <x v="258"/>
    <x v="233"/>
    <x v="8"/>
    <s v="7th District"/>
    <s v="Public"/>
    <s v="School District"/>
    <s v="No"/>
    <s v="Yes"/>
    <n v="660372"/>
    <x v="1449"/>
    <s v="3033 N.E. 75th St."/>
    <m/>
    <s v="Seattle"/>
    <s v="Washington"/>
    <s v="98115"/>
    <n v="114"/>
    <n v="15"/>
    <n v="906"/>
    <n v="1035"/>
    <x v="1255"/>
    <n v="1.4500000000000001E-2"/>
    <n v="0.1246"/>
    <s v="No"/>
    <s v="No"/>
    <s v="No"/>
    <s v="No"/>
    <s v="No"/>
    <s v="No"/>
    <s v="No"/>
    <s v="Yes"/>
    <s v="Yes"/>
    <s v="Yes"/>
    <s v="No"/>
    <s v="No"/>
    <s v="No"/>
    <s v="No"/>
    <s v="Standard"/>
  </r>
  <r>
    <n v="159880"/>
    <x v="258"/>
    <x v="233"/>
    <x v="8"/>
    <s v="7th District"/>
    <s v="Public"/>
    <s v="School District"/>
    <s v="No"/>
    <s v="Yes"/>
    <n v="663905"/>
    <x v="1450"/>
    <s v="9709 - 60th Ave. So."/>
    <m/>
    <s v="Seattle"/>
    <s v="Washington"/>
    <s v="98118"/>
    <n v="316"/>
    <n v="0"/>
    <n v="17"/>
    <n v="333"/>
    <x v="1256"/>
    <n v="0"/>
    <n v="0.94889999999999997"/>
    <s v="Yes"/>
    <s v="Yes"/>
    <s v="Yes"/>
    <s v="Yes"/>
    <s v="Yes"/>
    <s v="Yes"/>
    <s v="Yes"/>
    <s v="No"/>
    <s v="No"/>
    <s v="No"/>
    <s v="No"/>
    <s v="No"/>
    <s v="No"/>
    <s v="No"/>
    <s v="CEP"/>
  </r>
  <r>
    <n v="159880"/>
    <x v="258"/>
    <x v="233"/>
    <x v="8"/>
    <s v="7th District"/>
    <s v="Public"/>
    <s v="School District"/>
    <s v="No"/>
    <s v="Yes"/>
    <n v="681118"/>
    <x v="1451"/>
    <s v="3800 SW Findlay St"/>
    <m/>
    <s v="Seattle"/>
    <s v="Washington"/>
    <s v="98126"/>
    <n v="68"/>
    <n v="7"/>
    <n v="322"/>
    <n v="397"/>
    <x v="1257"/>
    <n v="1.7600000000000001E-2"/>
    <n v="0.18890000000000001"/>
    <s v="Yes"/>
    <s v="Yes"/>
    <s v="Yes"/>
    <s v="Yes"/>
    <s v="Yes"/>
    <s v="Yes"/>
    <s v="Yes"/>
    <s v="No"/>
    <s v="No"/>
    <s v="No"/>
    <s v="No"/>
    <s v="No"/>
    <s v="No"/>
    <s v="No"/>
    <s v="Standard"/>
  </r>
  <r>
    <n v="159880"/>
    <x v="258"/>
    <x v="233"/>
    <x v="8"/>
    <s v="7th District"/>
    <s v="Public"/>
    <s v="School District"/>
    <s v="No"/>
    <s v="Yes"/>
    <n v="660376"/>
    <x v="1452"/>
    <s v="3013 S. Mount Baker Blvd."/>
    <m/>
    <s v="Seattle"/>
    <s v="Washington"/>
    <s v="98144"/>
    <n v="750"/>
    <n v="0"/>
    <n v="507"/>
    <n v="1257"/>
    <x v="1258"/>
    <n v="0"/>
    <n v="0.59670000000000001"/>
    <s v="No"/>
    <s v="No"/>
    <s v="No"/>
    <s v="No"/>
    <s v="No"/>
    <s v="No"/>
    <s v="No"/>
    <s v="No"/>
    <s v="No"/>
    <s v="No"/>
    <s v="Yes"/>
    <s v="Yes"/>
    <s v="Yes"/>
    <s v="Yes"/>
    <s v="CEP"/>
  </r>
  <r>
    <n v="159880"/>
    <x v="258"/>
    <x v="233"/>
    <x v="8"/>
    <s v="7th District"/>
    <s v="Public"/>
    <s v="School District"/>
    <s v="No"/>
    <s v="Yes"/>
    <n v="660362"/>
    <x v="1453"/>
    <s v="2424 7th Ave W"/>
    <m/>
    <s v="Seattle"/>
    <s v="Washington"/>
    <s v="98119"/>
    <n v="37"/>
    <n v="2"/>
    <n v="408"/>
    <n v="447"/>
    <x v="1259"/>
    <n v="4.4999999999999997E-3"/>
    <n v="8.72E-2"/>
    <s v="No"/>
    <s v="Yes"/>
    <s v="Yes"/>
    <s v="Yes"/>
    <s v="Yes"/>
    <s v="Yes"/>
    <s v="Yes"/>
    <s v="No"/>
    <s v="No"/>
    <s v="No"/>
    <s v="No"/>
    <s v="No"/>
    <s v="No"/>
    <s v="No"/>
    <s v="Standard"/>
  </r>
  <r>
    <n v="159880"/>
    <x v="258"/>
    <x v="233"/>
    <x v="8"/>
    <s v="7th District"/>
    <s v="Public"/>
    <s v="School District"/>
    <s v="No"/>
    <s v="Yes"/>
    <n v="660378"/>
    <x v="624"/>
    <s v="400 23rd Ave."/>
    <m/>
    <s v="Seattle"/>
    <s v="Washington"/>
    <s v="98122"/>
    <n v="687"/>
    <n v="0"/>
    <n v="984"/>
    <n v="1671"/>
    <x v="1260"/>
    <n v="0"/>
    <n v="0.41110000000000002"/>
    <s v="No"/>
    <s v="No"/>
    <s v="No"/>
    <s v="No"/>
    <s v="No"/>
    <s v="No"/>
    <s v="No"/>
    <s v="No"/>
    <s v="No"/>
    <s v="No"/>
    <s v="Yes"/>
    <s v="Yes"/>
    <s v="Yes"/>
    <s v="Yes"/>
    <s v="CEP"/>
  </r>
  <r>
    <n v="159880"/>
    <x v="258"/>
    <x v="233"/>
    <x v="8"/>
    <s v="7th District"/>
    <s v="Public"/>
    <s v="School District"/>
    <s v="No"/>
    <s v="Yes"/>
    <n v="660379"/>
    <x v="1454"/>
    <s v="4320 S.W. Myrtle St."/>
    <m/>
    <s v="Seattle"/>
    <s v="Washington"/>
    <s v="98136"/>
    <n v="37"/>
    <n v="10"/>
    <n v="336"/>
    <n v="383"/>
    <x v="1261"/>
    <n v="2.6100000000000002E-2"/>
    <n v="0.1227"/>
    <s v="No"/>
    <s v="Yes"/>
    <s v="Yes"/>
    <s v="Yes"/>
    <s v="Yes"/>
    <s v="Yes"/>
    <s v="Yes"/>
    <s v="No"/>
    <s v="No"/>
    <s v="No"/>
    <s v="No"/>
    <s v="No"/>
    <s v="No"/>
    <s v="No"/>
    <s v="Standard"/>
  </r>
  <r>
    <n v="159880"/>
    <x v="258"/>
    <x v="233"/>
    <x v="8"/>
    <s v="7th District"/>
    <s v="Public"/>
    <s v="School District"/>
    <s v="No"/>
    <s v="Yes"/>
    <n v="660423"/>
    <x v="1455"/>
    <s v="5013 SW Dakota St"/>
    <m/>
    <s v="Seattle"/>
    <s v="Washington"/>
    <s v="98116"/>
    <n v="38"/>
    <n v="5"/>
    <n v="441"/>
    <n v="484"/>
    <x v="1262"/>
    <n v="1.03E-2"/>
    <n v="8.8800000000000004E-2"/>
    <s v="No"/>
    <s v="Yes"/>
    <s v="Yes"/>
    <s v="Yes"/>
    <s v="Yes"/>
    <s v="Yes"/>
    <s v="Yes"/>
    <s v="No"/>
    <s v="No"/>
    <s v="No"/>
    <s v="No"/>
    <s v="No"/>
    <s v="No"/>
    <s v="No"/>
    <s v="Standard"/>
  </r>
  <r>
    <n v="159880"/>
    <x v="258"/>
    <x v="233"/>
    <x v="8"/>
    <s v="7th District"/>
    <s v="Public"/>
    <s v="School District"/>
    <s v="No"/>
    <s v="Yes"/>
    <n v="660381"/>
    <x v="1456"/>
    <s v="5149 South Graham Street"/>
    <m/>
    <s v="Seattle"/>
    <s v="Washington"/>
    <s v="98118"/>
    <n v="156"/>
    <n v="0"/>
    <n v="93"/>
    <n v="249"/>
    <x v="1263"/>
    <n v="0"/>
    <n v="0.62649999999999995"/>
    <s v="No"/>
    <s v="Yes"/>
    <s v="Yes"/>
    <s v="Yes"/>
    <s v="Yes"/>
    <s v="Yes"/>
    <s v="Yes"/>
    <s v="No"/>
    <s v="No"/>
    <s v="No"/>
    <s v="No"/>
    <s v="No"/>
    <s v="No"/>
    <s v="No"/>
    <s v="CEP"/>
  </r>
  <r>
    <n v="159880"/>
    <x v="258"/>
    <x v="233"/>
    <x v="8"/>
    <s v="7th District"/>
    <s v="Public"/>
    <s v="School District"/>
    <s v="No"/>
    <s v="Yes"/>
    <n v="660382"/>
    <x v="1457"/>
    <s v="2400 N 65th St"/>
    <m/>
    <s v="Seattle"/>
    <s v="Washington"/>
    <s v="98103"/>
    <n v="76"/>
    <n v="12"/>
    <n v="237"/>
    <n v="325"/>
    <x v="1264"/>
    <n v="3.6900000000000002E-2"/>
    <n v="0.27079999999999999"/>
    <s v="Yes"/>
    <s v="Yes"/>
    <s v="Yes"/>
    <s v="Yes"/>
    <s v="Yes"/>
    <s v="Yes"/>
    <s v="Yes"/>
    <s v="No"/>
    <s v="No"/>
    <s v="No"/>
    <s v="No"/>
    <s v="No"/>
    <s v="No"/>
    <s v="No"/>
    <s v="Standard"/>
  </r>
  <r>
    <n v="159880"/>
    <x v="258"/>
    <x v="233"/>
    <x v="8"/>
    <s v="7th District"/>
    <s v="Public"/>
    <s v="School District"/>
    <s v="No"/>
    <s v="Yes"/>
    <n v="660383"/>
    <x v="1458"/>
    <s v="144 N.W. 80th St."/>
    <m/>
    <s v="Seattle"/>
    <s v="Washington"/>
    <s v="98117"/>
    <n v="22"/>
    <n v="1"/>
    <n v="305"/>
    <n v="328"/>
    <x v="742"/>
    <n v="3.0000000000000001E-3"/>
    <n v="7.0099999999999996E-2"/>
    <s v="Yes"/>
    <s v="Yes"/>
    <s v="Yes"/>
    <s v="Yes"/>
    <s v="Yes"/>
    <s v="Yes"/>
    <s v="Yes"/>
    <s v="No"/>
    <s v="No"/>
    <s v="No"/>
    <s v="No"/>
    <s v="No"/>
    <s v="No"/>
    <s v="No"/>
    <s v="Standard"/>
  </r>
  <r>
    <n v="159880"/>
    <x v="258"/>
    <x v="233"/>
    <x v="8"/>
    <s v="7th District"/>
    <s v="Public"/>
    <s v="School District"/>
    <s v="No"/>
    <s v="Yes"/>
    <n v="660386"/>
    <x v="503"/>
    <s v="4100 39th Ave. S."/>
    <m/>
    <s v="Seatle"/>
    <s v="Washington"/>
    <s v="98118"/>
    <n v="69"/>
    <n v="21"/>
    <n v="287"/>
    <n v="377"/>
    <x v="1265"/>
    <n v="5.57E-2"/>
    <n v="0.2387"/>
    <s v="No"/>
    <s v="Yes"/>
    <s v="Yes"/>
    <s v="Yes"/>
    <s v="Yes"/>
    <s v="Yes"/>
    <s v="Yes"/>
    <s v="No"/>
    <s v="No"/>
    <s v="No"/>
    <s v="No"/>
    <s v="No"/>
    <s v="No"/>
    <s v="No"/>
    <s v="Standard"/>
  </r>
  <r>
    <n v="159880"/>
    <x v="258"/>
    <x v="233"/>
    <x v="8"/>
    <s v="7th District"/>
    <s v="Public"/>
    <s v="School District"/>
    <s v="No"/>
    <s v="Yes"/>
    <n v="681119"/>
    <x v="1459"/>
    <s v="520 NE Ravenna Boulevard"/>
    <m/>
    <s v="Seattle"/>
    <s v="Washington"/>
    <s v="98115"/>
    <n v="109"/>
    <n v="29"/>
    <n v="594"/>
    <n v="732"/>
    <x v="1075"/>
    <n v="3.9600000000000003E-2"/>
    <n v="0.1885"/>
    <s v="No"/>
    <s v="Yes"/>
    <s v="Yes"/>
    <s v="Yes"/>
    <s v="Yes"/>
    <s v="Yes"/>
    <s v="Yes"/>
    <s v="Yes"/>
    <s v="Yes"/>
    <s v="Yes"/>
    <s v="No"/>
    <s v="No"/>
    <s v="No"/>
    <s v="No"/>
    <s v="Standard"/>
  </r>
  <r>
    <n v="159880"/>
    <x v="258"/>
    <x v="233"/>
    <x v="8"/>
    <s v="7th District"/>
    <s v="Public"/>
    <s v="School District"/>
    <s v="No"/>
    <s v="Yes"/>
    <n v="660389"/>
    <x v="1460"/>
    <s v="1012 SW Trenton Street"/>
    <m/>
    <s v="Seattle"/>
    <s v="Washington"/>
    <s v="98106"/>
    <n v="177"/>
    <n v="0"/>
    <n v="110"/>
    <n v="287"/>
    <x v="1266"/>
    <n v="0"/>
    <n v="0.61670000000000003"/>
    <s v="Yes"/>
    <s v="Yes"/>
    <s v="Yes"/>
    <s v="Yes"/>
    <s v="Yes"/>
    <s v="Yes"/>
    <s v="Yes"/>
    <s v="No"/>
    <s v="No"/>
    <s v="No"/>
    <s v="No"/>
    <s v="No"/>
    <s v="No"/>
    <s v="No"/>
    <s v="CEP"/>
  </r>
  <r>
    <n v="159880"/>
    <x v="258"/>
    <x v="233"/>
    <x v="8"/>
    <s v="7th District"/>
    <s v="Public"/>
    <s v="School District"/>
    <s v="No"/>
    <s v="Yes"/>
    <n v="660391"/>
    <x v="1461"/>
    <s v="1819 N. 135th St."/>
    <m/>
    <s v="Seattle"/>
    <s v="Washington"/>
    <s v="98133"/>
    <n v="289"/>
    <n v="61"/>
    <n v="1093"/>
    <n v="1443"/>
    <x v="1267"/>
    <n v="4.2299999999999997E-2"/>
    <n v="0.24260000000000001"/>
    <s v="No"/>
    <s v="No"/>
    <s v="No"/>
    <s v="No"/>
    <s v="No"/>
    <s v="No"/>
    <s v="No"/>
    <s v="No"/>
    <s v="No"/>
    <s v="No"/>
    <s v="Yes"/>
    <s v="Yes"/>
    <s v="Yes"/>
    <s v="Yes"/>
    <s v="Standard"/>
  </r>
  <r>
    <n v="159880"/>
    <x v="258"/>
    <x v="233"/>
    <x v="8"/>
    <s v="7th District"/>
    <s v="Public"/>
    <s v="School District"/>
    <s v="No"/>
    <s v="Yes"/>
    <n v="682293"/>
    <x v="1462"/>
    <s v="215 Galer Street"/>
    <m/>
    <s v="Seattle"/>
    <s v="Washington"/>
    <s v="98109"/>
    <n v="4"/>
    <n v="0"/>
    <n v="20"/>
    <n v="24"/>
    <x v="549"/>
    <n v="0"/>
    <n v="0.16669999999999999"/>
    <s v="No"/>
    <s v="No"/>
    <s v="No"/>
    <s v="No"/>
    <s v="No"/>
    <s v="No"/>
    <s v="No"/>
    <s v="No"/>
    <s v="No"/>
    <s v="No"/>
    <s v="Yes"/>
    <s v="Yes"/>
    <s v="Yes"/>
    <s v="Yes"/>
    <s v="CEP"/>
  </r>
  <r>
    <n v="159880"/>
    <x v="258"/>
    <x v="233"/>
    <x v="8"/>
    <s v="7th District"/>
    <s v="Public"/>
    <s v="School District"/>
    <s v="No"/>
    <s v="Yes"/>
    <n v="665440"/>
    <x v="1463"/>
    <s v="3528 S Ferdinand"/>
    <m/>
    <s v="Seattle"/>
    <s v="Washington"/>
    <s v="98108"/>
    <n v="52"/>
    <n v="0"/>
    <n v="0"/>
    <n v="52"/>
    <x v="0"/>
    <n v="0"/>
    <n v="1"/>
    <s v="No"/>
    <s v="No"/>
    <s v="No"/>
    <s v="No"/>
    <s v="No"/>
    <s v="No"/>
    <s v="No"/>
    <s v="No"/>
    <s v="No"/>
    <s v="No"/>
    <s v="Yes"/>
    <s v="Yes"/>
    <s v="Yes"/>
    <s v="Yes"/>
    <s v="CEP"/>
  </r>
  <r>
    <n v="159880"/>
    <x v="258"/>
    <x v="233"/>
    <x v="8"/>
    <s v="7th District"/>
    <s v="Public"/>
    <s v="School District"/>
    <s v="No"/>
    <s v="Yes"/>
    <n v="660411"/>
    <x v="1464"/>
    <s v="11725 1st Ave. N.E."/>
    <m/>
    <s v="Seattle"/>
    <s v="Washington"/>
    <s v="98125"/>
    <n v="179"/>
    <n v="0"/>
    <n v="59"/>
    <n v="238"/>
    <x v="1268"/>
    <n v="0"/>
    <n v="0.75209999999999999"/>
    <s v="No"/>
    <s v="Yes"/>
    <s v="Yes"/>
    <s v="Yes"/>
    <s v="Yes"/>
    <s v="Yes"/>
    <s v="Yes"/>
    <s v="No"/>
    <s v="No"/>
    <s v="No"/>
    <s v="No"/>
    <s v="No"/>
    <s v="No"/>
    <s v="No"/>
    <s v="CEP"/>
  </r>
  <r>
    <n v="159880"/>
    <x v="258"/>
    <x v="233"/>
    <x v="8"/>
    <s v="7th District"/>
    <s v="Public"/>
    <s v="School District"/>
    <s v="No"/>
    <s v="Yes"/>
    <n v="660430"/>
    <x v="1465"/>
    <s v="11051 34th Ave NE"/>
    <m/>
    <s v="Seattle"/>
    <s v="Washington"/>
    <s v="98125"/>
    <n v="224"/>
    <n v="43"/>
    <n v="583"/>
    <n v="850"/>
    <x v="1269"/>
    <n v="5.0599999999999999E-2"/>
    <n v="0.31409999999999999"/>
    <s v="No"/>
    <s v="No"/>
    <s v="No"/>
    <s v="No"/>
    <s v="No"/>
    <s v="No"/>
    <s v="No"/>
    <s v="Yes"/>
    <s v="Yes"/>
    <s v="Yes"/>
    <s v="No"/>
    <s v="No"/>
    <s v="No"/>
    <s v="No"/>
    <s v="Standard"/>
  </r>
  <r>
    <n v="159880"/>
    <x v="258"/>
    <x v="233"/>
    <x v="8"/>
    <s v="7th District"/>
    <s v="Public"/>
    <s v="School District"/>
    <s v="No"/>
    <s v="Yes"/>
    <n v="660387"/>
    <x v="1466"/>
    <s v="201 Garfield St."/>
    <m/>
    <s v="Seattle"/>
    <s v="Washington"/>
    <s v="98109"/>
    <n v="54"/>
    <n v="10"/>
    <n v="204"/>
    <n v="268"/>
    <x v="1270"/>
    <n v="3.73E-2"/>
    <n v="0.23880000000000001"/>
    <s v="No"/>
    <s v="Yes"/>
    <s v="Yes"/>
    <s v="Yes"/>
    <s v="Yes"/>
    <s v="Yes"/>
    <s v="Yes"/>
    <s v="No"/>
    <s v="No"/>
    <s v="No"/>
    <s v="No"/>
    <s v="No"/>
    <s v="No"/>
    <s v="No"/>
    <s v="Standard"/>
  </r>
  <r>
    <n v="159880"/>
    <x v="258"/>
    <x v="233"/>
    <x v="8"/>
    <s v="7th District"/>
    <s v="Public"/>
    <s v="School District"/>
    <s v="No"/>
    <s v="Yes"/>
    <n v="660450"/>
    <x v="1467"/>
    <s v="3301 South Horton Street"/>
    <m/>
    <s v="Seattle"/>
    <s v="Washington"/>
    <s v="98144"/>
    <n v="259"/>
    <n v="0"/>
    <n v="73"/>
    <n v="332"/>
    <x v="1271"/>
    <n v="0"/>
    <n v="0.78010000000000002"/>
    <s v="Yes"/>
    <s v="Yes"/>
    <s v="Yes"/>
    <s v="Yes"/>
    <s v="Yes"/>
    <s v="Yes"/>
    <s v="Yes"/>
    <s v="No"/>
    <s v="No"/>
    <s v="No"/>
    <s v="No"/>
    <s v="No"/>
    <s v="No"/>
    <s v="No"/>
    <s v="CEP"/>
  </r>
  <r>
    <n v="159880"/>
    <x v="258"/>
    <x v="233"/>
    <x v="8"/>
    <s v="7th District"/>
    <s v="Public"/>
    <s v="School District"/>
    <s v="No"/>
    <s v="Yes"/>
    <n v="660418"/>
    <x v="1468"/>
    <s v="4030 N.E. 109th St"/>
    <m/>
    <s v="Seattle"/>
    <s v="Washington"/>
    <s v="98125"/>
    <n v="69"/>
    <n v="6"/>
    <n v="116"/>
    <n v="191"/>
    <x v="1123"/>
    <n v="3.1399999999999997E-2"/>
    <n v="0.39269999999999999"/>
    <s v="No"/>
    <s v="Yes"/>
    <s v="Yes"/>
    <s v="Yes"/>
    <s v="Yes"/>
    <s v="Yes"/>
    <s v="Yes"/>
    <s v="No"/>
    <s v="No"/>
    <s v="No"/>
    <s v="No"/>
    <s v="No"/>
    <s v="No"/>
    <s v="No"/>
    <s v="Standard"/>
  </r>
  <r>
    <n v="159880"/>
    <x v="258"/>
    <x v="233"/>
    <x v="8"/>
    <s v="7th District"/>
    <s v="Public"/>
    <s v="School District"/>
    <s v="No"/>
    <s v="Yes"/>
    <n v="660428"/>
    <x v="1469"/>
    <s v="4057 5th Ave. N.E."/>
    <m/>
    <s v="Seattle"/>
    <s v="Washington"/>
    <s v="98105"/>
    <n v="17"/>
    <n v="14"/>
    <n v="388"/>
    <n v="419"/>
    <x v="1272"/>
    <n v="3.3399999999999999E-2"/>
    <n v="7.3999999999999996E-2"/>
    <s v="No"/>
    <s v="Yes"/>
    <s v="Yes"/>
    <s v="Yes"/>
    <s v="Yes"/>
    <s v="Yes"/>
    <s v="Yes"/>
    <s v="No"/>
    <s v="No"/>
    <s v="No"/>
    <s v="No"/>
    <s v="No"/>
    <s v="No"/>
    <s v="No"/>
    <s v="Standard"/>
  </r>
  <r>
    <n v="159880"/>
    <x v="258"/>
    <x v="233"/>
    <x v="8"/>
    <s v="7th District"/>
    <s v="Public"/>
    <s v="School District"/>
    <s v="No"/>
    <s v="Yes"/>
    <n v="660392"/>
    <x v="1470"/>
    <s v="3200 23rd Ave. S."/>
    <m/>
    <s v="Seattle"/>
    <s v="Washington"/>
    <s v="98108"/>
    <n v="214"/>
    <n v="0"/>
    <n v="210"/>
    <n v="424"/>
    <x v="1273"/>
    <n v="0"/>
    <n v="0.50470000000000004"/>
    <s v="No"/>
    <s v="Yes"/>
    <s v="Yes"/>
    <s v="Yes"/>
    <s v="Yes"/>
    <s v="Yes"/>
    <s v="Yes"/>
    <s v="No"/>
    <s v="No"/>
    <s v="No"/>
    <s v="No"/>
    <s v="No"/>
    <s v="No"/>
    <s v="No"/>
    <s v="CEP"/>
  </r>
  <r>
    <n v="159880"/>
    <x v="258"/>
    <x v="233"/>
    <x v="8"/>
    <s v="7th District"/>
    <s v="Public"/>
    <s v="School District"/>
    <s v="No"/>
    <s v="Yes"/>
    <n v="660393"/>
    <x v="1471"/>
    <s v="2645 California Ave SW"/>
    <m/>
    <s v="Seattle"/>
    <s v="Washington"/>
    <s v="98116"/>
    <n v="53"/>
    <n v="11"/>
    <n v="444"/>
    <n v="508"/>
    <x v="1274"/>
    <n v="2.1700000000000001E-2"/>
    <n v="0.126"/>
    <s v="No"/>
    <s v="Yes"/>
    <s v="Yes"/>
    <s v="Yes"/>
    <s v="Yes"/>
    <s v="Yes"/>
    <s v="Yes"/>
    <s v="No"/>
    <s v="No"/>
    <s v="No"/>
    <s v="No"/>
    <s v="No"/>
    <s v="No"/>
    <s v="No"/>
    <s v="Standard"/>
  </r>
  <r>
    <n v="159880"/>
    <x v="258"/>
    <x v="233"/>
    <x v="8"/>
    <s v="7th District"/>
    <s v="Public"/>
    <s v="School District"/>
    <s v="No"/>
    <s v="Yes"/>
    <n v="660394"/>
    <x v="1472"/>
    <s v="4530 46th Ave. N.E."/>
    <m/>
    <s v="Seattle"/>
    <s v="Washington"/>
    <s v="98105"/>
    <n v="72"/>
    <n v="11"/>
    <n v="193"/>
    <n v="276"/>
    <x v="1275"/>
    <n v="3.9899999999999998E-2"/>
    <n v="0.30070000000000002"/>
    <s v="No"/>
    <s v="Yes"/>
    <s v="Yes"/>
    <s v="Yes"/>
    <s v="Yes"/>
    <s v="Yes"/>
    <s v="Yes"/>
    <s v="No"/>
    <s v="No"/>
    <s v="No"/>
    <s v="No"/>
    <s v="No"/>
    <s v="No"/>
    <s v="No"/>
    <s v="Standard"/>
  </r>
  <r>
    <n v="159880"/>
    <x v="258"/>
    <x v="233"/>
    <x v="8"/>
    <s v="7th District"/>
    <s v="Public"/>
    <s v="School District"/>
    <s v="No"/>
    <s v="Yes"/>
    <n v="660395"/>
    <x v="1473"/>
    <s v="4000 27th Ave. W."/>
    <m/>
    <s v="Seattle"/>
    <s v="Washington"/>
    <s v="98199"/>
    <n v="15"/>
    <n v="4"/>
    <n v="311"/>
    <n v="330"/>
    <x v="1276"/>
    <n v="1.21E-2"/>
    <n v="5.7599999999999998E-2"/>
    <s v="No"/>
    <s v="Yes"/>
    <s v="Yes"/>
    <s v="Yes"/>
    <s v="Yes"/>
    <s v="Yes"/>
    <s v="Yes"/>
    <s v="No"/>
    <s v="No"/>
    <s v="No"/>
    <s v="No"/>
    <s v="No"/>
    <s v="No"/>
    <s v="No"/>
    <s v="Standard"/>
  </r>
  <r>
    <n v="159880"/>
    <x v="258"/>
    <x v="233"/>
    <x v="8"/>
    <s v="7th District"/>
    <s v="Public"/>
    <s v="School District"/>
    <s v="No"/>
    <s v="Yes"/>
    <n v="660396"/>
    <x v="1474"/>
    <s v="135 32nd Ave."/>
    <m/>
    <s v="Seattle"/>
    <s v="Washington"/>
    <s v="98122"/>
    <n v="173"/>
    <n v="0"/>
    <n v="123"/>
    <n v="296"/>
    <x v="1277"/>
    <n v="0"/>
    <n v="0.58450000000000002"/>
    <s v="Yes"/>
    <s v="Yes"/>
    <s v="Yes"/>
    <s v="Yes"/>
    <s v="Yes"/>
    <s v="Yes"/>
    <s v="Yes"/>
    <s v="No"/>
    <s v="No"/>
    <s v="No"/>
    <s v="No"/>
    <s v="No"/>
    <s v="No"/>
    <s v="No"/>
    <s v="CEP"/>
  </r>
  <r>
    <n v="159880"/>
    <x v="258"/>
    <x v="233"/>
    <x v="8"/>
    <s v="7th District"/>
    <s v="Public"/>
    <s v="School District"/>
    <s v="No"/>
    <s v="Yes"/>
    <n v="681120"/>
    <x v="1475"/>
    <s v="3015 NW 68th St."/>
    <m/>
    <s v="Seattle"/>
    <s v="Washington"/>
    <s v="98117"/>
    <n v="62"/>
    <n v="0"/>
    <n v="59"/>
    <n v="121"/>
    <x v="1278"/>
    <n v="0"/>
    <n v="0.51239999999999997"/>
    <s v="No"/>
    <s v="Yes"/>
    <s v="Yes"/>
    <s v="Yes"/>
    <s v="Yes"/>
    <s v="Yes"/>
    <s v="Yes"/>
    <s v="Yes"/>
    <s v="Yes"/>
    <s v="Yes"/>
    <s v="No"/>
    <s v="No"/>
    <s v="No"/>
    <s v="No"/>
    <s v="CEP"/>
  </r>
  <r>
    <n v="159880"/>
    <x v="258"/>
    <x v="233"/>
    <x v="8"/>
    <s v="7th District"/>
    <s v="Public"/>
    <s v="School District"/>
    <s v="No"/>
    <s v="Yes"/>
    <n v="685834"/>
    <x v="1476"/>
    <s v="4400 Interlake Ave. N."/>
    <m/>
    <s v="Seattle"/>
    <s v="Washington"/>
    <s v="98103"/>
    <n v="127"/>
    <n v="23"/>
    <n v="1567"/>
    <n v="1717"/>
    <x v="750"/>
    <n v="1.34E-2"/>
    <n v="8.7400000000000005E-2"/>
    <s v="No"/>
    <s v="No"/>
    <s v="No"/>
    <s v="No"/>
    <s v="No"/>
    <s v="No"/>
    <s v="No"/>
    <s v="No"/>
    <s v="No"/>
    <s v="No"/>
    <s v="Yes"/>
    <s v="Yes"/>
    <s v="Yes"/>
    <s v="Yes"/>
    <s v="Standard"/>
  </r>
  <r>
    <n v="159880"/>
    <x v="258"/>
    <x v="233"/>
    <x v="8"/>
    <s v="7th District"/>
    <s v="Public"/>
    <s v="School District"/>
    <s v="No"/>
    <s v="Yes"/>
    <n v="665437"/>
    <x v="1477"/>
    <s v="5959 Delridge Way SW"/>
    <m/>
    <s v="Seattle"/>
    <s v="Washington"/>
    <s v="98106"/>
    <n v="131"/>
    <n v="17"/>
    <n v="315"/>
    <n v="463"/>
    <x v="1279"/>
    <n v="3.6700000000000003E-2"/>
    <n v="0.31969999999999998"/>
    <s v="Yes"/>
    <s v="Yes"/>
    <s v="Yes"/>
    <s v="Yes"/>
    <s v="Yes"/>
    <s v="Yes"/>
    <s v="Yes"/>
    <s v="Yes"/>
    <s v="Yes"/>
    <s v="Yes"/>
    <s v="No"/>
    <s v="No"/>
    <s v="No"/>
    <s v="No"/>
    <s v="Standard"/>
  </r>
  <r>
    <n v="159880"/>
    <x v="258"/>
    <x v="233"/>
    <x v="8"/>
    <s v="7th District"/>
    <s v="Public"/>
    <s v="School District"/>
    <s v="No"/>
    <s v="Yes"/>
    <n v="660397"/>
    <x v="118"/>
    <s v="1058 E. Mercer St."/>
    <m/>
    <s v="Seattle"/>
    <s v="Washington"/>
    <s v="98102"/>
    <n v="350"/>
    <n v="0"/>
    <n v="31"/>
    <n v="381"/>
    <x v="1280"/>
    <n v="0"/>
    <n v="0.91859999999999997"/>
    <s v="Yes"/>
    <s v="Yes"/>
    <s v="Yes"/>
    <s v="Yes"/>
    <s v="Yes"/>
    <s v="Yes"/>
    <s v="Yes"/>
    <s v="No"/>
    <s v="No"/>
    <s v="No"/>
    <s v="No"/>
    <s v="No"/>
    <s v="No"/>
    <s v="No"/>
    <s v="CEP"/>
  </r>
  <r>
    <n v="159880"/>
    <x v="258"/>
    <x v="233"/>
    <x v="8"/>
    <s v="7th District"/>
    <s v="Public"/>
    <s v="School District"/>
    <s v="No"/>
    <s v="Yes"/>
    <n v="660398"/>
    <x v="1478"/>
    <s v="2511 N.W. 80th St."/>
    <m/>
    <s v="Seattle"/>
    <s v="Washington"/>
    <s v="98117"/>
    <n v="35"/>
    <n v="10"/>
    <n v="490"/>
    <n v="535"/>
    <x v="1281"/>
    <n v="1.8700000000000001E-2"/>
    <n v="8.4099999999999994E-2"/>
    <s v="No"/>
    <s v="Yes"/>
    <s v="Yes"/>
    <s v="Yes"/>
    <s v="Yes"/>
    <s v="Yes"/>
    <s v="Yes"/>
    <s v="No"/>
    <s v="No"/>
    <s v="No"/>
    <s v="No"/>
    <s v="No"/>
    <s v="No"/>
    <s v="No"/>
    <s v="Standard"/>
  </r>
  <r>
    <n v="159880"/>
    <x v="258"/>
    <x v="233"/>
    <x v="8"/>
    <s v="7th District"/>
    <s v="Public"/>
    <s v="School District"/>
    <s v="No"/>
    <s v="Yes"/>
    <n v="660399"/>
    <x v="1479"/>
    <s v="3429 45th Ave SW"/>
    <m/>
    <s v="Seattle"/>
    <s v="Washington"/>
    <s v="98116"/>
    <n v="112"/>
    <n v="19"/>
    <n v="893"/>
    <n v="1024"/>
    <x v="1282"/>
    <n v="1.8599999999999998E-2"/>
    <n v="0.12790000000000001"/>
    <s v="No"/>
    <s v="No"/>
    <s v="No"/>
    <s v="No"/>
    <s v="No"/>
    <s v="No"/>
    <s v="No"/>
    <s v="Yes"/>
    <s v="Yes"/>
    <s v="Yes"/>
    <s v="No"/>
    <s v="No"/>
    <s v="No"/>
    <s v="No"/>
    <s v="Standard"/>
  </r>
  <r>
    <n v="159880"/>
    <x v="258"/>
    <x v="233"/>
    <x v="8"/>
    <s v="7th District"/>
    <s v="Public"/>
    <s v="School District"/>
    <s v="No"/>
    <s v="Yes"/>
    <n v="660400"/>
    <x v="1480"/>
    <s v="1121 33rd Avenue"/>
    <m/>
    <s v="Seattle"/>
    <s v="Washington"/>
    <s v="98122"/>
    <n v="162"/>
    <n v="0"/>
    <n v="63"/>
    <n v="225"/>
    <x v="276"/>
    <n v="0"/>
    <n v="0.72"/>
    <s v="No"/>
    <s v="Yes"/>
    <s v="Yes"/>
    <s v="Yes"/>
    <s v="Yes"/>
    <s v="Yes"/>
    <s v="Yes"/>
    <s v="No"/>
    <s v="No"/>
    <s v="No"/>
    <s v="No"/>
    <s v="No"/>
    <s v="No"/>
    <s v="No"/>
    <s v="CEP"/>
  </r>
  <r>
    <n v="159880"/>
    <x v="258"/>
    <x v="233"/>
    <x v="8"/>
    <s v="7th District"/>
    <s v="Public"/>
    <s v="School District"/>
    <s v="No"/>
    <s v="Yes"/>
    <n v="685835"/>
    <x v="1481"/>
    <s v="2418 24th Ave. W."/>
    <m/>
    <s v="Seattle"/>
    <s v="Washington"/>
    <s v="98199"/>
    <n v="28"/>
    <n v="11"/>
    <n v="298"/>
    <n v="337"/>
    <x v="1283"/>
    <n v="3.2599999999999997E-2"/>
    <n v="0.1157"/>
    <s v="Yes"/>
    <s v="Yes"/>
    <s v="Yes"/>
    <s v="Yes"/>
    <s v="Yes"/>
    <s v="Yes"/>
    <s v="Yes"/>
    <s v="No"/>
    <s v="No"/>
    <s v="No"/>
    <s v="No"/>
    <s v="No"/>
    <s v="No"/>
    <s v="No"/>
    <s v="Standard"/>
  </r>
  <r>
    <n v="159880"/>
    <x v="258"/>
    <x v="233"/>
    <x v="8"/>
    <s v="7th District"/>
    <s v="Public"/>
    <s v="School District"/>
    <s v="No"/>
    <s v="Yes"/>
    <n v="660401"/>
    <x v="1482"/>
    <s v="4925 Corson Avenue S"/>
    <m/>
    <s v="Seattle"/>
    <s v="Washington"/>
    <s v="98108"/>
    <n v="168"/>
    <n v="0"/>
    <n v="242"/>
    <n v="410"/>
    <x v="1284"/>
    <n v="0"/>
    <n v="0.4098"/>
    <s v="No"/>
    <s v="Yes"/>
    <s v="Yes"/>
    <s v="Yes"/>
    <s v="Yes"/>
    <s v="Yes"/>
    <s v="Yes"/>
    <s v="No"/>
    <s v="No"/>
    <s v="No"/>
    <s v="No"/>
    <s v="No"/>
    <s v="No"/>
    <s v="No"/>
    <s v="CEP"/>
  </r>
  <r>
    <n v="159880"/>
    <x v="258"/>
    <x v="233"/>
    <x v="8"/>
    <s v="7th District"/>
    <s v="Public"/>
    <s v="School District"/>
    <s v="No"/>
    <s v="Yes"/>
    <n v="660358"/>
    <x v="1483"/>
    <s v="6725 45th Ave. S."/>
    <m/>
    <s v="Seattle"/>
    <s v="Washington"/>
    <s v="98118"/>
    <n v="242"/>
    <n v="0"/>
    <n v="39"/>
    <n v="281"/>
    <x v="1285"/>
    <n v="0"/>
    <n v="0.86119999999999997"/>
    <s v="No"/>
    <s v="Yes"/>
    <s v="Yes"/>
    <s v="Yes"/>
    <s v="Yes"/>
    <s v="Yes"/>
    <s v="Yes"/>
    <s v="No"/>
    <s v="No"/>
    <s v="No"/>
    <s v="No"/>
    <s v="No"/>
    <s v="No"/>
    <s v="No"/>
    <s v="CEP"/>
  </r>
  <r>
    <n v="159880"/>
    <x v="258"/>
    <x v="233"/>
    <x v="8"/>
    <s v="7th District"/>
    <s v="Public"/>
    <s v="School District"/>
    <s v="No"/>
    <s v="Yes"/>
    <n v="660404"/>
    <x v="1484"/>
    <s v="1915 1st Ave. W."/>
    <m/>
    <s v="Seattle"/>
    <s v="Washington"/>
    <s v="98119"/>
    <n v="61"/>
    <n v="13"/>
    <n v="392"/>
    <n v="466"/>
    <x v="1286"/>
    <n v="2.7900000000000001E-2"/>
    <n v="0.1588"/>
    <s v="No"/>
    <s v="No"/>
    <s v="No"/>
    <s v="No"/>
    <s v="No"/>
    <s v="No"/>
    <s v="No"/>
    <s v="Yes"/>
    <s v="Yes"/>
    <s v="Yes"/>
    <s v="No"/>
    <s v="No"/>
    <s v="No"/>
    <s v="No"/>
    <s v="Standard"/>
  </r>
  <r>
    <n v="159880"/>
    <x v="258"/>
    <x v="233"/>
    <x v="8"/>
    <s v="7th District"/>
    <s v="Public"/>
    <s v="School District"/>
    <s v="No"/>
    <s v="Yes"/>
    <n v="664736"/>
    <x v="1485"/>
    <s v="144 NE 54th St"/>
    <m/>
    <s v="Seattle"/>
    <s v="Washington"/>
    <s v="98105"/>
    <n v="15"/>
    <n v="12"/>
    <n v="450"/>
    <n v="477"/>
    <x v="1287"/>
    <n v="2.52E-2"/>
    <n v="5.6599999999999998E-2"/>
    <s v="No"/>
    <s v="Yes"/>
    <s v="Yes"/>
    <s v="Yes"/>
    <s v="Yes"/>
    <s v="Yes"/>
    <s v="Yes"/>
    <s v="No"/>
    <s v="No"/>
    <s v="No"/>
    <s v="No"/>
    <s v="No"/>
    <s v="No"/>
    <s v="No"/>
    <s v="Standard"/>
  </r>
  <r>
    <n v="159880"/>
    <x v="258"/>
    <x v="233"/>
    <x v="8"/>
    <s v="7th District"/>
    <s v="Public"/>
    <s v="School District"/>
    <s v="No"/>
    <s v="Yes"/>
    <n v="660405"/>
    <x v="1486"/>
    <s v="1617 38th Avenue East"/>
    <m/>
    <s v="Seattle"/>
    <s v="Washington"/>
    <s v="98112"/>
    <n v="13"/>
    <n v="5"/>
    <n v="200"/>
    <n v="218"/>
    <x v="1288"/>
    <n v="2.29E-2"/>
    <n v="8.2600000000000007E-2"/>
    <s v="No"/>
    <s v="Yes"/>
    <s v="Yes"/>
    <s v="Yes"/>
    <s v="Yes"/>
    <s v="Yes"/>
    <s v="Yes"/>
    <s v="No"/>
    <s v="No"/>
    <s v="No"/>
    <s v="No"/>
    <s v="No"/>
    <s v="No"/>
    <s v="No"/>
    <s v="Standard"/>
  </r>
  <r>
    <n v="159880"/>
    <x v="258"/>
    <x v="233"/>
    <x v="8"/>
    <s v="7th District"/>
    <s v="Public"/>
    <s v="School District"/>
    <s v="No"/>
    <s v="Yes"/>
    <n v="684885"/>
    <x v="1487"/>
    <s v="301 21st Ave E"/>
    <m/>
    <s v="Seattle"/>
    <s v="Washington"/>
    <s v="98112"/>
    <n v="303"/>
    <n v="0"/>
    <n v="184"/>
    <n v="487"/>
    <x v="1289"/>
    <n v="0"/>
    <n v="0.62219999999999998"/>
    <s v="No"/>
    <s v="No"/>
    <s v="No"/>
    <s v="No"/>
    <s v="No"/>
    <s v="No"/>
    <s v="No"/>
    <s v="Yes"/>
    <s v="Yes"/>
    <s v="Yes"/>
    <s v="No"/>
    <s v="No"/>
    <s v="No"/>
    <s v="No"/>
    <s v="CEP"/>
  </r>
  <r>
    <n v="159880"/>
    <x v="258"/>
    <x v="233"/>
    <x v="8"/>
    <s v="7th District"/>
    <s v="Public"/>
    <s v="School District"/>
    <s v="No"/>
    <s v="Yes"/>
    <n v="660407"/>
    <x v="1488"/>
    <s v="1600 S. Columbian Way"/>
    <m/>
    <s v="Seattle"/>
    <s v="Washington"/>
    <s v="98108"/>
    <n v="418"/>
    <n v="0"/>
    <n v="341"/>
    <n v="759"/>
    <x v="1290"/>
    <n v="0"/>
    <n v="0.55069999999999997"/>
    <s v="No"/>
    <s v="No"/>
    <s v="No"/>
    <s v="No"/>
    <s v="No"/>
    <s v="No"/>
    <s v="No"/>
    <s v="Yes"/>
    <s v="Yes"/>
    <s v="Yes"/>
    <s v="No"/>
    <s v="No"/>
    <s v="No"/>
    <s v="No"/>
    <s v="CEP"/>
  </r>
  <r>
    <n v="159880"/>
    <x v="258"/>
    <x v="233"/>
    <x v="8"/>
    <s v="7th District"/>
    <s v="Public"/>
    <s v="School District"/>
    <s v="No"/>
    <s v="Yes"/>
    <n v="665456"/>
    <x v="1489"/>
    <s v="1330 North 90th Street"/>
    <m/>
    <s v="Seattle"/>
    <s v="Washington"/>
    <s v="98103"/>
    <n v="40"/>
    <n v="0"/>
    <n v="20"/>
    <n v="60"/>
    <x v="414"/>
    <n v="0"/>
    <n v="0.66669999999999996"/>
    <s v="No"/>
    <s v="No"/>
    <s v="No"/>
    <s v="No"/>
    <s v="No"/>
    <s v="No"/>
    <s v="No"/>
    <s v="No"/>
    <s v="No"/>
    <s v="No"/>
    <s v="Yes"/>
    <s v="Yes"/>
    <s v="Yes"/>
    <s v="Yes"/>
    <s v="CEP"/>
  </r>
  <r>
    <n v="159880"/>
    <x v="258"/>
    <x v="233"/>
    <x v="8"/>
    <s v="7th District"/>
    <s v="Public"/>
    <s v="School District"/>
    <s v="No"/>
    <s v="Yes"/>
    <n v="665455"/>
    <x v="1490"/>
    <s v="Chemistry Library, Rooms 19/21"/>
    <s v="Box 355845"/>
    <s v="Seattle"/>
    <s v="Washington"/>
    <s v="98195"/>
    <n v="9"/>
    <n v="0"/>
    <n v="26"/>
    <n v="35"/>
    <x v="1291"/>
    <n v="0"/>
    <n v="0.2571"/>
    <s v="No"/>
    <s v="No"/>
    <s v="No"/>
    <s v="No"/>
    <s v="No"/>
    <s v="No"/>
    <s v="No"/>
    <s v="No"/>
    <s v="No"/>
    <s v="No"/>
    <s v="Yes"/>
    <s v="Yes"/>
    <s v="Yes"/>
    <s v="Yes"/>
    <s v="CEP"/>
  </r>
  <r>
    <n v="159880"/>
    <x v="258"/>
    <x v="233"/>
    <x v="8"/>
    <s v="7th District"/>
    <s v="Public"/>
    <s v="School District"/>
    <s v="No"/>
    <s v="Yes"/>
    <n v="660409"/>
    <x v="1491"/>
    <s v="2409 22nd Ave. E."/>
    <m/>
    <s v="Seattle"/>
    <s v="Washington"/>
    <s v="98112"/>
    <n v="9"/>
    <n v="0"/>
    <n v="159"/>
    <n v="168"/>
    <x v="1292"/>
    <n v="0"/>
    <n v="5.3600000000000002E-2"/>
    <s v="No"/>
    <s v="Yes"/>
    <s v="Yes"/>
    <s v="Yes"/>
    <s v="Yes"/>
    <s v="Yes"/>
    <s v="Yes"/>
    <s v="No"/>
    <s v="No"/>
    <s v="No"/>
    <s v="No"/>
    <s v="No"/>
    <s v="No"/>
    <s v="No"/>
    <s v="Standard"/>
  </r>
  <r>
    <n v="159880"/>
    <x v="258"/>
    <x v="233"/>
    <x v="8"/>
    <s v="7th District"/>
    <s v="Public"/>
    <s v="School District"/>
    <s v="No"/>
    <s v="Yes"/>
    <n v="660384"/>
    <x v="1492"/>
    <s v="10750 30th Ave. N.E."/>
    <m/>
    <s v="Seattle"/>
    <s v="Washington"/>
    <s v="98125"/>
    <n v="297"/>
    <n v="42"/>
    <n v="793"/>
    <n v="1132"/>
    <x v="1293"/>
    <n v="3.7100000000000001E-2"/>
    <n v="0.29949999999999999"/>
    <s v="No"/>
    <s v="No"/>
    <s v="No"/>
    <s v="No"/>
    <s v="No"/>
    <s v="No"/>
    <s v="No"/>
    <s v="No"/>
    <s v="No"/>
    <s v="No"/>
    <s v="Yes"/>
    <s v="Yes"/>
    <s v="Yes"/>
    <s v="Yes"/>
    <s v="Standard"/>
  </r>
  <r>
    <n v="159880"/>
    <x v="258"/>
    <x v="233"/>
    <x v="8"/>
    <s v="7th District"/>
    <s v="Public"/>
    <s v="School District"/>
    <s v="No"/>
    <s v="Yes"/>
    <n v="660410"/>
    <x v="1493"/>
    <s v="9018 24th Ave. N.W."/>
    <m/>
    <s v="Seattle"/>
    <s v="Washington"/>
    <s v="98117"/>
    <n v="29"/>
    <n v="7"/>
    <n v="333"/>
    <n v="369"/>
    <x v="1294"/>
    <n v="1.9E-2"/>
    <n v="9.7600000000000006E-2"/>
    <s v="Yes"/>
    <s v="Yes"/>
    <s v="Yes"/>
    <s v="Yes"/>
    <s v="Yes"/>
    <s v="Yes"/>
    <s v="Yes"/>
    <s v="No"/>
    <s v="No"/>
    <s v="No"/>
    <s v="No"/>
    <s v="No"/>
    <s v="No"/>
    <s v="No"/>
    <s v="Standard"/>
  </r>
  <r>
    <n v="159880"/>
    <x v="258"/>
    <x v="233"/>
    <x v="8"/>
    <s v="7th District"/>
    <s v="Public"/>
    <s v="School District"/>
    <s v="No"/>
    <s v="Yes"/>
    <n v="663282"/>
    <x v="1494"/>
    <s v="301 21st Ave. E."/>
    <m/>
    <s v="Seattle"/>
    <s v="Washington"/>
    <s v="98112"/>
    <n v="52"/>
    <n v="8"/>
    <n v="195"/>
    <n v="255"/>
    <x v="1295"/>
    <n v="3.1399999999999997E-2"/>
    <n v="0.23530000000000001"/>
    <s v="No"/>
    <s v="No"/>
    <s v="No"/>
    <s v="No"/>
    <s v="No"/>
    <s v="No"/>
    <s v="No"/>
    <s v="No"/>
    <s v="No"/>
    <s v="No"/>
    <s v="Yes"/>
    <s v="Yes"/>
    <s v="Yes"/>
    <s v="Yes"/>
    <s v="Standard"/>
  </r>
  <r>
    <n v="159880"/>
    <x v="258"/>
    <x v="233"/>
    <x v="8"/>
    <s v="7th District"/>
    <s v="Public"/>
    <s v="School District"/>
    <s v="No"/>
    <s v="Yes"/>
    <n v="660412"/>
    <x v="1495"/>
    <s v="13018 20th Avenue Northeast"/>
    <m/>
    <s v="Seattle"/>
    <s v="Washington"/>
    <s v="98125"/>
    <n v="310"/>
    <n v="0"/>
    <n v="181"/>
    <n v="491"/>
    <x v="1147"/>
    <n v="0"/>
    <n v="0.63139999999999996"/>
    <s v="Yes"/>
    <s v="Yes"/>
    <s v="Yes"/>
    <s v="Yes"/>
    <s v="Yes"/>
    <s v="Yes"/>
    <s v="Yes"/>
    <s v="No"/>
    <s v="No"/>
    <s v="No"/>
    <s v="No"/>
    <s v="No"/>
    <s v="No"/>
    <s v="No"/>
    <s v="CEP"/>
  </r>
  <r>
    <n v="159880"/>
    <x v="258"/>
    <x v="233"/>
    <x v="8"/>
    <s v="7th District"/>
    <s v="Public"/>
    <s v="School District"/>
    <s v="No"/>
    <s v="Yes"/>
    <n v="660413"/>
    <x v="1097"/>
    <s v="504 N.E. 95th St."/>
    <m/>
    <s v="Seattle"/>
    <s v="Washington"/>
    <s v="98115"/>
    <n v="173"/>
    <n v="0"/>
    <n v="186"/>
    <n v="359"/>
    <x v="1296"/>
    <n v="0"/>
    <n v="0.4819"/>
    <s v="No"/>
    <s v="Yes"/>
    <s v="Yes"/>
    <s v="Yes"/>
    <s v="Yes"/>
    <s v="Yes"/>
    <s v="Yes"/>
    <s v="No"/>
    <s v="No"/>
    <s v="No"/>
    <s v="No"/>
    <s v="No"/>
    <s v="No"/>
    <s v="No"/>
    <s v="CEP"/>
  </r>
  <r>
    <n v="159880"/>
    <x v="258"/>
    <x v="233"/>
    <x v="8"/>
    <s v="7th District"/>
    <s v="Public"/>
    <s v="School District"/>
    <s v="No"/>
    <s v="Yes"/>
    <n v="660365"/>
    <x v="1496"/>
    <s v="5215 46th Ave. S."/>
    <m/>
    <s v="Seattle"/>
    <s v="Washington"/>
    <s v="98118"/>
    <n v="162"/>
    <n v="0"/>
    <n v="193"/>
    <n v="355"/>
    <x v="1297"/>
    <n v="0"/>
    <n v="0.45629999999999998"/>
    <s v="No"/>
    <s v="Yes"/>
    <s v="Yes"/>
    <s v="Yes"/>
    <s v="Yes"/>
    <s v="Yes"/>
    <s v="Yes"/>
    <s v="Yes"/>
    <s v="Yes"/>
    <s v="Yes"/>
    <s v="No"/>
    <s v="No"/>
    <s v="No"/>
    <s v="No"/>
    <s v="CEP"/>
  </r>
  <r>
    <n v="159880"/>
    <x v="258"/>
    <x v="233"/>
    <x v="8"/>
    <s v="7th District"/>
    <s v="Public"/>
    <s v="School District"/>
    <s v="No"/>
    <s v="Yes"/>
    <n v="660414"/>
    <x v="1497"/>
    <s v="1901 S.W. Genessee St."/>
    <m/>
    <s v="Seattle"/>
    <s v="Washington"/>
    <s v="98106"/>
    <n v="43"/>
    <n v="12"/>
    <n v="396"/>
    <n v="451"/>
    <x v="1298"/>
    <n v="2.6599999999999999E-2"/>
    <n v="0.122"/>
    <s v="No"/>
    <s v="Yes"/>
    <s v="Yes"/>
    <s v="Yes"/>
    <s v="Yes"/>
    <s v="Yes"/>
    <s v="Yes"/>
    <s v="Yes"/>
    <s v="Yes"/>
    <s v="Yes"/>
    <s v="No"/>
    <s v="No"/>
    <s v="No"/>
    <s v="No"/>
    <s v="Standard"/>
  </r>
  <r>
    <n v="159880"/>
    <x v="258"/>
    <x v="233"/>
    <x v="8"/>
    <s v="7th District"/>
    <s v="Public"/>
    <s v="School District"/>
    <s v="No"/>
    <s v="Yes"/>
    <n v="664737"/>
    <x v="1498"/>
    <s v="2100 4th Ave N"/>
    <m/>
    <s v="Seattle"/>
    <s v="Washington"/>
    <s v="98109"/>
    <n v="26"/>
    <n v="3"/>
    <n v="188"/>
    <n v="217"/>
    <x v="1299"/>
    <n v="1.38E-2"/>
    <n v="0.1336"/>
    <s v="No"/>
    <s v="Yes"/>
    <s v="Yes"/>
    <s v="Yes"/>
    <s v="Yes"/>
    <s v="Yes"/>
    <s v="Yes"/>
    <s v="No"/>
    <s v="No"/>
    <s v="No"/>
    <s v="No"/>
    <s v="No"/>
    <s v="No"/>
    <s v="No"/>
    <s v="Standard"/>
  </r>
  <r>
    <n v="159880"/>
    <x v="258"/>
    <x v="233"/>
    <x v="8"/>
    <s v="7th District"/>
    <s v="Public"/>
    <s v="School District"/>
    <s v="No"/>
    <s v="Yes"/>
    <n v="660416"/>
    <x v="1499"/>
    <s v="8815 Seward Park Ave. S."/>
    <m/>
    <s v="Seattle"/>
    <s v="Washington"/>
    <s v="98118"/>
    <n v="659"/>
    <n v="0"/>
    <n v="115"/>
    <n v="774"/>
    <x v="1300"/>
    <n v="0"/>
    <n v="0.85140000000000005"/>
    <s v="No"/>
    <s v="No"/>
    <s v="No"/>
    <s v="No"/>
    <s v="No"/>
    <s v="No"/>
    <s v="No"/>
    <s v="No"/>
    <s v="No"/>
    <s v="No"/>
    <s v="Yes"/>
    <s v="Yes"/>
    <s v="Yes"/>
    <s v="Yes"/>
    <s v="CEP"/>
  </r>
  <r>
    <n v="159880"/>
    <x v="258"/>
    <x v="233"/>
    <x v="8"/>
    <s v="7th District"/>
    <s v="Public"/>
    <s v="School District"/>
    <s v="No"/>
    <s v="Yes"/>
    <n v="660417"/>
    <x v="1500"/>
    <s v="11650 Beacon Ave. S."/>
    <m/>
    <s v="Seattle"/>
    <s v="Washington"/>
    <s v="98178"/>
    <n v="147"/>
    <n v="0"/>
    <n v="54"/>
    <n v="201"/>
    <x v="1301"/>
    <n v="0"/>
    <n v="0.73129999999999995"/>
    <s v="No"/>
    <s v="Yes"/>
    <s v="Yes"/>
    <s v="Yes"/>
    <s v="Yes"/>
    <s v="Yes"/>
    <s v="Yes"/>
    <s v="No"/>
    <s v="No"/>
    <s v="No"/>
    <s v="No"/>
    <s v="No"/>
    <s v="No"/>
    <s v="No"/>
    <s v="CEP"/>
  </r>
  <r>
    <n v="159880"/>
    <x v="258"/>
    <x v="233"/>
    <x v="8"/>
    <s v="7th District"/>
    <s v="Public"/>
    <s v="School District"/>
    <s v="No"/>
    <s v="Yes"/>
    <n v="660433"/>
    <x v="1501"/>
    <s v="8311 Beacon Avenue S"/>
    <m/>
    <s v="Seattle"/>
    <s v="Washington"/>
    <s v="98118"/>
    <n v="273"/>
    <n v="0"/>
    <n v="58"/>
    <n v="331"/>
    <x v="1302"/>
    <n v="0"/>
    <n v="0.82479999999999998"/>
    <s v="Yes"/>
    <s v="Yes"/>
    <s v="Yes"/>
    <s v="Yes"/>
    <s v="Yes"/>
    <s v="Yes"/>
    <s v="Yes"/>
    <s v="No"/>
    <s v="No"/>
    <s v="No"/>
    <s v="No"/>
    <s v="No"/>
    <s v="No"/>
    <s v="No"/>
    <s v="CEP"/>
  </r>
  <r>
    <n v="159880"/>
    <x v="258"/>
    <x v="233"/>
    <x v="8"/>
    <s v="7th District"/>
    <s v="Public"/>
    <s v="School District"/>
    <s v="No"/>
    <s v="Yes"/>
    <n v="684884"/>
    <x v="1502"/>
    <s v="1330 North 90th Street"/>
    <m/>
    <s v="Seattle"/>
    <s v="Washington"/>
    <s v="98103"/>
    <n v="144"/>
    <n v="45"/>
    <n v="499"/>
    <n v="688"/>
    <x v="1303"/>
    <n v="6.54E-2"/>
    <n v="0.2747"/>
    <s v="No"/>
    <s v="No"/>
    <s v="No"/>
    <s v="No"/>
    <s v="No"/>
    <s v="No"/>
    <s v="No"/>
    <s v="Yes"/>
    <s v="Yes"/>
    <s v="Yes"/>
    <s v="No"/>
    <s v="No"/>
    <s v="No"/>
    <s v="No"/>
    <s v="Standard"/>
  </r>
  <r>
    <n v="159880"/>
    <x v="258"/>
    <x v="233"/>
    <x v="8"/>
    <s v="7th District"/>
    <s v="Public"/>
    <s v="School District"/>
    <s v="No"/>
    <s v="Yes"/>
    <n v="660419"/>
    <x v="1503"/>
    <s v="1410 N.E. 66th St."/>
    <m/>
    <s v="Seattle"/>
    <s v="Washington"/>
    <s v="98115"/>
    <n v="184"/>
    <n v="34"/>
    <n v="1342"/>
    <n v="1560"/>
    <x v="99"/>
    <n v="2.18E-2"/>
    <n v="0.13969999999999999"/>
    <s v="No"/>
    <s v="No"/>
    <s v="No"/>
    <s v="No"/>
    <s v="No"/>
    <s v="No"/>
    <s v="No"/>
    <s v="No"/>
    <s v="No"/>
    <s v="No"/>
    <s v="Yes"/>
    <s v="Yes"/>
    <s v="Yes"/>
    <s v="Yes"/>
    <s v="Standard"/>
  </r>
  <r>
    <n v="159880"/>
    <x v="258"/>
    <x v="233"/>
    <x v="8"/>
    <s v="7th District"/>
    <s v="Public"/>
    <s v="School District"/>
    <s v="No"/>
    <s v="Yes"/>
    <n v="660420"/>
    <x v="1504"/>
    <s v="7740 34th Ave SW"/>
    <m/>
    <s v="Seattle"/>
    <s v="Washington"/>
    <s v="98126"/>
    <n v="249"/>
    <n v="0"/>
    <n v="27"/>
    <n v="276"/>
    <x v="1304"/>
    <n v="0"/>
    <n v="0.9022"/>
    <s v="Yes"/>
    <s v="Yes"/>
    <s v="Yes"/>
    <s v="Yes"/>
    <s v="Yes"/>
    <s v="Yes"/>
    <s v="Yes"/>
    <s v="No"/>
    <s v="No"/>
    <s v="No"/>
    <s v="No"/>
    <s v="No"/>
    <s v="No"/>
    <s v="No"/>
    <s v="CEP"/>
  </r>
  <r>
    <n v="159880"/>
    <x v="258"/>
    <x v="233"/>
    <x v="8"/>
    <s v="7th District"/>
    <s v="Public"/>
    <s v="School District"/>
    <s v="No"/>
    <s v="Yes"/>
    <n v="660421"/>
    <x v="1380"/>
    <s v="9501 20th Ave. N.E."/>
    <m/>
    <s v="Seattle"/>
    <s v="Washington"/>
    <s v="98115"/>
    <n v="57"/>
    <n v="17"/>
    <n v="158"/>
    <n v="232"/>
    <x v="12"/>
    <n v="7.3300000000000004E-2"/>
    <n v="0.31900000000000001"/>
    <s v="No"/>
    <s v="Yes"/>
    <s v="Yes"/>
    <s v="Yes"/>
    <s v="Yes"/>
    <s v="Yes"/>
    <s v="Yes"/>
    <s v="No"/>
    <s v="No"/>
    <s v="No"/>
    <s v="No"/>
    <s v="No"/>
    <s v="No"/>
    <s v="No"/>
    <s v="Standard"/>
  </r>
  <r>
    <n v="159880"/>
    <x v="258"/>
    <x v="233"/>
    <x v="8"/>
    <s v="7th District"/>
    <s v="Public"/>
    <s v="School District"/>
    <s v="No"/>
    <s v="Yes"/>
    <n v="660363"/>
    <x v="1505"/>
    <s v="1810 N.W. 65th St."/>
    <m/>
    <s v="Seattle"/>
    <s v="Washington"/>
    <s v="98117"/>
    <n v="40"/>
    <n v="10"/>
    <n v="588"/>
    <n v="638"/>
    <x v="1305"/>
    <n v="1.5699999999999999E-2"/>
    <n v="7.8399999999999997E-2"/>
    <s v="No"/>
    <s v="Yes"/>
    <s v="Yes"/>
    <s v="Yes"/>
    <s v="Yes"/>
    <s v="Yes"/>
    <s v="Yes"/>
    <s v="Yes"/>
    <s v="Yes"/>
    <s v="Yes"/>
    <s v="No"/>
    <s v="No"/>
    <s v="No"/>
    <s v="No"/>
    <s v="Standard"/>
  </r>
  <r>
    <n v="159880"/>
    <x v="258"/>
    <x v="233"/>
    <x v="8"/>
    <s v="7th District"/>
    <s v="Public"/>
    <s v="School District"/>
    <s v="No"/>
    <s v="Yes"/>
    <n v="664738"/>
    <x v="1506"/>
    <s v="6208 60th Ave. NE"/>
    <m/>
    <s v="Seattle"/>
    <s v="Washington"/>
    <s v="98115"/>
    <n v="155"/>
    <n v="0"/>
    <n v="62"/>
    <n v="217"/>
    <x v="1306"/>
    <n v="0"/>
    <n v="0.71430000000000005"/>
    <s v="Yes"/>
    <s v="Yes"/>
    <s v="Yes"/>
    <s v="Yes"/>
    <s v="Yes"/>
    <s v="Yes"/>
    <s v="Yes"/>
    <s v="No"/>
    <s v="No"/>
    <s v="No"/>
    <s v="No"/>
    <s v="No"/>
    <s v="No"/>
    <s v="No"/>
    <s v="CEP"/>
  </r>
  <r>
    <n v="159880"/>
    <x v="258"/>
    <x v="233"/>
    <x v="8"/>
    <s v="7th District"/>
    <s v="Public"/>
    <s v="School District"/>
    <s v="No"/>
    <s v="Yes"/>
    <n v="660422"/>
    <x v="1507"/>
    <s v="1812 S.W. Myrtle St."/>
    <m/>
    <s v="Seattle"/>
    <s v="Washington"/>
    <s v="98106"/>
    <n v="131"/>
    <n v="0"/>
    <n v="40"/>
    <n v="171"/>
    <x v="1307"/>
    <n v="0"/>
    <n v="0.7661"/>
    <s v="No"/>
    <s v="Yes"/>
    <s v="Yes"/>
    <s v="Yes"/>
    <s v="Yes"/>
    <s v="Yes"/>
    <s v="Yes"/>
    <s v="No"/>
    <s v="No"/>
    <s v="No"/>
    <s v="No"/>
    <s v="No"/>
    <s v="No"/>
    <s v="No"/>
    <s v="CEP"/>
  </r>
  <r>
    <n v="159880"/>
    <x v="258"/>
    <x v="233"/>
    <x v="8"/>
    <s v="7th District"/>
    <s v="Public"/>
    <s v="School District"/>
    <s v="No"/>
    <s v="Yes"/>
    <n v="660356"/>
    <x v="1508"/>
    <s v="1700 E. Union"/>
    <m/>
    <s v="Seattle"/>
    <s v="Washington"/>
    <s v="98122"/>
    <n v="133"/>
    <n v="0"/>
    <n v="62"/>
    <n v="195"/>
    <x v="1308"/>
    <n v="0"/>
    <n v="0.68210000000000004"/>
    <s v="No"/>
    <s v="No"/>
    <s v="No"/>
    <s v="No"/>
    <s v="No"/>
    <s v="No"/>
    <s v="No"/>
    <s v="No"/>
    <s v="No"/>
    <s v="No"/>
    <s v="Yes"/>
    <s v="Yes"/>
    <s v="Yes"/>
    <s v="Yes"/>
    <s v="CEP"/>
  </r>
  <r>
    <n v="159880"/>
    <x v="258"/>
    <x v="233"/>
    <x v="8"/>
    <s v="7th District"/>
    <s v="Public"/>
    <s v="School District"/>
    <s v="No"/>
    <s v="Yes"/>
    <n v="662525"/>
    <x v="1509"/>
    <s v="4800 S. Henderson Street"/>
    <m/>
    <s v="Seattle"/>
    <s v="Washington"/>
    <s v="98118"/>
    <n v="470"/>
    <n v="0"/>
    <n v="117"/>
    <n v="587"/>
    <x v="581"/>
    <n v="0"/>
    <n v="0.80069999999999997"/>
    <s v="Yes"/>
    <s v="Yes"/>
    <s v="Yes"/>
    <s v="Yes"/>
    <s v="Yes"/>
    <s v="Yes"/>
    <s v="Yes"/>
    <s v="Yes"/>
    <s v="Yes"/>
    <s v="Yes"/>
    <s v="No"/>
    <s v="No"/>
    <s v="No"/>
    <s v="No"/>
    <s v="CEP"/>
  </r>
  <r>
    <n v="159880"/>
    <x v="258"/>
    <x v="233"/>
    <x v="8"/>
    <s v="7th District"/>
    <s v="Public"/>
    <s v="School District"/>
    <s v="No"/>
    <s v="Yes"/>
    <n v="662994"/>
    <x v="1510"/>
    <s v="4408 Delridge Way SW"/>
    <m/>
    <s v="Seattle"/>
    <s v="Washington"/>
    <s v="98106"/>
    <n v="46"/>
    <n v="0"/>
    <n v="0"/>
    <n v="46"/>
    <x v="0"/>
    <n v="0"/>
    <n v="1"/>
    <s v="No"/>
    <s v="No"/>
    <s v="No"/>
    <s v="No"/>
    <s v="No"/>
    <s v="No"/>
    <s v="No"/>
    <s v="No"/>
    <s v="No"/>
    <s v="No"/>
    <s v="Yes"/>
    <s v="Yes"/>
    <s v="Yes"/>
    <s v="Yes"/>
    <s v="CEP"/>
  </r>
  <r>
    <n v="159880"/>
    <x v="258"/>
    <x v="233"/>
    <x v="8"/>
    <s v="7th District"/>
    <s v="Public"/>
    <s v="School District"/>
    <s v="No"/>
    <s v="Yes"/>
    <n v="660429"/>
    <x v="8"/>
    <s v="1242 18th Ave. E."/>
    <m/>
    <s v="Seattle"/>
    <s v="Washington"/>
    <s v="98112"/>
    <n v="35"/>
    <n v="7"/>
    <n v="113"/>
    <n v="155"/>
    <x v="1020"/>
    <n v="4.5199999999999997E-2"/>
    <n v="0.27100000000000002"/>
    <s v="No"/>
    <s v="Yes"/>
    <s v="Yes"/>
    <s v="Yes"/>
    <s v="Yes"/>
    <s v="Yes"/>
    <s v="Yes"/>
    <s v="No"/>
    <s v="No"/>
    <s v="No"/>
    <s v="No"/>
    <s v="No"/>
    <s v="No"/>
    <s v="No"/>
    <s v="Standard"/>
  </r>
  <r>
    <n v="159880"/>
    <x v="258"/>
    <x v="233"/>
    <x v="8"/>
    <s v="7th District"/>
    <s v="Public"/>
    <s v="School District"/>
    <s v="No"/>
    <s v="Yes"/>
    <n v="663461"/>
    <x v="1511"/>
    <s v="305 Harrison Street"/>
    <m/>
    <s v="Seattle"/>
    <s v="Washington"/>
    <s v="98109"/>
    <n v="21"/>
    <n v="3"/>
    <n v="162"/>
    <n v="186"/>
    <x v="1309"/>
    <n v="1.61E-2"/>
    <n v="0.129"/>
    <s v="No"/>
    <s v="No"/>
    <s v="No"/>
    <s v="No"/>
    <s v="No"/>
    <s v="No"/>
    <s v="No"/>
    <s v="No"/>
    <s v="No"/>
    <s v="No"/>
    <s v="Yes"/>
    <s v="Yes"/>
    <s v="Yes"/>
    <s v="Yes"/>
    <s v="Standard"/>
  </r>
  <r>
    <n v="159880"/>
    <x v="258"/>
    <x v="233"/>
    <x v="8"/>
    <s v="7th District"/>
    <s v="Public"/>
    <s v="School District"/>
    <s v="No"/>
    <s v="Yes"/>
    <n v="660369"/>
    <x v="1512"/>
    <s v="7712 40th Avenue NE"/>
    <m/>
    <s v="Seattle"/>
    <s v="Washington"/>
    <s v="98115"/>
    <n v="56"/>
    <n v="5"/>
    <n v="399"/>
    <n v="460"/>
    <x v="1310"/>
    <n v="1.09E-2"/>
    <n v="0.1326"/>
    <s v="Yes"/>
    <s v="Yes"/>
    <s v="Yes"/>
    <s v="Yes"/>
    <s v="Yes"/>
    <s v="Yes"/>
    <s v="Yes"/>
    <s v="No"/>
    <s v="No"/>
    <s v="No"/>
    <s v="No"/>
    <s v="No"/>
    <s v="No"/>
    <s v="No"/>
    <s v="Standard"/>
  </r>
  <r>
    <n v="159880"/>
    <x v="258"/>
    <x v="233"/>
    <x v="8"/>
    <s v="7th District"/>
    <s v="Public"/>
    <s v="School District"/>
    <s v="No"/>
    <s v="Yes"/>
    <n v="660402"/>
    <x v="1513"/>
    <s v="2401 South Irving Street"/>
    <m/>
    <s v="Seattle"/>
    <s v="Washington"/>
    <s v="98144"/>
    <n v="205"/>
    <n v="0"/>
    <n v="262"/>
    <n v="467"/>
    <x v="1311"/>
    <n v="0"/>
    <n v="0.439"/>
    <s v="No"/>
    <s v="Yes"/>
    <s v="Yes"/>
    <s v="Yes"/>
    <s v="Yes"/>
    <s v="Yes"/>
    <s v="Yes"/>
    <s v="No"/>
    <s v="No"/>
    <s v="No"/>
    <s v="No"/>
    <s v="No"/>
    <s v="No"/>
    <s v="No"/>
    <s v="CEP"/>
  </r>
  <r>
    <n v="159880"/>
    <x v="258"/>
    <x v="233"/>
    <x v="8"/>
    <s v="7th District"/>
    <s v="Public"/>
    <s v="School District"/>
    <s v="No"/>
    <s v="Yes"/>
    <n v="660431"/>
    <x v="1514"/>
    <s v="2500 Franklin Ave. E."/>
    <m/>
    <s v="Seattle"/>
    <s v="Washington"/>
    <s v="98102"/>
    <n v="91"/>
    <n v="26"/>
    <n v="361"/>
    <n v="478"/>
    <x v="1312"/>
    <n v="5.4399999999999997E-2"/>
    <n v="0.24479999999999999"/>
    <s v="No"/>
    <s v="Yes"/>
    <s v="Yes"/>
    <s v="Yes"/>
    <s v="Yes"/>
    <s v="Yes"/>
    <s v="Yes"/>
    <s v="Yes"/>
    <s v="Yes"/>
    <s v="Yes"/>
    <s v="No"/>
    <s v="No"/>
    <s v="No"/>
    <s v="No"/>
    <s v="Standard"/>
  </r>
  <r>
    <n v="159880"/>
    <x v="258"/>
    <x v="233"/>
    <x v="8"/>
    <s v="7th District"/>
    <s v="Public"/>
    <s v="School District"/>
    <s v="No"/>
    <s v="Yes"/>
    <n v="660432"/>
    <x v="1515"/>
    <s v="4516 15th Ave East"/>
    <m/>
    <s v="Seattle"/>
    <s v="Washington"/>
    <s v="98105"/>
    <n v="28"/>
    <n v="0"/>
    <n v="6"/>
    <n v="34"/>
    <x v="1313"/>
    <n v="0"/>
    <n v="0.82350000000000001"/>
    <s v="No"/>
    <s v="No"/>
    <s v="No"/>
    <s v="No"/>
    <s v="No"/>
    <s v="No"/>
    <s v="No"/>
    <s v="No"/>
    <s v="No"/>
    <s v="No"/>
    <s v="Yes"/>
    <s v="Yes"/>
    <s v="Yes"/>
    <s v="Yes"/>
    <s v="CEP"/>
  </r>
  <r>
    <n v="159880"/>
    <x v="258"/>
    <x v="233"/>
    <x v="8"/>
    <s v="7th District"/>
    <s v="Public"/>
    <s v="School District"/>
    <s v="No"/>
    <s v="Yes"/>
    <n v="660434"/>
    <x v="517"/>
    <s v="7047 50th Ave. N.E."/>
    <m/>
    <s v="Seattle"/>
    <s v="Washington"/>
    <s v="98115"/>
    <n v="21"/>
    <n v="5"/>
    <n v="258"/>
    <n v="284"/>
    <x v="1314"/>
    <n v="1.7600000000000001E-2"/>
    <n v="9.1499999999999998E-2"/>
    <s v="No"/>
    <s v="Yes"/>
    <s v="Yes"/>
    <s v="Yes"/>
    <s v="Yes"/>
    <s v="Yes"/>
    <s v="Yes"/>
    <s v="No"/>
    <s v="No"/>
    <s v="No"/>
    <s v="No"/>
    <s v="No"/>
    <s v="No"/>
    <s v="No"/>
    <s v="Standard"/>
  </r>
  <r>
    <n v="159880"/>
    <x v="258"/>
    <x v="233"/>
    <x v="8"/>
    <s v="7th District"/>
    <s v="Public"/>
    <s v="School District"/>
    <s v="No"/>
    <s v="Yes"/>
    <n v="660435"/>
    <x v="1516"/>
    <s v="10525 3rd Ave. N.W."/>
    <m/>
    <s v="Seattle"/>
    <s v="Washington"/>
    <s v="98177"/>
    <n v="109"/>
    <n v="0"/>
    <n v="162"/>
    <n v="271"/>
    <x v="1315"/>
    <n v="0"/>
    <n v="0.4022"/>
    <s v="No"/>
    <s v="Yes"/>
    <s v="Yes"/>
    <s v="Yes"/>
    <s v="Yes"/>
    <s v="Yes"/>
    <s v="Yes"/>
    <s v="No"/>
    <s v="No"/>
    <s v="No"/>
    <s v="No"/>
    <s v="No"/>
    <s v="No"/>
    <s v="No"/>
    <s v="CEP"/>
  </r>
  <r>
    <n v="159880"/>
    <x v="258"/>
    <x v="233"/>
    <x v="8"/>
    <s v="7th District"/>
    <s v="Public"/>
    <s v="School District"/>
    <s v="No"/>
    <s v="Yes"/>
    <n v="660436"/>
    <x v="1183"/>
    <s v="2101 S. Jackson St."/>
    <m/>
    <s v="Seattle"/>
    <s v="Washington"/>
    <s v="98144"/>
    <n v="376"/>
    <n v="0"/>
    <n v="176"/>
    <n v="552"/>
    <x v="1316"/>
    <n v="0"/>
    <n v="0.68120000000000003"/>
    <s v="No"/>
    <s v="No"/>
    <s v="No"/>
    <s v="No"/>
    <s v="No"/>
    <s v="No"/>
    <s v="No"/>
    <s v="Yes"/>
    <s v="Yes"/>
    <s v="Yes"/>
    <s v="No"/>
    <s v="No"/>
    <s v="No"/>
    <s v="No"/>
    <s v="CEP"/>
  </r>
  <r>
    <n v="159880"/>
    <x v="258"/>
    <x v="233"/>
    <x v="8"/>
    <s v="7th District"/>
    <s v="Public"/>
    <s v="School District"/>
    <s v="No"/>
    <s v="Yes"/>
    <n v="660440"/>
    <x v="1517"/>
    <s v="2720 N.E. 85th St."/>
    <m/>
    <s v="Seattle"/>
    <s v="Washington"/>
    <s v="98115"/>
    <n v="29"/>
    <n v="5"/>
    <n v="323"/>
    <n v="357"/>
    <x v="1317"/>
    <n v="1.4E-2"/>
    <n v="9.5200000000000007E-2"/>
    <s v="No"/>
    <s v="Yes"/>
    <s v="Yes"/>
    <s v="Yes"/>
    <s v="Yes"/>
    <s v="Yes"/>
    <s v="Yes"/>
    <s v="No"/>
    <s v="No"/>
    <s v="No"/>
    <s v="No"/>
    <s v="No"/>
    <s v="No"/>
    <s v="No"/>
    <s v="Standard"/>
  </r>
  <r>
    <n v="159880"/>
    <x v="258"/>
    <x v="233"/>
    <x v="8"/>
    <s v="7th District"/>
    <s v="Public"/>
    <s v="School District"/>
    <s v="No"/>
    <s v="Yes"/>
    <n v="659695"/>
    <x v="1518"/>
    <s v="500 SW Spokane St"/>
    <m/>
    <s v="Seattle"/>
    <s v="Washington"/>
    <s v="98116"/>
    <n v="356"/>
    <n v="0"/>
    <n v="0"/>
    <n v="356"/>
    <x v="0"/>
    <n v="0"/>
    <n v="1"/>
    <s v="Yes"/>
    <s v="Yes"/>
    <s v="Yes"/>
    <s v="Yes"/>
    <s v="Yes"/>
    <s v="Yes"/>
    <s v="Yes"/>
    <s v="No"/>
    <s v="No"/>
    <s v="No"/>
    <s v="No"/>
    <s v="No"/>
    <s v="No"/>
    <s v="No"/>
    <s v="CEP"/>
  </r>
  <r>
    <n v="159880"/>
    <x v="258"/>
    <x v="233"/>
    <x v="8"/>
    <s v="7th District"/>
    <s v="Public"/>
    <s v="School District"/>
    <s v="No"/>
    <s v="Yes"/>
    <n v="660441"/>
    <x v="1519"/>
    <s v="3000 California Ave SW"/>
    <m/>
    <s v="Seattle"/>
    <s v="Washington"/>
    <s v="98116"/>
    <n v="172"/>
    <n v="38"/>
    <n v="1196"/>
    <n v="1406"/>
    <x v="1318"/>
    <n v="2.7E-2"/>
    <n v="0.14940000000000001"/>
    <s v="No"/>
    <s v="No"/>
    <s v="No"/>
    <s v="No"/>
    <s v="No"/>
    <s v="No"/>
    <s v="No"/>
    <s v="No"/>
    <s v="No"/>
    <s v="No"/>
    <s v="Yes"/>
    <s v="Yes"/>
    <s v="Yes"/>
    <s v="Yes"/>
    <s v="Standard"/>
  </r>
  <r>
    <n v="159880"/>
    <x v="258"/>
    <x v="233"/>
    <x v="8"/>
    <s v="7th District"/>
    <s v="Public"/>
    <s v="School District"/>
    <s v="No"/>
    <s v="Yes"/>
    <n v="660442"/>
    <x v="1520"/>
    <s v="5601 4th Ave. N.W."/>
    <m/>
    <s v="Seattle"/>
    <s v="Washington"/>
    <s v="98107"/>
    <n v="22"/>
    <n v="0"/>
    <n v="363"/>
    <n v="385"/>
    <x v="1319"/>
    <n v="0"/>
    <n v="5.7099999999999998E-2"/>
    <s v="No"/>
    <s v="Yes"/>
    <s v="Yes"/>
    <s v="Yes"/>
    <s v="Yes"/>
    <s v="Yes"/>
    <s v="Yes"/>
    <s v="No"/>
    <s v="No"/>
    <s v="No"/>
    <s v="No"/>
    <s v="No"/>
    <s v="No"/>
    <s v="No"/>
    <s v="Standard"/>
  </r>
  <r>
    <n v="159880"/>
    <x v="258"/>
    <x v="233"/>
    <x v="8"/>
    <s v="7th District"/>
    <s v="Public"/>
    <s v="School District"/>
    <s v="No"/>
    <s v="Yes"/>
    <n v="660443"/>
    <x v="1521"/>
    <s v="9201 15th Ave. N.W."/>
    <m/>
    <s v="Seattle"/>
    <s v="Washington"/>
    <s v="98117"/>
    <n v="71"/>
    <n v="24"/>
    <n v="574"/>
    <n v="669"/>
    <x v="1320"/>
    <n v="3.5900000000000001E-2"/>
    <n v="0.14199999999999999"/>
    <s v="No"/>
    <s v="No"/>
    <s v="No"/>
    <s v="No"/>
    <s v="No"/>
    <s v="No"/>
    <s v="No"/>
    <s v="Yes"/>
    <s v="Yes"/>
    <s v="Yes"/>
    <s v="No"/>
    <s v="No"/>
    <s v="No"/>
    <s v="No"/>
    <s v="Standard"/>
  </r>
  <r>
    <n v="159880"/>
    <x v="258"/>
    <x v="233"/>
    <x v="8"/>
    <s v="7th District"/>
    <s v="Public"/>
    <s v="School District"/>
    <s v="No"/>
    <s v="Yes"/>
    <n v="660444"/>
    <x v="518"/>
    <s v="1320 N.W. 75th St."/>
    <m/>
    <s v="Seattle"/>
    <s v="Washington"/>
    <s v="98117"/>
    <n v="13"/>
    <n v="12"/>
    <n v="319"/>
    <n v="344"/>
    <x v="1321"/>
    <n v="3.49E-2"/>
    <n v="7.2700000000000001E-2"/>
    <s v="No"/>
    <s v="Yes"/>
    <s v="Yes"/>
    <s v="Yes"/>
    <s v="Yes"/>
    <s v="Yes"/>
    <s v="Yes"/>
    <s v="No"/>
    <s v="No"/>
    <s v="No"/>
    <s v="No"/>
    <s v="No"/>
    <s v="No"/>
    <s v="No"/>
    <s v="Standard"/>
  </r>
  <r>
    <n v="159880"/>
    <x v="258"/>
    <x v="233"/>
    <x v="8"/>
    <s v="7th District"/>
    <s v="Public"/>
    <s v="School District"/>
    <s v="No"/>
    <s v="Yes"/>
    <n v="660447"/>
    <x v="1522"/>
    <s v="3701 S Kenyon St."/>
    <m/>
    <s v="Seattle"/>
    <s v="Washington"/>
    <s v="98118"/>
    <n v="278"/>
    <n v="0"/>
    <n v="39"/>
    <n v="317"/>
    <x v="1322"/>
    <n v="0"/>
    <n v="0.877"/>
    <s v="No"/>
    <s v="Yes"/>
    <s v="Yes"/>
    <s v="Yes"/>
    <s v="Yes"/>
    <s v="Yes"/>
    <s v="Yes"/>
    <s v="No"/>
    <s v="No"/>
    <s v="No"/>
    <s v="No"/>
    <s v="No"/>
    <s v="No"/>
    <s v="No"/>
    <s v="CEP"/>
  </r>
  <r>
    <n v="159978"/>
    <x v="259"/>
    <x v="234"/>
    <x v="3"/>
    <s v="2nd District"/>
    <s v="Public"/>
    <s v="School District"/>
    <s v="No"/>
    <s v="Yes"/>
    <n v="660539"/>
    <x v="1523"/>
    <s v="16802 Lake View Blvd"/>
    <m/>
    <s v="Mount Vernon"/>
    <s v="Washington"/>
    <s v="98274"/>
    <n v="87"/>
    <n v="0"/>
    <n v="184"/>
    <n v="271"/>
    <x v="1323"/>
    <n v="0"/>
    <n v="0.32100000000000001"/>
    <s v="No"/>
    <s v="Yes"/>
    <s v="Yes"/>
    <s v="Yes"/>
    <s v="Yes"/>
    <s v="Yes"/>
    <s v="Yes"/>
    <s v="Yes"/>
    <s v="No"/>
    <s v="No"/>
    <s v="No"/>
    <s v="No"/>
    <s v="No"/>
    <s v="No"/>
    <s v="CEP"/>
  </r>
  <r>
    <n v="159978"/>
    <x v="259"/>
    <x v="234"/>
    <x v="3"/>
    <s v="2nd District"/>
    <s v="Public"/>
    <s v="School District"/>
    <s v="No"/>
    <s v="Yes"/>
    <n v="660535"/>
    <x v="38"/>
    <s v="905 McGarigle Road"/>
    <m/>
    <s v="Sedro-Woolley"/>
    <s v="Washington"/>
    <s v="98284"/>
    <n v="428"/>
    <n v="0"/>
    <n v="250"/>
    <n v="678"/>
    <x v="1324"/>
    <n v="0"/>
    <n v="0.63129999999999997"/>
    <s v="No"/>
    <s v="No"/>
    <s v="No"/>
    <s v="No"/>
    <s v="No"/>
    <s v="No"/>
    <s v="No"/>
    <s v="No"/>
    <s v="Yes"/>
    <s v="Yes"/>
    <s v="No"/>
    <s v="No"/>
    <s v="No"/>
    <s v="No"/>
    <s v="CEP"/>
  </r>
  <r>
    <n v="159978"/>
    <x v="259"/>
    <x v="234"/>
    <x v="3"/>
    <s v="2nd District"/>
    <s v="Public"/>
    <s v="School District"/>
    <s v="No"/>
    <s v="Yes"/>
    <n v="663743"/>
    <x v="590"/>
    <s v="601 Talcott Street"/>
    <m/>
    <s v="Sedro-Woolley"/>
    <s v="Washington"/>
    <s v="98284"/>
    <n v="344"/>
    <n v="0"/>
    <n v="125"/>
    <n v="469"/>
    <x v="1325"/>
    <n v="0"/>
    <n v="0.73350000000000004"/>
    <s v="Yes"/>
    <s v="Yes"/>
    <s v="Yes"/>
    <s v="Yes"/>
    <s v="Yes"/>
    <s v="Yes"/>
    <s v="Yes"/>
    <s v="Yes"/>
    <s v="No"/>
    <s v="No"/>
    <s v="No"/>
    <s v="No"/>
    <s v="No"/>
    <s v="No"/>
    <s v="CEP"/>
  </r>
  <r>
    <n v="159978"/>
    <x v="259"/>
    <x v="234"/>
    <x v="3"/>
    <s v="2nd District"/>
    <s v="Public"/>
    <s v="School District"/>
    <s v="No"/>
    <s v="Yes"/>
    <n v="660538"/>
    <x v="1524"/>
    <s v="23631 Lake Street"/>
    <m/>
    <s v="Clear Lake"/>
    <s v="Washington"/>
    <s v="98235"/>
    <n v="155"/>
    <n v="0"/>
    <n v="151"/>
    <n v="306"/>
    <x v="1326"/>
    <n v="0"/>
    <n v="0.50649999999999995"/>
    <s v="No"/>
    <s v="Yes"/>
    <s v="Yes"/>
    <s v="Yes"/>
    <s v="Yes"/>
    <s v="Yes"/>
    <s v="Yes"/>
    <s v="Yes"/>
    <s v="No"/>
    <s v="No"/>
    <s v="No"/>
    <s v="No"/>
    <s v="No"/>
    <s v="No"/>
    <s v="CEP"/>
  </r>
  <r>
    <n v="159978"/>
    <x v="259"/>
    <x v="234"/>
    <x v="3"/>
    <s v="2nd District"/>
    <s v="Public"/>
    <s v="School District"/>
    <s v="No"/>
    <s v="Yes"/>
    <n v="660536"/>
    <x v="144"/>
    <s v="1007 McGarigle Road"/>
    <m/>
    <s v="Sedro-Woolley"/>
    <s v="Washington"/>
    <s v="98284"/>
    <n v="434"/>
    <n v="0"/>
    <n v="105"/>
    <n v="539"/>
    <x v="159"/>
    <n v="0"/>
    <n v="0.80520000000000003"/>
    <s v="No"/>
    <s v="Yes"/>
    <s v="Yes"/>
    <s v="Yes"/>
    <s v="Yes"/>
    <s v="Yes"/>
    <s v="Yes"/>
    <s v="Yes"/>
    <s v="No"/>
    <s v="No"/>
    <s v="No"/>
    <s v="No"/>
    <s v="No"/>
    <s v="No"/>
    <s v="CEP"/>
  </r>
  <r>
    <n v="159978"/>
    <x v="259"/>
    <x v="234"/>
    <x v="3"/>
    <s v="2nd District"/>
    <s v="Public"/>
    <s v="School District"/>
    <s v="No"/>
    <s v="Yes"/>
    <n v="660542"/>
    <x v="1525"/>
    <s v="780 Cook Rd."/>
    <m/>
    <s v="Sedro-Woolley"/>
    <s v="Washington"/>
    <s v="98284"/>
    <n v="42"/>
    <n v="0"/>
    <n v="29"/>
    <n v="71"/>
    <x v="1327"/>
    <n v="0"/>
    <n v="0.59150000000000003"/>
    <s v="Yes"/>
    <s v="No"/>
    <s v="No"/>
    <s v="No"/>
    <s v="No"/>
    <s v="No"/>
    <s v="No"/>
    <s v="No"/>
    <s v="No"/>
    <s v="No"/>
    <s v="No"/>
    <s v="No"/>
    <s v="No"/>
    <s v="No"/>
    <s v="CEP"/>
  </r>
  <r>
    <n v="159978"/>
    <x v="259"/>
    <x v="234"/>
    <x v="3"/>
    <s v="2nd District"/>
    <s v="Public"/>
    <s v="School District"/>
    <s v="No"/>
    <s v="Yes"/>
    <n v="664594"/>
    <x v="1526"/>
    <s v="8183 Lyman Ave."/>
    <m/>
    <s v="Lyman"/>
    <s v="Washington"/>
    <s v="98263"/>
    <n v="97"/>
    <n v="0"/>
    <n v="58"/>
    <n v="155"/>
    <x v="1328"/>
    <n v="0"/>
    <n v="0.62580000000000002"/>
    <s v="No"/>
    <s v="Yes"/>
    <s v="Yes"/>
    <s v="Yes"/>
    <s v="Yes"/>
    <s v="Yes"/>
    <s v="Yes"/>
    <s v="Yes"/>
    <s v="No"/>
    <s v="No"/>
    <s v="No"/>
    <s v="No"/>
    <s v="No"/>
    <s v="No"/>
    <s v="CEP"/>
  </r>
  <r>
    <n v="159978"/>
    <x v="259"/>
    <x v="234"/>
    <x v="3"/>
    <s v="2nd District"/>
    <s v="Public"/>
    <s v="School District"/>
    <s v="No"/>
    <s v="Yes"/>
    <n v="663428"/>
    <x v="1527"/>
    <s v="700 Bennett Street"/>
    <m/>
    <s v="Sedro Woolley"/>
    <s v="Washington"/>
    <s v="98284"/>
    <n v="373"/>
    <n v="0"/>
    <n v="5"/>
    <n v="378"/>
    <x v="1329"/>
    <n v="0"/>
    <n v="0.98680000000000001"/>
    <s v="Yes"/>
    <s v="Yes"/>
    <s v="Yes"/>
    <s v="Yes"/>
    <s v="Yes"/>
    <s v="Yes"/>
    <s v="Yes"/>
    <s v="Yes"/>
    <s v="No"/>
    <s v="No"/>
    <s v="No"/>
    <s v="No"/>
    <s v="No"/>
    <s v="No"/>
    <s v="CEP"/>
  </r>
  <r>
    <n v="159978"/>
    <x v="259"/>
    <x v="234"/>
    <x v="3"/>
    <s v="2nd District"/>
    <s v="Public"/>
    <s v="School District"/>
    <s v="No"/>
    <s v="Yes"/>
    <n v="660540"/>
    <x v="1528"/>
    <s v="23953 Prairie Road"/>
    <m/>
    <s v="Sedro Woolley"/>
    <s v="Washington"/>
    <s v="98284"/>
    <n v="95"/>
    <n v="0"/>
    <n v="72"/>
    <n v="167"/>
    <x v="1330"/>
    <n v="0"/>
    <n v="0.56889999999999996"/>
    <s v="No"/>
    <s v="Yes"/>
    <s v="Yes"/>
    <s v="Yes"/>
    <s v="Yes"/>
    <s v="Yes"/>
    <s v="Yes"/>
    <s v="Yes"/>
    <s v="No"/>
    <s v="No"/>
    <s v="No"/>
    <s v="No"/>
    <s v="No"/>
    <s v="No"/>
    <s v="CEP"/>
  </r>
  <r>
    <n v="159978"/>
    <x v="259"/>
    <x v="234"/>
    <x v="3"/>
    <s v="2nd District"/>
    <s v="Public"/>
    <s v="School District"/>
    <s v="No"/>
    <s v="Yes"/>
    <n v="660534"/>
    <x v="1529"/>
    <s v="1235 Third Street"/>
    <m/>
    <s v="Sedro-Woolley"/>
    <s v="Washington"/>
    <s v="98284"/>
    <n v="750"/>
    <n v="0"/>
    <n v="464"/>
    <n v="1214"/>
    <x v="1331"/>
    <n v="0"/>
    <n v="0.61780000000000002"/>
    <s v="No"/>
    <s v="No"/>
    <s v="No"/>
    <s v="No"/>
    <s v="No"/>
    <s v="No"/>
    <s v="No"/>
    <s v="No"/>
    <s v="No"/>
    <s v="No"/>
    <s v="Yes"/>
    <s v="Yes"/>
    <s v="Yes"/>
    <s v="Yes"/>
    <s v="CEP"/>
  </r>
  <r>
    <n v="159978"/>
    <x v="259"/>
    <x v="234"/>
    <x v="3"/>
    <s v="2nd District"/>
    <s v="Public"/>
    <s v="School District"/>
    <s v="No"/>
    <s v="Yes"/>
    <n v="660544"/>
    <x v="1530"/>
    <s v="800 State Street"/>
    <m/>
    <s v="Sedro-Woolley"/>
    <s v="Washington"/>
    <s v="98284"/>
    <n v="141"/>
    <n v="0"/>
    <n v="0"/>
    <n v="141"/>
    <x v="0"/>
    <n v="0"/>
    <n v="1"/>
    <s v="No"/>
    <s v="No"/>
    <s v="No"/>
    <s v="No"/>
    <s v="No"/>
    <s v="No"/>
    <s v="No"/>
    <s v="No"/>
    <s v="No"/>
    <s v="No"/>
    <s v="Yes"/>
    <s v="Yes"/>
    <s v="Yes"/>
    <s v="Yes"/>
    <s v="CEP"/>
  </r>
  <r>
    <n v="159908"/>
    <x v="260"/>
    <x v="235"/>
    <x v="30"/>
    <s v="4th District"/>
    <s v="Public"/>
    <s v="School District"/>
    <s v="No"/>
    <s v="Yes"/>
    <n v="662242"/>
    <x v="1531"/>
    <s v="316 W Naches Ave"/>
    <m/>
    <s v="Selah"/>
    <s v="Washington"/>
    <s v="98942"/>
    <n v="391"/>
    <n v="0"/>
    <n v="145"/>
    <n v="536"/>
    <x v="375"/>
    <n v="0"/>
    <n v="0.72950000000000004"/>
    <s v="No"/>
    <s v="No"/>
    <s v="Yes"/>
    <s v="Yes"/>
    <s v="No"/>
    <s v="No"/>
    <s v="No"/>
    <s v="No"/>
    <s v="No"/>
    <s v="No"/>
    <s v="No"/>
    <s v="No"/>
    <s v="No"/>
    <s v="No"/>
    <s v="CEP"/>
  </r>
  <r>
    <n v="159908"/>
    <x v="260"/>
    <x v="235"/>
    <x v="30"/>
    <s v="4th District"/>
    <s v="Public"/>
    <s v="School District"/>
    <s v="No"/>
    <s v="Yes"/>
    <n v="662243"/>
    <x v="1532"/>
    <s v="316 W Naches"/>
    <m/>
    <s v="Selah"/>
    <s v="Washington"/>
    <s v="98942"/>
    <n v="332"/>
    <n v="0"/>
    <n v="52"/>
    <n v="384"/>
    <x v="1332"/>
    <n v="0"/>
    <n v="0.86460000000000004"/>
    <s v="Yes"/>
    <s v="Yes"/>
    <s v="No"/>
    <s v="No"/>
    <s v="No"/>
    <s v="No"/>
    <s v="No"/>
    <s v="No"/>
    <s v="No"/>
    <s v="No"/>
    <s v="No"/>
    <s v="No"/>
    <s v="No"/>
    <s v="No"/>
    <s v="CEP"/>
  </r>
  <r>
    <n v="159908"/>
    <x v="260"/>
    <x v="235"/>
    <x v="16"/>
    <s v="4th District"/>
    <s v="Public"/>
    <s v="School District"/>
    <s v="No"/>
    <s v="Yes"/>
    <n v="662246"/>
    <x v="1533"/>
    <s v="316 W Naches Ave"/>
    <m/>
    <s v="Selah"/>
    <s v="Washington"/>
    <s v="98942"/>
    <n v="720"/>
    <n v="0"/>
    <n v="426"/>
    <n v="1146"/>
    <x v="1333"/>
    <n v="0"/>
    <n v="0.62829999999999997"/>
    <s v="No"/>
    <s v="No"/>
    <s v="No"/>
    <s v="No"/>
    <s v="No"/>
    <s v="No"/>
    <s v="No"/>
    <s v="No"/>
    <s v="No"/>
    <s v="No"/>
    <s v="Yes"/>
    <s v="Yes"/>
    <s v="Yes"/>
    <s v="Yes"/>
    <s v="CEP"/>
  </r>
  <r>
    <n v="159908"/>
    <x v="260"/>
    <x v="235"/>
    <x v="16"/>
    <s v="4th District"/>
    <s v="Public"/>
    <s v="School District"/>
    <s v="No"/>
    <s v="Yes"/>
    <n v="662244"/>
    <x v="1534"/>
    <s v="316 W Naches Ave"/>
    <m/>
    <s v="Selah"/>
    <s v="Washington"/>
    <s v="98942"/>
    <n v="573"/>
    <n v="0"/>
    <n v="242"/>
    <n v="815"/>
    <x v="1334"/>
    <n v="0"/>
    <n v="0.70309999999999995"/>
    <s v="No"/>
    <s v="No"/>
    <s v="No"/>
    <s v="No"/>
    <s v="Yes"/>
    <s v="Yes"/>
    <s v="Yes"/>
    <s v="No"/>
    <s v="No"/>
    <s v="No"/>
    <s v="No"/>
    <s v="No"/>
    <s v="No"/>
    <s v="No"/>
    <s v="CEP"/>
  </r>
  <r>
    <n v="159908"/>
    <x v="260"/>
    <x v="235"/>
    <x v="30"/>
    <s v="4th District"/>
    <s v="Public"/>
    <s v="School District"/>
    <s v="No"/>
    <s v="Yes"/>
    <n v="662245"/>
    <x v="1535"/>
    <s v="411 N. 1st St."/>
    <m/>
    <s v="Selah"/>
    <s v="Washington"/>
    <s v="98942"/>
    <n v="666"/>
    <n v="0"/>
    <n v="239"/>
    <n v="905"/>
    <x v="1335"/>
    <n v="0"/>
    <n v="0.7359"/>
    <s v="No"/>
    <s v="No"/>
    <s v="No"/>
    <s v="No"/>
    <s v="No"/>
    <s v="No"/>
    <s v="No"/>
    <s v="Yes"/>
    <s v="Yes"/>
    <s v="Yes"/>
    <s v="No"/>
    <s v="No"/>
    <s v="No"/>
    <s v="No"/>
    <s v="CEP"/>
  </r>
  <r>
    <n v="159496"/>
    <x v="261"/>
    <x v="236"/>
    <x v="28"/>
    <s v="5th District"/>
    <s v="Public"/>
    <s v="School District"/>
    <s v="No"/>
    <s v="Yes"/>
    <n v="661860"/>
    <x v="1536"/>
    <s v="PO Box 68"/>
    <m/>
    <s v="Metaline Falls"/>
    <s v="Washington"/>
    <s v="99153"/>
    <n v="98"/>
    <n v="0"/>
    <n v="22"/>
    <n v="120"/>
    <x v="1336"/>
    <n v="0"/>
    <n v="0.81669999999999998"/>
    <s v="No"/>
    <s v="Yes"/>
    <s v="Yes"/>
    <s v="Yes"/>
    <s v="Yes"/>
    <s v="Yes"/>
    <s v="Yes"/>
    <s v="No"/>
    <s v="No"/>
    <s v="No"/>
    <s v="No"/>
    <s v="No"/>
    <s v="No"/>
    <s v="No"/>
    <s v="CEP"/>
  </r>
  <r>
    <n v="159496"/>
    <x v="261"/>
    <x v="236"/>
    <x v="28"/>
    <s v="5th District"/>
    <s v="Public"/>
    <s v="School District"/>
    <s v="No"/>
    <s v="Yes"/>
    <n v="665490"/>
    <x v="1537"/>
    <s v="10372 Hwy. 31"/>
    <m/>
    <s v="Ione"/>
    <s v="Washington"/>
    <s v="99139"/>
    <n v="41"/>
    <n v="0"/>
    <n v="34"/>
    <n v="75"/>
    <x v="1337"/>
    <n v="0"/>
    <n v="0.54669999999999996"/>
    <s v="No"/>
    <s v="No"/>
    <s v="No"/>
    <s v="No"/>
    <s v="No"/>
    <s v="No"/>
    <s v="No"/>
    <s v="No"/>
    <s v="No"/>
    <s v="No"/>
    <s v="Yes"/>
    <s v="Yes"/>
    <s v="Yes"/>
    <s v="Yes"/>
    <s v="CEP"/>
  </r>
  <r>
    <n v="159496"/>
    <x v="261"/>
    <x v="236"/>
    <x v="28"/>
    <s v="5th District"/>
    <s v="Public"/>
    <s v="School District"/>
    <s v="No"/>
    <s v="Yes"/>
    <n v="665489"/>
    <x v="261"/>
    <s v="10372 Hwy. 31"/>
    <m/>
    <s v="Ione"/>
    <s v="Washington"/>
    <s v="99139"/>
    <n v="39"/>
    <n v="0"/>
    <n v="25"/>
    <n v="64"/>
    <x v="136"/>
    <n v="0"/>
    <n v="0.60940000000000005"/>
    <s v="No"/>
    <s v="No"/>
    <s v="No"/>
    <s v="No"/>
    <s v="No"/>
    <s v="No"/>
    <s v="No"/>
    <s v="Yes"/>
    <s v="Yes"/>
    <s v="Yes"/>
    <s v="No"/>
    <s v="No"/>
    <s v="No"/>
    <s v="No"/>
    <s v="CEP"/>
  </r>
  <r>
    <n v="159340"/>
    <x v="262"/>
    <x v="237"/>
    <x v="17"/>
    <s v="6th District"/>
    <s v="Public"/>
    <s v="School District"/>
    <s v="No"/>
    <s v="Yes"/>
    <n v="661199"/>
    <x v="1538"/>
    <s v="171 Carlsborg Road"/>
    <m/>
    <s v="Sequim"/>
    <s v="Washington"/>
    <s v="98382"/>
    <n v="159"/>
    <n v="45"/>
    <n v="246"/>
    <n v="450"/>
    <x v="1338"/>
    <n v="0.1"/>
    <n v="0.45329999999999998"/>
    <s v="Yes"/>
    <s v="Yes"/>
    <s v="Yes"/>
    <s v="Yes"/>
    <s v="No"/>
    <s v="No"/>
    <s v="No"/>
    <s v="No"/>
    <s v="No"/>
    <s v="No"/>
    <s v="No"/>
    <s v="No"/>
    <s v="No"/>
    <s v="No"/>
    <s v="Provision II – Breakfast and Lunch"/>
  </r>
  <r>
    <n v="159340"/>
    <x v="262"/>
    <x v="237"/>
    <x v="17"/>
    <s v="6th District"/>
    <s v="Public"/>
    <s v="School District"/>
    <s v="No"/>
    <s v="Yes"/>
    <n v="661198"/>
    <x v="1539"/>
    <s v="350 W. Fir Street"/>
    <m/>
    <s v="Sequim"/>
    <s v="Washington"/>
    <s v="98382"/>
    <n v="373"/>
    <n v="0"/>
    <n v="165"/>
    <n v="538"/>
    <x v="1339"/>
    <n v="0"/>
    <n v="0.69330000000000003"/>
    <s v="No"/>
    <s v="No"/>
    <s v="No"/>
    <s v="Yes"/>
    <s v="Yes"/>
    <s v="Yes"/>
    <s v="Yes"/>
    <s v="No"/>
    <s v="No"/>
    <s v="No"/>
    <s v="No"/>
    <s v="No"/>
    <s v="No"/>
    <s v="No"/>
    <s v="CEP"/>
  </r>
  <r>
    <n v="159340"/>
    <x v="262"/>
    <x v="237"/>
    <x v="17"/>
    <s v="6th District"/>
    <s v="Public"/>
    <s v="School District"/>
    <s v="No"/>
    <s v="Yes"/>
    <n v="661200"/>
    <x v="1540"/>
    <s v="400 North 2nd Ave"/>
    <m/>
    <s v="Sequim"/>
    <s v="Washington"/>
    <s v="98382"/>
    <n v="46"/>
    <n v="26"/>
    <n v="42"/>
    <n v="114"/>
    <x v="1340"/>
    <n v="0.2281"/>
    <n v="0.63160000000000005"/>
    <s v="No"/>
    <s v="Yes"/>
    <s v="Yes"/>
    <s v="Yes"/>
    <s v="Yes"/>
    <s v="Yes"/>
    <s v="Yes"/>
    <s v="Yes"/>
    <s v="Yes"/>
    <s v="Yes"/>
    <s v="Yes"/>
    <s v="Yes"/>
    <s v="Yes"/>
    <s v="Yes"/>
    <s v="Provision II – Breakfast and Lunch"/>
  </r>
  <r>
    <n v="159340"/>
    <x v="262"/>
    <x v="237"/>
    <x v="17"/>
    <s v="6th District"/>
    <s v="Public"/>
    <s v="School District"/>
    <s v="No"/>
    <s v="Yes"/>
    <n v="661196"/>
    <x v="1541"/>
    <s v="601 N. Sequim Avenue"/>
    <m/>
    <s v="Sequim"/>
    <s v="Washington"/>
    <s v="98382"/>
    <n v="326"/>
    <n v="88"/>
    <n v="376"/>
    <n v="790"/>
    <x v="1341"/>
    <n v="0.1114"/>
    <n v="0.52410000000000001"/>
    <s v="No"/>
    <s v="No"/>
    <s v="No"/>
    <s v="No"/>
    <s v="No"/>
    <s v="No"/>
    <s v="No"/>
    <s v="No"/>
    <s v="No"/>
    <s v="No"/>
    <s v="Yes"/>
    <s v="Yes"/>
    <s v="Yes"/>
    <s v="Yes"/>
    <s v="Provision II – Breakfast and Lunch"/>
  </r>
  <r>
    <n v="159340"/>
    <x v="262"/>
    <x v="237"/>
    <x v="17"/>
    <s v="6th District"/>
    <s v="Public"/>
    <s v="School District"/>
    <s v="No"/>
    <s v="Yes"/>
    <n v="661197"/>
    <x v="1542"/>
    <s v="301 W. Hendrickson Rd."/>
    <m/>
    <s v="Sequim"/>
    <s v="Washington"/>
    <s v="98382"/>
    <n v="176"/>
    <n v="52"/>
    <n v="345"/>
    <n v="573"/>
    <x v="1342"/>
    <n v="9.0800000000000006E-2"/>
    <n v="0.39789999999999998"/>
    <s v="No"/>
    <s v="No"/>
    <s v="No"/>
    <s v="No"/>
    <s v="No"/>
    <s v="No"/>
    <s v="No"/>
    <s v="Yes"/>
    <s v="Yes"/>
    <s v="Yes"/>
    <s v="No"/>
    <s v="No"/>
    <s v="No"/>
    <s v="No"/>
    <s v="Standard"/>
  </r>
  <r>
    <n v="159487"/>
    <x v="263"/>
    <x v="238"/>
    <x v="32"/>
    <s v="10th District"/>
    <s v="Public"/>
    <s v="School District"/>
    <s v="No"/>
    <s v="Yes"/>
    <n v="663458"/>
    <x v="1543"/>
    <s v="350 University Ave."/>
    <m/>
    <s v="Shelton"/>
    <s v="Washington"/>
    <s v="98584"/>
    <n v="490"/>
    <n v="0"/>
    <n v="31"/>
    <n v="521"/>
    <x v="1343"/>
    <n v="0"/>
    <n v="0.9405"/>
    <s v="No"/>
    <s v="Yes"/>
    <s v="Yes"/>
    <s v="Yes"/>
    <s v="Yes"/>
    <s v="Yes"/>
    <s v="No"/>
    <s v="No"/>
    <s v="No"/>
    <s v="No"/>
    <s v="No"/>
    <s v="No"/>
    <s v="No"/>
    <s v="No"/>
    <s v="CEP"/>
  </r>
  <r>
    <n v="159487"/>
    <x v="263"/>
    <x v="238"/>
    <x v="32"/>
    <s v="10th District"/>
    <s v="Public"/>
    <s v="School District"/>
    <s v="No"/>
    <s v="Yes"/>
    <n v="686343"/>
    <x v="1544"/>
    <s v="937 W Alpine Way"/>
    <s v="Alpine Way"/>
    <s v="Shelton"/>
    <s v="Washington"/>
    <s v="98584"/>
    <n v="67"/>
    <n v="0"/>
    <n v="18"/>
    <n v="85"/>
    <x v="1344"/>
    <n v="0"/>
    <n v="0.78820000000000001"/>
    <s v="No"/>
    <s v="No"/>
    <s v="No"/>
    <s v="No"/>
    <s v="No"/>
    <s v="No"/>
    <s v="No"/>
    <s v="No"/>
    <s v="No"/>
    <s v="No"/>
    <s v="Yes"/>
    <s v="Yes"/>
    <s v="Yes"/>
    <s v="Yes"/>
    <s v="CEP"/>
  </r>
  <r>
    <n v="159487"/>
    <x v="263"/>
    <x v="238"/>
    <x v="32"/>
    <s v="10th District"/>
    <s v="Public"/>
    <s v="School District"/>
    <s v="No"/>
    <s v="Yes"/>
    <n v="662736"/>
    <x v="1545"/>
    <s v="807 W Pine St."/>
    <m/>
    <s v="Shelton"/>
    <s v="Washington"/>
    <s v="98584"/>
    <n v="146"/>
    <n v="0"/>
    <n v="6"/>
    <n v="152"/>
    <x v="1345"/>
    <n v="0"/>
    <n v="0.96050000000000002"/>
    <s v="No"/>
    <s v="No"/>
    <s v="No"/>
    <s v="No"/>
    <s v="No"/>
    <s v="No"/>
    <s v="No"/>
    <s v="Yes"/>
    <s v="Yes"/>
    <s v="Yes"/>
    <s v="Yes"/>
    <s v="Yes"/>
    <s v="Yes"/>
    <s v="Yes"/>
    <s v="CEP"/>
  </r>
  <r>
    <n v="159487"/>
    <x v="263"/>
    <x v="238"/>
    <x v="32"/>
    <s v="10th District"/>
    <s v="Public"/>
    <s v="School District"/>
    <s v="No"/>
    <s v="Yes"/>
    <n v="663970"/>
    <x v="1546"/>
    <s v="900 West Franlkin Street"/>
    <m/>
    <s v="Shelton"/>
    <s v="Washington"/>
    <s v="98584"/>
    <n v="440"/>
    <n v="0"/>
    <n v="0"/>
    <n v="440"/>
    <x v="0"/>
    <n v="0"/>
    <n v="1"/>
    <s v="No"/>
    <s v="Yes"/>
    <s v="Yes"/>
    <s v="Yes"/>
    <s v="Yes"/>
    <s v="Yes"/>
    <s v="No"/>
    <s v="No"/>
    <s v="No"/>
    <s v="No"/>
    <s v="No"/>
    <s v="No"/>
    <s v="No"/>
    <s v="No"/>
    <s v="CEP"/>
  </r>
  <r>
    <n v="159487"/>
    <x v="263"/>
    <x v="238"/>
    <x v="32"/>
    <s v="10th District"/>
    <s v="Public"/>
    <s v="School District"/>
    <s v="No"/>
    <s v="Yes"/>
    <n v="663971"/>
    <x v="1547"/>
    <s v="534 East K Street"/>
    <m/>
    <s v="Shelton"/>
    <s v="Washington"/>
    <s v="98584"/>
    <n v="503"/>
    <n v="0"/>
    <n v="22"/>
    <n v="525"/>
    <x v="1346"/>
    <n v="0"/>
    <n v="0.95809999999999995"/>
    <s v="No"/>
    <s v="Yes"/>
    <s v="Yes"/>
    <s v="Yes"/>
    <s v="Yes"/>
    <s v="Yes"/>
    <s v="No"/>
    <s v="No"/>
    <s v="No"/>
    <s v="No"/>
    <s v="No"/>
    <s v="No"/>
    <s v="No"/>
    <s v="No"/>
    <s v="CEP"/>
  </r>
  <r>
    <n v="159487"/>
    <x v="263"/>
    <x v="238"/>
    <x v="32"/>
    <s v="10th District"/>
    <s v="Public"/>
    <s v="School District"/>
    <s v="No"/>
    <s v="Yes"/>
    <n v="664591"/>
    <x v="1548"/>
    <s v="3301 N. Shelton Springs Rd."/>
    <m/>
    <s v="Shelton"/>
    <s v="Washington"/>
    <s v="98584"/>
    <n v="504"/>
    <n v="0"/>
    <n v="45"/>
    <n v="549"/>
    <x v="1347"/>
    <n v="0"/>
    <n v="0.91800000000000004"/>
    <s v="No"/>
    <s v="No"/>
    <s v="No"/>
    <s v="No"/>
    <s v="No"/>
    <s v="No"/>
    <s v="No"/>
    <s v="No"/>
    <s v="Yes"/>
    <s v="Yes"/>
    <s v="No"/>
    <s v="No"/>
    <s v="No"/>
    <s v="No"/>
    <s v="CEP"/>
  </r>
  <r>
    <n v="159487"/>
    <x v="263"/>
    <x v="238"/>
    <x v="32"/>
    <s v="10th District"/>
    <s v="Public"/>
    <s v="School District"/>
    <s v="No"/>
    <s v="Yes"/>
    <n v="664660"/>
    <x v="49"/>
    <s v="800 E.  K Street"/>
    <m/>
    <s v="Shelton"/>
    <s v="Washington"/>
    <s v="98584"/>
    <n v="576"/>
    <n v="0"/>
    <n v="22"/>
    <n v="598"/>
    <x v="1348"/>
    <n v="0"/>
    <n v="0.96319999999999995"/>
    <s v="No"/>
    <s v="No"/>
    <s v="No"/>
    <s v="No"/>
    <s v="No"/>
    <s v="No"/>
    <s v="Yes"/>
    <s v="Yes"/>
    <s v="No"/>
    <s v="No"/>
    <s v="No"/>
    <s v="No"/>
    <s v="No"/>
    <s v="No"/>
    <s v="CEP"/>
  </r>
  <r>
    <n v="159487"/>
    <x v="263"/>
    <x v="238"/>
    <x v="32"/>
    <s v="10th District"/>
    <s v="Public"/>
    <s v="School District"/>
    <s v="No"/>
    <s v="Yes"/>
    <n v="663523"/>
    <x v="1549"/>
    <s v="3737 Shelton Springs Rd."/>
    <m/>
    <s v="Shelton"/>
    <s v="Washington"/>
    <s v="98584"/>
    <n v="1162"/>
    <n v="0"/>
    <n v="336"/>
    <n v="1498"/>
    <x v="1349"/>
    <n v="0"/>
    <n v="0.77569999999999995"/>
    <s v="No"/>
    <s v="No"/>
    <s v="No"/>
    <s v="No"/>
    <s v="No"/>
    <s v="No"/>
    <s v="No"/>
    <s v="No"/>
    <s v="No"/>
    <s v="No"/>
    <s v="Yes"/>
    <s v="Yes"/>
    <s v="Yes"/>
    <s v="Yes"/>
    <s v="CEP"/>
  </r>
  <r>
    <n v="159939"/>
    <x v="264"/>
    <x v="239"/>
    <x v="8"/>
    <s v="7th District"/>
    <s v="Public"/>
    <s v="School District"/>
    <s v="No"/>
    <s v="Yes"/>
    <n v="661431"/>
    <x v="1550"/>
    <s v="19343 3rd Ave. N.W."/>
    <m/>
    <s v="Shoreline"/>
    <s v="Washington"/>
    <s v="98177"/>
    <n v="199"/>
    <n v="56"/>
    <n v="750"/>
    <n v="1005"/>
    <x v="1350"/>
    <n v="5.57E-2"/>
    <n v="0.25369999999999998"/>
    <s v="No"/>
    <s v="No"/>
    <s v="No"/>
    <s v="No"/>
    <s v="No"/>
    <s v="No"/>
    <s v="No"/>
    <s v="Yes"/>
    <s v="Yes"/>
    <s v="Yes"/>
    <s v="No"/>
    <s v="No"/>
    <s v="No"/>
    <s v="No"/>
    <s v="Standard"/>
  </r>
  <r>
    <n v="159939"/>
    <x v="264"/>
    <x v="239"/>
    <x v="8"/>
    <s v="7th District"/>
    <s v="Public"/>
    <s v="School District"/>
    <s v="No"/>
    <s v="Yes"/>
    <n v="662720"/>
    <x v="1551"/>
    <s v="2800 NE 200th St"/>
    <m/>
    <s v="Shoreline"/>
    <s v="Washington"/>
    <s v="98155"/>
    <n v="26"/>
    <n v="15"/>
    <n v="266"/>
    <n v="307"/>
    <x v="1351"/>
    <n v="4.8899999999999999E-2"/>
    <n v="0.1336"/>
    <s v="No"/>
    <s v="Yes"/>
    <s v="Yes"/>
    <s v="Yes"/>
    <s v="Yes"/>
    <s v="Yes"/>
    <s v="Yes"/>
    <s v="Yes"/>
    <s v="Yes"/>
    <s v="Yes"/>
    <s v="No"/>
    <s v="No"/>
    <s v="No"/>
    <s v="No"/>
    <s v="Standard"/>
  </r>
  <r>
    <n v="159939"/>
    <x v="264"/>
    <x v="239"/>
    <x v="8"/>
    <s v="7th District"/>
    <s v="Public"/>
    <s v="School District"/>
    <s v="No"/>
    <s v="Yes"/>
    <n v="661420"/>
    <x v="1552"/>
    <s v="2715 N.E. 158th St"/>
    <m/>
    <s v="Shoreline"/>
    <s v="Washington"/>
    <s v="98155"/>
    <n v="116"/>
    <n v="39"/>
    <n v="315"/>
    <n v="470"/>
    <x v="831"/>
    <n v="8.3000000000000004E-2"/>
    <n v="0.32979999999999998"/>
    <s v="No"/>
    <s v="Yes"/>
    <s v="Yes"/>
    <s v="Yes"/>
    <s v="Yes"/>
    <s v="Yes"/>
    <s v="Yes"/>
    <s v="No"/>
    <s v="No"/>
    <s v="No"/>
    <s v="No"/>
    <s v="No"/>
    <s v="No"/>
    <s v="No"/>
    <s v="Standard"/>
  </r>
  <r>
    <n v="159939"/>
    <x v="264"/>
    <x v="239"/>
    <x v="8"/>
    <s v="7th District"/>
    <s v="Public"/>
    <s v="School District"/>
    <s v="No"/>
    <s v="Yes"/>
    <n v="661421"/>
    <x v="1553"/>
    <s v="17447 37th Ave. N.E."/>
    <m/>
    <s v="Lake Forest Park"/>
    <s v="Washington"/>
    <s v="98155"/>
    <n v="87"/>
    <n v="14"/>
    <n v="267"/>
    <n v="368"/>
    <x v="1352"/>
    <n v="3.7999999999999999E-2"/>
    <n v="0.27450000000000002"/>
    <s v="No"/>
    <s v="Yes"/>
    <s v="Yes"/>
    <s v="Yes"/>
    <s v="Yes"/>
    <s v="Yes"/>
    <s v="Yes"/>
    <s v="No"/>
    <s v="No"/>
    <s v="No"/>
    <s v="No"/>
    <s v="No"/>
    <s v="No"/>
    <s v="No"/>
    <s v="Standard"/>
  </r>
  <r>
    <n v="159939"/>
    <x v="264"/>
    <x v="239"/>
    <x v="8"/>
    <s v="7th District"/>
    <s v="Public"/>
    <s v="School District"/>
    <s v="No"/>
    <s v="Yes"/>
    <n v="661422"/>
    <x v="1554"/>
    <s v="19345 Wallingford Ave. N."/>
    <m/>
    <s v="Shoreline"/>
    <s v="Washington"/>
    <s v="98133"/>
    <n v="136"/>
    <n v="31"/>
    <n v="236"/>
    <n v="403"/>
    <x v="564"/>
    <n v="7.6899999999999996E-2"/>
    <n v="0.41439999999999999"/>
    <s v="No"/>
    <s v="Yes"/>
    <s v="Yes"/>
    <s v="Yes"/>
    <s v="Yes"/>
    <s v="Yes"/>
    <s v="Yes"/>
    <s v="No"/>
    <s v="No"/>
    <s v="No"/>
    <s v="No"/>
    <s v="No"/>
    <s v="No"/>
    <s v="No"/>
    <s v="Standard"/>
  </r>
  <r>
    <n v="159939"/>
    <x v="264"/>
    <x v="239"/>
    <x v="8"/>
    <s v="7th District"/>
    <s v="Public"/>
    <s v="School District"/>
    <s v="No"/>
    <s v="Yes"/>
    <n v="684932"/>
    <x v="1555"/>
    <s v="1900 N 170th Street"/>
    <m/>
    <s v="Shoreline"/>
    <s v="Washington"/>
    <s v="98155"/>
    <n v="368"/>
    <n v="0"/>
    <n v="0"/>
    <n v="368"/>
    <x v="0"/>
    <n v="0"/>
    <n v="1"/>
    <s v="Yes"/>
    <s v="No"/>
    <s v="No"/>
    <s v="No"/>
    <s v="No"/>
    <s v="No"/>
    <s v="No"/>
    <s v="No"/>
    <s v="No"/>
    <s v="No"/>
    <s v="No"/>
    <s v="No"/>
    <s v="No"/>
    <s v="No"/>
    <s v="CEP"/>
  </r>
  <r>
    <n v="159939"/>
    <x v="264"/>
    <x v="239"/>
    <x v="8"/>
    <s v="7th District"/>
    <s v="Public"/>
    <s v="School District"/>
    <s v="No"/>
    <s v="Yes"/>
    <n v="661423"/>
    <x v="1556"/>
    <s v="100 N. 160th"/>
    <m/>
    <s v="Shoreline"/>
    <s v="Washington"/>
    <s v="98133"/>
    <n v="40"/>
    <n v="16"/>
    <n v="276"/>
    <n v="332"/>
    <x v="1353"/>
    <n v="4.82E-2"/>
    <n v="0.16869999999999999"/>
    <s v="No"/>
    <s v="Yes"/>
    <s v="Yes"/>
    <s v="Yes"/>
    <s v="Yes"/>
    <s v="Yes"/>
    <s v="Yes"/>
    <s v="No"/>
    <s v="No"/>
    <s v="No"/>
    <s v="No"/>
    <s v="No"/>
    <s v="No"/>
    <s v="No"/>
    <s v="Standard"/>
  </r>
  <r>
    <n v="159939"/>
    <x v="264"/>
    <x v="239"/>
    <x v="8"/>
    <s v="7th District"/>
    <s v="Public"/>
    <s v="School District"/>
    <s v="No"/>
    <s v="Yes"/>
    <n v="661432"/>
    <x v="1557"/>
    <s v="16045 25th Ave NE"/>
    <m/>
    <s v="Shoreline"/>
    <s v="Washington"/>
    <s v="98155"/>
    <n v="226"/>
    <n v="73"/>
    <n v="705"/>
    <n v="1004"/>
    <x v="418"/>
    <n v="7.2700000000000001E-2"/>
    <n v="0.29780000000000001"/>
    <s v="No"/>
    <s v="No"/>
    <s v="No"/>
    <s v="No"/>
    <s v="No"/>
    <s v="No"/>
    <s v="No"/>
    <s v="Yes"/>
    <s v="Yes"/>
    <s v="Yes"/>
    <s v="No"/>
    <s v="No"/>
    <s v="No"/>
    <s v="No"/>
    <s v="Standard"/>
  </r>
  <r>
    <n v="159939"/>
    <x v="264"/>
    <x v="239"/>
    <x v="8"/>
    <s v="7th District"/>
    <s v="Public"/>
    <s v="School District"/>
    <s v="No"/>
    <s v="Yes"/>
    <n v="661424"/>
    <x v="1558"/>
    <s v="18500 37th N.E."/>
    <m/>
    <s v="Lake Forest Park"/>
    <s v="Washington"/>
    <s v="98155"/>
    <n v="78"/>
    <n v="18"/>
    <n v="297"/>
    <n v="393"/>
    <x v="1354"/>
    <n v="4.58E-2"/>
    <n v="0.24429999999999999"/>
    <s v="No"/>
    <s v="Yes"/>
    <s v="Yes"/>
    <s v="Yes"/>
    <s v="Yes"/>
    <s v="Yes"/>
    <s v="Yes"/>
    <s v="No"/>
    <s v="No"/>
    <s v="No"/>
    <s v="No"/>
    <s v="No"/>
    <s v="No"/>
    <s v="No"/>
    <s v="Standard"/>
  </r>
  <r>
    <n v="159939"/>
    <x v="264"/>
    <x v="239"/>
    <x v="8"/>
    <s v="7th District"/>
    <s v="Public"/>
    <s v="School District"/>
    <s v="No"/>
    <s v="Yes"/>
    <n v="661425"/>
    <x v="1559"/>
    <s v="17077 Meridian Ave North"/>
    <m/>
    <s v="Shoreline"/>
    <s v="Washington"/>
    <s v="98133"/>
    <n v="127"/>
    <n v="42"/>
    <n v="348"/>
    <n v="517"/>
    <x v="1355"/>
    <n v="8.1199999999999994E-2"/>
    <n v="0.32690000000000002"/>
    <s v="No"/>
    <s v="Yes"/>
    <s v="Yes"/>
    <s v="Yes"/>
    <s v="Yes"/>
    <s v="Yes"/>
    <s v="Yes"/>
    <s v="No"/>
    <s v="No"/>
    <s v="No"/>
    <s v="No"/>
    <s v="No"/>
    <s v="No"/>
    <s v="No"/>
    <s v="Standard"/>
  </r>
  <r>
    <n v="159939"/>
    <x v="264"/>
    <x v="239"/>
    <x v="8"/>
    <s v="7th District"/>
    <s v="Public"/>
    <s v="School District"/>
    <s v="No"/>
    <s v="Yes"/>
    <n v="661427"/>
    <x v="1560"/>
    <s v="1815 N. 155th St."/>
    <m/>
    <s v="Shoreline"/>
    <s v="Washington"/>
    <s v="98133"/>
    <n v="130"/>
    <n v="22"/>
    <n v="256"/>
    <n v="408"/>
    <x v="1356"/>
    <n v="5.3900000000000003E-2"/>
    <n v="0.3725"/>
    <s v="No"/>
    <s v="Yes"/>
    <s v="Yes"/>
    <s v="Yes"/>
    <s v="Yes"/>
    <s v="Yes"/>
    <s v="Yes"/>
    <s v="No"/>
    <s v="No"/>
    <s v="No"/>
    <s v="No"/>
    <s v="No"/>
    <s v="No"/>
    <s v="No"/>
    <s v="Standard"/>
  </r>
  <r>
    <n v="159939"/>
    <x v="264"/>
    <x v="239"/>
    <x v="8"/>
    <s v="7th District"/>
    <s v="Public"/>
    <s v="School District"/>
    <s v="No"/>
    <s v="Yes"/>
    <n v="661428"/>
    <x v="1307"/>
    <s v="16516 10th N.E."/>
    <m/>
    <s v="Shoreline"/>
    <s v="Washington"/>
    <s v="98155"/>
    <n v="194"/>
    <n v="0"/>
    <n v="259"/>
    <n v="453"/>
    <x v="1357"/>
    <n v="0"/>
    <n v="0.42830000000000001"/>
    <s v="No"/>
    <s v="Yes"/>
    <s v="Yes"/>
    <s v="Yes"/>
    <s v="Yes"/>
    <s v="Yes"/>
    <s v="Yes"/>
    <s v="No"/>
    <s v="No"/>
    <s v="No"/>
    <s v="No"/>
    <s v="No"/>
    <s v="No"/>
    <s v="No"/>
    <s v="CEP"/>
  </r>
  <r>
    <n v="159939"/>
    <x v="264"/>
    <x v="239"/>
    <x v="8"/>
    <s v="7th District"/>
    <s v="Public"/>
    <s v="School District"/>
    <s v="No"/>
    <s v="Yes"/>
    <n v="661433"/>
    <x v="1561"/>
    <s v="15343 25th Ave. N.E."/>
    <m/>
    <s v="Shoreline"/>
    <s v="Washington"/>
    <s v="98155"/>
    <n v="332"/>
    <n v="115"/>
    <n v="1049"/>
    <n v="1496"/>
    <x v="1358"/>
    <n v="7.6899999999999996E-2"/>
    <n v="0.29880000000000001"/>
    <s v="No"/>
    <s v="No"/>
    <s v="No"/>
    <s v="No"/>
    <s v="No"/>
    <s v="No"/>
    <s v="No"/>
    <s v="No"/>
    <s v="No"/>
    <s v="No"/>
    <s v="Yes"/>
    <s v="Yes"/>
    <s v="Yes"/>
    <s v="Yes"/>
    <s v="Standard"/>
  </r>
  <r>
    <n v="159939"/>
    <x v="264"/>
    <x v="239"/>
    <x v="8"/>
    <s v="7th District"/>
    <s v="Public"/>
    <s v="School District"/>
    <s v="No"/>
    <s v="Yes"/>
    <n v="661434"/>
    <x v="1562"/>
    <s v="17300 Fremont Ave N."/>
    <m/>
    <s v="Shoreline"/>
    <s v="Washington"/>
    <s v="98133"/>
    <n v="292"/>
    <n v="110"/>
    <n v="1135"/>
    <n v="1537"/>
    <x v="1359"/>
    <n v="7.1599999999999997E-2"/>
    <n v="0.26150000000000001"/>
    <s v="No"/>
    <s v="No"/>
    <s v="No"/>
    <s v="No"/>
    <s v="No"/>
    <s v="No"/>
    <s v="No"/>
    <s v="No"/>
    <s v="No"/>
    <s v="No"/>
    <s v="Yes"/>
    <s v="Yes"/>
    <s v="Yes"/>
    <s v="Yes"/>
    <s v="Standard"/>
  </r>
  <r>
    <n v="159939"/>
    <x v="264"/>
    <x v="239"/>
    <x v="8"/>
    <s v="7th District"/>
    <s v="Public"/>
    <s v="School District"/>
    <s v="No"/>
    <s v="Yes"/>
    <n v="661430"/>
    <x v="1563"/>
    <s v="19545 12th Ave. N.W."/>
    <m/>
    <s v="Shoreline"/>
    <s v="Washington"/>
    <s v="98177"/>
    <n v="58"/>
    <n v="8"/>
    <n v="397"/>
    <n v="463"/>
    <x v="737"/>
    <n v="1.7299999999999999E-2"/>
    <n v="0.14249999999999999"/>
    <s v="No"/>
    <s v="Yes"/>
    <s v="Yes"/>
    <s v="Yes"/>
    <s v="Yes"/>
    <s v="Yes"/>
    <s v="Yes"/>
    <s v="No"/>
    <s v="No"/>
    <s v="No"/>
    <s v="No"/>
    <s v="No"/>
    <s v="No"/>
    <s v="No"/>
    <s v="Standard"/>
  </r>
  <r>
    <n v="159567"/>
    <x v="265"/>
    <x v="240"/>
    <x v="37"/>
    <s v="3rd District"/>
    <s v="Public"/>
    <s v="School District"/>
    <s v="No"/>
    <s v="Yes"/>
    <n v="660725"/>
    <x v="1564"/>
    <s v="122 Butler Loop Rd"/>
    <m/>
    <s v="Skamania"/>
    <s v="Washington"/>
    <s v="98648"/>
    <n v="24"/>
    <n v="3"/>
    <n v="56"/>
    <n v="83"/>
    <x v="1360"/>
    <n v="3.61E-2"/>
    <n v="0.32529999999999998"/>
    <s v="Yes"/>
    <s v="Yes"/>
    <s v="Yes"/>
    <s v="Yes"/>
    <s v="Yes"/>
    <s v="Yes"/>
    <s v="Yes"/>
    <s v="Yes"/>
    <s v="Yes"/>
    <s v="Yes"/>
    <s v="No"/>
    <s v="No"/>
    <s v="No"/>
    <s v="No"/>
    <s v="Standard"/>
  </r>
  <r>
    <n v="159461"/>
    <x v="266"/>
    <x v="241"/>
    <x v="8"/>
    <s v="1st District"/>
    <s v="Public"/>
    <s v="School District"/>
    <s v="No"/>
    <s v="Yes"/>
    <n v="663445"/>
    <x v="1565"/>
    <s v="105 - 6th Street N"/>
    <s v="P.O. Box 325"/>
    <s v="Skykomish"/>
    <s v="Washington"/>
    <s v="98288"/>
    <n v="46"/>
    <n v="0"/>
    <n v="0"/>
    <n v="46"/>
    <x v="0"/>
    <n v="0"/>
    <n v="1"/>
    <s v="Yes"/>
    <s v="Yes"/>
    <s v="Yes"/>
    <s v="Yes"/>
    <s v="Yes"/>
    <s v="Yes"/>
    <s v="Yes"/>
    <s v="Yes"/>
    <s v="Yes"/>
    <s v="Yes"/>
    <s v="Yes"/>
    <s v="Yes"/>
    <s v="Yes"/>
    <s v="Yes"/>
    <s v="Standard"/>
  </r>
  <r>
    <n v="159975"/>
    <x v="267"/>
    <x v="242"/>
    <x v="4"/>
    <s v="1st District"/>
    <s v="Public"/>
    <s v="School District"/>
    <s v="No"/>
    <s v="Yes"/>
    <n v="660699"/>
    <x v="1566"/>
    <s v="2401 Park Ave."/>
    <m/>
    <s v="Snohomish"/>
    <s v="Washington"/>
    <s v="98290"/>
    <n v="55"/>
    <n v="32"/>
    <n v="286"/>
    <n v="373"/>
    <x v="1361"/>
    <n v="8.5800000000000001E-2"/>
    <n v="0.23319999999999999"/>
    <s v="No"/>
    <s v="Yes"/>
    <s v="Yes"/>
    <s v="Yes"/>
    <s v="Yes"/>
    <s v="Yes"/>
    <s v="Yes"/>
    <s v="Yes"/>
    <s v="No"/>
    <s v="No"/>
    <s v="No"/>
    <s v="No"/>
    <s v="No"/>
    <s v="No"/>
    <s v="Standard"/>
  </r>
  <r>
    <n v="159975"/>
    <x v="267"/>
    <x v="242"/>
    <x v="4"/>
    <s v="1st District"/>
    <s v="Public"/>
    <s v="School District"/>
    <s v="No"/>
    <s v="Yes"/>
    <n v="660700"/>
    <x v="1567"/>
    <s v="8201 188th Ave."/>
    <m/>
    <s v="Snohomish"/>
    <s v="Washington"/>
    <s v="98296"/>
    <n v="83"/>
    <n v="32"/>
    <n v="321"/>
    <n v="436"/>
    <x v="1312"/>
    <n v="7.3400000000000007E-2"/>
    <n v="0.26379999999999998"/>
    <s v="No"/>
    <s v="Yes"/>
    <s v="Yes"/>
    <s v="Yes"/>
    <s v="Yes"/>
    <s v="Yes"/>
    <s v="Yes"/>
    <s v="Yes"/>
    <s v="No"/>
    <s v="No"/>
    <s v="No"/>
    <s v="No"/>
    <s v="No"/>
    <s v="No"/>
    <s v="Standard"/>
  </r>
  <r>
    <n v="159975"/>
    <x v="267"/>
    <x v="242"/>
    <x v="4"/>
    <s v="1st District"/>
    <s v="Public"/>
    <s v="School District"/>
    <s v="No"/>
    <s v="Yes"/>
    <n v="660697"/>
    <x v="1568"/>
    <s v="3000 Machias Rd."/>
    <m/>
    <s v="Snohomish"/>
    <s v="Washington"/>
    <s v="98290"/>
    <n v="136"/>
    <n v="54"/>
    <n v="545"/>
    <n v="735"/>
    <x v="1362"/>
    <n v="7.3499999999999996E-2"/>
    <n v="0.25850000000000001"/>
    <s v="No"/>
    <s v="No"/>
    <s v="No"/>
    <s v="No"/>
    <s v="No"/>
    <s v="No"/>
    <s v="No"/>
    <s v="No"/>
    <s v="Yes"/>
    <s v="Yes"/>
    <s v="No"/>
    <s v="No"/>
    <s v="No"/>
    <s v="No"/>
    <s v="Standard"/>
  </r>
  <r>
    <n v="159975"/>
    <x v="267"/>
    <x v="242"/>
    <x v="4"/>
    <s v="1st District"/>
    <s v="Public"/>
    <s v="School District"/>
    <s v="No"/>
    <s v="Yes"/>
    <n v="660701"/>
    <x v="590"/>
    <s v="221 Union Ave."/>
    <m/>
    <s v="Snohomish"/>
    <s v="Washington"/>
    <s v="98290"/>
    <n v="72"/>
    <n v="0"/>
    <n v="23"/>
    <n v="95"/>
    <x v="1363"/>
    <n v="0"/>
    <n v="0.75790000000000002"/>
    <s v="Yes"/>
    <s v="Yes"/>
    <s v="Yes"/>
    <s v="No"/>
    <s v="No"/>
    <s v="No"/>
    <s v="No"/>
    <s v="No"/>
    <s v="No"/>
    <s v="No"/>
    <s v="No"/>
    <s v="No"/>
    <s v="No"/>
    <s v="No"/>
    <s v="CEP"/>
  </r>
  <r>
    <n v="159975"/>
    <x v="267"/>
    <x v="242"/>
    <x v="4"/>
    <s v="1st District"/>
    <s v="Public"/>
    <s v="School District"/>
    <s v="No"/>
    <s v="Yes"/>
    <n v="660702"/>
    <x v="1569"/>
    <s v="8231 131st Ave. S.E."/>
    <m/>
    <s v="Snohomish"/>
    <s v="Washington"/>
    <s v="98290"/>
    <n v="96"/>
    <n v="31"/>
    <n v="558"/>
    <n v="685"/>
    <x v="1364"/>
    <n v="4.53E-2"/>
    <n v="0.18540000000000001"/>
    <s v="No"/>
    <s v="Yes"/>
    <s v="Yes"/>
    <s v="Yes"/>
    <s v="Yes"/>
    <s v="Yes"/>
    <s v="Yes"/>
    <s v="Yes"/>
    <s v="No"/>
    <s v="No"/>
    <s v="No"/>
    <s v="No"/>
    <s v="No"/>
    <s v="No"/>
    <s v="Standard"/>
  </r>
  <r>
    <n v="159975"/>
    <x v="267"/>
    <x v="242"/>
    <x v="4"/>
    <s v="1st District"/>
    <s v="Public"/>
    <s v="School District"/>
    <s v="No"/>
    <s v="Yes"/>
    <n v="664940"/>
    <x v="497"/>
    <s v="1103 Pine Street"/>
    <m/>
    <s v="Snohomish"/>
    <s v="Washington"/>
    <s v="98290"/>
    <n v="277"/>
    <n v="0"/>
    <n v="195"/>
    <n v="472"/>
    <x v="1365"/>
    <n v="0"/>
    <n v="0.58689999999999998"/>
    <s v="No"/>
    <s v="No"/>
    <s v="No"/>
    <s v="Yes"/>
    <s v="Yes"/>
    <s v="Yes"/>
    <s v="Yes"/>
    <s v="Yes"/>
    <s v="No"/>
    <s v="No"/>
    <s v="No"/>
    <s v="No"/>
    <s v="No"/>
    <s v="No"/>
    <s v="CEP"/>
  </r>
  <r>
    <n v="159975"/>
    <x v="267"/>
    <x v="242"/>
    <x v="4"/>
    <s v="1st District"/>
    <s v="Public"/>
    <s v="School District"/>
    <s v="No"/>
    <s v="Yes"/>
    <n v="664109"/>
    <x v="1570"/>
    <s v="7401 144th Pl SE"/>
    <m/>
    <s v="Snohomish"/>
    <s v="Washington"/>
    <s v="98296"/>
    <n v="195"/>
    <n v="66"/>
    <n v="1307"/>
    <n v="1568"/>
    <x v="1366"/>
    <n v="4.2099999999999999E-2"/>
    <n v="0.16650000000000001"/>
    <s v="No"/>
    <s v="No"/>
    <s v="No"/>
    <s v="No"/>
    <s v="No"/>
    <s v="No"/>
    <s v="No"/>
    <s v="No"/>
    <s v="No"/>
    <s v="No"/>
    <s v="Yes"/>
    <s v="Yes"/>
    <s v="Yes"/>
    <s v="Yes"/>
    <s v="Standard"/>
  </r>
  <r>
    <n v="159975"/>
    <x v="267"/>
    <x v="242"/>
    <x v="4"/>
    <s v="1st District"/>
    <s v="Public"/>
    <s v="School District"/>
    <s v="No"/>
    <s v="Yes"/>
    <n v="663871"/>
    <x v="1571"/>
    <s v="7408 144th Pl SE"/>
    <m/>
    <s v="Snohomish"/>
    <s v="Washington"/>
    <s v="98296"/>
    <n v="66"/>
    <n v="20"/>
    <n v="561"/>
    <n v="647"/>
    <x v="1367"/>
    <n v="3.09E-2"/>
    <n v="0.13289999999999999"/>
    <s v="No"/>
    <s v="Yes"/>
    <s v="Yes"/>
    <s v="Yes"/>
    <s v="Yes"/>
    <s v="Yes"/>
    <s v="Yes"/>
    <s v="Yes"/>
    <s v="No"/>
    <s v="No"/>
    <s v="No"/>
    <s v="No"/>
    <s v="No"/>
    <s v="No"/>
    <s v="Standard"/>
  </r>
  <r>
    <n v="159975"/>
    <x v="267"/>
    <x v="242"/>
    <x v="4"/>
    <s v="1st District"/>
    <s v="Public"/>
    <s v="School District"/>
    <s v="No"/>
    <s v="Yes"/>
    <n v="660704"/>
    <x v="1572"/>
    <s v="231 147th Avenue SE"/>
    <m/>
    <s v="Snohomish"/>
    <s v="Washington"/>
    <s v="98290"/>
    <n v="88"/>
    <n v="34"/>
    <n v="497"/>
    <n v="619"/>
    <x v="1368"/>
    <n v="5.4899999999999997E-2"/>
    <n v="0.1971"/>
    <s v="No"/>
    <s v="Yes"/>
    <s v="Yes"/>
    <s v="Yes"/>
    <s v="Yes"/>
    <s v="Yes"/>
    <s v="Yes"/>
    <s v="Yes"/>
    <s v="No"/>
    <s v="No"/>
    <s v="No"/>
    <s v="No"/>
    <s v="No"/>
    <s v="No"/>
    <s v="Standard"/>
  </r>
  <r>
    <n v="159975"/>
    <x v="267"/>
    <x v="242"/>
    <x v="4"/>
    <s v="1st District"/>
    <s v="Public"/>
    <s v="School District"/>
    <s v="No"/>
    <s v="Yes"/>
    <n v="660705"/>
    <x v="545"/>
    <s v="7322 64th Street SE"/>
    <m/>
    <s v="Snohomish"/>
    <s v="Washington"/>
    <s v="98290"/>
    <n v="74"/>
    <n v="26"/>
    <n v="371"/>
    <n v="471"/>
    <x v="1369"/>
    <n v="5.5199999999999999E-2"/>
    <n v="0.21229999999999999"/>
    <s v="No"/>
    <s v="Yes"/>
    <s v="Yes"/>
    <s v="Yes"/>
    <s v="Yes"/>
    <s v="Yes"/>
    <s v="Yes"/>
    <s v="Yes"/>
    <s v="No"/>
    <s v="No"/>
    <s v="No"/>
    <s v="No"/>
    <s v="No"/>
    <s v="No"/>
    <s v="Standard"/>
  </r>
  <r>
    <n v="159975"/>
    <x v="267"/>
    <x v="242"/>
    <x v="4"/>
    <s v="1st District"/>
    <s v="Public"/>
    <s v="School District"/>
    <s v="No"/>
    <s v="Yes"/>
    <n v="660706"/>
    <x v="1573"/>
    <s v="12711 51st Ave."/>
    <m/>
    <s v="Snohomish"/>
    <s v="Washington"/>
    <s v="98290"/>
    <n v="80"/>
    <n v="27"/>
    <n v="467"/>
    <n v="574"/>
    <x v="1370"/>
    <n v="4.7E-2"/>
    <n v="0.18640000000000001"/>
    <s v="No"/>
    <s v="Yes"/>
    <s v="Yes"/>
    <s v="Yes"/>
    <s v="Yes"/>
    <s v="Yes"/>
    <s v="Yes"/>
    <s v="Yes"/>
    <s v="No"/>
    <s v="No"/>
    <s v="No"/>
    <s v="No"/>
    <s v="No"/>
    <s v="No"/>
    <s v="Standard"/>
  </r>
  <r>
    <n v="159975"/>
    <x v="267"/>
    <x v="242"/>
    <x v="4"/>
    <s v="1st District"/>
    <s v="Public"/>
    <s v="School District"/>
    <s v="No"/>
    <s v="Yes"/>
    <n v="665345"/>
    <x v="1574"/>
    <s v="1316 5th Street"/>
    <m/>
    <s v="Snohomish"/>
    <s v="Washington"/>
    <s v="98290"/>
    <n v="357"/>
    <n v="118"/>
    <n v="1294"/>
    <n v="1769"/>
    <x v="1371"/>
    <n v="6.6699999999999995E-2"/>
    <n v="0.26850000000000002"/>
    <s v="No"/>
    <s v="No"/>
    <s v="No"/>
    <s v="No"/>
    <s v="No"/>
    <s v="No"/>
    <s v="No"/>
    <s v="No"/>
    <s v="No"/>
    <s v="No"/>
    <s v="Yes"/>
    <s v="Yes"/>
    <s v="Yes"/>
    <s v="Yes"/>
    <s v="Standard"/>
  </r>
  <r>
    <n v="159975"/>
    <x v="267"/>
    <x v="242"/>
    <x v="4"/>
    <s v="1st District"/>
    <s v="Public"/>
    <s v="School District"/>
    <s v="No"/>
    <s v="Yes"/>
    <n v="660707"/>
    <x v="1575"/>
    <s v="14211 Snohomish Cascade Dr.SE"/>
    <m/>
    <s v="Snohomish"/>
    <s v="Washington"/>
    <s v="98290"/>
    <n v="35"/>
    <n v="3"/>
    <n v="361"/>
    <n v="399"/>
    <x v="1372"/>
    <n v="7.4999999999999997E-3"/>
    <n v="9.5200000000000007E-2"/>
    <s v="Yes"/>
    <s v="Yes"/>
    <s v="Yes"/>
    <s v="Yes"/>
    <s v="Yes"/>
    <s v="Yes"/>
    <s v="Yes"/>
    <s v="Yes"/>
    <s v="No"/>
    <s v="No"/>
    <s v="No"/>
    <s v="No"/>
    <s v="No"/>
    <s v="No"/>
    <s v="Standard"/>
  </r>
  <r>
    <n v="159975"/>
    <x v="267"/>
    <x v="242"/>
    <x v="4"/>
    <s v="1st District"/>
    <s v="Public"/>
    <s v="School District"/>
    <s v="No"/>
    <s v="Yes"/>
    <n v="660698"/>
    <x v="1576"/>
    <s v="14308 Broadway Ave. S.E."/>
    <m/>
    <s v="Snohomish"/>
    <s v="Washington"/>
    <s v="98296"/>
    <n v="84"/>
    <n v="24"/>
    <n v="520"/>
    <n v="628"/>
    <x v="1373"/>
    <n v="3.8199999999999998E-2"/>
    <n v="0.17199999999999999"/>
    <s v="No"/>
    <s v="No"/>
    <s v="No"/>
    <s v="No"/>
    <s v="No"/>
    <s v="No"/>
    <s v="No"/>
    <s v="No"/>
    <s v="Yes"/>
    <s v="Yes"/>
    <s v="No"/>
    <s v="No"/>
    <s v="No"/>
    <s v="No"/>
    <s v="Standard"/>
  </r>
  <r>
    <n v="159937"/>
    <x v="268"/>
    <x v="243"/>
    <x v="8"/>
    <s v="8th District"/>
    <s v="Public"/>
    <s v="School District"/>
    <s v="No"/>
    <s v="Yes"/>
    <n v="663180"/>
    <x v="1577"/>
    <s v="34816 SE Ridge Street"/>
    <s v="34816 SE Ridge Street"/>
    <s v="Snoqualmie"/>
    <s v="Washington"/>
    <s v="98065"/>
    <n v="9"/>
    <n v="2"/>
    <n v="512"/>
    <n v="523"/>
    <x v="609"/>
    <n v="3.8E-3"/>
    <n v="2.1000000000000001E-2"/>
    <s v="No"/>
    <s v="Yes"/>
    <s v="Yes"/>
    <s v="Yes"/>
    <s v="Yes"/>
    <s v="Yes"/>
    <s v="Yes"/>
    <s v="No"/>
    <s v="No"/>
    <s v="No"/>
    <s v="No"/>
    <s v="No"/>
    <s v="No"/>
    <s v="No"/>
    <s v="Standard"/>
  </r>
  <r>
    <n v="159937"/>
    <x v="268"/>
    <x v="243"/>
    <x v="8"/>
    <s v="8th District"/>
    <s v="Public"/>
    <s v="School District"/>
    <s v="No"/>
    <s v="Yes"/>
    <n v="660956"/>
    <x v="1578"/>
    <s v="32677 DR Redmond/Fall City Rd."/>
    <m/>
    <s v="Fall City"/>
    <s v="Washington"/>
    <s v="98024"/>
    <n v="63"/>
    <n v="17"/>
    <n v="465"/>
    <n v="545"/>
    <x v="1374"/>
    <n v="3.1199999999999999E-2"/>
    <n v="0.14680000000000001"/>
    <s v="No"/>
    <s v="No"/>
    <s v="No"/>
    <s v="No"/>
    <s v="No"/>
    <s v="No"/>
    <s v="No"/>
    <s v="Yes"/>
    <s v="Yes"/>
    <s v="Yes"/>
    <s v="No"/>
    <s v="No"/>
    <s v="No"/>
    <s v="No"/>
    <s v="Standard"/>
  </r>
  <r>
    <n v="159937"/>
    <x v="268"/>
    <x v="243"/>
    <x v="8"/>
    <s v="8th District"/>
    <s v="Public"/>
    <s v="School District"/>
    <s v="No"/>
    <s v="Yes"/>
    <n v="660952"/>
    <x v="1579"/>
    <s v="33314 SE 42nd"/>
    <m/>
    <s v="Fall City"/>
    <s v="Washington"/>
    <s v="98024"/>
    <n v="56"/>
    <n v="9"/>
    <n v="407"/>
    <n v="472"/>
    <x v="1375"/>
    <n v="1.9099999999999999E-2"/>
    <n v="0.13769999999999999"/>
    <s v="No"/>
    <s v="Yes"/>
    <s v="Yes"/>
    <s v="Yes"/>
    <s v="Yes"/>
    <s v="Yes"/>
    <s v="Yes"/>
    <s v="No"/>
    <s v="No"/>
    <s v="No"/>
    <s v="No"/>
    <s v="No"/>
    <s v="No"/>
    <s v="No"/>
    <s v="Standard"/>
  </r>
  <r>
    <n v="159937"/>
    <x v="268"/>
    <x v="243"/>
    <x v="8"/>
    <s v="8th District"/>
    <s v="Public"/>
    <s v="School District"/>
    <s v="No"/>
    <s v="Yes"/>
    <n v="660958"/>
    <x v="1580"/>
    <s v="8651 Meadowbrook Way SE"/>
    <m/>
    <s v="Snoqualmie"/>
    <s v="Washington"/>
    <s v="98065"/>
    <n v="195"/>
    <n v="72"/>
    <n v="1803"/>
    <n v="2070"/>
    <x v="1376"/>
    <n v="3.4799999999999998E-2"/>
    <n v="0.129"/>
    <s v="No"/>
    <s v="No"/>
    <s v="No"/>
    <s v="No"/>
    <s v="No"/>
    <s v="No"/>
    <s v="No"/>
    <s v="No"/>
    <s v="No"/>
    <s v="No"/>
    <s v="Yes"/>
    <s v="Yes"/>
    <s v="Yes"/>
    <s v="Yes"/>
    <s v="Standard"/>
  </r>
  <r>
    <n v="159937"/>
    <x v="268"/>
    <x v="243"/>
    <x v="8"/>
    <s v="8th District"/>
    <s v="Public"/>
    <s v="School District"/>
    <s v="No"/>
    <s v="Yes"/>
    <n v="660953"/>
    <x v="1581"/>
    <s v="400 E. 3rd St."/>
    <m/>
    <s v="North Bend"/>
    <s v="Washington"/>
    <s v="98045"/>
    <n v="54"/>
    <n v="16"/>
    <n v="383"/>
    <n v="453"/>
    <x v="1377"/>
    <n v="3.5299999999999998E-2"/>
    <n v="0.1545"/>
    <s v="No"/>
    <s v="Yes"/>
    <s v="Yes"/>
    <s v="Yes"/>
    <s v="Yes"/>
    <s v="Yes"/>
    <s v="Yes"/>
    <s v="No"/>
    <s v="No"/>
    <s v="No"/>
    <s v="No"/>
    <s v="No"/>
    <s v="No"/>
    <s v="No"/>
    <s v="Standard"/>
  </r>
  <r>
    <n v="159937"/>
    <x v="268"/>
    <x v="243"/>
    <x v="8"/>
    <s v="8th District"/>
    <s v="Public"/>
    <s v="School District"/>
    <s v="No"/>
    <s v="Yes"/>
    <n v="660954"/>
    <x v="1582"/>
    <s v="1345 Stilson Rd."/>
    <m/>
    <s v="North Bend"/>
    <s v="Washington"/>
    <s v="98045"/>
    <n v="57"/>
    <n v="13"/>
    <n v="492"/>
    <n v="562"/>
    <x v="177"/>
    <n v="2.3099999999999999E-2"/>
    <n v="0.1246"/>
    <s v="No"/>
    <s v="Yes"/>
    <s v="Yes"/>
    <s v="Yes"/>
    <s v="Yes"/>
    <s v="Yes"/>
    <s v="Yes"/>
    <s v="No"/>
    <s v="No"/>
    <s v="No"/>
    <s v="No"/>
    <s v="No"/>
    <s v="No"/>
    <s v="No"/>
    <s v="Standard"/>
  </r>
  <r>
    <n v="159937"/>
    <x v="268"/>
    <x v="243"/>
    <x v="8"/>
    <s v="8th District"/>
    <s v="Public"/>
    <s v="School District"/>
    <s v="No"/>
    <s v="Yes"/>
    <n v="660955"/>
    <x v="1583"/>
    <s v="39801 SE Park St."/>
    <m/>
    <s v="Snoqualmie"/>
    <s v="Washington"/>
    <s v="98043"/>
    <n v="52"/>
    <n v="9"/>
    <n v="369"/>
    <n v="430"/>
    <x v="1378"/>
    <n v="2.0899999999999998E-2"/>
    <n v="0.1419"/>
    <s v="Yes"/>
    <s v="Yes"/>
    <s v="Yes"/>
    <s v="Yes"/>
    <s v="Yes"/>
    <s v="Yes"/>
    <s v="Yes"/>
    <s v="No"/>
    <s v="No"/>
    <s v="No"/>
    <s v="No"/>
    <s v="No"/>
    <s v="No"/>
    <s v="No"/>
    <s v="Standard"/>
  </r>
  <r>
    <n v="159937"/>
    <x v="268"/>
    <x v="243"/>
    <x v="8"/>
    <s v="8th District"/>
    <s v="Public"/>
    <s v="School District"/>
    <s v="No"/>
    <s v="Yes"/>
    <n v="660957"/>
    <x v="1584"/>
    <s v="9200 Railroad Av.e"/>
    <m/>
    <s v="Snoqualmie"/>
    <s v="Washington"/>
    <s v="98065"/>
    <n v="36"/>
    <n v="10"/>
    <n v="448"/>
    <n v="494"/>
    <x v="1379"/>
    <n v="2.0199999999999999E-2"/>
    <n v="9.3100000000000002E-2"/>
    <s v="No"/>
    <s v="No"/>
    <s v="No"/>
    <s v="No"/>
    <s v="No"/>
    <s v="No"/>
    <s v="No"/>
    <s v="Yes"/>
    <s v="Yes"/>
    <s v="Yes"/>
    <s v="No"/>
    <s v="No"/>
    <s v="No"/>
    <s v="No"/>
    <s v="Standard"/>
  </r>
  <r>
    <n v="159937"/>
    <x v="268"/>
    <x v="243"/>
    <x v="8"/>
    <s v="8th District"/>
    <s v="Public"/>
    <s v="School District"/>
    <s v="No"/>
    <s v="Yes"/>
    <n v="684459"/>
    <x v="1585"/>
    <s v="34412 SE Swenson Drive"/>
    <m/>
    <s v="Snoqualmie"/>
    <s v="Washington"/>
    <s v="98065"/>
    <n v="67"/>
    <n v="17"/>
    <n v="542"/>
    <n v="626"/>
    <x v="1380"/>
    <n v="2.7199999999999998E-2"/>
    <n v="0.13420000000000001"/>
    <s v="No"/>
    <s v="Yes"/>
    <s v="Yes"/>
    <s v="Yes"/>
    <s v="Yes"/>
    <s v="Yes"/>
    <s v="Yes"/>
    <s v="No"/>
    <s v="No"/>
    <s v="No"/>
    <s v="No"/>
    <s v="No"/>
    <s v="No"/>
    <s v="No"/>
    <s v="Standard"/>
  </r>
  <r>
    <n v="159937"/>
    <x v="268"/>
    <x v="243"/>
    <x v="8"/>
    <s v="8th District"/>
    <s v="Public"/>
    <s v="School District"/>
    <s v="No"/>
    <s v="Yes"/>
    <n v="664219"/>
    <x v="1586"/>
    <s v="46910 SE Middle Fork Road"/>
    <m/>
    <s v="North Bend"/>
    <s v="Washington"/>
    <s v="98045"/>
    <n v="68"/>
    <n v="26"/>
    <n v="450"/>
    <n v="544"/>
    <x v="1381"/>
    <n v="4.7800000000000002E-2"/>
    <n v="0.17280000000000001"/>
    <s v="No"/>
    <s v="No"/>
    <s v="No"/>
    <s v="No"/>
    <s v="No"/>
    <s v="No"/>
    <s v="No"/>
    <s v="Yes"/>
    <s v="Yes"/>
    <s v="Yes"/>
    <s v="No"/>
    <s v="No"/>
    <s v="No"/>
    <s v="No"/>
    <s v="Standard"/>
  </r>
  <r>
    <n v="159937"/>
    <x v="268"/>
    <x v="243"/>
    <x v="8"/>
    <s v="8th District"/>
    <s v="Public"/>
    <s v="School District"/>
    <s v="No"/>
    <s v="Yes"/>
    <n v="660959"/>
    <x v="1587"/>
    <s v="8651 Meadowbrook Way SE"/>
    <m/>
    <s v="Snoqualmie"/>
    <s v="Washington"/>
    <s v="98065"/>
    <n v="11"/>
    <n v="2"/>
    <n v="45"/>
    <n v="58"/>
    <x v="694"/>
    <n v="3.4500000000000003E-2"/>
    <n v="0.22409999999999999"/>
    <s v="No"/>
    <s v="No"/>
    <s v="No"/>
    <s v="No"/>
    <s v="No"/>
    <s v="No"/>
    <s v="No"/>
    <s v="No"/>
    <s v="No"/>
    <s v="No"/>
    <s v="Yes"/>
    <s v="Yes"/>
    <s v="Yes"/>
    <s v="Yes"/>
    <s v="Standard"/>
  </r>
  <r>
    <n v="159960"/>
    <x v="269"/>
    <x v="244"/>
    <x v="26"/>
    <s v="4th District"/>
    <s v="Public"/>
    <s v="School District"/>
    <s v="No"/>
    <s v="Yes"/>
    <n v="664879"/>
    <x v="1588"/>
    <s v="PO Box 1389"/>
    <m/>
    <s v="Soap Lake"/>
    <s v="Washington"/>
    <s v="98851"/>
    <n v="314"/>
    <n v="0"/>
    <n v="0"/>
    <n v="314"/>
    <x v="0"/>
    <n v="0"/>
    <n v="1"/>
    <s v="Yes"/>
    <s v="Yes"/>
    <s v="Yes"/>
    <s v="Yes"/>
    <s v="Yes"/>
    <s v="Yes"/>
    <s v="Yes"/>
    <s v="Yes"/>
    <s v="No"/>
    <s v="No"/>
    <s v="No"/>
    <s v="No"/>
    <s v="No"/>
    <s v="No"/>
    <s v="CEP"/>
  </r>
  <r>
    <n v="159960"/>
    <x v="269"/>
    <x v="244"/>
    <x v="26"/>
    <s v="4th District"/>
    <s v="Public"/>
    <s v="School District"/>
    <s v="No"/>
    <s v="Yes"/>
    <n v="661534"/>
    <x v="1589"/>
    <s v="410 Ginkgo Street South"/>
    <m/>
    <s v="Soap Lake"/>
    <s v="Washington"/>
    <s v="98851"/>
    <n v="94"/>
    <n v="0"/>
    <n v="0"/>
    <n v="94"/>
    <x v="0"/>
    <n v="0"/>
    <n v="1"/>
    <s v="No"/>
    <s v="No"/>
    <s v="No"/>
    <s v="No"/>
    <s v="No"/>
    <s v="No"/>
    <s v="No"/>
    <s v="No"/>
    <s v="Yes"/>
    <s v="Yes"/>
    <s v="No"/>
    <s v="No"/>
    <s v="No"/>
    <s v="No"/>
    <s v="CEP"/>
  </r>
  <r>
    <n v="159960"/>
    <x v="269"/>
    <x v="244"/>
    <x v="21"/>
    <s v="4th District"/>
    <s v="Public"/>
    <s v="School District"/>
    <s v="No"/>
    <s v="Yes"/>
    <n v="663012"/>
    <x v="1590"/>
    <s v="410 Gingko St S"/>
    <s v="410 Gingko St S"/>
    <s v="Soap Lake"/>
    <s v="Washington"/>
    <s v="98851"/>
    <n v="116"/>
    <n v="0"/>
    <n v="0"/>
    <n v="116"/>
    <x v="0"/>
    <n v="0"/>
    <n v="1"/>
    <s v="No"/>
    <s v="No"/>
    <s v="No"/>
    <s v="No"/>
    <s v="No"/>
    <s v="No"/>
    <s v="No"/>
    <s v="No"/>
    <s v="No"/>
    <s v="No"/>
    <s v="Yes"/>
    <s v="Yes"/>
    <s v="Yes"/>
    <s v="Yes"/>
    <s v="CEP"/>
  </r>
  <r>
    <n v="159393"/>
    <x v="270"/>
    <x v="245"/>
    <x v="38"/>
    <s v="3rd District"/>
    <s v="Public"/>
    <s v="School District"/>
    <s v="No"/>
    <s v="Yes"/>
    <n v="661847"/>
    <x v="1591"/>
    <s v="500 East 1st"/>
    <s v="P.O. Box 437"/>
    <s v="South Bend"/>
    <s v="Washington"/>
    <s v="98586"/>
    <n v="216"/>
    <n v="0"/>
    <n v="65"/>
    <n v="281"/>
    <x v="1382"/>
    <n v="0"/>
    <n v="0.76870000000000005"/>
    <s v="No"/>
    <s v="Yes"/>
    <s v="Yes"/>
    <s v="Yes"/>
    <s v="Yes"/>
    <s v="Yes"/>
    <s v="Yes"/>
    <s v="Yes"/>
    <s v="No"/>
    <s v="No"/>
    <s v="No"/>
    <s v="No"/>
    <s v="No"/>
    <s v="No"/>
    <s v="CEP"/>
  </r>
  <r>
    <n v="159393"/>
    <x v="270"/>
    <x v="245"/>
    <x v="38"/>
    <s v="3rd District"/>
    <s v="Public"/>
    <s v="School District"/>
    <s v="No"/>
    <s v="Yes"/>
    <n v="661848"/>
    <x v="1592"/>
    <s v="400 East 1st"/>
    <s v="P.O. Box 437"/>
    <s v="South Bend"/>
    <s v="Washington"/>
    <s v="98586"/>
    <n v="184"/>
    <n v="0"/>
    <n v="66"/>
    <n v="250"/>
    <x v="1383"/>
    <n v="0"/>
    <n v="0.73599999999999999"/>
    <s v="No"/>
    <s v="No"/>
    <s v="No"/>
    <s v="No"/>
    <s v="No"/>
    <s v="No"/>
    <s v="No"/>
    <s v="No"/>
    <s v="Yes"/>
    <s v="Yes"/>
    <s v="Yes"/>
    <s v="Yes"/>
    <s v="Yes"/>
    <s v="Yes"/>
    <s v="CEP"/>
  </r>
  <r>
    <n v="159930"/>
    <x v="271"/>
    <x v="246"/>
    <x v="9"/>
    <s v="6th District"/>
    <s v="Public"/>
    <s v="School District"/>
    <s v="No"/>
    <s v="Yes"/>
    <n v="661722"/>
    <x v="1593"/>
    <s v="100 SW Lakeway Blvd."/>
    <m/>
    <s v="port Orchard"/>
    <s v="Washington"/>
    <s v="98366"/>
    <n v="128"/>
    <n v="28"/>
    <n v="330"/>
    <n v="486"/>
    <x v="208"/>
    <n v="5.7599999999999998E-2"/>
    <n v="0.32100000000000001"/>
    <s v="No"/>
    <s v="Yes"/>
    <s v="Yes"/>
    <s v="Yes"/>
    <s v="Yes"/>
    <s v="Yes"/>
    <s v="Yes"/>
    <s v="No"/>
    <s v="No"/>
    <s v="No"/>
    <s v="No"/>
    <s v="No"/>
    <s v="No"/>
    <s v="No"/>
    <s v="Standard"/>
  </r>
  <r>
    <n v="159930"/>
    <x v="271"/>
    <x v="246"/>
    <x v="9"/>
    <s v="6th District"/>
    <s v="Public"/>
    <s v="School District"/>
    <s v="No"/>
    <s v="Yes"/>
    <n v="661718"/>
    <x v="1594"/>
    <s v="2220 Pottery Ave"/>
    <m/>
    <s v="Port Orchard"/>
    <s v="Washington"/>
    <s v="98366"/>
    <n v="223"/>
    <n v="34"/>
    <n v="415"/>
    <n v="672"/>
    <x v="1384"/>
    <n v="5.0599999999999999E-2"/>
    <n v="0.38240000000000002"/>
    <s v="No"/>
    <s v="No"/>
    <s v="No"/>
    <s v="No"/>
    <s v="No"/>
    <s v="No"/>
    <s v="No"/>
    <s v="Yes"/>
    <s v="Yes"/>
    <s v="Yes"/>
    <s v="No"/>
    <s v="No"/>
    <s v="No"/>
    <s v="No"/>
    <s v="Standard"/>
  </r>
  <r>
    <n v="159930"/>
    <x v="271"/>
    <x v="246"/>
    <x v="9"/>
    <s v="6th District"/>
    <s v="Public"/>
    <s v="School District"/>
    <s v="No"/>
    <s v="Yes"/>
    <n v="661732"/>
    <x v="1595"/>
    <s v="2150 Fircrest Dr SE"/>
    <m/>
    <s v="Port Orchard"/>
    <s v="Washington"/>
    <s v="98366"/>
    <n v="183"/>
    <n v="0"/>
    <n v="44"/>
    <n v="227"/>
    <x v="1385"/>
    <n v="0"/>
    <n v="0.80620000000000003"/>
    <s v="No"/>
    <s v="No"/>
    <s v="No"/>
    <s v="No"/>
    <s v="No"/>
    <s v="No"/>
    <s v="No"/>
    <s v="No"/>
    <s v="No"/>
    <s v="No"/>
    <s v="Yes"/>
    <s v="Yes"/>
    <s v="Yes"/>
    <s v="Yes"/>
    <s v="CEP"/>
  </r>
  <r>
    <n v="159930"/>
    <x v="271"/>
    <x v="246"/>
    <x v="9"/>
    <s v="6th District"/>
    <s v="Public"/>
    <s v="School District"/>
    <s v="No"/>
    <s v="Yes"/>
    <n v="664583"/>
    <x v="1596"/>
    <s v="2649 Hoover Ave SE"/>
    <m/>
    <s v="Port Orchard"/>
    <s v="Washington"/>
    <s v="98366"/>
    <n v="265"/>
    <n v="0"/>
    <n v="155"/>
    <n v="420"/>
    <x v="1386"/>
    <n v="0"/>
    <n v="0.63100000000000001"/>
    <s v="No"/>
    <s v="Yes"/>
    <s v="Yes"/>
    <s v="Yes"/>
    <s v="Yes"/>
    <s v="Yes"/>
    <s v="Yes"/>
    <s v="No"/>
    <s v="No"/>
    <s v="No"/>
    <s v="No"/>
    <s v="No"/>
    <s v="No"/>
    <s v="No"/>
    <s v="CEP"/>
  </r>
  <r>
    <n v="159930"/>
    <x v="271"/>
    <x v="246"/>
    <x v="9"/>
    <s v="6th District"/>
    <s v="Public"/>
    <s v="School District"/>
    <s v="No"/>
    <s v="Yes"/>
    <n v="661724"/>
    <x v="1597"/>
    <s v="5455 Converse Rd SE"/>
    <m/>
    <s v="Port Orchard"/>
    <s v="Washington"/>
    <s v="98366"/>
    <n v="129"/>
    <n v="33"/>
    <n v="242"/>
    <n v="404"/>
    <x v="1387"/>
    <n v="8.1699999999999995E-2"/>
    <n v="0.40100000000000002"/>
    <s v="No"/>
    <s v="Yes"/>
    <s v="Yes"/>
    <s v="Yes"/>
    <s v="Yes"/>
    <s v="Yes"/>
    <s v="Yes"/>
    <s v="No"/>
    <s v="No"/>
    <s v="No"/>
    <s v="No"/>
    <s v="No"/>
    <s v="No"/>
    <s v="No"/>
    <s v="Standard"/>
  </r>
  <r>
    <n v="159930"/>
    <x v="271"/>
    <x v="246"/>
    <x v="9"/>
    <s v="6th District"/>
    <s v="Public"/>
    <s v="School District"/>
    <s v="No"/>
    <s v="Yes"/>
    <n v="661719"/>
    <x v="1598"/>
    <s v="8995 Sedgwick Rd SE"/>
    <m/>
    <s v="Port Orchard"/>
    <s v="Washington"/>
    <s v="98366"/>
    <n v="172"/>
    <n v="43"/>
    <n v="505"/>
    <n v="720"/>
    <x v="1388"/>
    <n v="5.9700000000000003E-2"/>
    <n v="0.29859999999999998"/>
    <s v="No"/>
    <s v="No"/>
    <s v="No"/>
    <s v="No"/>
    <s v="No"/>
    <s v="No"/>
    <s v="No"/>
    <s v="Yes"/>
    <s v="Yes"/>
    <s v="Yes"/>
    <s v="No"/>
    <s v="No"/>
    <s v="No"/>
    <s v="No"/>
    <s v="Standard"/>
  </r>
  <r>
    <n v="159930"/>
    <x v="271"/>
    <x v="246"/>
    <x v="9"/>
    <s v="6th District"/>
    <s v="Public"/>
    <s v="School District"/>
    <s v="No"/>
    <s v="Yes"/>
    <n v="665149"/>
    <x v="1599"/>
    <s v="2150 Fircrest Dr SE"/>
    <m/>
    <s v="Port Orchard"/>
    <s v="Washington"/>
    <s v="98366"/>
    <n v="32"/>
    <n v="5"/>
    <n v="69"/>
    <n v="106"/>
    <x v="1389"/>
    <n v="4.7199999999999999E-2"/>
    <n v="0.34910000000000002"/>
    <s v="Yes"/>
    <s v="No"/>
    <s v="No"/>
    <s v="No"/>
    <s v="No"/>
    <s v="No"/>
    <s v="No"/>
    <s v="No"/>
    <s v="No"/>
    <s v="No"/>
    <s v="No"/>
    <s v="No"/>
    <s v="No"/>
    <s v="No"/>
    <s v="Standard"/>
  </r>
  <r>
    <n v="159930"/>
    <x v="271"/>
    <x v="246"/>
    <x v="9"/>
    <s v="6th District"/>
    <s v="Public"/>
    <s v="School District"/>
    <s v="No"/>
    <s v="Yes"/>
    <n v="661725"/>
    <x v="1600"/>
    <s v="1901 California Ave E"/>
    <m/>
    <s v="port Orchard"/>
    <s v="Washington"/>
    <s v="98366"/>
    <n v="160"/>
    <n v="38"/>
    <n v="283"/>
    <n v="481"/>
    <x v="1390"/>
    <n v="7.9000000000000001E-2"/>
    <n v="0.41160000000000002"/>
    <s v="No"/>
    <s v="Yes"/>
    <s v="Yes"/>
    <s v="Yes"/>
    <s v="Yes"/>
    <s v="Yes"/>
    <s v="Yes"/>
    <s v="No"/>
    <s v="No"/>
    <s v="No"/>
    <s v="No"/>
    <s v="No"/>
    <s v="No"/>
    <s v="No"/>
    <s v="Standard"/>
  </r>
  <r>
    <n v="159930"/>
    <x v="271"/>
    <x v="246"/>
    <x v="9"/>
    <s v="6th District"/>
    <s v="Public"/>
    <s v="School District"/>
    <s v="No"/>
    <s v="Yes"/>
    <n v="661720"/>
    <x v="1601"/>
    <s v="1887 Madrona Dr SE"/>
    <m/>
    <s v="Port Orchard"/>
    <s v="Washington"/>
    <s v="98366"/>
    <n v="409"/>
    <n v="0"/>
    <n v="265"/>
    <n v="674"/>
    <x v="700"/>
    <n v="0"/>
    <n v="0.60680000000000001"/>
    <s v="No"/>
    <s v="No"/>
    <s v="No"/>
    <s v="No"/>
    <s v="No"/>
    <s v="No"/>
    <s v="No"/>
    <s v="Yes"/>
    <s v="Yes"/>
    <s v="Yes"/>
    <s v="No"/>
    <s v="No"/>
    <s v="No"/>
    <s v="No"/>
    <s v="CEP"/>
  </r>
  <r>
    <n v="159930"/>
    <x v="271"/>
    <x v="246"/>
    <x v="9"/>
    <s v="6th District"/>
    <s v="Public"/>
    <s v="School District"/>
    <s v="No"/>
    <s v="Yes"/>
    <n v="661726"/>
    <x v="1602"/>
    <s v="3900 Mullenix Rd."/>
    <m/>
    <s v="Port Orchard"/>
    <s v="Washington"/>
    <s v="98367"/>
    <n v="91"/>
    <n v="26"/>
    <n v="265"/>
    <n v="382"/>
    <x v="1391"/>
    <n v="6.8099999999999994E-2"/>
    <n v="0.30630000000000002"/>
    <s v="No"/>
    <s v="Yes"/>
    <s v="Yes"/>
    <s v="Yes"/>
    <s v="Yes"/>
    <s v="Yes"/>
    <s v="Yes"/>
    <s v="No"/>
    <s v="No"/>
    <s v="No"/>
    <s v="No"/>
    <s v="No"/>
    <s v="No"/>
    <s v="No"/>
    <s v="Standard"/>
  </r>
  <r>
    <n v="159930"/>
    <x v="271"/>
    <x v="246"/>
    <x v="9"/>
    <s v="6th District"/>
    <s v="Public"/>
    <s v="School District"/>
    <s v="No"/>
    <s v="Yes"/>
    <n v="661727"/>
    <x v="1603"/>
    <s v="6100 SE Denny Bond Blvd."/>
    <m/>
    <s v="Olalla"/>
    <s v="Washington"/>
    <s v="98366"/>
    <n v="80"/>
    <n v="9"/>
    <n v="192"/>
    <n v="281"/>
    <x v="1392"/>
    <n v="3.2000000000000001E-2"/>
    <n v="0.31669999999999998"/>
    <s v="No"/>
    <s v="Yes"/>
    <s v="Yes"/>
    <s v="Yes"/>
    <s v="Yes"/>
    <s v="Yes"/>
    <s v="Yes"/>
    <s v="No"/>
    <s v="No"/>
    <s v="No"/>
    <s v="No"/>
    <s v="No"/>
    <s v="No"/>
    <s v="No"/>
    <s v="Standard"/>
  </r>
  <r>
    <n v="159930"/>
    <x v="271"/>
    <x v="246"/>
    <x v="9"/>
    <s v="6th District"/>
    <s v="Public"/>
    <s v="School District"/>
    <s v="No"/>
    <s v="Yes"/>
    <n v="663966"/>
    <x v="1604"/>
    <s v="2288 Fircrest Dr. SE"/>
    <m/>
    <s v="Port Orchard"/>
    <s v="Washington"/>
    <s v="98366"/>
    <n v="222"/>
    <n v="53"/>
    <n v="284"/>
    <n v="559"/>
    <x v="1393"/>
    <n v="9.4799999999999995E-2"/>
    <n v="0.4919"/>
    <s v="No"/>
    <s v="Yes"/>
    <s v="Yes"/>
    <s v="Yes"/>
    <s v="Yes"/>
    <s v="Yes"/>
    <s v="Yes"/>
    <s v="No"/>
    <s v="No"/>
    <s v="No"/>
    <s v="No"/>
    <s v="No"/>
    <s v="No"/>
    <s v="No"/>
    <s v="Standard"/>
  </r>
  <r>
    <n v="159930"/>
    <x v="271"/>
    <x v="246"/>
    <x v="9"/>
    <s v="6th District"/>
    <s v="Public"/>
    <s v="School District"/>
    <s v="No"/>
    <s v="Yes"/>
    <n v="663783"/>
    <x v="1605"/>
    <s v="500 SW Birch Rd"/>
    <m/>
    <s v="Port Orchard"/>
    <s v="Washington"/>
    <s v="98366"/>
    <n v="153"/>
    <n v="31"/>
    <n v="307"/>
    <n v="491"/>
    <x v="71"/>
    <n v="6.3100000000000003E-2"/>
    <n v="0.37469999999999998"/>
    <s v="No"/>
    <s v="Yes"/>
    <s v="Yes"/>
    <s v="Yes"/>
    <s v="Yes"/>
    <s v="Yes"/>
    <s v="Yes"/>
    <s v="No"/>
    <s v="No"/>
    <s v="No"/>
    <s v="No"/>
    <s v="No"/>
    <s v="No"/>
    <s v="No"/>
    <s v="Standard"/>
  </r>
  <r>
    <n v="159930"/>
    <x v="271"/>
    <x v="246"/>
    <x v="9"/>
    <s v="6th District"/>
    <s v="Public"/>
    <s v="School District"/>
    <s v="No"/>
    <s v="Yes"/>
    <n v="661730"/>
    <x v="1606"/>
    <s v="3281 Banner Road SE"/>
    <m/>
    <s v="Port Orchard"/>
    <s v="Washington"/>
    <s v="98366"/>
    <n v="76"/>
    <n v="14"/>
    <n v="208"/>
    <n v="298"/>
    <x v="1394"/>
    <n v="4.7E-2"/>
    <n v="0.30199999999999999"/>
    <s v="No"/>
    <s v="Yes"/>
    <s v="Yes"/>
    <s v="Yes"/>
    <s v="Yes"/>
    <s v="Yes"/>
    <s v="Yes"/>
    <s v="No"/>
    <s v="No"/>
    <s v="No"/>
    <s v="No"/>
    <s v="No"/>
    <s v="No"/>
    <s v="No"/>
    <s v="Standard"/>
  </r>
  <r>
    <n v="159930"/>
    <x v="271"/>
    <x v="246"/>
    <x v="9"/>
    <s v="6th District"/>
    <s v="Public"/>
    <s v="School District"/>
    <s v="No"/>
    <s v="Yes"/>
    <n v="678948"/>
    <x v="1607"/>
    <s v="425 Mitchell Ave"/>
    <m/>
    <s v="Port orchard"/>
    <s v="Washington"/>
    <s v="98366"/>
    <n v="792"/>
    <n v="173"/>
    <n v="1792"/>
    <n v="2757"/>
    <x v="1395"/>
    <n v="6.2700000000000006E-2"/>
    <n v="0.35"/>
    <s v="No"/>
    <s v="No"/>
    <s v="No"/>
    <s v="No"/>
    <s v="No"/>
    <s v="No"/>
    <s v="No"/>
    <s v="No"/>
    <s v="No"/>
    <s v="No"/>
    <s v="Yes"/>
    <s v="Yes"/>
    <s v="Yes"/>
    <s v="Yes"/>
    <s v="Standard"/>
  </r>
  <r>
    <n v="159930"/>
    <x v="271"/>
    <x v="246"/>
    <x v="9"/>
    <s v="6th District"/>
    <s v="Public"/>
    <s v="School District"/>
    <s v="No"/>
    <s v="Yes"/>
    <n v="661731"/>
    <x v="1608"/>
    <s v="4183 Sunnyslope Rd SW"/>
    <m/>
    <s v="Port  Orchard"/>
    <s v="Washington"/>
    <s v="98366"/>
    <n v="126"/>
    <n v="34"/>
    <n v="343"/>
    <n v="503"/>
    <x v="73"/>
    <n v="6.7599999999999993E-2"/>
    <n v="0.31809999999999999"/>
    <s v="No"/>
    <s v="Yes"/>
    <s v="Yes"/>
    <s v="Yes"/>
    <s v="Yes"/>
    <s v="Yes"/>
    <s v="Yes"/>
    <s v="No"/>
    <s v="No"/>
    <s v="No"/>
    <s v="No"/>
    <s v="No"/>
    <s v="No"/>
    <s v="No"/>
    <s v="Standard"/>
  </r>
  <r>
    <n v="159327"/>
    <x v="272"/>
    <x v="247"/>
    <x v="27"/>
    <s v="2nd District"/>
    <s v="Public"/>
    <s v="School District"/>
    <s v="No"/>
    <s v="Yes"/>
    <n v="663064"/>
    <x v="1609"/>
    <s v="5675 Maxwelton Rd"/>
    <s v="Maxwelton Rd"/>
    <s v="Langley"/>
    <s v="Washington"/>
    <s v="98260"/>
    <n v="45"/>
    <n v="0"/>
    <n v="10"/>
    <n v="55"/>
    <x v="169"/>
    <n v="0"/>
    <n v="0.81820000000000004"/>
    <s v="No"/>
    <s v="No"/>
    <s v="No"/>
    <s v="No"/>
    <s v="No"/>
    <s v="No"/>
    <s v="No"/>
    <s v="No"/>
    <s v="No"/>
    <s v="No"/>
    <s v="Yes"/>
    <s v="Yes"/>
    <s v="Yes"/>
    <s v="Yes"/>
    <s v="CEP"/>
  </r>
  <r>
    <n v="159327"/>
    <x v="272"/>
    <x v="247"/>
    <x v="27"/>
    <s v="2nd District"/>
    <s v="Public"/>
    <s v="School District"/>
    <s v="No"/>
    <s v="Yes"/>
    <n v="660781"/>
    <x v="1610"/>
    <s v="5380 S. Maxwelton Rd."/>
    <m/>
    <s v="Langley"/>
    <s v="Washington"/>
    <s v="98260"/>
    <n v="126"/>
    <n v="37"/>
    <n v="366"/>
    <n v="529"/>
    <x v="1391"/>
    <n v="6.9900000000000004E-2"/>
    <n v="0.30809999999999998"/>
    <s v="Yes"/>
    <s v="Yes"/>
    <s v="Yes"/>
    <s v="Yes"/>
    <s v="Yes"/>
    <s v="Yes"/>
    <s v="Yes"/>
    <s v="No"/>
    <s v="No"/>
    <s v="No"/>
    <s v="No"/>
    <s v="No"/>
    <s v="No"/>
    <s v="No"/>
    <s v="Standard"/>
  </r>
  <r>
    <n v="159327"/>
    <x v="272"/>
    <x v="247"/>
    <x v="27"/>
    <s v="2nd District"/>
    <s v="Public"/>
    <s v="School District"/>
    <s v="No"/>
    <s v="Yes"/>
    <n v="660785"/>
    <x v="1611"/>
    <s v="5675 S. Maxwelton Rd."/>
    <m/>
    <s v="Langley"/>
    <s v="Washington"/>
    <s v="98260"/>
    <n v="79"/>
    <n v="37"/>
    <n v="282"/>
    <n v="398"/>
    <x v="1354"/>
    <n v="9.2999999999999999E-2"/>
    <n v="0.29149999999999998"/>
    <s v="No"/>
    <s v="No"/>
    <s v="No"/>
    <s v="No"/>
    <s v="No"/>
    <s v="No"/>
    <s v="No"/>
    <s v="No"/>
    <s v="No"/>
    <s v="No"/>
    <s v="Yes"/>
    <s v="Yes"/>
    <s v="Yes"/>
    <s v="Yes"/>
    <s v="Standard"/>
  </r>
  <r>
    <n v="159327"/>
    <x v="272"/>
    <x v="247"/>
    <x v="27"/>
    <s v="2nd District"/>
    <s v="Public"/>
    <s v="School District"/>
    <s v="No"/>
    <s v="Yes"/>
    <n v="660783"/>
    <x v="1612"/>
    <s v="5675 S. Maxwelton Rd."/>
    <m/>
    <s v="Langley"/>
    <s v="Washington"/>
    <s v="98260"/>
    <n v="71"/>
    <n v="18"/>
    <n v="210"/>
    <n v="299"/>
    <x v="1396"/>
    <n v="6.0199999999999997E-2"/>
    <n v="0.29770000000000002"/>
    <s v="No"/>
    <s v="No"/>
    <s v="No"/>
    <s v="No"/>
    <s v="No"/>
    <s v="No"/>
    <s v="No"/>
    <s v="Yes"/>
    <s v="Yes"/>
    <s v="Yes"/>
    <s v="No"/>
    <s v="No"/>
    <s v="No"/>
    <s v="No"/>
    <s v="Standard"/>
  </r>
  <r>
    <n v="159560"/>
    <x v="273"/>
    <x v="248"/>
    <x v="32"/>
    <s v="10th District"/>
    <s v="Public"/>
    <s v="School District"/>
    <s v="No"/>
    <s v="Yes"/>
    <n v="661806"/>
    <x v="1613"/>
    <s v="161 SE Collier Rd."/>
    <m/>
    <s v="Shelton"/>
    <s v="Washington"/>
    <s v="98584"/>
    <n v="70"/>
    <n v="17"/>
    <n v="124"/>
    <n v="211"/>
    <x v="1384"/>
    <n v="8.0600000000000005E-2"/>
    <n v="0.4123"/>
    <s v="No"/>
    <s v="Yes"/>
    <s v="Yes"/>
    <s v="Yes"/>
    <s v="Yes"/>
    <s v="Yes"/>
    <s v="Yes"/>
    <s v="Yes"/>
    <s v="Yes"/>
    <s v="No"/>
    <s v="No"/>
    <s v="No"/>
    <s v="No"/>
    <s v="No"/>
    <s v="Standard"/>
  </r>
  <r>
    <n v="160165"/>
    <x v="274"/>
    <x v="249"/>
    <x v="7"/>
    <s v="10th District"/>
    <s v="Public"/>
    <s v="School District"/>
    <s v="No"/>
    <s v="Yes"/>
    <n v="683661"/>
    <x v="1614"/>
    <s v="795 E Holland Ave"/>
    <s v="STE 110"/>
    <s v="Spokane"/>
    <s v="Washington"/>
    <s v="99218"/>
    <n v="259"/>
    <n v="92"/>
    <n v="413"/>
    <n v="764"/>
    <x v="530"/>
    <n v="0.12039999999999999"/>
    <n v="0.45939999999999998"/>
    <s v="No"/>
    <s v="Yes"/>
    <s v="Yes"/>
    <s v="Yes"/>
    <s v="Yes"/>
    <s v="Yes"/>
    <s v="Yes"/>
    <s v="Yes"/>
    <s v="Yes"/>
    <s v="Yes"/>
    <s v="Yes"/>
    <s v="Yes"/>
    <s v="Yes"/>
    <s v="No"/>
    <s v="Standard"/>
  </r>
  <r>
    <n v="159900"/>
    <x v="275"/>
    <x v="250"/>
    <x v="7"/>
    <s v="5th District"/>
    <s v="Public"/>
    <s v="School District"/>
    <s v="No"/>
    <s v="Yes"/>
    <n v="661029"/>
    <x v="242"/>
    <s v="2909 E 37th Ave"/>
    <m/>
    <s v="Spokane"/>
    <s v="Washington"/>
    <s v="99223"/>
    <n v="258"/>
    <n v="0"/>
    <n v="52"/>
    <n v="310"/>
    <x v="788"/>
    <n v="0"/>
    <n v="0.83230000000000004"/>
    <s v="No"/>
    <s v="Yes"/>
    <s v="Yes"/>
    <s v="Yes"/>
    <s v="Yes"/>
    <s v="Yes"/>
    <s v="Yes"/>
    <s v="Yes"/>
    <s v="No"/>
    <s v="No"/>
    <s v="No"/>
    <s v="No"/>
    <s v="No"/>
    <s v="No"/>
    <s v="CEP"/>
  </r>
  <r>
    <n v="159900"/>
    <x v="275"/>
    <x v="250"/>
    <x v="7"/>
    <s v="5th District"/>
    <s v="Public"/>
    <s v="School District"/>
    <s v="No"/>
    <s v="Yes"/>
    <n v="661030"/>
    <x v="1615"/>
    <s v="6363 N Smith St"/>
    <m/>
    <s v="Spokane"/>
    <s v="Washington"/>
    <s v="99217"/>
    <n v="387"/>
    <n v="0"/>
    <n v="7"/>
    <n v="394"/>
    <x v="598"/>
    <n v="0"/>
    <n v="0.98219999999999996"/>
    <s v="Yes"/>
    <s v="Yes"/>
    <s v="Yes"/>
    <s v="Yes"/>
    <s v="Yes"/>
    <s v="Yes"/>
    <s v="Yes"/>
    <s v="No"/>
    <s v="No"/>
    <s v="No"/>
    <s v="No"/>
    <s v="No"/>
    <s v="No"/>
    <s v="No"/>
    <s v="CEP"/>
  </r>
  <r>
    <n v="159900"/>
    <x v="275"/>
    <x v="250"/>
    <x v="7"/>
    <s v="5th District"/>
    <s v="Public"/>
    <s v="School District"/>
    <s v="No"/>
    <s v="Yes"/>
    <n v="664756"/>
    <x v="835"/>
    <s v="2020 W Carlisle Ave"/>
    <m/>
    <s v="Spokane"/>
    <s v="Washington"/>
    <s v="99205"/>
    <n v="406"/>
    <n v="0"/>
    <n v="0"/>
    <n v="406"/>
    <x v="0"/>
    <n v="0"/>
    <n v="1"/>
    <s v="Yes"/>
    <s v="Yes"/>
    <s v="Yes"/>
    <s v="Yes"/>
    <s v="Yes"/>
    <s v="Yes"/>
    <s v="Yes"/>
    <s v="No"/>
    <s v="No"/>
    <s v="No"/>
    <s v="No"/>
    <s v="No"/>
    <s v="No"/>
    <s v="No"/>
    <s v="CEP"/>
  </r>
  <r>
    <n v="159900"/>
    <x v="275"/>
    <x v="250"/>
    <x v="7"/>
    <s v="5th District"/>
    <s v="Public"/>
    <s v="School District"/>
    <s v="No"/>
    <s v="Yes"/>
    <n v="661032"/>
    <x v="1616"/>
    <s v="3010 W Holyoke Ave"/>
    <m/>
    <s v="Spokane"/>
    <s v="Washington"/>
    <s v="98208"/>
    <n v="126"/>
    <n v="0"/>
    <n v="128"/>
    <n v="254"/>
    <x v="1397"/>
    <n v="0"/>
    <n v="0.49609999999999999"/>
    <s v="Yes"/>
    <s v="Yes"/>
    <s v="Yes"/>
    <s v="Yes"/>
    <s v="Yes"/>
    <s v="Yes"/>
    <s v="Yes"/>
    <s v="No"/>
    <s v="No"/>
    <s v="No"/>
    <s v="No"/>
    <s v="No"/>
    <s v="No"/>
    <s v="No"/>
    <s v="CEP"/>
  </r>
  <r>
    <n v="159900"/>
    <x v="275"/>
    <x v="250"/>
    <x v="7"/>
    <s v="5th District"/>
    <s v="Public"/>
    <s v="School District"/>
    <s v="No"/>
    <s v="Yes"/>
    <n v="661033"/>
    <x v="1617"/>
    <s v="2323 E Bridgeport Ave."/>
    <m/>
    <s v="Spokane"/>
    <s v="Washington"/>
    <s v="99207"/>
    <n v="375"/>
    <n v="0"/>
    <n v="0"/>
    <n v="375"/>
    <x v="0"/>
    <n v="0"/>
    <n v="1"/>
    <s v="Yes"/>
    <s v="Yes"/>
    <s v="Yes"/>
    <s v="Yes"/>
    <s v="Yes"/>
    <s v="Yes"/>
    <s v="Yes"/>
    <s v="No"/>
    <s v="No"/>
    <s v="No"/>
    <s v="No"/>
    <s v="No"/>
    <s v="No"/>
    <s v="No"/>
    <s v="CEP"/>
  </r>
  <r>
    <n v="159900"/>
    <x v="275"/>
    <x v="250"/>
    <x v="7"/>
    <s v="5th District"/>
    <s v="Public"/>
    <s v="School District"/>
    <s v="No"/>
    <s v="Yes"/>
    <n v="664758"/>
    <x v="1618"/>
    <s v="5102 N Driscoll Blvd"/>
    <m/>
    <s v="Spokane"/>
    <s v="Washington"/>
    <s v="99205"/>
    <n v="233"/>
    <n v="0"/>
    <n v="89"/>
    <n v="322"/>
    <x v="1398"/>
    <n v="0"/>
    <n v="0.72360000000000002"/>
    <s v="Yes"/>
    <s v="Yes"/>
    <s v="Yes"/>
    <s v="Yes"/>
    <s v="Yes"/>
    <s v="Yes"/>
    <s v="Yes"/>
    <s v="No"/>
    <s v="No"/>
    <s v="No"/>
    <s v="No"/>
    <s v="No"/>
    <s v="No"/>
    <s v="No"/>
    <s v="CEP"/>
  </r>
  <r>
    <n v="159900"/>
    <x v="275"/>
    <x v="250"/>
    <x v="7"/>
    <s v="5th District"/>
    <s v="Public"/>
    <s v="School District"/>
    <s v="No"/>
    <s v="Yes"/>
    <n v="664757"/>
    <x v="1619"/>
    <s v="910 N. Ash"/>
    <m/>
    <s v="Spokane"/>
    <s v="Washington"/>
    <s v="99201"/>
    <n v="96"/>
    <n v="0"/>
    <n v="242"/>
    <n v="338"/>
    <x v="1399"/>
    <n v="0"/>
    <n v="0.28399999999999997"/>
    <s v="No"/>
    <s v="Yes"/>
    <s v="Yes"/>
    <s v="Yes"/>
    <s v="Yes"/>
    <s v="Yes"/>
    <s v="Yes"/>
    <s v="Yes"/>
    <s v="Yes"/>
    <s v="Yes"/>
    <s v="Yes"/>
    <s v="Yes"/>
    <s v="Yes"/>
    <s v="Yes"/>
    <s v="CEP"/>
  </r>
  <r>
    <n v="159900"/>
    <x v="275"/>
    <x v="250"/>
    <x v="7"/>
    <s v="5th District"/>
    <s v="Public"/>
    <s v="School District"/>
    <s v="No"/>
    <s v="Yes"/>
    <n v="664307"/>
    <x v="1620"/>
    <s v="4747 E. 37th Ave."/>
    <m/>
    <s v="Spokane"/>
    <s v="Washington"/>
    <s v="99223"/>
    <n v="435"/>
    <n v="0"/>
    <n v="377"/>
    <n v="812"/>
    <x v="1400"/>
    <n v="0"/>
    <n v="0.53569999999999995"/>
    <s v="No"/>
    <s v="No"/>
    <s v="No"/>
    <s v="No"/>
    <s v="No"/>
    <s v="No"/>
    <s v="No"/>
    <s v="No"/>
    <s v="Yes"/>
    <s v="Yes"/>
    <s v="No"/>
    <s v="No"/>
    <s v="No"/>
    <s v="No"/>
    <s v="CEP"/>
  </r>
  <r>
    <n v="159900"/>
    <x v="275"/>
    <x v="250"/>
    <x v="7"/>
    <s v="5th District"/>
    <s v="Public"/>
    <s v="School District"/>
    <s v="No"/>
    <s v="Yes"/>
    <n v="663439"/>
    <x v="1621"/>
    <s v="3200 N Ferrall St"/>
    <m/>
    <s v="Spokane"/>
    <s v="Washington"/>
    <s v="99217"/>
    <n v="343"/>
    <n v="0"/>
    <n v="63"/>
    <n v="406"/>
    <x v="1401"/>
    <n v="0"/>
    <n v="0.8448"/>
    <s v="Yes"/>
    <s v="Yes"/>
    <s v="Yes"/>
    <s v="Yes"/>
    <s v="Yes"/>
    <s v="Yes"/>
    <s v="Yes"/>
    <s v="No"/>
    <s v="No"/>
    <s v="No"/>
    <s v="No"/>
    <s v="No"/>
    <s v="No"/>
    <s v="No"/>
    <s v="CEP"/>
  </r>
  <r>
    <n v="159900"/>
    <x v="275"/>
    <x v="250"/>
    <x v="7"/>
    <s v="5th District"/>
    <s v="Public"/>
    <s v="School District"/>
    <s v="No"/>
    <s v="Yes"/>
    <n v="663554"/>
    <x v="1622"/>
    <s v="3020 E 37th Ave"/>
    <m/>
    <s v="Spokane"/>
    <s v="Washington"/>
    <s v="99223"/>
    <n v="799"/>
    <n v="0"/>
    <n v="910"/>
    <n v="1709"/>
    <x v="170"/>
    <n v="0"/>
    <n v="0.46750000000000003"/>
    <s v="No"/>
    <s v="No"/>
    <s v="No"/>
    <s v="No"/>
    <s v="No"/>
    <s v="No"/>
    <s v="No"/>
    <s v="No"/>
    <s v="No"/>
    <s v="No"/>
    <s v="Yes"/>
    <s v="Yes"/>
    <s v="Yes"/>
    <s v="Yes"/>
    <s v="CEP"/>
  </r>
  <r>
    <n v="159900"/>
    <x v="275"/>
    <x v="250"/>
    <x v="7"/>
    <s v="5th District"/>
    <s v="Public"/>
    <s v="School District"/>
    <s v="No"/>
    <s v="Yes"/>
    <n v="664028"/>
    <x v="1623"/>
    <s v="3717 N Milton St"/>
    <m/>
    <s v="Spokane"/>
    <s v="Washington"/>
    <s v="99205"/>
    <n v="227"/>
    <n v="0"/>
    <n v="156"/>
    <n v="383"/>
    <x v="1402"/>
    <n v="0"/>
    <n v="0.5927"/>
    <s v="Yes"/>
    <s v="Yes"/>
    <s v="Yes"/>
    <s v="Yes"/>
    <s v="Yes"/>
    <s v="Yes"/>
    <s v="Yes"/>
    <s v="No"/>
    <s v="No"/>
    <s v="No"/>
    <s v="No"/>
    <s v="No"/>
    <s v="No"/>
    <s v="No"/>
    <s v="CEP"/>
  </r>
  <r>
    <n v="159900"/>
    <x v="275"/>
    <x v="250"/>
    <x v="7"/>
    <s v="5th District"/>
    <s v="Public"/>
    <s v="School District"/>
    <s v="No"/>
    <s v="Yes"/>
    <n v="687197"/>
    <x v="1624"/>
    <s v="5020 W Wellesley Ave"/>
    <m/>
    <s v="Spokane"/>
    <s v="Washington"/>
    <s v="99205"/>
    <n v="382"/>
    <n v="0"/>
    <n v="205"/>
    <n v="587"/>
    <x v="1403"/>
    <n v="0"/>
    <n v="0.65080000000000005"/>
    <s v="No"/>
    <s v="No"/>
    <s v="No"/>
    <s v="No"/>
    <s v="No"/>
    <s v="No"/>
    <s v="No"/>
    <s v="Yes"/>
    <s v="Yes"/>
    <s v="Yes"/>
    <s v="No"/>
    <s v="No"/>
    <s v="No"/>
    <s v="No"/>
    <s v="CEP"/>
  </r>
  <r>
    <n v="159900"/>
    <x v="275"/>
    <x v="250"/>
    <x v="7"/>
    <s v="5th District"/>
    <s v="Public"/>
    <s v="School District"/>
    <s v="No"/>
    <s v="Yes"/>
    <n v="664754"/>
    <x v="1625"/>
    <s v="3737 E 5th St"/>
    <m/>
    <s v="Spokane"/>
    <s v="Washington"/>
    <s v="99202"/>
    <n v="385"/>
    <n v="0"/>
    <n v="0"/>
    <n v="385"/>
    <x v="0"/>
    <n v="0"/>
    <n v="1"/>
    <s v="Yes"/>
    <s v="Yes"/>
    <s v="Yes"/>
    <s v="Yes"/>
    <s v="Yes"/>
    <s v="Yes"/>
    <s v="Yes"/>
    <s v="Yes"/>
    <s v="No"/>
    <s v="No"/>
    <s v="No"/>
    <s v="No"/>
    <s v="No"/>
    <s v="No"/>
    <s v="CEP"/>
  </r>
  <r>
    <n v="159900"/>
    <x v="275"/>
    <x v="250"/>
    <x v="7"/>
    <s v="5th District"/>
    <s v="Public"/>
    <s v="School District"/>
    <s v="No"/>
    <s v="Yes"/>
    <n v="661037"/>
    <x v="846"/>
    <s v="2627 E 17th Ave"/>
    <m/>
    <s v="Spokane"/>
    <s v="Washington"/>
    <s v="99223"/>
    <n v="261"/>
    <n v="0"/>
    <n v="160"/>
    <n v="421"/>
    <x v="1404"/>
    <n v="0"/>
    <n v="0.62"/>
    <s v="Yes"/>
    <s v="Yes"/>
    <s v="Yes"/>
    <s v="Yes"/>
    <s v="Yes"/>
    <s v="Yes"/>
    <s v="Yes"/>
    <s v="Yes"/>
    <s v="No"/>
    <s v="No"/>
    <s v="No"/>
    <s v="No"/>
    <s v="No"/>
    <s v="No"/>
    <s v="CEP"/>
  </r>
  <r>
    <n v="159900"/>
    <x v="275"/>
    <x v="250"/>
    <x v="7"/>
    <s v="5th District"/>
    <s v="Public"/>
    <s v="School District"/>
    <s v="No"/>
    <s v="Yes"/>
    <n v="664759"/>
    <x v="501"/>
    <s v="222 W Knox Ave"/>
    <m/>
    <s v="Spokane"/>
    <s v="Washington"/>
    <s v="99205"/>
    <n v="369"/>
    <n v="0"/>
    <n v="2"/>
    <n v="371"/>
    <x v="1405"/>
    <n v="0"/>
    <n v="0.99460000000000004"/>
    <s v="Yes"/>
    <s v="Yes"/>
    <s v="Yes"/>
    <s v="Yes"/>
    <s v="Yes"/>
    <s v="Yes"/>
    <s v="Yes"/>
    <s v="No"/>
    <s v="No"/>
    <s v="No"/>
    <s v="No"/>
    <s v="No"/>
    <s v="No"/>
    <s v="No"/>
    <s v="CEP"/>
  </r>
  <r>
    <n v="159900"/>
    <x v="275"/>
    <x v="250"/>
    <x v="7"/>
    <s v="5th District"/>
    <s v="Public"/>
    <s v="School District"/>
    <s v="No"/>
    <s v="Yes"/>
    <n v="661070"/>
    <x v="1626"/>
    <s v="725 E Joseph Ave"/>
    <m/>
    <s v="Spokane"/>
    <s v="Washington"/>
    <s v="99208"/>
    <n v="415"/>
    <n v="0"/>
    <n v="0"/>
    <n v="415"/>
    <x v="0"/>
    <n v="0"/>
    <n v="1"/>
    <s v="No"/>
    <s v="No"/>
    <s v="No"/>
    <s v="No"/>
    <s v="No"/>
    <s v="No"/>
    <s v="No"/>
    <s v="Yes"/>
    <s v="Yes"/>
    <s v="Yes"/>
    <s v="No"/>
    <s v="No"/>
    <s v="No"/>
    <s v="No"/>
    <s v="CEP"/>
  </r>
  <r>
    <n v="159900"/>
    <x v="275"/>
    <x v="250"/>
    <x v="7"/>
    <s v="5th District"/>
    <s v="Public"/>
    <s v="School District"/>
    <s v="No"/>
    <s v="Yes"/>
    <n v="661064"/>
    <x v="1627"/>
    <s v="2330 W. Longfellow Ave"/>
    <m/>
    <s v="Spokane"/>
    <s v="Washington"/>
    <s v="99205"/>
    <n v="474"/>
    <n v="0"/>
    <n v="33"/>
    <n v="507"/>
    <x v="1406"/>
    <n v="0"/>
    <n v="0.93489999999999995"/>
    <s v="No"/>
    <s v="No"/>
    <s v="No"/>
    <s v="No"/>
    <s v="No"/>
    <s v="No"/>
    <s v="No"/>
    <s v="Yes"/>
    <s v="Yes"/>
    <s v="Yes"/>
    <s v="No"/>
    <s v="No"/>
    <s v="No"/>
    <s v="No"/>
    <s v="CEP"/>
  </r>
  <r>
    <n v="159900"/>
    <x v="275"/>
    <x v="250"/>
    <x v="7"/>
    <s v="5th District"/>
    <s v="Public"/>
    <s v="School District"/>
    <s v="No"/>
    <s v="Yes"/>
    <n v="661039"/>
    <x v="421"/>
    <s v="1300 E. 9th Ave."/>
    <m/>
    <s v="Spokane"/>
    <s v="Washington"/>
    <s v="99202"/>
    <n v="322"/>
    <n v="0"/>
    <n v="0"/>
    <n v="322"/>
    <x v="0"/>
    <n v="0"/>
    <n v="1"/>
    <s v="Yes"/>
    <s v="Yes"/>
    <s v="Yes"/>
    <s v="Yes"/>
    <s v="Yes"/>
    <s v="Yes"/>
    <s v="Yes"/>
    <s v="No"/>
    <s v="No"/>
    <s v="No"/>
    <s v="No"/>
    <s v="No"/>
    <s v="No"/>
    <s v="No"/>
    <s v="CEP"/>
  </r>
  <r>
    <n v="159900"/>
    <x v="275"/>
    <x v="250"/>
    <x v="7"/>
    <s v="5th District"/>
    <s v="Public"/>
    <s v="School District"/>
    <s v="No"/>
    <s v="Yes"/>
    <n v="661040"/>
    <x v="1628"/>
    <s v="2121 E Thurston Ave"/>
    <m/>
    <s v="Spokane"/>
    <s v="Washington"/>
    <s v="99203"/>
    <n v="181"/>
    <n v="0"/>
    <n v="304"/>
    <n v="485"/>
    <x v="1407"/>
    <n v="0"/>
    <n v="0.37319999999999998"/>
    <s v="Yes"/>
    <s v="Yes"/>
    <s v="Yes"/>
    <s v="Yes"/>
    <s v="Yes"/>
    <s v="Yes"/>
    <s v="Yes"/>
    <s v="Yes"/>
    <s v="No"/>
    <s v="No"/>
    <s v="No"/>
    <s v="No"/>
    <s v="No"/>
    <s v="No"/>
    <s v="CEP"/>
  </r>
  <r>
    <n v="159900"/>
    <x v="275"/>
    <x v="250"/>
    <x v="7"/>
    <s v="5th District"/>
    <s v="Public"/>
    <s v="School District"/>
    <s v="No"/>
    <s v="Yes"/>
    <n v="665180"/>
    <x v="1629"/>
    <s v="2600 W Sharp Ave"/>
    <m/>
    <s v="Spokane"/>
    <s v="Washington"/>
    <s v="99201"/>
    <n v="384"/>
    <n v="0"/>
    <n v="0"/>
    <n v="384"/>
    <x v="0"/>
    <n v="0"/>
    <n v="1"/>
    <s v="Yes"/>
    <s v="Yes"/>
    <s v="Yes"/>
    <s v="Yes"/>
    <s v="Yes"/>
    <s v="Yes"/>
    <s v="Yes"/>
    <s v="No"/>
    <s v="No"/>
    <s v="No"/>
    <s v="No"/>
    <s v="No"/>
    <s v="No"/>
    <s v="No"/>
    <s v="CEP"/>
  </r>
  <r>
    <n v="159900"/>
    <x v="275"/>
    <x v="250"/>
    <x v="7"/>
    <s v="5th District"/>
    <s v="Public"/>
    <s v="School District"/>
    <s v="No"/>
    <s v="Yes"/>
    <n v="661042"/>
    <x v="1630"/>
    <s v="908 E 24th Ave"/>
    <m/>
    <s v="Spokane"/>
    <s v="Washington"/>
    <s v="99203"/>
    <n v="95"/>
    <n v="0"/>
    <n v="390"/>
    <n v="485"/>
    <x v="1408"/>
    <n v="0"/>
    <n v="0.19589999999999999"/>
    <s v="No"/>
    <s v="Yes"/>
    <s v="Yes"/>
    <s v="Yes"/>
    <s v="Yes"/>
    <s v="Yes"/>
    <s v="Yes"/>
    <s v="Yes"/>
    <s v="No"/>
    <s v="No"/>
    <s v="No"/>
    <s v="No"/>
    <s v="No"/>
    <s v="No"/>
    <s v="CEP"/>
  </r>
  <r>
    <n v="159900"/>
    <x v="275"/>
    <x v="250"/>
    <x v="7"/>
    <s v="5th District"/>
    <s v="Public"/>
    <s v="School District"/>
    <s v="No"/>
    <s v="Yes"/>
    <n v="661043"/>
    <x v="1631"/>
    <s v="4102 W Woodside Ave"/>
    <m/>
    <s v="Spokane"/>
    <s v="Washington"/>
    <s v="99208"/>
    <n v="103"/>
    <n v="0"/>
    <n v="194"/>
    <n v="297"/>
    <x v="1409"/>
    <n v="0"/>
    <n v="0.3468"/>
    <s v="Yes"/>
    <s v="Yes"/>
    <s v="Yes"/>
    <s v="Yes"/>
    <s v="Yes"/>
    <s v="Yes"/>
    <s v="Yes"/>
    <s v="No"/>
    <s v="No"/>
    <s v="No"/>
    <s v="No"/>
    <s v="No"/>
    <s v="No"/>
    <s v="No"/>
    <s v="CEP"/>
  </r>
  <r>
    <n v="159900"/>
    <x v="275"/>
    <x v="250"/>
    <x v="7"/>
    <s v="5th District"/>
    <s v="Public"/>
    <s v="School District"/>
    <s v="No"/>
    <s v="Yes"/>
    <n v="661044"/>
    <x v="1013"/>
    <s v="123 E. 37th"/>
    <m/>
    <s v="Spokane"/>
    <s v="Washington"/>
    <s v="99203"/>
    <n v="156"/>
    <n v="0"/>
    <n v="213"/>
    <n v="369"/>
    <x v="1410"/>
    <n v="0"/>
    <n v="0.42280000000000001"/>
    <s v="Yes"/>
    <s v="Yes"/>
    <s v="Yes"/>
    <s v="Yes"/>
    <s v="Yes"/>
    <s v="Yes"/>
    <s v="Yes"/>
    <s v="Yes"/>
    <s v="No"/>
    <s v="No"/>
    <s v="No"/>
    <s v="No"/>
    <s v="No"/>
    <s v="No"/>
    <s v="CEP"/>
  </r>
  <r>
    <n v="159900"/>
    <x v="275"/>
    <x v="250"/>
    <x v="7"/>
    <s v="5th District"/>
    <s v="Public"/>
    <s v="School District"/>
    <s v="No"/>
    <s v="Yes"/>
    <n v="664596"/>
    <x v="1632"/>
    <s v="521 W Fourth Ave"/>
    <m/>
    <s v="Spokane"/>
    <s v="Washington"/>
    <s v="99204"/>
    <n v="617"/>
    <n v="0"/>
    <n v="1064"/>
    <n v="1681"/>
    <x v="1411"/>
    <n v="0"/>
    <n v="0.36699999999999999"/>
    <s v="No"/>
    <s v="No"/>
    <s v="No"/>
    <s v="No"/>
    <s v="No"/>
    <s v="No"/>
    <s v="No"/>
    <s v="No"/>
    <s v="No"/>
    <s v="No"/>
    <s v="Yes"/>
    <s v="Yes"/>
    <s v="Yes"/>
    <s v="Yes"/>
    <s v="CEP"/>
  </r>
  <r>
    <n v="159900"/>
    <x v="275"/>
    <x v="250"/>
    <x v="7"/>
    <s v="5th District"/>
    <s v="Public"/>
    <s v="School District"/>
    <s v="No"/>
    <s v="Yes"/>
    <n v="661085"/>
    <x v="1633"/>
    <s v="2900 E. 1st  Avenue"/>
    <m/>
    <s v="Spokane"/>
    <s v="Washington"/>
    <s v="99202"/>
    <n v="136"/>
    <n v="0"/>
    <n v="428"/>
    <n v="564"/>
    <x v="1412"/>
    <n v="0"/>
    <n v="0.24110000000000001"/>
    <s v="No"/>
    <s v="No"/>
    <s v="Yes"/>
    <s v="Yes"/>
    <s v="Yes"/>
    <s v="Yes"/>
    <s v="Yes"/>
    <s v="Yes"/>
    <s v="Yes"/>
    <s v="Yes"/>
    <s v="No"/>
    <s v="No"/>
    <s v="No"/>
    <s v="No"/>
    <s v="CEP"/>
  </r>
  <r>
    <n v="159900"/>
    <x v="275"/>
    <x v="250"/>
    <x v="7"/>
    <s v="5th District"/>
    <s v="Public"/>
    <s v="School District"/>
    <s v="No"/>
    <s v="Yes"/>
    <n v="661045"/>
    <x v="1634"/>
    <s v="5510 N Lidgerwood"/>
    <m/>
    <s v="Spokane"/>
    <s v="Washington"/>
    <s v="99208"/>
    <n v="308"/>
    <n v="0"/>
    <n v="0"/>
    <n v="308"/>
    <x v="0"/>
    <n v="0"/>
    <n v="1"/>
    <s v="No"/>
    <s v="Yes"/>
    <s v="Yes"/>
    <s v="Yes"/>
    <s v="Yes"/>
    <s v="Yes"/>
    <s v="Yes"/>
    <s v="No"/>
    <s v="No"/>
    <s v="No"/>
    <s v="No"/>
    <s v="No"/>
    <s v="No"/>
    <s v="No"/>
    <s v="CEP"/>
  </r>
  <r>
    <n v="159900"/>
    <x v="275"/>
    <x v="250"/>
    <x v="7"/>
    <s v="5th District"/>
    <s v="Public"/>
    <s v="School District"/>
    <s v="No"/>
    <s v="Yes"/>
    <n v="664974"/>
    <x v="1635"/>
    <s v="3322 E 22nd Ave"/>
    <m/>
    <s v="Spokane"/>
    <s v="Washington"/>
    <s v="99223"/>
    <n v="290"/>
    <n v="0"/>
    <n v="144"/>
    <n v="434"/>
    <x v="1413"/>
    <n v="0"/>
    <n v="0.66820000000000002"/>
    <s v="Yes"/>
    <s v="Yes"/>
    <s v="Yes"/>
    <s v="Yes"/>
    <s v="Yes"/>
    <s v="Yes"/>
    <s v="Yes"/>
    <s v="Yes"/>
    <s v="No"/>
    <s v="No"/>
    <s v="No"/>
    <s v="No"/>
    <s v="No"/>
    <s v="No"/>
    <s v="CEP"/>
  </r>
  <r>
    <n v="159900"/>
    <x v="275"/>
    <x v="250"/>
    <x v="7"/>
    <s v="5th District"/>
    <s v="Public"/>
    <s v="School District"/>
    <s v="No"/>
    <s v="Yes"/>
    <n v="665789"/>
    <x v="1636"/>
    <s v="906 W Weile Ave"/>
    <m/>
    <s v="Spokane"/>
    <s v="Washington"/>
    <s v="99208"/>
    <n v="480"/>
    <n v="0"/>
    <n v="21"/>
    <n v="501"/>
    <x v="1346"/>
    <n v="0"/>
    <n v="0.95809999999999995"/>
    <s v="Yes"/>
    <s v="Yes"/>
    <s v="Yes"/>
    <s v="Yes"/>
    <s v="Yes"/>
    <s v="Yes"/>
    <s v="Yes"/>
    <s v="No"/>
    <s v="No"/>
    <s v="No"/>
    <s v="No"/>
    <s v="No"/>
    <s v="No"/>
    <s v="No"/>
    <s v="CEP"/>
  </r>
  <r>
    <n v="159900"/>
    <x v="275"/>
    <x v="250"/>
    <x v="7"/>
    <s v="5th District"/>
    <s v="Public"/>
    <s v="School District"/>
    <s v="No"/>
    <s v="Yes"/>
    <n v="661048"/>
    <x v="1637"/>
    <s v="1001 E Montgomery Ave"/>
    <m/>
    <s v="Spokane"/>
    <s v="Washington"/>
    <s v="99207"/>
    <n v="331"/>
    <n v="0"/>
    <n v="0"/>
    <n v="331"/>
    <x v="0"/>
    <n v="0"/>
    <n v="1"/>
    <s v="Yes"/>
    <s v="Yes"/>
    <s v="Yes"/>
    <s v="Yes"/>
    <s v="Yes"/>
    <s v="Yes"/>
    <s v="Yes"/>
    <s v="No"/>
    <s v="No"/>
    <s v="No"/>
    <s v="No"/>
    <s v="No"/>
    <s v="No"/>
    <s v="No"/>
    <s v="CEP"/>
  </r>
  <r>
    <n v="159900"/>
    <x v="275"/>
    <x v="250"/>
    <x v="7"/>
    <s v="5th District"/>
    <s v="Public"/>
    <s v="School District"/>
    <s v="No"/>
    <s v="Yes"/>
    <n v="661049"/>
    <x v="1638"/>
    <s v="800 E Providence Ave"/>
    <m/>
    <s v="Spokane"/>
    <s v="Washington"/>
    <s v="99207"/>
    <n v="435"/>
    <n v="0"/>
    <n v="4"/>
    <n v="439"/>
    <x v="1414"/>
    <n v="0"/>
    <n v="0.9909"/>
    <s v="Yes"/>
    <s v="Yes"/>
    <s v="Yes"/>
    <s v="Yes"/>
    <s v="Yes"/>
    <s v="Yes"/>
    <s v="Yes"/>
    <s v="No"/>
    <s v="No"/>
    <s v="No"/>
    <s v="No"/>
    <s v="No"/>
    <s v="No"/>
    <s v="No"/>
    <s v="CEP"/>
  </r>
  <r>
    <n v="159900"/>
    <x v="275"/>
    <x v="250"/>
    <x v="7"/>
    <s v="5th District"/>
    <s v="Public"/>
    <s v="School District"/>
    <s v="No"/>
    <s v="Yes"/>
    <n v="664760"/>
    <x v="508"/>
    <s v="319 W Nebraska Ave"/>
    <m/>
    <s v="Spokane"/>
    <s v="Washington"/>
    <s v="99205"/>
    <n v="242"/>
    <n v="0"/>
    <n v="46"/>
    <n v="288"/>
    <x v="1415"/>
    <n v="0"/>
    <n v="0.84030000000000005"/>
    <s v="Yes"/>
    <s v="Yes"/>
    <s v="Yes"/>
    <s v="Yes"/>
    <s v="Yes"/>
    <s v="Yes"/>
    <s v="Yes"/>
    <s v="No"/>
    <s v="No"/>
    <s v="No"/>
    <s v="No"/>
    <s v="No"/>
    <s v="No"/>
    <s v="No"/>
    <s v="CEP"/>
  </r>
  <r>
    <n v="159900"/>
    <x v="275"/>
    <x v="250"/>
    <x v="7"/>
    <s v="5th District"/>
    <s v="Public"/>
    <s v="School District"/>
    <s v="No"/>
    <s v="Yes"/>
    <n v="661051"/>
    <x v="1639"/>
    <s v="4224 E 57th Ave"/>
    <m/>
    <s v="Spokane"/>
    <s v="Washington"/>
    <s v="99223"/>
    <n v="130"/>
    <n v="0"/>
    <n v="320"/>
    <n v="450"/>
    <x v="1416"/>
    <n v="0"/>
    <n v="0.28889999999999999"/>
    <s v="No"/>
    <s v="Yes"/>
    <s v="Yes"/>
    <s v="Yes"/>
    <s v="Yes"/>
    <s v="Yes"/>
    <s v="Yes"/>
    <s v="Yes"/>
    <s v="No"/>
    <s v="No"/>
    <s v="No"/>
    <s v="No"/>
    <s v="No"/>
    <s v="No"/>
    <s v="CEP"/>
  </r>
  <r>
    <n v="159900"/>
    <x v="275"/>
    <x v="250"/>
    <x v="7"/>
    <s v="5th District"/>
    <s v="Public"/>
    <s v="School District"/>
    <s v="No"/>
    <s v="Yes"/>
    <n v="661052"/>
    <x v="1640"/>
    <s v="2616 E 63rd Ave"/>
    <m/>
    <s v="Spokane"/>
    <s v="Washington"/>
    <s v="99223"/>
    <n v="258"/>
    <n v="0"/>
    <n v="235"/>
    <n v="493"/>
    <x v="1417"/>
    <n v="0"/>
    <n v="0.52329999999999999"/>
    <s v="Yes"/>
    <s v="Yes"/>
    <s v="Yes"/>
    <s v="Yes"/>
    <s v="Yes"/>
    <s v="Yes"/>
    <s v="Yes"/>
    <s v="Yes"/>
    <s v="No"/>
    <s v="No"/>
    <s v="No"/>
    <s v="No"/>
    <s v="No"/>
    <s v="No"/>
    <s v="CEP"/>
  </r>
  <r>
    <n v="159900"/>
    <x v="275"/>
    <x v="250"/>
    <x v="7"/>
    <s v="5th District"/>
    <s v="Public"/>
    <s v="School District"/>
    <s v="No"/>
    <s v="Yes"/>
    <n v="664951"/>
    <x v="1641"/>
    <s v="2118 W Garland Ave"/>
    <m/>
    <s v="Spokane"/>
    <s v="Washington"/>
    <s v="99205"/>
    <n v="20"/>
    <n v="0"/>
    <n v="8"/>
    <n v="28"/>
    <x v="1306"/>
    <n v="0"/>
    <n v="0.71430000000000005"/>
    <s v="No"/>
    <s v="No"/>
    <s v="No"/>
    <s v="No"/>
    <s v="No"/>
    <s v="No"/>
    <s v="No"/>
    <s v="No"/>
    <s v="No"/>
    <s v="No"/>
    <s v="Yes"/>
    <s v="Yes"/>
    <s v="Yes"/>
    <s v="Yes"/>
    <s v="CEP"/>
  </r>
  <r>
    <n v="159900"/>
    <x v="275"/>
    <x v="250"/>
    <x v="7"/>
    <s v="5th District"/>
    <s v="Public"/>
    <s v="School District"/>
    <s v="No"/>
    <s v="Yes"/>
    <n v="661073"/>
    <x v="1642"/>
    <s v="1600 N Howard St"/>
    <m/>
    <s v="Spokane"/>
    <s v="Washington"/>
    <s v="99205"/>
    <n v="1051"/>
    <n v="0"/>
    <n v="588"/>
    <n v="1639"/>
    <x v="1145"/>
    <n v="0"/>
    <n v="0.64119999999999999"/>
    <s v="No"/>
    <s v="No"/>
    <s v="No"/>
    <s v="No"/>
    <s v="No"/>
    <s v="No"/>
    <s v="No"/>
    <s v="No"/>
    <s v="Yes"/>
    <s v="Yes"/>
    <s v="Yes"/>
    <s v="Yes"/>
    <s v="Yes"/>
    <s v="Yes"/>
    <s v="CEP"/>
  </r>
  <r>
    <n v="159900"/>
    <x v="275"/>
    <x v="250"/>
    <x v="7"/>
    <s v="5th District"/>
    <s v="Public"/>
    <s v="School District"/>
    <s v="No"/>
    <s v="Yes"/>
    <n v="686847"/>
    <x v="1643"/>
    <s v="4091 N Regal St"/>
    <m/>
    <s v="Spokane"/>
    <s v="Washington"/>
    <s v="99207"/>
    <n v="513"/>
    <n v="0"/>
    <n v="86"/>
    <n v="599"/>
    <x v="865"/>
    <n v="0"/>
    <n v="0.85640000000000005"/>
    <s v="No"/>
    <s v="No"/>
    <s v="No"/>
    <s v="No"/>
    <s v="No"/>
    <s v="No"/>
    <s v="No"/>
    <s v="No"/>
    <s v="No"/>
    <s v="No"/>
    <s v="Yes"/>
    <s v="Yes"/>
    <s v="Yes"/>
    <s v="Yes"/>
    <s v="CEP"/>
  </r>
  <r>
    <n v="159900"/>
    <x v="275"/>
    <x v="250"/>
    <x v="7"/>
    <s v="5th District"/>
    <s v="Public"/>
    <s v="School District"/>
    <s v="No"/>
    <s v="Yes"/>
    <n v="687575"/>
    <x v="1644"/>
    <s v="2620 E 63rd Ave"/>
    <m/>
    <s v="Spokane"/>
    <s v="Washington"/>
    <s v="99223"/>
    <n v="240"/>
    <n v="0"/>
    <n v="252"/>
    <n v="492"/>
    <x v="1418"/>
    <n v="0"/>
    <n v="0.48780000000000001"/>
    <s v="No"/>
    <s v="No"/>
    <s v="No"/>
    <s v="No"/>
    <s v="No"/>
    <s v="No"/>
    <s v="No"/>
    <s v="Yes"/>
    <s v="Yes"/>
    <s v="Yes"/>
    <s v="No"/>
    <s v="No"/>
    <s v="No"/>
    <s v="No"/>
    <s v="CEP"/>
  </r>
  <r>
    <n v="159900"/>
    <x v="275"/>
    <x v="250"/>
    <x v="7"/>
    <s v="5th District"/>
    <s v="Public"/>
    <s v="School District"/>
    <s v="No"/>
    <s v="Yes"/>
    <n v="681050"/>
    <x v="1645"/>
    <s v="2802 E Rich"/>
    <m/>
    <s v="Spokane"/>
    <s v="Washington"/>
    <s v="99207"/>
    <n v="97"/>
    <n v="0"/>
    <n v="7"/>
    <n v="104"/>
    <x v="1419"/>
    <n v="0"/>
    <n v="0.93269999999999997"/>
    <s v="No"/>
    <s v="No"/>
    <s v="No"/>
    <s v="No"/>
    <s v="No"/>
    <s v="No"/>
    <s v="No"/>
    <s v="No"/>
    <s v="No"/>
    <s v="No"/>
    <s v="Yes"/>
    <s v="Yes"/>
    <s v="Yes"/>
    <s v="Yes"/>
    <s v="CEP"/>
  </r>
  <r>
    <n v="159900"/>
    <x v="275"/>
    <x v="250"/>
    <x v="7"/>
    <s v="5th District"/>
    <s v="Public"/>
    <s v="School District"/>
    <s v="No"/>
    <s v="Yes"/>
    <n v="664761"/>
    <x v="1646"/>
    <s v="2707 E Rich Ave"/>
    <m/>
    <s v="Spokane"/>
    <s v="Washington"/>
    <s v="99207"/>
    <n v="379"/>
    <n v="0"/>
    <n v="0"/>
    <n v="379"/>
    <x v="0"/>
    <n v="0"/>
    <n v="1"/>
    <s v="Yes"/>
    <s v="Yes"/>
    <s v="Yes"/>
    <s v="Yes"/>
    <s v="Yes"/>
    <s v="Yes"/>
    <s v="Yes"/>
    <s v="No"/>
    <s v="No"/>
    <s v="No"/>
    <s v="No"/>
    <s v="No"/>
    <s v="No"/>
    <s v="No"/>
    <s v="CEP"/>
  </r>
  <r>
    <n v="159900"/>
    <x v="275"/>
    <x v="250"/>
    <x v="7"/>
    <s v="5th District"/>
    <s v="Public"/>
    <s v="School District"/>
    <s v="No"/>
    <s v="Yes"/>
    <n v="663716"/>
    <x v="1647"/>
    <s v="5610 N Maple"/>
    <m/>
    <s v="Spokane"/>
    <s v="Washington"/>
    <s v="99205"/>
    <n v="207"/>
    <n v="0"/>
    <n v="76"/>
    <n v="283"/>
    <x v="1420"/>
    <n v="0"/>
    <n v="0.73140000000000005"/>
    <s v="No"/>
    <s v="Yes"/>
    <s v="Yes"/>
    <s v="Yes"/>
    <s v="Yes"/>
    <s v="Yes"/>
    <s v="Yes"/>
    <s v="No"/>
    <s v="No"/>
    <s v="No"/>
    <s v="No"/>
    <s v="No"/>
    <s v="No"/>
    <s v="No"/>
    <s v="CEP"/>
  </r>
  <r>
    <n v="159900"/>
    <x v="275"/>
    <x v="250"/>
    <x v="7"/>
    <s v="5th District"/>
    <s v="Public"/>
    <s v="School District"/>
    <s v="No"/>
    <s v="Yes"/>
    <n v="662887"/>
    <x v="1648"/>
    <s v="1622 E Wellesley Ave"/>
    <m/>
    <s v="Spokane"/>
    <s v="Washington"/>
    <s v="99207"/>
    <n v="1481"/>
    <n v="0"/>
    <n v="48"/>
    <n v="1529"/>
    <x v="1421"/>
    <n v="0"/>
    <n v="0.96860000000000002"/>
    <s v="No"/>
    <s v="No"/>
    <s v="No"/>
    <s v="No"/>
    <s v="No"/>
    <s v="No"/>
    <s v="No"/>
    <s v="No"/>
    <s v="No"/>
    <s v="No"/>
    <s v="Yes"/>
    <s v="Yes"/>
    <s v="Yes"/>
    <s v="Yes"/>
    <s v="CEP"/>
  </r>
  <r>
    <n v="159900"/>
    <x v="275"/>
    <x v="250"/>
    <x v="7"/>
    <s v="5th District"/>
    <s v="Public"/>
    <s v="School District"/>
    <s v="No"/>
    <s v="Yes"/>
    <n v="664755"/>
    <x v="1181"/>
    <s v="333 W 14th Ave"/>
    <m/>
    <s v="Spokane"/>
    <s v="Washington"/>
    <s v="99204"/>
    <n v="332"/>
    <n v="0"/>
    <n v="112"/>
    <n v="444"/>
    <x v="1422"/>
    <n v="0"/>
    <n v="0.74770000000000003"/>
    <s v="Yes"/>
    <s v="Yes"/>
    <s v="Yes"/>
    <s v="Yes"/>
    <s v="Yes"/>
    <s v="Yes"/>
    <s v="Yes"/>
    <s v="Yes"/>
    <s v="No"/>
    <s v="No"/>
    <s v="No"/>
    <s v="No"/>
    <s v="No"/>
    <s v="No"/>
    <s v="CEP"/>
  </r>
  <r>
    <n v="159900"/>
    <x v="275"/>
    <x v="250"/>
    <x v="7"/>
    <s v="5th District"/>
    <s v="Public"/>
    <s v="School District"/>
    <s v="No"/>
    <s v="Yes"/>
    <n v="665216"/>
    <x v="1649"/>
    <s v="401 E 33rd Ave"/>
    <m/>
    <s v="Spokane"/>
    <s v="Washington"/>
    <s v="99203"/>
    <n v="465"/>
    <n v="0"/>
    <n v="524"/>
    <n v="989"/>
    <x v="1423"/>
    <n v="0"/>
    <n v="0.47020000000000001"/>
    <s v="No"/>
    <s v="No"/>
    <s v="No"/>
    <s v="No"/>
    <s v="No"/>
    <s v="No"/>
    <s v="No"/>
    <s v="No"/>
    <s v="Yes"/>
    <s v="Yes"/>
    <s v="No"/>
    <s v="No"/>
    <s v="No"/>
    <s v="No"/>
    <s v="CEP"/>
  </r>
  <r>
    <n v="159900"/>
    <x v="275"/>
    <x v="250"/>
    <x v="7"/>
    <s v="5th District"/>
    <s v="Public"/>
    <s v="School District"/>
    <s v="No"/>
    <s v="Yes"/>
    <n v="664896"/>
    <x v="1650"/>
    <s v="6411 N Alberta St"/>
    <m/>
    <s v="Spokane"/>
    <s v="Washington"/>
    <s v="99208"/>
    <n v="396"/>
    <n v="0"/>
    <n v="228"/>
    <n v="624"/>
    <x v="1424"/>
    <n v="0"/>
    <n v="0.63460000000000005"/>
    <s v="No"/>
    <s v="No"/>
    <s v="No"/>
    <s v="No"/>
    <s v="No"/>
    <s v="No"/>
    <s v="No"/>
    <s v="Yes"/>
    <s v="Yes"/>
    <s v="Yes"/>
    <s v="No"/>
    <s v="No"/>
    <s v="No"/>
    <s v="No"/>
    <s v="CEP"/>
  </r>
  <r>
    <n v="159900"/>
    <x v="275"/>
    <x v="250"/>
    <x v="7"/>
    <s v="5th District"/>
    <s v="Public"/>
    <s v="School District"/>
    <s v="No"/>
    <s v="Yes"/>
    <n v="661075"/>
    <x v="1651"/>
    <s v="4327 N Ash St"/>
    <m/>
    <s v="Spokane"/>
    <s v="Washington"/>
    <s v="99205"/>
    <n v="811"/>
    <n v="0"/>
    <n v="642"/>
    <n v="1453"/>
    <x v="1425"/>
    <n v="0"/>
    <n v="0.55820000000000003"/>
    <s v="No"/>
    <s v="No"/>
    <s v="No"/>
    <s v="No"/>
    <s v="No"/>
    <s v="No"/>
    <s v="No"/>
    <s v="No"/>
    <s v="No"/>
    <s v="No"/>
    <s v="Yes"/>
    <s v="Yes"/>
    <s v="Yes"/>
    <s v="Yes"/>
    <s v="CEP"/>
  </r>
  <r>
    <n v="159900"/>
    <x v="275"/>
    <x v="250"/>
    <x v="7"/>
    <s v="5th District"/>
    <s v="Public"/>
    <s v="School District"/>
    <s v="No"/>
    <s v="Yes"/>
    <n v="661069"/>
    <x v="1652"/>
    <s v="4106 N Cook St"/>
    <m/>
    <s v="Spokane"/>
    <s v="Washington"/>
    <s v="99207"/>
    <n v="679"/>
    <n v="0"/>
    <n v="1"/>
    <n v="680"/>
    <x v="1426"/>
    <n v="0"/>
    <n v="0.99850000000000005"/>
    <s v="No"/>
    <s v="No"/>
    <s v="No"/>
    <s v="No"/>
    <s v="No"/>
    <s v="No"/>
    <s v="No"/>
    <s v="Yes"/>
    <s v="Yes"/>
    <s v="Yes"/>
    <s v="No"/>
    <s v="No"/>
    <s v="No"/>
    <s v="No"/>
    <s v="CEP"/>
  </r>
  <r>
    <n v="159900"/>
    <x v="275"/>
    <x v="250"/>
    <x v="7"/>
    <s v="5th District"/>
    <s v="Public"/>
    <s v="School District"/>
    <s v="No"/>
    <s v="Yes"/>
    <n v="681034"/>
    <x v="1653"/>
    <s v="1300 W. Knox"/>
    <m/>
    <s v="Spokane"/>
    <s v="Washington"/>
    <s v="99205"/>
    <n v="99"/>
    <n v="0"/>
    <n v="288"/>
    <n v="387"/>
    <x v="1427"/>
    <n v="0"/>
    <n v="0.25580000000000003"/>
    <s v="No"/>
    <s v="Yes"/>
    <s v="Yes"/>
    <s v="Yes"/>
    <s v="Yes"/>
    <s v="Yes"/>
    <s v="Yes"/>
    <s v="Yes"/>
    <s v="No"/>
    <s v="No"/>
    <s v="No"/>
    <s v="No"/>
    <s v="No"/>
    <s v="No"/>
    <s v="CEP"/>
  </r>
  <r>
    <n v="159900"/>
    <x v="275"/>
    <x v="250"/>
    <x v="7"/>
    <s v="5th District"/>
    <s v="Public"/>
    <s v="School District"/>
    <s v="No"/>
    <s v="Yes"/>
    <n v="664217"/>
    <x v="8"/>
    <s v="1717 E. Sinto Ave."/>
    <m/>
    <s v="Spokane,"/>
    <s v="Washington"/>
    <s v="99202"/>
    <n v="413"/>
    <n v="0"/>
    <n v="0"/>
    <n v="413"/>
    <x v="0"/>
    <n v="0"/>
    <n v="1"/>
    <s v="Yes"/>
    <s v="Yes"/>
    <s v="Yes"/>
    <s v="Yes"/>
    <s v="Yes"/>
    <s v="Yes"/>
    <s v="Yes"/>
    <s v="No"/>
    <s v="No"/>
    <s v="No"/>
    <s v="No"/>
    <s v="No"/>
    <s v="No"/>
    <s v="No"/>
    <s v="CEP"/>
  </r>
  <r>
    <n v="159900"/>
    <x v="275"/>
    <x v="250"/>
    <x v="7"/>
    <s v="5th District"/>
    <s v="Public"/>
    <s v="School District"/>
    <s v="No"/>
    <s v="Yes"/>
    <n v="661083"/>
    <x v="1654"/>
    <s v="1025 W Spofford Ave"/>
    <m/>
    <s v="Spokane"/>
    <s v="Washington"/>
    <s v="99205"/>
    <n v="90"/>
    <n v="0"/>
    <n v="66"/>
    <n v="156"/>
    <x v="1428"/>
    <n v="0"/>
    <n v="0.57689999999999997"/>
    <s v="No"/>
    <s v="No"/>
    <s v="No"/>
    <s v="No"/>
    <s v="No"/>
    <s v="No"/>
    <s v="No"/>
    <s v="No"/>
    <s v="No"/>
    <s v="No"/>
    <s v="Yes"/>
    <s v="Yes"/>
    <s v="Yes"/>
    <s v="Yes"/>
    <s v="CEP"/>
  </r>
  <r>
    <n v="159900"/>
    <x v="275"/>
    <x v="250"/>
    <x v="7"/>
    <s v="5th District"/>
    <s v="Public"/>
    <s v="School District"/>
    <s v="No"/>
    <s v="Yes"/>
    <n v="661059"/>
    <x v="1655"/>
    <s v="3520 W. Bismark Ave"/>
    <m/>
    <s v="Spokane"/>
    <s v="Washington"/>
    <s v="99205"/>
    <n v="264"/>
    <n v="0"/>
    <n v="71"/>
    <n v="335"/>
    <x v="1429"/>
    <n v="0"/>
    <n v="0.78810000000000002"/>
    <s v="No"/>
    <s v="Yes"/>
    <s v="Yes"/>
    <s v="Yes"/>
    <s v="Yes"/>
    <s v="Yes"/>
    <s v="Yes"/>
    <s v="No"/>
    <s v="No"/>
    <s v="No"/>
    <s v="No"/>
    <s v="No"/>
    <s v="No"/>
    <s v="No"/>
    <s v="CEP"/>
  </r>
  <r>
    <n v="159900"/>
    <x v="275"/>
    <x v="250"/>
    <x v="7"/>
    <s v="5th District"/>
    <s v="Public"/>
    <s v="School District"/>
    <s v="No"/>
    <s v="Yes"/>
    <n v="661060"/>
    <x v="1656"/>
    <s v="5400 N Helena St"/>
    <m/>
    <s v="Spokane"/>
    <s v="Washington"/>
    <s v="99207"/>
    <n v="384"/>
    <n v="0"/>
    <n v="0"/>
    <n v="384"/>
    <x v="0"/>
    <n v="0"/>
    <n v="1"/>
    <s v="Yes"/>
    <s v="Yes"/>
    <s v="Yes"/>
    <s v="Yes"/>
    <s v="Yes"/>
    <s v="Yes"/>
    <s v="Yes"/>
    <s v="No"/>
    <s v="No"/>
    <s v="No"/>
    <s v="No"/>
    <s v="No"/>
    <s v="No"/>
    <s v="No"/>
    <s v="CEP"/>
  </r>
  <r>
    <n v="159900"/>
    <x v="275"/>
    <x v="250"/>
    <x v="7"/>
    <s v="5th District"/>
    <s v="Public"/>
    <s v="School District"/>
    <s v="No"/>
    <s v="Yes"/>
    <n v="661061"/>
    <x v="1657"/>
    <s v="500 W Longfellow Ave"/>
    <m/>
    <s v="Spokane"/>
    <s v="Washington"/>
    <s v="99205"/>
    <n v="387"/>
    <n v="0"/>
    <n v="14"/>
    <n v="401"/>
    <x v="1430"/>
    <n v="0"/>
    <n v="0.96509999999999996"/>
    <s v="Yes"/>
    <s v="Yes"/>
    <s v="Yes"/>
    <s v="Yes"/>
    <s v="Yes"/>
    <s v="Yes"/>
    <s v="Yes"/>
    <s v="No"/>
    <s v="No"/>
    <s v="No"/>
    <s v="No"/>
    <s v="No"/>
    <s v="No"/>
    <s v="No"/>
    <s v="CEP"/>
  </r>
  <r>
    <n v="159900"/>
    <x v="275"/>
    <x v="250"/>
    <x v="7"/>
    <s v="5th District"/>
    <s v="Public"/>
    <s v="School District"/>
    <s v="No"/>
    <s v="Yes"/>
    <n v="661062"/>
    <x v="1658"/>
    <s v="911 W 25th Ave"/>
    <m/>
    <s v="Spokane"/>
    <s v="Washington"/>
    <s v="99203"/>
    <n v="69"/>
    <n v="0"/>
    <n v="236"/>
    <n v="305"/>
    <x v="1431"/>
    <n v="0"/>
    <n v="0.22620000000000001"/>
    <s v="No"/>
    <s v="Yes"/>
    <s v="Yes"/>
    <s v="Yes"/>
    <s v="Yes"/>
    <s v="Yes"/>
    <s v="Yes"/>
    <s v="Yes"/>
    <s v="No"/>
    <s v="No"/>
    <s v="No"/>
    <s v="No"/>
    <s v="No"/>
    <s v="No"/>
    <s v="CEP"/>
  </r>
  <r>
    <n v="159900"/>
    <x v="275"/>
    <x v="250"/>
    <x v="7"/>
    <s v="5th District"/>
    <s v="Public"/>
    <s v="School District"/>
    <s v="No"/>
    <s v="Yes"/>
    <n v="661063"/>
    <x v="106"/>
    <s v="5100 W Shawnee Ave"/>
    <m/>
    <s v="Spokane"/>
    <s v="Washington"/>
    <s v="99208"/>
    <n v="121"/>
    <n v="0"/>
    <n v="246"/>
    <n v="367"/>
    <x v="1432"/>
    <n v="0"/>
    <n v="0.32969999999999999"/>
    <s v="Yes"/>
    <s v="Yes"/>
    <s v="Yes"/>
    <s v="Yes"/>
    <s v="Yes"/>
    <s v="Yes"/>
    <s v="Yes"/>
    <s v="No"/>
    <s v="No"/>
    <s v="No"/>
    <s v="No"/>
    <s v="No"/>
    <s v="No"/>
    <s v="No"/>
    <s v="CEP"/>
  </r>
  <r>
    <n v="159900"/>
    <x v="275"/>
    <x v="250"/>
    <x v="7"/>
    <s v="5th District"/>
    <s v="Public"/>
    <s v="School District"/>
    <s v="No"/>
    <s v="Yes"/>
    <n v="687198"/>
    <x v="1659"/>
    <s v="914 E North Foothills Dr"/>
    <m/>
    <s v="Spokane"/>
    <s v="Washington"/>
    <s v="99207"/>
    <n v="572"/>
    <n v="0"/>
    <n v="0"/>
    <n v="572"/>
    <x v="0"/>
    <n v="0"/>
    <n v="1"/>
    <s v="No"/>
    <s v="No"/>
    <s v="No"/>
    <s v="No"/>
    <s v="No"/>
    <s v="No"/>
    <s v="No"/>
    <s v="Yes"/>
    <s v="Yes"/>
    <s v="Yes"/>
    <s v="No"/>
    <s v="No"/>
    <s v="No"/>
    <s v="No"/>
    <s v="CEP"/>
  </r>
  <r>
    <n v="159877"/>
    <x v="276"/>
    <x v="251"/>
    <x v="16"/>
    <s v="5th District"/>
    <s v="Public"/>
    <s v="School District"/>
    <s v="No"/>
    <s v="Yes"/>
    <n v="662082"/>
    <x v="1660"/>
    <s v="S. 512 F Street"/>
    <m/>
    <s v="Sprague"/>
    <s v="Washington"/>
    <s v="99032"/>
    <n v="37"/>
    <n v="0"/>
    <n v="0"/>
    <n v="37"/>
    <x v="0"/>
    <n v="0"/>
    <n v="1"/>
    <s v="No"/>
    <s v="Yes"/>
    <s v="Yes"/>
    <s v="Yes"/>
    <s v="Yes"/>
    <s v="Yes"/>
    <s v="No"/>
    <s v="No"/>
    <s v="No"/>
    <s v="No"/>
    <s v="No"/>
    <s v="No"/>
    <s v="No"/>
    <s v="No"/>
    <s v="CEP"/>
  </r>
  <r>
    <n v="159877"/>
    <x v="276"/>
    <x v="251"/>
    <x v="16"/>
    <s v="5th District"/>
    <s v="Public"/>
    <s v="School District"/>
    <s v="No"/>
    <s v="Yes"/>
    <n v="662083"/>
    <x v="1661"/>
    <s v="512 S F St"/>
    <m/>
    <s v="SPRAGUE"/>
    <s v="Washington"/>
    <s v="99032"/>
    <n v="11"/>
    <n v="0"/>
    <n v="15"/>
    <n v="26"/>
    <x v="1433"/>
    <n v="0"/>
    <n v="0.42309999999999998"/>
    <s v="No"/>
    <s v="No"/>
    <s v="No"/>
    <s v="No"/>
    <s v="No"/>
    <s v="No"/>
    <s v="No"/>
    <s v="No"/>
    <s v="No"/>
    <s v="No"/>
    <s v="Yes"/>
    <s v="Yes"/>
    <s v="Yes"/>
    <s v="Yes"/>
    <s v="CEP"/>
  </r>
  <r>
    <n v="159156"/>
    <x v="277"/>
    <x v="6"/>
    <x v="21"/>
    <s v="9th District"/>
    <s v="Private"/>
    <s v="School District"/>
    <s v="No"/>
    <s v="Yes"/>
    <n v="662367"/>
    <x v="1662"/>
    <s v="314 S 4th St"/>
    <m/>
    <s v="RENTON"/>
    <s v="Washington"/>
    <s v="98057"/>
    <n v="0"/>
    <n v="0"/>
    <n v="0"/>
    <n v="0"/>
    <x v="26"/>
    <n v="0"/>
    <n v="0"/>
    <s v="Yes"/>
    <s v="Yes"/>
    <s v="Yes"/>
    <s v="Yes"/>
    <s v="Yes"/>
    <s v="Yes"/>
    <s v="Yes"/>
    <s v="Yes"/>
    <s v="Yes"/>
    <s v="Yes"/>
    <s v="No"/>
    <s v="No"/>
    <s v="No"/>
    <s v="No"/>
    <s v="Standard"/>
  </r>
  <r>
    <n v="159172"/>
    <x v="278"/>
    <x v="6"/>
    <x v="8"/>
    <s v="7th District"/>
    <s v="Private"/>
    <s v="School District"/>
    <s v="No"/>
    <s v="Yes"/>
    <n v="662365"/>
    <x v="1663"/>
    <s v="1028 S.W. 128th St."/>
    <m/>
    <s v="Seattle"/>
    <s v="Washington"/>
    <s v="98146"/>
    <n v="0"/>
    <n v="0"/>
    <n v="0"/>
    <n v="0"/>
    <x v="26"/>
    <n v="0"/>
    <n v="0"/>
    <s v="Yes"/>
    <s v="Yes"/>
    <s v="Yes"/>
    <s v="Yes"/>
    <s v="Yes"/>
    <s v="Yes"/>
    <s v="Yes"/>
    <s v="Yes"/>
    <s v="Yes"/>
    <s v="Yes"/>
    <s v="No"/>
    <s v="No"/>
    <s v="No"/>
    <s v="No"/>
    <s v="Standard"/>
  </r>
  <r>
    <n v="159134"/>
    <x v="279"/>
    <x v="6"/>
    <x v="8"/>
    <s v="1st District"/>
    <s v="Private"/>
    <s v="School District"/>
    <s v="No"/>
    <s v="Yes"/>
    <n v="662380"/>
    <x v="1664"/>
    <s v="10049 N.E. 195th St."/>
    <m/>
    <s v="Bothell"/>
    <s v="Washington"/>
    <s v="98011"/>
    <n v="0"/>
    <n v="0"/>
    <n v="0"/>
    <n v="0"/>
    <x v="26"/>
    <n v="0"/>
    <n v="0"/>
    <s v="Yes"/>
    <s v="Yes"/>
    <s v="Yes"/>
    <s v="Yes"/>
    <s v="Yes"/>
    <s v="Yes"/>
    <s v="Yes"/>
    <s v="Yes"/>
    <s v="Yes"/>
    <s v="Yes"/>
    <s v="No"/>
    <s v="No"/>
    <s v="No"/>
    <s v="No"/>
    <s v="Standard"/>
  </r>
  <r>
    <n v="159158"/>
    <x v="280"/>
    <x v="6"/>
    <x v="12"/>
    <s v="6th District"/>
    <s v="Private"/>
    <s v="School District"/>
    <s v="No"/>
    <s v="Yes"/>
    <n v="660331"/>
    <x v="1665"/>
    <s v="7112 South 12th Street"/>
    <m/>
    <s v="Tacoma"/>
    <s v="Washington"/>
    <s v="98465"/>
    <n v="0"/>
    <n v="0"/>
    <n v="0"/>
    <n v="0"/>
    <x v="26"/>
    <n v="0"/>
    <n v="0"/>
    <s v="Yes"/>
    <s v="Yes"/>
    <s v="Yes"/>
    <s v="Yes"/>
    <s v="Yes"/>
    <s v="Yes"/>
    <s v="Yes"/>
    <s v="Yes"/>
    <s v="Yes"/>
    <s v="Yes"/>
    <s v="No"/>
    <s v="No"/>
    <s v="No"/>
    <s v="No"/>
    <s v="Standard"/>
  </r>
  <r>
    <n v="159484"/>
    <x v="281"/>
    <x v="6"/>
    <x v="8"/>
    <s v="7th District"/>
    <s v="Private"/>
    <s v="School District"/>
    <s v="No"/>
    <s v="Yes"/>
    <n v="663298"/>
    <x v="1666"/>
    <s v="15216 21st Avenue SW"/>
    <m/>
    <s v="Burien"/>
    <s v="Washington"/>
    <s v="98166"/>
    <n v="0"/>
    <n v="0"/>
    <n v="0"/>
    <n v="0"/>
    <x v="26"/>
    <n v="0"/>
    <n v="0"/>
    <s v="No"/>
    <s v="Yes"/>
    <s v="Yes"/>
    <s v="Yes"/>
    <s v="Yes"/>
    <s v="Yes"/>
    <s v="Yes"/>
    <s v="Yes"/>
    <s v="Yes"/>
    <s v="Yes"/>
    <s v="No"/>
    <s v="No"/>
    <s v="No"/>
    <s v="No"/>
    <s v="Standard"/>
  </r>
  <r>
    <n v="159613"/>
    <x v="282"/>
    <x v="6"/>
    <x v="7"/>
    <s v="5th District"/>
    <s v="Private"/>
    <s v="School District"/>
    <s v="No"/>
    <s v="Yes"/>
    <n v="662414"/>
    <x v="1667"/>
    <s v="501 N Walnut Road"/>
    <m/>
    <s v="Spokane Valley"/>
    <s v="Washington"/>
    <s v="99206"/>
    <n v="0"/>
    <n v="0"/>
    <n v="0"/>
    <n v="0"/>
    <x v="26"/>
    <n v="0"/>
    <n v="0"/>
    <s v="Yes"/>
    <s v="Yes"/>
    <s v="Yes"/>
    <s v="Yes"/>
    <s v="Yes"/>
    <s v="Yes"/>
    <s v="Yes"/>
    <s v="Yes"/>
    <s v="Yes"/>
    <s v="Yes"/>
    <s v="No"/>
    <s v="No"/>
    <s v="No"/>
    <s v="No"/>
    <s v="Standard"/>
  </r>
  <r>
    <n v="159132"/>
    <x v="283"/>
    <x v="6"/>
    <x v="10"/>
    <s v="3rd District"/>
    <s v="Private"/>
    <s v="School District"/>
    <s v="No"/>
    <s v="Yes"/>
    <n v="662327"/>
    <x v="1668"/>
    <s v="6500 Highland Drive"/>
    <m/>
    <s v="Vancouver"/>
    <s v="Washington"/>
    <s v="98661"/>
    <n v="57"/>
    <n v="9"/>
    <n v="351"/>
    <n v="417"/>
    <x v="1434"/>
    <n v="2.1600000000000001E-2"/>
    <n v="0.1583"/>
    <s v="No"/>
    <s v="Yes"/>
    <s v="Yes"/>
    <s v="Yes"/>
    <s v="Yes"/>
    <s v="Yes"/>
    <s v="Yes"/>
    <s v="Yes"/>
    <s v="Yes"/>
    <s v="Yes"/>
    <s v="No"/>
    <s v="No"/>
    <s v="No"/>
    <s v="No"/>
    <s v="Standard"/>
  </r>
  <r>
    <n v="160544"/>
    <x v="284"/>
    <x v="252"/>
    <x v="21"/>
    <s v="4th District"/>
    <s v="Private"/>
    <s v="Corporation"/>
    <s v="No"/>
    <s v="Yes"/>
    <n v="687292"/>
    <x v="1669"/>
    <s v="901 W 4th Ave Bldg C"/>
    <m/>
    <s v="Kennewick"/>
    <s v="Washington"/>
    <s v="99336"/>
    <n v="0"/>
    <n v="0"/>
    <n v="0"/>
    <n v="0"/>
    <x v="26"/>
    <n v="0"/>
    <n v="0"/>
    <s v="Yes"/>
    <s v="Yes"/>
    <s v="Yes"/>
    <s v="Yes"/>
    <s v="Yes"/>
    <s v="Yes"/>
    <s v="Yes"/>
    <s v="Yes"/>
    <s v="Yes"/>
    <s v="No"/>
    <s v="No"/>
    <s v="No"/>
    <s v="No"/>
    <s v="No"/>
    <s v="Standard"/>
  </r>
  <r>
    <n v="159165"/>
    <x v="285"/>
    <x v="6"/>
    <x v="11"/>
    <s v="4th District"/>
    <s v="Private"/>
    <s v="School District"/>
    <s v="No"/>
    <s v="Yes"/>
    <n v="662317"/>
    <x v="1670"/>
    <s v="901 W. 4th Ave."/>
    <m/>
    <s v="Kennewick"/>
    <s v="Washington"/>
    <s v="99336"/>
    <n v="0"/>
    <n v="0"/>
    <n v="0"/>
    <n v="0"/>
    <x v="26"/>
    <n v="0"/>
    <n v="0"/>
    <s v="Yes"/>
    <s v="Yes"/>
    <s v="Yes"/>
    <s v="Yes"/>
    <s v="Yes"/>
    <s v="Yes"/>
    <s v="Yes"/>
    <s v="Yes"/>
    <s v="Yes"/>
    <s v="Yes"/>
    <s v="No"/>
    <s v="No"/>
    <s v="No"/>
    <s v="No"/>
    <s v="Standard"/>
  </r>
  <r>
    <n v="159470"/>
    <x v="286"/>
    <x v="6"/>
    <x v="30"/>
    <s v="4th District"/>
    <s v="Private"/>
    <s v="School District"/>
    <s v="No"/>
    <s v="Yes"/>
    <n v="662439"/>
    <x v="1671"/>
    <s v="202 N 4th St"/>
    <m/>
    <s v="Yakima"/>
    <s v="Washington"/>
    <s v="98901"/>
    <n v="52"/>
    <n v="19"/>
    <n v="239"/>
    <n v="310"/>
    <x v="1435"/>
    <n v="6.13E-2"/>
    <n v="0.22900000000000001"/>
    <s v="Yes"/>
    <s v="Yes"/>
    <s v="Yes"/>
    <s v="Yes"/>
    <s v="Yes"/>
    <s v="Yes"/>
    <s v="Yes"/>
    <s v="Yes"/>
    <s v="Yes"/>
    <s v="Yes"/>
    <s v="No"/>
    <s v="No"/>
    <s v="No"/>
    <s v="No"/>
    <s v="Standard"/>
  </r>
  <r>
    <n v="159721"/>
    <x v="287"/>
    <x v="6"/>
    <x v="8"/>
    <s v="7th District"/>
    <s v="Private"/>
    <s v="School District"/>
    <s v="No"/>
    <s v="Yes"/>
    <n v="662377"/>
    <x v="1672"/>
    <s v="17533 St. Luke Pl. N."/>
    <m/>
    <s v="Shoreline"/>
    <s v="Washington"/>
    <s v="98133"/>
    <n v="0"/>
    <n v="0"/>
    <n v="0"/>
    <n v="0"/>
    <x v="26"/>
    <n v="0"/>
    <n v="0"/>
    <s v="Yes"/>
    <s v="Yes"/>
    <s v="Yes"/>
    <s v="Yes"/>
    <s v="Yes"/>
    <s v="Yes"/>
    <s v="Yes"/>
    <s v="Yes"/>
    <s v="Yes"/>
    <s v="Yes"/>
    <s v="No"/>
    <s v="No"/>
    <s v="No"/>
    <s v="No"/>
    <s v="Standard"/>
  </r>
  <r>
    <n v="158781"/>
    <x v="288"/>
    <x v="6"/>
    <x v="8"/>
    <s v="9th District"/>
    <s v="Private"/>
    <s v="School District"/>
    <s v="No"/>
    <s v="Yes"/>
    <n v="662366"/>
    <x v="1673"/>
    <s v="1815 S. 220th St."/>
    <m/>
    <s v="Des Moines"/>
    <s v="Washington"/>
    <s v="98198"/>
    <n v="0"/>
    <n v="0"/>
    <n v="0"/>
    <n v="0"/>
    <x v="26"/>
    <n v="0"/>
    <n v="0"/>
    <s v="Yes"/>
    <s v="Yes"/>
    <s v="Yes"/>
    <s v="Yes"/>
    <s v="Yes"/>
    <s v="Yes"/>
    <s v="Yes"/>
    <s v="Yes"/>
    <s v="Yes"/>
    <s v="Yes"/>
    <s v="No"/>
    <s v="No"/>
    <s v="No"/>
    <s v="No"/>
    <s v="Standard"/>
  </r>
  <r>
    <n v="159177"/>
    <x v="289"/>
    <x v="6"/>
    <x v="26"/>
    <s v="4th District"/>
    <s v="Private"/>
    <s v="School District"/>
    <s v="No"/>
    <s v="Yes"/>
    <n v="662331"/>
    <x v="1674"/>
    <s v="520 Nat Washington Way"/>
    <s v="520 Nat Washington Way"/>
    <s v="Ephrata"/>
    <s v="Washington"/>
    <s v="98823"/>
    <n v="23"/>
    <n v="8"/>
    <n v="58"/>
    <n v="89"/>
    <x v="1436"/>
    <n v="8.9899999999999994E-2"/>
    <n v="0.3483"/>
    <s v="No"/>
    <s v="Yes"/>
    <s v="Yes"/>
    <s v="Yes"/>
    <s v="Yes"/>
    <s v="Yes"/>
    <s v="Yes"/>
    <s v="Yes"/>
    <s v="No"/>
    <s v="No"/>
    <s v="No"/>
    <s v="No"/>
    <s v="No"/>
    <s v="No"/>
    <s v="Standard"/>
  </r>
  <r>
    <n v="159142"/>
    <x v="290"/>
    <x v="6"/>
    <x v="21"/>
    <s v="1st District"/>
    <s v="Private"/>
    <s v="School District"/>
    <s v="No"/>
    <s v="Yes"/>
    <n v="662328"/>
    <x v="1675"/>
    <s v="720 26th Ave"/>
    <m/>
    <s v="Longview"/>
    <s v="Washington"/>
    <s v="98632"/>
    <n v="28"/>
    <n v="14"/>
    <n v="143"/>
    <n v="185"/>
    <x v="1437"/>
    <n v="7.5700000000000003E-2"/>
    <n v="0.22700000000000001"/>
    <s v="No"/>
    <s v="Yes"/>
    <s v="Yes"/>
    <s v="Yes"/>
    <s v="Yes"/>
    <s v="Yes"/>
    <s v="Yes"/>
    <s v="Yes"/>
    <s v="Yes"/>
    <s v="Yes"/>
    <s v="No"/>
    <s v="No"/>
    <s v="No"/>
    <s v="No"/>
    <s v="Standard"/>
  </r>
  <r>
    <n v="159619"/>
    <x v="291"/>
    <x v="6"/>
    <x v="7"/>
    <s v="5th District"/>
    <s v="Private"/>
    <s v="School District"/>
    <s v="No"/>
    <s v="Yes"/>
    <n v="662412"/>
    <x v="1676"/>
    <s v="515 W. St. Thomas More Way"/>
    <m/>
    <s v="Spokane"/>
    <s v="Washington"/>
    <s v="99208"/>
    <n v="0"/>
    <n v="0"/>
    <n v="0"/>
    <n v="0"/>
    <x v="26"/>
    <n v="0"/>
    <n v="0"/>
    <s v="No"/>
    <s v="Yes"/>
    <s v="Yes"/>
    <s v="Yes"/>
    <s v="Yes"/>
    <s v="Yes"/>
    <s v="Yes"/>
    <s v="Yes"/>
    <s v="Yes"/>
    <s v="Yes"/>
    <s v="No"/>
    <s v="No"/>
    <s v="No"/>
    <s v="No"/>
    <s v="Standard"/>
  </r>
  <r>
    <n v="159366"/>
    <x v="292"/>
    <x v="253"/>
    <x v="4"/>
    <s v="2nd District"/>
    <s v="Public"/>
    <s v="School District"/>
    <s v="No"/>
    <s v="Yes"/>
    <n v="660710"/>
    <x v="1677"/>
    <s v="27911 68th Ave NW"/>
    <m/>
    <s v="Stanwood"/>
    <s v="Washington"/>
    <s v="98292"/>
    <n v="90"/>
    <n v="20"/>
    <n v="331"/>
    <n v="441"/>
    <x v="1438"/>
    <n v="4.5400000000000003E-2"/>
    <n v="0.24940000000000001"/>
    <s v="No"/>
    <s v="Yes"/>
    <s v="Yes"/>
    <s v="Yes"/>
    <s v="Yes"/>
    <s v="Yes"/>
    <s v="Yes"/>
    <s v="No"/>
    <s v="No"/>
    <s v="No"/>
    <s v="No"/>
    <s v="No"/>
    <s v="No"/>
    <s v="No"/>
    <s v="Standard"/>
  </r>
  <r>
    <n v="159366"/>
    <x v="292"/>
    <x v="253"/>
    <x v="4"/>
    <s v="2nd District"/>
    <s v="Public"/>
    <s v="School District"/>
    <s v="No"/>
    <s v="Yes"/>
    <n v="660716"/>
    <x v="1678"/>
    <s v="7600 272ne St. NW"/>
    <m/>
    <s v="Stanwood"/>
    <s v="Washington"/>
    <s v="98292"/>
    <n v="85"/>
    <n v="32"/>
    <n v="243"/>
    <n v="360"/>
    <x v="1439"/>
    <n v="8.8900000000000007E-2"/>
    <n v="0.32500000000000001"/>
    <s v="No"/>
    <s v="Yes"/>
    <s v="Yes"/>
    <s v="Yes"/>
    <s v="Yes"/>
    <s v="Yes"/>
    <s v="Yes"/>
    <s v="Yes"/>
    <s v="Yes"/>
    <s v="Yes"/>
    <s v="Yes"/>
    <s v="Yes"/>
    <s v="Yes"/>
    <s v="Yes"/>
    <s v="Standard"/>
  </r>
  <r>
    <n v="159366"/>
    <x v="292"/>
    <x v="253"/>
    <x v="27"/>
    <s v="2nd District"/>
    <s v="Public"/>
    <s v="School District"/>
    <s v="No"/>
    <s v="Yes"/>
    <n v="660713"/>
    <x v="1679"/>
    <s v="1810 Elger Bay Road"/>
    <m/>
    <s v="Camano Island"/>
    <s v="Washington"/>
    <s v="98282"/>
    <n v="99"/>
    <n v="26"/>
    <n v="268"/>
    <n v="393"/>
    <x v="863"/>
    <n v="6.6199999999999995E-2"/>
    <n v="0.31809999999999999"/>
    <s v="No"/>
    <s v="Yes"/>
    <s v="Yes"/>
    <s v="Yes"/>
    <s v="Yes"/>
    <s v="Yes"/>
    <s v="Yes"/>
    <s v="No"/>
    <s v="No"/>
    <s v="No"/>
    <s v="No"/>
    <s v="No"/>
    <s v="No"/>
    <s v="No"/>
    <s v="Standard"/>
  </r>
  <r>
    <n v="159366"/>
    <x v="292"/>
    <x v="253"/>
    <x v="4"/>
    <s v="2nd District"/>
    <s v="Public"/>
    <s v="School District"/>
    <s v="No"/>
    <s v="Yes"/>
    <n v="660715"/>
    <x v="1680"/>
    <s v="7506 267 Place NW"/>
    <m/>
    <s v="Stanwood"/>
    <s v="Washington"/>
    <s v="98292"/>
    <n v="106"/>
    <n v="32"/>
    <n v="388"/>
    <n v="526"/>
    <x v="1270"/>
    <n v="6.08E-2"/>
    <n v="0.26240000000000002"/>
    <s v="No"/>
    <s v="No"/>
    <s v="No"/>
    <s v="No"/>
    <s v="No"/>
    <s v="No"/>
    <s v="No"/>
    <s v="Yes"/>
    <s v="Yes"/>
    <s v="Yes"/>
    <s v="No"/>
    <s v="No"/>
    <s v="No"/>
    <s v="No"/>
    <s v="Standard"/>
  </r>
  <r>
    <n v="159366"/>
    <x v="292"/>
    <x v="253"/>
    <x v="4"/>
    <s v="2nd District"/>
    <s v="Public"/>
    <s v="School District"/>
    <s v="No"/>
    <s v="Yes"/>
    <n v="660709"/>
    <x v="1681"/>
    <s v="10227 273rd Place NW"/>
    <m/>
    <s v="Stanwood"/>
    <s v="Washington"/>
    <s v="98292"/>
    <n v="104"/>
    <n v="32"/>
    <n v="290"/>
    <n v="426"/>
    <x v="1440"/>
    <n v="7.51E-2"/>
    <n v="0.31919999999999998"/>
    <s v="No"/>
    <s v="Yes"/>
    <s v="Yes"/>
    <s v="Yes"/>
    <s v="Yes"/>
    <s v="Yes"/>
    <s v="Yes"/>
    <s v="No"/>
    <s v="No"/>
    <s v="No"/>
    <s v="No"/>
    <s v="No"/>
    <s v="No"/>
    <s v="No"/>
    <s v="Standard"/>
  </r>
  <r>
    <n v="159366"/>
    <x v="292"/>
    <x v="253"/>
    <x v="4"/>
    <s v="2nd District"/>
    <s v="Public"/>
    <s v="School District"/>
    <s v="No"/>
    <s v="Yes"/>
    <n v="665570"/>
    <x v="1682"/>
    <s v="7400 272nd st NW"/>
    <m/>
    <s v="stanwood"/>
    <s v="Washington"/>
    <s v="98292"/>
    <n v="255"/>
    <n v="100"/>
    <n v="1010"/>
    <n v="1365"/>
    <x v="1441"/>
    <n v="7.3300000000000004E-2"/>
    <n v="0.2601"/>
    <s v="No"/>
    <s v="No"/>
    <s v="No"/>
    <s v="No"/>
    <s v="No"/>
    <s v="No"/>
    <s v="No"/>
    <s v="No"/>
    <s v="No"/>
    <s v="No"/>
    <s v="Yes"/>
    <s v="Yes"/>
    <s v="Yes"/>
    <s v="Yes"/>
    <s v="Standard"/>
  </r>
  <r>
    <n v="159366"/>
    <x v="292"/>
    <x v="253"/>
    <x v="4"/>
    <s v="2nd District"/>
    <s v="Public"/>
    <s v="School District"/>
    <s v="No"/>
    <s v="Yes"/>
    <n v="660714"/>
    <x v="1683"/>
    <s v="PO Box 879"/>
    <s v="9405  271st  NW"/>
    <s v="Stanwood"/>
    <s v="Washington"/>
    <s v="98292"/>
    <n v="130"/>
    <n v="27"/>
    <n v="319"/>
    <n v="476"/>
    <x v="1442"/>
    <n v="5.67E-2"/>
    <n v="0.32979999999999998"/>
    <s v="No"/>
    <s v="No"/>
    <s v="No"/>
    <s v="No"/>
    <s v="No"/>
    <s v="No"/>
    <s v="No"/>
    <s v="Yes"/>
    <s v="Yes"/>
    <s v="Yes"/>
    <s v="No"/>
    <s v="No"/>
    <s v="No"/>
    <s v="No"/>
    <s v="Standard"/>
  </r>
  <r>
    <n v="159366"/>
    <x v="292"/>
    <x v="253"/>
    <x v="4"/>
    <s v="2nd District"/>
    <s v="Public"/>
    <s v="School District"/>
    <s v="No"/>
    <s v="Yes"/>
    <n v="665231"/>
    <x v="1684"/>
    <s v="26211 72nd Ave NW"/>
    <m/>
    <s v="Stanwood"/>
    <s v="Washington"/>
    <s v="98292"/>
    <n v="82"/>
    <n v="29"/>
    <n v="324"/>
    <n v="435"/>
    <x v="1443"/>
    <n v="6.6699999999999995E-2"/>
    <n v="0.25519999999999998"/>
    <s v="No"/>
    <s v="Yes"/>
    <s v="Yes"/>
    <s v="Yes"/>
    <s v="Yes"/>
    <s v="Yes"/>
    <s v="Yes"/>
    <s v="No"/>
    <s v="No"/>
    <s v="No"/>
    <s v="No"/>
    <s v="No"/>
    <s v="No"/>
    <s v="No"/>
    <s v="Standard"/>
  </r>
  <r>
    <n v="159366"/>
    <x v="292"/>
    <x v="253"/>
    <x v="27"/>
    <s v="2nd District"/>
    <s v="Public"/>
    <s v="School District"/>
    <s v="No"/>
    <s v="Yes"/>
    <n v="660712"/>
    <x v="1685"/>
    <s v="608 Arrowhead Road"/>
    <m/>
    <s v="Camano Island"/>
    <s v="Washington"/>
    <s v="98282"/>
    <n v="85"/>
    <n v="32"/>
    <n v="290"/>
    <n v="407"/>
    <x v="1444"/>
    <n v="7.8600000000000003E-2"/>
    <n v="0.28749999999999998"/>
    <s v="No"/>
    <s v="Yes"/>
    <s v="Yes"/>
    <s v="Yes"/>
    <s v="Yes"/>
    <s v="Yes"/>
    <s v="Yes"/>
    <s v="No"/>
    <s v="No"/>
    <s v="No"/>
    <s v="No"/>
    <s v="No"/>
    <s v="No"/>
    <s v="No"/>
    <s v="Standard"/>
  </r>
  <r>
    <n v="160510"/>
    <x v="293"/>
    <x v="254"/>
    <x v="29"/>
    <s v="5th District"/>
    <s v="Public"/>
    <s v="School District"/>
    <s v="No"/>
    <s v="Yes"/>
    <n v="686340"/>
    <x v="1686"/>
    <s v="717 Tucannon St"/>
    <s v="717 Tucannon St"/>
    <s v="Starbuck"/>
    <s v="Washington"/>
    <s v="99359"/>
    <n v="22"/>
    <n v="0"/>
    <n v="2"/>
    <n v="24"/>
    <x v="813"/>
    <n v="0"/>
    <n v="0.91669999999999996"/>
    <s v="Yes"/>
    <s v="Yes"/>
    <s v="Yes"/>
    <s v="Yes"/>
    <s v="Yes"/>
    <s v="Yes"/>
    <s v="Yes"/>
    <s v="Yes"/>
    <s v="Yes"/>
    <s v="Yes"/>
    <s v="No"/>
    <s v="No"/>
    <s v="No"/>
    <s v="No"/>
    <s v="CEP"/>
  </r>
  <r>
    <n v="159390"/>
    <x v="294"/>
    <x v="255"/>
    <x v="12"/>
    <s v="10th District"/>
    <s v="Public"/>
    <s v="School District"/>
    <s v="No"/>
    <s v="Yes"/>
    <n v="661872"/>
    <x v="1687"/>
    <s v="13005 Camus Road"/>
    <s v="Camus Road"/>
    <s v="Anderson Island"/>
    <s v="Washington"/>
    <s v="98303"/>
    <n v="9"/>
    <n v="3"/>
    <n v="11"/>
    <n v="23"/>
    <x v="1445"/>
    <n v="0.13039999999999999"/>
    <n v="0.52170000000000005"/>
    <s v="No"/>
    <s v="Yes"/>
    <s v="Yes"/>
    <s v="Yes"/>
    <s v="Yes"/>
    <s v="No"/>
    <s v="No"/>
    <s v="No"/>
    <s v="No"/>
    <s v="No"/>
    <s v="No"/>
    <s v="No"/>
    <s v="No"/>
    <s v="No"/>
    <s v="Provision II – Breakfast and Lunch"/>
  </r>
  <r>
    <n v="159390"/>
    <x v="294"/>
    <x v="255"/>
    <x v="12"/>
    <s v="10th District"/>
    <s v="Public"/>
    <s v="School District"/>
    <s v="No"/>
    <s v="Yes"/>
    <n v="661873"/>
    <x v="1688"/>
    <s v="1201 GALLOWAY"/>
    <m/>
    <s v="STEILACOOM"/>
    <s v="Washington"/>
    <s v="98388"/>
    <n v="108"/>
    <n v="28"/>
    <n v="218"/>
    <n v="354"/>
    <x v="1446"/>
    <n v="7.9100000000000004E-2"/>
    <n v="0.38419999999999999"/>
    <s v="No"/>
    <s v="Yes"/>
    <s v="Yes"/>
    <s v="Yes"/>
    <s v="Yes"/>
    <s v="No"/>
    <s v="No"/>
    <s v="No"/>
    <s v="No"/>
    <s v="No"/>
    <s v="No"/>
    <s v="No"/>
    <s v="No"/>
    <s v="No"/>
    <s v="Standard"/>
  </r>
  <r>
    <n v="159390"/>
    <x v="294"/>
    <x v="255"/>
    <x v="12"/>
    <s v="10th District"/>
    <s v="Public"/>
    <s v="School District"/>
    <s v="No"/>
    <s v="Yes"/>
    <n v="661874"/>
    <x v="1689"/>
    <s v="1700 Palisade Blvd"/>
    <m/>
    <s v="DuPont"/>
    <s v="Washington"/>
    <s v="98327"/>
    <n v="53"/>
    <n v="23"/>
    <n v="400"/>
    <n v="476"/>
    <x v="1447"/>
    <n v="4.8300000000000003E-2"/>
    <n v="0.15970000000000001"/>
    <s v="No"/>
    <s v="Yes"/>
    <s v="Yes"/>
    <s v="Yes"/>
    <s v="Yes"/>
    <s v="No"/>
    <s v="No"/>
    <s v="No"/>
    <s v="No"/>
    <s v="No"/>
    <s v="No"/>
    <s v="No"/>
    <s v="No"/>
    <s v="No"/>
    <s v="Standard"/>
  </r>
  <r>
    <n v="159390"/>
    <x v="294"/>
    <x v="255"/>
    <x v="12"/>
    <s v="10th District"/>
    <s v="Public"/>
    <s v="School District"/>
    <s v="No"/>
    <s v="Yes"/>
    <n v="661877"/>
    <x v="1690"/>
    <s v="1750 Bob's Hollow Lane"/>
    <m/>
    <s v="Dupont"/>
    <s v="Washington"/>
    <s v="98327"/>
    <n v="139"/>
    <n v="50"/>
    <n v="559"/>
    <n v="748"/>
    <x v="1448"/>
    <n v="6.6799999999999998E-2"/>
    <n v="0.25269999999999998"/>
    <s v="No"/>
    <s v="No"/>
    <s v="No"/>
    <s v="No"/>
    <s v="No"/>
    <s v="No"/>
    <s v="No"/>
    <s v="Yes"/>
    <s v="Yes"/>
    <s v="Yes"/>
    <s v="No"/>
    <s v="No"/>
    <s v="No"/>
    <s v="No"/>
    <s v="Standard"/>
  </r>
  <r>
    <n v="159390"/>
    <x v="294"/>
    <x v="255"/>
    <x v="12"/>
    <s v="10th District"/>
    <s v="Public"/>
    <s v="School District"/>
    <s v="No"/>
    <s v="Yes"/>
    <n v="661875"/>
    <x v="1691"/>
    <s v="908 3rd Street"/>
    <m/>
    <s v="Steilacoom"/>
    <s v="Washington"/>
    <s v="98388"/>
    <n v="84"/>
    <n v="26"/>
    <n v="348"/>
    <n v="458"/>
    <x v="1449"/>
    <n v="5.6800000000000003E-2"/>
    <n v="0.2402"/>
    <s v="No"/>
    <s v="No"/>
    <s v="No"/>
    <s v="No"/>
    <s v="No"/>
    <s v="Yes"/>
    <s v="Yes"/>
    <s v="No"/>
    <s v="No"/>
    <s v="No"/>
    <s v="No"/>
    <s v="No"/>
    <s v="No"/>
    <s v="No"/>
    <s v="Standard"/>
  </r>
  <r>
    <n v="159390"/>
    <x v="294"/>
    <x v="255"/>
    <x v="12"/>
    <s v="10th District"/>
    <s v="Public"/>
    <s v="School District"/>
    <s v="No"/>
    <s v="Yes"/>
    <n v="661878"/>
    <x v="1692"/>
    <s v="54 Sentinel Drive"/>
    <m/>
    <s v="Steilacoom"/>
    <s v="Washington"/>
    <s v="98388"/>
    <n v="128"/>
    <n v="60"/>
    <n v="800"/>
    <n v="988"/>
    <x v="1450"/>
    <n v="6.0699999999999997E-2"/>
    <n v="0.1903"/>
    <s v="No"/>
    <s v="No"/>
    <s v="No"/>
    <s v="No"/>
    <s v="No"/>
    <s v="No"/>
    <s v="No"/>
    <s v="No"/>
    <s v="No"/>
    <s v="No"/>
    <s v="Yes"/>
    <s v="Yes"/>
    <s v="Yes"/>
    <s v="Yes"/>
    <s v="Standard"/>
  </r>
  <r>
    <n v="159354"/>
    <x v="295"/>
    <x v="256"/>
    <x v="37"/>
    <s v="3rd District"/>
    <s v="Public"/>
    <s v="School District"/>
    <s v="No"/>
    <s v="Yes"/>
    <n v="660738"/>
    <x v="1693"/>
    <s v="PO Box 850"/>
    <m/>
    <s v="Stevenson"/>
    <s v="Washington"/>
    <s v="98610"/>
    <n v="134"/>
    <n v="0"/>
    <n v="81"/>
    <n v="215"/>
    <x v="1451"/>
    <n v="0"/>
    <n v="0.62329999999999997"/>
    <s v="No"/>
    <s v="No"/>
    <s v="No"/>
    <s v="No"/>
    <s v="Yes"/>
    <s v="Yes"/>
    <s v="Yes"/>
    <s v="No"/>
    <s v="No"/>
    <s v="No"/>
    <s v="No"/>
    <s v="No"/>
    <s v="No"/>
    <s v="No"/>
    <s v="CEP"/>
  </r>
  <r>
    <n v="159354"/>
    <x v="295"/>
    <x v="256"/>
    <x v="37"/>
    <s v="3rd District"/>
    <s v="Public"/>
    <s v="School District"/>
    <s v="No"/>
    <s v="Yes"/>
    <n v="660739"/>
    <x v="1694"/>
    <s v="PO Box 850"/>
    <m/>
    <s v="Stevenson"/>
    <s v="Washington"/>
    <s v="98648"/>
    <n v="138"/>
    <n v="0"/>
    <n v="52"/>
    <n v="190"/>
    <x v="1452"/>
    <n v="0"/>
    <n v="0.72629999999999995"/>
    <s v="Yes"/>
    <s v="Yes"/>
    <s v="Yes"/>
    <s v="Yes"/>
    <s v="No"/>
    <s v="No"/>
    <s v="No"/>
    <s v="No"/>
    <s v="No"/>
    <s v="No"/>
    <s v="No"/>
    <s v="No"/>
    <s v="No"/>
    <s v="No"/>
    <s v="CEP"/>
  </r>
  <r>
    <n v="159354"/>
    <x v="295"/>
    <x v="256"/>
    <x v="37"/>
    <s v="3rd District"/>
    <s v="Public"/>
    <s v="School District"/>
    <s v="No"/>
    <s v="Yes"/>
    <n v="660736"/>
    <x v="1695"/>
    <s v="PO Box 850"/>
    <m/>
    <s v="Stevenson"/>
    <s v="Washington"/>
    <s v="98648"/>
    <n v="120"/>
    <n v="28"/>
    <n v="163"/>
    <n v="311"/>
    <x v="1453"/>
    <n v="0.09"/>
    <n v="0.47589999999999999"/>
    <s v="No"/>
    <s v="No"/>
    <s v="No"/>
    <s v="No"/>
    <s v="No"/>
    <s v="No"/>
    <s v="No"/>
    <s v="No"/>
    <s v="No"/>
    <s v="No"/>
    <s v="Yes"/>
    <s v="Yes"/>
    <s v="Yes"/>
    <s v="Yes"/>
    <s v="Standard"/>
  </r>
  <r>
    <n v="159354"/>
    <x v="295"/>
    <x v="256"/>
    <x v="37"/>
    <s v="3rd District"/>
    <s v="Public"/>
    <s v="School District"/>
    <s v="No"/>
    <s v="Yes"/>
    <n v="663341"/>
    <x v="1696"/>
    <s v="PO Box 850"/>
    <m/>
    <s v="Stevenson"/>
    <s v="Washington"/>
    <s v="98648"/>
    <n v="122"/>
    <n v="0"/>
    <n v="63"/>
    <n v="185"/>
    <x v="1454"/>
    <n v="0"/>
    <n v="0.65949999999999998"/>
    <s v="No"/>
    <s v="No"/>
    <s v="No"/>
    <s v="No"/>
    <s v="No"/>
    <s v="No"/>
    <s v="No"/>
    <s v="Yes"/>
    <s v="Yes"/>
    <s v="Yes"/>
    <s v="No"/>
    <s v="No"/>
    <s v="No"/>
    <s v="No"/>
    <s v="CEP"/>
  </r>
  <r>
    <n v="159367"/>
    <x v="296"/>
    <x v="257"/>
    <x v="4"/>
    <s v="1st District"/>
    <s v="Public"/>
    <s v="School District"/>
    <s v="No"/>
    <s v="Yes"/>
    <n v="660720"/>
    <x v="1697"/>
    <s v="419 Lewis Street"/>
    <m/>
    <s v="Gold Bar"/>
    <s v="Washington"/>
    <s v="98251"/>
    <n v="138"/>
    <n v="50"/>
    <n v="151"/>
    <n v="339"/>
    <x v="1455"/>
    <n v="0.14749999999999999"/>
    <n v="0.55459999999999998"/>
    <s v="Yes"/>
    <s v="Yes"/>
    <s v="Yes"/>
    <s v="Yes"/>
    <s v="Yes"/>
    <s v="Yes"/>
    <s v="Yes"/>
    <s v="No"/>
    <s v="No"/>
    <s v="No"/>
    <s v="No"/>
    <s v="No"/>
    <s v="No"/>
    <s v="No"/>
    <s v="Standard"/>
  </r>
  <r>
    <n v="159367"/>
    <x v="296"/>
    <x v="257"/>
    <x v="4"/>
    <s v="1st District"/>
    <s v="Public"/>
    <s v="School District"/>
    <s v="No"/>
    <s v="Yes"/>
    <n v="660721"/>
    <x v="1698"/>
    <s v="501 Date Street"/>
    <m/>
    <s v="Sultan"/>
    <s v="Washington"/>
    <s v="98294"/>
    <n v="180"/>
    <n v="54"/>
    <n v="378"/>
    <n v="612"/>
    <x v="1456"/>
    <n v="8.8200000000000001E-2"/>
    <n v="0.38240000000000002"/>
    <s v="Yes"/>
    <s v="Yes"/>
    <s v="Yes"/>
    <s v="Yes"/>
    <s v="Yes"/>
    <s v="Yes"/>
    <s v="Yes"/>
    <s v="No"/>
    <s v="No"/>
    <s v="No"/>
    <s v="No"/>
    <s v="No"/>
    <s v="No"/>
    <s v="No"/>
    <s v="Standard"/>
  </r>
  <r>
    <n v="159367"/>
    <x v="296"/>
    <x v="257"/>
    <x v="4"/>
    <s v="1st District"/>
    <s v="Public"/>
    <s v="School District"/>
    <s v="No"/>
    <s v="Yes"/>
    <n v="660718"/>
    <x v="1699"/>
    <s v="13715 310th Ave SE"/>
    <m/>
    <s v="Sultan"/>
    <s v="Washington"/>
    <s v="98294"/>
    <n v="214"/>
    <n v="72"/>
    <n v="297"/>
    <n v="583"/>
    <x v="1457"/>
    <n v="0.1235"/>
    <n v="0.49059999999999998"/>
    <s v="No"/>
    <s v="No"/>
    <s v="No"/>
    <s v="No"/>
    <s v="No"/>
    <s v="No"/>
    <s v="No"/>
    <s v="No"/>
    <s v="No"/>
    <s v="No"/>
    <s v="Yes"/>
    <s v="Yes"/>
    <s v="Yes"/>
    <s v="Yes"/>
    <s v="Standard"/>
  </r>
  <r>
    <n v="159367"/>
    <x v="296"/>
    <x v="257"/>
    <x v="4"/>
    <s v="1st District"/>
    <s v="Public"/>
    <s v="School District"/>
    <s v="No"/>
    <s v="Yes"/>
    <n v="660719"/>
    <x v="1700"/>
    <s v="301 High Street"/>
    <m/>
    <s v="Sultan"/>
    <s v="Washington"/>
    <s v="98294"/>
    <n v="159"/>
    <n v="57"/>
    <n v="194"/>
    <n v="410"/>
    <x v="1458"/>
    <n v="0.13900000000000001"/>
    <n v="0.52680000000000005"/>
    <s v="No"/>
    <s v="No"/>
    <s v="No"/>
    <s v="No"/>
    <s v="No"/>
    <s v="No"/>
    <s v="No"/>
    <s v="Yes"/>
    <s v="Yes"/>
    <s v="Yes"/>
    <s v="No"/>
    <s v="No"/>
    <s v="No"/>
    <s v="No"/>
    <s v="Standard"/>
  </r>
  <r>
    <n v="160297"/>
    <x v="297"/>
    <x v="258"/>
    <x v="8"/>
    <s v="7th District"/>
    <s v="Public"/>
    <s v="School District"/>
    <s v="No"/>
    <s v="Yes"/>
    <n v="684852"/>
    <x v="1701"/>
    <s v="9601 35th Ave SW"/>
    <m/>
    <s v="Seattle"/>
    <s v="California"/>
    <s v="98126"/>
    <n v="199"/>
    <n v="38"/>
    <n v="324"/>
    <n v="561"/>
    <x v="1459"/>
    <n v="6.7699999999999996E-2"/>
    <n v="0.42249999999999999"/>
    <s v="No"/>
    <s v="No"/>
    <s v="No"/>
    <s v="No"/>
    <s v="No"/>
    <s v="No"/>
    <s v="No"/>
    <s v="Yes"/>
    <s v="Yes"/>
    <s v="Yes"/>
    <s v="Yes"/>
    <s v="Yes"/>
    <s v="Yes"/>
    <s v="Yes"/>
    <s v="Standard"/>
  </r>
  <r>
    <n v="160175"/>
    <x v="298"/>
    <x v="259"/>
    <x v="12"/>
    <s v="10th District"/>
    <s v="Public"/>
    <s v="School District"/>
    <s v="No"/>
    <s v="Yes"/>
    <n v="683658"/>
    <x v="1702"/>
    <s v="409 Puyallup Ave"/>
    <m/>
    <s v="Tacoma"/>
    <s v="California"/>
    <s v="94065"/>
    <n v="107"/>
    <n v="0"/>
    <n v="45"/>
    <n v="152"/>
    <x v="1460"/>
    <n v="0"/>
    <n v="0.70389999999999997"/>
    <s v="No"/>
    <s v="No"/>
    <s v="No"/>
    <s v="No"/>
    <s v="No"/>
    <s v="No"/>
    <s v="No"/>
    <s v="No"/>
    <s v="No"/>
    <s v="No"/>
    <s v="Yes"/>
    <s v="Yes"/>
    <s v="Yes"/>
    <s v="Yes"/>
    <s v="CEP"/>
  </r>
  <r>
    <n v="160190"/>
    <x v="299"/>
    <x v="260"/>
    <x v="8"/>
    <s v="9th District"/>
    <s v="Public"/>
    <s v="School District"/>
    <s v="No"/>
    <s v="Yes"/>
    <n v="683657"/>
    <x v="1703"/>
    <s v="1025 S. King st."/>
    <m/>
    <s v="Seattle"/>
    <s v="California"/>
    <s v="98104"/>
    <n v="74"/>
    <n v="15"/>
    <n v="133"/>
    <n v="222"/>
    <x v="196"/>
    <n v="6.7599999999999993E-2"/>
    <n v="0.40089999999999998"/>
    <s v="No"/>
    <s v="No"/>
    <s v="No"/>
    <s v="No"/>
    <s v="No"/>
    <s v="No"/>
    <s v="No"/>
    <s v="No"/>
    <s v="No"/>
    <s v="No"/>
    <s v="Yes"/>
    <s v="Yes"/>
    <s v="Yes"/>
    <s v="Yes"/>
    <s v="Standard"/>
  </r>
  <r>
    <n v="159865"/>
    <x v="300"/>
    <x v="261"/>
    <x v="22"/>
    <s v="5th District"/>
    <s v="Public"/>
    <s v="School District"/>
    <s v="No"/>
    <s v="Yes"/>
    <n v="661552"/>
    <x v="1704"/>
    <s v="2360 A Addy-Gifford Rd."/>
    <m/>
    <s v="Addy"/>
    <s v="Washington"/>
    <s v="99101"/>
    <n v="89"/>
    <n v="0"/>
    <n v="2"/>
    <n v="91"/>
    <x v="1461"/>
    <n v="0"/>
    <n v="0.97799999999999998"/>
    <s v="Yes"/>
    <s v="Yes"/>
    <s v="Yes"/>
    <s v="Yes"/>
    <s v="Yes"/>
    <s v="Yes"/>
    <s v="Yes"/>
    <s v="Yes"/>
    <s v="Yes"/>
    <s v="Yes"/>
    <s v="No"/>
    <s v="No"/>
    <s v="No"/>
    <s v="No"/>
    <s v="CEP"/>
  </r>
  <r>
    <n v="160057"/>
    <x v="301"/>
    <x v="262"/>
    <x v="12"/>
    <s v="10th District"/>
    <s v="Public"/>
    <s v="School District"/>
    <s v="No"/>
    <s v="Yes"/>
    <n v="661955"/>
    <x v="1705"/>
    <s v="18715 80th St E"/>
    <s v="80th St E"/>
    <s v="Bonney Lake"/>
    <s v="Washington"/>
    <s v="98391"/>
    <n v="108"/>
    <n v="36"/>
    <n v="284"/>
    <n v="428"/>
    <x v="1462"/>
    <n v="8.4099999999999994E-2"/>
    <n v="0.33639999999999998"/>
    <s v="No"/>
    <s v="Yes"/>
    <s v="Yes"/>
    <s v="Yes"/>
    <s v="Yes"/>
    <s v="Yes"/>
    <s v="Yes"/>
    <s v="No"/>
    <s v="No"/>
    <s v="No"/>
    <s v="No"/>
    <s v="No"/>
    <s v="No"/>
    <s v="No"/>
    <s v="Standard"/>
  </r>
  <r>
    <n v="160057"/>
    <x v="301"/>
    <x v="262"/>
    <x v="12"/>
    <s v="10th District"/>
    <s v="Public"/>
    <s v="School District"/>
    <s v="No"/>
    <s v="Yes"/>
    <n v="663213"/>
    <x v="1706"/>
    <s v="10920 199th Ave. Ct. East"/>
    <m/>
    <s v="Bonney Lake"/>
    <s v="Washington"/>
    <s v="98391"/>
    <n v="340"/>
    <n v="128"/>
    <n v="1243"/>
    <n v="1711"/>
    <x v="943"/>
    <n v="7.4800000000000005E-2"/>
    <n v="0.27350000000000002"/>
    <s v="No"/>
    <s v="No"/>
    <s v="No"/>
    <s v="No"/>
    <s v="No"/>
    <s v="No"/>
    <s v="No"/>
    <s v="No"/>
    <s v="No"/>
    <s v="No"/>
    <s v="Yes"/>
    <s v="Yes"/>
    <s v="Yes"/>
    <s v="Yes"/>
    <s v="Standard"/>
  </r>
  <r>
    <n v="160057"/>
    <x v="301"/>
    <x v="262"/>
    <x v="12"/>
    <s v="10th District"/>
    <s v="Public"/>
    <s v="School District"/>
    <s v="No"/>
    <s v="Yes"/>
    <n v="661956"/>
    <x v="768"/>
    <s v="3914 TAPPS DR. E."/>
    <m/>
    <s v="Bonney Lake"/>
    <s v="Washington"/>
    <s v="98391"/>
    <n v="116"/>
    <n v="25"/>
    <n v="226"/>
    <n v="367"/>
    <x v="1463"/>
    <n v="6.8099999999999994E-2"/>
    <n v="0.38419999999999999"/>
    <s v="No"/>
    <s v="Yes"/>
    <s v="Yes"/>
    <s v="Yes"/>
    <s v="Yes"/>
    <s v="Yes"/>
    <s v="Yes"/>
    <s v="No"/>
    <s v="No"/>
    <s v="No"/>
    <s v="No"/>
    <s v="No"/>
    <s v="No"/>
    <s v="No"/>
    <s v="Standard"/>
  </r>
  <r>
    <n v="160057"/>
    <x v="301"/>
    <x v="262"/>
    <x v="12"/>
    <s v="10th District"/>
    <s v="Public"/>
    <s v="School District"/>
    <s v="No"/>
    <s v="Yes"/>
    <n v="665914"/>
    <x v="1707"/>
    <s v="1509 Valley Avenue"/>
    <m/>
    <s v="Sumner"/>
    <s v="Washington"/>
    <s v="98390"/>
    <n v="152"/>
    <n v="53"/>
    <n v="157"/>
    <n v="362"/>
    <x v="1464"/>
    <n v="0.1464"/>
    <n v="0.56630000000000003"/>
    <s v="No"/>
    <s v="No"/>
    <s v="Yes"/>
    <s v="Yes"/>
    <s v="Yes"/>
    <s v="Yes"/>
    <s v="Yes"/>
    <s v="No"/>
    <s v="No"/>
    <s v="No"/>
    <s v="No"/>
    <s v="No"/>
    <s v="No"/>
    <s v="No"/>
    <s v="Standard"/>
  </r>
  <r>
    <n v="160057"/>
    <x v="301"/>
    <x v="262"/>
    <x v="12"/>
    <s v="10th District"/>
    <s v="Public"/>
    <s v="School District"/>
    <s v="No"/>
    <s v="Yes"/>
    <n v="661960"/>
    <x v="1708"/>
    <s v="13802 Canyon View Blvd. E"/>
    <m/>
    <s v="Bonney Lake"/>
    <s v="Washington"/>
    <s v="98391"/>
    <n v="109"/>
    <n v="33"/>
    <n v="568"/>
    <n v="710"/>
    <x v="1465"/>
    <n v="4.65E-2"/>
    <n v="0.2"/>
    <s v="No"/>
    <s v="Yes"/>
    <s v="Yes"/>
    <s v="Yes"/>
    <s v="Yes"/>
    <s v="Yes"/>
    <s v="Yes"/>
    <s v="No"/>
    <s v="No"/>
    <s v="No"/>
    <s v="No"/>
    <s v="No"/>
    <s v="No"/>
    <s v="No"/>
    <s v="Standard"/>
  </r>
  <r>
    <n v="160057"/>
    <x v="301"/>
    <x v="262"/>
    <x v="12"/>
    <s v="10th District"/>
    <s v="Public"/>
    <s v="School District"/>
    <s v="No"/>
    <s v="Yes"/>
    <n v="661957"/>
    <x v="1709"/>
    <s v="19515 S. Tapps Dr."/>
    <m/>
    <s v="Bonney Lake"/>
    <s v="Washington"/>
    <s v="98391"/>
    <n v="101"/>
    <n v="39"/>
    <n v="406"/>
    <n v="546"/>
    <x v="1362"/>
    <n v="7.1400000000000005E-2"/>
    <n v="0.25640000000000002"/>
    <s v="No"/>
    <s v="Yes"/>
    <s v="Yes"/>
    <s v="Yes"/>
    <s v="Yes"/>
    <s v="Yes"/>
    <s v="Yes"/>
    <s v="No"/>
    <s v="No"/>
    <s v="No"/>
    <s v="No"/>
    <s v="No"/>
    <s v="No"/>
    <s v="No"/>
    <s v="Standard"/>
  </r>
  <r>
    <n v="160057"/>
    <x v="301"/>
    <x v="262"/>
    <x v="12"/>
    <s v="10th District"/>
    <s v="Public"/>
    <s v="School District"/>
    <s v="No"/>
    <s v="Yes"/>
    <n v="661954"/>
    <x v="1710"/>
    <s v="5909 Myers Rd. E."/>
    <m/>
    <s v="Bonney Lake"/>
    <s v="Washington"/>
    <s v="98391"/>
    <n v="169"/>
    <n v="57"/>
    <n v="513"/>
    <n v="739"/>
    <x v="1466"/>
    <n v="7.7100000000000002E-2"/>
    <n v="0.30580000000000002"/>
    <s v="No"/>
    <s v="No"/>
    <s v="No"/>
    <s v="No"/>
    <s v="No"/>
    <s v="No"/>
    <s v="No"/>
    <s v="Yes"/>
    <s v="Yes"/>
    <s v="Yes"/>
    <s v="No"/>
    <s v="No"/>
    <s v="No"/>
    <s v="No"/>
    <s v="Standard"/>
  </r>
  <r>
    <n v="160057"/>
    <x v="301"/>
    <x v="262"/>
    <x v="12"/>
    <s v="10th District"/>
    <s v="Public"/>
    <s v="School District"/>
    <s v="No"/>
    <s v="Yes"/>
    <n v="663967"/>
    <x v="1711"/>
    <s v="12202 209th Ave. Ct. E."/>
    <m/>
    <s v="Bonney Lake"/>
    <s v="Washington"/>
    <s v="98391"/>
    <n v="148"/>
    <n v="54"/>
    <n v="250"/>
    <n v="452"/>
    <x v="1467"/>
    <n v="0.1195"/>
    <n v="0.44690000000000002"/>
    <s v="No"/>
    <s v="Yes"/>
    <s v="Yes"/>
    <s v="Yes"/>
    <s v="Yes"/>
    <s v="Yes"/>
    <s v="Yes"/>
    <s v="No"/>
    <s v="No"/>
    <s v="No"/>
    <s v="No"/>
    <s v="No"/>
    <s v="No"/>
    <s v="No"/>
    <s v="Standard"/>
  </r>
  <r>
    <n v="160057"/>
    <x v="301"/>
    <x v="262"/>
    <x v="12"/>
    <s v="10th District"/>
    <s v="Public"/>
    <s v="School District"/>
    <s v="No"/>
    <s v="Yes"/>
    <n v="661959"/>
    <x v="1712"/>
    <s v="230 Wood Ave"/>
    <m/>
    <s v="Sumner"/>
    <s v="Washington"/>
    <s v="98390"/>
    <n v="125"/>
    <n v="33"/>
    <n v="359"/>
    <n v="517"/>
    <x v="1468"/>
    <n v="6.3799999999999996E-2"/>
    <n v="0.30559999999999998"/>
    <s v="No"/>
    <s v="No"/>
    <s v="Yes"/>
    <s v="Yes"/>
    <s v="Yes"/>
    <s v="Yes"/>
    <s v="Yes"/>
    <s v="No"/>
    <s v="No"/>
    <s v="No"/>
    <s v="No"/>
    <s v="No"/>
    <s v="No"/>
    <s v="No"/>
    <s v="Standard"/>
  </r>
  <r>
    <n v="160057"/>
    <x v="301"/>
    <x v="262"/>
    <x v="12"/>
    <s v="10th District"/>
    <s v="Public"/>
    <s v="School District"/>
    <s v="No"/>
    <s v="Yes"/>
    <n v="661953"/>
    <x v="176"/>
    <s v="10921 199th Ave. Ct. E."/>
    <m/>
    <s v="Bonney Lake"/>
    <s v="Washington"/>
    <s v="98391"/>
    <n v="148"/>
    <n v="68"/>
    <n v="655"/>
    <n v="871"/>
    <x v="1469"/>
    <n v="7.8100000000000003E-2"/>
    <n v="0.248"/>
    <s v="No"/>
    <s v="No"/>
    <s v="No"/>
    <s v="No"/>
    <s v="No"/>
    <s v="No"/>
    <s v="No"/>
    <s v="Yes"/>
    <s v="Yes"/>
    <s v="Yes"/>
    <s v="No"/>
    <s v="No"/>
    <s v="No"/>
    <s v="No"/>
    <s v="Standard"/>
  </r>
  <r>
    <n v="160057"/>
    <x v="301"/>
    <x v="262"/>
    <x v="12"/>
    <s v="10th District"/>
    <s v="Public"/>
    <s v="School District"/>
    <s v="No"/>
    <s v="Yes"/>
    <n v="686652"/>
    <x v="1713"/>
    <s v="1500 Willow Street"/>
    <m/>
    <s v="Sumner"/>
    <s v="Washington"/>
    <s v="98390"/>
    <n v="44"/>
    <n v="18"/>
    <n v="74"/>
    <n v="136"/>
    <x v="1470"/>
    <n v="0.13239999999999999"/>
    <n v="0.45590000000000003"/>
    <s v="No"/>
    <s v="Yes"/>
    <s v="No"/>
    <s v="No"/>
    <s v="No"/>
    <s v="No"/>
    <s v="No"/>
    <s v="No"/>
    <s v="No"/>
    <s v="No"/>
    <s v="No"/>
    <s v="No"/>
    <s v="No"/>
    <s v="No"/>
    <s v="Standard"/>
  </r>
  <r>
    <n v="160057"/>
    <x v="301"/>
    <x v="262"/>
    <x v="12"/>
    <s v="10th District"/>
    <s v="Public"/>
    <s v="School District"/>
    <s v="No"/>
    <s v="Yes"/>
    <n v="661951"/>
    <x v="1714"/>
    <s v="1707 Main St."/>
    <m/>
    <s v="Sumner"/>
    <s v="Washington"/>
    <s v="98390"/>
    <n v="403"/>
    <n v="144"/>
    <n v="1391"/>
    <n v="1938"/>
    <x v="1471"/>
    <n v="7.4300000000000005E-2"/>
    <n v="0.28220000000000001"/>
    <s v="No"/>
    <s v="No"/>
    <s v="No"/>
    <s v="No"/>
    <s v="No"/>
    <s v="No"/>
    <s v="No"/>
    <s v="No"/>
    <s v="No"/>
    <s v="No"/>
    <s v="Yes"/>
    <s v="Yes"/>
    <s v="Yes"/>
    <s v="Yes"/>
    <s v="Standard"/>
  </r>
  <r>
    <n v="160057"/>
    <x v="301"/>
    <x v="262"/>
    <x v="12"/>
    <s v="10th District"/>
    <s v="Public"/>
    <s v="School District"/>
    <s v="No"/>
    <s v="Yes"/>
    <n v="661952"/>
    <x v="1715"/>
    <s v="1508 Willow St."/>
    <m/>
    <s v="Sumner"/>
    <s v="Washington"/>
    <s v="98390"/>
    <n v="189"/>
    <n v="61"/>
    <n v="449"/>
    <n v="699"/>
    <x v="1472"/>
    <n v="8.7300000000000003E-2"/>
    <n v="0.35770000000000002"/>
    <s v="No"/>
    <s v="No"/>
    <s v="No"/>
    <s v="No"/>
    <s v="No"/>
    <s v="No"/>
    <s v="No"/>
    <s v="Yes"/>
    <s v="Yes"/>
    <s v="Yes"/>
    <s v="No"/>
    <s v="No"/>
    <s v="No"/>
    <s v="No"/>
    <s v="Standard"/>
  </r>
  <r>
    <n v="160057"/>
    <x v="301"/>
    <x v="262"/>
    <x v="12"/>
    <s v="10th District"/>
    <s v="Public"/>
    <s v="School District"/>
    <s v="No"/>
    <s v="Yes"/>
    <n v="685284"/>
    <x v="1716"/>
    <s v="17520 Berkeley Parkway E"/>
    <m/>
    <s v="Bonney Lake"/>
    <s v="Washington"/>
    <s v="98391"/>
    <n v="37"/>
    <n v="24"/>
    <n v="388"/>
    <n v="449"/>
    <x v="1473"/>
    <n v="5.3499999999999999E-2"/>
    <n v="0.13589999999999999"/>
    <s v="No"/>
    <s v="Yes"/>
    <s v="Yes"/>
    <s v="Yes"/>
    <s v="Yes"/>
    <s v="Yes"/>
    <s v="Yes"/>
    <s v="No"/>
    <s v="No"/>
    <s v="No"/>
    <s v="No"/>
    <s v="No"/>
    <s v="No"/>
    <s v="No"/>
    <s v="Standard"/>
  </r>
  <r>
    <n v="160057"/>
    <x v="301"/>
    <x v="262"/>
    <x v="12"/>
    <s v="10th District"/>
    <s v="Public"/>
    <s v="School District"/>
    <s v="No"/>
    <s v="Yes"/>
    <n v="661961"/>
    <x v="1717"/>
    <s v="11401 188th Ave Ct E"/>
    <m/>
    <s v="Bonney Lake"/>
    <s v="Washington"/>
    <s v="98391"/>
    <n v="94"/>
    <n v="43"/>
    <n v="376"/>
    <n v="513"/>
    <x v="832"/>
    <n v="8.3799999999999999E-2"/>
    <n v="0.2671"/>
    <s v="No"/>
    <s v="Yes"/>
    <s v="Yes"/>
    <s v="Yes"/>
    <s v="Yes"/>
    <s v="Yes"/>
    <s v="Yes"/>
    <s v="No"/>
    <s v="No"/>
    <s v="No"/>
    <s v="No"/>
    <s v="No"/>
    <s v="No"/>
    <s v="No"/>
    <s v="Standard"/>
  </r>
  <r>
    <n v="159125"/>
    <x v="302"/>
    <x v="6"/>
    <x v="30"/>
    <s v="4th District"/>
    <s v="Private"/>
    <s v="School District"/>
    <s v="No"/>
    <s v="Yes"/>
    <n v="662447"/>
    <x v="1718"/>
    <s v="811 North Ave."/>
    <m/>
    <s v="Sunnyside"/>
    <s v="Washington"/>
    <s v="98944"/>
    <n v="0"/>
    <n v="0"/>
    <n v="0"/>
    <n v="0"/>
    <x v="26"/>
    <n v="0"/>
    <n v="0"/>
    <s v="No"/>
    <s v="Yes"/>
    <s v="Yes"/>
    <s v="Yes"/>
    <s v="Yes"/>
    <s v="Yes"/>
    <s v="Yes"/>
    <s v="Yes"/>
    <s v="Yes"/>
    <s v="Yes"/>
    <s v="Yes"/>
    <s v="Yes"/>
    <s v="Yes"/>
    <s v="Yes"/>
    <s v="Standard"/>
  </r>
  <r>
    <n v="159913"/>
    <x v="303"/>
    <x v="263"/>
    <x v="30"/>
    <s v="4th District"/>
    <s v="Public"/>
    <s v="School District"/>
    <s v="No"/>
    <s v="Yes"/>
    <n v="662257"/>
    <x v="1719"/>
    <s v="1700 E. Lincoln Avenue"/>
    <m/>
    <s v="Sunnyside"/>
    <s v="Washington"/>
    <s v="98944"/>
    <n v="576"/>
    <n v="0"/>
    <n v="0"/>
    <n v="576"/>
    <x v="0"/>
    <n v="0"/>
    <n v="1"/>
    <s v="No"/>
    <s v="No"/>
    <s v="Yes"/>
    <s v="Yes"/>
    <s v="Yes"/>
    <s v="Yes"/>
    <s v="Yes"/>
    <s v="No"/>
    <s v="No"/>
    <s v="No"/>
    <s v="No"/>
    <s v="No"/>
    <s v="No"/>
    <s v="No"/>
    <s v="CEP"/>
  </r>
  <r>
    <n v="159913"/>
    <x v="303"/>
    <x v="263"/>
    <x v="30"/>
    <s v="4th District"/>
    <s v="Public"/>
    <s v="School District"/>
    <s v="No"/>
    <s v="Yes"/>
    <n v="663352"/>
    <x v="1720"/>
    <s v="810 S 6th Street"/>
    <s v="S 6th Street"/>
    <s v="Sunnyside"/>
    <s v="Washington"/>
    <s v="98944"/>
    <n v="815"/>
    <n v="0"/>
    <n v="0"/>
    <n v="815"/>
    <x v="0"/>
    <n v="0"/>
    <n v="1"/>
    <s v="No"/>
    <s v="No"/>
    <s v="No"/>
    <s v="No"/>
    <s v="No"/>
    <s v="No"/>
    <s v="No"/>
    <s v="Yes"/>
    <s v="Yes"/>
    <s v="Yes"/>
    <s v="No"/>
    <s v="No"/>
    <s v="No"/>
    <s v="No"/>
    <s v="CEP"/>
  </r>
  <r>
    <n v="159913"/>
    <x v="303"/>
    <x v="263"/>
    <x v="30"/>
    <s v="4th District"/>
    <s v="Public"/>
    <s v="School District"/>
    <s v="No"/>
    <s v="Yes"/>
    <n v="662258"/>
    <x v="1721"/>
    <s v="3800 Van Belle Rd."/>
    <m/>
    <s v="Outlook"/>
    <s v="Washington"/>
    <s v="98938"/>
    <n v="435"/>
    <n v="0"/>
    <n v="0"/>
    <n v="435"/>
    <x v="0"/>
    <n v="0"/>
    <n v="1"/>
    <s v="No"/>
    <s v="No"/>
    <s v="Yes"/>
    <s v="Yes"/>
    <s v="Yes"/>
    <s v="Yes"/>
    <s v="Yes"/>
    <s v="No"/>
    <s v="No"/>
    <s v="No"/>
    <s v="No"/>
    <s v="No"/>
    <s v="No"/>
    <s v="No"/>
    <s v="CEP"/>
  </r>
  <r>
    <n v="159913"/>
    <x v="303"/>
    <x v="263"/>
    <x v="30"/>
    <s v="4th District"/>
    <s v="Public"/>
    <s v="School District"/>
    <s v="No"/>
    <s v="Yes"/>
    <n v="662259"/>
    <x v="23"/>
    <s v="2101 E. Lincoln Avenue"/>
    <m/>
    <s v="Sunnyside"/>
    <s v="Washington"/>
    <s v="98944"/>
    <n v="609"/>
    <n v="0"/>
    <n v="0"/>
    <n v="609"/>
    <x v="0"/>
    <n v="0"/>
    <n v="1"/>
    <s v="No"/>
    <s v="No"/>
    <s v="Yes"/>
    <s v="Yes"/>
    <s v="Yes"/>
    <s v="Yes"/>
    <s v="Yes"/>
    <s v="No"/>
    <s v="No"/>
    <s v="No"/>
    <s v="No"/>
    <s v="No"/>
    <s v="No"/>
    <s v="No"/>
    <s v="CEP"/>
  </r>
  <r>
    <n v="159913"/>
    <x v="303"/>
    <x v="263"/>
    <x v="30"/>
    <s v="4th District"/>
    <s v="Public"/>
    <s v="School District"/>
    <s v="No"/>
    <s v="Yes"/>
    <n v="663590"/>
    <x v="1722"/>
    <s v="916 North 16th Street"/>
    <m/>
    <s v="Sunnyside"/>
    <s v="Washington"/>
    <s v="98944"/>
    <n v="589"/>
    <n v="0"/>
    <n v="0"/>
    <n v="589"/>
    <x v="0"/>
    <n v="0"/>
    <n v="1"/>
    <s v="No"/>
    <s v="No"/>
    <s v="No"/>
    <s v="No"/>
    <s v="No"/>
    <s v="No"/>
    <s v="No"/>
    <s v="Yes"/>
    <s v="Yes"/>
    <s v="Yes"/>
    <s v="No"/>
    <s v="No"/>
    <s v="No"/>
    <s v="No"/>
    <s v="CEP"/>
  </r>
  <r>
    <n v="159913"/>
    <x v="303"/>
    <x v="263"/>
    <x v="30"/>
    <s v="4th District"/>
    <s v="Public"/>
    <s v="School District"/>
    <s v="No"/>
    <s v="Yes"/>
    <n v="664228"/>
    <x v="1723"/>
    <s v="1220 N 16th Avenue"/>
    <m/>
    <s v="Sunnyside"/>
    <s v="Washington"/>
    <s v="98944"/>
    <n v="440"/>
    <n v="0"/>
    <n v="0"/>
    <n v="440"/>
    <x v="0"/>
    <n v="0"/>
    <n v="1"/>
    <s v="No"/>
    <s v="Yes"/>
    <s v="No"/>
    <s v="No"/>
    <s v="No"/>
    <s v="No"/>
    <s v="No"/>
    <s v="No"/>
    <s v="No"/>
    <s v="No"/>
    <s v="No"/>
    <s v="No"/>
    <s v="No"/>
    <s v="No"/>
    <s v="CEP"/>
  </r>
  <r>
    <n v="159913"/>
    <x v="303"/>
    <x v="263"/>
    <x v="30"/>
    <s v="4th District"/>
    <s v="Public"/>
    <s v="School District"/>
    <s v="No"/>
    <s v="Yes"/>
    <n v="663353"/>
    <x v="1724"/>
    <s v="1801 E. Edison Avenue"/>
    <m/>
    <s v="Sunnyside"/>
    <s v="Washington"/>
    <s v="98944"/>
    <n v="2164"/>
    <n v="0"/>
    <n v="0"/>
    <n v="2164"/>
    <x v="0"/>
    <n v="0"/>
    <n v="1"/>
    <s v="No"/>
    <s v="No"/>
    <s v="No"/>
    <s v="No"/>
    <s v="No"/>
    <s v="No"/>
    <s v="No"/>
    <s v="No"/>
    <s v="No"/>
    <s v="No"/>
    <s v="Yes"/>
    <s v="Yes"/>
    <s v="Yes"/>
    <s v="Yes"/>
    <s v="CEP"/>
  </r>
  <r>
    <n v="159913"/>
    <x v="303"/>
    <x v="263"/>
    <x v="30"/>
    <s v="4th District"/>
    <s v="Public"/>
    <s v="School District"/>
    <s v="No"/>
    <s v="Yes"/>
    <n v="662256"/>
    <x v="52"/>
    <s v="800 E. Jackson Ave."/>
    <m/>
    <s v="Sunnyside"/>
    <s v="Washington"/>
    <s v="98944"/>
    <n v="591"/>
    <n v="0"/>
    <n v="15"/>
    <n v="606"/>
    <x v="1474"/>
    <n v="0"/>
    <n v="0.97519999999999996"/>
    <s v="No"/>
    <s v="No"/>
    <s v="Yes"/>
    <s v="Yes"/>
    <s v="Yes"/>
    <s v="Yes"/>
    <s v="Yes"/>
    <s v="No"/>
    <s v="No"/>
    <s v="No"/>
    <s v="No"/>
    <s v="No"/>
    <s v="No"/>
    <s v="No"/>
    <s v="CEP"/>
  </r>
  <r>
    <n v="159888"/>
    <x v="304"/>
    <x v="264"/>
    <x v="12"/>
    <s v="6th District"/>
    <s v="Public"/>
    <s v="School District"/>
    <s v="No"/>
    <s v="Yes"/>
    <n v="662879"/>
    <x v="1725"/>
    <s v="4902 S. Alaska St."/>
    <m/>
    <s v="Tacoma"/>
    <s v="Washington"/>
    <s v="98408"/>
    <n v="429"/>
    <n v="0"/>
    <n v="10"/>
    <n v="439"/>
    <x v="1475"/>
    <n v="0"/>
    <n v="0.97719999999999996"/>
    <s v="No"/>
    <s v="No"/>
    <s v="No"/>
    <s v="No"/>
    <s v="No"/>
    <s v="No"/>
    <s v="No"/>
    <s v="Yes"/>
    <s v="Yes"/>
    <s v="Yes"/>
    <s v="No"/>
    <s v="No"/>
    <s v="No"/>
    <s v="No"/>
    <s v="CEP"/>
  </r>
  <r>
    <n v="159888"/>
    <x v="304"/>
    <x v="264"/>
    <x v="12"/>
    <s v="6th District"/>
    <s v="Public"/>
    <s v="School District"/>
    <s v="No"/>
    <s v="Yes"/>
    <n v="661879"/>
    <x v="1615"/>
    <s v="7202 S Pine"/>
    <m/>
    <s v="Tacoma"/>
    <s v="Washington"/>
    <s v="98409"/>
    <n v="370"/>
    <n v="0"/>
    <n v="22"/>
    <n v="392"/>
    <x v="1476"/>
    <n v="0"/>
    <n v="0.94389999999999996"/>
    <s v="Yes"/>
    <s v="Yes"/>
    <s v="Yes"/>
    <s v="Yes"/>
    <s v="Yes"/>
    <s v="Yes"/>
    <s v="Yes"/>
    <s v="No"/>
    <s v="No"/>
    <s v="No"/>
    <s v="No"/>
    <s v="No"/>
    <s v="No"/>
    <s v="No"/>
    <s v="CEP"/>
  </r>
  <r>
    <n v="159888"/>
    <x v="304"/>
    <x v="264"/>
    <x v="12"/>
    <s v="6th District"/>
    <s v="Public"/>
    <s v="School District"/>
    <s v="No"/>
    <s v="Yes"/>
    <n v="662892"/>
    <x v="1726"/>
    <s v="8001 south J Street"/>
    <m/>
    <s v="Tacoma"/>
    <s v="Washington"/>
    <s v="98408"/>
    <n v="574"/>
    <n v="0"/>
    <n v="89"/>
    <n v="663"/>
    <x v="1477"/>
    <n v="0"/>
    <n v="0.86580000000000001"/>
    <s v="No"/>
    <s v="No"/>
    <s v="No"/>
    <s v="No"/>
    <s v="No"/>
    <s v="No"/>
    <s v="No"/>
    <s v="Yes"/>
    <s v="Yes"/>
    <s v="Yes"/>
    <s v="No"/>
    <s v="No"/>
    <s v="No"/>
    <s v="No"/>
    <s v="CEP"/>
  </r>
  <r>
    <n v="159888"/>
    <x v="304"/>
    <x v="264"/>
    <x v="12"/>
    <s v="6th District"/>
    <s v="Public"/>
    <s v="School District"/>
    <s v="No"/>
    <s v="Yes"/>
    <n v="661880"/>
    <x v="1727"/>
    <s v="7627 S. Sheridan Ave"/>
    <m/>
    <s v="Tacoma"/>
    <s v="Washington"/>
    <s v="98408"/>
    <n v="483"/>
    <n v="0"/>
    <n v="14"/>
    <n v="497"/>
    <x v="1478"/>
    <n v="0"/>
    <n v="0.9718"/>
    <s v="Yes"/>
    <s v="Yes"/>
    <s v="Yes"/>
    <s v="Yes"/>
    <s v="Yes"/>
    <s v="Yes"/>
    <s v="Yes"/>
    <s v="No"/>
    <s v="No"/>
    <s v="No"/>
    <s v="No"/>
    <s v="No"/>
    <s v="No"/>
    <s v="No"/>
    <s v="CEP"/>
  </r>
  <r>
    <n v="159888"/>
    <x v="304"/>
    <x v="264"/>
    <x v="12"/>
    <s v="6th District"/>
    <s v="Public"/>
    <s v="School District"/>
    <s v="No"/>
    <s v="Yes"/>
    <n v="662626"/>
    <x v="1728"/>
    <s v="1302 East 38th St."/>
    <m/>
    <s v="Tacoma"/>
    <s v="Washington"/>
    <s v="98404"/>
    <n v="425"/>
    <n v="0"/>
    <n v="0"/>
    <n v="425"/>
    <x v="0"/>
    <n v="0"/>
    <n v="1"/>
    <s v="Yes"/>
    <s v="Yes"/>
    <s v="Yes"/>
    <s v="Yes"/>
    <s v="Yes"/>
    <s v="Yes"/>
    <s v="Yes"/>
    <s v="No"/>
    <s v="No"/>
    <s v="No"/>
    <s v="No"/>
    <s v="No"/>
    <s v="No"/>
    <s v="No"/>
    <s v="CEP"/>
  </r>
  <r>
    <n v="159888"/>
    <x v="304"/>
    <x v="264"/>
    <x v="12"/>
    <s v="6th District"/>
    <s v="Public"/>
    <s v="School District"/>
    <s v="No"/>
    <s v="Yes"/>
    <n v="661881"/>
    <x v="1729"/>
    <s v="1140 E. 65th St."/>
    <m/>
    <s v="Tacoma"/>
    <s v="Washington"/>
    <s v="98404"/>
    <n v="431"/>
    <n v="0"/>
    <n v="26"/>
    <n v="457"/>
    <x v="1479"/>
    <n v="0"/>
    <n v="0.94310000000000005"/>
    <s v="Yes"/>
    <s v="Yes"/>
    <s v="Yes"/>
    <s v="Yes"/>
    <s v="Yes"/>
    <s v="Yes"/>
    <s v="Yes"/>
    <s v="No"/>
    <s v="No"/>
    <s v="No"/>
    <s v="No"/>
    <s v="No"/>
    <s v="No"/>
    <s v="No"/>
    <s v="CEP"/>
  </r>
  <r>
    <n v="159888"/>
    <x v="304"/>
    <x v="264"/>
    <x v="12"/>
    <s v="6th District"/>
    <s v="Public"/>
    <s v="School District"/>
    <s v="No"/>
    <s v="Yes"/>
    <n v="661882"/>
    <x v="1730"/>
    <s v="1526 51ST NE"/>
    <m/>
    <s v="TACOMA"/>
    <s v="Washington"/>
    <s v="98422"/>
    <n v="98"/>
    <n v="0"/>
    <n v="319"/>
    <n v="417"/>
    <x v="1480"/>
    <n v="0"/>
    <n v="0.23499999999999999"/>
    <s v="No"/>
    <s v="Yes"/>
    <s v="Yes"/>
    <s v="Yes"/>
    <s v="Yes"/>
    <s v="Yes"/>
    <s v="Yes"/>
    <s v="No"/>
    <s v="No"/>
    <s v="No"/>
    <s v="No"/>
    <s v="No"/>
    <s v="No"/>
    <s v="No"/>
    <s v="CEP"/>
  </r>
  <r>
    <n v="159888"/>
    <x v="304"/>
    <x v="264"/>
    <x v="12"/>
    <s v="6th District"/>
    <s v="Public"/>
    <s v="School District"/>
    <s v="No"/>
    <s v="Yes"/>
    <n v="661883"/>
    <x v="1435"/>
    <s v="717 S. Grant Ave."/>
    <m/>
    <s v="Tacoma"/>
    <s v="Washington"/>
    <s v="98405"/>
    <n v="247"/>
    <n v="0"/>
    <n v="154"/>
    <n v="401"/>
    <x v="1481"/>
    <n v="0"/>
    <n v="0.61599999999999999"/>
    <s v="Yes"/>
    <s v="Yes"/>
    <s v="Yes"/>
    <s v="Yes"/>
    <s v="Yes"/>
    <s v="Yes"/>
    <s v="Yes"/>
    <s v="Yes"/>
    <s v="Yes"/>
    <s v="Yes"/>
    <s v="No"/>
    <s v="No"/>
    <s v="No"/>
    <s v="No"/>
    <s v="CEP"/>
  </r>
  <r>
    <n v="159888"/>
    <x v="304"/>
    <x v="264"/>
    <x v="12"/>
    <s v="6th District"/>
    <s v="Public"/>
    <s v="School District"/>
    <s v="No"/>
    <s v="Yes"/>
    <n v="661884"/>
    <x v="1731"/>
    <s v="4110 Nassau Ave. NE"/>
    <m/>
    <s v="Tacoma"/>
    <s v="Washington"/>
    <s v="98422"/>
    <n v="215"/>
    <n v="0"/>
    <n v="294"/>
    <n v="509"/>
    <x v="1482"/>
    <n v="0"/>
    <n v="0.4224"/>
    <s v="No"/>
    <s v="Yes"/>
    <s v="Yes"/>
    <s v="Yes"/>
    <s v="Yes"/>
    <s v="Yes"/>
    <s v="Yes"/>
    <s v="No"/>
    <s v="No"/>
    <s v="No"/>
    <s v="No"/>
    <s v="No"/>
    <s v="No"/>
    <s v="No"/>
    <s v="CEP"/>
  </r>
  <r>
    <n v="159888"/>
    <x v="304"/>
    <x v="264"/>
    <x v="12"/>
    <s v="6th District"/>
    <s v="Public"/>
    <s v="School District"/>
    <s v="No"/>
    <s v="Yes"/>
    <n v="662700"/>
    <x v="1732"/>
    <s v="4901 South 14th Street"/>
    <m/>
    <s v="Tacoma"/>
    <s v="Washington"/>
    <s v="98405"/>
    <n v="301"/>
    <n v="0"/>
    <n v="74"/>
    <n v="375"/>
    <x v="1483"/>
    <n v="0"/>
    <n v="0.80269999999999997"/>
    <s v="No"/>
    <s v="Yes"/>
    <s v="Yes"/>
    <s v="Yes"/>
    <s v="Yes"/>
    <s v="Yes"/>
    <s v="Yes"/>
    <s v="No"/>
    <s v="No"/>
    <s v="No"/>
    <s v="No"/>
    <s v="No"/>
    <s v="No"/>
    <s v="No"/>
    <s v="CEP"/>
  </r>
  <r>
    <n v="159888"/>
    <x v="304"/>
    <x v="264"/>
    <x v="12"/>
    <s v="6th District"/>
    <s v="Public"/>
    <s v="School District"/>
    <s v="No"/>
    <s v="Yes"/>
    <n v="661886"/>
    <x v="1733"/>
    <s v="2502 North Orchard"/>
    <m/>
    <s v="Tacoma"/>
    <s v="Washington"/>
    <s v="98406"/>
    <n v="181"/>
    <n v="0"/>
    <n v="105"/>
    <n v="286"/>
    <x v="1484"/>
    <n v="0"/>
    <n v="0.63290000000000002"/>
    <s v="Yes"/>
    <s v="Yes"/>
    <s v="Yes"/>
    <s v="Yes"/>
    <s v="Yes"/>
    <s v="Yes"/>
    <s v="Yes"/>
    <s v="No"/>
    <s v="No"/>
    <s v="No"/>
    <s v="No"/>
    <s v="No"/>
    <s v="No"/>
    <s v="No"/>
    <s v="CEP"/>
  </r>
  <r>
    <n v="159888"/>
    <x v="304"/>
    <x v="264"/>
    <x v="12"/>
    <s v="6th District"/>
    <s v="Public"/>
    <s v="School District"/>
    <s v="No"/>
    <s v="Yes"/>
    <n v="663975"/>
    <x v="1734"/>
    <s v="1202 North Orchard"/>
    <m/>
    <s v="Tacoma"/>
    <s v="Washington"/>
    <s v="98406"/>
    <n v="518"/>
    <n v="0"/>
    <n v="629"/>
    <n v="1147"/>
    <x v="1485"/>
    <n v="0"/>
    <n v="0.4516"/>
    <s v="No"/>
    <s v="No"/>
    <s v="No"/>
    <s v="No"/>
    <s v="No"/>
    <s v="No"/>
    <s v="No"/>
    <s v="No"/>
    <s v="No"/>
    <s v="No"/>
    <s v="Yes"/>
    <s v="Yes"/>
    <s v="Yes"/>
    <s v="Yes"/>
    <s v="CEP"/>
  </r>
  <r>
    <n v="159888"/>
    <x v="304"/>
    <x v="264"/>
    <x v="12"/>
    <s v="6th District"/>
    <s v="Public"/>
    <s v="School District"/>
    <s v="No"/>
    <s v="Yes"/>
    <n v="661887"/>
    <x v="190"/>
    <s v="5830 South Pine"/>
    <m/>
    <s v="Tacoma"/>
    <s v="Washington"/>
    <s v="98409"/>
    <n v="419"/>
    <n v="0"/>
    <n v="0"/>
    <n v="419"/>
    <x v="0"/>
    <n v="0"/>
    <n v="1"/>
    <s v="Yes"/>
    <s v="Yes"/>
    <s v="Yes"/>
    <s v="Yes"/>
    <s v="Yes"/>
    <s v="Yes"/>
    <s v="Yes"/>
    <s v="No"/>
    <s v="No"/>
    <s v="No"/>
    <s v="No"/>
    <s v="No"/>
    <s v="No"/>
    <s v="No"/>
    <s v="CEP"/>
  </r>
  <r>
    <n v="159888"/>
    <x v="304"/>
    <x v="264"/>
    <x v="12"/>
    <s v="6th District"/>
    <s v="Public"/>
    <s v="School District"/>
    <s v="No"/>
    <s v="Yes"/>
    <n v="661888"/>
    <x v="1735"/>
    <s v="126 East 60th St"/>
    <m/>
    <s v="Tacoma"/>
    <s v="Washington"/>
    <s v="98404"/>
    <n v="305"/>
    <n v="0"/>
    <n v="104"/>
    <n v="409"/>
    <x v="1486"/>
    <n v="0"/>
    <n v="0.74570000000000003"/>
    <s v="Yes"/>
    <s v="Yes"/>
    <s v="Yes"/>
    <s v="Yes"/>
    <s v="Yes"/>
    <s v="Yes"/>
    <s v="Yes"/>
    <s v="No"/>
    <s v="No"/>
    <s v="No"/>
    <s v="No"/>
    <s v="No"/>
    <s v="No"/>
    <s v="No"/>
    <s v="CEP"/>
  </r>
  <r>
    <n v="159888"/>
    <x v="304"/>
    <x v="264"/>
    <x v="12"/>
    <s v="6th District"/>
    <s v="Public"/>
    <s v="School District"/>
    <s v="No"/>
    <s v="Yes"/>
    <n v="661889"/>
    <x v="1736"/>
    <s v="8442 South Park Ave."/>
    <m/>
    <s v="Tacoma"/>
    <s v="Washington"/>
    <s v="98444"/>
    <n v="282"/>
    <n v="0"/>
    <n v="15"/>
    <n v="297"/>
    <x v="591"/>
    <n v="0"/>
    <n v="0.94950000000000001"/>
    <s v="No"/>
    <s v="Yes"/>
    <s v="Yes"/>
    <s v="Yes"/>
    <s v="Yes"/>
    <s v="Yes"/>
    <s v="Yes"/>
    <s v="No"/>
    <s v="No"/>
    <s v="No"/>
    <s v="No"/>
    <s v="No"/>
    <s v="No"/>
    <s v="No"/>
    <s v="CEP"/>
  </r>
  <r>
    <n v="159888"/>
    <x v="304"/>
    <x v="264"/>
    <x v="12"/>
    <s v="6th District"/>
    <s v="Public"/>
    <s v="School District"/>
    <s v="No"/>
    <s v="Yes"/>
    <n v="664590"/>
    <x v="1737"/>
    <s v="1801 East 56th St."/>
    <m/>
    <s v="TACOMA"/>
    <s v="Washington"/>
    <s v="98404"/>
    <n v="556"/>
    <n v="0"/>
    <n v="0"/>
    <n v="556"/>
    <x v="0"/>
    <n v="0"/>
    <n v="1"/>
    <s v="No"/>
    <s v="No"/>
    <s v="No"/>
    <s v="No"/>
    <s v="No"/>
    <s v="No"/>
    <s v="No"/>
    <s v="Yes"/>
    <s v="Yes"/>
    <s v="Yes"/>
    <s v="No"/>
    <s v="No"/>
    <s v="No"/>
    <s v="No"/>
    <s v="CEP"/>
  </r>
  <r>
    <n v="159888"/>
    <x v="304"/>
    <x v="264"/>
    <x v="12"/>
    <s v="6th District"/>
    <s v="Public"/>
    <s v="School District"/>
    <s v="No"/>
    <s v="Yes"/>
    <n v="663745"/>
    <x v="1738"/>
    <s v="2112 South Tyler"/>
    <m/>
    <s v="Tacoma"/>
    <s v="Washington"/>
    <s v="98405"/>
    <n v="545"/>
    <n v="0"/>
    <n v="33"/>
    <n v="578"/>
    <x v="1487"/>
    <n v="0"/>
    <n v="0.94289999999999996"/>
    <s v="No"/>
    <s v="No"/>
    <s v="No"/>
    <s v="No"/>
    <s v="No"/>
    <s v="No"/>
    <s v="No"/>
    <s v="No"/>
    <s v="No"/>
    <s v="No"/>
    <s v="Yes"/>
    <s v="Yes"/>
    <s v="Yes"/>
    <s v="Yes"/>
    <s v="CEP"/>
  </r>
  <r>
    <n v="159888"/>
    <x v="304"/>
    <x v="264"/>
    <x v="12"/>
    <s v="6th District"/>
    <s v="Public"/>
    <s v="School District"/>
    <s v="No"/>
    <s v="Yes"/>
    <n v="661890"/>
    <x v="846"/>
    <s v="1402 So. Lawrence"/>
    <m/>
    <s v="Tacoma"/>
    <s v="Washington"/>
    <s v="98405"/>
    <n v="289"/>
    <n v="0"/>
    <n v="15"/>
    <n v="304"/>
    <x v="1488"/>
    <n v="0"/>
    <n v="0.95069999999999999"/>
    <s v="Yes"/>
    <s v="Yes"/>
    <s v="Yes"/>
    <s v="Yes"/>
    <s v="Yes"/>
    <s v="Yes"/>
    <s v="Yes"/>
    <s v="No"/>
    <s v="No"/>
    <s v="No"/>
    <s v="No"/>
    <s v="No"/>
    <s v="No"/>
    <s v="No"/>
    <s v="CEP"/>
  </r>
  <r>
    <n v="159888"/>
    <x v="304"/>
    <x v="264"/>
    <x v="12"/>
    <s v="6th District"/>
    <s v="Public"/>
    <s v="School District"/>
    <s v="No"/>
    <s v="Yes"/>
    <n v="679038"/>
    <x v="1739"/>
    <s v="1818 Tacoma Avenue"/>
    <m/>
    <s v="Tacoma"/>
    <s v="Washington"/>
    <s v="98402"/>
    <n v="186"/>
    <n v="0"/>
    <n v="4"/>
    <n v="190"/>
    <x v="1489"/>
    <n v="0"/>
    <n v="0.97889999999999999"/>
    <s v="No"/>
    <s v="No"/>
    <s v="No"/>
    <s v="No"/>
    <s v="No"/>
    <s v="No"/>
    <s v="No"/>
    <s v="No"/>
    <s v="No"/>
    <s v="No"/>
    <s v="Yes"/>
    <s v="Yes"/>
    <s v="Yes"/>
    <s v="Yes"/>
    <s v="CEP"/>
  </r>
  <r>
    <n v="159888"/>
    <x v="304"/>
    <x v="264"/>
    <x v="12"/>
    <s v="6th District"/>
    <s v="Public"/>
    <s v="School District"/>
    <s v="No"/>
    <s v="Yes"/>
    <n v="664362"/>
    <x v="1740"/>
    <s v="621 South Jackson"/>
    <m/>
    <s v="Tacoma"/>
    <s v="Washington"/>
    <s v="98465"/>
    <n v="250"/>
    <n v="0"/>
    <n v="273"/>
    <n v="523"/>
    <x v="1490"/>
    <n v="0"/>
    <n v="0.47799999999999998"/>
    <s v="No"/>
    <s v="Yes"/>
    <s v="Yes"/>
    <s v="Yes"/>
    <s v="Yes"/>
    <s v="Yes"/>
    <s v="Yes"/>
    <s v="Yes"/>
    <s v="Yes"/>
    <s v="Yes"/>
    <s v="No"/>
    <s v="No"/>
    <s v="No"/>
    <s v="No"/>
    <s v="CEP"/>
  </r>
  <r>
    <n v="159888"/>
    <x v="304"/>
    <x v="264"/>
    <x v="12"/>
    <s v="6th District"/>
    <s v="Public"/>
    <s v="School District"/>
    <s v="No"/>
    <s v="Yes"/>
    <n v="661892"/>
    <x v="421"/>
    <s v="1018 North Prospect Ave"/>
    <m/>
    <s v="Tacoma"/>
    <s v="Washington"/>
    <s v="98406"/>
    <n v="144"/>
    <n v="0"/>
    <n v="228"/>
    <n v="372"/>
    <x v="1491"/>
    <n v="0"/>
    <n v="0.3871"/>
    <s v="No"/>
    <s v="Yes"/>
    <s v="Yes"/>
    <s v="Yes"/>
    <s v="Yes"/>
    <s v="Yes"/>
    <s v="Yes"/>
    <s v="No"/>
    <s v="No"/>
    <s v="No"/>
    <s v="No"/>
    <s v="No"/>
    <s v="No"/>
    <s v="No"/>
    <s v="CEP"/>
  </r>
  <r>
    <n v="159888"/>
    <x v="304"/>
    <x v="264"/>
    <x v="12"/>
    <s v="6th District"/>
    <s v="Public"/>
    <s v="School District"/>
    <s v="No"/>
    <s v="Yes"/>
    <n v="661920"/>
    <x v="1741"/>
    <s v="6229 South Tyler St"/>
    <m/>
    <s v="TACOMA"/>
    <s v="Washington"/>
    <s v="98408"/>
    <n v="517"/>
    <n v="0"/>
    <n v="8"/>
    <n v="525"/>
    <x v="1492"/>
    <n v="0"/>
    <n v="0.98480000000000001"/>
    <s v="No"/>
    <s v="No"/>
    <s v="No"/>
    <s v="No"/>
    <s v="No"/>
    <s v="No"/>
    <s v="No"/>
    <s v="Yes"/>
    <s v="Yes"/>
    <s v="Yes"/>
    <s v="No"/>
    <s v="No"/>
    <s v="No"/>
    <s v="No"/>
    <s v="CEP"/>
  </r>
  <r>
    <n v="159888"/>
    <x v="304"/>
    <x v="264"/>
    <x v="12"/>
    <s v="6th District"/>
    <s v="Public"/>
    <s v="School District"/>
    <s v="No"/>
    <s v="Yes"/>
    <n v="663600"/>
    <x v="1742"/>
    <s v="1615 South 92nd St."/>
    <m/>
    <s v="Tacoma"/>
    <s v="Washington"/>
    <s v="98444"/>
    <n v="423"/>
    <n v="0"/>
    <n v="18"/>
    <n v="441"/>
    <x v="1493"/>
    <n v="0"/>
    <n v="0.95920000000000005"/>
    <s v="Yes"/>
    <s v="Yes"/>
    <s v="Yes"/>
    <s v="Yes"/>
    <s v="Yes"/>
    <s v="Yes"/>
    <s v="Yes"/>
    <s v="No"/>
    <s v="No"/>
    <s v="No"/>
    <s v="No"/>
    <s v="No"/>
    <s v="No"/>
    <s v="No"/>
    <s v="CEP"/>
  </r>
  <r>
    <n v="159888"/>
    <x v="304"/>
    <x v="264"/>
    <x v="12"/>
    <s v="6th District"/>
    <s v="Public"/>
    <s v="School District"/>
    <s v="No"/>
    <s v="Yes"/>
    <n v="661922"/>
    <x v="1743"/>
    <s v="602 North Sprague Avenue"/>
    <m/>
    <s v="Tacoma"/>
    <s v="Washington"/>
    <s v="98403"/>
    <n v="436"/>
    <n v="0"/>
    <n v="66"/>
    <n v="502"/>
    <x v="1494"/>
    <n v="0"/>
    <n v="0.86850000000000005"/>
    <s v="No"/>
    <s v="No"/>
    <s v="No"/>
    <s v="No"/>
    <s v="No"/>
    <s v="No"/>
    <s v="No"/>
    <s v="Yes"/>
    <s v="Yes"/>
    <s v="Yes"/>
    <s v="No"/>
    <s v="No"/>
    <s v="No"/>
    <s v="No"/>
    <s v="CEP"/>
  </r>
  <r>
    <n v="159888"/>
    <x v="304"/>
    <x v="264"/>
    <x v="12"/>
    <s v="6th District"/>
    <s v="Public"/>
    <s v="School District"/>
    <s v="No"/>
    <s v="Yes"/>
    <n v="662880"/>
    <x v="1744"/>
    <s v="6501 South 10th Street"/>
    <m/>
    <s v="TACOMA"/>
    <s v="Washington"/>
    <s v="98465"/>
    <n v="205"/>
    <n v="0"/>
    <n v="276"/>
    <n v="481"/>
    <x v="1495"/>
    <n v="0"/>
    <n v="0.42620000000000002"/>
    <s v="No"/>
    <s v="No"/>
    <s v="No"/>
    <s v="No"/>
    <s v="No"/>
    <s v="No"/>
    <s v="No"/>
    <s v="Yes"/>
    <s v="Yes"/>
    <s v="Yes"/>
    <s v="No"/>
    <s v="No"/>
    <s v="No"/>
    <s v="No"/>
    <s v="CEP"/>
  </r>
  <r>
    <n v="159888"/>
    <x v="304"/>
    <x v="264"/>
    <x v="12"/>
    <s v="6th District"/>
    <s v="Public"/>
    <s v="School District"/>
    <s v="No"/>
    <s v="Yes"/>
    <n v="684444"/>
    <x v="1745"/>
    <s v="6701 S. PARK AVE"/>
    <m/>
    <s v="TACOMA"/>
    <s v="Washington"/>
    <s v="98408"/>
    <n v="162"/>
    <n v="0"/>
    <n v="219"/>
    <n v="381"/>
    <x v="1496"/>
    <n v="0"/>
    <n v="0.42520000000000002"/>
    <s v="No"/>
    <s v="No"/>
    <s v="No"/>
    <s v="No"/>
    <s v="No"/>
    <s v="No"/>
    <s v="No"/>
    <s v="No"/>
    <s v="No"/>
    <s v="No"/>
    <s v="Yes"/>
    <s v="Yes"/>
    <s v="Yes"/>
    <s v="Yes"/>
    <s v="CEP"/>
  </r>
  <r>
    <n v="159888"/>
    <x v="304"/>
    <x v="264"/>
    <x v="12"/>
    <s v="6th District"/>
    <s v="Public"/>
    <s v="School District"/>
    <s v="No"/>
    <s v="Yes"/>
    <n v="661893"/>
    <x v="1013"/>
    <s v="4302 N 13th St"/>
    <m/>
    <s v="Tacoma"/>
    <s v="Washington"/>
    <s v="98406"/>
    <n v="179"/>
    <n v="0"/>
    <n v="152"/>
    <n v="331"/>
    <x v="1497"/>
    <n v="0"/>
    <n v="0.54079999999999995"/>
    <s v="No"/>
    <s v="Yes"/>
    <s v="Yes"/>
    <s v="Yes"/>
    <s v="Yes"/>
    <s v="Yes"/>
    <s v="Yes"/>
    <s v="No"/>
    <s v="No"/>
    <s v="No"/>
    <s v="No"/>
    <s v="No"/>
    <s v="No"/>
    <s v="No"/>
    <s v="CEP"/>
  </r>
  <r>
    <n v="159888"/>
    <x v="304"/>
    <x v="264"/>
    <x v="12"/>
    <s v="6th District"/>
    <s v="Public"/>
    <s v="School District"/>
    <s v="No"/>
    <s v="Yes"/>
    <n v="662891"/>
    <x v="1746"/>
    <s v="8601 East B Street"/>
    <m/>
    <s v="Tacoma"/>
    <s v="Washington"/>
    <s v="98445"/>
    <n v="305"/>
    <n v="0"/>
    <n v="0"/>
    <n v="305"/>
    <x v="0"/>
    <n v="0"/>
    <n v="1"/>
    <s v="Yes"/>
    <s v="Yes"/>
    <s v="Yes"/>
    <s v="Yes"/>
    <s v="Yes"/>
    <s v="Yes"/>
    <s v="Yes"/>
    <s v="No"/>
    <s v="No"/>
    <s v="No"/>
    <s v="No"/>
    <s v="No"/>
    <s v="No"/>
    <s v="No"/>
    <s v="CEP"/>
  </r>
  <r>
    <n v="159888"/>
    <x v="304"/>
    <x v="264"/>
    <x v="12"/>
    <s v="6th District"/>
    <s v="Public"/>
    <s v="School District"/>
    <s v="No"/>
    <s v="Yes"/>
    <n v="663985"/>
    <x v="1476"/>
    <s v="701 So. 37th Street"/>
    <m/>
    <s v="Tacoma"/>
    <s v="Washington"/>
    <s v="98418"/>
    <n v="1469"/>
    <n v="0"/>
    <n v="62"/>
    <n v="1531"/>
    <x v="1498"/>
    <n v="0"/>
    <n v="0.95950000000000002"/>
    <s v="No"/>
    <s v="No"/>
    <s v="No"/>
    <s v="No"/>
    <s v="No"/>
    <s v="No"/>
    <s v="No"/>
    <s v="No"/>
    <s v="No"/>
    <s v="No"/>
    <s v="Yes"/>
    <s v="Yes"/>
    <s v="Yes"/>
    <s v="Yes"/>
    <s v="CEP"/>
  </r>
  <r>
    <n v="159888"/>
    <x v="304"/>
    <x v="264"/>
    <x v="12"/>
    <s v="6th District"/>
    <s v="Public"/>
    <s v="School District"/>
    <s v="No"/>
    <s v="Yes"/>
    <n v="661895"/>
    <x v="1747"/>
    <s v="2106 E. 44th st."/>
    <m/>
    <s v="Tacoma"/>
    <s v="Washington"/>
    <s v="98404"/>
    <n v="404"/>
    <n v="0"/>
    <n v="0"/>
    <n v="404"/>
    <x v="0"/>
    <n v="0"/>
    <n v="1"/>
    <s v="Yes"/>
    <s v="Yes"/>
    <s v="Yes"/>
    <s v="Yes"/>
    <s v="Yes"/>
    <s v="Yes"/>
    <s v="Yes"/>
    <s v="No"/>
    <s v="No"/>
    <s v="No"/>
    <s v="No"/>
    <s v="No"/>
    <s v="No"/>
    <s v="No"/>
    <s v="CEP"/>
  </r>
  <r>
    <n v="159888"/>
    <x v="304"/>
    <x v="264"/>
    <x v="12"/>
    <s v="6th District"/>
    <s v="Public"/>
    <s v="School District"/>
    <s v="No"/>
    <s v="Yes"/>
    <n v="661896"/>
    <x v="118"/>
    <s v="810 North 13th Street"/>
    <m/>
    <s v="Tacoma"/>
    <s v="Washington"/>
    <s v="98403"/>
    <n v="89"/>
    <n v="0"/>
    <n v="252"/>
    <n v="341"/>
    <x v="1499"/>
    <n v="0"/>
    <n v="0.26100000000000001"/>
    <s v="No"/>
    <s v="Yes"/>
    <s v="Yes"/>
    <s v="Yes"/>
    <s v="Yes"/>
    <s v="Yes"/>
    <s v="Yes"/>
    <s v="No"/>
    <s v="No"/>
    <s v="No"/>
    <s v="No"/>
    <s v="No"/>
    <s v="No"/>
    <s v="No"/>
    <s v="CEP"/>
  </r>
  <r>
    <n v="159888"/>
    <x v="304"/>
    <x v="264"/>
    <x v="12"/>
    <s v="6th District"/>
    <s v="Public"/>
    <s v="School District"/>
    <s v="No"/>
    <s v="Yes"/>
    <n v="661897"/>
    <x v="1748"/>
    <s v="101 East 46th Street"/>
    <m/>
    <s v="Tacoma"/>
    <s v="Washington"/>
    <s v="98404"/>
    <n v="288"/>
    <n v="0"/>
    <n v="64"/>
    <n v="352"/>
    <x v="169"/>
    <n v="0"/>
    <n v="0.81820000000000004"/>
    <s v="Yes"/>
    <s v="Yes"/>
    <s v="Yes"/>
    <s v="Yes"/>
    <s v="Yes"/>
    <s v="Yes"/>
    <s v="Yes"/>
    <s v="No"/>
    <s v="No"/>
    <s v="No"/>
    <s v="No"/>
    <s v="No"/>
    <s v="No"/>
    <s v="No"/>
    <s v="CEP"/>
  </r>
  <r>
    <n v="159888"/>
    <x v="304"/>
    <x v="264"/>
    <x v="12"/>
    <s v="6th District"/>
    <s v="Public"/>
    <s v="School District"/>
    <s v="No"/>
    <s v="Yes"/>
    <n v="661935"/>
    <x v="1749"/>
    <s v="Madison School"/>
    <s v="3102 S. 43rd"/>
    <s v="Tacoma"/>
    <s v="Washington"/>
    <s v="98409"/>
    <n v="30"/>
    <n v="0"/>
    <n v="0"/>
    <n v="30"/>
    <x v="0"/>
    <n v="0"/>
    <n v="1"/>
    <s v="Yes"/>
    <s v="No"/>
    <s v="No"/>
    <s v="No"/>
    <s v="No"/>
    <s v="No"/>
    <s v="No"/>
    <s v="No"/>
    <s v="No"/>
    <s v="No"/>
    <s v="No"/>
    <s v="No"/>
    <s v="No"/>
    <s v="No"/>
    <s v="CEP"/>
  </r>
  <r>
    <n v="159888"/>
    <x v="304"/>
    <x v="264"/>
    <x v="12"/>
    <s v="6th District"/>
    <s v="Public"/>
    <s v="School District"/>
    <s v="No"/>
    <s v="Yes"/>
    <n v="661898"/>
    <x v="1750"/>
    <s v="4330 South 66th Street"/>
    <m/>
    <s v="Tacoma"/>
    <s v="Washington"/>
    <s v="98409"/>
    <n v="421"/>
    <n v="0"/>
    <n v="35"/>
    <n v="456"/>
    <x v="1500"/>
    <n v="0"/>
    <n v="0.92320000000000002"/>
    <s v="Yes"/>
    <s v="Yes"/>
    <s v="Yes"/>
    <s v="Yes"/>
    <s v="Yes"/>
    <s v="Yes"/>
    <s v="Yes"/>
    <s v="No"/>
    <s v="No"/>
    <s v="No"/>
    <s v="No"/>
    <s v="No"/>
    <s v="No"/>
    <s v="No"/>
    <s v="CEP"/>
  </r>
  <r>
    <n v="159888"/>
    <x v="304"/>
    <x v="264"/>
    <x v="12"/>
    <s v="6th District"/>
    <s v="Public"/>
    <s v="School District"/>
    <s v="No"/>
    <s v="Yes"/>
    <n v="661899"/>
    <x v="856"/>
    <s v="1002 S. 52nd St."/>
    <m/>
    <s v="Tacoma"/>
    <s v="Washington"/>
    <s v="98408"/>
    <n v="267"/>
    <n v="0"/>
    <n v="74"/>
    <n v="341"/>
    <x v="1501"/>
    <n v="0"/>
    <n v="0.78300000000000003"/>
    <s v="Yes"/>
    <s v="Yes"/>
    <s v="Yes"/>
    <s v="Yes"/>
    <s v="Yes"/>
    <s v="Yes"/>
    <s v="Yes"/>
    <s v="No"/>
    <s v="No"/>
    <s v="No"/>
    <s v="No"/>
    <s v="No"/>
    <s v="No"/>
    <s v="No"/>
    <s v="CEP"/>
  </r>
  <r>
    <n v="159888"/>
    <x v="304"/>
    <x v="264"/>
    <x v="12"/>
    <s v="6th District"/>
    <s v="Public"/>
    <s v="School District"/>
    <s v="No"/>
    <s v="Yes"/>
    <n v="664378"/>
    <x v="1751"/>
    <s v="3901 N 28th St"/>
    <m/>
    <s v="TACOMA"/>
    <s v="Washington"/>
    <s v="98407"/>
    <n v="213"/>
    <n v="0"/>
    <n v="398"/>
    <n v="611"/>
    <x v="934"/>
    <n v="0"/>
    <n v="0.34860000000000002"/>
    <s v="No"/>
    <s v="No"/>
    <s v="No"/>
    <s v="No"/>
    <s v="No"/>
    <s v="No"/>
    <s v="No"/>
    <s v="Yes"/>
    <s v="Yes"/>
    <s v="Yes"/>
    <s v="No"/>
    <s v="No"/>
    <s v="No"/>
    <s v="No"/>
    <s v="CEP"/>
  </r>
  <r>
    <n v="159888"/>
    <x v="304"/>
    <x v="264"/>
    <x v="12"/>
    <s v="6th District"/>
    <s v="Public"/>
    <s v="School District"/>
    <s v="No"/>
    <s v="Yes"/>
    <n v="664396"/>
    <x v="787"/>
    <s v="4402 Nassau Avenue N.E."/>
    <m/>
    <s v="Tacoma"/>
    <s v="Washington"/>
    <s v="98422"/>
    <n v="259"/>
    <n v="0"/>
    <n v="324"/>
    <n v="583"/>
    <x v="1502"/>
    <n v="0"/>
    <n v="0.44429999999999997"/>
    <s v="No"/>
    <s v="No"/>
    <s v="No"/>
    <s v="No"/>
    <s v="No"/>
    <s v="No"/>
    <s v="No"/>
    <s v="Yes"/>
    <s v="Yes"/>
    <s v="Yes"/>
    <s v="No"/>
    <s v="No"/>
    <s v="No"/>
    <s v="No"/>
    <s v="CEP"/>
  </r>
  <r>
    <n v="159888"/>
    <x v="304"/>
    <x v="264"/>
    <x v="12"/>
    <s v="6th District"/>
    <s v="Public"/>
    <s v="School District"/>
    <s v="No"/>
    <s v="Yes"/>
    <n v="663462"/>
    <x v="1752"/>
    <s v="4634 So. 74th Street"/>
    <m/>
    <s v="Tacoma"/>
    <s v="Washington"/>
    <s v="98409"/>
    <n v="1126"/>
    <n v="0"/>
    <n v="311"/>
    <n v="1437"/>
    <x v="1503"/>
    <n v="0"/>
    <n v="0.78359999999999996"/>
    <s v="No"/>
    <s v="No"/>
    <s v="No"/>
    <s v="No"/>
    <s v="No"/>
    <s v="No"/>
    <s v="No"/>
    <s v="No"/>
    <s v="No"/>
    <s v="No"/>
    <s v="Yes"/>
    <s v="Yes"/>
    <s v="Yes"/>
    <s v="Yes"/>
    <s v="CEP"/>
  </r>
  <r>
    <n v="159888"/>
    <x v="304"/>
    <x v="264"/>
    <x v="12"/>
    <s v="6th District"/>
    <s v="Public"/>
    <s v="School District"/>
    <s v="No"/>
    <s v="Yes"/>
    <n v="664395"/>
    <x v="1753"/>
    <s v="5412 29th St. N.E."/>
    <m/>
    <s v="Tacoma"/>
    <s v="Washington"/>
    <s v="98422"/>
    <n v="254"/>
    <n v="0"/>
    <n v="144"/>
    <n v="398"/>
    <x v="1504"/>
    <n v="0"/>
    <n v="0.63819999999999999"/>
    <s v="Yes"/>
    <s v="Yes"/>
    <s v="Yes"/>
    <s v="Yes"/>
    <s v="Yes"/>
    <s v="Yes"/>
    <s v="Yes"/>
    <s v="No"/>
    <s v="No"/>
    <s v="No"/>
    <s v="No"/>
    <s v="No"/>
    <s v="No"/>
    <s v="No"/>
    <s v="CEP"/>
  </r>
  <r>
    <n v="159888"/>
    <x v="304"/>
    <x v="264"/>
    <x v="12"/>
    <s v="6th District"/>
    <s v="Public"/>
    <s v="School District"/>
    <s v="No"/>
    <s v="Yes"/>
    <n v="664012"/>
    <x v="1754"/>
    <s v="3702 East McKinley Ave"/>
    <m/>
    <s v="TACOMA"/>
    <s v="Washington"/>
    <s v="98404"/>
    <n v="122"/>
    <n v="0"/>
    <n v="0"/>
    <n v="122"/>
    <x v="0"/>
    <n v="0"/>
    <n v="1"/>
    <s v="No"/>
    <s v="No"/>
    <s v="No"/>
    <s v="No"/>
    <s v="No"/>
    <s v="No"/>
    <s v="No"/>
    <s v="No"/>
    <s v="No"/>
    <s v="No"/>
    <s v="Yes"/>
    <s v="Yes"/>
    <s v="Yes"/>
    <s v="Yes"/>
    <s v="CEP"/>
  </r>
  <r>
    <n v="159888"/>
    <x v="304"/>
    <x v="264"/>
    <x v="12"/>
    <s v="6th District"/>
    <s v="Public"/>
    <s v="School District"/>
    <s v="No"/>
    <s v="Yes"/>
    <n v="683705"/>
    <x v="1755"/>
    <s v="1201 S Proctor St"/>
    <m/>
    <s v="Tacoma"/>
    <s v="Washington"/>
    <s v="98405"/>
    <n v="18"/>
    <n v="0"/>
    <n v="6"/>
    <n v="24"/>
    <x v="559"/>
    <n v="0"/>
    <n v="0.75"/>
    <s v="No"/>
    <s v="No"/>
    <s v="No"/>
    <s v="No"/>
    <s v="No"/>
    <s v="No"/>
    <s v="No"/>
    <s v="Yes"/>
    <s v="Yes"/>
    <s v="Yes"/>
    <s v="Yes"/>
    <s v="Yes"/>
    <s v="Yes"/>
    <s v="Yes"/>
    <s v="CEP"/>
  </r>
  <r>
    <n v="159888"/>
    <x v="304"/>
    <x v="264"/>
    <x v="12"/>
    <s v="6th District"/>
    <s v="Public"/>
    <s v="School District"/>
    <s v="No"/>
    <s v="Yes"/>
    <n v="664361"/>
    <x v="1756"/>
    <s v="4330 North Visscher"/>
    <m/>
    <s v="Tacoma"/>
    <s v="Washington"/>
    <s v="98407"/>
    <n v="108"/>
    <n v="0"/>
    <n v="190"/>
    <n v="298"/>
    <x v="1505"/>
    <n v="0"/>
    <n v="0.3624"/>
    <s v="Yes"/>
    <s v="Yes"/>
    <s v="Yes"/>
    <s v="Yes"/>
    <s v="Yes"/>
    <s v="Yes"/>
    <s v="Yes"/>
    <s v="No"/>
    <s v="No"/>
    <s v="No"/>
    <s v="No"/>
    <s v="No"/>
    <s v="No"/>
    <s v="No"/>
    <s v="CEP"/>
  </r>
  <r>
    <n v="159888"/>
    <x v="304"/>
    <x v="264"/>
    <x v="12"/>
    <s v="6th District"/>
    <s v="Public"/>
    <s v="School District"/>
    <s v="No"/>
    <s v="Yes"/>
    <n v="661904"/>
    <x v="1757"/>
    <s v="1802 So. 36th  St."/>
    <m/>
    <s v="Tacoma"/>
    <s v="Washington"/>
    <s v="98418"/>
    <n v="364"/>
    <n v="0"/>
    <n v="0"/>
    <n v="364"/>
    <x v="0"/>
    <n v="0"/>
    <n v="1"/>
    <s v="Yes"/>
    <s v="Yes"/>
    <s v="Yes"/>
    <s v="Yes"/>
    <s v="Yes"/>
    <s v="Yes"/>
    <s v="Yes"/>
    <s v="No"/>
    <s v="No"/>
    <s v="No"/>
    <s v="No"/>
    <s v="No"/>
    <s v="No"/>
    <s v="No"/>
    <s v="CEP"/>
  </r>
  <r>
    <n v="159888"/>
    <x v="304"/>
    <x v="264"/>
    <x v="12"/>
    <s v="6th District"/>
    <s v="Public"/>
    <s v="School District"/>
    <s v="No"/>
    <s v="Yes"/>
    <n v="661906"/>
    <x v="1181"/>
    <s v="3550 E. Roosevelt Avenue"/>
    <m/>
    <s v="Tacoma"/>
    <s v="Washington"/>
    <s v="98404"/>
    <n v="255"/>
    <n v="0"/>
    <n v="0"/>
    <n v="255"/>
    <x v="0"/>
    <n v="0"/>
    <n v="1"/>
    <s v="Yes"/>
    <s v="Yes"/>
    <s v="Yes"/>
    <s v="Yes"/>
    <s v="Yes"/>
    <s v="Yes"/>
    <s v="Yes"/>
    <s v="No"/>
    <s v="No"/>
    <s v="No"/>
    <s v="No"/>
    <s v="No"/>
    <s v="No"/>
    <s v="No"/>
    <s v="CEP"/>
  </r>
  <r>
    <n v="159888"/>
    <x v="304"/>
    <x v="264"/>
    <x v="12"/>
    <s v="6th District"/>
    <s v="Public"/>
    <s v="School District"/>
    <s v="No"/>
    <s v="Yes"/>
    <n v="679017"/>
    <x v="1758"/>
    <s v="1102 A Street"/>
    <m/>
    <s v="Tacoma"/>
    <s v="Washington"/>
    <s v="98409"/>
    <n v="273"/>
    <n v="0"/>
    <n v="375"/>
    <n v="648"/>
    <x v="1506"/>
    <n v="0"/>
    <n v="0.42130000000000001"/>
    <s v="No"/>
    <s v="No"/>
    <s v="No"/>
    <s v="No"/>
    <s v="No"/>
    <s v="No"/>
    <s v="No"/>
    <s v="No"/>
    <s v="No"/>
    <s v="No"/>
    <s v="Yes"/>
    <s v="Yes"/>
    <s v="Yes"/>
    <s v="Yes"/>
    <s v="CEP"/>
  </r>
  <r>
    <n v="159888"/>
    <x v="304"/>
    <x v="264"/>
    <x v="12"/>
    <s v="6th District"/>
    <s v="Public"/>
    <s v="School District"/>
    <s v="No"/>
    <s v="Yes"/>
    <n v="679037"/>
    <x v="1759"/>
    <s v="5501 North Pearl Street"/>
    <m/>
    <s v="Tacoma"/>
    <s v="Washington"/>
    <s v="98407"/>
    <n v="256"/>
    <n v="0"/>
    <n v="349"/>
    <n v="605"/>
    <x v="1433"/>
    <n v="0"/>
    <n v="0.42309999999999998"/>
    <s v="No"/>
    <s v="No"/>
    <s v="No"/>
    <s v="No"/>
    <s v="No"/>
    <s v="No"/>
    <s v="No"/>
    <s v="No"/>
    <s v="No"/>
    <s v="No"/>
    <s v="Yes"/>
    <s v="Yes"/>
    <s v="Yes"/>
    <s v="Yes"/>
    <s v="CEP"/>
  </r>
  <r>
    <n v="159888"/>
    <x v="304"/>
    <x v="264"/>
    <x v="12"/>
    <s v="6th District"/>
    <s v="Public"/>
    <s v="School District"/>
    <s v="No"/>
    <s v="Yes"/>
    <n v="661908"/>
    <x v="1760"/>
    <s v="5317 McKinley Avenue"/>
    <m/>
    <s v="Tacoma"/>
    <s v="Washington"/>
    <s v="98404"/>
    <n v="453"/>
    <n v="0"/>
    <n v="38"/>
    <n v="491"/>
    <x v="1507"/>
    <n v="0"/>
    <n v="0.92259999999999998"/>
    <s v="Yes"/>
    <s v="Yes"/>
    <s v="Yes"/>
    <s v="Yes"/>
    <s v="Yes"/>
    <s v="Yes"/>
    <s v="Yes"/>
    <s v="No"/>
    <s v="No"/>
    <s v="No"/>
    <s v="No"/>
    <s v="No"/>
    <s v="No"/>
    <s v="No"/>
    <s v="CEP"/>
  </r>
  <r>
    <n v="159888"/>
    <x v="304"/>
    <x v="264"/>
    <x v="12"/>
    <s v="6th District"/>
    <s v="Public"/>
    <s v="School District"/>
    <s v="No"/>
    <s v="Yes"/>
    <n v="662313"/>
    <x v="1761"/>
    <s v="4415 N. 38th"/>
    <m/>
    <s v="Tacoma"/>
    <s v="Washington"/>
    <s v="98407"/>
    <n v="67"/>
    <n v="0"/>
    <n v="355"/>
    <n v="422"/>
    <x v="1508"/>
    <n v="0"/>
    <n v="0.1588"/>
    <s v="No"/>
    <s v="Yes"/>
    <s v="Yes"/>
    <s v="Yes"/>
    <s v="Yes"/>
    <s v="Yes"/>
    <s v="Yes"/>
    <s v="No"/>
    <s v="No"/>
    <s v="No"/>
    <s v="No"/>
    <s v="No"/>
    <s v="No"/>
    <s v="No"/>
    <s v="CEP"/>
  </r>
  <r>
    <n v="159888"/>
    <x v="304"/>
    <x v="264"/>
    <x v="12"/>
    <s v="6th District"/>
    <s v="Public"/>
    <s v="School District"/>
    <s v="No"/>
    <s v="Yes"/>
    <n v="664360"/>
    <x v="594"/>
    <s v="6301 N. 23RD ST"/>
    <m/>
    <s v="TACOMA"/>
    <s v="Washington"/>
    <s v="98406"/>
    <n v="292"/>
    <n v="0"/>
    <n v="84"/>
    <n v="376"/>
    <x v="1509"/>
    <n v="0"/>
    <n v="0.77659999999999996"/>
    <s v="No"/>
    <s v="Yes"/>
    <s v="Yes"/>
    <s v="Yes"/>
    <s v="Yes"/>
    <s v="Yes"/>
    <s v="Yes"/>
    <s v="No"/>
    <s v="No"/>
    <s v="No"/>
    <s v="No"/>
    <s v="No"/>
    <s v="No"/>
    <s v="No"/>
    <s v="CEP"/>
  </r>
  <r>
    <n v="159888"/>
    <x v="304"/>
    <x v="264"/>
    <x v="12"/>
    <s v="6th District"/>
    <s v="Public"/>
    <s v="School District"/>
    <s v="No"/>
    <s v="Yes"/>
    <n v="664278"/>
    <x v="1762"/>
    <s v="111 North E Street"/>
    <m/>
    <s v="Tacoma"/>
    <s v="Washington"/>
    <s v="98403"/>
    <n v="667"/>
    <n v="0"/>
    <n v="968"/>
    <n v="1635"/>
    <x v="1510"/>
    <n v="0"/>
    <n v="0.40799999999999997"/>
    <s v="No"/>
    <s v="No"/>
    <s v="No"/>
    <s v="No"/>
    <s v="No"/>
    <s v="No"/>
    <s v="No"/>
    <s v="No"/>
    <s v="No"/>
    <s v="No"/>
    <s v="Yes"/>
    <s v="Yes"/>
    <s v="Yes"/>
    <s v="Yes"/>
    <s v="CEP"/>
  </r>
  <r>
    <n v="159888"/>
    <x v="304"/>
    <x v="264"/>
    <x v="12"/>
    <s v="6th District"/>
    <s v="Public"/>
    <s v="School District"/>
    <s v="No"/>
    <s v="Yes"/>
    <n v="661910"/>
    <x v="1763"/>
    <s v="1712 South 17th St."/>
    <m/>
    <s v="Tacoma"/>
    <s v="Washington"/>
    <s v="98405"/>
    <n v="298"/>
    <n v="0"/>
    <n v="33"/>
    <n v="331"/>
    <x v="1511"/>
    <n v="0"/>
    <n v="0.90029999999999999"/>
    <s v="Yes"/>
    <s v="Yes"/>
    <s v="Yes"/>
    <s v="Yes"/>
    <s v="Yes"/>
    <s v="Yes"/>
    <s v="Yes"/>
    <s v="No"/>
    <s v="No"/>
    <s v="No"/>
    <s v="No"/>
    <s v="No"/>
    <s v="No"/>
    <s v="No"/>
    <s v="CEP"/>
  </r>
  <r>
    <n v="159888"/>
    <x v="304"/>
    <x v="264"/>
    <x v="12"/>
    <s v="6th District"/>
    <s v="Public"/>
    <s v="School District"/>
    <s v="No"/>
    <s v="Yes"/>
    <n v="659145"/>
    <x v="1764"/>
    <s v="6501 South 10th Street"/>
    <m/>
    <s v="TACOMA"/>
    <s v="Washington"/>
    <s v="98465"/>
    <n v="573"/>
    <n v="0"/>
    <n v="57"/>
    <n v="630"/>
    <x v="1512"/>
    <n v="0"/>
    <n v="0.90949999999999998"/>
    <s v="No"/>
    <s v="No"/>
    <s v="No"/>
    <s v="No"/>
    <s v="No"/>
    <s v="No"/>
    <s v="No"/>
    <s v="Yes"/>
    <s v="Yes"/>
    <s v="Yes"/>
    <s v="No"/>
    <s v="No"/>
    <s v="No"/>
    <s v="No"/>
    <s v="CEP"/>
  </r>
  <r>
    <n v="159888"/>
    <x v="304"/>
    <x v="264"/>
    <x v="12"/>
    <s v="6th District"/>
    <s v="Public"/>
    <s v="School District"/>
    <s v="No"/>
    <s v="Yes"/>
    <n v="687185"/>
    <x v="1765"/>
    <s v="302 S. 9th St."/>
    <m/>
    <s v="Tacoma"/>
    <s v="Washington"/>
    <s v="98402"/>
    <n v="721"/>
    <n v="0"/>
    <n v="201"/>
    <n v="922"/>
    <x v="1513"/>
    <n v="0"/>
    <n v="0.78200000000000003"/>
    <s v="No"/>
    <s v="Yes"/>
    <s v="Yes"/>
    <s v="Yes"/>
    <s v="Yes"/>
    <s v="Yes"/>
    <s v="Yes"/>
    <s v="Yes"/>
    <s v="Yes"/>
    <s v="Yes"/>
    <s v="Yes"/>
    <s v="Yes"/>
    <s v="Yes"/>
    <s v="Yes"/>
    <s v="CEP"/>
  </r>
  <r>
    <n v="159888"/>
    <x v="304"/>
    <x v="264"/>
    <x v="12"/>
    <s v="6th District"/>
    <s v="Public"/>
    <s v="School District"/>
    <s v="No"/>
    <s v="Yes"/>
    <n v="661900"/>
    <x v="1766"/>
    <s v="2111 South J Street"/>
    <m/>
    <s v="Tacoma"/>
    <s v="Washington"/>
    <s v="98405"/>
    <n v="373"/>
    <n v="0"/>
    <n v="0"/>
    <n v="373"/>
    <x v="0"/>
    <n v="0"/>
    <n v="1"/>
    <s v="Yes"/>
    <s v="Yes"/>
    <s v="Yes"/>
    <s v="Yes"/>
    <s v="Yes"/>
    <s v="Yes"/>
    <s v="Yes"/>
    <s v="No"/>
    <s v="No"/>
    <s v="No"/>
    <s v="No"/>
    <s v="No"/>
    <s v="No"/>
    <s v="No"/>
    <s v="CEP"/>
  </r>
  <r>
    <n v="159888"/>
    <x v="304"/>
    <x v="264"/>
    <x v="12"/>
    <s v="6th District"/>
    <s v="Public"/>
    <s v="School District"/>
    <s v="No"/>
    <s v="Yes"/>
    <n v="664379"/>
    <x v="1767"/>
    <s v="5801 N. 35th"/>
    <m/>
    <s v="Tacoma"/>
    <s v="Washington"/>
    <s v="98407"/>
    <n v="291"/>
    <n v="0"/>
    <n v="129"/>
    <n v="420"/>
    <x v="1514"/>
    <n v="0"/>
    <n v="0.69289999999999996"/>
    <s v="No"/>
    <s v="No"/>
    <s v="No"/>
    <s v="No"/>
    <s v="No"/>
    <s v="No"/>
    <s v="No"/>
    <s v="Yes"/>
    <s v="Yes"/>
    <s v="Yes"/>
    <s v="No"/>
    <s v="No"/>
    <s v="No"/>
    <s v="No"/>
    <s v="CEP"/>
  </r>
  <r>
    <n v="159888"/>
    <x v="304"/>
    <x v="264"/>
    <x v="12"/>
    <s v="6th District"/>
    <s v="Public"/>
    <s v="School District"/>
    <s v="No"/>
    <s v="Yes"/>
    <n v="662893"/>
    <x v="1768"/>
    <s v="130 ALAMEDA"/>
    <m/>
    <s v="TACOMA"/>
    <s v="Washington"/>
    <s v="98466"/>
    <n v="230"/>
    <n v="0"/>
    <n v="134"/>
    <n v="364"/>
    <x v="1515"/>
    <n v="0"/>
    <n v="0.63190000000000002"/>
    <s v="No"/>
    <s v="No"/>
    <s v="No"/>
    <s v="No"/>
    <s v="No"/>
    <s v="Yes"/>
    <s v="Yes"/>
    <s v="Yes"/>
    <s v="Yes"/>
    <s v="Yes"/>
    <s v="No"/>
    <s v="No"/>
    <s v="No"/>
    <s v="No"/>
    <s v="CEP"/>
  </r>
  <r>
    <n v="159888"/>
    <x v="304"/>
    <x v="264"/>
    <x v="12"/>
    <s v="6th District"/>
    <s v="Public"/>
    <s v="School District"/>
    <s v="No"/>
    <s v="Yes"/>
    <n v="661912"/>
    <x v="52"/>
    <s v="2615 North Adams Street"/>
    <m/>
    <s v="TACOMA"/>
    <s v="Washington"/>
    <s v="98407"/>
    <n v="87"/>
    <n v="0"/>
    <n v="275"/>
    <n v="362"/>
    <x v="635"/>
    <n v="0"/>
    <n v="0.24030000000000001"/>
    <s v="No"/>
    <s v="Yes"/>
    <s v="Yes"/>
    <s v="Yes"/>
    <s v="Yes"/>
    <s v="Yes"/>
    <s v="Yes"/>
    <s v="No"/>
    <s v="No"/>
    <s v="No"/>
    <s v="No"/>
    <s v="No"/>
    <s v="No"/>
    <s v="No"/>
    <s v="CEP"/>
  </r>
  <r>
    <n v="159888"/>
    <x v="304"/>
    <x v="264"/>
    <x v="12"/>
    <s v="6th District"/>
    <s v="Public"/>
    <s v="School District"/>
    <s v="No"/>
    <s v="Yes"/>
    <n v="661916"/>
    <x v="1656"/>
    <s v="1120 South 39th"/>
    <m/>
    <s v="Tacoma"/>
    <s v="Washington"/>
    <s v="98408"/>
    <n v="341"/>
    <n v="0"/>
    <n v="12"/>
    <n v="353"/>
    <x v="1516"/>
    <n v="0"/>
    <n v="0.96599999999999997"/>
    <s v="Yes"/>
    <s v="Yes"/>
    <s v="Yes"/>
    <s v="Yes"/>
    <s v="Yes"/>
    <s v="Yes"/>
    <s v="Yes"/>
    <s v="No"/>
    <s v="No"/>
    <s v="No"/>
    <s v="No"/>
    <s v="No"/>
    <s v="No"/>
    <s v="No"/>
    <s v="CEP"/>
  </r>
  <r>
    <n v="159888"/>
    <x v="304"/>
    <x v="264"/>
    <x v="12"/>
    <s v="6th District"/>
    <s v="Public"/>
    <s v="School District"/>
    <s v="No"/>
    <s v="Yes"/>
    <n v="661917"/>
    <x v="518"/>
    <s v="777 ELM TREE LN"/>
    <m/>
    <s v="TACOMA"/>
    <s v="Washington"/>
    <s v="98466"/>
    <n v="234"/>
    <n v="0"/>
    <n v="97"/>
    <n v="331"/>
    <x v="1517"/>
    <n v="0"/>
    <n v="0.70689999999999997"/>
    <s v="Yes"/>
    <s v="Yes"/>
    <s v="Yes"/>
    <s v="Yes"/>
    <s v="Yes"/>
    <s v="No"/>
    <s v="No"/>
    <s v="No"/>
    <s v="No"/>
    <s v="No"/>
    <s v="No"/>
    <s v="No"/>
    <s v="No"/>
    <s v="No"/>
    <s v="CEP"/>
  </r>
  <r>
    <n v="159888"/>
    <x v="304"/>
    <x v="264"/>
    <x v="12"/>
    <s v="6th District"/>
    <s v="Public"/>
    <s v="School District"/>
    <s v="No"/>
    <s v="Yes"/>
    <n v="686836"/>
    <x v="1769"/>
    <s v="3201 South D Street"/>
    <m/>
    <s v="Tacoma"/>
    <s v="Washington"/>
    <s v="98418"/>
    <n v="33"/>
    <n v="0"/>
    <n v="0"/>
    <n v="33"/>
    <x v="0"/>
    <n v="0"/>
    <n v="1"/>
    <s v="Yes"/>
    <s v="No"/>
    <s v="No"/>
    <s v="No"/>
    <s v="No"/>
    <s v="No"/>
    <s v="No"/>
    <s v="No"/>
    <s v="No"/>
    <s v="No"/>
    <s v="No"/>
    <s v="No"/>
    <s v="No"/>
    <s v="No"/>
    <s v="CEP"/>
  </r>
  <r>
    <n v="160002"/>
    <x v="305"/>
    <x v="265"/>
    <x v="0"/>
    <s v="6th District"/>
    <s v="Public"/>
    <s v="School District"/>
    <s v="No"/>
    <s v="Yes"/>
    <n v="660760"/>
    <x v="1770"/>
    <s v="PO BOX 249"/>
    <m/>
    <s v="TAHOLAH"/>
    <s v="Washington"/>
    <s v="98587"/>
    <n v="186"/>
    <n v="0"/>
    <n v="0"/>
    <n v="186"/>
    <x v="0"/>
    <n v="0"/>
    <n v="1"/>
    <s v="No"/>
    <s v="Yes"/>
    <s v="Yes"/>
    <s v="Yes"/>
    <s v="Yes"/>
    <s v="Yes"/>
    <s v="Yes"/>
    <s v="Yes"/>
    <s v="Yes"/>
    <s v="Yes"/>
    <s v="Yes"/>
    <s v="Yes"/>
    <s v="Yes"/>
    <s v="Yes"/>
    <s v="CEP"/>
  </r>
  <r>
    <n v="159936"/>
    <x v="306"/>
    <x v="266"/>
    <x v="8"/>
    <s v="8th District"/>
    <s v="Public"/>
    <s v="School District"/>
    <s v="No"/>
    <s v="Yes"/>
    <n v="684963"/>
    <x v="1771"/>
    <s v="22615 Sweeney Road SE"/>
    <m/>
    <s v="Maple Valley"/>
    <s v="Washington"/>
    <s v="98038"/>
    <n v="68"/>
    <n v="14"/>
    <n v="527"/>
    <n v="609"/>
    <x v="1518"/>
    <n v="2.3E-2"/>
    <n v="0.1346"/>
    <s v="No"/>
    <s v="Yes"/>
    <s v="Yes"/>
    <s v="Yes"/>
    <s v="Yes"/>
    <s v="Yes"/>
    <s v="Yes"/>
    <s v="No"/>
    <s v="No"/>
    <s v="No"/>
    <s v="No"/>
    <s v="No"/>
    <s v="No"/>
    <s v="No"/>
    <s v="Standard"/>
  </r>
  <r>
    <n v="159936"/>
    <x v="306"/>
    <x v="266"/>
    <x v="8"/>
    <s v="8th District"/>
    <s v="Public"/>
    <s v="School District"/>
    <s v="No"/>
    <s v="Yes"/>
    <n v="660947"/>
    <x v="1772"/>
    <s v="23700 SE 280th"/>
    <m/>
    <s v="Maple Valley"/>
    <s v="Washington"/>
    <s v="98038"/>
    <n v="100"/>
    <n v="25"/>
    <n v="672"/>
    <n v="797"/>
    <x v="1519"/>
    <n v="3.1399999999999997E-2"/>
    <n v="0.15679999999999999"/>
    <s v="No"/>
    <s v="Yes"/>
    <s v="Yes"/>
    <s v="Yes"/>
    <s v="Yes"/>
    <s v="Yes"/>
    <s v="Yes"/>
    <s v="No"/>
    <s v="No"/>
    <s v="No"/>
    <s v="No"/>
    <s v="No"/>
    <s v="No"/>
    <s v="No"/>
    <s v="Standard"/>
  </r>
  <r>
    <n v="159936"/>
    <x v="306"/>
    <x v="266"/>
    <x v="8"/>
    <s v="8th District"/>
    <s v="Public"/>
    <s v="School District"/>
    <s v="No"/>
    <s v="Yes"/>
    <n v="662484"/>
    <x v="1773"/>
    <s v="24216 Witte Rd.SE"/>
    <s v="Witte Rd.SE"/>
    <s v="Maple Valley"/>
    <s v="Washington"/>
    <s v="98038"/>
    <n v="133"/>
    <n v="31"/>
    <n v="759"/>
    <n v="923"/>
    <x v="1520"/>
    <n v="3.3599999999999998E-2"/>
    <n v="0.1777"/>
    <s v="Yes"/>
    <s v="Yes"/>
    <s v="Yes"/>
    <s v="Yes"/>
    <s v="Yes"/>
    <s v="Yes"/>
    <s v="Yes"/>
    <s v="No"/>
    <s v="No"/>
    <s v="No"/>
    <s v="No"/>
    <s v="No"/>
    <s v="No"/>
    <s v="No"/>
    <s v="Standard"/>
  </r>
  <r>
    <n v="159936"/>
    <x v="306"/>
    <x v="266"/>
    <x v="8"/>
    <s v="8th District"/>
    <s v="Public"/>
    <s v="School District"/>
    <s v="No"/>
    <s v="Yes"/>
    <n v="684961"/>
    <x v="1774"/>
    <s v="18200 SE 240th Street"/>
    <m/>
    <s v="Covington"/>
    <s v="Washington"/>
    <s v="98042"/>
    <n v="155"/>
    <n v="49"/>
    <n v="779"/>
    <n v="983"/>
    <x v="1521"/>
    <n v="4.9799999999999997E-2"/>
    <n v="0.20749999999999999"/>
    <s v="No"/>
    <s v="No"/>
    <s v="No"/>
    <s v="No"/>
    <s v="No"/>
    <s v="No"/>
    <s v="No"/>
    <s v="Yes"/>
    <s v="Yes"/>
    <s v="Yes"/>
    <s v="No"/>
    <s v="No"/>
    <s v="No"/>
    <s v="No"/>
    <s v="Standard"/>
  </r>
  <r>
    <n v="159936"/>
    <x v="306"/>
    <x v="266"/>
    <x v="8"/>
    <s v="8th District"/>
    <s v="Public"/>
    <s v="School District"/>
    <s v="No"/>
    <s v="Yes"/>
    <n v="660945"/>
    <x v="1775"/>
    <s v="25700 Maple Valley-Black Diamond Rd SE"/>
    <s v="Maple Valley-Black Diamond Rd SE"/>
    <s v="Maple Valley"/>
    <s v="Washington"/>
    <s v="98038"/>
    <n v="86"/>
    <n v="17"/>
    <n v="593"/>
    <n v="696"/>
    <x v="202"/>
    <n v="2.4400000000000002E-2"/>
    <n v="0.14799999999999999"/>
    <s v="No"/>
    <s v="Yes"/>
    <s v="Yes"/>
    <s v="Yes"/>
    <s v="Yes"/>
    <s v="Yes"/>
    <s v="Yes"/>
    <s v="No"/>
    <s v="No"/>
    <s v="No"/>
    <s v="No"/>
    <s v="No"/>
    <s v="No"/>
    <s v="No"/>
    <s v="Standard"/>
  </r>
  <r>
    <n v="159936"/>
    <x v="306"/>
    <x v="266"/>
    <x v="8"/>
    <s v="8th District"/>
    <s v="Public"/>
    <s v="School District"/>
    <s v="No"/>
    <s v="Yes"/>
    <n v="660943"/>
    <x v="1776"/>
    <s v="22620 Sweeney Rd SE"/>
    <m/>
    <s v="Maple Valley"/>
    <s v="Washington"/>
    <s v="98038"/>
    <n v="113"/>
    <n v="49"/>
    <n v="346"/>
    <n v="508"/>
    <x v="1522"/>
    <n v="9.6500000000000002E-2"/>
    <n v="0.31890000000000002"/>
    <s v="No"/>
    <s v="Yes"/>
    <s v="Yes"/>
    <s v="Yes"/>
    <s v="Yes"/>
    <s v="Yes"/>
    <s v="Yes"/>
    <s v="No"/>
    <s v="No"/>
    <s v="No"/>
    <s v="No"/>
    <s v="No"/>
    <s v="No"/>
    <s v="No"/>
    <s v="Standard"/>
  </r>
  <r>
    <n v="159936"/>
    <x v="306"/>
    <x v="266"/>
    <x v="8"/>
    <s v="8th District"/>
    <s v="Public"/>
    <s v="School District"/>
    <s v="No"/>
    <s v="Yes"/>
    <n v="684962"/>
    <x v="1777"/>
    <s v="25600 SE Summit-Landsburg Rd"/>
    <m/>
    <s v="Ravensdale"/>
    <s v="Washington"/>
    <s v="98051"/>
    <n v="102"/>
    <n v="29"/>
    <n v="987"/>
    <n v="1118"/>
    <x v="1523"/>
    <n v="2.5899999999999999E-2"/>
    <n v="0.1172"/>
    <s v="No"/>
    <s v="No"/>
    <s v="No"/>
    <s v="No"/>
    <s v="No"/>
    <s v="No"/>
    <s v="No"/>
    <s v="Yes"/>
    <s v="Yes"/>
    <s v="Yes"/>
    <s v="No"/>
    <s v="No"/>
    <s v="No"/>
    <s v="No"/>
    <s v="Standard"/>
  </r>
  <r>
    <n v="159936"/>
    <x v="306"/>
    <x v="266"/>
    <x v="8"/>
    <s v="8th District"/>
    <s v="Public"/>
    <s v="School District"/>
    <s v="No"/>
    <s v="Yes"/>
    <n v="684964"/>
    <x v="1778"/>
    <s v="24425 SE 216th Way"/>
    <m/>
    <s v="Maple Valley"/>
    <s v="Washington"/>
    <s v="98038"/>
    <n v="72"/>
    <n v="28"/>
    <n v="582"/>
    <n v="682"/>
    <x v="1524"/>
    <n v="4.1099999999999998E-2"/>
    <n v="0.14660000000000001"/>
    <s v="No"/>
    <s v="Yes"/>
    <s v="Yes"/>
    <s v="Yes"/>
    <s v="Yes"/>
    <s v="Yes"/>
    <s v="Yes"/>
    <s v="No"/>
    <s v="No"/>
    <s v="No"/>
    <s v="No"/>
    <s v="No"/>
    <s v="No"/>
    <s v="No"/>
    <s v="Standard"/>
  </r>
  <r>
    <n v="159936"/>
    <x v="306"/>
    <x v="266"/>
    <x v="8"/>
    <s v="8th District"/>
    <s v="Public"/>
    <s v="School District"/>
    <s v="No"/>
    <s v="Yes"/>
    <n v="660949"/>
    <x v="1779"/>
    <s v="27500 228th Ave SE"/>
    <m/>
    <s v="Maple Valley"/>
    <s v="Washington"/>
    <s v="98038"/>
    <n v="325"/>
    <n v="116"/>
    <n v="2451"/>
    <n v="2892"/>
    <x v="1525"/>
    <n v="4.0099999999999997E-2"/>
    <n v="0.1525"/>
    <s v="No"/>
    <s v="No"/>
    <s v="No"/>
    <s v="No"/>
    <s v="No"/>
    <s v="No"/>
    <s v="No"/>
    <s v="No"/>
    <s v="No"/>
    <s v="No"/>
    <s v="Yes"/>
    <s v="Yes"/>
    <s v="Yes"/>
    <s v="Yes"/>
    <s v="Standard"/>
  </r>
  <r>
    <n v="159493"/>
    <x v="307"/>
    <x v="267"/>
    <x v="24"/>
    <s v="5th District"/>
    <s v="Public"/>
    <s v="School District"/>
    <s v="No"/>
    <s v="Yes"/>
    <n v="662188"/>
    <x v="1780"/>
    <s v="223 N. Broadway"/>
    <s v="PO Box 869"/>
    <s v="Tekoa"/>
    <s v="Washington"/>
    <s v="99033"/>
    <n v="58"/>
    <n v="0"/>
    <n v="45"/>
    <n v="103"/>
    <x v="1526"/>
    <n v="0"/>
    <n v="0.56310000000000004"/>
    <s v="No"/>
    <s v="Yes"/>
    <s v="Yes"/>
    <s v="Yes"/>
    <s v="Yes"/>
    <s v="Yes"/>
    <s v="Yes"/>
    <s v="Yes"/>
    <s v="No"/>
    <s v="No"/>
    <s v="No"/>
    <s v="No"/>
    <s v="No"/>
    <s v="No"/>
    <s v="CEP"/>
  </r>
  <r>
    <n v="159493"/>
    <x v="307"/>
    <x v="267"/>
    <x v="24"/>
    <s v="5th District"/>
    <s v="Public"/>
    <s v="School District"/>
    <s v="No"/>
    <s v="Yes"/>
    <n v="662189"/>
    <x v="1781"/>
    <s v="PO Box 869"/>
    <m/>
    <s v="Tekoa"/>
    <s v="Washington"/>
    <s v="99033"/>
    <n v="78"/>
    <n v="0"/>
    <n v="23"/>
    <n v="101"/>
    <x v="1527"/>
    <n v="0"/>
    <n v="0.77229999999999999"/>
    <s v="Yes"/>
    <s v="No"/>
    <s v="No"/>
    <s v="No"/>
    <s v="No"/>
    <s v="No"/>
    <s v="No"/>
    <s v="No"/>
    <s v="Yes"/>
    <s v="Yes"/>
    <s v="Yes"/>
    <s v="Yes"/>
    <s v="Yes"/>
    <s v="Yes"/>
    <s v="CEP"/>
  </r>
  <r>
    <n v="159433"/>
    <x v="308"/>
    <x v="268"/>
    <x v="21"/>
    <s v="10th District"/>
    <s v="Public"/>
    <s v="School District"/>
    <s v="No"/>
    <s v="Yes"/>
    <n v="661576"/>
    <x v="676"/>
    <s v="301 Old HWY 99 N."/>
    <s v="Central Ave"/>
    <s v="Tenino"/>
    <s v="Washington"/>
    <s v="98589"/>
    <n v="134"/>
    <n v="29"/>
    <n v="128"/>
    <n v="291"/>
    <x v="874"/>
    <n v="9.9699999999999997E-2"/>
    <n v="0.56010000000000004"/>
    <s v="Yes"/>
    <s v="Yes"/>
    <s v="Yes"/>
    <s v="Yes"/>
    <s v="No"/>
    <s v="No"/>
    <s v="No"/>
    <s v="No"/>
    <s v="No"/>
    <s v="No"/>
    <s v="No"/>
    <s v="No"/>
    <s v="No"/>
    <s v="No"/>
    <s v="Standard"/>
  </r>
  <r>
    <n v="159433"/>
    <x v="308"/>
    <x v="268"/>
    <x v="31"/>
    <s v="10th District"/>
    <s v="Public"/>
    <s v="School District"/>
    <s v="No"/>
    <s v="Yes"/>
    <n v="661577"/>
    <x v="1782"/>
    <s v="301 Old HWY 99 N."/>
    <s v="P.O. Box 4024"/>
    <s v="Tenino"/>
    <s v="Washington"/>
    <s v="98589"/>
    <n v="190"/>
    <n v="0"/>
    <n v="86"/>
    <n v="276"/>
    <x v="1528"/>
    <n v="0"/>
    <n v="0.68840000000000001"/>
    <s v="No"/>
    <s v="No"/>
    <s v="No"/>
    <s v="No"/>
    <s v="Yes"/>
    <s v="Yes"/>
    <s v="Yes"/>
    <s v="No"/>
    <s v="No"/>
    <s v="No"/>
    <s v="No"/>
    <s v="No"/>
    <s v="No"/>
    <s v="No"/>
    <s v="CEP"/>
  </r>
  <r>
    <n v="159433"/>
    <x v="308"/>
    <x v="268"/>
    <x v="21"/>
    <s v="10th District"/>
    <s v="Public"/>
    <s v="School District"/>
    <s v="No"/>
    <s v="Yes"/>
    <n v="661579"/>
    <x v="1783"/>
    <s v="301 Old HWY 99 N."/>
    <s v="301 Old HWY 99 N."/>
    <s v="Tenino"/>
    <s v="Washington"/>
    <s v="98589"/>
    <n v="148"/>
    <n v="34"/>
    <n v="210"/>
    <n v="392"/>
    <x v="1529"/>
    <n v="8.6699999999999999E-2"/>
    <n v="0.46429999999999999"/>
    <s v="No"/>
    <s v="No"/>
    <s v="No"/>
    <s v="No"/>
    <s v="No"/>
    <s v="No"/>
    <s v="No"/>
    <s v="No"/>
    <s v="No"/>
    <s v="No"/>
    <s v="Yes"/>
    <s v="Yes"/>
    <s v="Yes"/>
    <s v="Yes"/>
    <s v="Standard"/>
  </r>
  <r>
    <n v="159433"/>
    <x v="308"/>
    <x v="268"/>
    <x v="31"/>
    <s v="10th District"/>
    <s v="Public"/>
    <s v="School District"/>
    <s v="No"/>
    <s v="Yes"/>
    <n v="665020"/>
    <x v="1784"/>
    <s v="P.O. Box 4024"/>
    <s v="Old  Hwy 99N."/>
    <s v="Tenino"/>
    <s v="Washington"/>
    <s v="98589"/>
    <n v="194"/>
    <n v="0"/>
    <n v="115"/>
    <n v="309"/>
    <x v="1530"/>
    <n v="0"/>
    <n v="0.62780000000000002"/>
    <s v="No"/>
    <s v="No"/>
    <s v="No"/>
    <s v="No"/>
    <s v="No"/>
    <s v="No"/>
    <s v="No"/>
    <s v="Yes"/>
    <s v="Yes"/>
    <s v="Yes"/>
    <s v="No"/>
    <s v="No"/>
    <s v="No"/>
    <s v="No"/>
    <s v="CEP"/>
  </r>
  <r>
    <n v="159500"/>
    <x v="309"/>
    <x v="269"/>
    <x v="23"/>
    <s v="8th District"/>
    <s v="Public"/>
    <s v="School District"/>
    <s v="No"/>
    <s v="Yes"/>
    <n v="661736"/>
    <x v="1785"/>
    <s v="10831 N. Thorp Highway"/>
    <m/>
    <s v="Thorp"/>
    <s v="Washington"/>
    <s v="98946"/>
    <n v="101"/>
    <n v="10"/>
    <n v="156"/>
    <n v="267"/>
    <x v="1531"/>
    <n v="3.7499999999999999E-2"/>
    <n v="0.41570000000000001"/>
    <s v="Yes"/>
    <s v="Yes"/>
    <s v="Yes"/>
    <s v="Yes"/>
    <s v="Yes"/>
    <s v="Yes"/>
    <s v="Yes"/>
    <s v="Yes"/>
    <s v="Yes"/>
    <s v="Yes"/>
    <s v="Yes"/>
    <s v="Yes"/>
    <s v="Yes"/>
    <s v="Yes"/>
    <s v="Standard"/>
  </r>
  <r>
    <n v="159400"/>
    <x v="310"/>
    <x v="270"/>
    <x v="1"/>
    <s v="3rd District"/>
    <s v="Public"/>
    <s v="School District"/>
    <s v="No"/>
    <s v="Yes"/>
    <n v="687221"/>
    <x v="1786"/>
    <s v="PO Box 469"/>
    <m/>
    <s v="Toledo"/>
    <s v="Washington"/>
    <s v="98591"/>
    <n v="36"/>
    <n v="0"/>
    <n v="6"/>
    <n v="42"/>
    <x v="280"/>
    <n v="0"/>
    <n v="0.85709999999999997"/>
    <s v="No"/>
    <s v="No"/>
    <s v="No"/>
    <s v="No"/>
    <s v="No"/>
    <s v="No"/>
    <s v="No"/>
    <s v="No"/>
    <s v="Yes"/>
    <s v="Yes"/>
    <s v="Yes"/>
    <s v="Yes"/>
    <s v="Yes"/>
    <s v="Yes"/>
    <s v="CEP"/>
  </r>
  <r>
    <n v="159400"/>
    <x v="310"/>
    <x v="270"/>
    <x v="1"/>
    <s v="3rd District"/>
    <s v="Public"/>
    <s v="School District"/>
    <s v="No"/>
    <s v="Yes"/>
    <n v="678928"/>
    <x v="1787"/>
    <s v="PO Box 549"/>
    <m/>
    <s v="Toledo"/>
    <s v="Washington"/>
    <s v="98591"/>
    <n v="208"/>
    <n v="33"/>
    <n v="154"/>
    <n v="395"/>
    <x v="1532"/>
    <n v="8.3500000000000005E-2"/>
    <n v="0.61009999999999998"/>
    <s v="Yes"/>
    <s v="Yes"/>
    <s v="Yes"/>
    <s v="Yes"/>
    <s v="Yes"/>
    <s v="Yes"/>
    <s v="Yes"/>
    <s v="No"/>
    <s v="No"/>
    <s v="No"/>
    <s v="No"/>
    <s v="No"/>
    <s v="No"/>
    <s v="No"/>
    <s v="Provision II – Breakfast and Lunch"/>
  </r>
  <r>
    <n v="159400"/>
    <x v="310"/>
    <x v="270"/>
    <x v="1"/>
    <s v="3rd District"/>
    <s v="Public"/>
    <s v="School District"/>
    <s v="No"/>
    <s v="Yes"/>
    <n v="661774"/>
    <x v="1788"/>
    <s v="PO Box 820"/>
    <m/>
    <s v="Toledo"/>
    <s v="Washington"/>
    <s v="98591"/>
    <n v="132"/>
    <n v="0"/>
    <n v="68"/>
    <n v="200"/>
    <x v="909"/>
    <n v="0"/>
    <n v="0.66"/>
    <s v="No"/>
    <s v="No"/>
    <s v="No"/>
    <s v="No"/>
    <s v="No"/>
    <s v="No"/>
    <s v="No"/>
    <s v="No"/>
    <s v="No"/>
    <s v="No"/>
    <s v="Yes"/>
    <s v="Yes"/>
    <s v="Yes"/>
    <s v="Yes"/>
    <s v="CEP"/>
  </r>
  <r>
    <n v="159400"/>
    <x v="310"/>
    <x v="270"/>
    <x v="1"/>
    <s v="3rd District"/>
    <s v="Public"/>
    <s v="School District"/>
    <s v="No"/>
    <s v="Yes"/>
    <n v="661773"/>
    <x v="1789"/>
    <s v="PO Box 668"/>
    <m/>
    <s v="Toledo"/>
    <s v="Washington"/>
    <s v="98591"/>
    <n v="105"/>
    <n v="0"/>
    <n v="73"/>
    <n v="178"/>
    <x v="1062"/>
    <n v="0"/>
    <n v="0.58989999999999998"/>
    <s v="No"/>
    <s v="No"/>
    <s v="No"/>
    <s v="No"/>
    <s v="No"/>
    <s v="No"/>
    <s v="No"/>
    <s v="Yes"/>
    <s v="Yes"/>
    <s v="Yes"/>
    <s v="No"/>
    <s v="No"/>
    <s v="No"/>
    <s v="No"/>
    <s v="CEP"/>
  </r>
  <r>
    <n v="159436"/>
    <x v="311"/>
    <x v="271"/>
    <x v="13"/>
    <s v="4th District"/>
    <s v="Public"/>
    <s v="School District"/>
    <s v="No"/>
    <s v="Yes"/>
    <n v="685844"/>
    <x v="1790"/>
    <s v="35 DO HWY 20W, , , ,"/>
    <m/>
    <s v="Tonasket"/>
    <s v="Washington"/>
    <s v="98855"/>
    <n v="22"/>
    <n v="0"/>
    <n v="0"/>
    <n v="22"/>
    <x v="0"/>
    <n v="0"/>
    <n v="1"/>
    <s v="No"/>
    <s v="No"/>
    <s v="No"/>
    <s v="No"/>
    <s v="No"/>
    <s v="No"/>
    <s v="No"/>
    <s v="No"/>
    <s v="No"/>
    <s v="No"/>
    <s v="Yes"/>
    <s v="Yes"/>
    <s v="Yes"/>
    <s v="Yes"/>
    <s v="CEP"/>
  </r>
  <r>
    <n v="159436"/>
    <x v="311"/>
    <x v="271"/>
    <x v="13"/>
    <s v="4th District"/>
    <s v="Public"/>
    <s v="School District"/>
    <s v="No"/>
    <s v="Yes"/>
    <n v="661837"/>
    <x v="1791"/>
    <s v="35 DO HWY 20 E"/>
    <m/>
    <s v="Tonasket"/>
    <s v="Washington"/>
    <s v="98855"/>
    <n v="450"/>
    <n v="0"/>
    <n v="0"/>
    <n v="450"/>
    <x v="0"/>
    <n v="0"/>
    <n v="1"/>
    <s v="Yes"/>
    <s v="Yes"/>
    <s v="Yes"/>
    <s v="Yes"/>
    <s v="Yes"/>
    <s v="Yes"/>
    <s v="Yes"/>
    <s v="No"/>
    <s v="No"/>
    <s v="No"/>
    <s v="No"/>
    <s v="No"/>
    <s v="No"/>
    <s v="No"/>
    <s v="CEP"/>
  </r>
  <r>
    <n v="159436"/>
    <x v="311"/>
    <x v="271"/>
    <x v="13"/>
    <s v="4th District"/>
    <s v="Public"/>
    <s v="School District"/>
    <s v="No"/>
    <s v="Yes"/>
    <n v="663589"/>
    <x v="1792"/>
    <s v="35 DO HWY 20 E"/>
    <m/>
    <s v="Tonasket"/>
    <s v="Washington"/>
    <s v="98855"/>
    <n v="288"/>
    <n v="0"/>
    <n v="14"/>
    <n v="302"/>
    <x v="1533"/>
    <n v="0"/>
    <n v="0.9536"/>
    <s v="No"/>
    <s v="No"/>
    <s v="No"/>
    <s v="No"/>
    <s v="No"/>
    <s v="No"/>
    <s v="No"/>
    <s v="No"/>
    <s v="No"/>
    <s v="No"/>
    <s v="Yes"/>
    <s v="Yes"/>
    <s v="Yes"/>
    <s v="Yes"/>
    <s v="CEP"/>
  </r>
  <r>
    <n v="159436"/>
    <x v="311"/>
    <x v="271"/>
    <x v="13"/>
    <s v="4th District"/>
    <s v="Public"/>
    <s v="School District"/>
    <s v="No"/>
    <s v="Yes"/>
    <n v="659106"/>
    <x v="1793"/>
    <s v="35 DO Hwy. 20 E."/>
    <m/>
    <s v="Tonasket"/>
    <s v="Washington"/>
    <s v="98855"/>
    <n v="226"/>
    <n v="0"/>
    <n v="0"/>
    <n v="226"/>
    <x v="0"/>
    <n v="0"/>
    <n v="1"/>
    <s v="No"/>
    <s v="No"/>
    <s v="No"/>
    <s v="No"/>
    <s v="No"/>
    <s v="No"/>
    <s v="No"/>
    <s v="Yes"/>
    <s v="Yes"/>
    <s v="Yes"/>
    <s v="No"/>
    <s v="No"/>
    <s v="No"/>
    <s v="No"/>
    <s v="CEP"/>
  </r>
  <r>
    <n v="159436"/>
    <x v="311"/>
    <x v="271"/>
    <x v="13"/>
    <s v="4th District"/>
    <s v="Public"/>
    <s v="School District"/>
    <s v="No"/>
    <s v="Yes"/>
    <n v="685845"/>
    <x v="1794"/>
    <s v="35 DO HWY 20 W"/>
    <m/>
    <s v="Tonasket"/>
    <s v="Washington"/>
    <s v="98855"/>
    <n v="100"/>
    <n v="0"/>
    <n v="0"/>
    <n v="100"/>
    <x v="0"/>
    <n v="0"/>
    <n v="1"/>
    <s v="Yes"/>
    <s v="Yes"/>
    <s v="Yes"/>
    <s v="Yes"/>
    <s v="Yes"/>
    <s v="Yes"/>
    <s v="Yes"/>
    <s v="Yes"/>
    <s v="Yes"/>
    <s v="Yes"/>
    <s v="Yes"/>
    <s v="Yes"/>
    <s v="Yes"/>
    <s v="Yes"/>
    <s v="CEP"/>
  </r>
  <r>
    <n v="159914"/>
    <x v="312"/>
    <x v="272"/>
    <x v="30"/>
    <s v="4th District"/>
    <s v="Public"/>
    <s v="School District"/>
    <s v="No"/>
    <s v="Yes"/>
    <n v="662269"/>
    <x v="1795"/>
    <s v="143 Ward Rd"/>
    <m/>
    <s v="Toppenish"/>
    <s v="Washington"/>
    <s v="98948"/>
    <n v="257"/>
    <n v="0"/>
    <n v="0"/>
    <n v="257"/>
    <x v="0"/>
    <n v="0"/>
    <n v="1"/>
    <s v="No"/>
    <s v="No"/>
    <s v="No"/>
    <s v="No"/>
    <s v="No"/>
    <s v="No"/>
    <s v="No"/>
    <s v="No"/>
    <s v="No"/>
    <s v="No"/>
    <s v="Yes"/>
    <s v="Yes"/>
    <s v="Yes"/>
    <s v="Yes"/>
    <s v="CEP"/>
  </r>
  <r>
    <n v="159914"/>
    <x v="312"/>
    <x v="272"/>
    <x v="30"/>
    <s v="4th District"/>
    <s v="Public"/>
    <s v="School District"/>
    <s v="No"/>
    <s v="Yes"/>
    <n v="659211"/>
    <x v="1796"/>
    <s v="505 Madison Ave"/>
    <m/>
    <s v="Toppenish"/>
    <s v="Washington"/>
    <s v="98948"/>
    <n v="344"/>
    <n v="0"/>
    <n v="0"/>
    <n v="344"/>
    <x v="0"/>
    <n v="0"/>
    <n v="1"/>
    <s v="No"/>
    <s v="Yes"/>
    <s v="Yes"/>
    <s v="Yes"/>
    <s v="Yes"/>
    <s v="Yes"/>
    <s v="Yes"/>
    <s v="No"/>
    <s v="No"/>
    <s v="No"/>
    <s v="No"/>
    <s v="No"/>
    <s v="No"/>
    <s v="No"/>
    <s v="CEP"/>
  </r>
  <r>
    <n v="159914"/>
    <x v="312"/>
    <x v="272"/>
    <x v="30"/>
    <s v="4th District"/>
    <s v="Public"/>
    <s v="School District"/>
    <s v="No"/>
    <s v="Yes"/>
    <n v="659210"/>
    <x v="1797"/>
    <s v="403 S. Juniper St."/>
    <m/>
    <s v="Toppenish"/>
    <s v="Washington"/>
    <s v="98948"/>
    <n v="404"/>
    <n v="0"/>
    <n v="0"/>
    <n v="404"/>
    <x v="0"/>
    <n v="0"/>
    <n v="1"/>
    <s v="No"/>
    <s v="Yes"/>
    <s v="Yes"/>
    <s v="Yes"/>
    <s v="Yes"/>
    <s v="Yes"/>
    <s v="Yes"/>
    <s v="No"/>
    <s v="No"/>
    <s v="No"/>
    <s v="No"/>
    <s v="No"/>
    <s v="No"/>
    <s v="No"/>
    <s v="CEP"/>
  </r>
  <r>
    <n v="159914"/>
    <x v="312"/>
    <x v="272"/>
    <x v="30"/>
    <s v="4th District"/>
    <s v="Public"/>
    <s v="School District"/>
    <s v="No"/>
    <s v="Yes"/>
    <n v="659212"/>
    <x v="1798"/>
    <s v="309 North Alder"/>
    <m/>
    <s v="Toppenish"/>
    <s v="Washington"/>
    <s v="98948"/>
    <n v="282"/>
    <n v="0"/>
    <n v="0"/>
    <n v="282"/>
    <x v="0"/>
    <n v="0"/>
    <n v="1"/>
    <s v="No"/>
    <s v="Yes"/>
    <s v="Yes"/>
    <s v="Yes"/>
    <s v="Yes"/>
    <s v="Yes"/>
    <s v="Yes"/>
    <s v="No"/>
    <s v="No"/>
    <s v="No"/>
    <s v="No"/>
    <s v="No"/>
    <s v="No"/>
    <s v="No"/>
    <s v="CEP"/>
  </r>
  <r>
    <n v="159914"/>
    <x v="312"/>
    <x v="272"/>
    <x v="30"/>
    <s v="4th District"/>
    <s v="Public"/>
    <s v="School District"/>
    <s v="No"/>
    <s v="Yes"/>
    <n v="662616"/>
    <x v="1799"/>
    <s v="141 Ward Rd."/>
    <m/>
    <s v="Toppenish"/>
    <s v="Washington"/>
    <s v="98948"/>
    <n v="940"/>
    <n v="0"/>
    <n v="17"/>
    <n v="957"/>
    <x v="598"/>
    <n v="0"/>
    <n v="0.98219999999999996"/>
    <s v="No"/>
    <s v="No"/>
    <s v="No"/>
    <s v="No"/>
    <s v="No"/>
    <s v="No"/>
    <s v="No"/>
    <s v="No"/>
    <s v="No"/>
    <s v="No"/>
    <s v="Yes"/>
    <s v="Yes"/>
    <s v="Yes"/>
    <s v="Yes"/>
    <s v="CEP"/>
  </r>
  <r>
    <n v="159914"/>
    <x v="312"/>
    <x v="272"/>
    <x v="30"/>
    <s v="4th District"/>
    <s v="Public"/>
    <s v="School District"/>
    <s v="No"/>
    <s v="Yes"/>
    <n v="663344"/>
    <x v="1800"/>
    <s v="104 Goldendale Ave."/>
    <m/>
    <s v="Toppenish"/>
    <s v="Washington"/>
    <s v="98948"/>
    <n v="772"/>
    <n v="0"/>
    <n v="0"/>
    <n v="772"/>
    <x v="0"/>
    <n v="0"/>
    <n v="1"/>
    <s v="No"/>
    <s v="No"/>
    <s v="No"/>
    <s v="No"/>
    <s v="No"/>
    <s v="No"/>
    <s v="No"/>
    <s v="Yes"/>
    <s v="Yes"/>
    <s v="Yes"/>
    <s v="No"/>
    <s v="No"/>
    <s v="No"/>
    <s v="No"/>
    <s v="CEP"/>
  </r>
  <r>
    <n v="159914"/>
    <x v="312"/>
    <x v="272"/>
    <x v="30"/>
    <s v="4th District"/>
    <s v="Public"/>
    <s v="School District"/>
    <s v="No"/>
    <s v="Yes"/>
    <n v="663602"/>
    <x v="1801"/>
    <s v="407 Juniper Street"/>
    <m/>
    <s v="Toppenish"/>
    <s v="Washington"/>
    <s v="98948"/>
    <n v="224"/>
    <n v="0"/>
    <n v="0"/>
    <n v="224"/>
    <x v="0"/>
    <n v="0"/>
    <n v="1"/>
    <s v="Yes"/>
    <s v="No"/>
    <s v="No"/>
    <s v="No"/>
    <s v="No"/>
    <s v="No"/>
    <s v="No"/>
    <s v="No"/>
    <s v="No"/>
    <s v="No"/>
    <s v="No"/>
    <s v="No"/>
    <s v="No"/>
    <s v="No"/>
    <s v="CEP"/>
  </r>
  <r>
    <n v="159914"/>
    <x v="312"/>
    <x v="272"/>
    <x v="30"/>
    <s v="4th District"/>
    <s v="Public"/>
    <s v="School District"/>
    <s v="No"/>
    <s v="Yes"/>
    <n v="663345"/>
    <x v="473"/>
    <s v="515 Zillah Ave"/>
    <m/>
    <s v="Toppenish"/>
    <s v="Washington"/>
    <s v="98948"/>
    <n v="453"/>
    <n v="0"/>
    <n v="0"/>
    <n v="453"/>
    <x v="0"/>
    <n v="0"/>
    <n v="1"/>
    <s v="No"/>
    <s v="Yes"/>
    <s v="Yes"/>
    <s v="Yes"/>
    <s v="Yes"/>
    <s v="Yes"/>
    <s v="Yes"/>
    <s v="No"/>
    <s v="No"/>
    <s v="No"/>
    <s v="No"/>
    <s v="No"/>
    <s v="No"/>
    <s v="No"/>
    <s v="CEP"/>
  </r>
  <r>
    <n v="159523"/>
    <x v="313"/>
    <x v="273"/>
    <x v="25"/>
    <s v="4th District"/>
    <s v="Public"/>
    <s v="School District"/>
    <s v="No"/>
    <s v="Yes"/>
    <n v="662117"/>
    <x v="1802"/>
    <s v="90 Champion Street"/>
    <m/>
    <s v="Touchet"/>
    <s v="Washington"/>
    <s v="99360"/>
    <n v="88"/>
    <n v="47"/>
    <n v="94"/>
    <n v="229"/>
    <x v="1534"/>
    <n v="0.20519999999999999"/>
    <n v="0.58950000000000002"/>
    <s v="Yes"/>
    <s v="Yes"/>
    <s v="Yes"/>
    <s v="Yes"/>
    <s v="Yes"/>
    <s v="Yes"/>
    <s v="Yes"/>
    <s v="Yes"/>
    <s v="Yes"/>
    <s v="Yes"/>
    <s v="Yes"/>
    <s v="Yes"/>
    <s v="Yes"/>
    <s v="Yes"/>
    <s v="Standard"/>
  </r>
  <r>
    <n v="159350"/>
    <x v="314"/>
    <x v="274"/>
    <x v="19"/>
    <s v="3rd District"/>
    <s v="Public"/>
    <s v="School District"/>
    <s v="No"/>
    <s v="Yes"/>
    <n v="661325"/>
    <x v="1803"/>
    <s v="5050 Spirit Lake Hwy"/>
    <m/>
    <s v="Toutle"/>
    <s v="Washington"/>
    <s v="98649"/>
    <n v="123"/>
    <n v="25"/>
    <n v="230"/>
    <n v="378"/>
    <x v="1535"/>
    <n v="6.6100000000000006E-2"/>
    <n v="0.39150000000000001"/>
    <s v="No"/>
    <s v="Yes"/>
    <s v="Yes"/>
    <s v="Yes"/>
    <s v="Yes"/>
    <s v="Yes"/>
    <s v="Yes"/>
    <s v="Yes"/>
    <s v="No"/>
    <s v="No"/>
    <s v="No"/>
    <s v="No"/>
    <s v="No"/>
    <s v="No"/>
    <s v="Standard"/>
  </r>
  <r>
    <n v="159350"/>
    <x v="314"/>
    <x v="274"/>
    <x v="19"/>
    <s v="3rd District"/>
    <s v="Public"/>
    <s v="School District"/>
    <s v="No"/>
    <s v="Yes"/>
    <n v="661326"/>
    <x v="1804"/>
    <s v="5050 Spirit Lake Hwy"/>
    <m/>
    <s v="Toutle"/>
    <s v="Washington"/>
    <s v="98649"/>
    <n v="102"/>
    <n v="13"/>
    <n v="184"/>
    <n v="299"/>
    <x v="1210"/>
    <n v="4.3499999999999997E-2"/>
    <n v="0.3846"/>
    <s v="No"/>
    <s v="No"/>
    <s v="No"/>
    <s v="No"/>
    <s v="No"/>
    <s v="No"/>
    <s v="No"/>
    <s v="No"/>
    <s v="Yes"/>
    <s v="Yes"/>
    <s v="Yes"/>
    <s v="Yes"/>
    <s v="Yes"/>
    <s v="Yes"/>
    <s v="Standard"/>
  </r>
  <r>
    <n v="159610"/>
    <x v="315"/>
    <x v="6"/>
    <x v="7"/>
    <s v="5th District"/>
    <s v="Private"/>
    <s v="School District"/>
    <s v="No"/>
    <s v="Yes"/>
    <n v="659786"/>
    <x v="1805"/>
    <s v="Trinity Educare"/>
    <s v="2315 N. Cedar"/>
    <s v="Spokane"/>
    <s v="Washington"/>
    <s v="99205"/>
    <n v="103"/>
    <n v="0"/>
    <n v="0"/>
    <n v="103"/>
    <x v="0"/>
    <n v="0"/>
    <n v="1"/>
    <s v="No"/>
    <s v="Yes"/>
    <s v="Yes"/>
    <s v="Yes"/>
    <s v="Yes"/>
    <s v="Yes"/>
    <s v="Yes"/>
    <s v="Yes"/>
    <s v="Yes"/>
    <s v="Yes"/>
    <s v="No"/>
    <s v="No"/>
    <s v="No"/>
    <s v="No"/>
    <s v="Standard"/>
  </r>
  <r>
    <n v="159610"/>
    <x v="315"/>
    <x v="6"/>
    <x v="7"/>
    <s v="5th District"/>
    <s v="Private"/>
    <s v="School District"/>
    <s v="No"/>
    <s v="Yes"/>
    <n v="662407"/>
    <x v="1806"/>
    <s v="2315 N. Cedar"/>
    <m/>
    <s v="Spokane"/>
    <s v="Washington"/>
    <s v="99205"/>
    <n v="80"/>
    <n v="0"/>
    <n v="23"/>
    <n v="103"/>
    <x v="1536"/>
    <n v="0"/>
    <n v="0.77669999999999995"/>
    <s v="No"/>
    <s v="Yes"/>
    <s v="Yes"/>
    <s v="Yes"/>
    <s v="Yes"/>
    <s v="Yes"/>
    <s v="Yes"/>
    <s v="Yes"/>
    <s v="Yes"/>
    <s v="Yes"/>
    <s v="No"/>
    <s v="No"/>
    <s v="No"/>
    <s v="No"/>
    <s v="CEP"/>
  </r>
  <r>
    <n v="160037"/>
    <x v="316"/>
    <x v="275"/>
    <x v="8"/>
    <s v="9th District"/>
    <s v="Public"/>
    <s v="School District"/>
    <s v="No"/>
    <s v="Yes"/>
    <n v="661415"/>
    <x v="1807"/>
    <s v="13601 32nd Ave. South"/>
    <m/>
    <s v="Tukwila"/>
    <s v="Washington"/>
    <s v="98168"/>
    <n v="455"/>
    <n v="0"/>
    <n v="0"/>
    <n v="455"/>
    <x v="0"/>
    <n v="0"/>
    <n v="1"/>
    <s v="Yes"/>
    <s v="Yes"/>
    <s v="Yes"/>
    <s v="Yes"/>
    <s v="Yes"/>
    <s v="Yes"/>
    <s v="Yes"/>
    <s v="No"/>
    <s v="No"/>
    <s v="No"/>
    <s v="No"/>
    <s v="No"/>
    <s v="No"/>
    <s v="No"/>
    <s v="CEP"/>
  </r>
  <r>
    <n v="160037"/>
    <x v="316"/>
    <x v="275"/>
    <x v="8"/>
    <s v="9th District"/>
    <s v="Public"/>
    <s v="School District"/>
    <s v="No"/>
    <s v="Yes"/>
    <n v="661419"/>
    <x v="1808"/>
    <s v="4242 S. 144th Street"/>
    <m/>
    <s v="Tukwila"/>
    <s v="Washington"/>
    <s v="98168"/>
    <n v="865"/>
    <n v="0"/>
    <n v="0"/>
    <n v="865"/>
    <x v="0"/>
    <n v="0"/>
    <n v="1"/>
    <s v="No"/>
    <s v="No"/>
    <s v="No"/>
    <s v="No"/>
    <s v="No"/>
    <s v="No"/>
    <s v="No"/>
    <s v="No"/>
    <s v="No"/>
    <s v="No"/>
    <s v="Yes"/>
    <s v="Yes"/>
    <s v="Yes"/>
    <s v="Yes"/>
    <s v="CEP"/>
  </r>
  <r>
    <n v="160037"/>
    <x v="316"/>
    <x v="275"/>
    <x v="8"/>
    <s v="9th District"/>
    <s v="Public"/>
    <s v="School District"/>
    <s v="No"/>
    <s v="Yes"/>
    <n v="661418"/>
    <x v="1809"/>
    <s v="4628 S 144th Street"/>
    <m/>
    <s v="Tukwila"/>
    <s v="Washington"/>
    <s v="98168"/>
    <n v="585"/>
    <n v="0"/>
    <n v="0"/>
    <n v="585"/>
    <x v="0"/>
    <n v="0"/>
    <n v="1"/>
    <s v="No"/>
    <s v="No"/>
    <s v="No"/>
    <s v="No"/>
    <s v="No"/>
    <s v="No"/>
    <s v="No"/>
    <s v="Yes"/>
    <s v="Yes"/>
    <s v="Yes"/>
    <s v="No"/>
    <s v="No"/>
    <s v="No"/>
    <s v="No"/>
    <s v="CEP"/>
  </r>
  <r>
    <n v="160037"/>
    <x v="316"/>
    <x v="275"/>
    <x v="8"/>
    <s v="9th District"/>
    <s v="Public"/>
    <s v="School District"/>
    <s v="No"/>
    <s v="Yes"/>
    <n v="661416"/>
    <x v="1810"/>
    <s v="4415 S 150th Street"/>
    <m/>
    <s v="Tukwila"/>
    <s v="Washington"/>
    <s v="98168"/>
    <n v="338"/>
    <n v="0"/>
    <n v="0"/>
    <n v="338"/>
    <x v="0"/>
    <n v="0"/>
    <n v="1"/>
    <s v="Yes"/>
    <s v="Yes"/>
    <s v="Yes"/>
    <s v="Yes"/>
    <s v="Yes"/>
    <s v="Yes"/>
    <s v="Yes"/>
    <s v="No"/>
    <s v="No"/>
    <s v="No"/>
    <s v="No"/>
    <s v="No"/>
    <s v="No"/>
    <s v="No"/>
    <s v="CEP"/>
  </r>
  <r>
    <n v="160037"/>
    <x v="316"/>
    <x v="275"/>
    <x v="8"/>
    <s v="9th District"/>
    <s v="Public"/>
    <s v="School District"/>
    <s v="No"/>
    <s v="Yes"/>
    <n v="661417"/>
    <x v="1811"/>
    <s v="5939 South 149th St"/>
    <m/>
    <s v="Tukwila"/>
    <s v="Washington"/>
    <s v="98168"/>
    <n v="416"/>
    <n v="0"/>
    <n v="3"/>
    <n v="419"/>
    <x v="675"/>
    <n v="0"/>
    <n v="0.99280000000000002"/>
    <s v="No"/>
    <s v="Yes"/>
    <s v="Yes"/>
    <s v="Yes"/>
    <s v="Yes"/>
    <s v="Yes"/>
    <s v="Yes"/>
    <s v="No"/>
    <s v="No"/>
    <s v="No"/>
    <s v="No"/>
    <s v="No"/>
    <s v="No"/>
    <s v="No"/>
    <s v="CEP"/>
  </r>
  <r>
    <n v="159329"/>
    <x v="317"/>
    <x v="276"/>
    <x v="31"/>
    <s v="10th District"/>
    <s v="Public"/>
    <s v="School District"/>
    <s v="No"/>
    <s v="Yes"/>
    <n v="662102"/>
    <x v="1812"/>
    <s v="7741 Littlerock Rd. S.W."/>
    <m/>
    <s v="Olympia"/>
    <s v="Washington"/>
    <s v="98512"/>
    <n v="146"/>
    <n v="48"/>
    <n v="597"/>
    <n v="791"/>
    <x v="1537"/>
    <n v="6.0699999999999997E-2"/>
    <n v="0.24529999999999999"/>
    <s v="No"/>
    <s v="No"/>
    <s v="No"/>
    <s v="No"/>
    <s v="No"/>
    <s v="No"/>
    <s v="No"/>
    <s v="No"/>
    <s v="No"/>
    <s v="No"/>
    <s v="Yes"/>
    <s v="Yes"/>
    <s v="Yes"/>
    <s v="Yes"/>
    <s v="Standard"/>
  </r>
  <r>
    <n v="159329"/>
    <x v="317"/>
    <x v="276"/>
    <x v="31"/>
    <s v="10th District"/>
    <s v="Public"/>
    <s v="School District"/>
    <s v="No"/>
    <s v="Yes"/>
    <n v="662096"/>
    <x v="1813"/>
    <s v="6345 Black Lake-Belmore Rd. S.W"/>
    <m/>
    <s v="Olympia"/>
    <s v="Washington"/>
    <s v="98512"/>
    <n v="70"/>
    <n v="25"/>
    <n v="309"/>
    <n v="404"/>
    <x v="1538"/>
    <n v="6.1899999999999997E-2"/>
    <n v="0.2351"/>
    <s v="No"/>
    <s v="Yes"/>
    <s v="Yes"/>
    <s v="Yes"/>
    <s v="Yes"/>
    <s v="Yes"/>
    <s v="Yes"/>
    <s v="No"/>
    <s v="No"/>
    <s v="No"/>
    <s v="No"/>
    <s v="No"/>
    <s v="No"/>
    <s v="No"/>
    <s v="Standard"/>
  </r>
  <r>
    <n v="159329"/>
    <x v="317"/>
    <x v="276"/>
    <x v="31"/>
    <s v="10th District"/>
    <s v="Public"/>
    <s v="School District"/>
    <s v="No"/>
    <s v="Yes"/>
    <n v="662094"/>
    <x v="1814"/>
    <s v="8700 Rich Rd. S.E."/>
    <s v="rich road"/>
    <s v="Olympia"/>
    <s v="Washington"/>
    <s v="98501"/>
    <n v="142"/>
    <n v="45"/>
    <n v="429"/>
    <n v="616"/>
    <x v="1539"/>
    <n v="7.3099999999999998E-2"/>
    <n v="0.30359999999999998"/>
    <s v="No"/>
    <s v="Yes"/>
    <s v="Yes"/>
    <s v="Yes"/>
    <s v="Yes"/>
    <s v="Yes"/>
    <s v="Yes"/>
    <s v="No"/>
    <s v="No"/>
    <s v="No"/>
    <s v="No"/>
    <s v="No"/>
    <s v="No"/>
    <s v="No"/>
    <s v="Standard"/>
  </r>
  <r>
    <n v="159329"/>
    <x v="317"/>
    <x v="276"/>
    <x v="31"/>
    <s v="10th District"/>
    <s v="Public"/>
    <s v="School District"/>
    <s v="No"/>
    <s v="Yes"/>
    <n v="662098"/>
    <x v="1815"/>
    <s v="2120 83rd Ave. S.W."/>
    <m/>
    <s v="Tumwater"/>
    <s v="Washington"/>
    <s v="98512"/>
    <n v="203"/>
    <n v="47"/>
    <n v="512"/>
    <n v="762"/>
    <x v="1005"/>
    <n v="6.1699999999999998E-2"/>
    <n v="0.3281"/>
    <s v="No"/>
    <s v="No"/>
    <s v="No"/>
    <s v="No"/>
    <s v="No"/>
    <s v="No"/>
    <s v="No"/>
    <s v="Yes"/>
    <s v="Yes"/>
    <s v="Yes"/>
    <s v="No"/>
    <s v="No"/>
    <s v="No"/>
    <s v="No"/>
    <s v="Standard"/>
  </r>
  <r>
    <n v="159329"/>
    <x v="317"/>
    <x v="276"/>
    <x v="31"/>
    <s v="10th District"/>
    <s v="Public"/>
    <s v="School District"/>
    <s v="No"/>
    <s v="Yes"/>
    <n v="662095"/>
    <x v="1816"/>
    <s v="12710 Littlerock Rd. S.W."/>
    <s v="P.O. Box C"/>
    <s v="Littlerock"/>
    <s v="Washington"/>
    <s v="98556"/>
    <n v="102"/>
    <n v="15"/>
    <n v="227"/>
    <n v="344"/>
    <x v="947"/>
    <n v="4.36E-2"/>
    <n v="0.34010000000000001"/>
    <s v="No"/>
    <s v="Yes"/>
    <s v="Yes"/>
    <s v="Yes"/>
    <s v="Yes"/>
    <s v="Yes"/>
    <s v="Yes"/>
    <s v="No"/>
    <s v="No"/>
    <s v="No"/>
    <s v="No"/>
    <s v="No"/>
    <s v="No"/>
    <s v="No"/>
    <s v="Standard"/>
  </r>
  <r>
    <n v="159329"/>
    <x v="317"/>
    <x v="276"/>
    <x v="31"/>
    <s v="10th District"/>
    <s v="Public"/>
    <s v="School District"/>
    <s v="No"/>
    <s v="Yes"/>
    <n v="662093"/>
    <x v="1817"/>
    <s v="1205 2nd Ave. S.W."/>
    <m/>
    <s v="Tumwater"/>
    <s v="Washington"/>
    <s v="98512"/>
    <n v="101"/>
    <n v="33"/>
    <n v="289"/>
    <n v="423"/>
    <x v="1126"/>
    <n v="7.8E-2"/>
    <n v="0.31680000000000003"/>
    <s v="No"/>
    <s v="Yes"/>
    <s v="Yes"/>
    <s v="Yes"/>
    <s v="Yes"/>
    <s v="Yes"/>
    <s v="Yes"/>
    <s v="No"/>
    <s v="No"/>
    <s v="No"/>
    <s v="No"/>
    <s v="No"/>
    <s v="No"/>
    <s v="No"/>
    <s v="Standard"/>
  </r>
  <r>
    <n v="159329"/>
    <x v="317"/>
    <x v="276"/>
    <x v="31"/>
    <s v="10th District"/>
    <s v="Public"/>
    <s v="School District"/>
    <s v="No"/>
    <s v="Yes"/>
    <n v="662092"/>
    <x v="1818"/>
    <s v="6600 Capital Blvd."/>
    <m/>
    <s v="Tumwater"/>
    <s v="Washington"/>
    <s v="98501"/>
    <n v="202"/>
    <n v="36"/>
    <n v="355"/>
    <n v="593"/>
    <x v="1540"/>
    <n v="6.0699999999999997E-2"/>
    <n v="0.40129999999999999"/>
    <s v="No"/>
    <s v="Yes"/>
    <s v="Yes"/>
    <s v="Yes"/>
    <s v="Yes"/>
    <s v="Yes"/>
    <s v="Yes"/>
    <s v="No"/>
    <s v="No"/>
    <s v="No"/>
    <s v="No"/>
    <s v="No"/>
    <s v="No"/>
    <s v="No"/>
    <s v="Standard"/>
  </r>
  <r>
    <n v="159329"/>
    <x v="317"/>
    <x v="276"/>
    <x v="31"/>
    <s v="10th District"/>
    <s v="Public"/>
    <s v="School District"/>
    <s v="No"/>
    <s v="Yes"/>
    <n v="662101"/>
    <x v="1819"/>
    <s v="700 Israel Rd."/>
    <m/>
    <s v="Tumwater"/>
    <s v="Washington"/>
    <s v="98501"/>
    <n v="228"/>
    <n v="70"/>
    <n v="845"/>
    <n v="1143"/>
    <x v="1541"/>
    <n v="6.1199999999999997E-2"/>
    <n v="0.26069999999999999"/>
    <s v="No"/>
    <s v="No"/>
    <s v="No"/>
    <s v="No"/>
    <s v="No"/>
    <s v="No"/>
    <s v="No"/>
    <s v="No"/>
    <s v="No"/>
    <s v="No"/>
    <s v="Yes"/>
    <s v="Yes"/>
    <s v="Yes"/>
    <s v="Yes"/>
    <s v="Standard"/>
  </r>
  <r>
    <n v="159329"/>
    <x v="317"/>
    <x v="276"/>
    <x v="31"/>
    <s v="10th District"/>
    <s v="Public"/>
    <s v="School District"/>
    <s v="No"/>
    <s v="Yes"/>
    <n v="662097"/>
    <x v="1820"/>
    <s v="3120 Ridgeview Ct. S.W."/>
    <m/>
    <s v="Tumwater"/>
    <s v="Washington"/>
    <s v="98512"/>
    <n v="90"/>
    <n v="28"/>
    <n v="271"/>
    <n v="389"/>
    <x v="833"/>
    <n v="7.1999999999999995E-2"/>
    <n v="0.30330000000000001"/>
    <s v="No"/>
    <s v="Yes"/>
    <s v="Yes"/>
    <s v="Yes"/>
    <s v="Yes"/>
    <s v="Yes"/>
    <s v="Yes"/>
    <s v="No"/>
    <s v="No"/>
    <s v="No"/>
    <s v="No"/>
    <s v="No"/>
    <s v="No"/>
    <s v="No"/>
    <s v="Standard"/>
  </r>
  <r>
    <n v="159329"/>
    <x v="317"/>
    <x v="276"/>
    <x v="31"/>
    <s v="10th District"/>
    <s v="Public"/>
    <s v="School District"/>
    <s v="No"/>
    <s v="Yes"/>
    <n v="662099"/>
    <x v="1821"/>
    <s v="6335 Littlerock Rd."/>
    <m/>
    <s v="Tumwater"/>
    <s v="Washington"/>
    <s v="98512"/>
    <n v="128"/>
    <n v="45"/>
    <n v="457"/>
    <n v="630"/>
    <x v="1542"/>
    <n v="7.1400000000000005E-2"/>
    <n v="0.27460000000000001"/>
    <s v="No"/>
    <s v="No"/>
    <s v="No"/>
    <s v="No"/>
    <s v="No"/>
    <s v="No"/>
    <s v="No"/>
    <s v="Yes"/>
    <s v="Yes"/>
    <s v="Yes"/>
    <s v="No"/>
    <s v="No"/>
    <s v="No"/>
    <s v="No"/>
    <s v="Standard"/>
  </r>
  <r>
    <n v="159882"/>
    <x v="318"/>
    <x v="277"/>
    <x v="30"/>
    <s v="4th District"/>
    <s v="Public"/>
    <s v="School District"/>
    <s v="No"/>
    <s v="Yes"/>
    <n v="662209"/>
    <x v="1822"/>
    <s v="3201 S. 4TH STREET"/>
    <m/>
    <s v="UNION GAP"/>
    <s v="Washington"/>
    <s v="98903"/>
    <n v="415"/>
    <n v="0"/>
    <n v="146"/>
    <n v="561"/>
    <x v="23"/>
    <n v="0"/>
    <n v="0.73980000000000001"/>
    <s v="No"/>
    <s v="Yes"/>
    <s v="Yes"/>
    <s v="Yes"/>
    <s v="Yes"/>
    <s v="Yes"/>
    <s v="Yes"/>
    <s v="Yes"/>
    <s v="Yes"/>
    <s v="Yes"/>
    <s v="No"/>
    <s v="No"/>
    <s v="No"/>
    <s v="No"/>
    <s v="CEP"/>
  </r>
  <r>
    <n v="159991"/>
    <x v="319"/>
    <x v="278"/>
    <x v="12"/>
    <s v="10th District"/>
    <s v="Public"/>
    <s v="School District"/>
    <s v="No"/>
    <s v="Yes"/>
    <n v="661942"/>
    <x v="1823"/>
    <s v="9101 56TH ST. W."/>
    <m/>
    <s v="UNIVERSITY PLACE"/>
    <s v="Washington"/>
    <s v="98467"/>
    <n v="150"/>
    <n v="29"/>
    <n v="327"/>
    <n v="506"/>
    <x v="1543"/>
    <n v="5.7299999999999997E-2"/>
    <n v="0.3538"/>
    <s v="No"/>
    <s v="Yes"/>
    <s v="Yes"/>
    <s v="Yes"/>
    <s v="Yes"/>
    <s v="Yes"/>
    <s v="No"/>
    <s v="No"/>
    <s v="No"/>
    <s v="No"/>
    <s v="No"/>
    <s v="No"/>
    <s v="No"/>
    <s v="No"/>
    <s v="Standard"/>
  </r>
  <r>
    <n v="159991"/>
    <x v="319"/>
    <x v="278"/>
    <x v="12"/>
    <s v="10th District"/>
    <s v="Public"/>
    <s v="School District"/>
    <s v="No"/>
    <s v="Yes"/>
    <n v="661948"/>
    <x v="1824"/>
    <s v="3725 Grandview Drive W"/>
    <m/>
    <s v="University Place"/>
    <s v="Washington"/>
    <s v="98466"/>
    <n v="272"/>
    <n v="89"/>
    <n v="585"/>
    <n v="946"/>
    <x v="1544"/>
    <n v="9.4100000000000003E-2"/>
    <n v="0.38159999999999999"/>
    <s v="No"/>
    <s v="No"/>
    <s v="No"/>
    <s v="No"/>
    <s v="No"/>
    <s v="No"/>
    <s v="No"/>
    <s v="No"/>
    <s v="No"/>
    <s v="Yes"/>
    <s v="Yes"/>
    <s v="No"/>
    <s v="No"/>
    <s v="No"/>
    <s v="Standard"/>
  </r>
  <r>
    <n v="159991"/>
    <x v="319"/>
    <x v="278"/>
    <x v="12"/>
    <s v="10th District"/>
    <s v="Public"/>
    <s v="School District"/>
    <s v="No"/>
    <s v="Yes"/>
    <n v="661949"/>
    <x v="1825"/>
    <s v="8425 40TH ST. W."/>
    <m/>
    <s v="UNIVERSITY PLACE"/>
    <s v="Washington"/>
    <s v="98466"/>
    <n v="342"/>
    <n v="129"/>
    <n v="929"/>
    <n v="1400"/>
    <x v="1545"/>
    <n v="9.2100000000000001E-2"/>
    <n v="0.33639999999999998"/>
    <s v="No"/>
    <s v="No"/>
    <s v="No"/>
    <s v="No"/>
    <s v="No"/>
    <s v="No"/>
    <s v="No"/>
    <s v="No"/>
    <s v="No"/>
    <s v="No"/>
    <s v="No"/>
    <s v="Yes"/>
    <s v="Yes"/>
    <s v="Yes"/>
    <s v="Standard"/>
  </r>
  <r>
    <n v="159991"/>
    <x v="319"/>
    <x v="278"/>
    <x v="12"/>
    <s v="10th District"/>
    <s v="Public"/>
    <s v="School District"/>
    <s v="No"/>
    <s v="Yes"/>
    <n v="661946"/>
    <x v="1826"/>
    <s v="4909 79th Aveneu W"/>
    <m/>
    <s v="University Place"/>
    <s v="Washington"/>
    <s v="98467"/>
    <n v="210"/>
    <n v="62"/>
    <n v="410"/>
    <n v="682"/>
    <x v="1546"/>
    <n v="9.0899999999999995E-2"/>
    <n v="0.39879999999999999"/>
    <s v="No"/>
    <s v="No"/>
    <s v="No"/>
    <s v="No"/>
    <s v="No"/>
    <s v="No"/>
    <s v="Yes"/>
    <s v="Yes"/>
    <s v="Yes"/>
    <s v="No"/>
    <s v="No"/>
    <s v="No"/>
    <s v="No"/>
    <s v="No"/>
    <s v="Standard"/>
  </r>
  <r>
    <n v="159991"/>
    <x v="319"/>
    <x v="278"/>
    <x v="12"/>
    <s v="10th District"/>
    <s v="Public"/>
    <s v="School District"/>
    <s v="No"/>
    <s v="Yes"/>
    <n v="661943"/>
    <x v="1827"/>
    <s v="7102 40th Street W"/>
    <m/>
    <s v="University Place"/>
    <s v="Washington"/>
    <s v="98466"/>
    <n v="183"/>
    <n v="40"/>
    <n v="344"/>
    <n v="567"/>
    <x v="1547"/>
    <n v="7.0499999999999993E-2"/>
    <n v="0.39329999999999998"/>
    <s v="No"/>
    <s v="Yes"/>
    <s v="Yes"/>
    <s v="Yes"/>
    <s v="Yes"/>
    <s v="Yes"/>
    <s v="No"/>
    <s v="No"/>
    <s v="No"/>
    <s v="No"/>
    <s v="No"/>
    <s v="No"/>
    <s v="No"/>
    <s v="No"/>
    <s v="Standard"/>
  </r>
  <r>
    <n v="159991"/>
    <x v="319"/>
    <x v="278"/>
    <x v="12"/>
    <s v="10th District"/>
    <s v="Public"/>
    <s v="School District"/>
    <s v="No"/>
    <s v="Yes"/>
    <n v="661947"/>
    <x v="1828"/>
    <s v="7813 44th Street W"/>
    <m/>
    <s v="University Place"/>
    <s v="Washington"/>
    <s v="98466"/>
    <n v="223"/>
    <n v="63"/>
    <n v="451"/>
    <n v="737"/>
    <x v="1548"/>
    <n v="8.5500000000000007E-2"/>
    <n v="0.3881"/>
    <s v="No"/>
    <s v="No"/>
    <s v="No"/>
    <s v="No"/>
    <s v="No"/>
    <s v="No"/>
    <s v="Yes"/>
    <s v="Yes"/>
    <s v="Yes"/>
    <s v="No"/>
    <s v="No"/>
    <s v="No"/>
    <s v="No"/>
    <s v="No"/>
    <s v="Standard"/>
  </r>
  <r>
    <n v="159991"/>
    <x v="319"/>
    <x v="278"/>
    <x v="12"/>
    <s v="10th District"/>
    <s v="Public"/>
    <s v="School District"/>
    <s v="No"/>
    <s v="Yes"/>
    <n v="661944"/>
    <x v="1829"/>
    <s v="4523 97TH Drive W."/>
    <m/>
    <s v="UNIVERSITY PLACE"/>
    <s v="Washington"/>
    <s v="98466"/>
    <n v="120"/>
    <n v="37"/>
    <n v="326"/>
    <n v="483"/>
    <x v="1182"/>
    <n v="7.6600000000000001E-2"/>
    <n v="0.3251"/>
    <s v="Yes"/>
    <s v="Yes"/>
    <s v="Yes"/>
    <s v="Yes"/>
    <s v="Yes"/>
    <s v="Yes"/>
    <s v="No"/>
    <s v="No"/>
    <s v="No"/>
    <s v="No"/>
    <s v="No"/>
    <s v="No"/>
    <s v="No"/>
    <s v="No"/>
    <s v="Standard"/>
  </r>
  <r>
    <n v="159991"/>
    <x v="319"/>
    <x v="278"/>
    <x v="12"/>
    <s v="10th District"/>
    <s v="Public"/>
    <s v="School District"/>
    <s v="No"/>
    <s v="Yes"/>
    <n v="664318"/>
    <x v="1830"/>
    <s v="2708 Grandview Drive W"/>
    <m/>
    <s v="University Place"/>
    <s v="Washington"/>
    <s v="98466"/>
    <n v="157"/>
    <n v="52"/>
    <n v="346"/>
    <n v="555"/>
    <x v="1279"/>
    <n v="9.3700000000000006E-2"/>
    <n v="0.37659999999999999"/>
    <s v="No"/>
    <s v="Yes"/>
    <s v="Yes"/>
    <s v="Yes"/>
    <s v="Yes"/>
    <s v="Yes"/>
    <s v="No"/>
    <s v="No"/>
    <s v="No"/>
    <s v="No"/>
    <s v="No"/>
    <s v="No"/>
    <s v="No"/>
    <s v="No"/>
    <s v="Standard"/>
  </r>
  <r>
    <n v="159450"/>
    <x v="320"/>
    <x v="279"/>
    <x v="22"/>
    <s v="5th District"/>
    <s v="Public"/>
    <s v="School District"/>
    <s v="No"/>
    <s v="Yes"/>
    <n v="664732"/>
    <x v="1831"/>
    <s v="3043 Huffman Road"/>
    <m/>
    <s v="Valley"/>
    <s v="Washington"/>
    <s v="99109"/>
    <n v="21"/>
    <n v="0"/>
    <n v="5"/>
    <n v="26"/>
    <x v="1549"/>
    <n v="0"/>
    <n v="0.80769999999999997"/>
    <s v="No"/>
    <s v="No"/>
    <s v="No"/>
    <s v="No"/>
    <s v="No"/>
    <s v="No"/>
    <s v="No"/>
    <s v="No"/>
    <s v="No"/>
    <s v="No"/>
    <s v="Yes"/>
    <s v="Yes"/>
    <s v="Yes"/>
    <s v="Yes"/>
    <s v="CEP"/>
  </r>
  <r>
    <n v="159450"/>
    <x v="320"/>
    <x v="279"/>
    <x v="22"/>
    <s v="5th District"/>
    <s v="Public"/>
    <s v="School District"/>
    <s v="No"/>
    <s v="Yes"/>
    <n v="661545"/>
    <x v="1832"/>
    <s v="3034 Huffman Road"/>
    <m/>
    <s v="Valley"/>
    <s v="Washington"/>
    <s v="99181"/>
    <n v="148"/>
    <n v="0"/>
    <n v="10"/>
    <n v="158"/>
    <x v="1550"/>
    <n v="0"/>
    <n v="0.93669999999999998"/>
    <s v="No"/>
    <s v="Yes"/>
    <s v="Yes"/>
    <s v="Yes"/>
    <s v="Yes"/>
    <s v="Yes"/>
    <s v="Yes"/>
    <s v="Yes"/>
    <s v="Yes"/>
    <s v="Yes"/>
    <s v="No"/>
    <s v="No"/>
    <s v="No"/>
    <s v="No"/>
    <s v="CEP"/>
  </r>
  <r>
    <n v="159879"/>
    <x v="321"/>
    <x v="280"/>
    <x v="10"/>
    <s v="3rd District"/>
    <s v="Public"/>
    <s v="School District"/>
    <s v="No"/>
    <s v="Yes"/>
    <n v="661229"/>
    <x v="1833"/>
    <s v="1800 N. W. Bliss Rd"/>
    <m/>
    <s v="Vancouver"/>
    <s v="Washington"/>
    <s v="98685"/>
    <n v="219"/>
    <n v="0"/>
    <n v="393"/>
    <n v="612"/>
    <x v="1144"/>
    <n v="0"/>
    <n v="0.35780000000000001"/>
    <s v="No"/>
    <s v="No"/>
    <s v="No"/>
    <s v="No"/>
    <s v="No"/>
    <s v="No"/>
    <s v="No"/>
    <s v="Yes"/>
    <s v="Yes"/>
    <s v="Yes"/>
    <s v="No"/>
    <s v="No"/>
    <s v="No"/>
    <s v="No"/>
    <s v="CEP"/>
  </r>
  <r>
    <n v="159879"/>
    <x v="321"/>
    <x v="280"/>
    <x v="10"/>
    <s v="3rd District"/>
    <s v="Public"/>
    <s v="School District"/>
    <s v="No"/>
    <s v="Yes"/>
    <n v="661211"/>
    <x v="1834"/>
    <s v="5206 Franklin St."/>
    <m/>
    <s v="Vancouver"/>
    <s v="Washington"/>
    <s v="98663"/>
    <n v="92"/>
    <n v="0"/>
    <n v="238"/>
    <n v="330"/>
    <x v="1551"/>
    <n v="0"/>
    <n v="0.27879999999999999"/>
    <s v="No"/>
    <s v="Yes"/>
    <s v="Yes"/>
    <s v="Yes"/>
    <s v="Yes"/>
    <s v="Yes"/>
    <s v="Yes"/>
    <s v="No"/>
    <s v="No"/>
    <s v="No"/>
    <s v="No"/>
    <s v="No"/>
    <s v="No"/>
    <s v="No"/>
    <s v="CEP"/>
  </r>
  <r>
    <n v="159879"/>
    <x v="321"/>
    <x v="280"/>
    <x v="10"/>
    <s v="3rd District"/>
    <s v="Public"/>
    <s v="School District"/>
    <s v="No"/>
    <s v="Yes"/>
    <n v="661208"/>
    <x v="39"/>
    <s v="1900 N. W. Bliss Rd."/>
    <m/>
    <s v="Vancouver"/>
    <s v="Washington"/>
    <s v="98685"/>
    <n v="191"/>
    <n v="0"/>
    <n v="325"/>
    <n v="516"/>
    <x v="1552"/>
    <n v="0"/>
    <n v="0.37019999999999997"/>
    <s v="No"/>
    <s v="Yes"/>
    <s v="Yes"/>
    <s v="Yes"/>
    <s v="Yes"/>
    <s v="Yes"/>
    <s v="Yes"/>
    <s v="No"/>
    <s v="No"/>
    <s v="No"/>
    <s v="No"/>
    <s v="No"/>
    <s v="No"/>
    <s v="No"/>
    <s v="CEP"/>
  </r>
  <r>
    <n v="159879"/>
    <x v="321"/>
    <x v="280"/>
    <x v="10"/>
    <s v="3rd District"/>
    <s v="Public"/>
    <s v="School District"/>
    <s v="No"/>
    <s v="Yes"/>
    <n v="661234"/>
    <x v="1835"/>
    <s v="800 N.W. 99th Street"/>
    <m/>
    <s v="Vancouver"/>
    <s v="Washington"/>
    <s v="98665"/>
    <n v="359"/>
    <n v="0"/>
    <n v="833"/>
    <n v="1192"/>
    <x v="588"/>
    <n v="0"/>
    <n v="0.30120000000000002"/>
    <s v="No"/>
    <s v="No"/>
    <s v="No"/>
    <s v="No"/>
    <s v="No"/>
    <s v="No"/>
    <s v="No"/>
    <s v="No"/>
    <s v="No"/>
    <s v="No"/>
    <s v="Yes"/>
    <s v="Yes"/>
    <s v="Yes"/>
    <s v="Yes"/>
    <s v="CEP"/>
  </r>
  <r>
    <n v="159879"/>
    <x v="321"/>
    <x v="280"/>
    <x v="10"/>
    <s v="3rd District"/>
    <s v="Public"/>
    <s v="School District"/>
    <s v="No"/>
    <s v="Yes"/>
    <n v="665737"/>
    <x v="1836"/>
    <s v="800 East 40th Street"/>
    <m/>
    <s v="Vancouver"/>
    <s v="Washington"/>
    <s v="98663"/>
    <n v="443"/>
    <n v="0"/>
    <n v="61"/>
    <n v="504"/>
    <x v="1553"/>
    <n v="0"/>
    <n v="0.879"/>
    <s v="No"/>
    <s v="No"/>
    <s v="No"/>
    <s v="No"/>
    <s v="No"/>
    <s v="No"/>
    <s v="No"/>
    <s v="Yes"/>
    <s v="Yes"/>
    <s v="Yes"/>
    <s v="No"/>
    <s v="No"/>
    <s v="No"/>
    <s v="No"/>
    <s v="CEP"/>
  </r>
  <r>
    <n v="159879"/>
    <x v="321"/>
    <x v="280"/>
    <x v="10"/>
    <s v="3rd District"/>
    <s v="Public"/>
    <s v="School District"/>
    <s v="No"/>
    <s v="Yes"/>
    <n v="661209"/>
    <x v="1837"/>
    <s v="9201 N. W. 9th Avenue"/>
    <m/>
    <s v="Vancouver"/>
    <s v="Washington"/>
    <s v="98665"/>
    <n v="271"/>
    <n v="0"/>
    <n v="171"/>
    <n v="442"/>
    <x v="1554"/>
    <n v="0"/>
    <n v="0.61309999999999998"/>
    <s v="No"/>
    <s v="Yes"/>
    <s v="Yes"/>
    <s v="Yes"/>
    <s v="Yes"/>
    <s v="Yes"/>
    <s v="Yes"/>
    <s v="No"/>
    <s v="No"/>
    <s v="No"/>
    <s v="No"/>
    <s v="No"/>
    <s v="No"/>
    <s v="No"/>
    <s v="CEP"/>
  </r>
  <r>
    <n v="159879"/>
    <x v="321"/>
    <x v="280"/>
    <x v="10"/>
    <s v="3rd District"/>
    <s v="Public"/>
    <s v="School District"/>
    <s v="No"/>
    <s v="Yes"/>
    <n v="665736"/>
    <x v="1838"/>
    <s v="2921 Falk Road"/>
    <m/>
    <s v="Vancouver"/>
    <s v="Washington"/>
    <s v="98661"/>
    <n v="561"/>
    <n v="0"/>
    <n v="0"/>
    <n v="561"/>
    <x v="0"/>
    <n v="0"/>
    <n v="1"/>
    <s v="No"/>
    <s v="Yes"/>
    <s v="Yes"/>
    <s v="Yes"/>
    <s v="Yes"/>
    <s v="Yes"/>
    <s v="Yes"/>
    <s v="No"/>
    <s v="No"/>
    <s v="No"/>
    <s v="No"/>
    <s v="No"/>
    <s v="No"/>
    <s v="No"/>
    <s v="CEP"/>
  </r>
  <r>
    <n v="159879"/>
    <x v="321"/>
    <x v="280"/>
    <x v="10"/>
    <s v="3rd District"/>
    <s v="Public"/>
    <s v="School District"/>
    <s v="No"/>
    <s v="Yes"/>
    <n v="661210"/>
    <x v="1839"/>
    <s v="2700 N. W. 119th St."/>
    <m/>
    <s v="Vancouver"/>
    <s v="Washington"/>
    <s v="98685"/>
    <n v="115"/>
    <n v="0"/>
    <n v="487"/>
    <n v="602"/>
    <x v="1555"/>
    <n v="0"/>
    <n v="0.191"/>
    <s v="No"/>
    <s v="Yes"/>
    <s v="Yes"/>
    <s v="Yes"/>
    <s v="Yes"/>
    <s v="Yes"/>
    <s v="Yes"/>
    <s v="No"/>
    <s v="No"/>
    <s v="No"/>
    <s v="No"/>
    <s v="No"/>
    <s v="No"/>
    <s v="No"/>
    <s v="CEP"/>
  </r>
  <r>
    <n v="159879"/>
    <x v="321"/>
    <x v="280"/>
    <x v="10"/>
    <s v="3rd District"/>
    <s v="Public"/>
    <s v="School District"/>
    <s v="No"/>
    <s v="Yes"/>
    <n v="661240"/>
    <x v="1840"/>
    <s v="2901 General Anderson Ave."/>
    <m/>
    <s v="Vancouver"/>
    <s v="Washington"/>
    <s v="98661"/>
    <n v="54"/>
    <n v="0"/>
    <n v="38"/>
    <n v="92"/>
    <x v="1556"/>
    <n v="0"/>
    <n v="0.58699999999999997"/>
    <s v="No"/>
    <s v="No"/>
    <s v="No"/>
    <s v="No"/>
    <s v="No"/>
    <s v="No"/>
    <s v="No"/>
    <s v="No"/>
    <s v="No"/>
    <s v="No"/>
    <s v="Yes"/>
    <s v="Yes"/>
    <s v="Yes"/>
    <s v="Yes"/>
    <s v="CEP"/>
  </r>
  <r>
    <n v="159879"/>
    <x v="321"/>
    <x v="280"/>
    <x v="10"/>
    <s v="3rd District"/>
    <s v="Public"/>
    <s v="School District"/>
    <s v="No"/>
    <s v="Yes"/>
    <n v="661235"/>
    <x v="1841"/>
    <s v="5700 East 18th Street"/>
    <m/>
    <s v="Vancouver"/>
    <s v="Washington"/>
    <s v="98661"/>
    <n v="1217"/>
    <n v="0"/>
    <n v="184"/>
    <n v="1401"/>
    <x v="248"/>
    <n v="0"/>
    <n v="0.86870000000000003"/>
    <s v="No"/>
    <s v="No"/>
    <s v="No"/>
    <s v="No"/>
    <s v="No"/>
    <s v="No"/>
    <s v="No"/>
    <s v="No"/>
    <s v="No"/>
    <s v="No"/>
    <s v="Yes"/>
    <s v="Yes"/>
    <s v="Yes"/>
    <s v="Yes"/>
    <s v="CEP"/>
  </r>
  <r>
    <n v="159879"/>
    <x v="321"/>
    <x v="280"/>
    <x v="10"/>
    <s v="3rd District"/>
    <s v="Public"/>
    <s v="School District"/>
    <s v="No"/>
    <s v="Yes"/>
    <n v="665742"/>
    <x v="1842"/>
    <s v="3301 Fruit Valley Rd."/>
    <m/>
    <s v="Vancouver"/>
    <s v="Washington"/>
    <s v="98660"/>
    <n v="202"/>
    <n v="0"/>
    <n v="0"/>
    <n v="202"/>
    <x v="0"/>
    <n v="0"/>
    <n v="1"/>
    <s v="No"/>
    <s v="Yes"/>
    <s v="Yes"/>
    <s v="Yes"/>
    <s v="Yes"/>
    <s v="Yes"/>
    <s v="Yes"/>
    <s v="No"/>
    <s v="No"/>
    <s v="No"/>
    <s v="No"/>
    <s v="No"/>
    <s v="No"/>
    <s v="No"/>
    <s v="CEP"/>
  </r>
  <r>
    <n v="159879"/>
    <x v="321"/>
    <x v="280"/>
    <x v="10"/>
    <s v="3rd District"/>
    <s v="Public"/>
    <s v="School District"/>
    <s v="No"/>
    <s v="Yes"/>
    <n v="665740"/>
    <x v="1843"/>
    <s v="3000 NE 99th Street"/>
    <m/>
    <s v="Vancouver"/>
    <s v="Washington"/>
    <s v="98665"/>
    <n v="603"/>
    <n v="0"/>
    <n v="154"/>
    <n v="757"/>
    <x v="1557"/>
    <n v="0"/>
    <n v="0.79659999999999997"/>
    <s v="No"/>
    <s v="No"/>
    <s v="No"/>
    <s v="No"/>
    <s v="No"/>
    <s v="No"/>
    <s v="No"/>
    <s v="Yes"/>
    <s v="Yes"/>
    <s v="Yes"/>
    <s v="No"/>
    <s v="No"/>
    <s v="No"/>
    <s v="No"/>
    <s v="CEP"/>
  </r>
  <r>
    <n v="159879"/>
    <x v="321"/>
    <x v="280"/>
    <x v="10"/>
    <s v="3rd District"/>
    <s v="Public"/>
    <s v="School District"/>
    <s v="No"/>
    <s v="Yes"/>
    <n v="687172"/>
    <x v="1844"/>
    <s v="3100 E. 18th St."/>
    <m/>
    <s v="Vancouver"/>
    <s v="Washington"/>
    <s v="98661"/>
    <n v="40"/>
    <n v="0"/>
    <n v="8"/>
    <n v="48"/>
    <x v="794"/>
    <n v="0"/>
    <n v="0.83330000000000004"/>
    <s v="No"/>
    <s v="No"/>
    <s v="No"/>
    <s v="No"/>
    <s v="No"/>
    <s v="No"/>
    <s v="No"/>
    <s v="No"/>
    <s v="No"/>
    <s v="No"/>
    <s v="Yes"/>
    <s v="Yes"/>
    <s v="Yes"/>
    <s v="Yes"/>
    <s v="CEP"/>
  </r>
  <r>
    <n v="159879"/>
    <x v="321"/>
    <x v="280"/>
    <x v="10"/>
    <s v="3rd District"/>
    <s v="Public"/>
    <s v="School District"/>
    <s v="No"/>
    <s v="Yes"/>
    <n v="661219"/>
    <x v="1845"/>
    <s v="6400 MacArthur Blvd."/>
    <m/>
    <s v="Vancouver"/>
    <s v="Washington"/>
    <s v="98661"/>
    <n v="473"/>
    <n v="0"/>
    <n v="37"/>
    <n v="510"/>
    <x v="1558"/>
    <n v="0"/>
    <n v="0.92749999999999999"/>
    <s v="Yes"/>
    <s v="Yes"/>
    <s v="Yes"/>
    <s v="Yes"/>
    <s v="Yes"/>
    <s v="Yes"/>
    <s v="Yes"/>
    <s v="No"/>
    <s v="No"/>
    <s v="No"/>
    <s v="No"/>
    <s v="No"/>
    <s v="No"/>
    <s v="No"/>
    <s v="CEP"/>
  </r>
  <r>
    <n v="159879"/>
    <x v="321"/>
    <x v="280"/>
    <x v="10"/>
    <s v="3rd District"/>
    <s v="Public"/>
    <s v="School District"/>
    <s v="No"/>
    <s v="Yes"/>
    <n v="665743"/>
    <x v="1846"/>
    <s v="3212 East Evergreen Blvd."/>
    <m/>
    <s v="Vancouver"/>
    <s v="Washington"/>
    <s v="98661"/>
    <n v="414"/>
    <n v="0"/>
    <n v="132"/>
    <n v="546"/>
    <x v="1559"/>
    <n v="0"/>
    <n v="0.75819999999999999"/>
    <s v="No"/>
    <s v="Yes"/>
    <s v="Yes"/>
    <s v="Yes"/>
    <s v="Yes"/>
    <s v="Yes"/>
    <s v="Yes"/>
    <s v="No"/>
    <s v="No"/>
    <s v="No"/>
    <s v="No"/>
    <s v="No"/>
    <s v="No"/>
    <s v="No"/>
    <s v="CEP"/>
  </r>
  <r>
    <n v="159879"/>
    <x v="321"/>
    <x v="280"/>
    <x v="10"/>
    <s v="3rd District"/>
    <s v="Public"/>
    <s v="School District"/>
    <s v="No"/>
    <s v="Yes"/>
    <n v="665750"/>
    <x v="1847"/>
    <s v="4505 N. E. 42nd Avenue"/>
    <m/>
    <s v="Vancouver"/>
    <s v="Washington"/>
    <s v="98661"/>
    <n v="516"/>
    <n v="0"/>
    <n v="76"/>
    <n v="592"/>
    <x v="1560"/>
    <n v="0"/>
    <n v="0.87160000000000004"/>
    <s v="Yes"/>
    <s v="Yes"/>
    <s v="Yes"/>
    <s v="Yes"/>
    <s v="Yes"/>
    <s v="Yes"/>
    <s v="Yes"/>
    <s v="No"/>
    <s v="No"/>
    <s v="No"/>
    <s v="No"/>
    <s v="No"/>
    <s v="No"/>
    <s v="No"/>
    <s v="CEP"/>
  </r>
  <r>
    <n v="159879"/>
    <x v="321"/>
    <x v="280"/>
    <x v="10"/>
    <s v="3rd District"/>
    <s v="Public"/>
    <s v="School District"/>
    <s v="No"/>
    <s v="Yes"/>
    <n v="665744"/>
    <x v="1848"/>
    <s v="511 N. E. Anderson Rd."/>
    <m/>
    <s v="Vancouver"/>
    <s v="Washington"/>
    <s v="98665"/>
    <n v="324"/>
    <n v="0"/>
    <n v="78"/>
    <n v="402"/>
    <x v="1561"/>
    <n v="0"/>
    <n v="0.80600000000000005"/>
    <s v="No"/>
    <s v="Yes"/>
    <s v="Yes"/>
    <s v="Yes"/>
    <s v="Yes"/>
    <s v="Yes"/>
    <s v="Yes"/>
    <s v="No"/>
    <s v="No"/>
    <s v="No"/>
    <s v="No"/>
    <s v="No"/>
    <s v="No"/>
    <s v="No"/>
    <s v="CEP"/>
  </r>
  <r>
    <n v="159879"/>
    <x v="321"/>
    <x v="280"/>
    <x v="10"/>
    <s v="3rd District"/>
    <s v="Public"/>
    <s v="School District"/>
    <s v="No"/>
    <s v="Yes"/>
    <n v="663289"/>
    <x v="1849"/>
    <s v="6451 MacArthur Blvd"/>
    <m/>
    <s v="Vancouver"/>
    <s v="Washington"/>
    <s v="98664"/>
    <n v="116"/>
    <n v="0"/>
    <n v="40"/>
    <n v="156"/>
    <x v="1562"/>
    <n v="0"/>
    <n v="0.74360000000000004"/>
    <s v="No"/>
    <s v="Yes"/>
    <s v="Yes"/>
    <s v="Yes"/>
    <s v="Yes"/>
    <s v="Yes"/>
    <s v="Yes"/>
    <s v="Yes"/>
    <s v="Yes"/>
    <s v="Yes"/>
    <s v="Yes"/>
    <s v="Yes"/>
    <s v="Yes"/>
    <s v="Yes"/>
    <s v="CEP"/>
  </r>
  <r>
    <n v="159879"/>
    <x v="321"/>
    <x v="280"/>
    <x v="10"/>
    <s v="3rd District"/>
    <s v="Public"/>
    <s v="School District"/>
    <s v="No"/>
    <s v="Yes"/>
    <n v="665749"/>
    <x v="1850"/>
    <s v="1900 Daniels Street"/>
    <m/>
    <s v="Vancouver"/>
    <s v="Washington"/>
    <s v="98660"/>
    <n v="206"/>
    <n v="0"/>
    <n v="48"/>
    <n v="254"/>
    <x v="1563"/>
    <n v="0"/>
    <n v="0.81100000000000005"/>
    <s v="No"/>
    <s v="Yes"/>
    <s v="Yes"/>
    <s v="Yes"/>
    <s v="Yes"/>
    <s v="Yes"/>
    <s v="Yes"/>
    <s v="No"/>
    <s v="No"/>
    <s v="No"/>
    <s v="No"/>
    <s v="No"/>
    <s v="No"/>
    <s v="No"/>
    <s v="CEP"/>
  </r>
  <r>
    <n v="159879"/>
    <x v="321"/>
    <x v="280"/>
    <x v="10"/>
    <s v="3rd District"/>
    <s v="Public"/>
    <s v="School District"/>
    <s v="No"/>
    <s v="Yes"/>
    <n v="661236"/>
    <x v="1851"/>
    <s v="1601 E. McLoughlin Blvd."/>
    <m/>
    <s v="Vancouver"/>
    <s v="Washington"/>
    <s v="98663"/>
    <n v="902"/>
    <n v="0"/>
    <n v="288"/>
    <n v="1190"/>
    <x v="1564"/>
    <n v="0"/>
    <n v="0.75800000000000001"/>
    <s v="No"/>
    <s v="No"/>
    <s v="No"/>
    <s v="No"/>
    <s v="No"/>
    <s v="No"/>
    <s v="No"/>
    <s v="No"/>
    <s v="No"/>
    <s v="No"/>
    <s v="Yes"/>
    <s v="Yes"/>
    <s v="Yes"/>
    <s v="Yes"/>
    <s v="CEP"/>
  </r>
  <r>
    <n v="159879"/>
    <x v="321"/>
    <x v="280"/>
    <x v="10"/>
    <s v="3rd District"/>
    <s v="Public"/>
    <s v="School District"/>
    <s v="No"/>
    <s v="Yes"/>
    <n v="665418"/>
    <x v="1852"/>
    <s v="16100 NE 50th Ave."/>
    <m/>
    <s v="Vancouver"/>
    <s v="Washington"/>
    <s v="98686"/>
    <n v="221"/>
    <n v="0"/>
    <n v="378"/>
    <n v="599"/>
    <x v="1565"/>
    <n v="0"/>
    <n v="0.36890000000000001"/>
    <s v="No"/>
    <s v="No"/>
    <s v="No"/>
    <s v="No"/>
    <s v="No"/>
    <s v="No"/>
    <s v="No"/>
    <s v="Yes"/>
    <s v="Yes"/>
    <s v="Yes"/>
    <s v="Yes"/>
    <s v="Yes"/>
    <s v="Yes"/>
    <s v="Yes"/>
    <s v="CEP"/>
  </r>
  <r>
    <n v="159879"/>
    <x v="321"/>
    <x v="280"/>
    <x v="10"/>
    <s v="3rd District"/>
    <s v="Public"/>
    <s v="School District"/>
    <s v="No"/>
    <s v="Yes"/>
    <n v="665738"/>
    <x v="1853"/>
    <s v="8500 N. W. 9th Avenue"/>
    <m/>
    <s v="Vancouver"/>
    <s v="Washington"/>
    <s v="98665"/>
    <n v="369"/>
    <n v="0"/>
    <n v="175"/>
    <n v="544"/>
    <x v="1566"/>
    <n v="0"/>
    <n v="0.67830000000000001"/>
    <s v="No"/>
    <s v="No"/>
    <s v="No"/>
    <s v="No"/>
    <s v="No"/>
    <s v="No"/>
    <s v="No"/>
    <s v="Yes"/>
    <s v="Yes"/>
    <s v="Yes"/>
    <s v="No"/>
    <s v="No"/>
    <s v="No"/>
    <s v="No"/>
    <s v="CEP"/>
  </r>
  <r>
    <n v="159879"/>
    <x v="321"/>
    <x v="280"/>
    <x v="10"/>
    <s v="3rd District"/>
    <s v="Public"/>
    <s v="School District"/>
    <s v="No"/>
    <s v="Yes"/>
    <n v="661228"/>
    <x v="1854"/>
    <s v="3200 E. 18th Street"/>
    <m/>
    <s v="Vancouver"/>
    <s v="Washington"/>
    <s v="98661"/>
    <n v="61"/>
    <n v="0"/>
    <n v="8"/>
    <n v="69"/>
    <x v="1567"/>
    <n v="0"/>
    <n v="0.8841"/>
    <s v="No"/>
    <s v="Yes"/>
    <s v="Yes"/>
    <s v="Yes"/>
    <s v="Yes"/>
    <s v="Yes"/>
    <s v="Yes"/>
    <s v="Yes"/>
    <s v="Yes"/>
    <s v="Yes"/>
    <s v="Yes"/>
    <s v="Yes"/>
    <s v="Yes"/>
    <s v="Yes"/>
    <s v="CEP"/>
  </r>
  <r>
    <n v="159879"/>
    <x v="321"/>
    <x v="280"/>
    <x v="10"/>
    <s v="3rd District"/>
    <s v="Public"/>
    <s v="School District"/>
    <s v="No"/>
    <s v="Yes"/>
    <n v="661217"/>
    <x v="1855"/>
    <s v="9300 N. W. 21st Avenue"/>
    <m/>
    <s v="Vancouver"/>
    <s v="Washington"/>
    <s v="98665"/>
    <n v="120"/>
    <n v="0"/>
    <n v="212"/>
    <n v="332"/>
    <x v="1568"/>
    <n v="0"/>
    <n v="0.3614"/>
    <s v="No"/>
    <s v="Yes"/>
    <s v="Yes"/>
    <s v="Yes"/>
    <s v="Yes"/>
    <s v="Yes"/>
    <s v="Yes"/>
    <s v="No"/>
    <s v="No"/>
    <s v="No"/>
    <s v="No"/>
    <s v="No"/>
    <s v="No"/>
    <s v="No"/>
    <s v="CEP"/>
  </r>
  <r>
    <n v="159879"/>
    <x v="321"/>
    <x v="280"/>
    <x v="10"/>
    <s v="3rd District"/>
    <s v="Public"/>
    <s v="School District"/>
    <s v="No"/>
    <s v="Yes"/>
    <n v="665746"/>
    <x v="1798"/>
    <s v="4200 Daniels St."/>
    <m/>
    <s v="Vancouver"/>
    <s v="Washington"/>
    <s v="98661"/>
    <n v="244"/>
    <n v="0"/>
    <n v="73"/>
    <n v="317"/>
    <x v="1569"/>
    <n v="0"/>
    <n v="0.76970000000000005"/>
    <s v="No"/>
    <s v="Yes"/>
    <s v="Yes"/>
    <s v="Yes"/>
    <s v="Yes"/>
    <s v="Yes"/>
    <s v="Yes"/>
    <s v="No"/>
    <s v="No"/>
    <s v="No"/>
    <s v="No"/>
    <s v="No"/>
    <s v="No"/>
    <s v="No"/>
    <s v="CEP"/>
  </r>
  <r>
    <n v="159879"/>
    <x v="321"/>
    <x v="280"/>
    <x v="10"/>
    <s v="3rd District"/>
    <s v="Public"/>
    <s v="School District"/>
    <s v="No"/>
    <s v="Yes"/>
    <n v="661216"/>
    <x v="1856"/>
    <s v="8100 Northeast 28th Street"/>
    <m/>
    <s v="Vancouver"/>
    <s v="Washington"/>
    <s v="98662"/>
    <n v="490"/>
    <n v="0"/>
    <n v="0"/>
    <n v="490"/>
    <x v="0"/>
    <n v="0"/>
    <n v="1"/>
    <s v="Yes"/>
    <s v="Yes"/>
    <s v="Yes"/>
    <s v="Yes"/>
    <s v="Yes"/>
    <s v="Yes"/>
    <s v="Yes"/>
    <s v="No"/>
    <s v="No"/>
    <s v="No"/>
    <s v="No"/>
    <s v="No"/>
    <s v="No"/>
    <s v="No"/>
    <s v="CEP"/>
  </r>
  <r>
    <n v="159879"/>
    <x v="321"/>
    <x v="280"/>
    <x v="10"/>
    <s v="3rd District"/>
    <s v="Public"/>
    <s v="School District"/>
    <s v="No"/>
    <s v="Yes"/>
    <n v="665739"/>
    <x v="1226"/>
    <s v="5802 MacArthur Blvd."/>
    <m/>
    <s v="Vancouver"/>
    <s v="Washington"/>
    <s v="98661"/>
    <n v="889"/>
    <n v="0"/>
    <n v="0"/>
    <n v="889"/>
    <x v="0"/>
    <n v="0"/>
    <n v="1"/>
    <s v="No"/>
    <s v="No"/>
    <s v="No"/>
    <s v="No"/>
    <s v="No"/>
    <s v="No"/>
    <s v="No"/>
    <s v="Yes"/>
    <s v="Yes"/>
    <s v="Yes"/>
    <s v="No"/>
    <s v="No"/>
    <s v="No"/>
    <s v="No"/>
    <s v="CEP"/>
  </r>
  <r>
    <n v="159879"/>
    <x v="321"/>
    <x v="280"/>
    <x v="10"/>
    <s v="3rd District"/>
    <s v="Public"/>
    <s v="School District"/>
    <s v="No"/>
    <s v="Yes"/>
    <n v="665753"/>
    <x v="1857"/>
    <s v="2800 N. E. 54th Street"/>
    <m/>
    <s v="Vancouver"/>
    <s v="Washington"/>
    <s v="98663"/>
    <n v="313"/>
    <n v="0"/>
    <n v="173"/>
    <n v="486"/>
    <x v="1570"/>
    <n v="0"/>
    <n v="0.64400000000000002"/>
    <s v="No"/>
    <s v="Yes"/>
    <s v="Yes"/>
    <s v="Yes"/>
    <s v="Yes"/>
    <s v="Yes"/>
    <s v="Yes"/>
    <s v="No"/>
    <s v="No"/>
    <s v="No"/>
    <s v="No"/>
    <s v="No"/>
    <s v="No"/>
    <s v="No"/>
    <s v="CEP"/>
  </r>
  <r>
    <n v="159879"/>
    <x v="321"/>
    <x v="280"/>
    <x v="10"/>
    <s v="3rd District"/>
    <s v="Public"/>
    <s v="School District"/>
    <s v="No"/>
    <s v="Yes"/>
    <n v="665752"/>
    <x v="1858"/>
    <s v="3200 NE 86th Ave"/>
    <m/>
    <s v="Vancouver"/>
    <s v="Washington"/>
    <s v="98662"/>
    <n v="659"/>
    <n v="0"/>
    <n v="28"/>
    <n v="687"/>
    <x v="1493"/>
    <n v="0"/>
    <n v="0.95920000000000005"/>
    <s v="Yes"/>
    <s v="Yes"/>
    <s v="Yes"/>
    <s v="Yes"/>
    <s v="Yes"/>
    <s v="Yes"/>
    <s v="Yes"/>
    <s v="No"/>
    <s v="No"/>
    <s v="No"/>
    <s v="No"/>
    <s v="No"/>
    <s v="No"/>
    <s v="No"/>
    <s v="CEP"/>
  </r>
  <r>
    <n v="159879"/>
    <x v="321"/>
    <x v="280"/>
    <x v="10"/>
    <s v="3rd District"/>
    <s v="Public"/>
    <s v="School District"/>
    <s v="No"/>
    <s v="Yes"/>
    <n v="687570"/>
    <x v="1859"/>
    <s v="8408 NE 25th Ave."/>
    <m/>
    <s v="Vancouver"/>
    <s v="Washington"/>
    <s v="98665"/>
    <n v="53"/>
    <n v="0"/>
    <n v="65"/>
    <n v="118"/>
    <x v="1571"/>
    <n v="0"/>
    <n v="0.44919999999999999"/>
    <s v="No"/>
    <s v="Yes"/>
    <s v="Yes"/>
    <s v="No"/>
    <s v="No"/>
    <s v="No"/>
    <s v="No"/>
    <s v="No"/>
    <s v="No"/>
    <s v="No"/>
    <s v="No"/>
    <s v="No"/>
    <s v="No"/>
    <s v="No"/>
    <s v="CEP"/>
  </r>
  <r>
    <n v="159879"/>
    <x v="321"/>
    <x v="280"/>
    <x v="10"/>
    <s v="3rd District"/>
    <s v="Public"/>
    <s v="School District"/>
    <s v="No"/>
    <s v="Yes"/>
    <n v="661223"/>
    <x v="1380"/>
    <s v="700 N. E. 112th St."/>
    <m/>
    <s v="Vancouver"/>
    <s v="Washington"/>
    <s v="98665"/>
    <n v="245"/>
    <n v="0"/>
    <n v="173"/>
    <n v="418"/>
    <x v="1572"/>
    <n v="0"/>
    <n v="0.58609999999999995"/>
    <s v="No"/>
    <s v="Yes"/>
    <s v="Yes"/>
    <s v="Yes"/>
    <s v="Yes"/>
    <s v="Yes"/>
    <s v="Yes"/>
    <s v="No"/>
    <s v="No"/>
    <s v="No"/>
    <s v="No"/>
    <s v="No"/>
    <s v="No"/>
    <s v="No"/>
    <s v="CEP"/>
  </r>
  <r>
    <n v="159879"/>
    <x v="321"/>
    <x v="280"/>
    <x v="10"/>
    <s v="3rd District"/>
    <s v="Public"/>
    <s v="School District"/>
    <s v="No"/>
    <s v="Yes"/>
    <n v="661224"/>
    <x v="1860"/>
    <s v="1601 N. E. 129th St."/>
    <m/>
    <s v="Vancouver"/>
    <s v="Washington"/>
    <s v="98685"/>
    <n v="170"/>
    <n v="0"/>
    <n v="245"/>
    <n v="415"/>
    <x v="1573"/>
    <n v="0"/>
    <n v="0.40960000000000002"/>
    <s v="No"/>
    <s v="Yes"/>
    <s v="Yes"/>
    <s v="Yes"/>
    <s v="Yes"/>
    <s v="Yes"/>
    <s v="Yes"/>
    <s v="No"/>
    <s v="No"/>
    <s v="No"/>
    <s v="No"/>
    <s v="No"/>
    <s v="No"/>
    <s v="No"/>
    <s v="CEP"/>
  </r>
  <r>
    <n v="159879"/>
    <x v="321"/>
    <x v="280"/>
    <x v="10"/>
    <s v="3rd District"/>
    <s v="Public"/>
    <s v="School District"/>
    <s v="No"/>
    <s v="Yes"/>
    <n v="665741"/>
    <x v="1861"/>
    <s v="2215 N. E. 104th Street"/>
    <m/>
    <s v="Vancouver"/>
    <s v="Washington"/>
    <s v="98686"/>
    <n v="429"/>
    <n v="0"/>
    <n v="236"/>
    <n v="665"/>
    <x v="1574"/>
    <n v="0"/>
    <n v="0.64510000000000001"/>
    <s v="No"/>
    <s v="Yes"/>
    <s v="Yes"/>
    <s v="Yes"/>
    <s v="Yes"/>
    <s v="Yes"/>
    <s v="Yes"/>
    <s v="No"/>
    <s v="No"/>
    <s v="No"/>
    <s v="No"/>
    <s v="No"/>
    <s v="No"/>
    <s v="No"/>
    <s v="CEP"/>
  </r>
  <r>
    <n v="159879"/>
    <x v="321"/>
    <x v="280"/>
    <x v="10"/>
    <s v="3rd District"/>
    <s v="Public"/>
    <s v="School District"/>
    <s v="No"/>
    <s v="Yes"/>
    <n v="661237"/>
    <x v="1862"/>
    <s v="1300 N. W. 139th Street"/>
    <m/>
    <s v="Vancouver"/>
    <s v="Washington"/>
    <s v="98685"/>
    <n v="608"/>
    <n v="0"/>
    <n v="1226"/>
    <n v="1834"/>
    <x v="1575"/>
    <n v="0"/>
    <n v="0.33150000000000002"/>
    <s v="No"/>
    <s v="No"/>
    <s v="No"/>
    <s v="No"/>
    <s v="No"/>
    <s v="No"/>
    <s v="No"/>
    <s v="No"/>
    <s v="No"/>
    <s v="No"/>
    <s v="Yes"/>
    <s v="Yes"/>
    <s v="Yes"/>
    <s v="Yes"/>
    <s v="CEP"/>
  </r>
  <r>
    <n v="159879"/>
    <x v="321"/>
    <x v="280"/>
    <x v="10"/>
    <s v="3rd District"/>
    <s v="Public"/>
    <s v="School District"/>
    <s v="No"/>
    <s v="Yes"/>
    <n v="662950"/>
    <x v="1863"/>
    <s v="3000 NW 119th St."/>
    <m/>
    <s v="Vancouver"/>
    <s v="Washington"/>
    <s v="98685"/>
    <n v="272"/>
    <n v="0"/>
    <n v="491"/>
    <n v="763"/>
    <x v="815"/>
    <n v="0"/>
    <n v="0.35649999999999998"/>
    <s v="No"/>
    <s v="No"/>
    <s v="No"/>
    <s v="No"/>
    <s v="No"/>
    <s v="No"/>
    <s v="No"/>
    <s v="Yes"/>
    <s v="Yes"/>
    <s v="Yes"/>
    <s v="No"/>
    <s v="No"/>
    <s v="No"/>
    <s v="No"/>
    <s v="CEP"/>
  </r>
  <r>
    <n v="159879"/>
    <x v="321"/>
    <x v="280"/>
    <x v="10"/>
    <s v="3rd District"/>
    <s v="Public"/>
    <s v="School District"/>
    <s v="No"/>
    <s v="Yes"/>
    <n v="687571"/>
    <x v="1864"/>
    <s v="1111 Fort Vancouver Way"/>
    <m/>
    <s v="Van"/>
    <s v="Washington"/>
    <s v="98663"/>
    <n v="135"/>
    <n v="0"/>
    <n v="138"/>
    <n v="273"/>
    <x v="1576"/>
    <n v="0"/>
    <n v="0.4945"/>
    <s v="No"/>
    <s v="Yes"/>
    <s v="Yes"/>
    <s v="Yes"/>
    <s v="Yes"/>
    <s v="Yes"/>
    <s v="Yes"/>
    <s v="No"/>
    <s v="No"/>
    <s v="No"/>
    <s v="No"/>
    <s v="No"/>
    <s v="No"/>
    <s v="No"/>
    <s v="CEP"/>
  </r>
  <r>
    <n v="159879"/>
    <x v="321"/>
    <x v="280"/>
    <x v="10"/>
    <s v="3rd District"/>
    <s v="Public"/>
    <s v="School District"/>
    <s v="No"/>
    <s v="Yes"/>
    <n v="661239"/>
    <x v="1865"/>
    <s v="3101 Main Street"/>
    <m/>
    <s v="Vancouver"/>
    <s v="Washington"/>
    <s v="98663"/>
    <n v="209"/>
    <n v="0"/>
    <n v="580"/>
    <n v="789"/>
    <x v="1577"/>
    <n v="0"/>
    <n v="0.26490000000000002"/>
    <s v="No"/>
    <s v="No"/>
    <s v="No"/>
    <s v="No"/>
    <s v="No"/>
    <s v="No"/>
    <s v="No"/>
    <s v="Yes"/>
    <s v="Yes"/>
    <s v="Yes"/>
    <s v="Yes"/>
    <s v="Yes"/>
    <s v="Yes"/>
    <s v="Yes"/>
    <s v="CEP"/>
  </r>
  <r>
    <n v="159879"/>
    <x v="321"/>
    <x v="280"/>
    <x v="10"/>
    <s v="3rd District"/>
    <s v="Public"/>
    <s v="School District"/>
    <s v="No"/>
    <s v="Yes"/>
    <n v="687569"/>
    <x v="1866"/>
    <s v="2901 Falk Rd."/>
    <m/>
    <s v="Vancouver"/>
    <s v="Washington"/>
    <s v="98661"/>
    <n v="468"/>
    <n v="0"/>
    <n v="0"/>
    <n v="468"/>
    <x v="0"/>
    <n v="0"/>
    <n v="1"/>
    <s v="No"/>
    <s v="No"/>
    <s v="No"/>
    <s v="No"/>
    <s v="No"/>
    <s v="No"/>
    <s v="No"/>
    <s v="Yes"/>
    <s v="Yes"/>
    <s v="Yes"/>
    <s v="Yes"/>
    <s v="Yes"/>
    <s v="Yes"/>
    <s v="Yes"/>
    <s v="CEP"/>
  </r>
  <r>
    <n v="159879"/>
    <x v="321"/>
    <x v="280"/>
    <x v="10"/>
    <s v="3rd District"/>
    <s v="Public"/>
    <s v="School District"/>
    <s v="No"/>
    <s v="Yes"/>
    <n v="665751"/>
    <x v="1867"/>
    <s v="6103 N. E. 72nd Avenue"/>
    <m/>
    <s v="Vancouver"/>
    <s v="Washington"/>
    <s v="98661"/>
    <n v="568"/>
    <n v="0"/>
    <n v="119"/>
    <n v="687"/>
    <x v="1578"/>
    <n v="0"/>
    <n v="0.82679999999999998"/>
    <s v="No"/>
    <s v="Yes"/>
    <s v="Yes"/>
    <s v="Yes"/>
    <s v="Yes"/>
    <s v="Yes"/>
    <s v="Yes"/>
    <s v="No"/>
    <s v="No"/>
    <s v="No"/>
    <s v="No"/>
    <s v="No"/>
    <s v="No"/>
    <s v="No"/>
    <s v="CEP"/>
  </r>
  <r>
    <n v="159879"/>
    <x v="321"/>
    <x v="280"/>
    <x v="10"/>
    <s v="3rd District"/>
    <s v="Public"/>
    <s v="School District"/>
    <s v="No"/>
    <s v="Yes"/>
    <n v="665748"/>
    <x v="52"/>
    <s v="2908 S Street"/>
    <m/>
    <s v="Vancouver"/>
    <s v="Washington"/>
    <s v="98663"/>
    <n v="256"/>
    <n v="0"/>
    <n v="0"/>
    <n v="256"/>
    <x v="0"/>
    <n v="0"/>
    <n v="1"/>
    <s v="No"/>
    <s v="Yes"/>
    <s v="Yes"/>
    <s v="Yes"/>
    <s v="Yes"/>
    <s v="Yes"/>
    <s v="Yes"/>
    <s v="No"/>
    <s v="No"/>
    <s v="No"/>
    <s v="No"/>
    <s v="No"/>
    <s v="No"/>
    <s v="No"/>
    <s v="CEP"/>
  </r>
  <r>
    <n v="159929"/>
    <x v="322"/>
    <x v="281"/>
    <x v="8"/>
    <s v="7th District"/>
    <s v="Public"/>
    <s v="School District"/>
    <s v="No"/>
    <s v="Yes"/>
    <n v="660866"/>
    <x v="1868"/>
    <s v="9309 SW Cemetery Rd"/>
    <m/>
    <s v="Vashon Island"/>
    <s v="Washington"/>
    <s v="98070"/>
    <n v="152"/>
    <n v="32"/>
    <n v="341"/>
    <n v="525"/>
    <x v="1579"/>
    <n v="6.0999999999999999E-2"/>
    <n v="0.35049999999999998"/>
    <s v="Yes"/>
    <s v="Yes"/>
    <s v="Yes"/>
    <s v="Yes"/>
    <s v="Yes"/>
    <s v="Yes"/>
    <s v="Yes"/>
    <s v="No"/>
    <s v="No"/>
    <s v="No"/>
    <s v="No"/>
    <s v="No"/>
    <s v="No"/>
    <s v="No"/>
    <s v="Standard"/>
  </r>
  <r>
    <n v="159929"/>
    <x v="322"/>
    <x v="281"/>
    <x v="8"/>
    <s v="7th District"/>
    <s v="Public"/>
    <s v="School District"/>
    <s v="No"/>
    <s v="Yes"/>
    <n v="660867"/>
    <x v="1869"/>
    <s v="PO Box 547"/>
    <m/>
    <s v="Vashon"/>
    <s v="Washington"/>
    <s v="98070"/>
    <n v="65"/>
    <n v="20"/>
    <n v="294"/>
    <n v="379"/>
    <x v="1580"/>
    <n v="5.28E-2"/>
    <n v="0.2243"/>
    <s v="No"/>
    <s v="No"/>
    <s v="No"/>
    <s v="No"/>
    <s v="No"/>
    <s v="No"/>
    <s v="No"/>
    <s v="Yes"/>
    <s v="Yes"/>
    <s v="Yes"/>
    <s v="No"/>
    <s v="No"/>
    <s v="No"/>
    <s v="No"/>
    <s v="Standard"/>
  </r>
  <r>
    <n v="159929"/>
    <x v="322"/>
    <x v="281"/>
    <x v="8"/>
    <s v="7th District"/>
    <s v="Public"/>
    <s v="School District"/>
    <s v="No"/>
    <s v="Yes"/>
    <n v="660868"/>
    <x v="1870"/>
    <s v="PO Box 547"/>
    <m/>
    <s v="Vashon"/>
    <s v="Washington"/>
    <s v="98070"/>
    <n v="144"/>
    <n v="59"/>
    <n v="518"/>
    <n v="721"/>
    <x v="1581"/>
    <n v="8.1799999999999998E-2"/>
    <n v="0.28160000000000002"/>
    <s v="No"/>
    <s v="No"/>
    <s v="No"/>
    <s v="No"/>
    <s v="No"/>
    <s v="No"/>
    <s v="No"/>
    <s v="No"/>
    <s v="No"/>
    <s v="No"/>
    <s v="Yes"/>
    <s v="Yes"/>
    <s v="Yes"/>
    <s v="Yes"/>
    <s v="Standard"/>
  </r>
  <r>
    <n v="159737"/>
    <x v="323"/>
    <x v="6"/>
    <x v="12"/>
    <s v="6th District"/>
    <s v="Private"/>
    <s v="School District"/>
    <s v="No"/>
    <s v="Yes"/>
    <n v="662399"/>
    <x v="1871"/>
    <s v="3306 S. 58th St."/>
    <m/>
    <s v="Tacoma"/>
    <s v="Washington"/>
    <s v="98409"/>
    <n v="19"/>
    <n v="11"/>
    <n v="136"/>
    <n v="166"/>
    <x v="1582"/>
    <n v="6.6299999999999998E-2"/>
    <n v="0.1807"/>
    <s v="Yes"/>
    <s v="Yes"/>
    <s v="Yes"/>
    <s v="Yes"/>
    <s v="Yes"/>
    <s v="Yes"/>
    <s v="Yes"/>
    <s v="Yes"/>
    <s v="Yes"/>
    <s v="Yes"/>
    <s v="No"/>
    <s v="No"/>
    <s v="No"/>
    <s v="No"/>
    <s v="Standard"/>
  </r>
  <r>
    <n v="159521"/>
    <x v="324"/>
    <x v="282"/>
    <x v="31"/>
    <s v="10th District"/>
    <s v="Public"/>
    <s v="School District"/>
    <s v="No"/>
    <s v="Yes"/>
    <n v="663447"/>
    <x v="1872"/>
    <s v="11110 Conine Ave. SE"/>
    <m/>
    <s v="Olympia"/>
    <s v="Washington"/>
    <s v="98513"/>
    <n v="113"/>
    <n v="0"/>
    <n v="21"/>
    <n v="134"/>
    <x v="1583"/>
    <n v="0"/>
    <n v="0.84330000000000005"/>
    <s v="No"/>
    <s v="Yes"/>
    <s v="Yes"/>
    <s v="Yes"/>
    <s v="Yes"/>
    <s v="Yes"/>
    <s v="Yes"/>
    <s v="Yes"/>
    <s v="Yes"/>
    <s v="Yes"/>
    <s v="No"/>
    <s v="No"/>
    <s v="No"/>
    <s v="No"/>
    <s v="CEP"/>
  </r>
  <r>
    <n v="159832"/>
    <x v="325"/>
    <x v="283"/>
    <x v="10"/>
    <s v="3rd District"/>
    <s v="Public"/>
    <s v="Government"/>
    <s v="Yes"/>
    <s v="No"/>
    <n v="665806"/>
    <x v="1873"/>
    <s v="611 Grand Blvd."/>
    <m/>
    <s v="Vancouver"/>
    <s v="Washington"/>
    <s v="98661"/>
    <n v="46"/>
    <n v="15"/>
    <n v="63"/>
    <n v="124"/>
    <x v="699"/>
    <n v="0.121"/>
    <n v="0.4919"/>
    <s v="Yes"/>
    <s v="Yes"/>
    <s v="Yes"/>
    <s v="Yes"/>
    <s v="Yes"/>
    <s v="Yes"/>
    <s v="Yes"/>
    <s v="Yes"/>
    <s v="Yes"/>
    <s v="Yes"/>
    <s v="Yes"/>
    <s v="Yes"/>
    <s v="Yes"/>
    <s v="Yes"/>
    <s v="Standard"/>
  </r>
  <r>
    <n v="159190"/>
    <x v="326"/>
    <x v="284"/>
    <x v="21"/>
    <s v="3rd District"/>
    <s v="Public"/>
    <s v="School District"/>
    <s v="No"/>
    <s v="Yes"/>
    <n v="660293"/>
    <x v="1874"/>
    <s v="P.O. BOX 398"/>
    <s v="265 S. 3rd St."/>
    <s v="Cathlamet"/>
    <s v="Washington"/>
    <s v="98612"/>
    <n v="207"/>
    <n v="0"/>
    <n v="62"/>
    <n v="269"/>
    <x v="1163"/>
    <n v="0"/>
    <n v="0.76949999999999996"/>
    <s v="No"/>
    <s v="Yes"/>
    <s v="Yes"/>
    <s v="Yes"/>
    <s v="Yes"/>
    <s v="Yes"/>
    <s v="Yes"/>
    <s v="Yes"/>
    <s v="Yes"/>
    <s v="Yes"/>
    <s v="No"/>
    <s v="No"/>
    <s v="No"/>
    <s v="No"/>
    <s v="CEP"/>
  </r>
  <r>
    <n v="159190"/>
    <x v="326"/>
    <x v="284"/>
    <x v="21"/>
    <s v="3rd District"/>
    <s v="Public"/>
    <s v="School District"/>
    <s v="No"/>
    <s v="Yes"/>
    <n v="660291"/>
    <x v="1875"/>
    <s v="P.O. BOX 398"/>
    <s v="500 S. 3rd St."/>
    <s v="Cathlamet"/>
    <s v="Washington"/>
    <s v="98612"/>
    <n v="108"/>
    <n v="0"/>
    <n v="36"/>
    <n v="144"/>
    <x v="559"/>
    <n v="0"/>
    <n v="0.75"/>
    <s v="No"/>
    <s v="No"/>
    <s v="No"/>
    <s v="No"/>
    <s v="No"/>
    <s v="No"/>
    <s v="No"/>
    <s v="No"/>
    <s v="No"/>
    <s v="No"/>
    <s v="Yes"/>
    <s v="Yes"/>
    <s v="Yes"/>
    <s v="Yes"/>
    <s v="CEP"/>
  </r>
  <r>
    <n v="159983"/>
    <x v="327"/>
    <x v="285"/>
    <x v="26"/>
    <s v="4th District"/>
    <s v="Public"/>
    <s v="School District"/>
    <s v="No"/>
    <s v="Yes"/>
    <n v="664615"/>
    <x v="1876"/>
    <s v="400 N Boundary"/>
    <s v="PO Box 907"/>
    <s v="Mattawa"/>
    <s v="Washington"/>
    <s v="99349"/>
    <n v="457"/>
    <n v="0"/>
    <n v="0"/>
    <n v="457"/>
    <x v="0"/>
    <n v="0"/>
    <n v="1"/>
    <s v="Yes"/>
    <s v="Yes"/>
    <s v="Yes"/>
    <s v="Yes"/>
    <s v="Yes"/>
    <s v="Yes"/>
    <s v="Yes"/>
    <s v="No"/>
    <s v="No"/>
    <s v="No"/>
    <s v="No"/>
    <s v="No"/>
    <s v="No"/>
    <s v="No"/>
    <s v="CEP"/>
  </r>
  <r>
    <n v="159983"/>
    <x v="327"/>
    <x v="285"/>
    <x v="26"/>
    <s v="4th District"/>
    <s v="Public"/>
    <s v="School District"/>
    <s v="No"/>
    <s v="Yes"/>
    <n v="664400"/>
    <x v="1877"/>
    <s v="500 N Boundary"/>
    <s v="P.O. Box 907"/>
    <s v="Mattawa"/>
    <s v="Washington"/>
    <s v="99349"/>
    <n v="234"/>
    <n v="0"/>
    <n v="0"/>
    <n v="234"/>
    <x v="0"/>
    <n v="0"/>
    <n v="1"/>
    <s v="No"/>
    <s v="Yes"/>
    <s v="Yes"/>
    <s v="Yes"/>
    <s v="Yes"/>
    <s v="Yes"/>
    <s v="Yes"/>
    <s v="No"/>
    <s v="No"/>
    <s v="No"/>
    <s v="No"/>
    <s v="No"/>
    <s v="No"/>
    <s v="No"/>
    <s v="CEP"/>
  </r>
  <r>
    <n v="159983"/>
    <x v="327"/>
    <x v="285"/>
    <x v="26"/>
    <s v="4th District"/>
    <s v="Public"/>
    <s v="School District"/>
    <s v="No"/>
    <s v="Yes"/>
    <n v="661528"/>
    <x v="1878"/>
    <s v="500 Riverview Drive"/>
    <s v="P.O. Box 907"/>
    <s v="Mattawa"/>
    <s v="Washington"/>
    <s v="99349"/>
    <n v="348"/>
    <n v="0"/>
    <n v="0"/>
    <n v="348"/>
    <x v="0"/>
    <n v="0"/>
    <n v="1"/>
    <s v="Yes"/>
    <s v="Yes"/>
    <s v="Yes"/>
    <s v="Yes"/>
    <s v="Yes"/>
    <s v="Yes"/>
    <s v="Yes"/>
    <s v="No"/>
    <s v="No"/>
    <s v="No"/>
    <s v="No"/>
    <s v="No"/>
    <s v="No"/>
    <s v="No"/>
    <s v="CEP"/>
  </r>
  <r>
    <n v="159983"/>
    <x v="327"/>
    <x v="285"/>
    <x v="26"/>
    <s v="4th District"/>
    <s v="Public"/>
    <s v="School District"/>
    <s v="No"/>
    <s v="Yes"/>
    <n v="687484"/>
    <x v="1879"/>
    <s v="20140 Road 24 SW Suite C"/>
    <m/>
    <s v="Mattawa"/>
    <s v="Washington"/>
    <s v="99349"/>
    <n v="31"/>
    <n v="0"/>
    <n v="0"/>
    <n v="31"/>
    <x v="0"/>
    <n v="0"/>
    <n v="1"/>
    <s v="No"/>
    <s v="No"/>
    <s v="No"/>
    <s v="No"/>
    <s v="No"/>
    <s v="No"/>
    <s v="No"/>
    <s v="No"/>
    <s v="No"/>
    <s v="No"/>
    <s v="Yes"/>
    <s v="Yes"/>
    <s v="Yes"/>
    <s v="Yes"/>
    <s v="CEP"/>
  </r>
  <r>
    <n v="159983"/>
    <x v="327"/>
    <x v="285"/>
    <x v="26"/>
    <s v="4th District"/>
    <s v="Public"/>
    <s v="School District"/>
    <s v="No"/>
    <s v="Yes"/>
    <n v="664874"/>
    <x v="1880"/>
    <s v="505 N Boundary"/>
    <s v="P.O. Box 907"/>
    <s v="Mattawa"/>
    <s v="Washington"/>
    <s v="99349"/>
    <n v="768"/>
    <n v="0"/>
    <n v="0"/>
    <n v="768"/>
    <x v="0"/>
    <n v="0"/>
    <n v="1"/>
    <s v="No"/>
    <s v="No"/>
    <s v="No"/>
    <s v="No"/>
    <s v="No"/>
    <s v="No"/>
    <s v="No"/>
    <s v="No"/>
    <s v="No"/>
    <s v="No"/>
    <s v="Yes"/>
    <s v="Yes"/>
    <s v="Yes"/>
    <s v="Yes"/>
    <s v="CEP"/>
  </r>
  <r>
    <n v="159983"/>
    <x v="327"/>
    <x v="285"/>
    <x v="26"/>
    <s v="4th District"/>
    <s v="Public"/>
    <s v="School District"/>
    <s v="No"/>
    <s v="Yes"/>
    <n v="664156"/>
    <x v="1881"/>
    <s v="502 N. Boundary"/>
    <s v="PO Box 907"/>
    <s v="Mattawa"/>
    <s v="Washington"/>
    <s v="99349"/>
    <n v="597"/>
    <n v="0"/>
    <n v="0"/>
    <n v="597"/>
    <x v="0"/>
    <n v="0"/>
    <n v="1"/>
    <s v="No"/>
    <s v="No"/>
    <s v="No"/>
    <s v="No"/>
    <s v="No"/>
    <s v="No"/>
    <s v="No"/>
    <s v="Yes"/>
    <s v="Yes"/>
    <s v="Yes"/>
    <s v="No"/>
    <s v="No"/>
    <s v="No"/>
    <s v="No"/>
    <s v="CEP"/>
  </r>
  <r>
    <n v="159519"/>
    <x v="328"/>
    <x v="286"/>
    <x v="21"/>
    <s v="5th District"/>
    <s v="Public"/>
    <s v="School District"/>
    <s v="No"/>
    <s v="Yes"/>
    <n v="662123"/>
    <x v="1882"/>
    <s v="184 Academy St"/>
    <m/>
    <s v="Waitsburg"/>
    <s v="Washington"/>
    <s v="99361"/>
    <n v="52"/>
    <n v="0"/>
    <n v="14"/>
    <n v="66"/>
    <x v="1584"/>
    <n v="0"/>
    <n v="0.78790000000000004"/>
    <s v="No"/>
    <s v="No"/>
    <s v="No"/>
    <s v="No"/>
    <s v="No"/>
    <s v="No"/>
    <s v="No"/>
    <s v="Yes"/>
    <s v="Yes"/>
    <s v="Yes"/>
    <s v="No"/>
    <s v="No"/>
    <s v="No"/>
    <s v="No"/>
    <s v="CEP"/>
  </r>
  <r>
    <n v="159519"/>
    <x v="328"/>
    <x v="286"/>
    <x v="25"/>
    <s v="5th District"/>
    <s v="Public"/>
    <s v="School District"/>
    <s v="No"/>
    <s v="Yes"/>
    <n v="662122"/>
    <x v="1883"/>
    <s v="PO BOX 217"/>
    <m/>
    <s v="WAITSBURG"/>
    <s v="Washington"/>
    <s v="99361"/>
    <n v="89"/>
    <n v="0"/>
    <n v="34"/>
    <n v="123"/>
    <x v="1398"/>
    <n v="0"/>
    <n v="0.72360000000000002"/>
    <s v="Yes"/>
    <s v="Yes"/>
    <s v="Yes"/>
    <s v="Yes"/>
    <s v="Yes"/>
    <s v="Yes"/>
    <s v="Yes"/>
    <s v="No"/>
    <s v="No"/>
    <s v="No"/>
    <s v="No"/>
    <s v="No"/>
    <s v="No"/>
    <s v="No"/>
    <s v="CEP"/>
  </r>
  <r>
    <n v="159519"/>
    <x v="328"/>
    <x v="286"/>
    <x v="25"/>
    <s v="5th District"/>
    <s v="Public"/>
    <s v="School District"/>
    <s v="No"/>
    <s v="Yes"/>
    <n v="662124"/>
    <x v="1884"/>
    <s v="184 Academy St"/>
    <m/>
    <s v="Waitsburg"/>
    <s v="Washington"/>
    <s v="99361"/>
    <n v="74"/>
    <n v="0"/>
    <n v="20"/>
    <n v="94"/>
    <x v="1585"/>
    <n v="0"/>
    <n v="0.78720000000000001"/>
    <s v="No"/>
    <s v="No"/>
    <s v="No"/>
    <s v="No"/>
    <s v="No"/>
    <s v="No"/>
    <s v="No"/>
    <s v="No"/>
    <s v="No"/>
    <s v="No"/>
    <s v="Yes"/>
    <s v="Yes"/>
    <s v="Yes"/>
    <s v="Yes"/>
    <s v="CEP"/>
  </r>
  <r>
    <n v="159977"/>
    <x v="329"/>
    <x v="287"/>
    <x v="25"/>
    <s v="5th District"/>
    <s v="Public"/>
    <s v="School District"/>
    <s v="No"/>
    <s v="Yes"/>
    <n v="662106"/>
    <x v="1885"/>
    <s v="1718 Pleasant Street"/>
    <m/>
    <s v="Walla Walla"/>
    <s v="Washington"/>
    <s v="99362"/>
    <n v="253"/>
    <n v="0"/>
    <n v="118"/>
    <n v="371"/>
    <x v="1586"/>
    <n v="0"/>
    <n v="0.68189999999999995"/>
    <s v="No"/>
    <s v="Yes"/>
    <s v="Yes"/>
    <s v="Yes"/>
    <s v="Yes"/>
    <s v="Yes"/>
    <s v="Yes"/>
    <s v="No"/>
    <s v="No"/>
    <s v="No"/>
    <s v="No"/>
    <s v="No"/>
    <s v="No"/>
    <s v="No"/>
    <s v="CEP"/>
  </r>
  <r>
    <n v="159977"/>
    <x v="329"/>
    <x v="287"/>
    <x v="21"/>
    <s v="5th District"/>
    <s v="Public"/>
    <s v="School District"/>
    <s v="No"/>
    <s v="Yes"/>
    <n v="662108"/>
    <x v="190"/>
    <s v="1174 Entley"/>
    <m/>
    <s v="Walla Walla"/>
    <s v="Washington"/>
    <s v="99362"/>
    <n v="338"/>
    <n v="0"/>
    <n v="120"/>
    <n v="458"/>
    <x v="1587"/>
    <n v="0"/>
    <n v="0.73799999999999999"/>
    <s v="No"/>
    <s v="Yes"/>
    <s v="Yes"/>
    <s v="Yes"/>
    <s v="Yes"/>
    <s v="Yes"/>
    <s v="Yes"/>
    <s v="No"/>
    <s v="No"/>
    <s v="No"/>
    <s v="No"/>
    <s v="No"/>
    <s v="No"/>
    <s v="No"/>
    <s v="CEP"/>
  </r>
  <r>
    <n v="159977"/>
    <x v="329"/>
    <x v="287"/>
    <x v="25"/>
    <s v="5th District"/>
    <s v="Public"/>
    <s v="School District"/>
    <s v="No"/>
    <s v="Yes"/>
    <n v="662104"/>
    <x v="1886"/>
    <s v="906 Chase"/>
    <m/>
    <s v="Walla Walla"/>
    <s v="Washington"/>
    <s v="99362"/>
    <n v="378"/>
    <n v="0"/>
    <n v="172"/>
    <n v="550"/>
    <x v="601"/>
    <n v="0"/>
    <n v="0.68730000000000002"/>
    <s v="No"/>
    <s v="No"/>
    <s v="No"/>
    <s v="No"/>
    <s v="No"/>
    <s v="No"/>
    <s v="No"/>
    <s v="Yes"/>
    <s v="Yes"/>
    <s v="Yes"/>
    <s v="No"/>
    <s v="No"/>
    <s v="No"/>
    <s v="No"/>
    <s v="CEP"/>
  </r>
  <r>
    <n v="159977"/>
    <x v="329"/>
    <x v="287"/>
    <x v="21"/>
    <s v="5th District"/>
    <s v="Public"/>
    <s v="School District"/>
    <s v="No"/>
    <s v="Yes"/>
    <n v="663301"/>
    <x v="1887"/>
    <s v="1174 Entley"/>
    <m/>
    <s v="Walla Walla"/>
    <s v="Washington"/>
    <s v="99362"/>
    <n v="498"/>
    <n v="0"/>
    <n v="22"/>
    <n v="520"/>
    <x v="1588"/>
    <n v="0"/>
    <n v="0.9577"/>
    <s v="No"/>
    <s v="Yes"/>
    <s v="Yes"/>
    <s v="Yes"/>
    <s v="Yes"/>
    <s v="Yes"/>
    <s v="Yes"/>
    <s v="No"/>
    <s v="No"/>
    <s v="No"/>
    <s v="No"/>
    <s v="No"/>
    <s v="No"/>
    <s v="No"/>
    <s v="CEP"/>
  </r>
  <r>
    <n v="159977"/>
    <x v="329"/>
    <x v="287"/>
    <x v="25"/>
    <s v="5th District"/>
    <s v="Public"/>
    <s v="School District"/>
    <s v="No"/>
    <s v="Yes"/>
    <n v="662112"/>
    <x v="1888"/>
    <s v="1174"/>
    <s v="Entley Street"/>
    <s v="Walla Walla"/>
    <s v="Washington"/>
    <s v="99362"/>
    <n v="198"/>
    <n v="0"/>
    <n v="0"/>
    <n v="198"/>
    <x v="0"/>
    <n v="0"/>
    <n v="1"/>
    <s v="No"/>
    <s v="No"/>
    <s v="No"/>
    <s v="No"/>
    <s v="No"/>
    <s v="No"/>
    <s v="No"/>
    <s v="Yes"/>
    <s v="Yes"/>
    <s v="Yes"/>
    <s v="Yes"/>
    <s v="Yes"/>
    <s v="Yes"/>
    <s v="Yes"/>
    <s v="CEP"/>
  </r>
  <r>
    <n v="159977"/>
    <x v="329"/>
    <x v="287"/>
    <x v="21"/>
    <s v="5th District"/>
    <s v="Public"/>
    <s v="School District"/>
    <s v="No"/>
    <s v="Yes"/>
    <n v="685369"/>
    <x v="1889"/>
    <s v="1174 Entley"/>
    <s v="Entley Street"/>
    <s v="Walla Walla"/>
    <s v="Washington"/>
    <s v="99362"/>
    <n v="121"/>
    <n v="0"/>
    <n v="0"/>
    <n v="121"/>
    <x v="0"/>
    <n v="0"/>
    <n v="1"/>
    <s v="No"/>
    <s v="No"/>
    <s v="No"/>
    <s v="No"/>
    <s v="No"/>
    <s v="No"/>
    <s v="No"/>
    <s v="Yes"/>
    <s v="Yes"/>
    <s v="Yes"/>
    <s v="Yes"/>
    <s v="Yes"/>
    <s v="Yes"/>
    <s v="Yes"/>
    <s v="CEP"/>
  </r>
  <r>
    <n v="159977"/>
    <x v="329"/>
    <x v="287"/>
    <x v="25"/>
    <s v="5th District"/>
    <s v="Public"/>
    <s v="School District"/>
    <s v="No"/>
    <s v="Yes"/>
    <n v="662105"/>
    <x v="1690"/>
    <s v="450 Bridge St."/>
    <m/>
    <s v="Walla Walla"/>
    <s v="Washington"/>
    <s v="99362"/>
    <n v="288"/>
    <n v="0"/>
    <n v="101"/>
    <n v="389"/>
    <x v="1589"/>
    <n v="0"/>
    <n v="0.74039999999999995"/>
    <s v="No"/>
    <s v="No"/>
    <s v="No"/>
    <s v="No"/>
    <s v="No"/>
    <s v="No"/>
    <s v="No"/>
    <s v="Yes"/>
    <s v="Yes"/>
    <s v="Yes"/>
    <s v="No"/>
    <s v="No"/>
    <s v="No"/>
    <s v="No"/>
    <s v="CEP"/>
  </r>
  <r>
    <n v="159977"/>
    <x v="329"/>
    <x v="287"/>
    <x v="21"/>
    <s v="5th District"/>
    <s v="Public"/>
    <s v="School District"/>
    <s v="No"/>
    <s v="Yes"/>
    <n v="662110"/>
    <x v="1890"/>
    <s v="1174"/>
    <s v="Entley Street"/>
    <s v="Walla Walla"/>
    <s v="Washington"/>
    <s v="99362"/>
    <n v="270"/>
    <n v="0"/>
    <n v="199"/>
    <n v="469"/>
    <x v="1590"/>
    <n v="0"/>
    <n v="0.57569999999999999"/>
    <s v="No"/>
    <s v="Yes"/>
    <s v="Yes"/>
    <s v="Yes"/>
    <s v="Yes"/>
    <s v="Yes"/>
    <s v="Yes"/>
    <s v="No"/>
    <s v="No"/>
    <s v="No"/>
    <s v="No"/>
    <s v="No"/>
    <s v="No"/>
    <s v="No"/>
    <s v="CEP"/>
  </r>
  <r>
    <n v="159977"/>
    <x v="329"/>
    <x v="287"/>
    <x v="25"/>
    <s v="5th District"/>
    <s v="Public"/>
    <s v="School District"/>
    <s v="No"/>
    <s v="Yes"/>
    <n v="662111"/>
    <x v="1891"/>
    <s v="410 Howard Street"/>
    <s v="Howard Street"/>
    <s v="Walla Walla"/>
    <s v="Washington"/>
    <s v="99362"/>
    <n v="340"/>
    <n v="0"/>
    <n v="12"/>
    <n v="352"/>
    <x v="1591"/>
    <n v="0"/>
    <n v="0.96589999999999998"/>
    <s v="No"/>
    <s v="Yes"/>
    <s v="Yes"/>
    <s v="Yes"/>
    <s v="Yes"/>
    <s v="Yes"/>
    <s v="Yes"/>
    <s v="No"/>
    <s v="No"/>
    <s v="No"/>
    <s v="No"/>
    <s v="No"/>
    <s v="No"/>
    <s v="No"/>
    <s v="CEP"/>
  </r>
  <r>
    <n v="159977"/>
    <x v="329"/>
    <x v="287"/>
    <x v="25"/>
    <s v="5th District"/>
    <s v="Public"/>
    <s v="School District"/>
    <s v="No"/>
    <s v="Yes"/>
    <n v="686337"/>
    <x v="1892"/>
    <s v="1150"/>
    <s v="W. Chestnut Street"/>
    <s v="Walla Walla"/>
    <s v="Washington"/>
    <s v="99362"/>
    <n v="202"/>
    <n v="0"/>
    <n v="0"/>
    <n v="202"/>
    <x v="0"/>
    <n v="0"/>
    <n v="1"/>
    <s v="Yes"/>
    <s v="No"/>
    <s v="No"/>
    <s v="No"/>
    <s v="No"/>
    <s v="No"/>
    <s v="No"/>
    <s v="No"/>
    <s v="No"/>
    <s v="No"/>
    <s v="No"/>
    <s v="No"/>
    <s v="No"/>
    <s v="No"/>
    <s v="CEP"/>
  </r>
  <r>
    <n v="159977"/>
    <x v="329"/>
    <x v="287"/>
    <x v="21"/>
    <s v="5th District"/>
    <s v="Public"/>
    <s v="School District"/>
    <s v="No"/>
    <s v="Yes"/>
    <n v="662103"/>
    <x v="1893"/>
    <s v="1174"/>
    <s v="Entley Street"/>
    <s v="Walla Walla"/>
    <s v="Washington"/>
    <s v="99362"/>
    <n v="851"/>
    <n v="0"/>
    <n v="734"/>
    <n v="1585"/>
    <x v="1592"/>
    <n v="0"/>
    <n v="0.53690000000000004"/>
    <s v="No"/>
    <s v="No"/>
    <s v="No"/>
    <s v="No"/>
    <s v="No"/>
    <s v="No"/>
    <s v="No"/>
    <s v="No"/>
    <s v="No"/>
    <s v="No"/>
    <s v="Yes"/>
    <s v="Yes"/>
    <s v="Yes"/>
    <s v="Yes"/>
    <s v="CEP"/>
  </r>
  <r>
    <n v="159919"/>
    <x v="330"/>
    <x v="288"/>
    <x v="30"/>
    <s v="4th District"/>
    <s v="Public"/>
    <s v="School District"/>
    <s v="No"/>
    <s v="Yes"/>
    <n v="678934"/>
    <x v="242"/>
    <s v="1309 South Camas Avenue"/>
    <s v="PO BOX 38"/>
    <s v="Wapato"/>
    <s v="Washington"/>
    <s v="98951"/>
    <n v="382"/>
    <n v="0"/>
    <n v="0"/>
    <n v="382"/>
    <x v="0"/>
    <n v="0"/>
    <n v="1"/>
    <s v="No"/>
    <s v="No"/>
    <s v="No"/>
    <s v="Yes"/>
    <s v="Yes"/>
    <s v="Yes"/>
    <s v="Yes"/>
    <s v="No"/>
    <s v="No"/>
    <s v="No"/>
    <s v="No"/>
    <s v="No"/>
    <s v="No"/>
    <s v="No"/>
    <s v="CEP"/>
  </r>
  <r>
    <n v="159919"/>
    <x v="330"/>
    <x v="288"/>
    <x v="30"/>
    <s v="4th District"/>
    <s v="Public"/>
    <s v="School District"/>
    <s v="No"/>
    <s v="Yes"/>
    <n v="664035"/>
    <x v="1894"/>
    <s v="1010 South Camas Avenue"/>
    <s v="1010 South Camas Avenue"/>
    <s v="Wapato"/>
    <s v="Washington"/>
    <s v="98951"/>
    <n v="427"/>
    <n v="0"/>
    <n v="0"/>
    <n v="427"/>
    <x v="0"/>
    <n v="0"/>
    <n v="1"/>
    <s v="Yes"/>
    <s v="Yes"/>
    <s v="Yes"/>
    <s v="Yes"/>
    <s v="No"/>
    <s v="No"/>
    <s v="No"/>
    <s v="No"/>
    <s v="No"/>
    <s v="No"/>
    <s v="No"/>
    <s v="No"/>
    <s v="No"/>
    <s v="No"/>
    <s v="CEP"/>
  </r>
  <r>
    <n v="159919"/>
    <x v="330"/>
    <x v="288"/>
    <x v="30"/>
    <s v="4th District"/>
    <s v="Public"/>
    <s v="School District"/>
    <s v="No"/>
    <s v="Yes"/>
    <n v="662285"/>
    <x v="1895"/>
    <s v="310 South Wasco Avenue"/>
    <m/>
    <s v="Wapato"/>
    <s v="Washington"/>
    <s v="98951"/>
    <n v="73"/>
    <n v="0"/>
    <n v="0"/>
    <n v="73"/>
    <x v="0"/>
    <n v="0"/>
    <n v="1"/>
    <s v="No"/>
    <s v="No"/>
    <s v="No"/>
    <s v="No"/>
    <s v="No"/>
    <s v="No"/>
    <s v="No"/>
    <s v="No"/>
    <s v="No"/>
    <s v="No"/>
    <s v="Yes"/>
    <s v="Yes"/>
    <s v="Yes"/>
    <s v="Yes"/>
    <s v="CEP"/>
  </r>
  <r>
    <n v="159919"/>
    <x v="330"/>
    <x v="288"/>
    <x v="30"/>
    <s v="4th District"/>
    <s v="Public"/>
    <s v="School District"/>
    <s v="No"/>
    <s v="Yes"/>
    <n v="663973"/>
    <x v="1896"/>
    <s v="910 South Camas Avenue"/>
    <s v="910 South Camas Avenue"/>
    <s v="Wapato"/>
    <s v="Washington"/>
    <s v="98951"/>
    <n v="312"/>
    <n v="0"/>
    <n v="0"/>
    <n v="312"/>
    <x v="0"/>
    <n v="0"/>
    <n v="1"/>
    <s v="No"/>
    <s v="No"/>
    <s v="No"/>
    <s v="No"/>
    <s v="Yes"/>
    <s v="Yes"/>
    <s v="Yes"/>
    <s v="No"/>
    <s v="No"/>
    <s v="No"/>
    <s v="No"/>
    <s v="No"/>
    <s v="No"/>
    <s v="No"/>
    <s v="CEP"/>
  </r>
  <r>
    <n v="159919"/>
    <x v="330"/>
    <x v="288"/>
    <x v="30"/>
    <s v="4th District"/>
    <s v="Public"/>
    <s v="School District"/>
    <s v="No"/>
    <s v="Yes"/>
    <n v="685112"/>
    <x v="1897"/>
    <s v="1307 South Camas Avenue"/>
    <m/>
    <s v="Wapato"/>
    <s v="Washington"/>
    <s v="98951"/>
    <n v="380"/>
    <n v="0"/>
    <n v="0"/>
    <n v="380"/>
    <x v="0"/>
    <n v="0"/>
    <n v="1"/>
    <s v="No"/>
    <s v="Yes"/>
    <s v="Yes"/>
    <s v="Yes"/>
    <s v="No"/>
    <s v="No"/>
    <s v="No"/>
    <s v="No"/>
    <s v="No"/>
    <s v="No"/>
    <s v="No"/>
    <s v="No"/>
    <s v="No"/>
    <s v="No"/>
    <s v="CEP"/>
  </r>
  <r>
    <n v="159919"/>
    <x v="330"/>
    <x v="288"/>
    <x v="30"/>
    <s v="4th District"/>
    <s v="Public"/>
    <s v="School District"/>
    <s v="No"/>
    <s v="Yes"/>
    <n v="664334"/>
    <x v="1898"/>
    <s v="1202 South Camas Avenue"/>
    <s v="South Camas Avenue"/>
    <s v="Wapato"/>
    <s v="Washington"/>
    <s v="98951"/>
    <n v="848"/>
    <n v="0"/>
    <n v="0"/>
    <n v="848"/>
    <x v="0"/>
    <n v="0"/>
    <n v="1"/>
    <s v="No"/>
    <s v="No"/>
    <s v="No"/>
    <s v="No"/>
    <s v="No"/>
    <s v="No"/>
    <s v="No"/>
    <s v="No"/>
    <s v="No"/>
    <s v="No"/>
    <s v="Yes"/>
    <s v="Yes"/>
    <s v="Yes"/>
    <s v="Yes"/>
    <s v="CEP"/>
  </r>
  <r>
    <n v="159919"/>
    <x v="330"/>
    <x v="288"/>
    <x v="30"/>
    <s v="4th District"/>
    <s v="Public"/>
    <s v="School District"/>
    <s v="No"/>
    <s v="Yes"/>
    <n v="663972"/>
    <x v="1899"/>
    <s v="1309 Kateri Lane"/>
    <s v="Kateri Lane"/>
    <s v="Wapato"/>
    <s v="Washington"/>
    <s v="98951"/>
    <n v="701"/>
    <n v="0"/>
    <n v="0"/>
    <n v="701"/>
    <x v="0"/>
    <n v="0"/>
    <n v="1"/>
    <s v="No"/>
    <s v="No"/>
    <s v="No"/>
    <s v="No"/>
    <s v="No"/>
    <s v="No"/>
    <s v="No"/>
    <s v="Yes"/>
    <s v="Yes"/>
    <s v="Yes"/>
    <s v="No"/>
    <s v="No"/>
    <s v="No"/>
    <s v="No"/>
    <s v="CEP"/>
  </r>
  <r>
    <n v="159966"/>
    <x v="331"/>
    <x v="289"/>
    <x v="26"/>
    <s v="4th District"/>
    <s v="Public"/>
    <s v="School District"/>
    <s v="No"/>
    <s v="Yes"/>
    <n v="678925"/>
    <x v="1900"/>
    <s v="101 West Beck Way"/>
    <m/>
    <s v="Warden"/>
    <s v="Washington"/>
    <s v="98857"/>
    <n v="286"/>
    <n v="0"/>
    <n v="90"/>
    <n v="376"/>
    <x v="1593"/>
    <n v="0"/>
    <n v="0.76060000000000005"/>
    <s v="Yes"/>
    <s v="Yes"/>
    <s v="Yes"/>
    <s v="Yes"/>
    <s v="Yes"/>
    <s v="Yes"/>
    <s v="Yes"/>
    <s v="No"/>
    <s v="No"/>
    <s v="No"/>
    <s v="No"/>
    <s v="No"/>
    <s v="No"/>
    <s v="No"/>
    <s v="CEP"/>
  </r>
  <r>
    <n v="159966"/>
    <x v="331"/>
    <x v="289"/>
    <x v="26"/>
    <s v="4th District"/>
    <s v="Public"/>
    <s v="School District"/>
    <s v="No"/>
    <s v="Yes"/>
    <n v="678923"/>
    <x v="1901"/>
    <s v="101 W Beck Way"/>
    <m/>
    <s v="Warden"/>
    <s v="Washington"/>
    <s v="98857"/>
    <n v="214"/>
    <n v="0"/>
    <n v="67"/>
    <n v="281"/>
    <x v="1594"/>
    <n v="0"/>
    <n v="0.76160000000000005"/>
    <s v="No"/>
    <s v="No"/>
    <s v="No"/>
    <s v="No"/>
    <s v="No"/>
    <s v="No"/>
    <s v="No"/>
    <s v="No"/>
    <s v="No"/>
    <s v="No"/>
    <s v="Yes"/>
    <s v="Yes"/>
    <s v="Yes"/>
    <s v="Yes"/>
    <s v="CEP"/>
  </r>
  <r>
    <n v="159966"/>
    <x v="331"/>
    <x v="289"/>
    <x v="26"/>
    <s v="4th District"/>
    <s v="Public"/>
    <s v="School District"/>
    <s v="No"/>
    <s v="Yes"/>
    <n v="678924"/>
    <x v="1902"/>
    <s v="101 West Beck Way"/>
    <m/>
    <s v="Warden"/>
    <s v="Washington"/>
    <s v="98857"/>
    <n v="174"/>
    <n v="0"/>
    <n v="40"/>
    <n v="214"/>
    <x v="1595"/>
    <n v="0"/>
    <n v="0.81310000000000004"/>
    <s v="No"/>
    <s v="No"/>
    <s v="No"/>
    <s v="No"/>
    <s v="No"/>
    <s v="No"/>
    <s v="No"/>
    <s v="Yes"/>
    <s v="Yes"/>
    <s v="Yes"/>
    <s v="No"/>
    <s v="No"/>
    <s v="No"/>
    <s v="No"/>
    <s v="CEP"/>
  </r>
  <r>
    <n v="160231"/>
    <x v="332"/>
    <x v="6"/>
    <x v="36"/>
    <s v="2nd District"/>
    <s v="Private"/>
    <s v="School District"/>
    <s v="No"/>
    <s v="Yes"/>
    <n v="683819"/>
    <x v="1903"/>
    <s v="107 Enchanted Forest Rd"/>
    <m/>
    <s v="Eastsound"/>
    <s v="Washington"/>
    <s v="98245"/>
    <n v="23"/>
    <n v="7"/>
    <n v="54"/>
    <n v="84"/>
    <x v="1596"/>
    <n v="8.3299999999999999E-2"/>
    <n v="0.35709999999999997"/>
    <s v="No"/>
    <s v="Yes"/>
    <s v="Yes"/>
    <s v="Yes"/>
    <s v="Yes"/>
    <s v="Yes"/>
    <s v="Yes"/>
    <s v="Yes"/>
    <s v="Yes"/>
    <s v="Yes"/>
    <s v="Yes"/>
    <s v="Yes"/>
    <s v="Yes"/>
    <s v="Yes"/>
    <s v="Standard"/>
  </r>
  <r>
    <n v="159838"/>
    <x v="333"/>
    <x v="290"/>
    <x v="10"/>
    <s v="3rd District"/>
    <s v="Public"/>
    <s v="Government"/>
    <s v="Yes"/>
    <s v="No"/>
    <n v="664519"/>
    <x v="1904"/>
    <s v="2214 East 13th Street"/>
    <m/>
    <s v="Vancouver"/>
    <s v="Washington"/>
    <s v="98661"/>
    <n v="15"/>
    <n v="3"/>
    <n v="40"/>
    <n v="58"/>
    <x v="1597"/>
    <n v="5.1700000000000003E-2"/>
    <n v="0.31030000000000002"/>
    <s v="No"/>
    <s v="No"/>
    <s v="No"/>
    <s v="No"/>
    <s v="No"/>
    <s v="No"/>
    <s v="No"/>
    <s v="Yes"/>
    <s v="Yes"/>
    <s v="Yes"/>
    <s v="Yes"/>
    <s v="Yes"/>
    <s v="Yes"/>
    <s v="Yes"/>
    <s v="Standard"/>
  </r>
  <r>
    <n v="159836"/>
    <x v="334"/>
    <x v="6"/>
    <x v="9"/>
    <s v="6th District"/>
    <s v="Public"/>
    <s v="Government"/>
    <s v="Yes"/>
    <s v="No"/>
    <n v="664255"/>
    <x v="1905"/>
    <s v="Washington Youth Academy"/>
    <s v="1207 Carver St. W."/>
    <s v="Bremerton"/>
    <s v="Washington"/>
    <s v="98312"/>
    <n v="138"/>
    <n v="0"/>
    <n v="0"/>
    <n v="138"/>
    <x v="0"/>
    <n v="0"/>
    <n v="1"/>
    <s v="No"/>
    <s v="No"/>
    <s v="No"/>
    <s v="No"/>
    <s v="No"/>
    <s v="No"/>
    <s v="No"/>
    <s v="No"/>
    <s v="No"/>
    <s v="No"/>
    <s v="Yes"/>
    <s v="Yes"/>
    <s v="Yes"/>
    <s v="Yes"/>
    <s v="Standard"/>
  </r>
  <r>
    <n v="159906"/>
    <x v="335"/>
    <x v="291"/>
    <x v="37"/>
    <s v="3rd District"/>
    <s v="Public"/>
    <s v="School District"/>
    <s v="No"/>
    <s v="Yes"/>
    <n v="661252"/>
    <x v="1906"/>
    <s v="9731 Washougal River Rd"/>
    <m/>
    <s v="Washougal"/>
    <s v="Washington"/>
    <s v="98671"/>
    <n v="33"/>
    <n v="9"/>
    <n v="136"/>
    <n v="178"/>
    <x v="1598"/>
    <n v="5.0599999999999999E-2"/>
    <n v="0.23599999999999999"/>
    <s v="No"/>
    <s v="No"/>
    <s v="No"/>
    <s v="No"/>
    <s v="No"/>
    <s v="No"/>
    <s v="No"/>
    <s v="Yes"/>
    <s v="Yes"/>
    <s v="Yes"/>
    <s v="No"/>
    <s v="No"/>
    <s v="No"/>
    <s v="No"/>
    <s v="Standard"/>
  </r>
  <r>
    <n v="159906"/>
    <x v="335"/>
    <x v="291"/>
    <x v="37"/>
    <s v="3rd District"/>
    <s v="Public"/>
    <s v="School District"/>
    <s v="No"/>
    <s v="Yes"/>
    <n v="661250"/>
    <x v="1907"/>
    <s v="9731 Washougal River Road"/>
    <m/>
    <s v="Washougal"/>
    <s v="Washington"/>
    <s v="98671"/>
    <n v="54"/>
    <n v="16"/>
    <n v="226"/>
    <n v="296"/>
    <x v="567"/>
    <n v="5.4100000000000002E-2"/>
    <n v="0.23649999999999999"/>
    <s v="Yes"/>
    <s v="Yes"/>
    <s v="Yes"/>
    <s v="Yes"/>
    <s v="Yes"/>
    <s v="Yes"/>
    <s v="Yes"/>
    <s v="No"/>
    <s v="No"/>
    <s v="No"/>
    <s v="No"/>
    <s v="No"/>
    <s v="No"/>
    <s v="No"/>
    <s v="Standard"/>
  </r>
  <r>
    <n v="159906"/>
    <x v="335"/>
    <x v="291"/>
    <x v="10"/>
    <s v="3rd District"/>
    <s v="Public"/>
    <s v="School District"/>
    <s v="No"/>
    <s v="Yes"/>
    <n v="684925"/>
    <x v="1908"/>
    <s v="35300 SE Evergreen Blvd"/>
    <m/>
    <s v="Washougal"/>
    <s v="Washington"/>
    <s v="98671"/>
    <n v="106"/>
    <n v="25"/>
    <n v="231"/>
    <n v="362"/>
    <x v="1599"/>
    <n v="6.9099999999999995E-2"/>
    <n v="0.3619"/>
    <s v="Yes"/>
    <s v="Yes"/>
    <s v="Yes"/>
    <s v="Yes"/>
    <s v="Yes"/>
    <s v="Yes"/>
    <s v="Yes"/>
    <s v="No"/>
    <s v="No"/>
    <s v="No"/>
    <s v="No"/>
    <s v="No"/>
    <s v="No"/>
    <s v="No"/>
    <s v="Standard"/>
  </r>
  <r>
    <n v="159906"/>
    <x v="335"/>
    <x v="291"/>
    <x v="10"/>
    <s v="3rd District"/>
    <s v="Public"/>
    <s v="School District"/>
    <s v="No"/>
    <s v="Yes"/>
    <n v="661249"/>
    <x v="1909"/>
    <s v="1100 34th Street"/>
    <m/>
    <s v="Washougal"/>
    <s v="Washington"/>
    <s v="98671"/>
    <n v="70"/>
    <n v="22"/>
    <n v="156"/>
    <n v="248"/>
    <x v="1600"/>
    <n v="8.8700000000000001E-2"/>
    <n v="0.371"/>
    <s v="Yes"/>
    <s v="Yes"/>
    <s v="Yes"/>
    <s v="Yes"/>
    <s v="Yes"/>
    <s v="Yes"/>
    <s v="Yes"/>
    <s v="No"/>
    <s v="No"/>
    <s v="No"/>
    <s v="No"/>
    <s v="No"/>
    <s v="No"/>
    <s v="No"/>
    <s v="Standard"/>
  </r>
  <r>
    <n v="159906"/>
    <x v="335"/>
    <x v="291"/>
    <x v="10"/>
    <s v="3rd District"/>
    <s v="Public"/>
    <s v="School District"/>
    <s v="No"/>
    <s v="Yes"/>
    <n v="664341"/>
    <x v="1910"/>
    <s v="630 24th Street"/>
    <m/>
    <s v="Washougal"/>
    <s v="Washington"/>
    <s v="98671"/>
    <n v="103"/>
    <n v="23"/>
    <n v="164"/>
    <n v="290"/>
    <x v="1601"/>
    <n v="7.9299999999999995E-2"/>
    <n v="0.4345"/>
    <s v="No"/>
    <s v="Yes"/>
    <s v="Yes"/>
    <s v="Yes"/>
    <s v="Yes"/>
    <s v="Yes"/>
    <s v="Yes"/>
    <s v="No"/>
    <s v="No"/>
    <s v="No"/>
    <s v="No"/>
    <s v="No"/>
    <s v="No"/>
    <s v="No"/>
    <s v="Standard"/>
  </r>
  <r>
    <n v="159906"/>
    <x v="335"/>
    <x v="291"/>
    <x v="10"/>
    <s v="3rd District"/>
    <s v="Public"/>
    <s v="School District"/>
    <s v="No"/>
    <s v="Yes"/>
    <n v="661251"/>
    <x v="1911"/>
    <s v="35300 SE Evergreen Blvd"/>
    <m/>
    <s v="Washougal"/>
    <s v="Washington"/>
    <s v="98671"/>
    <n v="133"/>
    <n v="37"/>
    <n v="275"/>
    <n v="445"/>
    <x v="1602"/>
    <n v="8.3099999999999993E-2"/>
    <n v="0.38200000000000001"/>
    <s v="No"/>
    <s v="No"/>
    <s v="No"/>
    <s v="No"/>
    <s v="No"/>
    <s v="No"/>
    <s v="No"/>
    <s v="Yes"/>
    <s v="Yes"/>
    <s v="Yes"/>
    <s v="No"/>
    <s v="No"/>
    <s v="No"/>
    <s v="No"/>
    <s v="Standard"/>
  </r>
  <r>
    <n v="159906"/>
    <x v="335"/>
    <x v="291"/>
    <x v="10"/>
    <s v="3rd District"/>
    <s v="Public"/>
    <s v="School District"/>
    <s v="No"/>
    <s v="Yes"/>
    <n v="661253"/>
    <x v="1912"/>
    <s v="1201 39th Street"/>
    <m/>
    <s v="Washougal"/>
    <s v="Washington"/>
    <s v="98671"/>
    <n v="247"/>
    <n v="69"/>
    <n v="696"/>
    <n v="1012"/>
    <x v="1440"/>
    <n v="6.8199999999999997E-2"/>
    <n v="0.31230000000000002"/>
    <s v="No"/>
    <s v="No"/>
    <s v="No"/>
    <s v="No"/>
    <s v="No"/>
    <s v="No"/>
    <s v="No"/>
    <s v="No"/>
    <s v="No"/>
    <s v="No"/>
    <s v="Yes"/>
    <s v="Yes"/>
    <s v="Yes"/>
    <s v="Yes"/>
    <s v="Standard"/>
  </r>
  <r>
    <n v="159442"/>
    <x v="336"/>
    <x v="292"/>
    <x v="35"/>
    <s v="4th District"/>
    <s v="Public"/>
    <s v="School District"/>
    <s v="No"/>
    <s v="Yes"/>
    <n v="661107"/>
    <x v="1913"/>
    <s v="730 EAST BOOTH AVENUE"/>
    <s v="730 EAST BOOTH AVENUE"/>
    <s v="WASHTUCNA"/>
    <s v="Washington"/>
    <s v="99371"/>
    <n v="70"/>
    <n v="0"/>
    <n v="6"/>
    <n v="76"/>
    <x v="1603"/>
    <n v="0"/>
    <n v="0.92110000000000003"/>
    <s v="Yes"/>
    <s v="Yes"/>
    <s v="Yes"/>
    <s v="Yes"/>
    <s v="Yes"/>
    <s v="Yes"/>
    <s v="Yes"/>
    <s v="Yes"/>
    <s v="Yes"/>
    <s v="Yes"/>
    <s v="Yes"/>
    <s v="Yes"/>
    <s v="Yes"/>
    <s v="Yes"/>
    <s v="CEP"/>
  </r>
  <r>
    <n v="159447"/>
    <x v="337"/>
    <x v="293"/>
    <x v="14"/>
    <s v="4th District"/>
    <s v="Public"/>
    <s v="School District"/>
    <s v="No"/>
    <s v="Yes"/>
    <n v="661437"/>
    <x v="1914"/>
    <s v="P.O. Box 490"/>
    <s v="200 E. Birch St."/>
    <s v="Waterville"/>
    <s v="Washington"/>
    <s v="98858"/>
    <n v="11"/>
    <n v="11"/>
    <n v="93"/>
    <n v="115"/>
    <x v="1604"/>
    <n v="9.5699999999999993E-2"/>
    <n v="0.1913"/>
    <s v="Yes"/>
    <s v="Yes"/>
    <s v="Yes"/>
    <s v="Yes"/>
    <s v="Yes"/>
    <s v="Yes"/>
    <s v="No"/>
    <s v="No"/>
    <s v="No"/>
    <s v="No"/>
    <s v="No"/>
    <s v="No"/>
    <s v="No"/>
    <s v="No"/>
    <s v="Standard"/>
  </r>
  <r>
    <n v="159447"/>
    <x v="337"/>
    <x v="293"/>
    <x v="14"/>
    <s v="4th District"/>
    <s v="Public"/>
    <s v="School District"/>
    <s v="No"/>
    <s v="Yes"/>
    <n v="661438"/>
    <x v="1915"/>
    <s v="P.O. Box 490"/>
    <s v="200 E. Birch St."/>
    <s v="Waterville"/>
    <s v="Washington"/>
    <s v="98858"/>
    <n v="96"/>
    <n v="0"/>
    <n v="52"/>
    <n v="148"/>
    <x v="1605"/>
    <n v="0"/>
    <n v="0.64859999999999995"/>
    <s v="No"/>
    <s v="No"/>
    <s v="No"/>
    <s v="No"/>
    <s v="No"/>
    <s v="No"/>
    <s v="Yes"/>
    <s v="Yes"/>
    <s v="Yes"/>
    <s v="Yes"/>
    <s v="Yes"/>
    <s v="Yes"/>
    <s v="Yes"/>
    <s v="Yes"/>
    <s v="CEP"/>
  </r>
  <r>
    <n v="159453"/>
    <x v="338"/>
    <x v="294"/>
    <x v="22"/>
    <s v="5th District"/>
    <s v="Public"/>
    <s v="School District"/>
    <s v="No"/>
    <s v="Yes"/>
    <n v="661543"/>
    <x v="1916"/>
    <s v="6231 Old School Road"/>
    <s v="P.O. Box 390"/>
    <s v="Wellpinit"/>
    <s v="Washington"/>
    <s v="99040"/>
    <n v="149"/>
    <n v="0"/>
    <n v="0"/>
    <n v="149"/>
    <x v="0"/>
    <n v="0"/>
    <n v="1"/>
    <s v="No"/>
    <s v="Yes"/>
    <s v="Yes"/>
    <s v="Yes"/>
    <s v="Yes"/>
    <s v="Yes"/>
    <s v="Yes"/>
    <s v="No"/>
    <s v="No"/>
    <s v="No"/>
    <s v="No"/>
    <s v="No"/>
    <s v="No"/>
    <s v="No"/>
    <s v="CEP"/>
  </r>
  <r>
    <n v="159453"/>
    <x v="338"/>
    <x v="294"/>
    <x v="22"/>
    <s v="5th District"/>
    <s v="Public"/>
    <s v="School District"/>
    <s v="No"/>
    <s v="Yes"/>
    <n v="661544"/>
    <x v="1917"/>
    <s v="P.O. Box 390"/>
    <s v="6270 Ford-Wellpinit Rd."/>
    <s v="Wellpinit"/>
    <s v="Washington"/>
    <s v="99040"/>
    <n v="119"/>
    <n v="0"/>
    <n v="0"/>
    <n v="119"/>
    <x v="0"/>
    <n v="0"/>
    <n v="1"/>
    <s v="No"/>
    <s v="No"/>
    <s v="No"/>
    <s v="No"/>
    <s v="No"/>
    <s v="No"/>
    <s v="No"/>
    <s v="No"/>
    <s v="No"/>
    <s v="No"/>
    <s v="Yes"/>
    <s v="Yes"/>
    <s v="Yes"/>
    <s v="Yes"/>
    <s v="CEP"/>
  </r>
  <r>
    <n v="159453"/>
    <x v="338"/>
    <x v="294"/>
    <x v="22"/>
    <s v="5th District"/>
    <s v="Public"/>
    <s v="School District"/>
    <s v="No"/>
    <s v="Yes"/>
    <n v="662712"/>
    <x v="1918"/>
    <s v="6270 Ford-Wellpinit Rd."/>
    <s v="P.O. Box 390"/>
    <s v="Wellpinit"/>
    <s v="Washington"/>
    <s v="99040"/>
    <n v="88"/>
    <n v="0"/>
    <n v="0"/>
    <n v="88"/>
    <x v="0"/>
    <n v="0"/>
    <n v="1"/>
    <s v="No"/>
    <s v="No"/>
    <s v="No"/>
    <s v="No"/>
    <s v="No"/>
    <s v="No"/>
    <s v="No"/>
    <s v="Yes"/>
    <s v="Yes"/>
    <s v="Yes"/>
    <s v="No"/>
    <s v="No"/>
    <s v="No"/>
    <s v="No"/>
    <s v="CEP"/>
  </r>
  <r>
    <n v="159953"/>
    <x v="339"/>
    <x v="295"/>
    <x v="18"/>
    <s v="8th District"/>
    <s v="Public"/>
    <s v="School District"/>
    <s v="No"/>
    <s v="Yes"/>
    <n v="665851"/>
    <x v="1919"/>
    <s v="600 Alaska Street"/>
    <m/>
    <s v="Wenatchee"/>
    <s v="Washington"/>
    <s v="98801"/>
    <n v="299"/>
    <n v="0"/>
    <n v="4"/>
    <n v="303"/>
    <x v="1329"/>
    <n v="0"/>
    <n v="0.98680000000000001"/>
    <s v="No"/>
    <s v="Yes"/>
    <s v="Yes"/>
    <s v="Yes"/>
    <s v="Yes"/>
    <s v="Yes"/>
    <s v="Yes"/>
    <s v="No"/>
    <s v="No"/>
    <s v="No"/>
    <s v="No"/>
    <s v="No"/>
    <s v="No"/>
    <s v="No"/>
    <s v="CEP"/>
  </r>
  <r>
    <n v="159953"/>
    <x v="339"/>
    <x v="295"/>
    <x v="18"/>
    <s v="8th District"/>
    <s v="Public"/>
    <s v="School District"/>
    <s v="No"/>
    <s v="Yes"/>
    <n v="661188"/>
    <x v="1920"/>
    <s v="1410"/>
    <s v="Maple Street"/>
    <s v="Wenatchee"/>
    <s v="Washington"/>
    <s v="98801"/>
    <n v="376"/>
    <n v="0"/>
    <n v="203"/>
    <n v="579"/>
    <x v="1606"/>
    <n v="0"/>
    <n v="0.64939999999999998"/>
    <s v="No"/>
    <s v="No"/>
    <s v="No"/>
    <s v="No"/>
    <s v="No"/>
    <s v="No"/>
    <s v="No"/>
    <s v="Yes"/>
    <s v="Yes"/>
    <s v="Yes"/>
    <s v="No"/>
    <s v="No"/>
    <s v="No"/>
    <s v="No"/>
    <s v="CEP"/>
  </r>
  <r>
    <n v="159953"/>
    <x v="339"/>
    <x v="295"/>
    <x v="18"/>
    <s v="8th District"/>
    <s v="Public"/>
    <s v="School District"/>
    <s v="No"/>
    <s v="Yes"/>
    <n v="661182"/>
    <x v="1921"/>
    <s v="1130 Princeton Ave"/>
    <s v="Princeton Ave"/>
    <s v="Wenatchee"/>
    <s v="Washington"/>
    <s v="98801"/>
    <n v="362"/>
    <n v="0"/>
    <n v="49"/>
    <n v="411"/>
    <x v="1607"/>
    <n v="0"/>
    <n v="0.88080000000000003"/>
    <s v="No"/>
    <s v="Yes"/>
    <s v="Yes"/>
    <s v="Yes"/>
    <s v="Yes"/>
    <s v="Yes"/>
    <s v="Yes"/>
    <s v="No"/>
    <s v="No"/>
    <s v="No"/>
    <s v="No"/>
    <s v="No"/>
    <s v="No"/>
    <s v="No"/>
    <s v="CEP"/>
  </r>
  <r>
    <n v="159953"/>
    <x v="339"/>
    <x v="295"/>
    <x v="18"/>
    <s v="8th District"/>
    <s v="Public"/>
    <s v="School District"/>
    <s v="No"/>
    <s v="Yes"/>
    <n v="661183"/>
    <x v="470"/>
    <s v="1224 Methow Street"/>
    <s v="Methow Street"/>
    <s v="Wenatchee"/>
    <s v="Washington"/>
    <s v="98801"/>
    <n v="420"/>
    <n v="0"/>
    <n v="28"/>
    <n v="448"/>
    <x v="1179"/>
    <n v="0"/>
    <n v="0.9375"/>
    <s v="No"/>
    <s v="Yes"/>
    <s v="Yes"/>
    <s v="Yes"/>
    <s v="Yes"/>
    <s v="Yes"/>
    <s v="Yes"/>
    <s v="No"/>
    <s v="No"/>
    <s v="No"/>
    <s v="No"/>
    <s v="No"/>
    <s v="No"/>
    <s v="No"/>
    <s v="CEP"/>
  </r>
  <r>
    <n v="159953"/>
    <x v="339"/>
    <x v="295"/>
    <x v="18"/>
    <s v="8th District"/>
    <s v="Public"/>
    <s v="School District"/>
    <s v="No"/>
    <s v="Yes"/>
    <n v="661184"/>
    <x v="1922"/>
    <s v="60 Terminal Avenue"/>
    <m/>
    <s v="Wenatchee"/>
    <s v="Washington"/>
    <s v="98801"/>
    <n v="379"/>
    <n v="0"/>
    <n v="34"/>
    <n v="413"/>
    <x v="1608"/>
    <n v="0"/>
    <n v="0.91769999999999996"/>
    <s v="No"/>
    <s v="Yes"/>
    <s v="Yes"/>
    <s v="Yes"/>
    <s v="Yes"/>
    <s v="Yes"/>
    <s v="Yes"/>
    <s v="No"/>
    <s v="No"/>
    <s v="No"/>
    <s v="No"/>
    <s v="No"/>
    <s v="No"/>
    <s v="No"/>
    <s v="CEP"/>
  </r>
  <r>
    <n v="159953"/>
    <x v="339"/>
    <x v="295"/>
    <x v="18"/>
    <s v="8th District"/>
    <s v="Public"/>
    <s v="School District"/>
    <s v="No"/>
    <s v="Yes"/>
    <n v="661185"/>
    <x v="1923"/>
    <s v="850 N. Western Ave."/>
    <s v="N. Western Ave."/>
    <s v="Wenatchee"/>
    <s v="Washington"/>
    <s v="98801"/>
    <n v="280"/>
    <n v="0"/>
    <n v="133"/>
    <n v="413"/>
    <x v="1609"/>
    <n v="0"/>
    <n v="0.67800000000000005"/>
    <s v="No"/>
    <s v="Yes"/>
    <s v="Yes"/>
    <s v="Yes"/>
    <s v="Yes"/>
    <s v="Yes"/>
    <s v="Yes"/>
    <s v="No"/>
    <s v="No"/>
    <s v="No"/>
    <s v="No"/>
    <s v="No"/>
    <s v="No"/>
    <s v="No"/>
    <s v="CEP"/>
  </r>
  <r>
    <n v="159953"/>
    <x v="339"/>
    <x v="295"/>
    <x v="18"/>
    <s v="8th District"/>
    <s v="Public"/>
    <s v="School District"/>
    <s v="No"/>
    <s v="Yes"/>
    <n v="665174"/>
    <x v="1924"/>
    <s v="1024 Orchard Avenue"/>
    <s v="Orchard Avenue"/>
    <s v="Wenatchee"/>
    <s v="Washington"/>
    <s v="98801"/>
    <n v="409"/>
    <n v="0"/>
    <n v="0"/>
    <n v="409"/>
    <x v="0"/>
    <n v="0"/>
    <n v="1"/>
    <s v="No"/>
    <s v="No"/>
    <s v="No"/>
    <s v="No"/>
    <s v="No"/>
    <s v="No"/>
    <s v="No"/>
    <s v="Yes"/>
    <s v="Yes"/>
    <s v="Yes"/>
    <s v="No"/>
    <s v="No"/>
    <s v="No"/>
    <s v="No"/>
    <s v="CEP"/>
  </r>
  <r>
    <n v="159953"/>
    <x v="339"/>
    <x v="295"/>
    <x v="18"/>
    <s v="8th District"/>
    <s v="Public"/>
    <s v="School District"/>
    <s v="No"/>
    <s v="Yes"/>
    <n v="665173"/>
    <x v="1925"/>
    <s v="1620 Russel Street"/>
    <m/>
    <s v="Wenatchee"/>
    <s v="Washington"/>
    <s v="98801"/>
    <n v="478"/>
    <n v="0"/>
    <n v="47"/>
    <n v="525"/>
    <x v="1610"/>
    <n v="0"/>
    <n v="0.91049999999999998"/>
    <s v="No"/>
    <s v="No"/>
    <s v="No"/>
    <s v="No"/>
    <s v="No"/>
    <s v="No"/>
    <s v="No"/>
    <s v="Yes"/>
    <s v="Yes"/>
    <s v="Yes"/>
    <s v="No"/>
    <s v="No"/>
    <s v="No"/>
    <s v="No"/>
    <s v="CEP"/>
  </r>
  <r>
    <n v="159953"/>
    <x v="339"/>
    <x v="295"/>
    <x v="18"/>
    <s v="8th District"/>
    <s v="Public"/>
    <s v="School District"/>
    <s v="No"/>
    <s v="Yes"/>
    <n v="661186"/>
    <x v="1608"/>
    <s v="3109 School Street"/>
    <s v="School Street"/>
    <s v="Wenatchee"/>
    <s v="Washington"/>
    <s v="98801"/>
    <n v="88"/>
    <n v="0"/>
    <n v="214"/>
    <n v="302"/>
    <x v="1611"/>
    <n v="0"/>
    <n v="0.29139999999999999"/>
    <s v="No"/>
    <s v="Yes"/>
    <s v="Yes"/>
    <s v="Yes"/>
    <s v="Yes"/>
    <s v="Yes"/>
    <s v="Yes"/>
    <s v="No"/>
    <s v="No"/>
    <s v="No"/>
    <s v="No"/>
    <s v="No"/>
    <s v="No"/>
    <s v="No"/>
    <s v="CEP"/>
  </r>
  <r>
    <n v="159953"/>
    <x v="339"/>
    <x v="295"/>
    <x v="18"/>
    <s v="8th District"/>
    <s v="Public"/>
    <s v="School District"/>
    <s v="No"/>
    <s v="Yes"/>
    <n v="661187"/>
    <x v="52"/>
    <s v="1401 Washington Street"/>
    <m/>
    <s v="Wenatchee"/>
    <s v="Washington"/>
    <s v="98801"/>
    <n v="250"/>
    <n v="0"/>
    <n v="229"/>
    <n v="479"/>
    <x v="1612"/>
    <n v="0"/>
    <n v="0.52190000000000003"/>
    <s v="No"/>
    <s v="Yes"/>
    <s v="Yes"/>
    <s v="Yes"/>
    <s v="Yes"/>
    <s v="Yes"/>
    <s v="Yes"/>
    <s v="No"/>
    <s v="No"/>
    <s v="No"/>
    <s v="No"/>
    <s v="No"/>
    <s v="No"/>
    <s v="No"/>
    <s v="CEP"/>
  </r>
  <r>
    <n v="159953"/>
    <x v="339"/>
    <x v="295"/>
    <x v="18"/>
    <s v="8th District"/>
    <s v="Public"/>
    <s v="School District"/>
    <s v="No"/>
    <s v="Yes"/>
    <n v="661191"/>
    <x v="1926"/>
    <s v="1101 Millerdale"/>
    <m/>
    <s v="Wenatchee"/>
    <s v="Washington"/>
    <s v="98801"/>
    <n v="1335"/>
    <n v="0"/>
    <n v="436"/>
    <n v="1771"/>
    <x v="1613"/>
    <n v="0"/>
    <n v="0.75380000000000003"/>
    <s v="No"/>
    <s v="No"/>
    <s v="No"/>
    <s v="No"/>
    <s v="No"/>
    <s v="No"/>
    <s v="No"/>
    <s v="No"/>
    <s v="No"/>
    <s v="No"/>
    <s v="Yes"/>
    <s v="Yes"/>
    <s v="Yes"/>
    <s v="Yes"/>
    <s v="CEP"/>
  </r>
  <r>
    <n v="159953"/>
    <x v="339"/>
    <x v="295"/>
    <x v="18"/>
    <s v="8th District"/>
    <s v="Public"/>
    <s v="School District"/>
    <s v="No"/>
    <s v="Yes"/>
    <n v="661192"/>
    <x v="1927"/>
    <s v="1510 9th St."/>
    <m/>
    <s v="Wenatchee"/>
    <s v="Washington"/>
    <s v="98801"/>
    <n v="232"/>
    <n v="0"/>
    <n v="28"/>
    <n v="260"/>
    <x v="1614"/>
    <n v="0"/>
    <n v="0.89229999999999998"/>
    <s v="No"/>
    <s v="No"/>
    <s v="No"/>
    <s v="No"/>
    <s v="No"/>
    <s v="No"/>
    <s v="No"/>
    <s v="No"/>
    <s v="No"/>
    <s v="No"/>
    <s v="Yes"/>
    <s v="Yes"/>
    <s v="Yes"/>
    <s v="Yes"/>
    <s v="CEP"/>
  </r>
  <r>
    <n v="159986"/>
    <x v="340"/>
    <x v="296"/>
    <x v="7"/>
    <s v="5th District"/>
    <s v="Public"/>
    <s v="School District"/>
    <s v="No"/>
    <s v="Yes"/>
    <n v="663509"/>
    <x v="1928"/>
    <s v="915 N Ella"/>
    <m/>
    <s v="Spokane"/>
    <s v="Washington"/>
    <s v="99212"/>
    <n v="361"/>
    <n v="0"/>
    <n v="182"/>
    <n v="543"/>
    <x v="1615"/>
    <n v="0"/>
    <n v="0.66479999999999995"/>
    <s v="No"/>
    <s v="No"/>
    <s v="No"/>
    <s v="No"/>
    <s v="No"/>
    <s v="No"/>
    <s v="No"/>
    <s v="Yes"/>
    <s v="Yes"/>
    <s v="Yes"/>
    <s v="No"/>
    <s v="No"/>
    <s v="No"/>
    <s v="No"/>
    <s v="CEP"/>
  </r>
  <r>
    <n v="159986"/>
    <x v="340"/>
    <x v="296"/>
    <x v="7"/>
    <s v="5th District"/>
    <s v="Public"/>
    <s v="School District"/>
    <s v="No"/>
    <s v="Yes"/>
    <n v="661016"/>
    <x v="1929"/>
    <s v="115 S University Rd"/>
    <m/>
    <s v="Spokane"/>
    <s v="Washington"/>
    <s v="99202"/>
    <n v="285"/>
    <n v="0"/>
    <n v="8"/>
    <n v="293"/>
    <x v="1616"/>
    <n v="0"/>
    <n v="0.97270000000000001"/>
    <s v="No"/>
    <s v="No"/>
    <s v="No"/>
    <s v="No"/>
    <s v="No"/>
    <s v="No"/>
    <s v="No"/>
    <s v="No"/>
    <s v="No"/>
    <s v="No"/>
    <s v="Yes"/>
    <s v="Yes"/>
    <s v="Yes"/>
    <s v="Yes"/>
    <s v="CEP"/>
  </r>
  <r>
    <n v="159986"/>
    <x v="340"/>
    <x v="296"/>
    <x v="7"/>
    <s v="5th District"/>
    <s v="Public"/>
    <s v="School District"/>
    <s v="No"/>
    <s v="Yes"/>
    <n v="681181"/>
    <x v="1930"/>
    <s v="8818 E Grace"/>
    <m/>
    <s v="Spokane"/>
    <s v="Washington"/>
    <s v="99212"/>
    <n v="124"/>
    <n v="0"/>
    <n v="65"/>
    <n v="189"/>
    <x v="1617"/>
    <n v="0"/>
    <n v="0.65610000000000002"/>
    <s v="No"/>
    <s v="Yes"/>
    <s v="No"/>
    <s v="No"/>
    <s v="No"/>
    <s v="No"/>
    <s v="No"/>
    <s v="No"/>
    <s v="No"/>
    <s v="No"/>
    <s v="No"/>
    <s v="No"/>
    <s v="No"/>
    <s v="No"/>
    <s v="CEP"/>
  </r>
  <r>
    <n v="159986"/>
    <x v="340"/>
    <x v="296"/>
    <x v="7"/>
    <s v="5th District"/>
    <s v="Public"/>
    <s v="School District"/>
    <s v="No"/>
    <s v="Yes"/>
    <n v="664995"/>
    <x v="1931"/>
    <s v="E 9612 Cataldo"/>
    <m/>
    <s v="Spokane"/>
    <s v="Washington"/>
    <s v="99206"/>
    <n v="209"/>
    <n v="0"/>
    <n v="46"/>
    <n v="255"/>
    <x v="1618"/>
    <n v="0"/>
    <n v="0.8196"/>
    <s v="No"/>
    <s v="No"/>
    <s v="Yes"/>
    <s v="Yes"/>
    <s v="Yes"/>
    <s v="Yes"/>
    <s v="Yes"/>
    <s v="No"/>
    <s v="No"/>
    <s v="No"/>
    <s v="No"/>
    <s v="No"/>
    <s v="No"/>
    <s v="No"/>
    <s v="CEP"/>
  </r>
  <r>
    <n v="159986"/>
    <x v="340"/>
    <x v="296"/>
    <x v="7"/>
    <s v="5th District"/>
    <s v="Public"/>
    <s v="School District"/>
    <s v="No"/>
    <s v="Yes"/>
    <n v="663833"/>
    <x v="1932"/>
    <s v="E 7519 Buckeye"/>
    <m/>
    <s v="Spokane"/>
    <s v="Washington"/>
    <s v="99212"/>
    <n v="164"/>
    <n v="0"/>
    <n v="32"/>
    <n v="196"/>
    <x v="1619"/>
    <n v="0"/>
    <n v="0.8367"/>
    <s v="No"/>
    <s v="No"/>
    <s v="Yes"/>
    <s v="Yes"/>
    <s v="Yes"/>
    <s v="Yes"/>
    <s v="Yes"/>
    <s v="No"/>
    <s v="No"/>
    <s v="No"/>
    <s v="No"/>
    <s v="No"/>
    <s v="No"/>
    <s v="No"/>
    <s v="CEP"/>
  </r>
  <r>
    <n v="159986"/>
    <x v="340"/>
    <x v="296"/>
    <x v="7"/>
    <s v="5th District"/>
    <s v="Public"/>
    <s v="School District"/>
    <s v="No"/>
    <s v="Yes"/>
    <n v="661012"/>
    <x v="1933"/>
    <s v="E 8508 Upriver Dr"/>
    <m/>
    <s v="Spokane"/>
    <s v="Washington"/>
    <s v="99212"/>
    <n v="153"/>
    <n v="0"/>
    <n v="203"/>
    <n v="356"/>
    <x v="1620"/>
    <n v="0"/>
    <n v="0.42980000000000002"/>
    <s v="No"/>
    <s v="No"/>
    <s v="Yes"/>
    <s v="Yes"/>
    <s v="Yes"/>
    <s v="Yes"/>
    <s v="Yes"/>
    <s v="No"/>
    <s v="No"/>
    <s v="No"/>
    <s v="No"/>
    <s v="No"/>
    <s v="No"/>
    <s v="No"/>
    <s v="CEP"/>
  </r>
  <r>
    <n v="159986"/>
    <x v="340"/>
    <x v="296"/>
    <x v="7"/>
    <s v="5th District"/>
    <s v="Public"/>
    <s v="School District"/>
    <s v="No"/>
    <s v="Yes"/>
    <n v="661013"/>
    <x v="1934"/>
    <s v="E 7401 Mission"/>
    <m/>
    <s v="Spokane"/>
    <s v="Washington"/>
    <s v="99212"/>
    <n v="198"/>
    <n v="0"/>
    <n v="76"/>
    <n v="274"/>
    <x v="1621"/>
    <n v="0"/>
    <n v="0.72260000000000002"/>
    <s v="No"/>
    <s v="Yes"/>
    <s v="Yes"/>
    <s v="Yes"/>
    <s v="Yes"/>
    <s v="Yes"/>
    <s v="Yes"/>
    <s v="No"/>
    <s v="No"/>
    <s v="No"/>
    <s v="No"/>
    <s v="No"/>
    <s v="No"/>
    <s v="No"/>
    <s v="CEP"/>
  </r>
  <r>
    <n v="159986"/>
    <x v="340"/>
    <x v="296"/>
    <x v="7"/>
    <s v="5th District"/>
    <s v="Public"/>
    <s v="School District"/>
    <s v="No"/>
    <s v="Yes"/>
    <n v="663508"/>
    <x v="1935"/>
    <s v="N 2011 Hutchinson Rd"/>
    <m/>
    <s v="Spokane"/>
    <s v="Washington"/>
    <s v="99212"/>
    <n v="197"/>
    <n v="0"/>
    <n v="51"/>
    <n v="248"/>
    <x v="1622"/>
    <n v="0"/>
    <n v="0.7944"/>
    <s v="No"/>
    <s v="No"/>
    <s v="No"/>
    <s v="No"/>
    <s v="No"/>
    <s v="No"/>
    <s v="No"/>
    <s v="No"/>
    <s v="No"/>
    <s v="No"/>
    <s v="Yes"/>
    <s v="Yes"/>
    <s v="Yes"/>
    <s v="Yes"/>
    <s v="CEP"/>
  </r>
  <r>
    <n v="159986"/>
    <x v="340"/>
    <x v="296"/>
    <x v="7"/>
    <s v="5th District"/>
    <s v="Public"/>
    <s v="School District"/>
    <s v="No"/>
    <s v="Yes"/>
    <n v="661018"/>
    <x v="1936"/>
    <s v="E 8920 Valleyway"/>
    <m/>
    <s v="Spokane"/>
    <s v="Washington"/>
    <s v="99212"/>
    <n v="111"/>
    <n v="0"/>
    <n v="70"/>
    <n v="181"/>
    <x v="1623"/>
    <n v="0"/>
    <n v="0.61329999999999996"/>
    <s v="No"/>
    <s v="No"/>
    <s v="No"/>
    <s v="No"/>
    <s v="No"/>
    <s v="No"/>
    <s v="Yes"/>
    <s v="Yes"/>
    <s v="Yes"/>
    <s v="Yes"/>
    <s v="No"/>
    <s v="No"/>
    <s v="No"/>
    <s v="No"/>
    <s v="CEP"/>
  </r>
  <r>
    <n v="159986"/>
    <x v="340"/>
    <x v="296"/>
    <x v="7"/>
    <s v="5th District"/>
    <s v="Public"/>
    <s v="School District"/>
    <s v="No"/>
    <s v="Yes"/>
    <n v="684443"/>
    <x v="1937"/>
    <s v="2523 N Park Road"/>
    <m/>
    <s v="Spokane"/>
    <s v="Washington"/>
    <s v="99212"/>
    <n v="89"/>
    <n v="0"/>
    <n v="0"/>
    <n v="89"/>
    <x v="0"/>
    <n v="0"/>
    <n v="1"/>
    <s v="Yes"/>
    <s v="No"/>
    <s v="No"/>
    <s v="No"/>
    <s v="No"/>
    <s v="No"/>
    <s v="No"/>
    <s v="No"/>
    <s v="No"/>
    <s v="No"/>
    <s v="No"/>
    <s v="No"/>
    <s v="No"/>
    <s v="No"/>
    <s v="CEP"/>
  </r>
  <r>
    <n v="159986"/>
    <x v="340"/>
    <x v="296"/>
    <x v="7"/>
    <s v="5th District"/>
    <s v="Public"/>
    <s v="School District"/>
    <s v="No"/>
    <s v="Yes"/>
    <n v="664031"/>
    <x v="1938"/>
    <s v="E 8301 Buckeye"/>
    <m/>
    <s v="Spokane"/>
    <s v="Washington"/>
    <s v="99212"/>
    <n v="381"/>
    <n v="0"/>
    <n v="461"/>
    <n v="842"/>
    <x v="1624"/>
    <n v="0"/>
    <n v="0.45250000000000001"/>
    <s v="No"/>
    <s v="No"/>
    <s v="No"/>
    <s v="No"/>
    <s v="No"/>
    <s v="No"/>
    <s v="No"/>
    <s v="No"/>
    <s v="No"/>
    <s v="No"/>
    <s v="Yes"/>
    <s v="Yes"/>
    <s v="Yes"/>
    <s v="Yes"/>
    <s v="CEP"/>
  </r>
  <r>
    <n v="159958"/>
    <x v="341"/>
    <x v="297"/>
    <x v="30"/>
    <s v="4th District"/>
    <s v="Public"/>
    <s v="School District"/>
    <s v="No"/>
    <s v="Yes"/>
    <n v="662286"/>
    <x v="1939"/>
    <s v="7507 Zier Road"/>
    <m/>
    <s v="Yakima"/>
    <s v="Washington"/>
    <s v="98908"/>
    <n v="293"/>
    <n v="0"/>
    <n v="91"/>
    <n v="384"/>
    <x v="1625"/>
    <n v="0"/>
    <n v="0.76300000000000001"/>
    <s v="No"/>
    <s v="Yes"/>
    <s v="Yes"/>
    <s v="Yes"/>
    <s v="Yes"/>
    <s v="Yes"/>
    <s v="Yes"/>
    <s v="No"/>
    <s v="No"/>
    <s v="No"/>
    <s v="No"/>
    <s v="No"/>
    <s v="No"/>
    <s v="No"/>
    <s v="CEP"/>
  </r>
  <r>
    <n v="159958"/>
    <x v="341"/>
    <x v="297"/>
    <x v="30"/>
    <s v="4th District"/>
    <s v="Public"/>
    <s v="School District"/>
    <s v="No"/>
    <s v="Yes"/>
    <n v="662287"/>
    <x v="1940"/>
    <s v="7507 Zier Road"/>
    <m/>
    <s v="Yakima"/>
    <s v="Washington"/>
    <s v="98908"/>
    <n v="130"/>
    <n v="50"/>
    <n v="278"/>
    <n v="458"/>
    <x v="1626"/>
    <n v="0.10920000000000001"/>
    <n v="0.39300000000000002"/>
    <s v="No"/>
    <s v="Yes"/>
    <s v="Yes"/>
    <s v="Yes"/>
    <s v="Yes"/>
    <s v="Yes"/>
    <s v="Yes"/>
    <s v="No"/>
    <s v="No"/>
    <s v="No"/>
    <s v="No"/>
    <s v="No"/>
    <s v="No"/>
    <s v="No"/>
    <s v="Standard"/>
  </r>
  <r>
    <n v="159958"/>
    <x v="341"/>
    <x v="297"/>
    <x v="30"/>
    <s v="4th District"/>
    <s v="Public"/>
    <s v="School District"/>
    <s v="No"/>
    <s v="Yes"/>
    <n v="662288"/>
    <x v="228"/>
    <s v="7507 Zier Road"/>
    <m/>
    <s v="Yakima"/>
    <s v="Washington"/>
    <s v="98908"/>
    <n v="87"/>
    <n v="40"/>
    <n v="241"/>
    <n v="368"/>
    <x v="1352"/>
    <n v="0.1087"/>
    <n v="0.34510000000000002"/>
    <s v="No"/>
    <s v="Yes"/>
    <s v="Yes"/>
    <s v="Yes"/>
    <s v="Yes"/>
    <s v="Yes"/>
    <s v="Yes"/>
    <s v="No"/>
    <s v="No"/>
    <s v="No"/>
    <s v="No"/>
    <s v="No"/>
    <s v="No"/>
    <s v="No"/>
    <s v="Standard"/>
  </r>
  <r>
    <n v="159958"/>
    <x v="341"/>
    <x v="297"/>
    <x v="30"/>
    <s v="4th District"/>
    <s v="Public"/>
    <s v="School District"/>
    <s v="No"/>
    <s v="Yes"/>
    <n v="664685"/>
    <x v="1941"/>
    <s v="7507 Zier Road"/>
    <m/>
    <s v="Yakima"/>
    <s v="Washington"/>
    <s v="98908"/>
    <n v="96"/>
    <n v="0"/>
    <n v="99"/>
    <n v="195"/>
    <x v="1627"/>
    <n v="0"/>
    <n v="0.49230000000000002"/>
    <s v="No"/>
    <s v="No"/>
    <s v="No"/>
    <s v="No"/>
    <s v="No"/>
    <s v="No"/>
    <s v="No"/>
    <s v="No"/>
    <s v="Yes"/>
    <s v="Yes"/>
    <s v="Yes"/>
    <s v="Yes"/>
    <s v="Yes"/>
    <s v="Yes"/>
    <s v="CEP"/>
  </r>
  <r>
    <n v="159958"/>
    <x v="341"/>
    <x v="297"/>
    <x v="30"/>
    <s v="4th District"/>
    <s v="Public"/>
    <s v="School District"/>
    <s v="No"/>
    <s v="Yes"/>
    <n v="662289"/>
    <x v="1942"/>
    <s v="7507 Zier Road"/>
    <m/>
    <s v="Yakima"/>
    <s v="Washington"/>
    <s v="98908"/>
    <n v="145"/>
    <n v="0"/>
    <n v="104"/>
    <n v="249"/>
    <x v="1628"/>
    <n v="0"/>
    <n v="0.58230000000000004"/>
    <s v="No"/>
    <s v="Yes"/>
    <s v="Yes"/>
    <s v="Yes"/>
    <s v="Yes"/>
    <s v="Yes"/>
    <s v="Yes"/>
    <s v="No"/>
    <s v="No"/>
    <s v="No"/>
    <s v="No"/>
    <s v="No"/>
    <s v="No"/>
    <s v="No"/>
    <s v="CEP"/>
  </r>
  <r>
    <n v="159958"/>
    <x v="341"/>
    <x v="297"/>
    <x v="30"/>
    <s v="4th District"/>
    <s v="Public"/>
    <s v="School District"/>
    <s v="No"/>
    <s v="Yes"/>
    <n v="662290"/>
    <x v="1943"/>
    <s v="7507 Zier Road"/>
    <m/>
    <s v="Yakima"/>
    <s v="Washington"/>
    <s v="98908"/>
    <n v="374"/>
    <n v="0"/>
    <n v="133"/>
    <n v="507"/>
    <x v="1629"/>
    <n v="0"/>
    <n v="0.73770000000000002"/>
    <s v="No"/>
    <s v="Yes"/>
    <s v="Yes"/>
    <s v="Yes"/>
    <s v="Yes"/>
    <s v="Yes"/>
    <s v="Yes"/>
    <s v="No"/>
    <s v="No"/>
    <s v="No"/>
    <s v="No"/>
    <s v="No"/>
    <s v="No"/>
    <s v="No"/>
    <s v="CEP"/>
  </r>
  <r>
    <n v="159958"/>
    <x v="341"/>
    <x v="297"/>
    <x v="30"/>
    <s v="4th District"/>
    <s v="Public"/>
    <s v="School District"/>
    <s v="No"/>
    <s v="Yes"/>
    <n v="662294"/>
    <x v="1944"/>
    <s v="9800 Zier Rd."/>
    <m/>
    <s v="Yakima"/>
    <s v="Washington"/>
    <s v="98908"/>
    <n v="536"/>
    <n v="134"/>
    <n v="915"/>
    <n v="1585"/>
    <x v="1630"/>
    <n v="8.4500000000000006E-2"/>
    <n v="0.42270000000000002"/>
    <s v="No"/>
    <s v="No"/>
    <s v="No"/>
    <s v="No"/>
    <s v="No"/>
    <s v="No"/>
    <s v="No"/>
    <s v="No"/>
    <s v="No"/>
    <s v="No"/>
    <s v="Yes"/>
    <s v="Yes"/>
    <s v="Yes"/>
    <s v="Yes"/>
    <s v="Standard"/>
  </r>
  <r>
    <n v="159958"/>
    <x v="341"/>
    <x v="297"/>
    <x v="30"/>
    <s v="4th District"/>
    <s v="Public"/>
    <s v="School District"/>
    <s v="No"/>
    <s v="Yes"/>
    <n v="662293"/>
    <x v="1945"/>
    <s v="7507 Zier Road"/>
    <m/>
    <s v="Yakima"/>
    <s v="Washington"/>
    <s v="98908"/>
    <n v="691"/>
    <n v="0"/>
    <n v="495"/>
    <n v="1186"/>
    <x v="1631"/>
    <n v="0"/>
    <n v="0.58260000000000001"/>
    <s v="No"/>
    <s v="No"/>
    <s v="No"/>
    <s v="No"/>
    <s v="No"/>
    <s v="No"/>
    <s v="No"/>
    <s v="Yes"/>
    <s v="Yes"/>
    <s v="Yes"/>
    <s v="No"/>
    <s v="No"/>
    <s v="No"/>
    <s v="No"/>
    <s v="CEP"/>
  </r>
  <r>
    <n v="159958"/>
    <x v="341"/>
    <x v="297"/>
    <x v="30"/>
    <s v="4th District"/>
    <s v="Public"/>
    <s v="School District"/>
    <s v="No"/>
    <s v="Yes"/>
    <n v="662291"/>
    <x v="1946"/>
    <s v="7507 Zier Road"/>
    <m/>
    <s v="Yakima"/>
    <s v="Washington"/>
    <s v="98908"/>
    <n v="294"/>
    <n v="0"/>
    <n v="147"/>
    <n v="441"/>
    <x v="414"/>
    <n v="0"/>
    <n v="0.66669999999999996"/>
    <s v="No"/>
    <s v="Yes"/>
    <s v="Yes"/>
    <s v="Yes"/>
    <s v="Yes"/>
    <s v="Yes"/>
    <s v="Yes"/>
    <s v="No"/>
    <s v="No"/>
    <s v="No"/>
    <s v="No"/>
    <s v="No"/>
    <s v="No"/>
    <s v="No"/>
    <s v="CEP"/>
  </r>
  <r>
    <n v="159869"/>
    <x v="342"/>
    <x v="6"/>
    <x v="6"/>
    <s v="2nd District"/>
    <s v="Public"/>
    <s v="Government"/>
    <s v="Yes"/>
    <s v="Yes"/>
    <n v="662802"/>
    <x v="1947"/>
    <s v="311 Grand Avenue"/>
    <m/>
    <s v="Bellingham"/>
    <s v="Washington"/>
    <s v="98225"/>
    <n v="10"/>
    <n v="0"/>
    <n v="0"/>
    <n v="10"/>
    <x v="0"/>
    <n v="0"/>
    <n v="1"/>
    <s v="No"/>
    <s v="No"/>
    <s v="No"/>
    <s v="No"/>
    <s v="No"/>
    <s v="No"/>
    <s v="No"/>
    <s v="No"/>
    <s v="No"/>
    <s v="No"/>
    <s v="Yes"/>
    <s v="Yes"/>
    <s v="Yes"/>
    <s v="Yes"/>
    <s v="Standard"/>
  </r>
  <r>
    <n v="159435"/>
    <x v="343"/>
    <x v="298"/>
    <x v="1"/>
    <s v="3rd District"/>
    <s v="Public"/>
    <s v="School District"/>
    <s v="No"/>
    <s v="Yes"/>
    <n v="663482"/>
    <x v="1948"/>
    <s v="PO Box 188"/>
    <m/>
    <s v="Randle"/>
    <s v="Washington"/>
    <s v="98377"/>
    <n v="224"/>
    <n v="0"/>
    <n v="7"/>
    <n v="231"/>
    <x v="1632"/>
    <n v="0"/>
    <n v="0.96970000000000001"/>
    <s v="Yes"/>
    <s v="Yes"/>
    <s v="Yes"/>
    <s v="Yes"/>
    <s v="Yes"/>
    <s v="Yes"/>
    <s v="Yes"/>
    <s v="Yes"/>
    <s v="No"/>
    <s v="No"/>
    <s v="No"/>
    <s v="No"/>
    <s v="No"/>
    <s v="No"/>
    <s v="CEP"/>
  </r>
  <r>
    <n v="159435"/>
    <x v="343"/>
    <x v="298"/>
    <x v="1"/>
    <s v="3rd District"/>
    <s v="Public"/>
    <s v="School District"/>
    <s v="No"/>
    <s v="Yes"/>
    <n v="661787"/>
    <x v="1949"/>
    <s v="PO Box 188"/>
    <m/>
    <s v="Randle"/>
    <s v="Washington"/>
    <s v="98377"/>
    <n v="123"/>
    <n v="0"/>
    <n v="22"/>
    <n v="145"/>
    <x v="1633"/>
    <n v="0"/>
    <n v="0.84830000000000005"/>
    <s v="No"/>
    <s v="No"/>
    <s v="No"/>
    <s v="No"/>
    <s v="No"/>
    <s v="No"/>
    <s v="No"/>
    <s v="No"/>
    <s v="Yes"/>
    <s v="Yes"/>
    <s v="Yes"/>
    <s v="Yes"/>
    <s v="Yes"/>
    <s v="Yes"/>
    <s v="CEP"/>
  </r>
  <r>
    <n v="159558"/>
    <x v="344"/>
    <x v="299"/>
    <x v="12"/>
    <s v="8th District"/>
    <s v="Public"/>
    <s v="School District"/>
    <s v="No"/>
    <s v="Yes"/>
    <n v="685848"/>
    <x v="466"/>
    <s v="27515 120th Street East"/>
    <m/>
    <s v="Buckley"/>
    <s v="Washington"/>
    <s v="98321"/>
    <n v="76"/>
    <n v="14"/>
    <n v="338"/>
    <n v="428"/>
    <x v="1634"/>
    <n v="3.27E-2"/>
    <n v="0.21029999999999999"/>
    <s v="Yes"/>
    <s v="Yes"/>
    <s v="No"/>
    <s v="No"/>
    <s v="No"/>
    <s v="No"/>
    <s v="No"/>
    <s v="No"/>
    <s v="No"/>
    <s v="No"/>
    <s v="No"/>
    <s v="No"/>
    <s v="No"/>
    <s v="No"/>
    <s v="Standard"/>
  </r>
  <r>
    <n v="159558"/>
    <x v="344"/>
    <x v="299"/>
    <x v="12"/>
    <s v="8th District"/>
    <s v="Public"/>
    <s v="School District"/>
    <s v="No"/>
    <s v="Yes"/>
    <n v="662072"/>
    <x v="1950"/>
    <s v="340 River Rd"/>
    <m/>
    <s v="Buckley"/>
    <s v="Washington"/>
    <s v="98321"/>
    <n v="137"/>
    <n v="11"/>
    <n v="453"/>
    <n v="601"/>
    <x v="1635"/>
    <n v="1.83E-2"/>
    <n v="0.24629999999999999"/>
    <s v="No"/>
    <s v="Yes"/>
    <s v="Yes"/>
    <s v="Yes"/>
    <s v="Yes"/>
    <s v="Yes"/>
    <s v="Yes"/>
    <s v="No"/>
    <s v="No"/>
    <s v="No"/>
    <s v="No"/>
    <s v="No"/>
    <s v="No"/>
    <s v="No"/>
    <s v="Standard"/>
  </r>
  <r>
    <n v="159558"/>
    <x v="344"/>
    <x v="299"/>
    <x v="12"/>
    <s v="8th District"/>
    <s v="Public"/>
    <s v="School District"/>
    <s v="No"/>
    <s v="Yes"/>
    <n v="662073"/>
    <x v="1951"/>
    <s v="10621 234th StEast"/>
    <m/>
    <s v="Buckley"/>
    <s v="Washington"/>
    <s v="98321"/>
    <n v="190"/>
    <n v="37"/>
    <n v="314"/>
    <n v="541"/>
    <x v="1636"/>
    <n v="6.8400000000000002E-2"/>
    <n v="0.41959999999999997"/>
    <s v="No"/>
    <s v="No"/>
    <s v="Yes"/>
    <s v="Yes"/>
    <s v="Yes"/>
    <s v="Yes"/>
    <s v="Yes"/>
    <s v="No"/>
    <s v="No"/>
    <s v="No"/>
    <s v="No"/>
    <s v="No"/>
    <s v="No"/>
    <s v="No"/>
    <s v="Standard"/>
  </r>
  <r>
    <n v="159558"/>
    <x v="344"/>
    <x v="299"/>
    <x v="12"/>
    <s v="8th District"/>
    <s v="Public"/>
    <s v="School District"/>
    <s v="No"/>
    <s v="Yes"/>
    <n v="662989"/>
    <x v="664"/>
    <s v="240 N C Street"/>
    <m/>
    <s v="Buckley"/>
    <s v="Washington"/>
    <s v="98321"/>
    <n v="262"/>
    <n v="62"/>
    <n v="736"/>
    <n v="1060"/>
    <x v="1118"/>
    <n v="5.8500000000000003E-2"/>
    <n v="0.30570000000000003"/>
    <s v="No"/>
    <s v="No"/>
    <s v="No"/>
    <s v="No"/>
    <s v="No"/>
    <s v="No"/>
    <s v="No"/>
    <s v="Yes"/>
    <s v="Yes"/>
    <s v="Yes"/>
    <s v="No"/>
    <s v="No"/>
    <s v="No"/>
    <s v="No"/>
    <s v="Standard"/>
  </r>
  <r>
    <n v="159558"/>
    <x v="344"/>
    <x v="299"/>
    <x v="12"/>
    <s v="8th District"/>
    <s v="Public"/>
    <s v="School District"/>
    <s v="No"/>
    <s v="Yes"/>
    <n v="662074"/>
    <x v="1952"/>
    <s v="11812 Mundy Loss Road East"/>
    <m/>
    <s v="Buckley"/>
    <s v="Washington"/>
    <s v="98321"/>
    <n v="71"/>
    <n v="21"/>
    <n v="336"/>
    <n v="428"/>
    <x v="1637"/>
    <n v="4.9099999999999998E-2"/>
    <n v="0.215"/>
    <s v="No"/>
    <s v="No"/>
    <s v="Yes"/>
    <s v="Yes"/>
    <s v="Yes"/>
    <s v="Yes"/>
    <s v="Yes"/>
    <s v="No"/>
    <s v="No"/>
    <s v="No"/>
    <s v="No"/>
    <s v="No"/>
    <s v="No"/>
    <s v="No"/>
    <s v="Standard"/>
  </r>
  <r>
    <n v="159558"/>
    <x v="344"/>
    <x v="299"/>
    <x v="12"/>
    <s v="8th District"/>
    <s v="Public"/>
    <s v="School District"/>
    <s v="No"/>
    <s v="Yes"/>
    <n v="662069"/>
    <x v="1953"/>
    <s v="26928 120th St E"/>
    <m/>
    <s v="Buckley"/>
    <s v="Washington"/>
    <s v="98321"/>
    <n v="342"/>
    <n v="75"/>
    <n v="1098"/>
    <n v="1515"/>
    <x v="1638"/>
    <n v="4.9500000000000002E-2"/>
    <n v="0.2752"/>
    <s v="No"/>
    <s v="No"/>
    <s v="No"/>
    <s v="No"/>
    <s v="No"/>
    <s v="No"/>
    <s v="No"/>
    <s v="No"/>
    <s v="No"/>
    <s v="No"/>
    <s v="Yes"/>
    <s v="Yes"/>
    <s v="Yes"/>
    <s v="Yes"/>
    <s v="Standard"/>
  </r>
  <r>
    <n v="159558"/>
    <x v="344"/>
    <x v="299"/>
    <x v="12"/>
    <s v="8th District"/>
    <s v="Public"/>
    <s v="School District"/>
    <s v="No"/>
    <s v="Yes"/>
    <n v="662075"/>
    <x v="1954"/>
    <s v="27515 120th Street East"/>
    <m/>
    <s v="Buckley"/>
    <s v="Washington"/>
    <s v="98321"/>
    <n v="60"/>
    <n v="18"/>
    <n v="224"/>
    <n v="302"/>
    <x v="943"/>
    <n v="5.96E-2"/>
    <n v="0.25829999999999997"/>
    <s v="No"/>
    <s v="No"/>
    <s v="Yes"/>
    <s v="Yes"/>
    <s v="Yes"/>
    <s v="Yes"/>
    <s v="Yes"/>
    <s v="No"/>
    <s v="No"/>
    <s v="No"/>
    <s v="No"/>
    <s v="No"/>
    <s v="No"/>
    <s v="No"/>
    <s v="Standard"/>
  </r>
  <r>
    <n v="159418"/>
    <x v="345"/>
    <x v="300"/>
    <x v="20"/>
    <s v="3rd District"/>
    <s v="Public"/>
    <s v="School District"/>
    <s v="No"/>
    <s v="Yes"/>
    <n v="663500"/>
    <x v="1955"/>
    <s v="PO BOX 1339"/>
    <m/>
    <s v="White Salmon"/>
    <s v="Washington"/>
    <s v="98672"/>
    <n v="117"/>
    <n v="35"/>
    <n v="231"/>
    <n v="383"/>
    <x v="1639"/>
    <n v="9.1399999999999995E-2"/>
    <n v="0.39689999999999998"/>
    <s v="No"/>
    <s v="No"/>
    <s v="No"/>
    <s v="No"/>
    <s v="No"/>
    <s v="No"/>
    <s v="No"/>
    <s v="No"/>
    <s v="No"/>
    <s v="No"/>
    <s v="Yes"/>
    <s v="Yes"/>
    <s v="Yes"/>
    <s v="Yes"/>
    <s v="Standard"/>
  </r>
  <r>
    <n v="159418"/>
    <x v="345"/>
    <x v="300"/>
    <x v="20"/>
    <s v="3rd District"/>
    <s v="Public"/>
    <s v="School District"/>
    <s v="No"/>
    <s v="Yes"/>
    <n v="659107"/>
    <x v="1956"/>
    <s v="PO BOX 1309"/>
    <m/>
    <s v="White Salmon"/>
    <s v="Washington"/>
    <s v="98672"/>
    <n v="52"/>
    <n v="19"/>
    <n v="107"/>
    <n v="178"/>
    <x v="1001"/>
    <n v="0.1067"/>
    <n v="0.39889999999999998"/>
    <s v="No"/>
    <s v="No"/>
    <s v="No"/>
    <s v="No"/>
    <s v="No"/>
    <s v="No"/>
    <s v="No"/>
    <s v="No"/>
    <s v="Yes"/>
    <s v="Yes"/>
    <s v="No"/>
    <s v="No"/>
    <s v="No"/>
    <s v="No"/>
    <s v="Standard"/>
  </r>
  <r>
    <n v="159418"/>
    <x v="345"/>
    <x v="300"/>
    <x v="20"/>
    <s v="3rd District"/>
    <s v="Public"/>
    <s v="School District"/>
    <s v="No"/>
    <s v="Yes"/>
    <n v="681126"/>
    <x v="1957"/>
    <s v="480 NW Loop Road"/>
    <m/>
    <s v="White Salmon"/>
    <s v="Washington"/>
    <s v="98672"/>
    <n v="55"/>
    <n v="19"/>
    <n v="95"/>
    <n v="169"/>
    <x v="1535"/>
    <n v="0.1124"/>
    <n v="0.43790000000000001"/>
    <s v="No"/>
    <s v="No"/>
    <s v="No"/>
    <s v="No"/>
    <s v="No"/>
    <s v="No"/>
    <s v="Yes"/>
    <s v="Yes"/>
    <s v="No"/>
    <s v="No"/>
    <s v="No"/>
    <s v="No"/>
    <s v="No"/>
    <s v="No"/>
    <s v="Standard"/>
  </r>
  <r>
    <n v="159418"/>
    <x v="345"/>
    <x v="300"/>
    <x v="16"/>
    <s v="3rd District"/>
    <s v="Public"/>
    <s v="School District"/>
    <s v="No"/>
    <s v="Yes"/>
    <n v="664946"/>
    <x v="1958"/>
    <s v="PO BOX 1279"/>
    <m/>
    <s v="White Salmon"/>
    <s v="Washington"/>
    <s v="98672"/>
    <n v="130"/>
    <n v="25"/>
    <n v="212"/>
    <n v="367"/>
    <x v="350"/>
    <n v="6.8099999999999994E-2"/>
    <n v="0.42230000000000001"/>
    <s v="No"/>
    <s v="Yes"/>
    <s v="Yes"/>
    <s v="Yes"/>
    <s v="Yes"/>
    <s v="Yes"/>
    <s v="No"/>
    <s v="No"/>
    <s v="No"/>
    <s v="No"/>
    <s v="No"/>
    <s v="No"/>
    <s v="No"/>
    <s v="No"/>
    <s v="Standard"/>
  </r>
  <r>
    <n v="159912"/>
    <x v="346"/>
    <x v="301"/>
    <x v="2"/>
    <s v="5th District"/>
    <s v="Public"/>
    <s v="School District"/>
    <s v="No"/>
    <s v="Yes"/>
    <n v="661802"/>
    <x v="1959"/>
    <s v="PO BOX 1090"/>
    <m/>
    <s v="WILBUR"/>
    <s v="Washington"/>
    <s v="99185"/>
    <n v="49"/>
    <n v="6"/>
    <n v="57"/>
    <n v="112"/>
    <x v="1640"/>
    <n v="5.3600000000000002E-2"/>
    <n v="0.49109999999999998"/>
    <s v="No"/>
    <s v="Yes"/>
    <s v="Yes"/>
    <s v="Yes"/>
    <s v="Yes"/>
    <s v="Yes"/>
    <s v="Yes"/>
    <s v="Yes"/>
    <s v="No"/>
    <s v="No"/>
    <s v="No"/>
    <s v="No"/>
    <s v="No"/>
    <s v="No"/>
    <s v="Standard"/>
  </r>
  <r>
    <n v="159912"/>
    <x v="346"/>
    <x v="301"/>
    <x v="2"/>
    <s v="5th District"/>
    <s v="Public"/>
    <s v="School District"/>
    <s v="No"/>
    <s v="Yes"/>
    <n v="661803"/>
    <x v="1960"/>
    <s v="202 Pope Street"/>
    <m/>
    <s v="Wilbur"/>
    <s v="Washington"/>
    <s v="99185"/>
    <n v="31"/>
    <n v="7"/>
    <n v="49"/>
    <n v="87"/>
    <x v="1641"/>
    <n v="8.0500000000000002E-2"/>
    <n v="0.43680000000000002"/>
    <s v="No"/>
    <s v="No"/>
    <s v="No"/>
    <s v="No"/>
    <s v="No"/>
    <s v="No"/>
    <s v="No"/>
    <s v="No"/>
    <s v="Yes"/>
    <s v="Yes"/>
    <s v="Yes"/>
    <s v="Yes"/>
    <s v="Yes"/>
    <s v="Yes"/>
    <s v="Standard"/>
  </r>
  <r>
    <n v="159403"/>
    <x v="347"/>
    <x v="302"/>
    <x v="38"/>
    <s v="3rd District"/>
    <s v="Public"/>
    <s v="School District"/>
    <s v="No"/>
    <s v="Yes"/>
    <n v="661850"/>
    <x v="1961"/>
    <s v="845 Willapa Fourth St"/>
    <m/>
    <s v="Raymond"/>
    <s v="Washington"/>
    <s v="98577"/>
    <n v="49"/>
    <n v="18"/>
    <n v="118"/>
    <n v="185"/>
    <x v="1577"/>
    <n v="9.7299999999999998E-2"/>
    <n v="0.36220000000000002"/>
    <s v="Yes"/>
    <s v="Yes"/>
    <s v="Yes"/>
    <s v="Yes"/>
    <s v="Yes"/>
    <s v="Yes"/>
    <s v="Yes"/>
    <s v="No"/>
    <s v="No"/>
    <s v="No"/>
    <s v="No"/>
    <s v="No"/>
    <s v="No"/>
    <s v="No"/>
    <s v="Standard"/>
  </r>
  <r>
    <n v="159403"/>
    <x v="347"/>
    <x v="302"/>
    <x v="38"/>
    <s v="3rd District"/>
    <s v="Public"/>
    <s v="School District"/>
    <s v="No"/>
    <s v="Yes"/>
    <n v="661852"/>
    <x v="1962"/>
    <s v="22 Viking Way"/>
    <m/>
    <s v="Raymond"/>
    <s v="Washington"/>
    <s v="98577"/>
    <n v="55"/>
    <n v="15"/>
    <n v="116"/>
    <n v="186"/>
    <x v="1642"/>
    <n v="8.0600000000000005E-2"/>
    <n v="0.37630000000000002"/>
    <s v="No"/>
    <s v="No"/>
    <s v="No"/>
    <s v="No"/>
    <s v="No"/>
    <s v="No"/>
    <s v="No"/>
    <s v="Yes"/>
    <s v="Yes"/>
    <s v="Yes"/>
    <s v="Yes"/>
    <s v="Yes"/>
    <s v="Yes"/>
    <s v="Yes"/>
    <s v="Standard"/>
  </r>
  <r>
    <n v="159970"/>
    <x v="348"/>
    <x v="303"/>
    <x v="26"/>
    <s v="4th District"/>
    <s v="Public"/>
    <s v="School District"/>
    <s v="No"/>
    <s v="Yes"/>
    <n v="661362"/>
    <x v="1963"/>
    <s v="PO Box 254"/>
    <m/>
    <s v="Wilson Creek"/>
    <s v="Washington"/>
    <s v="98860"/>
    <n v="46"/>
    <n v="0"/>
    <n v="12"/>
    <n v="58"/>
    <x v="409"/>
    <n v="0"/>
    <n v="0.79310000000000003"/>
    <s v="Yes"/>
    <s v="Yes"/>
    <s v="Yes"/>
    <s v="Yes"/>
    <s v="Yes"/>
    <s v="Yes"/>
    <s v="Yes"/>
    <s v="Yes"/>
    <s v="No"/>
    <s v="No"/>
    <s v="No"/>
    <s v="No"/>
    <s v="No"/>
    <s v="No"/>
    <s v="CEP"/>
  </r>
  <r>
    <n v="159970"/>
    <x v="348"/>
    <x v="303"/>
    <x v="26"/>
    <s v="4th District"/>
    <s v="Public"/>
    <s v="School District"/>
    <s v="No"/>
    <s v="Yes"/>
    <n v="661363"/>
    <x v="1964"/>
    <s v="400 Navar St"/>
    <m/>
    <s v="Wilson Creek"/>
    <s v="Washington"/>
    <s v="98860"/>
    <n v="32"/>
    <n v="0"/>
    <n v="26"/>
    <n v="58"/>
    <x v="1643"/>
    <n v="0"/>
    <n v="0.55169999999999997"/>
    <s v="No"/>
    <s v="No"/>
    <s v="No"/>
    <s v="No"/>
    <s v="No"/>
    <s v="No"/>
    <s v="No"/>
    <s v="No"/>
    <s v="Yes"/>
    <s v="Yes"/>
    <s v="Yes"/>
    <s v="Yes"/>
    <s v="Yes"/>
    <s v="Yes"/>
    <s v="CEP"/>
  </r>
  <r>
    <n v="159477"/>
    <x v="349"/>
    <x v="304"/>
    <x v="1"/>
    <s v="3rd District"/>
    <s v="Public"/>
    <s v="School District"/>
    <s v="No"/>
    <s v="Yes"/>
    <n v="662742"/>
    <x v="1965"/>
    <s v="241 North Military Road"/>
    <m/>
    <s v="Winlock"/>
    <s v="Washington"/>
    <s v="98596"/>
    <n v="167"/>
    <n v="0"/>
    <n v="15"/>
    <n v="182"/>
    <x v="1644"/>
    <n v="0"/>
    <n v="0.91759999999999997"/>
    <s v="No"/>
    <s v="No"/>
    <s v="No"/>
    <s v="No"/>
    <s v="No"/>
    <s v="No"/>
    <s v="No"/>
    <s v="Yes"/>
    <s v="Yes"/>
    <s v="Yes"/>
    <s v="No"/>
    <s v="No"/>
    <s v="No"/>
    <s v="No"/>
    <s v="CEP"/>
  </r>
  <r>
    <n v="159477"/>
    <x v="349"/>
    <x v="304"/>
    <x v="1"/>
    <s v="3rd District"/>
    <s v="Public"/>
    <s v="School District"/>
    <s v="No"/>
    <s v="Yes"/>
    <n v="665268"/>
    <x v="1966"/>
    <s v="PO Box 128"/>
    <m/>
    <s v="Winlock"/>
    <s v="Washington"/>
    <s v="98596"/>
    <n v="398"/>
    <n v="0"/>
    <n v="25"/>
    <n v="423"/>
    <x v="1645"/>
    <n v="0"/>
    <n v="0.94089999999999996"/>
    <s v="Yes"/>
    <s v="Yes"/>
    <s v="Yes"/>
    <s v="Yes"/>
    <s v="Yes"/>
    <s v="Yes"/>
    <s v="Yes"/>
    <s v="No"/>
    <s v="No"/>
    <s v="No"/>
    <s v="No"/>
    <s v="No"/>
    <s v="No"/>
    <s v="No"/>
    <s v="CEP"/>
  </r>
  <r>
    <n v="159477"/>
    <x v="349"/>
    <x v="304"/>
    <x v="1"/>
    <s v="3rd District"/>
    <s v="Public"/>
    <s v="School District"/>
    <s v="No"/>
    <s v="Yes"/>
    <n v="661770"/>
    <x v="1967"/>
    <s v="241 North Military Road"/>
    <m/>
    <s v="Winlock"/>
    <s v="Washington"/>
    <s v="98596"/>
    <n v="200"/>
    <n v="0"/>
    <n v="28"/>
    <n v="228"/>
    <x v="1646"/>
    <n v="0"/>
    <n v="0.87719999999999998"/>
    <s v="No"/>
    <s v="No"/>
    <s v="No"/>
    <s v="No"/>
    <s v="No"/>
    <s v="No"/>
    <s v="No"/>
    <s v="No"/>
    <s v="No"/>
    <s v="No"/>
    <s v="Yes"/>
    <s v="Yes"/>
    <s v="Yes"/>
    <s v="Yes"/>
    <s v="CEP"/>
  </r>
  <r>
    <n v="159473"/>
    <x v="350"/>
    <x v="305"/>
    <x v="0"/>
    <s v="6th District"/>
    <s v="Public"/>
    <s v="School District"/>
    <s v="No"/>
    <s v="Yes"/>
    <n v="661371"/>
    <x v="1968"/>
    <s v="4640 Wishkah Rd"/>
    <m/>
    <s v="Aberdeen"/>
    <s v="Washington"/>
    <s v="98520"/>
    <n v="138"/>
    <n v="0"/>
    <n v="35"/>
    <n v="173"/>
    <x v="1647"/>
    <n v="0"/>
    <n v="0.79769999999999996"/>
    <s v="Yes"/>
    <s v="Yes"/>
    <s v="Yes"/>
    <s v="Yes"/>
    <s v="Yes"/>
    <s v="Yes"/>
    <s v="Yes"/>
    <s v="Yes"/>
    <s v="Yes"/>
    <s v="Yes"/>
    <s v="Yes"/>
    <s v="Yes"/>
    <s v="Yes"/>
    <s v="Yes"/>
    <s v="CEP"/>
  </r>
  <r>
    <n v="159514"/>
    <x v="351"/>
    <x v="306"/>
    <x v="20"/>
    <s v="3rd District"/>
    <s v="Public"/>
    <s v="School District"/>
    <s v="No"/>
    <s v="Yes"/>
    <n v="664124"/>
    <x v="1969"/>
    <s v="PO Box 8"/>
    <m/>
    <s v="Wishram"/>
    <s v="Washington"/>
    <s v="98673"/>
    <n v="102"/>
    <n v="0"/>
    <n v="0"/>
    <n v="102"/>
    <x v="0"/>
    <n v="0"/>
    <n v="1"/>
    <s v="No"/>
    <s v="Yes"/>
    <s v="Yes"/>
    <s v="Yes"/>
    <s v="Yes"/>
    <s v="Yes"/>
    <s v="Yes"/>
    <s v="Yes"/>
    <s v="Yes"/>
    <s v="Yes"/>
    <s v="Yes"/>
    <s v="Yes"/>
    <s v="Yes"/>
    <s v="Yes"/>
    <s v="CEP"/>
  </r>
  <r>
    <n v="159376"/>
    <x v="352"/>
    <x v="307"/>
    <x v="19"/>
    <s v="3rd District"/>
    <s v="Public"/>
    <s v="School District"/>
    <s v="No"/>
    <s v="Yes"/>
    <n v="661331"/>
    <x v="1970"/>
    <s v="600 Bozarth"/>
    <m/>
    <s v="Woodland"/>
    <s v="Washington"/>
    <s v="98674"/>
    <n v="130"/>
    <n v="19"/>
    <n v="204"/>
    <n v="353"/>
    <x v="1648"/>
    <n v="5.3800000000000001E-2"/>
    <n v="0.42209999999999998"/>
    <s v="No"/>
    <s v="Yes"/>
    <s v="Yes"/>
    <s v="Yes"/>
    <s v="Yes"/>
    <s v="Yes"/>
    <s v="No"/>
    <s v="No"/>
    <s v="No"/>
    <s v="No"/>
    <s v="No"/>
    <s v="No"/>
    <s v="No"/>
    <s v="No"/>
    <s v="Standard"/>
  </r>
  <r>
    <n v="159376"/>
    <x v="352"/>
    <x v="307"/>
    <x v="19"/>
    <s v="3rd District"/>
    <s v="Public"/>
    <s v="School District"/>
    <s v="No"/>
    <s v="Yes"/>
    <n v="661332"/>
    <x v="1971"/>
    <s v="2250 Lewis River Rd"/>
    <m/>
    <s v="Woodland"/>
    <s v="Washington"/>
    <s v="98674"/>
    <n v="131"/>
    <n v="32"/>
    <n v="351"/>
    <n v="514"/>
    <x v="1649"/>
    <n v="6.2300000000000001E-2"/>
    <n v="0.31709999999999999"/>
    <s v="No"/>
    <s v="Yes"/>
    <s v="Yes"/>
    <s v="Yes"/>
    <s v="Yes"/>
    <s v="Yes"/>
    <s v="No"/>
    <s v="No"/>
    <s v="No"/>
    <s v="No"/>
    <s v="No"/>
    <s v="No"/>
    <s v="No"/>
    <s v="No"/>
    <s v="Standard"/>
  </r>
  <r>
    <n v="159376"/>
    <x v="352"/>
    <x v="307"/>
    <x v="19"/>
    <s v="3rd District"/>
    <s v="Public"/>
    <s v="School District"/>
    <s v="No"/>
    <s v="Yes"/>
    <n v="661334"/>
    <x v="1972"/>
    <s v="1500 Dike Access Rd"/>
    <m/>
    <s v="Woodland"/>
    <s v="Washington"/>
    <s v="98674"/>
    <n v="196"/>
    <n v="51"/>
    <n v="405"/>
    <n v="652"/>
    <x v="1650"/>
    <n v="7.8200000000000006E-2"/>
    <n v="0.37880000000000003"/>
    <s v="No"/>
    <s v="No"/>
    <s v="No"/>
    <s v="No"/>
    <s v="No"/>
    <s v="No"/>
    <s v="No"/>
    <s v="No"/>
    <s v="No"/>
    <s v="No"/>
    <s v="Yes"/>
    <s v="Yes"/>
    <s v="Yes"/>
    <s v="Yes"/>
    <s v="Standard"/>
  </r>
  <r>
    <n v="159376"/>
    <x v="352"/>
    <x v="307"/>
    <x v="19"/>
    <s v="3rd District"/>
    <s v="Public"/>
    <s v="School District"/>
    <s v="No"/>
    <s v="Yes"/>
    <n v="661333"/>
    <x v="1973"/>
    <s v="755 Park Street"/>
    <m/>
    <s v="Woodland"/>
    <s v="Washington"/>
    <s v="98674"/>
    <n v="291"/>
    <n v="87"/>
    <n v="526"/>
    <n v="904"/>
    <x v="1651"/>
    <n v="9.6199999999999994E-2"/>
    <n v="0.41810000000000003"/>
    <s v="No"/>
    <s v="No"/>
    <s v="No"/>
    <s v="No"/>
    <s v="No"/>
    <s v="No"/>
    <s v="Yes"/>
    <s v="Yes"/>
    <s v="Yes"/>
    <s v="Yes"/>
    <s v="No"/>
    <s v="No"/>
    <s v="No"/>
    <s v="No"/>
    <s v="Standard"/>
  </r>
  <r>
    <n v="159376"/>
    <x v="352"/>
    <x v="307"/>
    <x v="19"/>
    <s v="3rd District"/>
    <s v="Public"/>
    <s v="School District"/>
    <s v="No"/>
    <s v="Yes"/>
    <n v="661330"/>
    <x v="1974"/>
    <s v="11842 Lewis River Rd"/>
    <m/>
    <s v="Ariel"/>
    <s v="Washington"/>
    <s v="98603"/>
    <n v="26"/>
    <n v="0"/>
    <n v="13"/>
    <n v="39"/>
    <x v="414"/>
    <n v="0"/>
    <n v="0.66669999999999996"/>
    <s v="No"/>
    <s v="Yes"/>
    <s v="Yes"/>
    <s v="Yes"/>
    <s v="Yes"/>
    <s v="Yes"/>
    <s v="No"/>
    <s v="No"/>
    <s v="No"/>
    <s v="No"/>
    <s v="No"/>
    <s v="No"/>
    <s v="No"/>
    <s v="No"/>
    <s v="CEP"/>
  </r>
  <r>
    <n v="159870"/>
    <x v="353"/>
    <x v="6"/>
    <x v="30"/>
    <s v="4th District"/>
    <s v="Public"/>
    <s v="Government"/>
    <s v="Yes"/>
    <s v="Yes"/>
    <n v="662438"/>
    <x v="1975"/>
    <s v="1728 Jerome Ave"/>
    <m/>
    <s v="Yakima"/>
    <s v="Washington"/>
    <s v="98902"/>
    <n v="12"/>
    <n v="0"/>
    <n v="0"/>
    <n v="12"/>
    <x v="0"/>
    <n v="0"/>
    <n v="1"/>
    <s v="No"/>
    <s v="No"/>
    <s v="No"/>
    <s v="No"/>
    <s v="No"/>
    <s v="No"/>
    <s v="No"/>
    <s v="Yes"/>
    <s v="Yes"/>
    <s v="Yes"/>
    <s v="Yes"/>
    <s v="Yes"/>
    <s v="Yes"/>
    <s v="Yes"/>
    <s v="Standard"/>
  </r>
  <r>
    <n v="159887"/>
    <x v="354"/>
    <x v="308"/>
    <x v="30"/>
    <s v="4th District"/>
    <s v="Public"/>
    <s v="School District"/>
    <s v="No"/>
    <s v="Yes"/>
    <n v="662214"/>
    <x v="1423"/>
    <s v="723 South 8th. Street"/>
    <m/>
    <s v="Yakima"/>
    <s v="Washington"/>
    <s v="98901"/>
    <n v="629"/>
    <n v="0"/>
    <n v="0"/>
    <n v="629"/>
    <x v="0"/>
    <n v="0"/>
    <n v="1"/>
    <s v="No"/>
    <s v="Yes"/>
    <s v="Yes"/>
    <s v="Yes"/>
    <s v="Yes"/>
    <s v="Yes"/>
    <s v="Yes"/>
    <s v="No"/>
    <s v="No"/>
    <s v="No"/>
    <s v="No"/>
    <s v="No"/>
    <s v="No"/>
    <s v="No"/>
    <s v="CEP"/>
  </r>
  <r>
    <n v="159887"/>
    <x v="354"/>
    <x v="308"/>
    <x v="30"/>
    <s v="4th District"/>
    <s v="Public"/>
    <s v="School District"/>
    <s v="No"/>
    <s v="Yes"/>
    <n v="662215"/>
    <x v="1976"/>
    <s v="219 E. I Street"/>
    <m/>
    <s v="Yakima"/>
    <s v="Washington"/>
    <s v="98901"/>
    <n v="522"/>
    <n v="0"/>
    <n v="0"/>
    <n v="522"/>
    <x v="0"/>
    <n v="0"/>
    <n v="1"/>
    <s v="No"/>
    <s v="Yes"/>
    <s v="Yes"/>
    <s v="Yes"/>
    <s v="Yes"/>
    <s v="Yes"/>
    <s v="Yes"/>
    <s v="No"/>
    <s v="No"/>
    <s v="No"/>
    <s v="No"/>
    <s v="No"/>
    <s v="No"/>
    <s v="No"/>
    <s v="CEP"/>
  </r>
  <r>
    <n v="159887"/>
    <x v="354"/>
    <x v="308"/>
    <x v="30"/>
    <s v="4th District"/>
    <s v="Public"/>
    <s v="School District"/>
    <s v="No"/>
    <s v="Yes"/>
    <n v="663543"/>
    <x v="1977"/>
    <s v="212 S. 6th. Avenue"/>
    <m/>
    <s v="Yakima"/>
    <s v="Washington"/>
    <s v="98902"/>
    <n v="2247"/>
    <n v="0"/>
    <n v="0"/>
    <n v="2247"/>
    <x v="0"/>
    <n v="0"/>
    <n v="1"/>
    <s v="No"/>
    <s v="No"/>
    <s v="No"/>
    <s v="No"/>
    <s v="No"/>
    <s v="No"/>
    <s v="No"/>
    <s v="No"/>
    <s v="No"/>
    <s v="No"/>
    <s v="Yes"/>
    <s v="Yes"/>
    <s v="Yes"/>
    <s v="Yes"/>
    <s v="CEP"/>
  </r>
  <r>
    <n v="159887"/>
    <x v="354"/>
    <x v="308"/>
    <x v="30"/>
    <s v="4th District"/>
    <s v="Public"/>
    <s v="School District"/>
    <s v="No"/>
    <s v="Yes"/>
    <n v="662216"/>
    <x v="1978"/>
    <s v="2810 Castlevale"/>
    <m/>
    <s v="Yakima"/>
    <s v="Washington"/>
    <s v="98902"/>
    <n v="198"/>
    <n v="0"/>
    <n v="0"/>
    <n v="198"/>
    <x v="0"/>
    <n v="0"/>
    <n v="1"/>
    <s v="Yes"/>
    <s v="No"/>
    <s v="No"/>
    <s v="No"/>
    <s v="No"/>
    <s v="No"/>
    <s v="No"/>
    <s v="No"/>
    <s v="No"/>
    <s v="No"/>
    <s v="No"/>
    <s v="No"/>
    <s v="No"/>
    <s v="No"/>
    <s v="CEP"/>
  </r>
  <r>
    <n v="159887"/>
    <x v="354"/>
    <x v="308"/>
    <x v="30"/>
    <s v="4th District"/>
    <s v="Public"/>
    <s v="School District"/>
    <s v="No"/>
    <s v="Yes"/>
    <n v="663544"/>
    <x v="1979"/>
    <s v="611 South 44th Avenue"/>
    <m/>
    <s v="Yakima"/>
    <s v="Washington"/>
    <s v="98908"/>
    <n v="2348"/>
    <n v="0"/>
    <n v="0"/>
    <n v="2348"/>
    <x v="0"/>
    <n v="0"/>
    <n v="1"/>
    <s v="No"/>
    <s v="No"/>
    <s v="No"/>
    <s v="No"/>
    <s v="No"/>
    <s v="No"/>
    <s v="No"/>
    <s v="No"/>
    <s v="No"/>
    <s v="No"/>
    <s v="Yes"/>
    <s v="Yes"/>
    <s v="Yes"/>
    <s v="Yes"/>
    <s v="CEP"/>
  </r>
  <r>
    <n v="159887"/>
    <x v="354"/>
    <x v="308"/>
    <x v="30"/>
    <s v="4th District"/>
    <s v="Public"/>
    <s v="School District"/>
    <s v="No"/>
    <s v="Yes"/>
    <n v="662228"/>
    <x v="1980"/>
    <s v="410 South 19th Avenue"/>
    <m/>
    <s v="Yakima"/>
    <s v="Washington"/>
    <s v="98902"/>
    <n v="863"/>
    <n v="0"/>
    <n v="0"/>
    <n v="863"/>
    <x v="0"/>
    <n v="0"/>
    <n v="1"/>
    <s v="No"/>
    <s v="No"/>
    <s v="No"/>
    <s v="No"/>
    <s v="No"/>
    <s v="No"/>
    <s v="No"/>
    <s v="Yes"/>
    <s v="Yes"/>
    <s v="Yes"/>
    <s v="No"/>
    <s v="No"/>
    <s v="No"/>
    <s v="No"/>
    <s v="CEP"/>
  </r>
  <r>
    <n v="159887"/>
    <x v="354"/>
    <x v="308"/>
    <x v="30"/>
    <s v="4th District"/>
    <s v="Public"/>
    <s v="School District"/>
    <s v="No"/>
    <s v="Yes"/>
    <n v="662217"/>
    <x v="501"/>
    <s v="612 North 6th Avenue"/>
    <m/>
    <s v="Yakima"/>
    <s v="Washington"/>
    <s v="98902"/>
    <n v="506"/>
    <n v="0"/>
    <n v="0"/>
    <n v="506"/>
    <x v="0"/>
    <n v="0"/>
    <n v="1"/>
    <s v="No"/>
    <s v="Yes"/>
    <s v="Yes"/>
    <s v="Yes"/>
    <s v="Yes"/>
    <s v="Yes"/>
    <s v="Yes"/>
    <s v="No"/>
    <s v="No"/>
    <s v="No"/>
    <s v="No"/>
    <s v="No"/>
    <s v="No"/>
    <s v="No"/>
    <s v="CEP"/>
  </r>
  <r>
    <n v="159887"/>
    <x v="354"/>
    <x v="308"/>
    <x v="30"/>
    <s v="4th District"/>
    <s v="Public"/>
    <s v="School District"/>
    <s v="No"/>
    <s v="Yes"/>
    <n v="663541"/>
    <x v="1981"/>
    <s v="4400 Douglas Drive"/>
    <m/>
    <s v="Yakima"/>
    <s v="Washington"/>
    <s v="98908"/>
    <n v="407"/>
    <n v="0"/>
    <n v="14"/>
    <n v="421"/>
    <x v="1652"/>
    <n v="0"/>
    <n v="0.9667"/>
    <s v="No"/>
    <s v="Yes"/>
    <s v="Yes"/>
    <s v="Yes"/>
    <s v="Yes"/>
    <s v="Yes"/>
    <s v="Yes"/>
    <s v="No"/>
    <s v="No"/>
    <s v="No"/>
    <s v="No"/>
    <s v="No"/>
    <s v="No"/>
    <s v="No"/>
    <s v="CEP"/>
  </r>
  <r>
    <n v="159887"/>
    <x v="354"/>
    <x v="308"/>
    <x v="30"/>
    <s v="4th District"/>
    <s v="Public"/>
    <s v="School District"/>
    <s v="No"/>
    <s v="Yes"/>
    <n v="662219"/>
    <x v="1982"/>
    <s v="400 West Viola"/>
    <m/>
    <s v="Yakima"/>
    <s v="Washington"/>
    <s v="98902"/>
    <n v="694"/>
    <n v="0"/>
    <n v="0"/>
    <n v="694"/>
    <x v="0"/>
    <n v="0"/>
    <n v="1"/>
    <s v="Yes"/>
    <s v="Yes"/>
    <s v="Yes"/>
    <s v="Yes"/>
    <s v="Yes"/>
    <s v="Yes"/>
    <s v="Yes"/>
    <s v="No"/>
    <s v="No"/>
    <s v="No"/>
    <s v="No"/>
    <s v="No"/>
    <s v="No"/>
    <s v="No"/>
    <s v="CEP"/>
  </r>
  <r>
    <n v="159887"/>
    <x v="354"/>
    <x v="308"/>
    <x v="30"/>
    <s v="4th District"/>
    <s v="Public"/>
    <s v="School District"/>
    <s v="No"/>
    <s v="Yes"/>
    <n v="662229"/>
    <x v="1983"/>
    <s v="1114 West Pierce"/>
    <m/>
    <s v="Yakima"/>
    <s v="Washington"/>
    <s v="98902"/>
    <n v="849"/>
    <n v="0"/>
    <n v="0"/>
    <n v="849"/>
    <x v="0"/>
    <n v="0"/>
    <n v="1"/>
    <s v="No"/>
    <s v="No"/>
    <s v="No"/>
    <s v="No"/>
    <s v="No"/>
    <s v="No"/>
    <s v="No"/>
    <s v="Yes"/>
    <s v="Yes"/>
    <s v="Yes"/>
    <s v="No"/>
    <s v="No"/>
    <s v="No"/>
    <s v="No"/>
    <s v="CEP"/>
  </r>
  <r>
    <n v="159887"/>
    <x v="354"/>
    <x v="308"/>
    <x v="30"/>
    <s v="4th District"/>
    <s v="Public"/>
    <s v="School District"/>
    <s v="No"/>
    <s v="Yes"/>
    <n v="662220"/>
    <x v="1984"/>
    <s v="2000 S. 18th St."/>
    <m/>
    <s v="Yakima"/>
    <s v="Washington"/>
    <s v="98903"/>
    <n v="539"/>
    <n v="0"/>
    <n v="0"/>
    <n v="539"/>
    <x v="0"/>
    <n v="0"/>
    <n v="1"/>
    <s v="No"/>
    <s v="Yes"/>
    <s v="Yes"/>
    <s v="Yes"/>
    <s v="Yes"/>
    <s v="Yes"/>
    <s v="Yes"/>
    <s v="No"/>
    <s v="No"/>
    <s v="No"/>
    <s v="No"/>
    <s v="No"/>
    <s v="No"/>
    <s v="No"/>
    <s v="CEP"/>
  </r>
  <r>
    <n v="159887"/>
    <x v="354"/>
    <x v="308"/>
    <x v="30"/>
    <s v="4th District"/>
    <s v="Public"/>
    <s v="School District"/>
    <s v="No"/>
    <s v="Yes"/>
    <n v="662221"/>
    <x v="1985"/>
    <s v="1222 S. 22nd Ave."/>
    <m/>
    <s v="Yakima"/>
    <s v="Washington"/>
    <s v="98902"/>
    <n v="552"/>
    <n v="0"/>
    <n v="0"/>
    <n v="552"/>
    <x v="0"/>
    <n v="0"/>
    <n v="1"/>
    <s v="No"/>
    <s v="Yes"/>
    <s v="Yes"/>
    <s v="Yes"/>
    <s v="Yes"/>
    <s v="Yes"/>
    <s v="Yes"/>
    <s v="No"/>
    <s v="No"/>
    <s v="No"/>
    <s v="No"/>
    <s v="No"/>
    <s v="No"/>
    <s v="No"/>
    <s v="CEP"/>
  </r>
  <r>
    <n v="159887"/>
    <x v="354"/>
    <x v="308"/>
    <x v="30"/>
    <s v="4th District"/>
    <s v="Public"/>
    <s v="School District"/>
    <s v="No"/>
    <s v="Yes"/>
    <n v="662222"/>
    <x v="1986"/>
    <s v="621 South 13th Avenue"/>
    <m/>
    <s v="Yakima"/>
    <s v="Washington"/>
    <s v="98902"/>
    <n v="412"/>
    <n v="0"/>
    <n v="0"/>
    <n v="412"/>
    <x v="0"/>
    <n v="0"/>
    <n v="1"/>
    <s v="No"/>
    <s v="Yes"/>
    <s v="Yes"/>
    <s v="Yes"/>
    <s v="Yes"/>
    <s v="Yes"/>
    <s v="Yes"/>
    <s v="No"/>
    <s v="No"/>
    <s v="No"/>
    <s v="No"/>
    <s v="No"/>
    <s v="No"/>
    <s v="No"/>
    <s v="CEP"/>
  </r>
  <r>
    <n v="159887"/>
    <x v="354"/>
    <x v="308"/>
    <x v="30"/>
    <s v="4th District"/>
    <s v="Public"/>
    <s v="School District"/>
    <s v="No"/>
    <s v="Yes"/>
    <n v="663540"/>
    <x v="1987"/>
    <s v="801 South 34th Avenue"/>
    <m/>
    <s v="Yakima"/>
    <s v="Washington"/>
    <s v="98902"/>
    <n v="302"/>
    <n v="0"/>
    <n v="84"/>
    <n v="386"/>
    <x v="1653"/>
    <n v="0"/>
    <n v="0.78239999999999998"/>
    <s v="No"/>
    <s v="Yes"/>
    <s v="Yes"/>
    <s v="Yes"/>
    <s v="Yes"/>
    <s v="Yes"/>
    <s v="Yes"/>
    <s v="No"/>
    <s v="No"/>
    <s v="No"/>
    <s v="No"/>
    <s v="No"/>
    <s v="No"/>
    <s v="No"/>
    <s v="CEP"/>
  </r>
  <r>
    <n v="159887"/>
    <x v="354"/>
    <x v="308"/>
    <x v="30"/>
    <s v="4th District"/>
    <s v="Public"/>
    <s v="School District"/>
    <s v="No"/>
    <s v="Yes"/>
    <n v="662224"/>
    <x v="1647"/>
    <s v="609 W. Washington Ave."/>
    <m/>
    <s v="Yakima"/>
    <s v="Washington"/>
    <s v="98902"/>
    <n v="545"/>
    <n v="0"/>
    <n v="0"/>
    <n v="545"/>
    <x v="0"/>
    <n v="0"/>
    <n v="1"/>
    <s v="No"/>
    <s v="Yes"/>
    <s v="Yes"/>
    <s v="Yes"/>
    <s v="Yes"/>
    <s v="Yes"/>
    <s v="Yes"/>
    <s v="No"/>
    <s v="No"/>
    <s v="No"/>
    <s v="No"/>
    <s v="No"/>
    <s v="No"/>
    <s v="No"/>
    <s v="CEP"/>
  </r>
  <r>
    <n v="159887"/>
    <x v="354"/>
    <x v="308"/>
    <x v="30"/>
    <s v="4th District"/>
    <s v="Public"/>
    <s v="School District"/>
    <s v="No"/>
    <s v="Yes"/>
    <n v="662225"/>
    <x v="1988"/>
    <s v="2807 West  Lincoln Avenue"/>
    <m/>
    <s v="Yakima"/>
    <s v="Washington"/>
    <s v="98902"/>
    <n v="476"/>
    <n v="0"/>
    <n v="0"/>
    <n v="476"/>
    <x v="0"/>
    <n v="0"/>
    <n v="1"/>
    <s v="No"/>
    <s v="Yes"/>
    <s v="Yes"/>
    <s v="Yes"/>
    <s v="Yes"/>
    <s v="Yes"/>
    <s v="Yes"/>
    <s v="No"/>
    <s v="No"/>
    <s v="No"/>
    <s v="No"/>
    <s v="No"/>
    <s v="No"/>
    <s v="No"/>
    <s v="CEP"/>
  </r>
  <r>
    <n v="159887"/>
    <x v="354"/>
    <x v="308"/>
    <x v="30"/>
    <s v="4th District"/>
    <s v="Public"/>
    <s v="School District"/>
    <s v="No"/>
    <s v="Yes"/>
    <n v="662226"/>
    <x v="1181"/>
    <s v="120 North 16th Avenue"/>
    <m/>
    <s v="Yakima"/>
    <s v="Washington"/>
    <s v="98902"/>
    <n v="476"/>
    <n v="0"/>
    <n v="0"/>
    <n v="476"/>
    <x v="0"/>
    <n v="0"/>
    <n v="1"/>
    <s v="No"/>
    <s v="Yes"/>
    <s v="Yes"/>
    <s v="Yes"/>
    <s v="Yes"/>
    <s v="Yes"/>
    <s v="Yes"/>
    <s v="No"/>
    <s v="No"/>
    <s v="No"/>
    <s v="No"/>
    <s v="No"/>
    <s v="No"/>
    <s v="No"/>
    <s v="CEP"/>
  </r>
  <r>
    <n v="159887"/>
    <x v="354"/>
    <x v="308"/>
    <x v="30"/>
    <s v="4th District"/>
    <s v="Public"/>
    <s v="School District"/>
    <s v="No"/>
    <s v="Yes"/>
    <n v="659320"/>
    <x v="1989"/>
    <s v="802 River Road"/>
    <m/>
    <s v="Yakima"/>
    <s v="Washington"/>
    <s v="98902"/>
    <n v="203"/>
    <n v="0"/>
    <n v="0"/>
    <n v="203"/>
    <x v="0"/>
    <n v="0"/>
    <n v="1"/>
    <s v="No"/>
    <s v="No"/>
    <s v="No"/>
    <s v="No"/>
    <s v="No"/>
    <s v="No"/>
    <s v="No"/>
    <s v="No"/>
    <s v="No"/>
    <s v="No"/>
    <s v="Yes"/>
    <s v="Yes"/>
    <s v="Yes"/>
    <s v="Yes"/>
    <s v="CEP"/>
  </r>
  <r>
    <n v="159887"/>
    <x v="354"/>
    <x v="308"/>
    <x v="30"/>
    <s v="4th District"/>
    <s v="Public"/>
    <s v="School District"/>
    <s v="No"/>
    <s v="Yes"/>
    <n v="662230"/>
    <x v="1990"/>
    <s v="510 S. 9th. St."/>
    <m/>
    <s v="Yakima"/>
    <s v="Washington"/>
    <s v="98901"/>
    <n v="766"/>
    <n v="0"/>
    <n v="0"/>
    <n v="766"/>
    <x v="0"/>
    <n v="0"/>
    <n v="1"/>
    <s v="No"/>
    <s v="No"/>
    <s v="No"/>
    <s v="No"/>
    <s v="No"/>
    <s v="No"/>
    <s v="No"/>
    <s v="Yes"/>
    <s v="Yes"/>
    <s v="Yes"/>
    <s v="No"/>
    <s v="No"/>
    <s v="No"/>
    <s v="No"/>
    <s v="CEP"/>
  </r>
  <r>
    <n v="159887"/>
    <x v="354"/>
    <x v="308"/>
    <x v="30"/>
    <s v="4th District"/>
    <s v="Public"/>
    <s v="School District"/>
    <s v="No"/>
    <s v="Yes"/>
    <n v="662227"/>
    <x v="1991"/>
    <s v="4411 W. Nob Hill Blvd."/>
    <m/>
    <s v="Yakima"/>
    <s v="Washington"/>
    <s v="98908"/>
    <n v="389"/>
    <n v="0"/>
    <n v="39"/>
    <n v="428"/>
    <x v="1654"/>
    <n v="0"/>
    <n v="0.90890000000000004"/>
    <s v="No"/>
    <s v="Yes"/>
    <s v="Yes"/>
    <s v="Yes"/>
    <s v="Yes"/>
    <s v="Yes"/>
    <s v="Yes"/>
    <s v="No"/>
    <s v="No"/>
    <s v="No"/>
    <s v="No"/>
    <s v="No"/>
    <s v="No"/>
    <s v="No"/>
    <s v="CEP"/>
  </r>
  <r>
    <n v="159887"/>
    <x v="354"/>
    <x v="308"/>
    <x v="30"/>
    <s v="4th District"/>
    <s v="Public"/>
    <s v="School District"/>
    <s v="No"/>
    <s v="Yes"/>
    <n v="663545"/>
    <x v="1992"/>
    <s v="902 South 44th Avenue"/>
    <m/>
    <s v="Yakima"/>
    <s v="Washington"/>
    <s v="98908"/>
    <n v="790"/>
    <n v="0"/>
    <n v="58"/>
    <n v="848"/>
    <x v="1655"/>
    <n v="0"/>
    <n v="0.93159999999999998"/>
    <s v="No"/>
    <s v="No"/>
    <s v="No"/>
    <s v="No"/>
    <s v="No"/>
    <s v="No"/>
    <s v="No"/>
    <s v="Yes"/>
    <s v="Yes"/>
    <s v="Yes"/>
    <s v="No"/>
    <s v="No"/>
    <s v="No"/>
    <s v="No"/>
    <s v="CEP"/>
  </r>
  <r>
    <n v="159330"/>
    <x v="355"/>
    <x v="309"/>
    <x v="31"/>
    <s v="10th District"/>
    <s v="Public"/>
    <s v="School District"/>
    <s v="No"/>
    <s v="Yes"/>
    <n v="662084"/>
    <x v="1993"/>
    <s v="16525 - 100th Way"/>
    <m/>
    <s v="Yelm"/>
    <s v="Washington"/>
    <s v="98597"/>
    <n v="346"/>
    <n v="0"/>
    <n v="130"/>
    <n v="476"/>
    <x v="1656"/>
    <n v="0"/>
    <n v="0.72689999999999999"/>
    <s v="No"/>
    <s v="Yes"/>
    <s v="Yes"/>
    <s v="Yes"/>
    <s v="Yes"/>
    <s v="Yes"/>
    <s v="Yes"/>
    <s v="No"/>
    <s v="No"/>
    <s v="No"/>
    <s v="No"/>
    <s v="No"/>
    <s v="No"/>
    <s v="No"/>
    <s v="CEP"/>
  </r>
  <r>
    <n v="159330"/>
    <x v="355"/>
    <x v="309"/>
    <x v="31"/>
    <s v="10th District"/>
    <s v="Public"/>
    <s v="School District"/>
    <s v="No"/>
    <s v="Yes"/>
    <n v="663240"/>
    <x v="1994"/>
    <s v="16312 Bald Hill Rd SE"/>
    <m/>
    <s v="Yelm"/>
    <s v="Washington"/>
    <s v="98597"/>
    <n v="83"/>
    <n v="33"/>
    <n v="178"/>
    <n v="294"/>
    <x v="1600"/>
    <n v="0.11219999999999999"/>
    <n v="0.39460000000000001"/>
    <s v="No"/>
    <s v="Yes"/>
    <s v="Yes"/>
    <s v="Yes"/>
    <s v="Yes"/>
    <s v="Yes"/>
    <s v="Yes"/>
    <s v="No"/>
    <s v="No"/>
    <s v="No"/>
    <s v="No"/>
    <s v="No"/>
    <s v="No"/>
    <s v="No"/>
    <s v="Standard"/>
  </r>
  <r>
    <n v="159330"/>
    <x v="355"/>
    <x v="309"/>
    <x v="31"/>
    <s v="10th District"/>
    <s v="Public"/>
    <s v="School District"/>
    <s v="No"/>
    <s v="Yes"/>
    <n v="662778"/>
    <x v="1995"/>
    <s v="35120 Hwy. 507 S."/>
    <m/>
    <s v="McKenna"/>
    <s v="Washington"/>
    <s v="98558"/>
    <n v="243"/>
    <n v="0"/>
    <n v="137"/>
    <n v="380"/>
    <x v="1657"/>
    <n v="0"/>
    <n v="0.63949999999999996"/>
    <s v="No"/>
    <s v="Yes"/>
    <s v="Yes"/>
    <s v="Yes"/>
    <s v="Yes"/>
    <s v="Yes"/>
    <s v="Yes"/>
    <s v="No"/>
    <s v="No"/>
    <s v="No"/>
    <s v="No"/>
    <s v="No"/>
    <s v="No"/>
    <s v="No"/>
    <s v="CEP"/>
  </r>
  <r>
    <n v="159330"/>
    <x v="355"/>
    <x v="309"/>
    <x v="31"/>
    <s v="10th District"/>
    <s v="Public"/>
    <s v="School District"/>
    <s v="No"/>
    <s v="Yes"/>
    <n v="662088"/>
    <x v="1996"/>
    <s v="909 Mill Rd. S.E."/>
    <m/>
    <s v="Yelm"/>
    <s v="Washington"/>
    <s v="98597"/>
    <n v="206"/>
    <n v="0"/>
    <n v="171"/>
    <n v="377"/>
    <x v="1658"/>
    <n v="0"/>
    <n v="0.5464"/>
    <s v="No"/>
    <s v="Yes"/>
    <s v="Yes"/>
    <s v="Yes"/>
    <s v="Yes"/>
    <s v="Yes"/>
    <s v="Yes"/>
    <s v="No"/>
    <s v="No"/>
    <s v="No"/>
    <s v="No"/>
    <s v="No"/>
    <s v="No"/>
    <s v="No"/>
    <s v="CEP"/>
  </r>
  <r>
    <n v="159330"/>
    <x v="355"/>
    <x v="309"/>
    <x v="31"/>
    <s v="10th District"/>
    <s v="Public"/>
    <s v="School District"/>
    <s v="No"/>
    <s v="Yes"/>
    <n v="663619"/>
    <x v="1997"/>
    <s v="10605 Carter St SE"/>
    <m/>
    <s v="Yelm"/>
    <s v="Washington"/>
    <s v="98597"/>
    <n v="177"/>
    <n v="34"/>
    <n v="368"/>
    <n v="579"/>
    <x v="1659"/>
    <n v="5.8700000000000002E-2"/>
    <n v="0.3644"/>
    <s v="No"/>
    <s v="No"/>
    <s v="No"/>
    <s v="No"/>
    <s v="No"/>
    <s v="No"/>
    <s v="No"/>
    <s v="Yes"/>
    <s v="Yes"/>
    <s v="Yes"/>
    <s v="No"/>
    <s v="No"/>
    <s v="No"/>
    <s v="No"/>
    <s v="Standard"/>
  </r>
  <r>
    <n v="159330"/>
    <x v="355"/>
    <x v="309"/>
    <x v="31"/>
    <s v="10th District"/>
    <s v="Public"/>
    <s v="School District"/>
    <s v="No"/>
    <s v="Yes"/>
    <n v="662087"/>
    <x v="1998"/>
    <s v="13849 Yelm Hwy SE"/>
    <m/>
    <s v="Yelm"/>
    <s v="Washington"/>
    <s v="98597"/>
    <n v="192"/>
    <n v="75"/>
    <n v="402"/>
    <n v="669"/>
    <x v="1660"/>
    <n v="0.11210000000000001"/>
    <n v="0.39910000000000001"/>
    <s v="No"/>
    <s v="Yes"/>
    <s v="Yes"/>
    <s v="Yes"/>
    <s v="Yes"/>
    <s v="Yes"/>
    <s v="Yes"/>
    <s v="No"/>
    <s v="No"/>
    <s v="No"/>
    <s v="No"/>
    <s v="No"/>
    <s v="No"/>
    <s v="No"/>
    <s v="Standard"/>
  </r>
  <r>
    <n v="159330"/>
    <x v="355"/>
    <x v="309"/>
    <x v="31"/>
    <s v="10th District"/>
    <s v="Public"/>
    <s v="School District"/>
    <s v="No"/>
    <s v="Yes"/>
    <n v="663620"/>
    <x v="1999"/>
    <s v="107 First St. N"/>
    <m/>
    <s v="Yelm"/>
    <s v="Washington"/>
    <s v="98597"/>
    <n v="104"/>
    <n v="0"/>
    <n v="26"/>
    <n v="130"/>
    <x v="939"/>
    <n v="0"/>
    <n v="0.8"/>
    <s v="No"/>
    <s v="No"/>
    <s v="No"/>
    <s v="No"/>
    <s v="No"/>
    <s v="No"/>
    <s v="No"/>
    <s v="No"/>
    <s v="No"/>
    <s v="No"/>
    <s v="Yes"/>
    <s v="Yes"/>
    <s v="Yes"/>
    <s v="Yes"/>
    <s v="CEP"/>
  </r>
  <r>
    <n v="159330"/>
    <x v="355"/>
    <x v="309"/>
    <x v="31"/>
    <s v="10th District"/>
    <s v="Public"/>
    <s v="School District"/>
    <s v="No"/>
    <s v="Yes"/>
    <n v="662090"/>
    <x v="2000"/>
    <s v="1315 Yelm Ave. W."/>
    <m/>
    <s v="Yelm"/>
    <s v="Washington"/>
    <s v="98597"/>
    <n v="497"/>
    <n v="112"/>
    <n v="1045"/>
    <n v="1654"/>
    <x v="1661"/>
    <n v="6.7699999999999996E-2"/>
    <n v="0.36820000000000003"/>
    <s v="No"/>
    <s v="No"/>
    <s v="No"/>
    <s v="No"/>
    <s v="No"/>
    <s v="No"/>
    <s v="No"/>
    <s v="No"/>
    <s v="No"/>
    <s v="No"/>
    <s v="Yes"/>
    <s v="Yes"/>
    <s v="Yes"/>
    <s v="Yes"/>
    <s v="Standard"/>
  </r>
  <r>
    <n v="159330"/>
    <x v="355"/>
    <x v="309"/>
    <x v="31"/>
    <s v="10th District"/>
    <s v="Public"/>
    <s v="School District"/>
    <s v="No"/>
    <s v="Yes"/>
    <n v="662089"/>
    <x v="2001"/>
    <s v="401 Coates Ave SW"/>
    <m/>
    <s v="Yelm"/>
    <s v="Washington"/>
    <s v="98597"/>
    <n v="234"/>
    <n v="56"/>
    <n v="398"/>
    <n v="688"/>
    <x v="1662"/>
    <n v="8.14E-2"/>
    <n v="0.42149999999999999"/>
    <s v="No"/>
    <s v="No"/>
    <s v="No"/>
    <s v="No"/>
    <s v="No"/>
    <s v="No"/>
    <s v="No"/>
    <s v="Yes"/>
    <s v="Yes"/>
    <s v="Yes"/>
    <s v="No"/>
    <s v="No"/>
    <s v="No"/>
    <s v="No"/>
    <s v="Standard"/>
  </r>
  <r>
    <n v="159330"/>
    <x v="355"/>
    <x v="309"/>
    <x v="31"/>
    <s v="10th District"/>
    <s v="Public"/>
    <s v="School District"/>
    <s v="No"/>
    <s v="Yes"/>
    <n v="662086"/>
    <x v="2002"/>
    <s v="16535 - 110th Ave. S.E."/>
    <m/>
    <s v="Yelm"/>
    <s v="Washington"/>
    <s v="98597"/>
    <n v="265"/>
    <n v="0"/>
    <n v="162"/>
    <n v="427"/>
    <x v="1663"/>
    <n v="0"/>
    <n v="0.62060000000000004"/>
    <s v="No"/>
    <s v="Yes"/>
    <s v="Yes"/>
    <s v="Yes"/>
    <s v="Yes"/>
    <s v="Yes"/>
    <s v="Yes"/>
    <s v="No"/>
    <s v="No"/>
    <s v="No"/>
    <s v="No"/>
    <s v="No"/>
    <s v="No"/>
    <s v="No"/>
    <s v="CEP"/>
  </r>
  <r>
    <n v="159918"/>
    <x v="356"/>
    <x v="310"/>
    <x v="30"/>
    <s v="4th District"/>
    <s v="Public"/>
    <s v="School District"/>
    <s v="No"/>
    <s v="Yes"/>
    <n v="662276"/>
    <x v="2003"/>
    <s v="211 Fourth Ave"/>
    <m/>
    <s v="Zillah"/>
    <s v="Washington"/>
    <s v="98953"/>
    <n v="234"/>
    <n v="0"/>
    <n v="78"/>
    <n v="312"/>
    <x v="559"/>
    <n v="0"/>
    <n v="0.75"/>
    <s v="Yes"/>
    <s v="Yes"/>
    <s v="Yes"/>
    <s v="Yes"/>
    <s v="No"/>
    <s v="No"/>
    <s v="No"/>
    <s v="No"/>
    <s v="No"/>
    <s v="No"/>
    <s v="No"/>
    <s v="No"/>
    <s v="No"/>
    <s v="No"/>
    <s v="CEP"/>
  </r>
  <r>
    <n v="159918"/>
    <x v="356"/>
    <x v="310"/>
    <x v="30"/>
    <s v="4th District"/>
    <s v="Public"/>
    <s v="School District"/>
    <s v="No"/>
    <s v="Yes"/>
    <n v="662279"/>
    <x v="2004"/>
    <s v="1602 Second Ave"/>
    <m/>
    <s v="Zillah"/>
    <s v="Washington"/>
    <s v="98953"/>
    <n v="253"/>
    <n v="0"/>
    <n v="188"/>
    <n v="441"/>
    <x v="1664"/>
    <n v="0"/>
    <n v="0.57369999999999999"/>
    <s v="No"/>
    <s v="No"/>
    <s v="No"/>
    <s v="No"/>
    <s v="No"/>
    <s v="No"/>
    <s v="No"/>
    <s v="No"/>
    <s v="No"/>
    <s v="No"/>
    <s v="Yes"/>
    <s v="Yes"/>
    <s v="Yes"/>
    <s v="Yes"/>
    <s v="CEP"/>
  </r>
  <r>
    <n v="159918"/>
    <x v="356"/>
    <x v="310"/>
    <x v="30"/>
    <s v="4th District"/>
    <s v="Public"/>
    <s v="School District"/>
    <s v="No"/>
    <s v="Yes"/>
    <n v="662277"/>
    <x v="2005"/>
    <s v="303 Second Ave"/>
    <m/>
    <s v="Zillah"/>
    <s v="Washington"/>
    <s v="98953"/>
    <n v="202"/>
    <n v="0"/>
    <n v="61"/>
    <n v="263"/>
    <x v="1665"/>
    <n v="0"/>
    <n v="0.7681"/>
    <s v="No"/>
    <s v="No"/>
    <s v="No"/>
    <s v="No"/>
    <s v="Yes"/>
    <s v="Yes"/>
    <s v="Yes"/>
    <s v="No"/>
    <s v="No"/>
    <s v="No"/>
    <s v="No"/>
    <s v="No"/>
    <s v="No"/>
    <s v="No"/>
    <s v="CEP"/>
  </r>
  <r>
    <n v="159918"/>
    <x v="356"/>
    <x v="310"/>
    <x v="30"/>
    <s v="4th District"/>
    <s v="Public"/>
    <s v="School District"/>
    <s v="No"/>
    <s v="Yes"/>
    <n v="662278"/>
    <x v="2006"/>
    <s v="1301 Cutler Way"/>
    <m/>
    <s v="Zillah"/>
    <s v="Washington"/>
    <s v="98953"/>
    <n v="208"/>
    <n v="0"/>
    <n v="106"/>
    <n v="314"/>
    <x v="1666"/>
    <n v="0"/>
    <n v="0.66239999999999999"/>
    <s v="No"/>
    <s v="No"/>
    <s v="No"/>
    <s v="No"/>
    <s v="No"/>
    <s v="No"/>
    <s v="No"/>
    <s v="Yes"/>
    <s v="Yes"/>
    <s v="Yes"/>
    <s v="No"/>
    <s v="No"/>
    <s v="No"/>
    <s v="No"/>
    <s v="CEP"/>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B79E6EC-D703-4B41-93AD-9646ABDAEF25}"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2529" firstHeaderRow="0" firstDataRow="1" firstDataCol="1"/>
  <pivotFields count="38">
    <pivotField showAll="0"/>
    <pivotField axis="axisRow" showAll="0">
      <items count="3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6"/>
        <item x="284"/>
        <item x="285"/>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t="default"/>
      </items>
    </pivotField>
    <pivotField showAll="0">
      <items count="312">
        <item x="252"/>
        <item x="292"/>
        <item x="189"/>
        <item x="127"/>
        <item x="223"/>
        <item x="38"/>
        <item x="5"/>
        <item x="112"/>
        <item x="195"/>
        <item x="115"/>
        <item x="81"/>
        <item x="205"/>
        <item x="221"/>
        <item x="137"/>
        <item x="72"/>
        <item x="120"/>
        <item x="25"/>
        <item x="24"/>
        <item x="295"/>
        <item x="198"/>
        <item x="201"/>
        <item x="52"/>
        <item x="237"/>
        <item x="21"/>
        <item x="212"/>
        <item x="211"/>
        <item x="280"/>
        <item x="98"/>
        <item x="118"/>
        <item x="93"/>
        <item x="291"/>
        <item x="76"/>
        <item x="20"/>
        <item x="9"/>
        <item x="222"/>
        <item x="227"/>
        <item x="58"/>
        <item x="254"/>
        <item x="128"/>
        <item x="274"/>
        <item x="26"/>
        <item x="109"/>
        <item x="307"/>
        <item x="111"/>
        <item x="186"/>
        <item x="17"/>
        <item x="190"/>
        <item x="65"/>
        <item x="136"/>
        <item x="293"/>
        <item x="110"/>
        <item x="54"/>
        <item x="185"/>
        <item x="105"/>
        <item x="220"/>
        <item x="193"/>
        <item x="166"/>
        <item x="108"/>
        <item x="200"/>
        <item x="285"/>
        <item x="213"/>
        <item x="289"/>
        <item x="50"/>
        <item x="244"/>
        <item x="229"/>
        <item x="151"/>
        <item x="74"/>
        <item x="303"/>
        <item x="87"/>
        <item x="0"/>
        <item x="100"/>
        <item x="165"/>
        <item x="141"/>
        <item x="149"/>
        <item x="70"/>
        <item x="265"/>
        <item x="121"/>
        <item x="49"/>
        <item x="232"/>
        <item x="305"/>
        <item x="177"/>
        <item x="175"/>
        <item x="173"/>
        <item x="51"/>
        <item x="247"/>
        <item x="209"/>
        <item x="18"/>
        <item x="210"/>
        <item x="37"/>
        <item x="202"/>
        <item x="233"/>
        <item x="78"/>
        <item x="73"/>
        <item x="144"/>
        <item x="97"/>
        <item x="281"/>
        <item x="219"/>
        <item x="241"/>
        <item x="10"/>
        <item x="275"/>
        <item x="225"/>
        <item x="7"/>
        <item x="266"/>
        <item x="243"/>
        <item x="107"/>
        <item x="239"/>
        <item x="123"/>
        <item x="113"/>
        <item x="172"/>
        <item x="260"/>
        <item x="258"/>
        <item x="214"/>
        <item x="216"/>
        <item x="104"/>
        <item x="103"/>
        <item x="23"/>
        <item x="101"/>
        <item x="15"/>
        <item x="8"/>
        <item x="167"/>
        <item x="29"/>
        <item x="246"/>
        <item x="27"/>
        <item x="66"/>
        <item x="269"/>
        <item x="69"/>
        <item x="116"/>
        <item x="39"/>
        <item x="306"/>
        <item x="28"/>
        <item x="85"/>
        <item x="117"/>
        <item x="86"/>
        <item x="300"/>
        <item x="133"/>
        <item x="159"/>
        <item x="152"/>
        <item x="150"/>
        <item x="1"/>
        <item x="304"/>
        <item x="14"/>
        <item x="270"/>
        <item x="182"/>
        <item x="196"/>
        <item x="32"/>
        <item x="298"/>
        <item x="31"/>
        <item x="251"/>
        <item x="218"/>
        <item x="2"/>
        <item x="53"/>
        <item x="178"/>
        <item x="301"/>
        <item x="95"/>
        <item x="57"/>
        <item x="248"/>
        <item x="91"/>
        <item x="238"/>
        <item x="138"/>
        <item x="199"/>
        <item x="168"/>
        <item x="99"/>
        <item x="161"/>
        <item x="181"/>
        <item x="179"/>
        <item x="16"/>
        <item x="194"/>
        <item x="146"/>
        <item x="271"/>
        <item x="187"/>
        <item x="192"/>
        <item x="176"/>
        <item x="217"/>
        <item x="245"/>
        <item x="160"/>
        <item x="302"/>
        <item x="169"/>
        <item x="162"/>
        <item x="55"/>
        <item x="236"/>
        <item x="255"/>
        <item x="208"/>
        <item x="264"/>
        <item x="22"/>
        <item x="278"/>
        <item x="262"/>
        <item x="61"/>
        <item x="188"/>
        <item x="40"/>
        <item x="197"/>
        <item x="82"/>
        <item x="12"/>
        <item x="67"/>
        <item x="299"/>
        <item x="80"/>
        <item x="35"/>
        <item x="102"/>
        <item x="259"/>
        <item x="184"/>
        <item x="130"/>
        <item x="231"/>
        <item x="47"/>
        <item x="19"/>
        <item x="234"/>
        <item x="3"/>
        <item x="119"/>
        <item x="48"/>
        <item x="156"/>
        <item x="240"/>
        <item x="155"/>
        <item x="147"/>
        <item x="256"/>
        <item x="75"/>
        <item x="122"/>
        <item x="157"/>
        <item x="68"/>
        <item x="4"/>
        <item x="140"/>
        <item x="106"/>
        <item x="148"/>
        <item x="242"/>
        <item x="124"/>
        <item x="257"/>
        <item x="56"/>
        <item x="90"/>
        <item x="253"/>
        <item x="250"/>
        <item x="92"/>
        <item x="163"/>
        <item x="143"/>
        <item x="142"/>
        <item x="30"/>
        <item x="83"/>
        <item x="33"/>
        <item x="63"/>
        <item x="126"/>
        <item x="296"/>
        <item x="60"/>
        <item x="224"/>
        <item x="249"/>
        <item x="131"/>
        <item x="204"/>
        <item x="183"/>
        <item x="34"/>
        <item x="294"/>
        <item x="279"/>
        <item x="46"/>
        <item x="129"/>
        <item x="261"/>
        <item x="77"/>
        <item x="44"/>
        <item x="139"/>
        <item x="171"/>
        <item x="114"/>
        <item x="309"/>
        <item x="170"/>
        <item x="276"/>
        <item x="180"/>
        <item x="215"/>
        <item x="94"/>
        <item x="226"/>
        <item x="268"/>
        <item x="282"/>
        <item x="36"/>
        <item x="290"/>
        <item x="283"/>
        <item x="59"/>
        <item x="284"/>
        <item x="62"/>
        <item x="287"/>
        <item x="42"/>
        <item x="273"/>
        <item x="45"/>
        <item x="286"/>
        <item x="203"/>
        <item x="11"/>
        <item x="79"/>
        <item x="13"/>
        <item x="134"/>
        <item x="145"/>
        <item x="164"/>
        <item x="154"/>
        <item x="132"/>
        <item x="125"/>
        <item x="267"/>
        <item x="207"/>
        <item x="41"/>
        <item x="191"/>
        <item x="84"/>
        <item x="43"/>
        <item x="71"/>
        <item x="228"/>
        <item x="230"/>
        <item x="174"/>
        <item x="206"/>
        <item x="277"/>
        <item x="158"/>
        <item x="308"/>
        <item x="64"/>
        <item x="235"/>
        <item x="135"/>
        <item x="88"/>
        <item x="263"/>
        <item x="272"/>
        <item x="96"/>
        <item x="89"/>
        <item x="310"/>
        <item x="288"/>
        <item x="297"/>
        <item x="153"/>
        <item x="6"/>
        <item t="default"/>
      </items>
    </pivotField>
    <pivotField showAll="0">
      <items count="41">
        <item x="35"/>
        <item x="5"/>
        <item x="11"/>
        <item x="18"/>
        <item x="17"/>
        <item x="10"/>
        <item x="29"/>
        <item x="19"/>
        <item x="14"/>
        <item x="33"/>
        <item x="34"/>
        <item x="39"/>
        <item x="26"/>
        <item x="0"/>
        <item x="27"/>
        <item x="15"/>
        <item x="8"/>
        <item x="9"/>
        <item x="23"/>
        <item x="20"/>
        <item x="1"/>
        <item x="2"/>
        <item x="32"/>
        <item x="13"/>
        <item x="21"/>
        <item x="38"/>
        <item x="28"/>
        <item x="12"/>
        <item x="36"/>
        <item x="3"/>
        <item x="37"/>
        <item x="4"/>
        <item x="7"/>
        <item x="22"/>
        <item x="31"/>
        <item x="25"/>
        <item x="6"/>
        <item x="24"/>
        <item x="30"/>
        <item x="16"/>
        <item t="default"/>
      </items>
    </pivotField>
    <pivotField showAll="0"/>
    <pivotField showAll="0"/>
    <pivotField showAll="0"/>
    <pivotField showAll="0"/>
    <pivotField showAll="0"/>
    <pivotField dataField="1" showAll="0"/>
    <pivotField axis="axisRow" showAll="0">
      <items count="2008">
        <item x="924"/>
        <item x="0"/>
        <item x="1"/>
        <item x="131"/>
        <item x="552"/>
        <item x="1018"/>
        <item x="1006"/>
        <item x="242"/>
        <item x="1423"/>
        <item x="553"/>
        <item x="9"/>
        <item x="10"/>
        <item x="1812"/>
        <item x="1939"/>
        <item x="1424"/>
        <item x="1425"/>
        <item x="1550"/>
        <item x="1338"/>
        <item x="834"/>
        <item x="1551"/>
        <item x="433"/>
        <item x="107"/>
        <item x="434"/>
        <item x="1426"/>
        <item x="1427"/>
        <item x="1833"/>
        <item x="925"/>
        <item x="187"/>
        <item x="357"/>
        <item x="11"/>
        <item x="32"/>
        <item x="210"/>
        <item x="223"/>
        <item x="62"/>
        <item x="741"/>
        <item x="742"/>
        <item x="12"/>
        <item x="13"/>
        <item x="1323"/>
        <item x="1687"/>
        <item x="1725"/>
        <item x="701"/>
        <item x="1940"/>
        <item x="1428"/>
        <item x="394"/>
        <item x="80"/>
        <item x="1615"/>
        <item x="18"/>
        <item x="172"/>
        <item x="1107"/>
        <item x="632"/>
        <item x="33"/>
        <item x="1244"/>
        <item x="914"/>
        <item x="28"/>
        <item x="29"/>
        <item x="1084"/>
        <item x="30"/>
        <item x="31"/>
        <item x="1701"/>
        <item x="34"/>
        <item x="35"/>
        <item x="36"/>
        <item x="835"/>
        <item x="1170"/>
        <item x="1288"/>
        <item x="1429"/>
        <item x="1366"/>
        <item x="1430"/>
        <item x="55"/>
        <item x="1726"/>
        <item x="1616"/>
        <item x="1431"/>
        <item x="1289"/>
        <item x="1976"/>
        <item x="732"/>
        <item x="1060"/>
        <item x="63"/>
        <item x="188"/>
        <item x="588"/>
        <item x="316"/>
        <item x="980"/>
        <item x="1432"/>
        <item x="1108"/>
        <item x="702"/>
        <item x="211"/>
        <item x="1077"/>
        <item x="836"/>
        <item x="81"/>
        <item x="108"/>
        <item x="1617"/>
        <item x="1834"/>
        <item x="82"/>
        <item x="1339"/>
        <item x="130"/>
        <item x="1885"/>
        <item x="368"/>
        <item x="132"/>
        <item x="133"/>
        <item x="134"/>
        <item x="280"/>
        <item x="435"/>
        <item x="658"/>
        <item x="1523"/>
        <item x="659"/>
        <item x="109"/>
        <item x="1727"/>
        <item x="482"/>
        <item x="1813"/>
        <item x="837"/>
        <item x="167"/>
        <item x="168"/>
        <item x="169"/>
        <item x="170"/>
        <item x="56"/>
        <item x="1728"/>
        <item x="1270"/>
        <item x="171"/>
        <item x="1705"/>
        <item x="1706"/>
        <item x="1543"/>
        <item x="1171"/>
        <item x="1109"/>
        <item x="660"/>
        <item x="243"/>
        <item x="37"/>
        <item x="1729"/>
        <item x="173"/>
        <item x="943"/>
        <item x="181"/>
        <item x="182"/>
        <item x="1552"/>
        <item x="703"/>
        <item x="183"/>
        <item x="184"/>
        <item x="185"/>
        <item x="1433"/>
        <item x="436"/>
        <item x="437"/>
        <item x="554"/>
        <item x="186"/>
        <item x="1141"/>
        <item x="1434"/>
        <item x="244"/>
        <item x="887"/>
        <item x="606"/>
        <item x="1553"/>
        <item x="1290"/>
        <item x="1618"/>
        <item x="1730"/>
        <item x="224"/>
        <item x="1435"/>
        <item x="1619"/>
        <item x="1340"/>
        <item x="1593"/>
        <item x="189"/>
        <item x="520"/>
        <item x="521"/>
        <item x="733"/>
        <item x="483"/>
        <item x="1110"/>
        <item x="64"/>
        <item x="295"/>
        <item x="1894"/>
        <item x="193"/>
        <item x="135"/>
        <item x="555"/>
        <item x="1341"/>
        <item x="1111"/>
        <item x="1906"/>
        <item x="1112"/>
        <item x="763"/>
        <item x="386"/>
        <item x="743"/>
        <item x="14"/>
        <item x="1907"/>
        <item x="1172"/>
        <item x="1216"/>
        <item x="65"/>
        <item x="208"/>
        <item x="110"/>
        <item x="1367"/>
        <item x="1397"/>
        <item x="764"/>
        <item x="734"/>
        <item x="838"/>
        <item x="1693"/>
        <item x="317"/>
        <item x="417"/>
        <item x="1807"/>
        <item x="212"/>
        <item x="38"/>
        <item x="1436"/>
        <item x="704"/>
        <item x="1566"/>
        <item x="1577"/>
        <item x="589"/>
        <item x="1437"/>
        <item x="215"/>
        <item x="216"/>
        <item x="218"/>
        <item x="219"/>
        <item x="220"/>
        <item x="221"/>
        <item x="1567"/>
        <item x="1438"/>
        <item x="825"/>
        <item x="1594"/>
        <item x="765"/>
        <item x="1544"/>
        <item x="1439"/>
        <item x="1771"/>
        <item x="705"/>
        <item x="438"/>
        <item x="766"/>
        <item x="439"/>
        <item x="495"/>
        <item x="1398"/>
        <item x="136"/>
        <item x="926"/>
        <item x="1677"/>
        <item x="661"/>
        <item x="137"/>
        <item x="1568"/>
        <item x="1928"/>
        <item x="222"/>
        <item x="607"/>
        <item x="590"/>
        <item x="225"/>
        <item x="226"/>
        <item x="2"/>
        <item x="245"/>
        <item x="268"/>
        <item x="269"/>
        <item x="971"/>
        <item x="706"/>
        <item x="1019"/>
        <item x="138"/>
        <item x="1823"/>
        <item x="1085"/>
        <item x="440"/>
        <item x="1620"/>
        <item x="1392"/>
        <item x="1868"/>
        <item x="274"/>
        <item x="279"/>
        <item x="819"/>
        <item x="820"/>
        <item x="821"/>
        <item x="281"/>
        <item x="282"/>
        <item x="83"/>
        <item x="1399"/>
        <item x="1688"/>
        <item x="246"/>
        <item x="139"/>
        <item x="290"/>
        <item x="1217"/>
        <item x="1368"/>
        <item x="1719"/>
        <item x="1578"/>
        <item x="294"/>
        <item x="1440"/>
        <item x="66"/>
        <item x="300"/>
        <item x="301"/>
        <item x="302"/>
        <item x="379"/>
        <item x="39"/>
        <item x="84"/>
        <item x="662"/>
        <item x="1689"/>
        <item x="1066"/>
        <item x="1545"/>
        <item x="1790"/>
        <item x="608"/>
        <item x="1678"/>
        <item x="303"/>
        <item x="205"/>
        <item x="304"/>
        <item x="839"/>
        <item x="707"/>
        <item x="305"/>
        <item x="312"/>
        <item x="313"/>
        <item x="227"/>
        <item x="1524"/>
        <item x="1441"/>
        <item x="140"/>
        <item x="318"/>
        <item x="319"/>
        <item x="1142"/>
        <item x="418"/>
        <item x="85"/>
        <item x="944"/>
        <item x="339"/>
        <item x="441"/>
        <item x="442"/>
        <item x="609"/>
        <item x="343"/>
        <item x="344"/>
        <item x="1919"/>
        <item x="986"/>
        <item x="427"/>
        <item x="111"/>
        <item x="1970"/>
        <item x="888"/>
        <item x="346"/>
        <item x="1955"/>
        <item x="345"/>
        <item x="597"/>
        <item x="347"/>
        <item x="490"/>
        <item x="1218"/>
        <item x="1908"/>
        <item x="1835"/>
        <item x="1442"/>
        <item x="522"/>
        <item x="889"/>
        <item x="348"/>
        <item x="349"/>
        <item x="57"/>
        <item x="1795"/>
        <item x="1443"/>
        <item x="353"/>
        <item x="354"/>
        <item x="1061"/>
        <item x="1062"/>
        <item x="633"/>
        <item x="355"/>
        <item x="1621"/>
        <item x="380"/>
        <item x="112"/>
        <item x="356"/>
        <item x="1113"/>
        <item x="228"/>
        <item x="744"/>
        <item x="875"/>
        <item x="141"/>
        <item x="708"/>
        <item x="709"/>
        <item x="229"/>
        <item x="358"/>
        <item x="359"/>
        <item x="360"/>
        <item x="361"/>
        <item x="362"/>
        <item x="767"/>
        <item x="523"/>
        <item x="735"/>
        <item x="363"/>
        <item x="890"/>
        <item x="1786"/>
        <item x="320"/>
        <item x="710"/>
        <item x="1143"/>
        <item x="1731"/>
        <item x="364"/>
        <item x="524"/>
        <item x="365"/>
        <item x="366"/>
        <item x="768"/>
        <item x="640"/>
        <item x="174"/>
        <item x="1114"/>
        <item x="1219"/>
        <item x="367"/>
        <item x="1824"/>
        <item x="1825"/>
        <item x="369"/>
        <item x="321"/>
        <item x="802"/>
        <item x="1707"/>
        <item x="906"/>
        <item x="1444"/>
        <item x="371"/>
        <item x="372"/>
        <item x="373"/>
        <item x="374"/>
        <item x="341"/>
        <item x="1977"/>
        <item x="67"/>
        <item x="68"/>
        <item x="376"/>
        <item x="377"/>
        <item x="378"/>
        <item x="1445"/>
        <item x="1446"/>
        <item x="556"/>
        <item x="395"/>
        <item x="396"/>
        <item x="397"/>
        <item x="398"/>
        <item x="399"/>
        <item x="1732"/>
        <item x="1220"/>
        <item x="1447"/>
        <item x="663"/>
        <item x="745"/>
        <item x="1203"/>
        <item x="1369"/>
        <item x="1291"/>
        <item x="40"/>
        <item x="840"/>
        <item x="400"/>
        <item x="1342"/>
        <item x="711"/>
        <item x="194"/>
        <item x="1978"/>
        <item x="1836"/>
        <item x="598"/>
        <item x="1595"/>
        <item x="1929"/>
        <item x="403"/>
        <item x="195"/>
        <item x="322"/>
        <item x="1733"/>
        <item x="1734"/>
        <item x="1826"/>
        <item x="1265"/>
        <item x="1448"/>
        <item x="1569"/>
        <item x="1837"/>
        <item x="19"/>
        <item x="591"/>
        <item x="1020"/>
        <item x="1204"/>
        <item x="466"/>
        <item x="610"/>
        <item x="404"/>
        <item x="474"/>
        <item x="769"/>
        <item x="1814"/>
        <item x="1184"/>
        <item x="1596"/>
        <item x="412"/>
        <item x="413"/>
        <item x="414"/>
        <item x="405"/>
        <item x="406"/>
        <item x="407"/>
        <item x="746"/>
        <item x="841"/>
        <item x="419"/>
        <item x="420"/>
        <item x="426"/>
        <item x="1115"/>
        <item x="428"/>
        <item x="429"/>
        <item x="430"/>
        <item x="432"/>
        <item x="822"/>
        <item x="491"/>
        <item x="1554"/>
        <item x="1449"/>
        <item x="1292"/>
        <item x="1293"/>
        <item x="190"/>
        <item x="443"/>
        <item x="444"/>
        <item x="445"/>
        <item x="306"/>
        <item x="1221"/>
        <item x="1555"/>
        <item x="842"/>
        <item x="1979"/>
        <item x="496"/>
        <item x="1708"/>
        <item x="1838"/>
        <item x="1679"/>
        <item x="142"/>
        <item x="143"/>
        <item x="1950"/>
        <item x="843"/>
        <item x="467"/>
        <item x="525"/>
        <item x="475"/>
        <item x="476"/>
        <item x="477"/>
        <item x="611"/>
        <item x="526"/>
        <item x="230"/>
        <item x="1709"/>
        <item x="770"/>
        <item x="1294"/>
        <item x="497"/>
        <item x="1450"/>
        <item x="844"/>
        <item x="86"/>
        <item x="987"/>
        <item x="527"/>
        <item x="478"/>
        <item x="479"/>
        <item x="876"/>
        <item x="557"/>
        <item x="1370"/>
        <item x="480"/>
        <item x="484"/>
        <item x="485"/>
        <item x="1086"/>
        <item x="492"/>
        <item x="493"/>
        <item x="231"/>
        <item x="498"/>
        <item x="144"/>
        <item x="1546"/>
        <item x="1245"/>
        <item x="1087"/>
        <item x="41"/>
        <item x="528"/>
        <item x="247"/>
        <item x="499"/>
        <item x="1827"/>
        <item x="1051"/>
        <item x="1021"/>
        <item x="113"/>
        <item x="1022"/>
        <item x="1451"/>
        <item x="232"/>
        <item x="771"/>
        <item x="1579"/>
        <item x="945"/>
        <item x="1735"/>
        <item x="558"/>
        <item x="559"/>
        <item x="1839"/>
        <item x="1736"/>
        <item x="592"/>
        <item x="1116"/>
        <item x="1622"/>
        <item x="1295"/>
        <item x="15"/>
        <item x="599"/>
        <item x="600"/>
        <item x="1623"/>
        <item x="603"/>
        <item x="604"/>
        <item x="845"/>
        <item x="529"/>
        <item x="1296"/>
        <item x="1737"/>
        <item x="296"/>
        <item x="909"/>
        <item x="530"/>
        <item x="1624"/>
        <item x="1840"/>
        <item x="1951"/>
        <item x="1920"/>
        <item x="270"/>
        <item x="500"/>
        <item x="1320"/>
        <item x="1321"/>
        <item x="1322"/>
        <item x="350"/>
        <item x="1841"/>
        <item x="1738"/>
        <item x="1808"/>
        <item x="323"/>
        <item x="1625"/>
        <item x="1117"/>
        <item x="972"/>
        <item x="846"/>
        <item x="1452"/>
        <item x="1980"/>
        <item x="612"/>
        <item x="1453"/>
        <item x="145"/>
        <item x="620"/>
        <item x="621"/>
        <item x="622"/>
        <item x="1739"/>
        <item x="1418"/>
        <item x="1419"/>
        <item x="1420"/>
        <item x="146"/>
        <item x="847"/>
        <item x="1842"/>
        <item x="1297"/>
        <item x="973"/>
        <item x="1993"/>
        <item x="747"/>
        <item x="271"/>
        <item x="1843"/>
        <item x="988"/>
        <item x="501"/>
        <item x="1796"/>
        <item x="624"/>
        <item x="625"/>
        <item x="1886"/>
        <item x="1626"/>
        <item x="1844"/>
        <item x="613"/>
        <item x="502"/>
        <item x="1454"/>
        <item x="1909"/>
        <item x="1740"/>
        <item x="1455"/>
        <item x="114"/>
        <item x="1845"/>
        <item x="1324"/>
        <item x="772"/>
        <item x="1815"/>
        <item x="291"/>
        <item x="712"/>
        <item x="1246"/>
        <item x="1981"/>
        <item x="42"/>
        <item x="664"/>
        <item x="1772"/>
        <item x="1570"/>
        <item x="1298"/>
        <item x="773"/>
        <item x="826"/>
        <item x="69"/>
        <item x="626"/>
        <item x="1627"/>
        <item x="1697"/>
        <item x="627"/>
        <item x="628"/>
        <item x="629"/>
        <item x="1525"/>
        <item x="1247"/>
        <item x="115"/>
        <item x="147"/>
        <item x="1456"/>
        <item x="148"/>
        <item x="1403"/>
        <item x="713"/>
        <item x="634"/>
        <item x="635"/>
        <item x="638"/>
        <item x="639"/>
        <item x="641"/>
        <item x="642"/>
        <item x="421"/>
        <item x="307"/>
        <item x="646"/>
        <item x="774"/>
        <item x="196"/>
        <item x="1741"/>
        <item x="647"/>
        <item x="248"/>
        <item x="560"/>
        <item x="1457"/>
        <item x="233"/>
        <item x="648"/>
        <item x="1887"/>
        <item x="249"/>
        <item x="1458"/>
        <item x="665"/>
        <item x="1538"/>
        <item x="1421"/>
        <item x="649"/>
        <item x="989"/>
        <item x="927"/>
        <item x="650"/>
        <item x="1404"/>
        <item x="1343"/>
        <item x="58"/>
        <item x="20"/>
        <item x="954"/>
        <item x="1628"/>
        <item x="1266"/>
        <item x="1371"/>
        <item x="116"/>
        <item x="1248"/>
        <item x="3"/>
        <item x="1249"/>
        <item x="1023"/>
        <item x="531"/>
        <item x="1846"/>
        <item x="1003"/>
        <item x="636"/>
        <item x="1012"/>
        <item x="651"/>
        <item x="652"/>
        <item x="653"/>
        <item x="1720"/>
        <item x="324"/>
        <item x="1847"/>
        <item x="614"/>
        <item x="1910"/>
        <item x="234"/>
        <item x="1078"/>
        <item x="503"/>
        <item x="197"/>
        <item x="1848"/>
        <item x="666"/>
        <item x="1459"/>
        <item x="446"/>
        <item x="43"/>
        <item x="1344"/>
        <item x="532"/>
        <item x="504"/>
        <item x="601"/>
        <item x="308"/>
        <item x="533"/>
        <item x="1742"/>
        <item x="198"/>
        <item x="1539"/>
        <item x="1250"/>
        <item x="1956"/>
        <item x="505"/>
        <item x="534"/>
        <item x="928"/>
        <item x="1205"/>
        <item x="1597"/>
        <item x="974"/>
        <item x="827"/>
        <item x="309"/>
        <item x="654"/>
        <item x="655"/>
        <item x="87"/>
        <item x="946"/>
        <item x="1460"/>
        <item x="1556"/>
        <item x="1345"/>
        <item x="748"/>
        <item x="667"/>
        <item x="828"/>
        <item x="1144"/>
        <item x="325"/>
        <item x="447"/>
        <item x="1346"/>
        <item x="1743"/>
        <item x="1155"/>
        <item x="2003"/>
        <item x="684"/>
        <item x="685"/>
        <item x="686"/>
        <item x="351"/>
        <item x="535"/>
        <item x="1118"/>
        <item x="1629"/>
        <item x="687"/>
        <item x="688"/>
        <item x="536"/>
        <item x="1849"/>
        <item x="900"/>
        <item x="70"/>
        <item x="1347"/>
        <item x="689"/>
        <item x="1982"/>
        <item x="690"/>
        <item x="4"/>
        <item x="691"/>
        <item x="692"/>
        <item x="693"/>
        <item x="775"/>
        <item x="1024"/>
        <item x="250"/>
        <item x="593"/>
        <item x="1088"/>
        <item x="749"/>
        <item x="1850"/>
        <item x="1278"/>
        <item x="1851"/>
        <item x="326"/>
        <item x="1299"/>
        <item x="1744"/>
        <item x="736"/>
        <item x="1630"/>
        <item x="213"/>
        <item x="468"/>
        <item x="327"/>
        <item x="561"/>
        <item x="44"/>
        <item x="537"/>
        <item x="1156"/>
        <item x="538"/>
        <item x="694"/>
        <item x="695"/>
        <item x="696"/>
        <item x="697"/>
        <item x="699"/>
        <item x="1393"/>
        <item x="700"/>
        <item x="1631"/>
        <item x="1745"/>
        <item x="1119"/>
        <item x="848"/>
        <item x="1461"/>
        <item x="1941"/>
        <item x="668"/>
        <item x="1120"/>
        <item x="1462"/>
        <item x="1463"/>
        <item x="88"/>
        <item x="849"/>
        <item x="89"/>
        <item x="963"/>
        <item x="958"/>
        <item x="16"/>
        <item x="959"/>
        <item x="910"/>
        <item x="714"/>
        <item x="715"/>
        <item x="716"/>
        <item x="1852"/>
        <item x="506"/>
        <item x="1079"/>
        <item x="1464"/>
        <item x="1222"/>
        <item x="615"/>
        <item x="275"/>
        <item x="1465"/>
        <item x="1372"/>
        <item x="1853"/>
        <item x="1013"/>
        <item x="507"/>
        <item x="272"/>
        <item x="1173"/>
        <item x="1911"/>
        <item x="776"/>
        <item x="292"/>
        <item x="340"/>
        <item x="1854"/>
        <item x="90"/>
        <item x="486"/>
        <item x="1531"/>
        <item x="1466"/>
        <item x="1467"/>
        <item x="1468"/>
        <item x="1598"/>
        <item x="1469"/>
        <item x="850"/>
        <item x="851"/>
        <item x="1174"/>
        <item x="1874"/>
        <item x="469"/>
        <item x="726"/>
        <item x="727"/>
        <item x="381"/>
        <item x="728"/>
        <item x="729"/>
        <item x="730"/>
        <item x="370"/>
        <item x="1300"/>
        <item x="1285"/>
        <item x="1025"/>
        <item x="750"/>
        <item x="852"/>
        <item x="149"/>
        <item x="1301"/>
        <item x="1873"/>
        <item x="150"/>
        <item x="1279"/>
        <item x="731"/>
        <item x="929"/>
        <item x="1557"/>
        <item x="737"/>
        <item x="1007"/>
        <item x="1121"/>
        <item x="1122"/>
        <item x="751"/>
        <item x="1348"/>
        <item x="422"/>
        <item x="777"/>
        <item x="778"/>
        <item x="21"/>
        <item x="780"/>
        <item x="779"/>
        <item x="781"/>
        <item x="782"/>
        <item x="891"/>
        <item x="297"/>
        <item x="803"/>
        <item x="804"/>
        <item x="805"/>
        <item x="1251"/>
        <item x="562"/>
        <item x="1470"/>
        <item x="806"/>
        <item x="1067"/>
        <item x="1068"/>
        <item x="807"/>
        <item x="808"/>
        <item x="809"/>
        <item x="853"/>
        <item x="854"/>
        <item x="1797"/>
        <item x="175"/>
        <item x="810"/>
        <item x="811"/>
        <item x="235"/>
        <item x="812"/>
        <item x="990"/>
        <item x="1123"/>
        <item x="1089"/>
        <item x="1252"/>
        <item x="117"/>
        <item x="199"/>
        <item x="813"/>
        <item x="814"/>
        <item x="815"/>
        <item x="816"/>
        <item x="817"/>
        <item x="818"/>
        <item x="1090"/>
        <item x="1994"/>
        <item x="1471"/>
        <item x="563"/>
        <item x="1558"/>
        <item x="564"/>
        <item x="91"/>
        <item x="328"/>
        <item x="824"/>
        <item x="960"/>
        <item x="630"/>
        <item x="631"/>
        <item x="1855"/>
        <item x="1047"/>
        <item x="829"/>
        <item x="830"/>
        <item x="1026"/>
        <item x="401"/>
        <item x="855"/>
        <item x="1773"/>
        <item x="783"/>
        <item x="565"/>
        <item x="45"/>
        <item x="1349"/>
        <item x="1710"/>
        <item x="1091"/>
        <item x="329"/>
        <item x="1048"/>
        <item x="1049"/>
        <item x="46"/>
        <item x="330"/>
        <item x="991"/>
        <item x="877"/>
        <item x="878"/>
        <item x="879"/>
        <item x="566"/>
        <item x="880"/>
        <item x="1746"/>
        <item x="992"/>
        <item x="1472"/>
        <item x="71"/>
        <item x="1014"/>
        <item x="1473"/>
        <item x="47"/>
        <item x="975"/>
        <item x="423"/>
        <item x="539"/>
        <item x="752"/>
        <item x="930"/>
        <item x="1175"/>
        <item x="1373"/>
        <item x="1124"/>
        <item x="1474"/>
        <item x="1374"/>
        <item x="1983"/>
        <item x="1921"/>
        <item x="1632"/>
        <item x="276"/>
        <item x="738"/>
        <item x="1633"/>
        <item x="966"/>
        <item x="251"/>
        <item x="931"/>
        <item x="717"/>
        <item x="881"/>
        <item x="882"/>
        <item x="151"/>
        <item x="252"/>
        <item x="200"/>
        <item x="1711"/>
        <item x="1475"/>
        <item x="1634"/>
        <item x="1888"/>
        <item x="375"/>
        <item x="470"/>
        <item x="1798"/>
        <item x="1635"/>
        <item x="1476"/>
        <item x="1267"/>
        <item x="1286"/>
        <item x="310"/>
        <item x="884"/>
        <item x="1350"/>
        <item x="885"/>
        <item x="886"/>
        <item x="1636"/>
        <item x="1747"/>
        <item x="1571"/>
        <item x="1015"/>
        <item x="1816"/>
        <item x="331"/>
        <item x="1125"/>
        <item x="1637"/>
        <item x="1157"/>
        <item x="1638"/>
        <item x="1223"/>
        <item x="993"/>
        <item x="901"/>
        <item x="902"/>
        <item x="903"/>
        <item x="1477"/>
        <item x="118"/>
        <item x="1478"/>
        <item x="191"/>
        <item x="904"/>
        <item x="905"/>
        <item x="1206"/>
        <item x="1092"/>
        <item x="907"/>
        <item x="908"/>
        <item x="1526"/>
        <item x="911"/>
        <item x="912"/>
        <item x="448"/>
        <item x="449"/>
        <item x="450"/>
        <item x="1748"/>
        <item x="915"/>
        <item x="1572"/>
        <item x="508"/>
        <item x="1749"/>
        <item x="1479"/>
        <item x="669"/>
        <item x="451"/>
        <item x="1599"/>
        <item x="1480"/>
        <item x="1481"/>
        <item x="976"/>
        <item x="1600"/>
        <item x="1750"/>
        <item x="856"/>
        <item x="916"/>
        <item x="917"/>
        <item x="918"/>
        <item x="919"/>
        <item x="1482"/>
        <item x="72"/>
        <item x="718"/>
        <item x="1712"/>
        <item x="1774"/>
        <item x="452"/>
        <item x="1302"/>
        <item x="1351"/>
        <item x="1375"/>
        <item x="1601"/>
        <item x="656"/>
        <item x="1027"/>
        <item x="892"/>
        <item x="567"/>
        <item x="540"/>
        <item x="932"/>
        <item x="453"/>
        <item x="883"/>
        <item x="1856"/>
        <item x="1984"/>
        <item x="1483"/>
        <item x="784"/>
        <item x="670"/>
        <item x="920"/>
        <item x="1527"/>
        <item x="921"/>
        <item x="933"/>
        <item x="934"/>
        <item x="935"/>
        <item x="936"/>
        <item x="1751"/>
        <item x="623"/>
        <item x="1876"/>
        <item x="785"/>
        <item x="1224"/>
        <item x="1126"/>
        <item x="719"/>
        <item x="857"/>
        <item x="942"/>
        <item x="1225"/>
        <item x="1985"/>
        <item x="637"/>
        <item x="1484"/>
        <item x="5"/>
        <item x="253"/>
        <item x="1485"/>
        <item x="1207"/>
        <item x="1486"/>
        <item x="1995"/>
        <item x="1176"/>
        <item x="1986"/>
        <item x="1352"/>
        <item x="1177"/>
        <item x="1226"/>
        <item x="671"/>
        <item x="1869"/>
        <item x="858"/>
        <item x="947"/>
        <item x="1353"/>
        <item x="786"/>
        <item x="454"/>
        <item x="455"/>
        <item x="456"/>
        <item x="1093"/>
        <item x="1487"/>
        <item x="955"/>
        <item x="956"/>
        <item x="92"/>
        <item x="1303"/>
        <item x="787"/>
        <item x="948"/>
        <item x="1488"/>
        <item x="568"/>
        <item x="788"/>
        <item x="964"/>
        <item x="789"/>
        <item x="965"/>
        <item x="1559"/>
        <item x="332"/>
        <item x="1063"/>
        <item x="967"/>
        <item x="968"/>
        <item x="254"/>
        <item x="957"/>
        <item x="1817"/>
        <item x="1489"/>
        <item x="1490"/>
        <item x="616"/>
        <item x="672"/>
        <item x="1591"/>
        <item x="969"/>
        <item x="509"/>
        <item x="790"/>
        <item x="541"/>
        <item x="1996"/>
        <item x="791"/>
        <item x="6"/>
        <item x="1930"/>
        <item x="1857"/>
        <item x="893"/>
        <item x="1253"/>
        <item x="569"/>
        <item x="1922"/>
        <item x="510"/>
        <item x="977"/>
        <item x="643"/>
        <item x="981"/>
        <item x="894"/>
        <item x="1491"/>
        <item x="1325"/>
        <item x="1127"/>
        <item x="1639"/>
        <item x="471"/>
        <item x="823"/>
        <item x="617"/>
        <item x="1877"/>
        <item x="983"/>
        <item x="984"/>
        <item x="985"/>
        <item x="994"/>
        <item x="1000"/>
        <item x="1001"/>
        <item x="1002"/>
        <item x="1004"/>
        <item x="1016"/>
        <item x="17"/>
        <item x="1010"/>
        <item x="673"/>
        <item x="1580"/>
        <item x="949"/>
        <item x="1752"/>
        <item x="1011"/>
        <item x="1017"/>
        <item x="674"/>
        <item x="1094"/>
        <item x="542"/>
        <item x="176"/>
        <item x="644"/>
        <item x="950"/>
        <item x="1942"/>
        <item x="457"/>
        <item x="458"/>
        <item x="415"/>
        <item x="48"/>
        <item x="472"/>
        <item x="1547"/>
        <item x="1008"/>
        <item x="1009"/>
        <item x="1952"/>
        <item x="831"/>
        <item x="895"/>
        <item x="1304"/>
        <item x="859"/>
        <item x="1028"/>
        <item x="1640"/>
        <item x="1602"/>
        <item x="1641"/>
        <item x="152"/>
        <item x="153"/>
        <item x="1036"/>
        <item x="1037"/>
        <item x="1038"/>
        <item x="1039"/>
        <item x="1040"/>
        <item x="1828"/>
        <item x="1041"/>
        <item x="1492"/>
        <item x="570"/>
        <item x="177"/>
        <item x="206"/>
        <item x="207"/>
        <item x="792"/>
        <item x="1354"/>
        <item x="154"/>
        <item x="1042"/>
        <item x="1043"/>
        <item x="1931"/>
        <item x="1227"/>
        <item x="1923"/>
        <item x="720"/>
        <item x="93"/>
        <item x="94"/>
        <item x="1044"/>
        <item x="1050"/>
        <item x="382"/>
        <item x="1095"/>
        <item x="1987"/>
        <item x="1052"/>
        <item x="1053"/>
        <item x="1054"/>
        <item x="571"/>
        <item x="1493"/>
        <item x="1056"/>
        <item x="1057"/>
        <item x="1581"/>
        <item x="1642"/>
        <item x="1128"/>
        <item x="995"/>
        <item x="1971"/>
        <item x="675"/>
        <item x="1069"/>
        <item x="832"/>
        <item x="1080"/>
        <item x="1081"/>
        <item x="511"/>
        <item x="1185"/>
        <item x="255"/>
        <item x="1083"/>
        <item x="155"/>
        <item x="402"/>
        <item x="1096"/>
        <item x="1145"/>
        <item x="1753"/>
        <item x="119"/>
        <item x="896"/>
        <item x="1105"/>
        <item x="1106"/>
        <item x="1129"/>
        <item x="1130"/>
        <item x="22"/>
        <item x="961"/>
        <item x="951"/>
        <item x="793"/>
        <item x="1494"/>
        <item x="1146"/>
        <item x="1147"/>
        <item x="1148"/>
        <item x="459"/>
        <item x="333"/>
        <item x="1149"/>
        <item x="1150"/>
        <item x="1548"/>
        <item x="1754"/>
        <item x="387"/>
        <item x="273"/>
        <item x="1151"/>
        <item x="1152"/>
        <item x="1153"/>
        <item x="1154"/>
        <item x="1271"/>
        <item x="1158"/>
        <item x="1159"/>
        <item x="1058"/>
        <item x="1228"/>
        <item x="1160"/>
        <item x="1161"/>
        <item x="1162"/>
        <item x="95"/>
        <item x="1029"/>
        <item x="201"/>
        <item x="1165"/>
        <item x="1164"/>
        <item x="1166"/>
        <item x="1167"/>
        <item x="1168"/>
        <item x="1603"/>
        <item x="1030"/>
        <item x="1178"/>
        <item x="1179"/>
        <item x="897"/>
        <item x="236"/>
        <item x="1495"/>
        <item x="49"/>
        <item x="1097"/>
        <item x="572"/>
        <item x="1031"/>
        <item x="1186"/>
        <item x="1187"/>
        <item x="1643"/>
        <item x="1188"/>
        <item x="1189"/>
        <item x="1190"/>
        <item x="1191"/>
        <item x="645"/>
        <item x="1889"/>
        <item x="256"/>
        <item x="1582"/>
        <item x="120"/>
        <item x="1496"/>
        <item x="298"/>
        <item x="1903"/>
        <item x="1192"/>
        <item x="1193"/>
        <item x="1194"/>
        <item x="1932"/>
        <item x="1376"/>
        <item x="1604"/>
        <item x="1924"/>
        <item x="543"/>
        <item x="59"/>
        <item x="1195"/>
        <item x="277"/>
        <item x="1196"/>
        <item x="1197"/>
        <item x="1198"/>
        <item x="1199"/>
        <item x="1200"/>
        <item x="1201"/>
        <item x="1208"/>
        <item x="408"/>
        <item x="1721"/>
        <item x="1163"/>
        <item x="1895"/>
        <item x="1059"/>
        <item x="721"/>
        <item x="722"/>
        <item x="970"/>
        <item x="544"/>
        <item x="1831"/>
        <item x="1211"/>
        <item x="1212"/>
        <item x="1213"/>
        <item x="1064"/>
        <item x="1214"/>
        <item x="352"/>
        <item x="573"/>
        <item x="334"/>
        <item x="753"/>
        <item x="794"/>
        <item x="996"/>
        <item x="978"/>
        <item x="388"/>
        <item x="676"/>
        <item x="121"/>
        <item x="311"/>
        <item x="494"/>
        <item x="1560"/>
        <item x="1933"/>
        <item x="1215"/>
        <item x="1229"/>
        <item x="1230"/>
        <item x="1240"/>
        <item x="1241"/>
        <item x="1242"/>
        <item x="1032"/>
        <item x="1497"/>
        <item x="481"/>
        <item x="1243"/>
        <item x="1755"/>
        <item x="1070"/>
        <item x="997"/>
        <item x="1254"/>
        <item x="512"/>
        <item x="1644"/>
        <item x="618"/>
        <item x="214"/>
        <item x="1818"/>
        <item x="1858"/>
        <item x="96"/>
        <item x="754"/>
        <item x="1033"/>
        <item x="1259"/>
        <item x="723"/>
        <item x="795"/>
        <item x="237"/>
        <item x="937"/>
        <item x="1260"/>
        <item x="23"/>
        <item x="1261"/>
        <item x="1262"/>
        <item x="1690"/>
        <item x="1925"/>
        <item x="156"/>
        <item x="157"/>
        <item x="1231"/>
        <item x="1098"/>
        <item x="73"/>
        <item x="74"/>
        <item x="1756"/>
        <item x="1263"/>
        <item x="1264"/>
        <item x="257"/>
        <item x="1305"/>
        <item x="1268"/>
        <item x="1680"/>
        <item x="1272"/>
        <item x="24"/>
        <item x="1071"/>
        <item x="1072"/>
        <item x="75"/>
        <item x="952"/>
        <item x="1645"/>
        <item x="1274"/>
        <item x="1275"/>
        <item x="1276"/>
        <item x="25"/>
        <item x="1882"/>
        <item x="1277"/>
        <item x="258"/>
        <item x="1890"/>
        <item x="1280"/>
        <item x="1281"/>
        <item x="1282"/>
        <item x="202"/>
        <item x="1202"/>
        <item x="97"/>
        <item x="698"/>
        <item x="677"/>
        <item x="1284"/>
        <item x="1287"/>
        <item x="1255"/>
        <item x="1306"/>
        <item x="293"/>
        <item x="1498"/>
        <item x="1317"/>
        <item x="938"/>
        <item x="1318"/>
        <item x="1319"/>
        <item x="1326"/>
        <item x="1327"/>
        <item x="1328"/>
        <item x="898"/>
        <item x="1499"/>
        <item x="1330"/>
        <item x="335"/>
        <item x="50"/>
        <item x="1329"/>
        <item x="1331"/>
        <item x="1332"/>
        <item x="574"/>
        <item x="1500"/>
        <item x="678"/>
        <item x="1232"/>
        <item x="1333"/>
        <item x="1334"/>
        <item x="1335"/>
        <item x="1336"/>
        <item x="1410"/>
        <item x="860"/>
        <item x="861"/>
        <item x="862"/>
        <item x="1757"/>
        <item x="1180"/>
        <item x="1646"/>
        <item x="1337"/>
        <item x="178"/>
        <item x="1355"/>
        <item x="1356"/>
        <item x="1357"/>
        <item x="1363"/>
        <item x="1364"/>
        <item x="1365"/>
        <item x="1073"/>
        <item x="1377"/>
        <item x="1378"/>
        <item x="755"/>
        <item x="1307"/>
        <item x="1385"/>
        <item x="259"/>
        <item x="1997"/>
        <item x="238"/>
        <item x="389"/>
        <item x="1647"/>
        <item x="796"/>
        <item x="1358"/>
        <item x="1501"/>
        <item x="1390"/>
        <item x="1391"/>
        <item x="797"/>
        <item x="1099"/>
        <item x="605"/>
        <item x="260"/>
        <item x="1379"/>
        <item x="1394"/>
        <item x="1395"/>
        <item x="1396"/>
        <item x="545"/>
        <item x="1400"/>
        <item x="1502"/>
        <item x="1233"/>
        <item x="7"/>
        <item x="1532"/>
        <item x="1065"/>
        <item x="1988"/>
        <item x="1405"/>
        <item x="1406"/>
        <item x="1407"/>
        <item x="1775"/>
        <item x="424"/>
        <item x="863"/>
        <item x="158"/>
        <item x="1308"/>
        <item x="1648"/>
        <item x="1181"/>
        <item x="122"/>
        <item x="1269"/>
        <item x="1503"/>
        <item x="1408"/>
        <item x="864"/>
        <item x="1409"/>
        <item x="865"/>
        <item x="866"/>
        <item x="739"/>
        <item x="1234"/>
        <item x="1504"/>
        <item x="159"/>
        <item x="1411"/>
        <item x="1412"/>
        <item x="1413"/>
        <item x="1131"/>
        <item x="867"/>
        <item x="1859"/>
        <item x="1235"/>
        <item x="1380"/>
        <item x="1649"/>
        <item x="575"/>
        <item x="1414"/>
        <item x="1878"/>
        <item x="1045"/>
        <item x="756"/>
        <item x="998"/>
        <item x="342"/>
        <item x="576"/>
        <item x="60"/>
        <item x="979"/>
        <item x="1273"/>
        <item x="1100"/>
        <item x="1650"/>
        <item x="1505"/>
        <item x="1860"/>
        <item x="283"/>
        <item x="1691"/>
        <item x="1528"/>
        <item x="98"/>
        <item x="299"/>
        <item x="1082"/>
        <item x="1506"/>
        <item x="868"/>
        <item x="1507"/>
        <item x="1861"/>
        <item x="1359"/>
        <item x="1422"/>
        <item x="1896"/>
        <item x="798"/>
        <item x="799"/>
        <item x="1758"/>
        <item x="1759"/>
        <item x="1209"/>
        <item x="460"/>
        <item x="679"/>
        <item x="1573"/>
        <item x="1508"/>
        <item x="461"/>
        <item x="1132"/>
        <item x="1529"/>
        <item x="123"/>
        <item x="1533"/>
        <item x="1534"/>
        <item x="1535"/>
        <item x="1536"/>
        <item x="1537"/>
        <item x="261"/>
        <item x="1879"/>
        <item x="1540"/>
        <item x="1541"/>
        <item x="1542"/>
        <item x="513"/>
        <item x="577"/>
        <item x="1034"/>
        <item x="1934"/>
        <item x="1101"/>
        <item x="1651"/>
        <item x="1776"/>
        <item x="546"/>
        <item x="1891"/>
        <item x="1652"/>
        <item x="1309"/>
        <item x="1549"/>
        <item x="1133"/>
        <item x="1760"/>
        <item x="1761"/>
        <item x="462"/>
        <item x="99"/>
        <item x="953"/>
        <item x="160"/>
        <item x="1561"/>
        <item x="680"/>
        <item x="1562"/>
        <item x="939"/>
        <item x="1809"/>
        <item x="124"/>
        <item x="1605"/>
        <item x="1360"/>
        <item x="1722"/>
        <item x="547"/>
        <item x="514"/>
        <item x="578"/>
        <item x="515"/>
        <item x="239"/>
        <item x="548"/>
        <item x="125"/>
        <item x="240"/>
        <item x="1897"/>
        <item x="982"/>
        <item x="1564"/>
        <item x="1565"/>
        <item x="594"/>
        <item x="724"/>
        <item x="203"/>
        <item x="409"/>
        <item x="1862"/>
        <item x="1134"/>
        <item x="869"/>
        <item x="1574"/>
        <item x="1583"/>
        <item x="1584"/>
        <item x="284"/>
        <item x="1588"/>
        <item x="1589"/>
        <item x="1590"/>
        <item x="100"/>
        <item x="800"/>
        <item x="1102"/>
        <item x="1592"/>
        <item x="1606"/>
        <item x="1607"/>
        <item x="262"/>
        <item x="1386"/>
        <item x="1509"/>
        <item x="1609"/>
        <item x="1610"/>
        <item x="1611"/>
        <item x="1612"/>
        <item x="757"/>
        <item x="758"/>
        <item x="1613"/>
        <item x="1510"/>
        <item x="487"/>
        <item x="1998"/>
        <item x="161"/>
        <item x="162"/>
        <item x="163"/>
        <item x="164"/>
        <item x="1310"/>
        <item x="101"/>
        <item x="1614"/>
        <item x="1653"/>
        <item x="1935"/>
        <item x="263"/>
        <item x="1660"/>
        <item x="1661"/>
        <item x="801"/>
        <item x="922"/>
        <item x="923"/>
        <item x="463"/>
        <item x="126"/>
        <item x="1415"/>
        <item x="1662"/>
        <item x="1663"/>
        <item x="1664"/>
        <item x="1665"/>
        <item x="1666"/>
        <item x="899"/>
        <item x="1416"/>
        <item x="1667"/>
        <item x="1417"/>
        <item x="1668"/>
        <item x="1671"/>
        <item x="1669"/>
        <item x="1670"/>
        <item x="1672"/>
        <item x="1673"/>
        <item x="1674"/>
        <item x="1675"/>
        <item x="1676"/>
        <item x="1762"/>
        <item x="1311"/>
        <item x="1763"/>
        <item x="1989"/>
        <item x="1681"/>
        <item x="1682"/>
        <item x="1683"/>
        <item x="579"/>
        <item x="1686"/>
        <item x="1530"/>
        <item x="1692"/>
        <item x="425"/>
        <item x="833"/>
        <item x="8"/>
        <item x="1236"/>
        <item x="102"/>
        <item x="1694"/>
        <item x="1695"/>
        <item x="1312"/>
        <item x="1764"/>
        <item x="26"/>
        <item x="1401"/>
        <item x="1046"/>
        <item x="1698"/>
        <item x="1699"/>
        <item x="1700"/>
        <item x="1055"/>
        <item x="1703"/>
        <item x="1702"/>
        <item x="1777"/>
        <item x="1704"/>
        <item x="76"/>
        <item x="264"/>
        <item x="1943"/>
        <item x="1713"/>
        <item x="1714"/>
        <item x="1715"/>
        <item x="1723"/>
        <item x="725"/>
        <item x="580"/>
        <item x="127"/>
        <item x="1718"/>
        <item x="940"/>
        <item x="1724"/>
        <item x="1608"/>
        <item x="390"/>
        <item x="265"/>
        <item x="1313"/>
        <item x="285"/>
        <item x="1829"/>
        <item x="1387"/>
        <item x="759"/>
        <item x="602"/>
        <item x="1074"/>
        <item x="1256"/>
        <item x="314"/>
        <item x="681"/>
        <item x="1563"/>
        <item x="1765"/>
        <item x="1770"/>
        <item x="1778"/>
        <item x="1779"/>
        <item x="1361"/>
        <item x="516"/>
        <item x="1381"/>
        <item x="1716"/>
        <item x="1780"/>
        <item x="1781"/>
        <item x="1782"/>
        <item x="1783"/>
        <item x="1784"/>
        <item x="51"/>
        <item x="416"/>
        <item x="464"/>
        <item x="870"/>
        <item x="103"/>
        <item x="1511"/>
        <item x="1654"/>
        <item x="165"/>
        <item x="581"/>
        <item x="1863"/>
        <item x="336"/>
        <item x="166"/>
        <item x="871"/>
        <item x="1810"/>
        <item x="1512"/>
        <item x="1785"/>
        <item x="1237"/>
        <item x="1382"/>
        <item x="286"/>
        <item x="488"/>
        <item x="1513"/>
        <item x="1182"/>
        <item x="657"/>
        <item x="1362"/>
        <item x="337"/>
        <item x="104"/>
        <item x="1585"/>
        <item x="1135"/>
        <item x="1103"/>
        <item x="872"/>
        <item x="582"/>
        <item x="1787"/>
        <item x="1788"/>
        <item x="1789"/>
        <item x="1402"/>
        <item x="1791"/>
        <item x="1792"/>
        <item x="1793"/>
        <item x="1794"/>
        <item x="1799"/>
        <item x="1800"/>
        <item x="1801"/>
        <item x="1514"/>
        <item x="1575"/>
        <item x="941"/>
        <item x="1802"/>
        <item x="391"/>
        <item x="383"/>
        <item x="1803"/>
        <item x="1804"/>
        <item x="1766"/>
        <item x="410"/>
        <item x="411"/>
        <item x="1805"/>
        <item x="1806"/>
        <item x="760"/>
        <item x="583"/>
        <item x="1767"/>
        <item x="77"/>
        <item x="78"/>
        <item x="1811"/>
        <item x="1819"/>
        <item x="1820"/>
        <item x="1821"/>
        <item x="873"/>
        <item x="1684"/>
        <item x="1586"/>
        <item x="584"/>
        <item x="392"/>
        <item x="1587"/>
        <item x="682"/>
        <item x="105"/>
        <item x="338"/>
        <item x="1822"/>
        <item x="549"/>
        <item x="1388"/>
        <item x="1515"/>
        <item x="266"/>
        <item x="267"/>
        <item x="1830"/>
        <item x="1685"/>
        <item x="217"/>
        <item x="585"/>
        <item x="1832"/>
        <item x="473"/>
        <item x="1576"/>
        <item x="1864"/>
        <item x="1865"/>
        <item x="1866"/>
        <item x="999"/>
        <item x="1870"/>
        <item x="1257"/>
        <item x="1717"/>
        <item x="517"/>
        <item x="179"/>
        <item x="1389"/>
        <item x="1516"/>
        <item x="1075"/>
        <item x="1238"/>
        <item x="1169"/>
        <item x="1871"/>
        <item x="761"/>
        <item x="595"/>
        <item x="913"/>
        <item x="1258"/>
        <item x="1035"/>
        <item x="278"/>
        <item x="1872"/>
        <item x="128"/>
        <item x="1210"/>
        <item x="1875"/>
        <item x="1880"/>
        <item x="1881"/>
        <item x="1768"/>
        <item x="1883"/>
        <item x="1884"/>
        <item x="1314"/>
        <item x="1892"/>
        <item x="1893"/>
        <item x="1957"/>
        <item x="740"/>
        <item x="1315"/>
        <item x="1867"/>
        <item x="315"/>
        <item x="1898"/>
        <item x="1899"/>
        <item x="1900"/>
        <item x="1901"/>
        <item x="1902"/>
        <item x="52"/>
        <item x="762"/>
        <item x="619"/>
        <item x="1990"/>
        <item x="1183"/>
        <item x="1904"/>
        <item x="1905"/>
        <item x="1912"/>
        <item x="1913"/>
        <item x="1914"/>
        <item x="1915"/>
        <item x="1517"/>
        <item x="1136"/>
        <item x="1916"/>
        <item x="1917"/>
        <item x="1918"/>
        <item x="1926"/>
        <item x="53"/>
        <item x="180"/>
        <item x="962"/>
        <item x="1518"/>
        <item x="1519"/>
        <item x="1936"/>
        <item x="1937"/>
        <item x="1944"/>
        <item x="1938"/>
        <item x="1945"/>
        <item x="192"/>
        <item x="1520"/>
        <item x="465"/>
        <item x="1137"/>
        <item x="27"/>
        <item x="1927"/>
        <item x="1655"/>
        <item x="489"/>
        <item x="287"/>
        <item x="431"/>
        <item x="1947"/>
        <item x="596"/>
        <item x="129"/>
        <item x="1383"/>
        <item x="683"/>
        <item x="1948"/>
        <item x="1949"/>
        <item x="1953"/>
        <item x="1005"/>
        <item x="1656"/>
        <item x="1521"/>
        <item x="1991"/>
        <item x="1958"/>
        <item x="1283"/>
        <item x="518"/>
        <item x="1239"/>
        <item x="209"/>
        <item x="1946"/>
        <item x="1959"/>
        <item x="1960"/>
        <item x="874"/>
        <item x="586"/>
        <item x="1954"/>
        <item x="384"/>
        <item x="1961"/>
        <item x="1962"/>
        <item x="1769"/>
        <item x="1657"/>
        <item x="1384"/>
        <item x="54"/>
        <item x="1963"/>
        <item x="1964"/>
        <item x="1658"/>
        <item x="1992"/>
        <item x="288"/>
        <item x="1696"/>
        <item x="289"/>
        <item x="1522"/>
        <item x="1965"/>
        <item x="1966"/>
        <item x="1967"/>
        <item x="1968"/>
        <item x="1969"/>
        <item x="1076"/>
        <item x="204"/>
        <item x="1138"/>
        <item x="393"/>
        <item x="1139"/>
        <item x="1104"/>
        <item x="1972"/>
        <item x="1973"/>
        <item x="241"/>
        <item x="587"/>
        <item x="1140"/>
        <item x="106"/>
        <item x="519"/>
        <item x="61"/>
        <item x="550"/>
        <item x="79"/>
        <item x="1975"/>
        <item x="385"/>
        <item x="1974"/>
        <item x="1659"/>
        <item x="1999"/>
        <item x="2000"/>
        <item x="2001"/>
        <item x="2002"/>
        <item x="551"/>
        <item x="1316"/>
        <item x="2004"/>
        <item x="2005"/>
        <item x="2006"/>
        <item t="default"/>
      </items>
    </pivotField>
    <pivotField showAll="0"/>
    <pivotField showAll="0"/>
    <pivotField showAll="0"/>
    <pivotField showAll="0"/>
    <pivotField showAll="0"/>
    <pivotField dataField="1" showAll="0"/>
    <pivotField dataField="1" showAll="0"/>
    <pivotField showAll="0"/>
    <pivotField dataField="1" showAll="0"/>
    <pivotField showAll="0">
      <items count="1668">
        <item x="26"/>
        <item x="766"/>
        <item x="767"/>
        <item x="754"/>
        <item x="842"/>
        <item x="87"/>
        <item x="733"/>
        <item x="609"/>
        <item x="843"/>
        <item x="615"/>
        <item x="744"/>
        <item x="755"/>
        <item x="990"/>
        <item x="78"/>
        <item x="732"/>
        <item x="616"/>
        <item x="771"/>
        <item x="978"/>
        <item x="749"/>
        <item x="743"/>
        <item x="1243"/>
        <item x="729"/>
        <item x="1287"/>
        <item x="628"/>
        <item x="1252"/>
        <item x="85"/>
        <item x="753"/>
        <item x="970"/>
        <item x="971"/>
        <item x="736"/>
        <item x="1321"/>
        <item x="761"/>
        <item x="1272"/>
        <item x="991"/>
        <item x="760"/>
        <item x="95"/>
        <item x="77"/>
        <item x="84"/>
        <item x="1245"/>
        <item x="1276"/>
        <item x="51"/>
        <item x="740"/>
        <item x="844"/>
        <item x="619"/>
        <item x="629"/>
        <item x="845"/>
        <item x="730"/>
        <item x="982"/>
        <item x="1292"/>
        <item x="55"/>
        <item x="53"/>
        <item x="1319"/>
        <item x="56"/>
        <item x="764"/>
        <item x="617"/>
        <item x="1288"/>
        <item x="986"/>
        <item x="614"/>
        <item x="448"/>
        <item x="607"/>
        <item x="1305"/>
        <item x="50"/>
        <item x="1237"/>
        <item x="630"/>
        <item x="1281"/>
        <item x="389"/>
        <item x="769"/>
        <item x="627"/>
        <item x="742"/>
        <item x="992"/>
        <item x="1241"/>
        <item x="618"/>
        <item x="1087"/>
        <item x="765"/>
        <item x="1379"/>
        <item x="283"/>
        <item x="1314"/>
        <item x="750"/>
        <item x="968"/>
        <item x="295"/>
        <item x="980"/>
        <item x="1262"/>
        <item x="1294"/>
        <item x="975"/>
        <item x="1317"/>
        <item x="613"/>
        <item x="1473"/>
        <item x="768"/>
        <item x="1259"/>
        <item x="1283"/>
        <item x="995"/>
        <item x="1090"/>
        <item x="1351"/>
        <item x="388"/>
        <item x="118"/>
        <item x="433"/>
        <item x="966"/>
        <item x="1372"/>
        <item x="735"/>
        <item x="1523"/>
        <item x="184"/>
        <item x="54"/>
        <item x="1236"/>
        <item x="178"/>
        <item x="763"/>
        <item x="1376"/>
        <item x="89"/>
        <item x="1298"/>
        <item x="751"/>
        <item x="1170"/>
        <item x="1604"/>
        <item x="52"/>
        <item x="1261"/>
        <item x="620"/>
        <item x="752"/>
        <item x="758"/>
        <item x="983"/>
        <item x="849"/>
        <item x="1217"/>
        <item x="182"/>
        <item x="76"/>
        <item x="177"/>
        <item x="626"/>
        <item x="1367"/>
        <item x="762"/>
        <item x="1218"/>
        <item x="380"/>
        <item x="854"/>
        <item x="1078"/>
        <item x="1274"/>
        <item x="175"/>
        <item x="979"/>
        <item x="1524"/>
        <item x="1019"/>
        <item x="1320"/>
        <item x="1380"/>
        <item x="770"/>
        <item x="624"/>
        <item x="989"/>
        <item x="1282"/>
        <item x="623"/>
        <item x="1240"/>
        <item x="1255"/>
        <item x="739"/>
        <item x="1447"/>
        <item x="1518"/>
        <item x="984"/>
        <item x="100"/>
        <item x="98"/>
        <item x="1525"/>
        <item x="988"/>
        <item x="608"/>
        <item x="1309"/>
        <item x="838"/>
        <item x="1021"/>
        <item x="841"/>
        <item x="1238"/>
        <item x="606"/>
        <item x="1084"/>
        <item x="1582"/>
        <item x="176"/>
        <item x="183"/>
        <item x="1374"/>
        <item x="343"/>
        <item x="99"/>
        <item x="1202"/>
        <item x="1375"/>
        <item x="625"/>
        <item x="1377"/>
        <item x="741"/>
        <item x="1299"/>
        <item x="384"/>
        <item x="1353"/>
        <item x="1192"/>
        <item x="1378"/>
        <item x="993"/>
        <item x="973"/>
        <item x="1310"/>
        <item x="1318"/>
        <item x="610"/>
        <item x="202"/>
        <item x="547"/>
        <item x="121"/>
        <item x="1366"/>
        <item x="1381"/>
        <item x="435"/>
        <item x="974"/>
        <item x="737"/>
        <item x="1519"/>
        <item x="738"/>
        <item x="400"/>
        <item x="1036"/>
        <item x="965"/>
        <item x="1195"/>
        <item x="1450"/>
        <item x="611"/>
        <item x="90"/>
        <item x="1286"/>
        <item x="243"/>
        <item x="342"/>
        <item x="373"/>
        <item x="215"/>
        <item x="967"/>
        <item x="1373"/>
        <item x="759"/>
        <item x="548"/>
        <item x="398"/>
        <item x="734"/>
        <item x="1081"/>
        <item x="1434"/>
        <item x="1030"/>
        <item x="1079"/>
        <item x="1370"/>
        <item x="1364"/>
        <item x="1220"/>
        <item x="985"/>
        <item x="81"/>
        <item x="1368"/>
        <item x="80"/>
        <item x="101"/>
        <item x="1032"/>
        <item x="205"/>
        <item x="1520"/>
        <item x="446"/>
        <item x="204"/>
        <item x="422"/>
        <item x="964"/>
        <item x="1361"/>
        <item x="1080"/>
        <item x="1204"/>
        <item x="1076"/>
        <item x="1075"/>
        <item x="381"/>
        <item x="972"/>
        <item x="1437"/>
        <item x="1465"/>
        <item x="96"/>
        <item x="1120"/>
        <item x="74"/>
        <item x="180"/>
        <item x="1207"/>
        <item x="181"/>
        <item x="245"/>
        <item x="858"/>
        <item x="1369"/>
        <item x="109"/>
        <item x="1088"/>
        <item x="1239"/>
        <item x="1521"/>
        <item x="1508"/>
        <item x="981"/>
        <item x="997"/>
        <item x="88"/>
        <item x="720"/>
        <item x="1637"/>
        <item x="549"/>
        <item x="92"/>
        <item x="1435"/>
        <item x="417"/>
        <item x="5"/>
        <item x="977"/>
        <item x="1469"/>
        <item x="1257"/>
        <item x="209"/>
        <item x="1580"/>
        <item x="631"/>
        <item x="218"/>
        <item x="1538"/>
        <item x="853"/>
        <item x="79"/>
        <item x="722"/>
        <item x="593"/>
        <item x="6"/>
        <item x="745"/>
        <item x="1206"/>
        <item x="437"/>
        <item x="8"/>
        <item x="1219"/>
        <item x="83"/>
        <item x="1634"/>
        <item x="232"/>
        <item x="599"/>
        <item x="185"/>
        <item x="566"/>
        <item x="1216"/>
        <item x="791"/>
        <item x="1026"/>
        <item x="1246"/>
        <item x="931"/>
        <item x="116"/>
        <item x="567"/>
        <item x="220"/>
        <item x="1265"/>
        <item x="832"/>
        <item x="1449"/>
        <item x="111"/>
        <item x="721"/>
        <item x="725"/>
        <item x="592"/>
        <item x="1537"/>
        <item x="839"/>
        <item x="429"/>
        <item x="1362"/>
        <item x="746"/>
        <item x="1598"/>
        <item x="1448"/>
        <item x="1250"/>
        <item x="210"/>
        <item x="1197"/>
        <item x="230"/>
        <item x="1441"/>
        <item x="206"/>
        <item x="900"/>
        <item x="728"/>
        <item x="1205"/>
        <item x="1443"/>
        <item x="419"/>
        <item x="634"/>
        <item x="694"/>
        <item x="420"/>
        <item x="1359"/>
        <item x="1312"/>
        <item x="994"/>
        <item x="1555"/>
        <item x="207"/>
        <item x="731"/>
        <item x="836"/>
        <item x="226"/>
        <item x="244"/>
        <item x="316"/>
        <item x="594"/>
        <item x="840"/>
        <item x="1408"/>
        <item x="106"/>
        <item x="723"/>
        <item x="58"/>
        <item x="408"/>
        <item x="1350"/>
        <item x="1031"/>
        <item x="1354"/>
        <item x="943"/>
        <item x="621"/>
        <item x="1541"/>
        <item x="1581"/>
        <item x="305"/>
        <item x="1267"/>
        <item x="9"/>
        <item x="1270"/>
        <item x="1371"/>
        <item x="711"/>
        <item x="421"/>
        <item x="1542"/>
        <item x="1086"/>
        <item x="718"/>
        <item x="1295"/>
        <item x="1438"/>
        <item x="969"/>
        <item x="1028"/>
        <item x="57"/>
        <item x="710"/>
        <item x="646"/>
        <item x="829"/>
        <item x="727"/>
        <item x="1471"/>
        <item x="231"/>
        <item x="1444"/>
        <item x="59"/>
        <item x="1303"/>
        <item x="932"/>
        <item x="436"/>
        <item x="298"/>
        <item x="65"/>
        <item x="282"/>
        <item x="1082"/>
        <item x="757"/>
        <item x="851"/>
        <item x="227"/>
        <item x="893"/>
        <item x="219"/>
        <item x="213"/>
        <item x="239"/>
        <item x="748"/>
        <item x="1235"/>
        <item x="999"/>
        <item x="605"/>
        <item x="828"/>
        <item x="1115"/>
        <item x="216"/>
        <item x="792"/>
        <item x="1358"/>
        <item x="1522"/>
        <item x="612"/>
        <item x="709"/>
        <item x="103"/>
        <item x="935"/>
        <item x="1034"/>
        <item x="830"/>
        <item x="1049"/>
        <item x="418"/>
        <item x="382"/>
        <item x="1638"/>
        <item x="1020"/>
        <item x="300"/>
        <item x="1431"/>
        <item x="395"/>
        <item x="320"/>
        <item x="25"/>
        <item x="747"/>
        <item x="1635"/>
        <item x="1466"/>
        <item x="1539"/>
        <item x="756"/>
        <item x="917"/>
        <item x="833"/>
        <item x="241"/>
        <item x="726"/>
        <item x="1119"/>
        <item x="1232"/>
        <item x="14"/>
        <item x="1264"/>
        <item x="11"/>
        <item x="1480"/>
        <item x="987"/>
        <item x="1176"/>
        <item x="642"/>
        <item x="1047"/>
        <item x="1439"/>
        <item x="1352"/>
        <item x="19"/>
        <item x="622"/>
        <item x="1396"/>
        <item x="1233"/>
        <item x="1391"/>
        <item x="61"/>
        <item x="1029"/>
        <item x="1126"/>
        <item x="1388"/>
        <item x="214"/>
        <item x="552"/>
        <item x="724"/>
        <item x="635"/>
        <item x="850"/>
        <item x="1412"/>
        <item x="1468"/>
        <item x="862"/>
        <item x="1033"/>
        <item x="16"/>
        <item x="825"/>
        <item x="1440"/>
        <item x="930"/>
        <item x="1545"/>
        <item x="962"/>
        <item x="401"/>
        <item x="1355"/>
        <item x="12"/>
        <item x="953"/>
        <item x="916"/>
        <item x="374"/>
        <item x="831"/>
        <item x="1118"/>
        <item x="1182"/>
        <item x="179"/>
        <item x="633"/>
        <item x="368"/>
        <item x="73"/>
        <item x="444"/>
        <item x="856"/>
        <item x="863"/>
        <item x="1462"/>
        <item x="560"/>
        <item x="1048"/>
        <item x="112"/>
        <item x="1198"/>
        <item x="1000"/>
        <item x="1649"/>
        <item x="1394"/>
        <item x="134"/>
        <item x="279"/>
        <item x="1427"/>
        <item x="918"/>
        <item x="1171"/>
        <item x="847"/>
        <item x="1291"/>
        <item x="1035"/>
        <item x="1208"/>
        <item x="996"/>
        <item x="1436"/>
        <item x="1597"/>
        <item x="1142"/>
        <item x="288"/>
        <item x="1002"/>
        <item x="897"/>
        <item x="1275"/>
        <item x="1499"/>
        <item x="1293"/>
        <item x="835"/>
        <item x="189"/>
        <item x="208"/>
        <item x="1269"/>
        <item x="1041"/>
        <item x="1134"/>
        <item x="304"/>
        <item x="1577"/>
        <item x="1139"/>
        <item x="1234"/>
        <item x="948"/>
        <item x="1005"/>
        <item x="951"/>
        <item x="1046"/>
        <item x="1472"/>
        <item x="91"/>
        <item x="1055"/>
        <item x="1137"/>
        <item x="1442"/>
        <item x="21"/>
        <item x="1596"/>
        <item x="367"/>
        <item x="1042"/>
        <item x="369"/>
        <item x="961"/>
        <item x="859"/>
        <item x="301"/>
        <item x="403"/>
        <item x="1551"/>
        <item x="321"/>
        <item x="225"/>
        <item x="1014"/>
        <item x="1056"/>
        <item x="1600"/>
        <item x="963"/>
        <item x="70"/>
        <item x="1279"/>
        <item x="697"/>
        <item x="60"/>
        <item x="137"/>
        <item x="1626"/>
        <item x="1399"/>
        <item x="255"/>
        <item x="1392"/>
        <item x="691"/>
        <item x="523"/>
        <item x="933"/>
        <item x="797"/>
        <item x="861"/>
        <item x="469"/>
        <item x="93"/>
        <item x="1660"/>
        <item x="1395"/>
        <item x="1544"/>
        <item x="1083"/>
        <item x="72"/>
        <item x="679"/>
        <item x="1416"/>
        <item x="1360"/>
        <item x="1579"/>
        <item x="281"/>
        <item x="322"/>
        <item x="24"/>
        <item x="1611"/>
        <item x="563"/>
        <item x="1001"/>
        <item x="672"/>
        <item x="1599"/>
        <item x="158"/>
        <item x="663"/>
        <item x="383"/>
        <item x="1456"/>
        <item x="155"/>
        <item x="247"/>
        <item x="1130"/>
        <item x="462"/>
        <item x="1642"/>
        <item x="1543"/>
        <item x="947"/>
        <item x="561"/>
        <item x="777"/>
        <item x="229"/>
        <item x="860"/>
        <item x="13"/>
        <item x="1141"/>
        <item x="1602"/>
        <item x="1661"/>
        <item x="1650"/>
        <item x="929"/>
        <item x="588"/>
        <item x="1004"/>
        <item x="1104"/>
        <item x="1389"/>
        <item x="1244"/>
        <item x="1548"/>
        <item x="1127"/>
        <item x="998"/>
        <item x="1160"/>
        <item x="1446"/>
        <item x="681"/>
        <item x="1639"/>
        <item x="1659"/>
        <item x="1003"/>
        <item x="1121"/>
        <item x="1342"/>
        <item x="1546"/>
        <item x="1136"/>
        <item x="372"/>
        <item x="392"/>
        <item x="824"/>
        <item x="387"/>
        <item x="1122"/>
        <item x="194"/>
        <item x="71"/>
        <item x="1159"/>
        <item x="1125"/>
        <item x="156"/>
        <item x="1131"/>
        <item x="317"/>
        <item x="201"/>
        <item x="1132"/>
        <item x="834"/>
        <item x="799"/>
        <item x="1101"/>
        <item x="144"/>
        <item x="1463"/>
        <item x="69"/>
        <item x="63"/>
        <item x="20"/>
        <item x="775"/>
        <item x="290"/>
        <item x="195"/>
        <item x="1356"/>
        <item x="1085"/>
        <item x="15"/>
        <item x="1387"/>
        <item x="1225"/>
        <item x="396"/>
        <item x="1164"/>
        <item x="1323"/>
        <item x="1651"/>
        <item x="278"/>
        <item x="391"/>
        <item x="1547"/>
        <item x="1470"/>
        <item x="1103"/>
        <item x="528"/>
        <item x="1535"/>
        <item x="138"/>
        <item x="846"/>
        <item x="319"/>
        <item x="493"/>
        <item x="393"/>
        <item x="1467"/>
        <item x="959"/>
        <item x="1432"/>
        <item x="911"/>
        <item x="1015"/>
        <item x="1575"/>
        <item x="1384"/>
        <item x="1390"/>
        <item x="196"/>
        <item x="340"/>
        <item x="192"/>
        <item x="68"/>
        <item x="1124"/>
        <item x="796"/>
        <item x="676"/>
        <item x="1054"/>
        <item x="564"/>
        <item x="154"/>
        <item x="1630"/>
        <item x="332"/>
        <item x="62"/>
        <item x="530"/>
        <item x="1662"/>
        <item x="1540"/>
        <item x="67"/>
        <item x="1210"/>
        <item x="406"/>
        <item x="976"/>
        <item x="957"/>
        <item x="17"/>
        <item x="956"/>
        <item x="331"/>
        <item x="1409"/>
        <item x="1138"/>
        <item x="1212"/>
        <item x="337"/>
        <item x="390"/>
        <item x="934"/>
        <item x="798"/>
        <item x="1027"/>
        <item x="193"/>
        <item x="1636"/>
        <item x="197"/>
        <item x="680"/>
        <item x="1338"/>
        <item x="350"/>
        <item x="157"/>
        <item x="1459"/>
        <item x="531"/>
        <item x="1601"/>
        <item x="795"/>
        <item x="1641"/>
        <item x="815"/>
        <item x="1114"/>
        <item x="895"/>
        <item x="1144"/>
        <item x="823"/>
        <item x="910"/>
        <item x="257"/>
        <item x="848"/>
        <item x="1140"/>
        <item x="1123"/>
        <item x="1568"/>
        <item x="928"/>
        <item x="1505"/>
        <item x="370"/>
        <item x="852"/>
        <item x="66"/>
        <item x="1135"/>
        <item x="562"/>
        <item x="1411"/>
        <item x="1457"/>
        <item x="1648"/>
        <item x="1565"/>
        <item x="1552"/>
        <item x="699"/>
        <item x="1089"/>
        <item x="386"/>
        <item x="1128"/>
        <item x="960"/>
        <item x="1407"/>
        <item x="527"/>
        <item x="776"/>
        <item x="1529"/>
        <item x="949"/>
        <item x="1531"/>
        <item x="707"/>
        <item x="482"/>
        <item x="1150"/>
        <item x="7"/>
        <item x="706"/>
        <item x="172"/>
        <item x="1222"/>
        <item x="394"/>
        <item x="654"/>
        <item x="1534"/>
        <item x="39"/>
        <item x="1149"/>
        <item x="793"/>
        <item x="1453"/>
        <item x="1491"/>
        <item x="1458"/>
        <item x="807"/>
        <item x="1445"/>
        <item x="1223"/>
        <item x="905"/>
        <item x="551"/>
        <item x="586"/>
        <item x="945"/>
        <item x="324"/>
        <item x="1183"/>
        <item x="191"/>
        <item x="1393"/>
        <item x="1209"/>
        <item x="75"/>
        <item x="237"/>
        <item x="1315"/>
        <item x="1340"/>
        <item x="1174"/>
        <item x="879"/>
        <item x="1455"/>
        <item x="1510"/>
        <item x="32"/>
        <item x="1573"/>
        <item x="1284"/>
        <item x="1260"/>
        <item x="1341"/>
        <item x="667"/>
        <item x="1133"/>
        <item x="1102"/>
        <item x="891"/>
        <item x="274"/>
        <item x="1464"/>
        <item x="669"/>
        <item x="1506"/>
        <item x="641"/>
        <item x="1482"/>
        <item x="1410"/>
        <item x="1433"/>
        <item x="439"/>
        <item x="1496"/>
        <item x="1495"/>
        <item x="1357"/>
        <item x="64"/>
        <item x="265"/>
        <item x="1620"/>
        <item x="1059"/>
        <item x="583"/>
        <item x="451"/>
        <item x="294"/>
        <item x="1203"/>
        <item x="532"/>
        <item x="113"/>
        <item x="1640"/>
        <item x="1311"/>
        <item x="655"/>
        <item x="529"/>
        <item x="82"/>
        <item x="1502"/>
        <item x="240"/>
        <item x="936"/>
        <item x="1571"/>
        <item x="1485"/>
        <item x="1624"/>
        <item x="816"/>
        <item x="1297"/>
        <item x="1091"/>
        <item x="292"/>
        <item x="874"/>
        <item x="1077"/>
        <item x="800"/>
        <item x="479"/>
        <item x="683"/>
        <item x="170"/>
        <item x="365"/>
        <item x="139"/>
        <item x="686"/>
        <item x="1189"/>
        <item x="1423"/>
        <item x="450"/>
        <item x="649"/>
        <item x="1069"/>
        <item x="678"/>
        <item x="1490"/>
        <item x="500"/>
        <item x="670"/>
        <item x="1296"/>
        <item x="399"/>
        <item x="442"/>
        <item x="299"/>
        <item x="1418"/>
        <item x="1193"/>
        <item x="1627"/>
        <item x="124"/>
        <item x="1576"/>
        <item x="1397"/>
        <item x="31"/>
        <item x="37"/>
        <item x="1248"/>
        <item x="108"/>
        <item x="665"/>
        <item x="1273"/>
        <item x="1251"/>
        <item x="1326"/>
        <item x="371"/>
        <item x="122"/>
        <item x="310"/>
        <item x="827"/>
        <item x="1278"/>
        <item x="674"/>
        <item x="110"/>
        <item x="140"/>
        <item x="120"/>
        <item x="242"/>
        <item x="903"/>
        <item x="1612"/>
        <item x="459"/>
        <item x="587"/>
        <item x="1417"/>
        <item x="333"/>
        <item x="1058"/>
        <item x="338"/>
        <item x="1214"/>
        <item x="344"/>
        <item x="1532"/>
        <item x="466"/>
        <item x="40"/>
        <item x="145"/>
        <item x="272"/>
        <item x="1400"/>
        <item x="1592"/>
        <item x="565"/>
        <item x="1060"/>
        <item x="1497"/>
        <item x="146"/>
        <item x="449"/>
        <item x="659"/>
        <item x="485"/>
        <item x="141"/>
        <item x="1658"/>
        <item x="1337"/>
        <item x="1290"/>
        <item x="1148"/>
        <item x="1643"/>
        <item x="600"/>
        <item x="405"/>
        <item x="1154"/>
        <item x="790"/>
        <item x="289"/>
        <item x="808"/>
        <item x="636"/>
        <item x="1023"/>
        <item x="521"/>
        <item x="1065"/>
        <item x="645"/>
        <item x="1425"/>
        <item x="682"/>
        <item x="148"/>
        <item x="940"/>
        <item x="42"/>
        <item x="477"/>
        <item x="1526"/>
        <item x="785"/>
        <item x="1016"/>
        <item x="476"/>
        <item x="1330"/>
        <item x="260"/>
        <item x="687"/>
        <item x="1664"/>
        <item x="811"/>
        <item x="474"/>
        <item x="1590"/>
        <item x="133"/>
        <item x="35"/>
        <item x="411"/>
        <item x="1428"/>
        <item x="464"/>
        <item x="664"/>
        <item x="590"/>
        <item x="119"/>
        <item x="425"/>
        <item x="264"/>
        <item x="1185"/>
        <item x="1628"/>
        <item x="1631"/>
        <item x="1184"/>
        <item x="1143"/>
        <item x="1277"/>
        <item x="1242"/>
        <item x="428"/>
        <item x="1572"/>
        <item x="503"/>
        <item x="1365"/>
        <item x="1556"/>
        <item x="330"/>
        <item x="1062"/>
        <item x="772"/>
        <item x="296"/>
        <item x="1064"/>
        <item x="1024"/>
        <item x="1327"/>
        <item x="1098"/>
        <item x="1402"/>
        <item x="1068"/>
        <item x="1258"/>
        <item x="657"/>
        <item x="147"/>
        <item x="336"/>
        <item x="526"/>
        <item x="955"/>
        <item x="151"/>
        <item x="346"/>
        <item x="223"/>
        <item x="94"/>
        <item x="132"/>
        <item x="97"/>
        <item x="819"/>
        <item x="673"/>
        <item x="484"/>
        <item x="1061"/>
        <item x="488"/>
        <item x="658"/>
        <item x="509"/>
        <item x="1188"/>
        <item x="1175"/>
        <item x="1215"/>
        <item x="554"/>
        <item x="700"/>
        <item x="958"/>
        <item x="908"/>
        <item x="136"/>
        <item x="1096"/>
        <item x="1554"/>
        <item x="1623"/>
        <item x="494"/>
        <item x="271"/>
        <item x="258"/>
        <item x="1093"/>
        <item x="308"/>
        <item x="341"/>
        <item x="1481"/>
        <item x="1266"/>
        <item x="579"/>
        <item x="1331"/>
        <item x="1165"/>
        <item x="489"/>
        <item x="1404"/>
        <item x="821"/>
        <item x="1663"/>
        <item x="356"/>
        <item x="431"/>
        <item x="252"/>
        <item x="1289"/>
        <item x="937"/>
        <item x="1451"/>
        <item x="537"/>
        <item x="1221"/>
        <item x="200"/>
        <item x="1328"/>
        <item x="1073"/>
        <item x="222"/>
        <item x="1263"/>
        <item x="234"/>
        <item x="1530"/>
        <item x="1333"/>
        <item x="1038"/>
        <item x="478"/>
        <item x="385"/>
        <item x="1386"/>
        <item x="1324"/>
        <item x="1147"/>
        <item x="1515"/>
        <item x="1484"/>
        <item x="2"/>
        <item x="512"/>
        <item x="1424"/>
        <item x="1039"/>
        <item x="455"/>
        <item x="171"/>
        <item x="1253"/>
        <item x="1504"/>
        <item x="160"/>
        <item x="203"/>
        <item x="1657"/>
        <item x="639"/>
        <item x="256"/>
        <item x="228"/>
        <item x="1145"/>
        <item x="517"/>
        <item x="1570"/>
        <item x="254"/>
        <item x="1574"/>
        <item x="525"/>
        <item x="524"/>
        <item x="1108"/>
        <item x="702"/>
        <item x="652"/>
        <item x="1605"/>
        <item x="653"/>
        <item x="1606"/>
        <item x="1403"/>
        <item x="1117"/>
        <item x="407"/>
        <item x="584"/>
        <item x="307"/>
        <item x="211"/>
        <item x="259"/>
        <item x="519"/>
        <item x="878"/>
        <item x="463"/>
        <item x="221"/>
        <item x="366"/>
        <item x="881"/>
        <item x="1617"/>
        <item x="907"/>
        <item x="1173"/>
        <item x="944"/>
        <item x="128"/>
        <item x="412"/>
        <item x="1151"/>
        <item x="334"/>
        <item x="1454"/>
        <item x="348"/>
        <item x="1224"/>
        <item x="909"/>
        <item x="377"/>
        <item x="784"/>
        <item x="1666"/>
        <item x="496"/>
        <item x="339"/>
        <item x="311"/>
        <item x="22"/>
        <item x="1247"/>
        <item x="359"/>
        <item x="360"/>
        <item x="233"/>
        <item x="1615"/>
        <item x="199"/>
        <item x="414"/>
        <item x="423"/>
        <item x="1413"/>
        <item x="263"/>
        <item x="914"/>
        <item x="499"/>
        <item x="713"/>
        <item x="946"/>
        <item x="810"/>
        <item x="1213"/>
        <item x="315"/>
        <item x="877"/>
        <item x="921"/>
        <item x="602"/>
        <item x="920"/>
        <item x="376"/>
        <item x="666"/>
        <item x="540"/>
        <item x="1609"/>
        <item x="938"/>
        <item x="1566"/>
        <item x="1178"/>
        <item x="397"/>
        <item x="507"/>
        <item x="1316"/>
        <item x="1586"/>
        <item x="1200"/>
        <item x="1308"/>
        <item x="685"/>
        <item x="198"/>
        <item x="954"/>
        <item x="487"/>
        <item x="364"/>
        <item x="378"/>
        <item x="253"/>
        <item x="303"/>
        <item x="1146"/>
        <item x="601"/>
        <item x="325"/>
        <item x="1100"/>
        <item x="1528"/>
        <item x="812"/>
        <item x="534"/>
        <item x="1099"/>
        <item x="894"/>
        <item x="1066"/>
        <item x="637"/>
        <item x="217"/>
        <item x="1"/>
        <item x="701"/>
        <item x="535"/>
        <item x="362"/>
        <item x="1231"/>
        <item x="1514"/>
        <item x="1339"/>
        <item x="809"/>
        <item x="302"/>
        <item x="142"/>
        <item x="277"/>
        <item x="415"/>
        <item x="644"/>
        <item x="268"/>
        <item x="899"/>
        <item x="603"/>
        <item x="152"/>
        <item x="773"/>
        <item x="787"/>
        <item x="335"/>
        <item x="866"/>
        <item x="648"/>
        <item x="490"/>
        <item x="502"/>
        <item x="318"/>
        <item x="869"/>
        <item x="1334"/>
        <item x="186"/>
        <item x="597"/>
        <item x="817"/>
        <item x="1460"/>
        <item x="126"/>
        <item x="30"/>
        <item x="855"/>
        <item x="105"/>
        <item x="857"/>
        <item x="131"/>
        <item x="1517"/>
        <item x="28"/>
        <item x="882"/>
        <item x="780"/>
        <item x="212"/>
        <item x="522"/>
        <item x="115"/>
        <item x="1186"/>
        <item x="424"/>
        <item x="1306"/>
        <item x="1017"/>
        <item x="129"/>
        <item x="467"/>
        <item x="447"/>
        <item x="901"/>
        <item x="1129"/>
        <item x="135"/>
        <item x="410"/>
        <item x="719"/>
        <item x="486"/>
        <item x="49"/>
        <item x="246"/>
        <item x="513"/>
        <item x="276"/>
        <item x="1168"/>
        <item x="1621"/>
        <item x="779"/>
        <item x="1398"/>
        <item x="1155"/>
        <item x="432"/>
        <item x="480"/>
        <item x="1201"/>
        <item x="452"/>
        <item x="801"/>
        <item x="1452"/>
        <item x="1158"/>
        <item x="354"/>
        <item x="1656"/>
        <item x="640"/>
        <item x="1009"/>
        <item x="1074"/>
        <item x="375"/>
        <item x="1025"/>
        <item x="533"/>
        <item x="492"/>
        <item x="1301"/>
        <item x="1420"/>
        <item x="898"/>
        <item x="1325"/>
        <item x="1116"/>
        <item x="1095"/>
        <item x="481"/>
        <item x="1092"/>
        <item x="656"/>
        <item x="1335"/>
        <item x="1383"/>
        <item x="326"/>
        <item x="904"/>
        <item x="1629"/>
        <item x="1587"/>
        <item x="149"/>
        <item x="589"/>
        <item x="1007"/>
        <item x="23"/>
        <item x="427"/>
        <item x="1589"/>
        <item x="314"/>
        <item x="45"/>
        <item x="576"/>
        <item x="188"/>
        <item x="357"/>
        <item x="912"/>
        <item x="1562"/>
        <item x="520"/>
        <item x="465"/>
        <item x="555"/>
        <item x="950"/>
        <item x="1040"/>
        <item x="1045"/>
        <item x="1486"/>
        <item x="1177"/>
        <item x="174"/>
        <item x="553"/>
        <item x="1422"/>
        <item x="922"/>
        <item x="460"/>
        <item x="117"/>
        <item x="919"/>
        <item x="703"/>
        <item x="559"/>
        <item x="86"/>
        <item x="715"/>
        <item x="1190"/>
        <item x="804"/>
        <item x="358"/>
        <item x="1268"/>
        <item x="515"/>
        <item x="871"/>
        <item x="1613"/>
        <item x="352"/>
        <item x="38"/>
        <item x="123"/>
        <item x="1226"/>
        <item x="1363"/>
        <item x="1564"/>
        <item x="1559"/>
        <item x="10"/>
        <item x="1180"/>
        <item x="1593"/>
        <item x="127"/>
        <item x="544"/>
        <item x="1594"/>
        <item x="402"/>
        <item x="1625"/>
        <item x="130"/>
        <item x="889"/>
        <item x="29"/>
        <item x="1307"/>
        <item x="818"/>
        <item x="1022"/>
        <item x="472"/>
        <item x="868"/>
        <item x="1665"/>
        <item x="902"/>
        <item x="1382"/>
        <item x="892"/>
        <item x="1163"/>
        <item x="1569"/>
        <item x="190"/>
        <item x="353"/>
        <item x="941"/>
        <item x="1527"/>
        <item x="1166"/>
        <item x="677"/>
        <item x="312"/>
        <item x="329"/>
        <item x="1349"/>
        <item x="1509"/>
        <item x="1536"/>
        <item x="309"/>
        <item x="27"/>
        <item x="33"/>
        <item x="1271"/>
        <item x="1162"/>
        <item x="864"/>
        <item x="1513"/>
        <item x="1653"/>
        <item x="1501"/>
        <item x="708"/>
        <item x="361"/>
        <item x="1503"/>
        <item x="814"/>
        <item x="822"/>
        <item x="430"/>
        <item x="1585"/>
        <item x="3"/>
        <item x="1584"/>
        <item x="270"/>
        <item x="1429"/>
        <item x="1344"/>
        <item x="518"/>
        <item x="783"/>
        <item x="313"/>
        <item x="409"/>
        <item x="906"/>
        <item x="443"/>
        <item x="1622"/>
        <item x="293"/>
        <item x="167"/>
        <item x="426"/>
        <item x="511"/>
        <item x="1557"/>
        <item x="569"/>
        <item x="1647"/>
        <item x="1181"/>
        <item x="536"/>
        <item x="187"/>
        <item x="684"/>
        <item x="876"/>
        <item x="1057"/>
        <item x="939"/>
        <item x="581"/>
        <item x="48"/>
        <item x="379"/>
        <item x="1063"/>
        <item x="774"/>
        <item x="468"/>
        <item x="150"/>
        <item x="1483"/>
        <item x="692"/>
        <item x="643"/>
        <item x="802"/>
        <item x="404"/>
        <item x="1008"/>
        <item x="166"/>
        <item x="483"/>
        <item x="34"/>
        <item x="159"/>
        <item x="445"/>
        <item x="1561"/>
        <item x="1385"/>
        <item x="805"/>
        <item x="1549"/>
        <item x="915"/>
        <item x="291"/>
        <item x="585"/>
        <item x="1563"/>
        <item x="1187"/>
        <item x="498"/>
        <item x="1595"/>
        <item x="650"/>
        <item x="514"/>
        <item x="43"/>
        <item x="471"/>
        <item x="638"/>
        <item x="923"/>
        <item x="355"/>
        <item x="888"/>
        <item x="1336"/>
        <item x="169"/>
        <item x="440"/>
        <item x="1097"/>
        <item x="873"/>
        <item x="165"/>
        <item x="1618"/>
        <item x="556"/>
        <item x="104"/>
        <item x="1071"/>
        <item x="1313"/>
        <item x="269"/>
        <item x="1302"/>
        <item x="942"/>
        <item x="1072"/>
        <item x="1228"/>
        <item x="1112"/>
        <item x="1578"/>
        <item x="890"/>
        <item x="690"/>
        <item x="546"/>
        <item x="1050"/>
        <item x="788"/>
        <item x="803"/>
        <item x="875"/>
        <item x="794"/>
        <item x="782"/>
        <item x="1169"/>
        <item x="714"/>
        <item x="267"/>
        <item x="457"/>
        <item x="1619"/>
        <item x="506"/>
        <item x="323"/>
        <item x="434"/>
        <item x="632"/>
        <item x="887"/>
        <item x="1415"/>
        <item x="1013"/>
        <item x="345"/>
        <item x="1094"/>
        <item x="495"/>
        <item x="1583"/>
        <item x="595"/>
        <item x="704"/>
        <item x="1401"/>
        <item x="662"/>
        <item x="867"/>
        <item x="952"/>
        <item x="1633"/>
        <item x="235"/>
        <item x="1300"/>
        <item x="287"/>
        <item x="508"/>
        <item x="1191"/>
        <item x="438"/>
        <item x="162"/>
        <item x="351"/>
        <item x="865"/>
        <item x="280"/>
        <item x="660"/>
        <item x="470"/>
        <item x="347"/>
        <item x="571"/>
        <item x="1285"/>
        <item x="1037"/>
        <item x="716"/>
        <item x="491"/>
        <item x="789"/>
        <item x="456"/>
        <item x="1332"/>
        <item x="1018"/>
        <item x="1477"/>
        <item x="168"/>
        <item x="781"/>
        <item x="574"/>
        <item x="647"/>
        <item x="1494"/>
        <item x="248"/>
        <item x="458"/>
        <item x="872"/>
        <item x="413"/>
        <item x="454"/>
        <item x="880"/>
        <item x="1227"/>
        <item x="1560"/>
        <item x="163"/>
        <item x="236"/>
        <item x="712"/>
        <item x="925"/>
        <item x="473"/>
        <item x="913"/>
        <item x="262"/>
        <item x="1322"/>
        <item x="1646"/>
        <item x="1553"/>
        <item x="36"/>
        <item x="1211"/>
        <item x="927"/>
        <item x="1607"/>
        <item x="885"/>
        <item x="651"/>
        <item x="689"/>
        <item x="275"/>
        <item x="284"/>
        <item x="501"/>
        <item x="1567"/>
        <item x="173"/>
        <item x="4"/>
        <item x="18"/>
        <item x="1194"/>
        <item x="1249"/>
        <item x="717"/>
        <item x="1254"/>
        <item x="884"/>
        <item x="153"/>
        <item x="896"/>
        <item x="826"/>
        <item x="453"/>
        <item x="1229"/>
        <item x="1614"/>
        <item x="582"/>
        <item x="580"/>
        <item x="688"/>
        <item x="698"/>
        <item x="441"/>
        <item x="1172"/>
        <item x="297"/>
        <item x="504"/>
        <item x="41"/>
        <item x="696"/>
        <item x="125"/>
        <item x="328"/>
        <item x="1511"/>
        <item x="164"/>
        <item x="349"/>
        <item x="1304"/>
        <item x="1106"/>
        <item x="1070"/>
        <item x="1006"/>
        <item x="306"/>
        <item x="266"/>
        <item x="671"/>
        <item x="1107"/>
        <item x="114"/>
        <item x="1654"/>
        <item x="578"/>
        <item x="1512"/>
        <item x="1161"/>
        <item x="1610"/>
        <item x="1153"/>
        <item x="558"/>
        <item x="44"/>
        <item x="1230"/>
        <item x="1167"/>
        <item x="327"/>
        <item x="813"/>
        <item x="250"/>
        <item x="1644"/>
        <item x="1608"/>
        <item x="516"/>
        <item x="1347"/>
        <item x="1067"/>
        <item x="1280"/>
        <item x="1603"/>
        <item x="1507"/>
        <item x="1500"/>
        <item x="1052"/>
        <item x="1044"/>
        <item x="273"/>
        <item x="143"/>
        <item x="161"/>
        <item x="570"/>
        <item x="1156"/>
        <item x="510"/>
        <item x="1558"/>
        <item x="820"/>
        <item x="545"/>
        <item x="542"/>
        <item x="1109"/>
        <item x="475"/>
        <item x="538"/>
        <item x="539"/>
        <item x="604"/>
        <item x="1655"/>
        <item x="1419"/>
        <item x="1406"/>
        <item x="541"/>
        <item x="837"/>
        <item x="577"/>
        <item x="1550"/>
        <item x="224"/>
        <item x="870"/>
        <item x="1179"/>
        <item x="238"/>
        <item x="1343"/>
        <item x="1645"/>
        <item x="1010"/>
        <item x="1487"/>
        <item x="1479"/>
        <item x="1476"/>
        <item x="573"/>
        <item x="1111"/>
        <item x="705"/>
        <item x="1256"/>
        <item x="591"/>
        <item x="286"/>
        <item x="47"/>
        <item x="1488"/>
        <item x="886"/>
        <item x="1152"/>
        <item x="557"/>
        <item x="1533"/>
        <item x="786"/>
        <item x="416"/>
        <item x="461"/>
        <item x="1588"/>
        <item x="1105"/>
        <item x="1346"/>
        <item x="1493"/>
        <item x="1498"/>
        <item x="568"/>
        <item x="1345"/>
        <item x="1348"/>
        <item x="107"/>
        <item x="693"/>
        <item x="924"/>
        <item x="1196"/>
        <item x="1430"/>
        <item x="883"/>
        <item x="1591"/>
        <item x="1516"/>
        <item x="1652"/>
        <item x="926"/>
        <item x="668"/>
        <item x="1421"/>
        <item x="778"/>
        <item x="1051"/>
        <item x="1632"/>
        <item x="1043"/>
        <item x="1157"/>
        <item x="1478"/>
        <item x="1110"/>
        <item x="1616"/>
        <item x="695"/>
        <item x="1113"/>
        <item x="572"/>
        <item x="1474"/>
        <item x="102"/>
        <item x="543"/>
        <item x="46"/>
        <item x="596"/>
        <item x="1475"/>
        <item x="1461"/>
        <item x="1489"/>
        <item x="806"/>
        <item x="550"/>
        <item x="1011"/>
        <item x="575"/>
        <item x="661"/>
        <item x="598"/>
        <item x="497"/>
        <item x="1053"/>
        <item x="1492"/>
        <item x="249"/>
        <item x="1329"/>
        <item x="261"/>
        <item x="505"/>
        <item x="1012"/>
        <item x="1414"/>
        <item x="1199"/>
        <item x="251"/>
        <item x="285"/>
        <item x="675"/>
        <item x="1405"/>
        <item x="363"/>
        <item x="14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10"/>
  </rowFields>
  <rowItems count="2526">
    <i>
      <x/>
    </i>
    <i r="1">
      <x v="1"/>
    </i>
    <i r="1">
      <x v="2"/>
    </i>
    <i r="1">
      <x v="230"/>
    </i>
    <i r="1">
      <x v="666"/>
    </i>
    <i r="1">
      <x v="744"/>
    </i>
    <i r="1">
      <x v="1076"/>
    </i>
    <i r="1">
      <x v="1129"/>
    </i>
    <i r="1">
      <x v="1503"/>
    </i>
    <i r="1">
      <x v="1711"/>
    </i>
    <i>
      <x v="1"/>
    </i>
    <i r="1">
      <x v="10"/>
    </i>
    <i r="1">
      <x v="11"/>
    </i>
    <i>
      <x v="2"/>
    </i>
    <i r="1">
      <x v="29"/>
    </i>
    <i>
      <x v="3"/>
    </i>
    <i r="1">
      <x v="36"/>
    </i>
    <i r="1">
      <x v="37"/>
    </i>
    <i r="1">
      <x v="174"/>
    </i>
    <i r="1">
      <x v="531"/>
    </i>
    <i r="1">
      <x v="792"/>
    </i>
    <i r="1">
      <x v="1158"/>
    </i>
    <i>
      <x v="4"/>
    </i>
    <i r="1">
      <x v="47"/>
    </i>
    <i r="1">
      <x v="423"/>
    </i>
    <i r="1">
      <x v="659"/>
    </i>
    <i r="1">
      <x v="859"/>
    </i>
    <i r="1">
      <x v="1252"/>
    </i>
    <i r="1">
      <x v="1390"/>
    </i>
    <i r="1">
      <x v="1409"/>
    </i>
    <i r="1">
      <x v="1418"/>
    </i>
    <i r="1">
      <x v="1718"/>
    </i>
    <i r="1">
      <x v="1929"/>
    </i>
    <i>
      <x v="5"/>
    </i>
    <i r="1">
      <x v="54"/>
    </i>
    <i r="1">
      <x v="55"/>
    </i>
    <i>
      <x v="6"/>
    </i>
    <i r="1">
      <x v="57"/>
    </i>
    <i>
      <x v="7"/>
    </i>
    <i r="1">
      <x v="58"/>
    </i>
    <i>
      <x v="8"/>
    </i>
    <i r="1">
      <x v="30"/>
    </i>
    <i r="1">
      <x v="51"/>
    </i>
    <i r="1">
      <x v="60"/>
    </i>
    <i r="1">
      <x v="61"/>
    </i>
    <i r="1">
      <x v="62"/>
    </i>
    <i r="1">
      <x v="125"/>
    </i>
    <i r="1">
      <x v="191"/>
    </i>
    <i r="1">
      <x v="268"/>
    </i>
    <i r="1">
      <x v="402"/>
    </i>
    <i r="1">
      <x v="508"/>
    </i>
    <i r="1">
      <x v="606"/>
    </i>
    <i r="1">
      <x v="690"/>
    </i>
    <i r="1">
      <x v="766"/>
    </i>
    <i r="1">
      <x v="920"/>
    </i>
    <i r="1">
      <x v="927"/>
    </i>
    <i r="1">
      <x v="941"/>
    </i>
    <i r="1">
      <x v="1176"/>
    </i>
    <i r="1">
      <x v="1295"/>
    </i>
    <i r="1">
      <x v="1390"/>
    </i>
    <i r="1">
      <x v="1448"/>
    </i>
    <i r="1">
      <x v="1769"/>
    </i>
    <i r="1">
      <x v="1898"/>
    </i>
    <i r="1">
      <x v="1915"/>
    </i>
    <i r="1">
      <x v="1964"/>
    </i>
    <i>
      <x v="9"/>
    </i>
    <i r="1">
      <x v="69"/>
    </i>
    <i r="1">
      <x v="114"/>
    </i>
    <i r="1">
      <x v="321"/>
    </i>
    <i r="1">
      <x v="658"/>
    </i>
    <i r="1">
      <x v="1322"/>
    </i>
    <i r="1">
      <x v="1546"/>
    </i>
    <i r="1">
      <x v="1991"/>
    </i>
    <i>
      <x v="10"/>
    </i>
    <i r="1">
      <x v="33"/>
    </i>
    <i r="1">
      <x v="77"/>
    </i>
    <i r="1">
      <x v="161"/>
    </i>
    <i r="1">
      <x v="178"/>
    </i>
    <i r="1">
      <x v="263"/>
    </i>
    <i r="1">
      <x v="381"/>
    </i>
    <i r="1">
      <x v="382"/>
    </i>
    <i r="1">
      <x v="613"/>
    </i>
    <i r="1">
      <x v="739"/>
    </i>
    <i r="1">
      <x v="938"/>
    </i>
    <i r="1">
      <x v="1034"/>
    </i>
    <i r="1">
      <x v="1399"/>
    </i>
    <i r="1">
      <x v="1400"/>
    </i>
    <i r="1">
      <x v="1412"/>
    </i>
    <i r="1">
      <x v="1729"/>
    </i>
    <i r="1">
      <x v="1827"/>
    </i>
    <i r="1">
      <x v="1828"/>
    </i>
    <i r="1">
      <x v="1993"/>
    </i>
    <i>
      <x v="11"/>
    </i>
    <i r="1">
      <x v="45"/>
    </i>
    <i r="1">
      <x v="88"/>
    </i>
    <i r="1">
      <x v="92"/>
    </i>
    <i r="1">
      <x v="251"/>
    </i>
    <i r="1">
      <x v="269"/>
    </i>
    <i r="1">
      <x v="293"/>
    </i>
    <i r="1">
      <x v="488"/>
    </i>
    <i r="1">
      <x v="712"/>
    </i>
    <i r="1">
      <x v="787"/>
    </i>
    <i r="1">
      <x v="789"/>
    </i>
    <i r="1">
      <x v="817"/>
    </i>
    <i r="1">
      <x v="904"/>
    </i>
    <i r="1">
      <x v="1100"/>
    </i>
    <i r="1">
      <x v="1213"/>
    </i>
    <i r="1">
      <x v="1214"/>
    </i>
    <i r="1">
      <x v="1280"/>
    </i>
    <i r="1">
      <x v="1381"/>
    </i>
    <i r="1">
      <x v="1428"/>
    </i>
    <i r="1">
      <x v="1556"/>
    </i>
    <i r="1">
      <x v="1605"/>
    </i>
    <i r="1">
      <x v="1643"/>
    </i>
    <i r="1">
      <x v="1667"/>
    </i>
    <i r="1">
      <x v="1713"/>
    </i>
    <i r="1">
      <x v="1773"/>
    </i>
    <i r="1">
      <x v="1794"/>
    </i>
    <i r="1">
      <x v="1840"/>
    </i>
    <i r="1">
      <x v="1989"/>
    </i>
    <i>
      <x v="12"/>
    </i>
    <i r="1">
      <x v="21"/>
    </i>
    <i r="1">
      <x v="89"/>
    </i>
    <i r="1">
      <x v="105"/>
    </i>
    <i r="1">
      <x v="180"/>
    </i>
    <i r="1">
      <x v="304"/>
    </i>
    <i r="1">
      <x v="332"/>
    </i>
    <i r="1">
      <x v="515"/>
    </i>
    <i r="1">
      <x v="597"/>
    </i>
    <i r="1">
      <x v="622"/>
    </i>
    <i r="1">
      <x v="664"/>
    </i>
    <i r="1">
      <x v="890"/>
    </i>
    <i r="1">
      <x v="999"/>
    </i>
    <i r="1">
      <x v="1246"/>
    </i>
    <i r="1">
      <x v="1310"/>
    </i>
    <i r="1">
      <x v="1356"/>
    </i>
    <i r="1">
      <x v="1517"/>
    </i>
    <i r="1">
      <x v="1578"/>
    </i>
    <i r="1">
      <x v="1613"/>
    </i>
    <i r="1">
      <x v="1623"/>
    </i>
    <i r="1">
      <x v="1678"/>
    </i>
    <i r="1">
      <x v="1738"/>
    </i>
    <i r="1">
      <x v="1877"/>
    </i>
    <i r="1">
      <x v="1937"/>
    </i>
    <i>
      <x v="13"/>
    </i>
    <i r="1">
      <x v="94"/>
    </i>
    <i>
      <x v="14"/>
    </i>
    <i r="1">
      <x v="3"/>
    </i>
    <i r="1">
      <x v="97"/>
    </i>
    <i r="1">
      <x v="98"/>
    </i>
    <i r="1">
      <x v="99"/>
    </i>
    <i r="1">
      <x v="165"/>
    </i>
    <i r="1">
      <x v="218"/>
    </i>
    <i r="1">
      <x v="222"/>
    </i>
    <i r="1">
      <x v="237"/>
    </i>
    <i r="1">
      <x v="255"/>
    </i>
    <i r="1">
      <x v="288"/>
    </i>
    <i r="1">
      <x v="338"/>
    </i>
    <i r="1">
      <x v="470"/>
    </i>
    <i r="1">
      <x v="471"/>
    </i>
    <i r="1">
      <x v="504"/>
    </i>
    <i r="1">
      <x v="566"/>
    </i>
    <i r="1">
      <x v="574"/>
    </i>
    <i r="1">
      <x v="623"/>
    </i>
    <i r="1">
      <x v="625"/>
    </i>
    <i r="1">
      <x v="842"/>
    </i>
    <i r="1">
      <x v="845"/>
    </i>
    <i r="1">
      <x v="964"/>
    </i>
    <i r="1">
      <x v="1190"/>
    </i>
    <i r="1">
      <x v="1191"/>
    </i>
    <i r="1">
      <x v="1206"/>
    </i>
    <i r="1">
      <x v="1241"/>
    </i>
    <i r="1">
      <x v="1395"/>
    </i>
    <i r="1">
      <x v="1396"/>
    </i>
    <i r="1">
      <x v="1513"/>
    </i>
    <i r="1">
      <x v="1528"/>
    </i>
    <i r="1">
      <x v="1607"/>
    </i>
    <i r="1">
      <x v="1662"/>
    </i>
    <i r="1">
      <x v="1663"/>
    </i>
    <i r="1">
      <x v="1664"/>
    </i>
    <i r="1">
      <x v="1665"/>
    </i>
    <i r="1">
      <x v="1776"/>
    </i>
    <i r="1">
      <x v="1780"/>
    </i>
    <i>
      <x v="15"/>
    </i>
    <i r="1">
      <x v="110"/>
    </i>
    <i r="1">
      <x v="111"/>
    </i>
    <i r="1">
      <x v="112"/>
    </i>
    <i r="1">
      <x v="113"/>
    </i>
    <i>
      <x v="16"/>
    </i>
    <i r="1">
      <x v="117"/>
    </i>
    <i>
      <x v="17"/>
    </i>
    <i r="1">
      <x v="48"/>
    </i>
    <i r="1">
      <x v="127"/>
    </i>
    <i r="1">
      <x v="363"/>
    </i>
    <i r="1">
      <x v="881"/>
    </i>
    <i r="1">
      <x v="1169"/>
    </i>
    <i r="1">
      <x v="1201"/>
    </i>
    <i r="1">
      <x v="1468"/>
    </i>
    <i r="1">
      <x v="1863"/>
    </i>
    <i r="1">
      <x v="1916"/>
    </i>
    <i>
      <x v="18"/>
    </i>
    <i r="1">
      <x v="129"/>
    </i>
    <i r="1">
      <x v="130"/>
    </i>
    <i>
      <x v="19"/>
    </i>
    <i r="1">
      <x v="133"/>
    </i>
    <i r="1">
      <x v="134"/>
    </i>
    <i r="1">
      <x v="135"/>
    </i>
    <i>
      <x v="20"/>
    </i>
    <i r="1">
      <x v="140"/>
    </i>
    <i>
      <x v="21"/>
    </i>
    <i r="1">
      <x v="27"/>
    </i>
    <i r="1">
      <x v="78"/>
    </i>
    <i r="1">
      <x v="155"/>
    </i>
    <i r="1">
      <x v="457"/>
    </i>
    <i r="1">
      <x v="1001"/>
    </i>
    <i r="1">
      <x v="1925"/>
    </i>
    <i>
      <x v="22"/>
    </i>
    <i r="1">
      <x v="164"/>
    </i>
    <i r="1">
      <x v="407"/>
    </i>
    <i r="1">
      <x v="414"/>
    </i>
    <i r="1">
      <x v="638"/>
    </i>
    <i r="1">
      <x v="685"/>
    </i>
    <i r="1">
      <x v="698"/>
    </i>
    <i r="1">
      <x v="891"/>
    </i>
    <i r="1">
      <x v="966"/>
    </i>
    <i r="1">
      <x v="1282"/>
    </i>
    <i r="1">
      <x v="1426"/>
    </i>
    <i r="1">
      <x v="1631"/>
    </i>
    <i r="1">
      <x v="1979"/>
    </i>
    <i>
      <x v="23"/>
    </i>
    <i r="1">
      <x v="278"/>
    </i>
    <i r="1">
      <x v="1202"/>
    </i>
    <i r="1">
      <x v="1203"/>
    </i>
    <i>
      <x v="24"/>
    </i>
    <i r="1">
      <x v="179"/>
    </i>
    <i>
      <x v="25"/>
    </i>
    <i r="1">
      <x v="1951"/>
    </i>
    <i>
      <x v="26"/>
    </i>
    <i r="1">
      <x v="31"/>
    </i>
    <i r="1">
      <x v="85"/>
    </i>
    <i r="1">
      <x v="190"/>
    </i>
    <i r="1">
      <x v="762"/>
    </i>
    <i r="1">
      <x v="1378"/>
    </i>
    <i>
      <x v="27"/>
    </i>
    <i r="1">
      <x v="198"/>
    </i>
    <i r="1">
      <x v="199"/>
    </i>
    <i r="1">
      <x v="1850"/>
    </i>
    <i>
      <x v="28"/>
    </i>
    <i r="1">
      <x v="200"/>
    </i>
    <i r="1">
      <x v="201"/>
    </i>
    <i r="1">
      <x v="202"/>
    </i>
    <i>
      <x v="29"/>
    </i>
    <i r="1">
      <x v="203"/>
    </i>
    <i>
      <x v="30"/>
    </i>
    <i r="1">
      <x v="225"/>
    </i>
    <i>
      <x v="31"/>
    </i>
    <i r="1">
      <x v="32"/>
    </i>
    <i r="1">
      <x v="150"/>
    </i>
    <i r="1">
      <x v="228"/>
    </i>
    <i r="1">
      <x v="229"/>
    </i>
    <i r="1">
      <x v="285"/>
    </i>
    <i r="1">
      <x v="335"/>
    </i>
    <i r="1">
      <x v="341"/>
    </i>
    <i r="1">
      <x v="481"/>
    </i>
    <i r="1">
      <x v="502"/>
    </i>
    <i r="1">
      <x v="518"/>
    </i>
    <i r="1">
      <x v="644"/>
    </i>
    <i r="1">
      <x v="682"/>
    </i>
    <i r="1">
      <x v="884"/>
    </i>
    <i r="1">
      <x v="1293"/>
    </i>
    <i r="1">
      <x v="1387"/>
    </i>
    <i r="1">
      <x v="1483"/>
    </i>
    <i r="1">
      <x v="1621"/>
    </i>
    <i r="1">
      <x v="1624"/>
    </i>
    <i r="1">
      <x v="1986"/>
    </i>
    <i>
      <x v="32"/>
    </i>
    <i r="1">
      <x v="7"/>
    </i>
    <i r="1">
      <x v="124"/>
    </i>
    <i r="1">
      <x v="143"/>
    </i>
    <i r="1">
      <x v="231"/>
    </i>
    <i r="1">
      <x v="254"/>
    </i>
    <i r="1">
      <x v="510"/>
    </i>
    <i r="1">
      <x v="641"/>
    </i>
    <i r="1">
      <x v="647"/>
    </i>
    <i r="1">
      <x v="750"/>
    </i>
    <i r="1">
      <x v="959"/>
    </i>
    <i r="1">
      <x v="965"/>
    </i>
    <i r="1">
      <x v="1077"/>
    </i>
    <i r="1">
      <x v="1115"/>
    </i>
    <i r="1">
      <x v="1239"/>
    </i>
    <i r="1">
      <x v="1308"/>
    </i>
    <i r="1">
      <x v="1404"/>
    </i>
    <i r="1">
      <x v="1421"/>
    </i>
    <i r="1">
      <x v="1481"/>
    </i>
    <i r="1">
      <x v="1494"/>
    </i>
    <i r="1">
      <x v="1584"/>
    </i>
    <i r="1">
      <x v="1649"/>
    </i>
    <i r="1">
      <x v="1671"/>
    </i>
    <i r="1">
      <x v="1730"/>
    </i>
    <i r="1">
      <x v="1744"/>
    </i>
    <i r="1">
      <x v="1846"/>
    </i>
    <i r="1">
      <x v="1847"/>
    </i>
    <i>
      <x v="33"/>
    </i>
    <i r="1">
      <x v="232"/>
    </i>
    <i r="1">
      <x v="233"/>
    </i>
    <i r="1">
      <x v="457"/>
    </i>
    <i r="1">
      <x v="548"/>
    </i>
    <i r="1">
      <x v="581"/>
    </i>
    <i r="1">
      <x v="810"/>
    </i>
    <i r="1">
      <x v="1267"/>
    </i>
    <i r="1">
      <x v="1898"/>
    </i>
    <i>
      <x v="34"/>
    </i>
    <i r="1">
      <x v="244"/>
    </i>
    <i r="1">
      <x v="804"/>
    </i>
    <i r="1">
      <x v="955"/>
    </i>
    <i r="1">
      <x v="1324"/>
    </i>
    <i r="1">
      <x v="1875"/>
    </i>
    <i>
      <x v="35"/>
    </i>
    <i r="1">
      <x v="245"/>
    </i>
    <i>
      <x v="36"/>
    </i>
    <i r="1">
      <x v="100"/>
    </i>
    <i r="1">
      <x v="249"/>
    </i>
    <i r="1">
      <x v="250"/>
    </i>
    <i r="1">
      <x v="1553"/>
    </i>
    <i r="1">
      <x v="1639"/>
    </i>
    <i r="1">
      <x v="1746"/>
    </i>
    <i r="1">
      <x v="1787"/>
    </i>
    <i r="1">
      <x v="1933"/>
    </i>
    <i r="1">
      <x v="1969"/>
    </i>
    <i r="1">
      <x v="1971"/>
    </i>
    <i>
      <x v="37"/>
    </i>
    <i r="1">
      <x v="256"/>
    </i>
    <i r="1">
      <x v="602"/>
    </i>
    <i r="1">
      <x v="814"/>
    </i>
    <i r="1">
      <x v="1435"/>
    </i>
    <i>
      <x v="38"/>
    </i>
    <i r="1">
      <x v="261"/>
    </i>
    <i>
      <x v="39"/>
    </i>
    <i r="1">
      <x v="162"/>
    </i>
    <i r="1">
      <x v="541"/>
    </i>
    <i r="1">
      <x v="865"/>
    </i>
    <i r="1">
      <x v="1312"/>
    </i>
    <i r="1">
      <x v="1557"/>
    </i>
    <i>
      <x v="40"/>
    </i>
    <i r="1">
      <x v="264"/>
    </i>
    <i r="1">
      <x v="265"/>
    </i>
    <i r="1">
      <x v="266"/>
    </i>
    <i>
      <x v="41"/>
    </i>
    <i r="1">
      <x v="277"/>
    </i>
    <i>
      <x v="42"/>
    </i>
    <i r="1">
      <x v="279"/>
    </i>
    <i>
      <x v="43"/>
    </i>
    <i r="1">
      <x v="282"/>
    </i>
    <i r="1">
      <x v="461"/>
    </i>
    <i r="1">
      <x v="635"/>
    </i>
    <i r="1">
      <x v="695"/>
    </i>
    <i r="1">
      <x v="709"/>
    </i>
    <i r="1">
      <x v="978"/>
    </i>
    <i r="1">
      <x v="1357"/>
    </i>
    <i>
      <x v="44"/>
    </i>
    <i r="1">
      <x v="283"/>
    </i>
    <i r="1">
      <x v="284"/>
    </i>
    <i r="1">
      <x v="1753"/>
    </i>
    <i r="1">
      <x v="1892"/>
    </i>
    <i>
      <x v="45"/>
    </i>
    <i r="1">
      <x v="80"/>
    </i>
    <i r="1">
      <x v="187"/>
    </i>
    <i r="1">
      <x v="289"/>
    </i>
    <i r="1">
      <x v="290"/>
    </i>
    <i r="1">
      <x v="353"/>
    </i>
    <i r="1">
      <x v="370"/>
    </i>
    <i r="1">
      <x v="415"/>
    </i>
    <i r="1">
      <x v="504"/>
    </i>
    <i r="1">
      <x v="557"/>
    </i>
    <i r="1">
      <x v="678"/>
    </i>
    <i r="1">
      <x v="721"/>
    </i>
    <i r="1">
      <x v="757"/>
    </i>
    <i r="1">
      <x v="764"/>
    </i>
    <i r="1">
      <x v="905"/>
    </i>
    <i r="1">
      <x v="924"/>
    </i>
    <i r="1">
      <x v="928"/>
    </i>
    <i r="1">
      <x v="988"/>
    </i>
    <i r="1">
      <x v="1111"/>
    </i>
    <i r="1">
      <x v="1261"/>
    </i>
    <i r="1">
      <x v="1349"/>
    </i>
    <i r="1">
      <x v="1447"/>
    </i>
    <i r="1">
      <x v="1779"/>
    </i>
    <i r="1">
      <x v="1793"/>
    </i>
    <i r="1">
      <x v="1841"/>
    </i>
    <i>
      <x v="46"/>
    </i>
    <i r="1">
      <x v="295"/>
    </i>
    <i r="1">
      <x v="815"/>
    </i>
    <i>
      <x v="47"/>
    </i>
    <i r="1">
      <x v="379"/>
    </i>
    <i r="1">
      <x v="1544"/>
    </i>
    <i>
      <x v="48"/>
    </i>
    <i r="1">
      <x v="299"/>
    </i>
    <i r="1">
      <x v="300"/>
    </i>
    <i>
      <x v="49"/>
    </i>
    <i r="1">
      <x v="309"/>
    </i>
    <i>
      <x v="50"/>
    </i>
    <i r="1">
      <x v="304"/>
    </i>
    <i r="1">
      <x v="307"/>
    </i>
    <i r="1">
      <x v="311"/>
    </i>
    <i>
      <x v="51"/>
    </i>
    <i r="1">
      <x v="319"/>
    </i>
    <i r="1">
      <x v="320"/>
    </i>
    <i r="1">
      <x v="553"/>
    </i>
    <i r="1">
      <x v="730"/>
    </i>
    <i r="1">
      <x v="1347"/>
    </i>
    <i>
      <x v="52"/>
    </i>
    <i r="1">
      <x v="324"/>
    </i>
    <i r="1">
      <x v="325"/>
    </i>
    <i>
      <x v="53"/>
    </i>
    <i r="1">
      <x v="329"/>
    </i>
    <i>
      <x v="54"/>
    </i>
    <i r="1">
      <x v="333"/>
    </i>
    <i>
      <x v="55"/>
    </i>
    <i r="1">
      <x v="28"/>
    </i>
    <i r="1">
      <x v="342"/>
    </i>
    <i>
      <x v="56"/>
    </i>
    <i r="1">
      <x v="343"/>
    </i>
    <i>
      <x v="57"/>
    </i>
    <i r="1">
      <x v="344"/>
    </i>
    <i r="1">
      <x v="345"/>
    </i>
    <i r="1">
      <x v="346"/>
    </i>
    <i>
      <x v="58"/>
    </i>
    <i r="1">
      <x v="350"/>
    </i>
    <i>
      <x v="59"/>
    </i>
    <i r="1">
      <x v="357"/>
    </i>
    <i>
      <x v="60"/>
    </i>
    <i r="1">
      <x v="359"/>
    </i>
    <i r="1">
      <x v="360"/>
    </i>
    <i>
      <x v="61"/>
    </i>
    <i r="1">
      <x v="366"/>
    </i>
    <i>
      <x v="62"/>
    </i>
    <i r="1">
      <x v="96"/>
    </i>
    <i r="1">
      <x v="369"/>
    </i>
    <i r="1">
      <x v="836"/>
    </i>
    <i>
      <x v="63"/>
    </i>
    <i r="1">
      <x v="375"/>
    </i>
    <i r="1">
      <x v="376"/>
    </i>
    <i>
      <x v="64"/>
    </i>
    <i r="1">
      <x v="377"/>
    </i>
    <i r="1">
      <x v="378"/>
    </i>
    <i r="1">
      <x v="971"/>
    </i>
    <i>
      <x v="65"/>
    </i>
    <i r="1">
      <x v="383"/>
    </i>
    <i r="1">
      <x v="384"/>
    </i>
    <i r="1">
      <x v="385"/>
    </i>
    <i>
      <x v="66"/>
    </i>
    <i r="1">
      <x v="267"/>
    </i>
    <i r="1">
      <x v="331"/>
    </i>
    <i r="1">
      <x v="832"/>
    </i>
    <i r="1">
      <x v="1217"/>
    </i>
    <i r="1">
      <x v="1816"/>
    </i>
    <i r="1">
      <x v="1958"/>
    </i>
    <i r="1">
      <x v="1995"/>
    </i>
    <i>
      <x v="67"/>
    </i>
    <i r="1">
      <x v="172"/>
    </i>
    <i r="1">
      <x v="1266"/>
    </i>
    <i r="1">
      <x v="1354"/>
    </i>
    <i r="1">
      <x v="1484"/>
    </i>
    <i r="1">
      <x v="1743"/>
    </i>
    <i r="1">
      <x v="1815"/>
    </i>
    <i r="1">
      <x v="1837"/>
    </i>
    <i r="1">
      <x v="1981"/>
    </i>
    <i>
      <x v="68"/>
    </i>
    <i r="1">
      <x v="44"/>
    </i>
    <i r="1">
      <x v="389"/>
    </i>
    <i r="1">
      <x v="390"/>
    </i>
    <i r="1">
      <x v="391"/>
    </i>
    <i r="1">
      <x v="392"/>
    </i>
    <i r="1">
      <x v="393"/>
    </i>
    <i>
      <x v="69"/>
    </i>
    <i r="1">
      <x v="404"/>
    </i>
    <i r="1">
      <x v="915"/>
    </i>
    <i r="1">
      <x v="1242"/>
    </i>
    <i>
      <x v="70"/>
    </i>
    <i r="1">
      <x v="413"/>
    </i>
    <i>
      <x v="71"/>
    </i>
    <i r="1">
      <x v="429"/>
    </i>
    <i r="1">
      <x v="438"/>
    </i>
    <i r="1">
      <x v="439"/>
    </i>
    <i r="1">
      <x v="440"/>
    </i>
    <i r="1">
      <x v="1332"/>
    </i>
    <i r="1">
      <x v="1632"/>
    </i>
    <i r="1">
      <x v="1820"/>
    </i>
    <i r="1">
      <x v="1821"/>
    </i>
    <i>
      <x v="72"/>
    </i>
    <i r="1">
      <x v="435"/>
    </i>
    <i r="1">
      <x v="436"/>
    </i>
    <i r="1">
      <x v="437"/>
    </i>
    <i r="1">
      <x v="1175"/>
    </i>
    <i r="1">
      <x v="1770"/>
    </i>
    <i>
      <x v="73"/>
    </i>
    <i r="1">
      <x v="188"/>
    </i>
    <i r="1">
      <x v="292"/>
    </i>
    <i r="1">
      <x v="443"/>
    </i>
    <i r="1">
      <x v="444"/>
    </i>
    <i r="1">
      <x v="634"/>
    </i>
    <i r="1">
      <x v="856"/>
    </i>
    <i r="1">
      <x v="943"/>
    </i>
    <i r="1">
      <x v="1511"/>
    </i>
    <i r="1">
      <x v="1709"/>
    </i>
    <i>
      <x v="74"/>
    </i>
    <i r="1">
      <x v="445"/>
    </i>
    <i>
      <x v="75"/>
    </i>
    <i r="1">
      <x v="303"/>
    </i>
    <i r="1">
      <x v="447"/>
    </i>
    <i r="1">
      <x v="448"/>
    </i>
    <i r="1">
      <x v="449"/>
    </i>
    <i r="1">
      <x v="1934"/>
    </i>
    <i>
      <x v="76"/>
    </i>
    <i r="1">
      <x v="450"/>
    </i>
    <i>
      <x v="77"/>
    </i>
    <i r="1">
      <x v="20"/>
    </i>
    <i r="1">
      <x v="22"/>
    </i>
    <i r="1">
      <x v="101"/>
    </i>
    <i r="1">
      <x v="137"/>
    </i>
    <i r="1">
      <x v="138"/>
    </i>
    <i r="1">
      <x v="213"/>
    </i>
    <i r="1">
      <x v="215"/>
    </i>
    <i r="1">
      <x v="240"/>
    </i>
    <i r="1">
      <x v="296"/>
    </i>
    <i r="1">
      <x v="297"/>
    </i>
    <i r="1">
      <x v="458"/>
    </i>
    <i r="1">
      <x v="459"/>
    </i>
    <i r="1">
      <x v="460"/>
    </i>
    <i r="1">
      <x v="689"/>
    </i>
    <i r="1">
      <x v="722"/>
    </i>
    <i r="1">
      <x v="1011"/>
    </i>
    <i r="1">
      <x v="1012"/>
    </i>
    <i r="1">
      <x v="1013"/>
    </i>
    <i r="1">
      <x v="1021"/>
    </i>
    <i r="1">
      <x v="1038"/>
    </i>
    <i r="1">
      <x v="1049"/>
    </i>
    <i r="1">
      <x v="1093"/>
    </i>
    <i r="1">
      <x v="1094"/>
    </i>
    <i r="1">
      <x v="1095"/>
    </i>
    <i r="1">
      <x v="1173"/>
    </i>
    <i r="1">
      <x v="1174"/>
    </i>
    <i r="1">
      <x v="1260"/>
    </i>
    <i r="1">
      <x v="1571"/>
    </i>
    <i r="1">
      <x v="1575"/>
    </i>
    <i r="1">
      <x v="1604"/>
    </i>
    <i r="1">
      <x v="1677"/>
    </i>
    <i r="1">
      <x v="1771"/>
    </i>
    <i r="1">
      <x v="1927"/>
    </i>
    <i>
      <x v="78"/>
    </i>
    <i r="1">
      <x v="427"/>
    </i>
    <i r="1">
      <x v="474"/>
    </i>
    <i r="1">
      <x v="763"/>
    </i>
    <i r="1">
      <x v="829"/>
    </i>
    <i r="1">
      <x v="972"/>
    </i>
    <i r="1">
      <x v="1145"/>
    </i>
    <i r="1">
      <x v="1177"/>
    </i>
    <i r="1">
      <x v="1853"/>
    </i>
    <i>
      <x v="79"/>
    </i>
    <i r="1">
      <x v="430"/>
    </i>
    <i r="1">
      <x v="476"/>
    </i>
    <i r="1">
      <x v="477"/>
    </i>
    <i r="1">
      <x v="478"/>
    </i>
    <i>
      <x v="80"/>
    </i>
    <i r="1">
      <x v="491"/>
    </i>
    <i r="1">
      <x v="492"/>
    </i>
    <i>
      <x v="81"/>
    </i>
    <i r="1">
      <x v="496"/>
    </i>
    <i r="1">
      <x v="1369"/>
    </i>
    <i>
      <x v="82"/>
    </i>
    <i r="1">
      <x v="107"/>
    </i>
    <i r="1">
      <x v="159"/>
    </i>
    <i r="1">
      <x v="497"/>
    </i>
    <i r="1">
      <x v="498"/>
    </i>
    <i r="1">
      <x v="818"/>
    </i>
    <i r="1">
      <x v="1660"/>
    </i>
    <i r="1">
      <x v="1744"/>
    </i>
    <i r="1">
      <x v="1788"/>
    </i>
    <i r="1">
      <x v="1932"/>
    </i>
    <i>
      <x v="83"/>
    </i>
    <i r="1">
      <x v="312"/>
    </i>
    <i r="1">
      <x v="452"/>
    </i>
    <i r="1">
      <x v="500"/>
    </i>
    <i r="1">
      <x v="501"/>
    </i>
    <i r="1">
      <x v="634"/>
    </i>
    <i r="1">
      <x v="1358"/>
    </i>
    <i>
      <x v="84"/>
    </i>
    <i r="1">
      <x v="190"/>
    </i>
    <i r="1">
      <x v="216"/>
    </i>
    <i r="1">
      <x v="466"/>
    </i>
    <i r="1">
      <x v="485"/>
    </i>
    <i r="1">
      <x v="503"/>
    </i>
    <i r="1">
      <x v="511"/>
    </i>
    <i r="1">
      <x v="549"/>
    </i>
    <i r="1">
      <x v="584"/>
    </i>
    <i r="1">
      <x v="592"/>
    </i>
    <i r="1">
      <x v="684"/>
    </i>
    <i r="1">
      <x v="693"/>
    </i>
    <i r="1">
      <x v="702"/>
    </i>
    <i r="1">
      <x v="799"/>
    </i>
    <i r="1">
      <x v="809"/>
    </i>
    <i r="1">
      <x v="999"/>
    </i>
    <i r="1">
      <x v="1017"/>
    </i>
    <i r="1">
      <x v="1124"/>
    </i>
    <i r="1">
      <x v="1136"/>
    </i>
    <i r="1">
      <x v="1237"/>
    </i>
    <i r="1">
      <x v="1375"/>
    </i>
    <i r="1">
      <x v="1589"/>
    </i>
    <i r="1">
      <x v="1618"/>
    </i>
    <i r="1">
      <x v="1620"/>
    </i>
    <i r="1">
      <x v="1761"/>
    </i>
    <i r="1">
      <x v="1862"/>
    </i>
    <i r="1">
      <x v="1949"/>
    </i>
    <i r="1">
      <x v="1990"/>
    </i>
    <i>
      <x v="85"/>
    </i>
    <i r="1">
      <x v="156"/>
    </i>
    <i r="1">
      <x v="157"/>
    </i>
    <i r="1">
      <x v="191"/>
    </i>
    <i r="1">
      <x v="317"/>
    </i>
    <i r="1">
      <x v="348"/>
    </i>
    <i r="1">
      <x v="358"/>
    </i>
    <i r="1">
      <x v="475"/>
    </i>
    <i r="1">
      <x v="480"/>
    </i>
    <i r="1">
      <x v="490"/>
    </i>
    <i r="1">
      <x v="509"/>
    </i>
    <i r="1">
      <x v="538"/>
    </i>
    <i r="1">
      <x v="543"/>
    </i>
    <i r="1">
      <x v="574"/>
    </i>
    <i r="1">
      <x v="669"/>
    </i>
    <i r="1">
      <x v="692"/>
    </i>
    <i r="1">
      <x v="696"/>
    </i>
    <i r="1">
      <x v="703"/>
    </i>
    <i r="1">
      <x v="731"/>
    </i>
    <i r="1">
      <x v="736"/>
    </i>
    <i r="1">
      <x v="767"/>
    </i>
    <i r="1">
      <x v="769"/>
    </i>
    <i r="1">
      <x v="944"/>
    </i>
    <i r="1">
      <x v="1047"/>
    </i>
    <i r="1">
      <x v="1126"/>
    </i>
    <i r="1">
      <x v="1168"/>
    </i>
    <i r="1">
      <x v="1321"/>
    </i>
    <i r="1">
      <x v="1340"/>
    </i>
    <i r="1">
      <x v="1390"/>
    </i>
    <i r="1">
      <x v="1499"/>
    </i>
    <i r="1">
      <x v="1596"/>
    </i>
    <i r="1">
      <x v="1617"/>
    </i>
    <i r="1">
      <x v="1622"/>
    </i>
    <i r="1">
      <x v="1746"/>
    </i>
    <i r="1">
      <x v="1843"/>
    </i>
    <i r="1">
      <x v="1992"/>
    </i>
    <i r="1">
      <x v="2002"/>
    </i>
    <i>
      <x v="86"/>
    </i>
    <i r="1">
      <x v="504"/>
    </i>
    <i>
      <x v="87"/>
    </i>
    <i r="1">
      <x v="4"/>
    </i>
    <i r="1">
      <x v="9"/>
    </i>
    <i r="1">
      <x v="139"/>
    </i>
    <i r="1">
      <x v="166"/>
    </i>
    <i r="1">
      <x v="388"/>
    </i>
    <i r="1">
      <x v="494"/>
    </i>
    <i r="1">
      <x v="511"/>
    </i>
    <i r="1">
      <x v="523"/>
    </i>
    <i r="1">
      <x v="524"/>
    </i>
    <i r="1">
      <x v="642"/>
    </i>
    <i r="1">
      <x v="765"/>
    </i>
    <i r="1">
      <x v="870"/>
    </i>
    <i r="1">
      <x v="901"/>
    </i>
    <i r="1">
      <x v="903"/>
    </i>
    <i r="1">
      <x v="919"/>
    </i>
    <i r="1">
      <x v="933"/>
    </i>
    <i r="1">
      <x v="1046"/>
    </i>
    <i r="1">
      <x v="1105"/>
    </i>
    <i r="1">
      <x v="1134"/>
    </i>
    <i r="1">
      <x v="1200"/>
    </i>
    <i r="1">
      <x v="1223"/>
    </i>
    <i r="1">
      <x v="1297"/>
    </i>
    <i r="1">
      <x v="1348"/>
    </i>
    <i r="1">
      <x v="1452"/>
    </i>
    <i r="1">
      <x v="1538"/>
    </i>
    <i r="1">
      <x v="1545"/>
    </i>
    <i r="1">
      <x v="1590"/>
    </i>
    <i r="1">
      <x v="1605"/>
    </i>
    <i r="1">
      <x v="1619"/>
    </i>
    <i r="1">
      <x v="1705"/>
    </i>
    <i r="1">
      <x v="1737"/>
    </i>
    <i r="1">
      <x v="1777"/>
    </i>
    <i r="1">
      <x v="1799"/>
    </i>
    <i r="1">
      <x v="1825"/>
    </i>
    <i r="1">
      <x v="1836"/>
    </i>
    <i r="1">
      <x v="1851"/>
    </i>
    <i r="1">
      <x v="1956"/>
    </i>
    <i r="1">
      <x v="1987"/>
    </i>
    <i>
      <x v="88"/>
    </i>
    <i r="1">
      <x v="79"/>
    </i>
    <i r="1">
      <x v="196"/>
    </i>
    <i r="1">
      <x v="227"/>
    </i>
    <i r="1">
      <x v="370"/>
    </i>
    <i r="1">
      <x v="424"/>
    </i>
    <i r="1">
      <x v="527"/>
    </i>
    <i r="1">
      <x v="751"/>
    </i>
    <i r="1">
      <x v="1629"/>
    </i>
    <i r="1">
      <x v="1871"/>
    </i>
    <i r="1">
      <x v="1936"/>
    </i>
    <i>
      <x v="89"/>
    </i>
    <i r="1">
      <x v="310"/>
    </i>
    <i r="1">
      <x v="410"/>
    </i>
    <i r="1">
      <x v="532"/>
    </i>
    <i r="1">
      <x v="533"/>
    </i>
    <i r="1">
      <x v="694"/>
    </i>
    <i r="1">
      <x v="1750"/>
    </i>
    <i>
      <x v="90"/>
    </i>
    <i r="1">
      <x v="535"/>
    </i>
    <i r="1">
      <x v="536"/>
    </i>
    <i r="1">
      <x v="1493"/>
    </i>
    <i>
      <x v="91"/>
    </i>
    <i r="1">
      <x v="145"/>
    </i>
    <i r="1">
      <x v="226"/>
    </i>
    <i r="1">
      <x v="275"/>
    </i>
    <i r="1">
      <x v="298"/>
    </i>
    <i r="1">
      <x v="428"/>
    </i>
    <i r="1">
      <x v="479"/>
    </i>
    <i r="1">
      <x v="564"/>
    </i>
    <i r="1">
      <x v="591"/>
    </i>
    <i r="1">
      <x v="680"/>
    </i>
    <i r="1">
      <x v="803"/>
    </i>
    <i r="1">
      <x v="1120"/>
    </i>
    <i r="1">
      <x v="1147"/>
    </i>
    <i r="1">
      <x v="1377"/>
    </i>
    <i r="1">
      <x v="1900"/>
    </i>
    <i>
      <x v="92"/>
    </i>
    <i r="1">
      <x v="567"/>
    </i>
    <i r="1">
      <x v="568"/>
    </i>
    <i r="1">
      <x v="569"/>
    </i>
    <i>
      <x v="93"/>
    </i>
    <i r="1">
      <x v="1064"/>
    </i>
    <i>
      <x v="94"/>
    </i>
    <i r="1">
      <x v="584"/>
    </i>
    <i r="1">
      <x v="586"/>
    </i>
    <i r="1">
      <x v="587"/>
    </i>
    <i>
      <x v="95"/>
    </i>
    <i r="1">
      <x v="614"/>
    </i>
    <i>
      <x v="96"/>
    </i>
    <i r="1">
      <x v="617"/>
    </i>
    <i r="1">
      <x v="618"/>
    </i>
    <i r="1">
      <x v="619"/>
    </i>
    <i>
      <x v="97"/>
    </i>
    <i r="1">
      <x v="908"/>
    </i>
    <i r="1">
      <x v="909"/>
    </i>
    <i>
      <x v="98"/>
    </i>
    <i r="1">
      <x v="50"/>
    </i>
    <i r="1">
      <x v="328"/>
    </i>
    <i r="1">
      <x v="628"/>
    </i>
    <i r="1">
      <x v="629"/>
    </i>
    <i r="1">
      <x v="672"/>
    </i>
    <i r="1">
      <x v="1074"/>
    </i>
    <i>
      <x v="99"/>
    </i>
    <i r="1">
      <x v="630"/>
    </i>
    <i r="1">
      <x v="631"/>
    </i>
    <i r="1">
      <x v="1517"/>
    </i>
    <i>
      <x v="100"/>
    </i>
    <i r="1">
      <x v="362"/>
    </i>
    <i r="1">
      <x v="632"/>
    </i>
    <i r="1">
      <x v="633"/>
    </i>
    <i r="1">
      <x v="1138"/>
    </i>
    <i r="1">
      <x v="1170"/>
    </i>
    <i r="1">
      <x v="1306"/>
    </i>
    <i>
      <x v="101"/>
    </i>
    <i r="1">
      <x v="636"/>
    </i>
    <i>
      <x v="102"/>
    </i>
    <i r="1">
      <x v="640"/>
    </i>
    <i>
      <x v="103"/>
    </i>
    <i r="1">
      <x v="645"/>
    </i>
    <i>
      <x v="104"/>
    </i>
    <i r="1">
      <x v="652"/>
    </i>
    <i>
      <x v="105"/>
    </i>
    <i r="1">
      <x v="655"/>
    </i>
    <i>
      <x v="106"/>
    </i>
    <i r="1">
      <x v="674"/>
    </i>
    <i r="1">
      <x v="675"/>
    </i>
    <i r="1">
      <x v="676"/>
    </i>
    <i>
      <x v="107"/>
    </i>
    <i r="1">
      <x v="710"/>
    </i>
    <i r="1">
      <x v="711"/>
    </i>
    <i r="1">
      <x v="1043"/>
    </i>
    <i r="1">
      <x v="1791"/>
    </i>
    <i>
      <x v="108"/>
    </i>
    <i r="1">
      <x v="102"/>
    </i>
    <i r="1">
      <x v="104"/>
    </i>
    <i r="1">
      <x v="123"/>
    </i>
    <i r="1">
      <x v="191"/>
    </i>
    <i r="1">
      <x v="221"/>
    </i>
    <i r="1">
      <x v="270"/>
    </i>
    <i r="1">
      <x v="397"/>
    </i>
    <i r="1">
      <x v="509"/>
    </i>
    <i r="1">
      <x v="607"/>
    </i>
    <i r="1">
      <x v="649"/>
    </i>
    <i r="1">
      <x v="687"/>
    </i>
    <i r="1">
      <x v="718"/>
    </i>
    <i r="1">
      <x v="722"/>
    </i>
    <i r="1">
      <x v="783"/>
    </i>
    <i r="1">
      <x v="1020"/>
    </i>
    <i r="1">
      <x v="1055"/>
    </i>
    <i r="1">
      <x v="1087"/>
    </i>
    <i r="1">
      <x v="1121"/>
    </i>
    <i r="1">
      <x v="1160"/>
    </i>
    <i r="1">
      <x v="1166"/>
    </i>
    <i r="1">
      <x v="1232"/>
    </i>
    <i r="1">
      <x v="1340"/>
    </i>
    <i r="1">
      <x v="1355"/>
    </i>
    <i r="1">
      <x v="1430"/>
    </i>
    <i r="1">
      <x v="1454"/>
    </i>
    <i r="1">
      <x v="1572"/>
    </i>
    <i r="1">
      <x v="1609"/>
    </i>
    <i r="1">
      <x v="1754"/>
    </i>
    <i r="1">
      <x v="1839"/>
    </i>
    <i r="1">
      <x v="1853"/>
    </i>
    <i r="1">
      <x v="1939"/>
    </i>
    <i>
      <x v="109"/>
    </i>
    <i r="1">
      <x v="727"/>
    </i>
    <i r="1">
      <x v="728"/>
    </i>
    <i r="1">
      <x v="729"/>
    </i>
    <i>
      <x v="110"/>
    </i>
    <i r="1">
      <x v="734"/>
    </i>
    <i>
      <x v="111"/>
    </i>
    <i r="1">
      <x v="734"/>
    </i>
    <i>
      <x v="112"/>
    </i>
    <i r="1">
      <x v="734"/>
    </i>
    <i>
      <x v="113"/>
    </i>
    <i r="1">
      <x v="735"/>
    </i>
    <i>
      <x v="114"/>
    </i>
    <i r="1">
      <x v="741"/>
    </i>
    <i>
      <x v="115"/>
    </i>
    <i r="1">
      <x v="743"/>
    </i>
    <i>
      <x v="116"/>
    </i>
    <i r="1">
      <x v="227"/>
    </i>
    <i r="1">
      <x v="485"/>
    </i>
    <i r="1">
      <x v="745"/>
    </i>
    <i r="1">
      <x v="746"/>
    </i>
    <i r="1">
      <x v="747"/>
    </i>
    <i r="1">
      <x v="972"/>
    </i>
    <i>
      <x v="117"/>
    </i>
    <i r="1">
      <x v="770"/>
    </i>
    <i>
      <x v="118"/>
    </i>
    <i r="1">
      <x v="771"/>
    </i>
    <i>
      <x v="119"/>
    </i>
    <i r="1">
      <x v="772"/>
    </i>
    <i>
      <x v="120"/>
    </i>
    <i r="1">
      <x v="773"/>
    </i>
    <i>
      <x v="121"/>
    </i>
    <i r="1">
      <x v="1429"/>
    </i>
    <i>
      <x v="122"/>
    </i>
    <i r="1">
      <x v="774"/>
    </i>
    <i>
      <x v="123"/>
    </i>
    <i r="1">
      <x v="776"/>
    </i>
    <i>
      <x v="124"/>
    </i>
    <i r="1">
      <x v="41"/>
    </i>
    <i r="1">
      <x v="84"/>
    </i>
    <i r="1">
      <x v="132"/>
    </i>
    <i r="1">
      <x v="193"/>
    </i>
    <i r="1">
      <x v="212"/>
    </i>
    <i r="1">
      <x v="235"/>
    </i>
    <i r="1">
      <x v="281"/>
    </i>
    <i r="1">
      <x v="339"/>
    </i>
    <i r="1">
      <x v="340"/>
    </i>
    <i r="1">
      <x v="354"/>
    </i>
    <i r="1">
      <x v="406"/>
    </i>
    <i r="1">
      <x v="490"/>
    </i>
    <i r="1">
      <x v="603"/>
    </i>
    <i r="1">
      <x v="627"/>
    </i>
    <i r="1">
      <x v="795"/>
    </i>
    <i r="1">
      <x v="796"/>
    </i>
    <i r="1">
      <x v="797"/>
    </i>
    <i r="1">
      <x v="961"/>
    </i>
    <i r="1">
      <x v="1035"/>
    </i>
    <i r="1">
      <x v="1069"/>
    </i>
    <i r="1">
      <x v="1212"/>
    </i>
    <i r="1">
      <x v="1337"/>
    </i>
    <i r="1">
      <x v="1338"/>
    </i>
    <i r="1">
      <x v="1385"/>
    </i>
    <i r="1">
      <x v="1630"/>
    </i>
    <i r="1">
      <x v="1736"/>
    </i>
    <i r="1">
      <x v="1746"/>
    </i>
    <i>
      <x v="125"/>
    </i>
    <i r="1">
      <x v="830"/>
    </i>
    <i r="1">
      <x v="831"/>
    </i>
    <i>
      <x v="126"/>
    </i>
    <i r="1">
      <x v="833"/>
    </i>
    <i r="1">
      <x v="834"/>
    </i>
    <i r="1">
      <x v="835"/>
    </i>
    <i>
      <x v="127"/>
    </i>
    <i r="1">
      <x v="847"/>
    </i>
    <i>
      <x v="128"/>
    </i>
    <i r="1">
      <x v="75"/>
    </i>
    <i r="1">
      <x v="158"/>
    </i>
    <i r="1">
      <x v="184"/>
    </i>
    <i r="1">
      <x v="349"/>
    </i>
    <i r="1">
      <x v="760"/>
    </i>
    <i r="1">
      <x v="850"/>
    </i>
    <i r="1">
      <x v="956"/>
    </i>
    <i r="1">
      <x v="1525"/>
    </i>
    <i r="1">
      <x v="1889"/>
    </i>
    <i>
      <x v="129"/>
    </i>
    <i r="1">
      <x v="34"/>
    </i>
    <i r="1">
      <x v="35"/>
    </i>
    <i r="1">
      <x v="173"/>
    </i>
    <i r="1">
      <x v="188"/>
    </i>
    <i r="1">
      <x v="270"/>
    </i>
    <i r="1">
      <x v="336"/>
    </i>
    <i r="1">
      <x v="398"/>
    </i>
    <i r="1">
      <x v="441"/>
    </i>
    <i r="1">
      <x v="457"/>
    </i>
    <i r="1">
      <x v="580"/>
    </i>
    <i r="1">
      <x v="684"/>
    </i>
    <i r="1">
      <x v="717"/>
    </i>
    <i r="1">
      <x v="753"/>
    </i>
    <i r="1">
      <x v="840"/>
    </i>
    <i r="1">
      <x v="854"/>
    </i>
    <i r="1">
      <x v="945"/>
    </i>
    <i r="1">
      <x v="972"/>
    </i>
    <i r="1">
      <x v="1350"/>
    </i>
    <i r="1">
      <x v="1382"/>
    </i>
    <i r="1">
      <x v="1478"/>
    </i>
    <i r="1">
      <x v="1542"/>
    </i>
    <i r="1">
      <x v="1656"/>
    </i>
    <i r="1">
      <x v="1657"/>
    </i>
    <i r="1">
      <x v="1749"/>
    </i>
    <i r="1">
      <x v="1824"/>
    </i>
    <i r="1">
      <x v="1870"/>
    </i>
    <i r="1">
      <x v="1899"/>
    </i>
    <i r="1">
      <x v="1927"/>
    </i>
    <i>
      <x v="130"/>
    </i>
    <i r="1">
      <x v="171"/>
    </i>
    <i r="1">
      <x v="183"/>
    </i>
    <i r="1">
      <x v="208"/>
    </i>
    <i r="1">
      <x v="214"/>
    </i>
    <i r="1">
      <x v="347"/>
    </i>
    <i r="1">
      <x v="361"/>
    </i>
    <i r="1">
      <x v="431"/>
    </i>
    <i r="1">
      <x v="483"/>
    </i>
    <i r="1">
      <x v="519"/>
    </i>
    <i r="1">
      <x v="600"/>
    </i>
    <i r="1">
      <x v="611"/>
    </i>
    <i r="1">
      <x v="637"/>
    </i>
    <i r="1">
      <x v="748"/>
    </i>
    <i r="1">
      <x v="813"/>
    </i>
    <i r="1">
      <x v="857"/>
    </i>
    <i r="1">
      <x v="858"/>
    </i>
    <i r="1">
      <x v="860"/>
    </i>
    <i r="1">
      <x v="861"/>
    </i>
    <i r="1">
      <x v="862"/>
    </i>
    <i r="1">
      <x v="863"/>
    </i>
    <i r="1">
      <x v="918"/>
    </i>
    <i r="1">
      <x v="1054"/>
    </i>
    <i r="1">
      <x v="1066"/>
    </i>
    <i r="1">
      <x v="1092"/>
    </i>
    <i r="1">
      <x v="1102"/>
    </i>
    <i r="1">
      <x v="1106"/>
    </i>
    <i r="1">
      <x v="1108"/>
    </i>
    <i r="1">
      <x v="1125"/>
    </i>
    <i r="1">
      <x v="1128"/>
    </i>
    <i r="1">
      <x v="1204"/>
    </i>
    <i r="1">
      <x v="1255"/>
    </i>
    <i r="1">
      <x v="1348"/>
    </i>
    <i r="1">
      <x v="1351"/>
    </i>
    <i r="1">
      <x v="1386"/>
    </i>
    <i r="1">
      <x v="1486"/>
    </i>
    <i r="1">
      <x v="1491"/>
    </i>
    <i r="1">
      <x v="1566"/>
    </i>
    <i r="1">
      <x v="1567"/>
    </i>
    <i r="1">
      <x v="1644"/>
    </i>
    <i r="1">
      <x v="1674"/>
    </i>
    <i r="1">
      <x v="1744"/>
    </i>
    <i>
      <x v="131"/>
    </i>
    <i r="1">
      <x v="371"/>
    </i>
    <i r="1">
      <x v="866"/>
    </i>
    <i r="1">
      <x v="867"/>
    </i>
    <i r="1">
      <x v="868"/>
    </i>
    <i>
      <x v="132"/>
    </i>
    <i r="1">
      <x v="872"/>
    </i>
    <i>
      <x v="133"/>
    </i>
    <i r="1">
      <x v="875"/>
    </i>
    <i r="1">
      <x v="876"/>
    </i>
    <i r="1">
      <x v="877"/>
    </i>
    <i>
      <x v="134"/>
    </i>
    <i r="1">
      <x v="882"/>
    </i>
    <i r="1">
      <x v="883"/>
    </i>
    <i>
      <x v="135"/>
    </i>
    <i r="1">
      <x v="885"/>
    </i>
    <i>
      <x v="136"/>
    </i>
    <i r="1">
      <x v="892"/>
    </i>
    <i r="1">
      <x v="893"/>
    </i>
    <i r="1">
      <x v="894"/>
    </i>
    <i>
      <x v="137"/>
    </i>
    <i r="1">
      <x v="895"/>
    </i>
    <i r="1">
      <x v="896"/>
    </i>
    <i r="1">
      <x v="897"/>
    </i>
    <i>
      <x v="138"/>
    </i>
    <i r="1">
      <x v="246"/>
    </i>
    <i r="1">
      <x v="247"/>
    </i>
    <i r="1">
      <x v="248"/>
    </i>
    <i r="1">
      <x v="451"/>
    </i>
    <i r="1">
      <x v="1146"/>
    </i>
    <i>
      <x v="139"/>
    </i>
    <i r="1">
      <x v="906"/>
    </i>
    <i>
      <x v="140"/>
    </i>
    <i r="1">
      <x v="206"/>
    </i>
    <i r="1">
      <x v="427"/>
    </i>
    <i r="1">
      <x v="612"/>
    </i>
    <i r="1">
      <x v="708"/>
    </i>
    <i r="1">
      <x v="719"/>
    </i>
    <i r="1">
      <x v="912"/>
    </i>
    <i r="1">
      <x v="913"/>
    </i>
    <i r="1">
      <x v="1182"/>
    </i>
    <i r="1">
      <x v="1234"/>
    </i>
    <i r="1">
      <x v="1629"/>
    </i>
    <i r="1">
      <x v="1710"/>
    </i>
    <i r="1">
      <x v="1737"/>
    </i>
    <i>
      <x v="141"/>
    </i>
    <i r="1">
      <x v="18"/>
    </i>
    <i r="1">
      <x v="63"/>
    </i>
    <i r="1">
      <x v="87"/>
    </i>
    <i r="1">
      <x v="109"/>
    </i>
    <i r="1">
      <x v="185"/>
    </i>
    <i r="1">
      <x v="280"/>
    </i>
    <i r="1">
      <x v="403"/>
    </i>
    <i r="1">
      <x v="442"/>
    </i>
    <i r="1">
      <x v="464"/>
    </i>
    <i r="1">
      <x v="473"/>
    </i>
    <i r="1">
      <x v="487"/>
    </i>
    <i r="1">
      <x v="511"/>
    </i>
    <i r="1">
      <x v="537"/>
    </i>
    <i r="1">
      <x v="561"/>
    </i>
    <i r="1">
      <x v="575"/>
    </i>
    <i r="1">
      <x v="780"/>
    </i>
    <i r="1">
      <x v="788"/>
    </i>
    <i r="1">
      <x v="825"/>
    </i>
    <i r="1">
      <x v="826"/>
    </i>
    <i r="1">
      <x v="841"/>
    </i>
    <i r="1">
      <x v="847"/>
    </i>
    <i r="1">
      <x v="878"/>
    </i>
    <i r="1">
      <x v="879"/>
    </i>
    <i r="1">
      <x v="916"/>
    </i>
    <i r="1">
      <x v="927"/>
    </i>
    <i r="1">
      <x v="1028"/>
    </i>
    <i r="1">
      <x v="1070"/>
    </i>
    <i r="1">
      <x v="1089"/>
    </i>
    <i r="1">
      <x v="1185"/>
    </i>
    <i r="1">
      <x v="1461"/>
    </i>
    <i r="1">
      <x v="1462"/>
    </i>
    <i r="1">
      <x v="1463"/>
    </i>
    <i r="1">
      <x v="1512"/>
    </i>
    <i r="1">
      <x v="1521"/>
    </i>
    <i r="1">
      <x v="1523"/>
    </i>
    <i r="1">
      <x v="1524"/>
    </i>
    <i r="1">
      <x v="1533"/>
    </i>
    <i r="1">
      <x v="1560"/>
    </i>
    <i r="1">
      <x v="1635"/>
    </i>
    <i r="1">
      <x v="1772"/>
    </i>
    <i r="1">
      <x v="1781"/>
    </i>
    <i r="1">
      <x v="1798"/>
    </i>
    <i r="1">
      <x v="1833"/>
    </i>
    <i r="1">
      <x v="1955"/>
    </i>
    <i>
      <x v="142"/>
    </i>
    <i r="1">
      <x v="337"/>
    </i>
    <i r="1">
      <x v="493"/>
    </i>
    <i r="1">
      <x v="930"/>
    </i>
    <i r="1">
      <x v="931"/>
    </i>
    <i r="1">
      <x v="932"/>
    </i>
    <i>
      <x v="143"/>
    </i>
    <i r="1">
      <x v="934"/>
    </i>
    <i>
      <x v="144"/>
    </i>
    <i r="1">
      <x v="962"/>
    </i>
    <i r="1">
      <x v="963"/>
    </i>
    <i>
      <x v="145"/>
    </i>
    <i r="1">
      <x v="1050"/>
    </i>
    <i>
      <x v="146"/>
    </i>
    <i r="1">
      <x v="979"/>
    </i>
    <i r="1">
      <x v="981"/>
    </i>
    <i r="1">
      <x v="982"/>
    </i>
    <i>
      <x v="147"/>
    </i>
    <i r="1">
      <x v="144"/>
    </i>
    <i r="1">
      <x v="191"/>
    </i>
    <i r="1">
      <x v="306"/>
    </i>
    <i r="1">
      <x v="318"/>
    </i>
    <i r="1">
      <x v="351"/>
    </i>
    <i r="1">
      <x v="864"/>
    </i>
    <i r="1">
      <x v="1045"/>
    </i>
    <i r="1">
      <x v="1132"/>
    </i>
    <i r="1">
      <x v="1140"/>
    </i>
    <i r="1">
      <x v="1183"/>
    </i>
    <i r="1">
      <x v="1247"/>
    </i>
    <i r="1">
      <x v="1292"/>
    </i>
    <i r="1">
      <x v="1444"/>
    </i>
    <i r="1">
      <x v="1503"/>
    </i>
    <i r="1">
      <x v="1685"/>
    </i>
    <i>
      <x v="148"/>
    </i>
    <i r="1">
      <x v="738"/>
    </i>
    <i r="1">
      <x v="995"/>
    </i>
    <i>
      <x v="149"/>
    </i>
    <i r="1">
      <x v="996"/>
    </i>
    <i r="1">
      <x v="997"/>
    </i>
    <i>
      <x v="150"/>
    </i>
    <i r="1">
      <x v="1002"/>
    </i>
    <i>
      <x v="151"/>
    </i>
    <i r="1">
      <x v="1003"/>
    </i>
    <i>
      <x v="152"/>
    </i>
    <i r="1">
      <x v="373"/>
    </i>
    <i r="1">
      <x v="1006"/>
    </i>
    <i r="1">
      <x v="1007"/>
    </i>
    <i>
      <x v="153"/>
    </i>
    <i r="1">
      <x v="542"/>
    </i>
    <i r="1">
      <x v="794"/>
    </i>
    <i r="1">
      <x v="1009"/>
    </i>
    <i r="1">
      <x v="1010"/>
    </i>
    <i r="1">
      <x v="1872"/>
    </i>
    <i>
      <x v="154"/>
    </i>
    <i r="1">
      <x v="53"/>
    </i>
    <i r="1">
      <x v="1015"/>
    </i>
    <i>
      <x v="155"/>
    </i>
    <i r="1">
      <x v="1029"/>
    </i>
    <i>
      <x v="156"/>
    </i>
    <i r="1">
      <x v="1030"/>
    </i>
    <i r="1">
      <x v="1031"/>
    </i>
    <i r="1">
      <x v="1032"/>
    </i>
    <i>
      <x v="157"/>
    </i>
    <i r="1">
      <x v="1056"/>
    </i>
    <i>
      <x v="158"/>
    </i>
    <i r="1">
      <x v="1058"/>
    </i>
    <i r="1">
      <x v="1675"/>
    </i>
    <i r="1">
      <x v="1676"/>
    </i>
    <i>
      <x v="159"/>
    </i>
    <i r="1">
      <x/>
    </i>
    <i r="1">
      <x v="26"/>
    </i>
    <i r="1">
      <x v="188"/>
    </i>
    <i r="1">
      <x v="219"/>
    </i>
    <i r="1">
      <x v="451"/>
    </i>
    <i r="1">
      <x v="654"/>
    </i>
    <i r="1">
      <x v="704"/>
    </i>
    <i r="1">
      <x v="848"/>
    </i>
    <i r="1">
      <x v="946"/>
    </i>
    <i r="1">
      <x v="960"/>
    </i>
    <i r="1">
      <x v="1048"/>
    </i>
    <i r="1">
      <x v="1059"/>
    </i>
    <i r="1">
      <x v="1060"/>
    </i>
    <i r="1">
      <x v="1061"/>
    </i>
    <i r="1">
      <x v="1062"/>
    </i>
    <i r="1">
      <x v="1388"/>
    </i>
    <i r="1">
      <x v="1438"/>
    </i>
    <i r="1">
      <x v="1611"/>
    </i>
    <i r="1">
      <x v="1740"/>
    </i>
    <i r="1">
      <x v="1813"/>
    </i>
    <i>
      <x v="160"/>
    </i>
    <i r="1">
      <x v="1071"/>
    </i>
    <i>
      <x v="161"/>
    </i>
    <i r="1">
      <x v="128"/>
    </i>
    <i r="1">
      <x v="294"/>
    </i>
    <i r="1">
      <x v="354"/>
    </i>
    <i r="1">
      <x v="504"/>
    </i>
    <i r="1">
      <x v="521"/>
    </i>
    <i r="1">
      <x v="713"/>
    </i>
    <i r="1">
      <x v="1090"/>
    </i>
    <i r="1">
      <x v="1092"/>
    </i>
    <i r="1">
      <x v="1103"/>
    </i>
    <i r="1">
      <x v="1121"/>
    </i>
    <i r="1">
      <x v="1162"/>
    </i>
    <i r="1">
      <x v="1171"/>
    </i>
    <i r="1">
      <x v="1254"/>
    </i>
    <i r="1">
      <x v="1413"/>
    </i>
    <i r="1">
      <x v="1606"/>
    </i>
    <i r="1">
      <x v="1629"/>
    </i>
    <i>
      <x v="162"/>
    </i>
    <i r="1">
      <x v="660"/>
    </i>
    <i r="1">
      <x v="1098"/>
    </i>
    <i r="1">
      <x v="1099"/>
    </i>
    <i r="1">
      <x v="1116"/>
    </i>
    <i>
      <x v="163"/>
    </i>
    <i r="1">
      <x v="791"/>
    </i>
    <i r="1">
      <x v="793"/>
    </i>
    <i r="1">
      <x v="907"/>
    </i>
    <i r="1">
      <x v="1253"/>
    </i>
    <i r="1">
      <x v="1917"/>
    </i>
    <i>
      <x v="164"/>
    </i>
    <i r="1">
      <x v="790"/>
    </i>
    <i r="1">
      <x v="1107"/>
    </i>
    <i r="1">
      <x v="1108"/>
    </i>
    <i r="1">
      <x v="1109"/>
    </i>
    <i>
      <x v="165"/>
    </i>
    <i r="1">
      <x v="958"/>
    </i>
    <i r="1">
      <x v="1113"/>
    </i>
    <i r="1">
      <x v="1114"/>
    </i>
    <i>
      <x v="166"/>
    </i>
    <i r="1">
      <x v="1123"/>
    </i>
    <i r="1">
      <x v="1339"/>
    </i>
    <i>
      <x v="167"/>
    </i>
    <i r="1">
      <x v="234"/>
    </i>
    <i r="1">
      <x v="560"/>
    </i>
    <i r="1">
      <x v="578"/>
    </i>
    <i r="1">
      <x v="707"/>
    </i>
    <i r="1">
      <x v="942"/>
    </i>
    <i r="1">
      <x v="1025"/>
    </i>
    <i r="1">
      <x v="1137"/>
    </i>
    <i r="1">
      <x v="1353"/>
    </i>
    <i r="1">
      <x v="1547"/>
    </i>
    <i>
      <x v="168"/>
    </i>
    <i r="1">
      <x v="81"/>
    </i>
    <i r="1">
      <x v="1139"/>
    </i>
    <i r="1">
      <x v="1626"/>
    </i>
    <i>
      <x v="169"/>
    </i>
    <i r="1">
      <x v="1149"/>
    </i>
    <i r="1">
      <x v="1150"/>
    </i>
    <i r="1">
      <x v="1151"/>
    </i>
    <i>
      <x v="170"/>
    </i>
    <i r="1">
      <x v="302"/>
    </i>
    <i r="1">
      <x v="311"/>
    </i>
    <i r="1">
      <x v="489"/>
    </i>
    <i r="1">
      <x v="574"/>
    </i>
    <i r="1">
      <x v="583"/>
    </i>
    <i r="1">
      <x v="653"/>
    </i>
    <i r="1">
      <x v="886"/>
    </i>
    <i r="1">
      <x v="929"/>
    </i>
    <i r="1">
      <x v="936"/>
    </i>
    <i r="1">
      <x v="994"/>
    </i>
    <i r="1">
      <x v="1121"/>
    </i>
    <i r="1">
      <x v="1152"/>
    </i>
    <i r="1">
      <x v="1230"/>
    </i>
    <i r="1">
      <x v="1352"/>
    </i>
    <i r="1">
      <x v="1373"/>
    </i>
    <i r="1">
      <x v="1543"/>
    </i>
    <i r="1">
      <x v="1858"/>
    </i>
    <i>
      <x v="171"/>
    </i>
    <i r="1">
      <x v="1153"/>
    </i>
    <i r="1">
      <x v="1154"/>
    </i>
    <i r="1">
      <x v="1155"/>
    </i>
    <i>
      <x v="172"/>
    </i>
    <i r="1">
      <x v="671"/>
    </i>
    <i r="1">
      <x v="1156"/>
    </i>
    <i r="1">
      <x v="1943"/>
    </i>
    <i>
      <x v="173"/>
    </i>
    <i r="1">
      <x v="6"/>
    </i>
    <i r="1">
      <x v="669"/>
    </i>
    <i r="1">
      <x v="851"/>
    </i>
    <i r="1">
      <x v="1179"/>
    </i>
    <i r="1">
      <x v="1180"/>
    </i>
    <i>
      <x v="174"/>
    </i>
    <i r="1">
      <x v="1159"/>
    </i>
    <i>
      <x v="175"/>
    </i>
    <i r="1">
      <x v="1164"/>
    </i>
    <i>
      <x v="176"/>
    </i>
    <i r="1">
      <x v="222"/>
    </i>
    <i r="1">
      <x v="673"/>
    </i>
    <i r="1">
      <x v="808"/>
    </i>
    <i r="1">
      <x v="939"/>
    </i>
    <i r="1">
      <x v="986"/>
    </i>
    <i r="1">
      <x v="1157"/>
    </i>
    <i r="1">
      <x v="1165"/>
    </i>
    <i r="1">
      <x v="1898"/>
    </i>
    <i>
      <x v="177"/>
    </i>
    <i r="1">
      <x v="5"/>
    </i>
    <i r="1">
      <x v="236"/>
    </i>
    <i r="1">
      <x v="304"/>
    </i>
    <i r="1">
      <x v="406"/>
    </i>
    <i r="1">
      <x v="425"/>
    </i>
    <i r="1">
      <x v="490"/>
    </i>
    <i r="1">
      <x v="514"/>
    </i>
    <i r="1">
      <x v="516"/>
    </i>
    <i r="1">
      <x v="668"/>
    </i>
    <i r="1">
      <x v="749"/>
    </i>
    <i r="1">
      <x v="839"/>
    </i>
    <i r="1">
      <x v="914"/>
    </i>
    <i r="1">
      <x v="1044"/>
    </i>
    <i r="1">
      <x v="1186"/>
    </i>
    <i r="1">
      <x v="1281"/>
    </i>
    <i r="1">
      <x v="1289"/>
    </i>
    <i r="1">
      <x v="1298"/>
    </i>
    <i r="1">
      <x v="1367"/>
    </i>
    <i r="1">
      <x v="1383"/>
    </i>
    <i r="1">
      <x v="1591"/>
    </i>
    <i r="1">
      <x v="1874"/>
    </i>
    <i>
      <x v="178"/>
    </i>
    <i r="1">
      <x v="1192"/>
    </i>
    <i r="1">
      <x v="1193"/>
    </i>
    <i r="1">
      <x v="1194"/>
    </i>
    <i>
      <x v="179"/>
    </i>
    <i r="1">
      <x v="1195"/>
    </i>
    <i r="1">
      <x v="1196"/>
    </i>
    <i>
      <x v="180"/>
    </i>
    <i r="1">
      <x v="1198"/>
    </i>
    <i>
      <x v="181"/>
    </i>
    <i r="1">
      <x v="1207"/>
    </i>
    <i r="1">
      <x v="1208"/>
    </i>
    <i>
      <x v="182"/>
    </i>
    <i r="1">
      <x v="1215"/>
    </i>
    <i r="1">
      <x v="1541"/>
    </i>
    <i r="1">
      <x v="1720"/>
    </i>
    <i>
      <x v="183"/>
    </i>
    <i r="1">
      <x v="911"/>
    </i>
    <i r="1">
      <x v="925"/>
    </i>
    <i r="1">
      <x v="926"/>
    </i>
    <i r="1">
      <x v="1216"/>
    </i>
    <i>
      <x v="184"/>
    </i>
    <i r="1">
      <x v="513"/>
    </i>
    <i r="1">
      <x v="1220"/>
    </i>
    <i r="1">
      <x v="1221"/>
    </i>
    <i r="1">
      <x v="1222"/>
    </i>
    <i r="1">
      <x v="1724"/>
    </i>
    <i>
      <x v="185"/>
    </i>
    <i r="1">
      <x v="1225"/>
    </i>
    <i r="1">
      <x v="1226"/>
    </i>
    <i r="1">
      <x v="1275"/>
    </i>
    <i r="1">
      <x v="1336"/>
    </i>
    <i>
      <x v="186"/>
    </i>
    <i r="1">
      <x v="76"/>
    </i>
    <i r="1">
      <x v="326"/>
    </i>
    <i r="1">
      <x v="327"/>
    </i>
    <i r="1">
      <x v="1112"/>
    </i>
    <i r="1">
      <x v="1345"/>
    </i>
    <i r="1">
      <x v="1505"/>
    </i>
    <i>
      <x v="187"/>
    </i>
    <i r="1">
      <x v="272"/>
    </i>
    <i r="1">
      <x v="873"/>
    </i>
    <i r="1">
      <x v="874"/>
    </i>
    <i r="1">
      <x v="1233"/>
    </i>
    <i r="1">
      <x v="1372"/>
    </i>
    <i r="1">
      <x v="1410"/>
    </i>
    <i r="1">
      <x v="1411"/>
    </i>
    <i r="1">
      <x v="1475"/>
    </i>
    <i r="1">
      <x v="1751"/>
    </i>
    <i r="1">
      <x v="1866"/>
    </i>
    <i r="1">
      <x v="1978"/>
    </i>
    <i>
      <x v="188"/>
    </i>
    <i r="1">
      <x v="86"/>
    </i>
    <i r="1">
      <x v="683"/>
    </i>
    <i r="1">
      <x v="800"/>
    </i>
    <i r="1">
      <x v="1235"/>
    </i>
    <i r="1">
      <x v="1236"/>
    </i>
    <i r="1">
      <x v="1558"/>
    </i>
    <i>
      <x v="189"/>
    </i>
    <i r="1">
      <x v="1240"/>
    </i>
    <i>
      <x v="190"/>
    </i>
    <i r="1">
      <x v="56"/>
    </i>
    <i r="1">
      <x v="239"/>
    </i>
    <i r="1">
      <x v="270"/>
    </i>
    <i r="1">
      <x v="499"/>
    </i>
    <i r="1">
      <x v="507"/>
    </i>
    <i r="1">
      <x v="752"/>
    </i>
    <i r="1">
      <x v="888"/>
    </i>
    <i r="1">
      <x v="898"/>
    </i>
    <i r="1">
      <x v="923"/>
    </i>
    <i r="1">
      <x v="1005"/>
    </i>
    <i r="1">
      <x v="1096"/>
    </i>
    <i r="1">
      <x v="1167"/>
    </i>
    <i r="1">
      <x v="1218"/>
    </i>
    <i r="1">
      <x v="1243"/>
    </i>
    <i r="1">
      <x v="1296"/>
    </i>
    <i r="1">
      <x v="1398"/>
    </i>
    <i r="1">
      <x v="1492"/>
    </i>
    <i r="1">
      <x v="1549"/>
    </i>
    <i r="1">
      <x v="1593"/>
    </i>
    <i r="1">
      <x v="1645"/>
    </i>
    <i r="1">
      <x v="1797"/>
    </i>
    <i r="1">
      <x v="1983"/>
    </i>
    <i>
      <x v="191"/>
    </i>
    <i r="1">
      <x v="1248"/>
    </i>
    <i r="1">
      <x v="1249"/>
    </i>
    <i>
      <x v="192"/>
    </i>
    <i r="1">
      <x v="49"/>
    </i>
    <i r="1">
      <x v="83"/>
    </i>
    <i r="1">
      <x v="122"/>
    </i>
    <i r="1">
      <x v="160"/>
    </i>
    <i r="1">
      <x v="168"/>
    </i>
    <i r="1">
      <x v="170"/>
    </i>
    <i r="1">
      <x v="334"/>
    </i>
    <i r="1">
      <x v="364"/>
    </i>
    <i r="1">
      <x v="446"/>
    </i>
    <i r="1">
      <x v="528"/>
    </i>
    <i r="1">
      <x v="559"/>
    </i>
    <i r="1">
      <x v="732"/>
    </i>
    <i r="1">
      <x v="779"/>
    </i>
    <i r="1">
      <x v="784"/>
    </i>
    <i r="1">
      <x v="852"/>
    </i>
    <i r="1">
      <x v="853"/>
    </i>
    <i r="1">
      <x v="887"/>
    </i>
    <i r="1">
      <x v="949"/>
    </i>
    <i r="1">
      <x v="989"/>
    </i>
    <i r="1">
      <x v="1068"/>
    </i>
    <i r="1">
      <x v="1143"/>
    </i>
    <i r="1">
      <x v="1229"/>
    </i>
    <i r="1">
      <x v="1250"/>
    </i>
    <i r="1">
      <x v="1251"/>
    </i>
    <i r="1">
      <x v="1532"/>
    </i>
    <i r="1">
      <x v="1576"/>
    </i>
    <i r="1">
      <x v="1601"/>
    </i>
    <i r="1">
      <x v="1634"/>
    </i>
    <i r="1">
      <x v="1744"/>
    </i>
    <i r="1">
      <x v="1796"/>
    </i>
    <i r="1">
      <x v="1910"/>
    </i>
    <i r="1">
      <x v="1928"/>
    </i>
    <i r="1">
      <x v="1980"/>
    </i>
    <i r="1">
      <x v="1982"/>
    </i>
    <i r="1">
      <x v="1988"/>
    </i>
    <i>
      <x v="193"/>
    </i>
    <i r="1">
      <x v="141"/>
    </i>
    <i r="1">
      <x v="291"/>
    </i>
    <i r="1">
      <x v="355"/>
    </i>
    <i r="1">
      <x v="720"/>
    </i>
    <i r="1">
      <x v="1244"/>
    </i>
    <i r="1">
      <x v="1257"/>
    </i>
    <i r="1">
      <x v="1258"/>
    </i>
    <i r="1">
      <x v="1259"/>
    </i>
    <i r="1">
      <x v="1296"/>
    </i>
    <i>
      <x v="194"/>
    </i>
    <i r="1">
      <x v="1262"/>
    </i>
    <i r="1">
      <x v="1263"/>
    </i>
    <i>
      <x v="195"/>
    </i>
    <i r="1">
      <x v="1268"/>
    </i>
    <i r="1">
      <x v="1269"/>
    </i>
    <i r="1">
      <x v="1270"/>
    </i>
    <i r="1">
      <x v="1271"/>
    </i>
    <i>
      <x v="196"/>
    </i>
    <i r="1">
      <x v="725"/>
    </i>
    <i r="1">
      <x v="768"/>
    </i>
    <i r="1">
      <x v="991"/>
    </i>
    <i r="1">
      <x v="1273"/>
    </i>
    <i r="1">
      <x v="1274"/>
    </i>
    <i>
      <x v="197"/>
    </i>
    <i r="1">
      <x v="1277"/>
    </i>
    <i r="1">
      <x v="1278"/>
    </i>
    <i>
      <x v="198"/>
    </i>
    <i r="1">
      <x v="1279"/>
    </i>
    <i r="1">
      <x v="1334"/>
    </i>
    <i>
      <x v="199"/>
    </i>
    <i r="1">
      <x v="1284"/>
    </i>
    <i>
      <x v="200"/>
    </i>
    <i r="1">
      <x v="1283"/>
    </i>
    <i r="1">
      <x v="1285"/>
    </i>
    <i r="1">
      <x v="1286"/>
    </i>
    <i r="1">
      <x v="1287"/>
    </i>
    <i r="1">
      <x v="1868"/>
    </i>
    <i>
      <x v="201"/>
    </i>
    <i r="1">
      <x v="64"/>
    </i>
    <i r="1">
      <x v="121"/>
    </i>
    <i r="1">
      <x v="176"/>
    </i>
    <i r="1">
      <x v="222"/>
    </i>
    <i r="1">
      <x v="584"/>
    </i>
    <i r="1">
      <x v="811"/>
    </i>
    <i r="1">
      <x v="827"/>
    </i>
    <i r="1">
      <x v="947"/>
    </i>
    <i r="1">
      <x v="972"/>
    </i>
    <i r="1">
      <x v="1017"/>
    </i>
    <i r="1">
      <x v="1082"/>
    </i>
    <i r="1">
      <x v="1085"/>
    </i>
    <i r="1">
      <x v="1290"/>
    </i>
    <i r="1">
      <x v="1291"/>
    </i>
    <i r="1">
      <x v="1390"/>
    </i>
    <i r="1">
      <x v="1465"/>
    </i>
    <i r="1">
      <x v="1516"/>
    </i>
    <i r="1">
      <x v="1790"/>
    </i>
    <i r="1">
      <x v="1902"/>
    </i>
    <i>
      <x v="202"/>
    </i>
    <i r="1">
      <x v="433"/>
    </i>
    <i r="1">
      <x v="1238"/>
    </i>
    <i r="1">
      <x v="1299"/>
    </i>
    <i r="1">
      <x v="1300"/>
    </i>
    <i>
      <x v="203"/>
    </i>
    <i r="1">
      <x v="1302"/>
    </i>
    <i r="1">
      <x v="1303"/>
    </i>
    <i r="1">
      <x v="1304"/>
    </i>
    <i>
      <x v="204"/>
    </i>
    <i r="1">
      <x v="1305"/>
    </i>
    <i>
      <x v="205"/>
    </i>
    <i r="1">
      <x v="1314"/>
    </i>
    <i r="1">
      <x v="1315"/>
    </i>
    <i r="1">
      <x v="1316"/>
    </i>
    <i>
      <x v="206"/>
    </i>
    <i r="1">
      <x v="1323"/>
    </i>
    <i>
      <x v="207"/>
    </i>
    <i r="1">
      <x v="1325"/>
    </i>
    <i>
      <x v="208"/>
    </i>
    <i r="1">
      <x v="1326"/>
    </i>
    <i r="1">
      <x v="1327"/>
    </i>
    <i>
      <x v="209"/>
    </i>
    <i r="1">
      <x v="1328"/>
    </i>
    <i r="1">
      <x v="1329"/>
    </i>
    <i r="1">
      <x v="1330"/>
    </i>
    <i r="1">
      <x v="1427"/>
    </i>
    <i>
      <x v="210"/>
    </i>
    <i r="1">
      <x v="399"/>
    </i>
    <i r="1">
      <x v="426"/>
    </i>
    <i r="1">
      <x v="705"/>
    </i>
    <i r="1">
      <x v="1004"/>
    </i>
    <i r="1">
      <x v="1079"/>
    </i>
    <i r="1">
      <x v="1331"/>
    </i>
    <i r="1">
      <x v="1570"/>
    </i>
    <i r="1">
      <x v="1878"/>
    </i>
    <i>
      <x v="211"/>
    </i>
    <i r="1">
      <x v="1342"/>
    </i>
    <i>
      <x v="212"/>
    </i>
    <i r="1">
      <x v="1343"/>
    </i>
    <i r="1">
      <x v="1344"/>
    </i>
    <i r="1">
      <x v="1346"/>
    </i>
    <i>
      <x v="213"/>
    </i>
    <i r="1">
      <x v="1361"/>
    </i>
    <i>
      <x v="214"/>
    </i>
    <i r="1">
      <x v="177"/>
    </i>
    <i r="1">
      <x v="257"/>
    </i>
    <i r="1">
      <x v="313"/>
    </i>
    <i r="1">
      <x v="365"/>
    </i>
    <i r="1">
      <x v="395"/>
    </i>
    <i r="1">
      <x v="462"/>
    </i>
    <i r="1">
      <x v="485"/>
    </i>
    <i r="1">
      <x v="561"/>
    </i>
    <i r="1">
      <x v="802"/>
    </i>
    <i r="1">
      <x v="993"/>
    </i>
    <i r="1">
      <x v="1046"/>
    </i>
    <i r="1">
      <x v="1067"/>
    </i>
    <i r="1">
      <x v="1072"/>
    </i>
    <i r="1">
      <x v="1086"/>
    </i>
    <i r="1">
      <x v="1210"/>
    </i>
    <i r="1">
      <x v="1276"/>
    </i>
    <i r="1">
      <x v="1362"/>
    </i>
    <i r="1">
      <x v="1363"/>
    </i>
    <i r="1">
      <x v="1397"/>
    </i>
    <i r="1">
      <x v="1455"/>
    </i>
    <i r="1">
      <x v="1502"/>
    </i>
    <i r="1">
      <x v="1526"/>
    </i>
    <i r="1">
      <x v="1535"/>
    </i>
    <i r="1">
      <x v="1712"/>
    </i>
    <i r="1">
      <x v="1785"/>
    </i>
    <i r="1">
      <x v="1867"/>
    </i>
    <i r="1">
      <x v="1950"/>
    </i>
    <i>
      <x v="215"/>
    </i>
    <i r="1">
      <x v="1364"/>
    </i>
    <i r="1">
      <x v="1365"/>
    </i>
    <i>
      <x v="216"/>
    </i>
    <i r="1">
      <x v="1366"/>
    </i>
    <i>
      <x v="217"/>
    </i>
    <i r="1">
      <x v="1370"/>
    </i>
    <i>
      <x v="218"/>
    </i>
    <i r="1">
      <x v="52"/>
    </i>
    <i r="1">
      <x v="406"/>
    </i>
    <i r="1">
      <x v="506"/>
    </i>
    <i r="1">
      <x v="604"/>
    </i>
    <i r="1">
      <x v="621"/>
    </i>
    <i r="1">
      <x v="665"/>
    </i>
    <i r="1">
      <x v="667"/>
    </i>
    <i r="1">
      <x v="700"/>
    </i>
    <i r="1">
      <x v="869"/>
    </i>
    <i r="1">
      <x v="889"/>
    </i>
    <i r="1">
      <x v="1133"/>
    </i>
    <i r="1">
      <x v="1374"/>
    </i>
    <i r="1">
      <x v="1390"/>
    </i>
    <i r="1">
      <x v="1433"/>
    </i>
    <i r="1">
      <x v="1752"/>
    </i>
    <i r="1">
      <x v="1860"/>
    </i>
    <i r="1">
      <x v="1873"/>
    </i>
    <i>
      <x v="219"/>
    </i>
    <i r="1">
      <x v="1384"/>
    </i>
    <i>
      <x v="220"/>
    </i>
    <i r="1">
      <x v="1389"/>
    </i>
    <i>
      <x v="221"/>
    </i>
    <i r="1">
      <x v="1391"/>
    </i>
    <i r="1">
      <x v="1392"/>
    </i>
    <i>
      <x v="222"/>
    </i>
    <i r="1">
      <x v="1402"/>
    </i>
    <i r="1">
      <x v="1403"/>
    </i>
    <i>
      <x v="223"/>
    </i>
    <i r="1">
      <x v="419"/>
    </i>
    <i r="1">
      <x v="561"/>
    </i>
    <i r="1">
      <x v="662"/>
    </i>
    <i r="1">
      <x v="808"/>
    </i>
    <i r="1">
      <x v="976"/>
    </i>
    <i r="1">
      <x v="1406"/>
    </i>
    <i r="1">
      <x v="1518"/>
    </i>
    <i r="1">
      <x v="1712"/>
    </i>
    <i>
      <x v="224"/>
    </i>
    <i r="1">
      <x v="116"/>
    </i>
    <i r="1">
      <x v="1272"/>
    </i>
    <i r="1">
      <x v="1408"/>
    </i>
    <i r="1">
      <x v="1548"/>
    </i>
    <i>
      <x v="225"/>
    </i>
    <i r="1">
      <x v="1415"/>
    </i>
    <i r="1">
      <x v="1416"/>
    </i>
    <i r="1">
      <x v="1417"/>
    </i>
    <i>
      <x v="226"/>
    </i>
    <i r="1">
      <x v="1420"/>
    </i>
    <i>
      <x v="227"/>
    </i>
    <i r="1">
      <x v="755"/>
    </i>
    <i r="1">
      <x v="846"/>
    </i>
    <i r="1">
      <x v="1423"/>
    </i>
    <i r="1">
      <x v="1424"/>
    </i>
    <i r="1">
      <x v="1425"/>
    </i>
    <i r="1">
      <x v="1948"/>
    </i>
    <i>
      <x v="228"/>
    </i>
    <i r="1">
      <x v="1431"/>
    </i>
    <i>
      <x v="229"/>
    </i>
    <i r="1">
      <x v="561"/>
    </i>
    <i r="1">
      <x v="808"/>
    </i>
    <i r="1">
      <x v="838"/>
    </i>
    <i r="1">
      <x v="977"/>
    </i>
    <i r="1">
      <x v="1432"/>
    </i>
    <i r="1">
      <x v="1740"/>
    </i>
    <i>
      <x v="230"/>
    </i>
    <i r="1">
      <x v="65"/>
    </i>
    <i r="1">
      <x v="73"/>
    </i>
    <i r="1">
      <x v="147"/>
    </i>
    <i r="1">
      <x v="185"/>
    </i>
    <i r="1">
      <x v="401"/>
    </i>
    <i r="1">
      <x v="455"/>
    </i>
    <i r="1">
      <x v="456"/>
    </i>
    <i r="1">
      <x v="484"/>
    </i>
    <i r="1">
      <x v="530"/>
    </i>
    <i r="1">
      <x v="539"/>
    </i>
    <i r="1">
      <x v="577"/>
    </i>
    <i r="1">
      <x v="610"/>
    </i>
    <i r="1">
      <x v="758"/>
    </i>
    <i r="1">
      <x v="837"/>
    </i>
    <i r="1">
      <x v="843"/>
    </i>
    <i r="1">
      <x v="1039"/>
    </i>
    <i r="1">
      <x v="1101"/>
    </i>
    <i r="1">
      <x v="1184"/>
    </i>
    <i r="1">
      <x v="1253"/>
    </i>
    <i r="1">
      <x v="1405"/>
    </i>
    <i r="1">
      <x v="1434"/>
    </i>
    <i r="1">
      <x v="1479"/>
    </i>
    <i r="1">
      <x v="1514"/>
    </i>
    <i r="1">
      <x v="1599"/>
    </i>
    <i r="1">
      <x v="1666"/>
    </i>
    <i r="1">
      <x v="1699"/>
    </i>
    <i r="1">
      <x v="1716"/>
    </i>
    <i r="1">
      <x v="1745"/>
    </i>
    <i r="1">
      <x v="1885"/>
    </i>
    <i r="1">
      <x v="1890"/>
    </i>
    <i r="1">
      <x v="1956"/>
    </i>
    <i r="1">
      <x v="1983"/>
    </i>
    <i r="1">
      <x v="2003"/>
    </i>
    <i>
      <x v="231"/>
    </i>
    <i r="1">
      <x v="1437"/>
    </i>
    <i>
      <x v="232"/>
    </i>
    <i r="1">
      <x v="1439"/>
    </i>
    <i>
      <x v="233"/>
    </i>
    <i r="1">
      <x v="1440"/>
    </i>
    <i>
      <x v="234"/>
    </i>
    <i r="1">
      <x v="550"/>
    </i>
    <i r="1">
      <x v="551"/>
    </i>
    <i r="1">
      <x v="552"/>
    </i>
    <i>
      <x v="235"/>
    </i>
    <i r="1">
      <x v="38"/>
    </i>
    <i r="1">
      <x v="599"/>
    </i>
    <i r="1">
      <x v="1142"/>
    </i>
    <i r="1">
      <x v="1167"/>
    </i>
    <i r="1">
      <x v="1390"/>
    </i>
    <i r="1">
      <x v="1441"/>
    </i>
    <i r="1">
      <x v="1442"/>
    </i>
    <i r="1">
      <x v="1443"/>
    </i>
    <i>
      <x v="236"/>
    </i>
    <i r="1">
      <x v="1449"/>
    </i>
    <i>
      <x v="237"/>
    </i>
    <i r="1">
      <x v="1446"/>
    </i>
    <i r="1">
      <x v="1448"/>
    </i>
    <i r="1">
      <x v="1450"/>
    </i>
    <i>
      <x v="238"/>
    </i>
    <i r="1">
      <x v="1451"/>
    </i>
    <i>
      <x v="239"/>
    </i>
    <i r="1">
      <x v="1456"/>
    </i>
    <i r="1">
      <x v="1457"/>
    </i>
    <i>
      <x v="240"/>
    </i>
    <i r="1">
      <x v="1458"/>
    </i>
    <i r="1">
      <x v="1459"/>
    </i>
    <i>
      <x v="241"/>
    </i>
    <i r="1">
      <x v="1467"/>
    </i>
    <i>
      <x v="242"/>
    </i>
    <i r="1">
      <x v="17"/>
    </i>
    <i r="1">
      <x v="93"/>
    </i>
    <i r="1">
      <x v="153"/>
    </i>
    <i r="1">
      <x v="167"/>
    </i>
    <i r="1">
      <x v="188"/>
    </i>
    <i r="1">
      <x v="405"/>
    </i>
    <i r="1">
      <x v="657"/>
    </i>
    <i r="1">
      <x v="689"/>
    </i>
    <i r="1">
      <x v="691"/>
    </i>
    <i r="1">
      <x v="716"/>
    </i>
    <i r="1">
      <x v="723"/>
    </i>
    <i r="1">
      <x v="740"/>
    </i>
    <i r="1">
      <x v="855"/>
    </i>
    <i r="1">
      <x v="921"/>
    </i>
    <i r="1">
      <x v="980"/>
    </i>
    <i r="1">
      <x v="1040"/>
    </i>
    <i r="1">
      <x v="1084"/>
    </i>
    <i r="1">
      <x v="1091"/>
    </i>
    <i r="1">
      <x v="1205"/>
    </i>
    <i r="1">
      <x v="1469"/>
    </i>
    <i r="1">
      <x v="1470"/>
    </i>
    <i r="1">
      <x v="1471"/>
    </i>
    <i r="1">
      <x v="1487"/>
    </i>
    <i r="1">
      <x v="1563"/>
    </i>
    <i r="1">
      <x v="1615"/>
    </i>
    <i r="1">
      <x v="1760"/>
    </i>
    <i r="1">
      <x v="1792"/>
    </i>
    <i>
      <x v="243"/>
    </i>
    <i r="1">
      <x v="1472"/>
    </i>
    <i r="1">
      <x v="1473"/>
    </i>
    <i r="1">
      <x v="1474"/>
    </i>
    <i>
      <x v="244"/>
    </i>
    <i r="1">
      <x v="67"/>
    </i>
    <i r="1">
      <x v="181"/>
    </i>
    <i r="1">
      <x v="258"/>
    </i>
    <i r="1">
      <x v="400"/>
    </i>
    <i r="1">
      <x v="495"/>
    </i>
    <i r="1">
      <x v="663"/>
    </i>
    <i r="1">
      <x v="806"/>
    </i>
    <i r="1">
      <x v="808"/>
    </i>
    <i r="1">
      <x v="948"/>
    </i>
    <i r="1">
      <x v="951"/>
    </i>
    <i r="1">
      <x v="1041"/>
    </i>
    <i r="1">
      <x v="1318"/>
    </i>
    <i r="1">
      <x v="1476"/>
    </i>
    <i r="1">
      <x v="1477"/>
    </i>
    <i r="1">
      <x v="1495"/>
    </i>
    <i r="1">
      <x v="1536"/>
    </i>
    <i r="1">
      <x v="1762"/>
    </i>
    <i r="1">
      <x v="1786"/>
    </i>
    <i r="1">
      <x v="1938"/>
    </i>
    <i r="1">
      <x v="1963"/>
    </i>
    <i>
      <x v="245"/>
    </i>
    <i r="1">
      <x v="1480"/>
    </i>
    <i r="1">
      <x v="1650"/>
    </i>
    <i r="1">
      <x v="1748"/>
    </i>
    <i r="1">
      <x v="1844"/>
    </i>
    <i r="1">
      <x v="1864"/>
    </i>
    <i>
      <x v="246"/>
    </i>
    <i r="1">
      <x v="982"/>
    </i>
    <i r="1">
      <x v="1489"/>
    </i>
    <i r="1">
      <x v="1490"/>
    </i>
    <i>
      <x v="247"/>
    </i>
    <i r="1">
      <x v="242"/>
    </i>
    <i r="1">
      <x v="775"/>
    </i>
    <i r="1">
      <x v="1496"/>
    </i>
    <i r="1">
      <x v="1497"/>
    </i>
    <i r="1">
      <x v="1498"/>
    </i>
    <i>
      <x v="248"/>
    </i>
    <i r="1">
      <x v="182"/>
    </i>
    <i r="1">
      <x v="217"/>
    </i>
    <i r="1">
      <x v="252"/>
    </i>
    <i r="1">
      <x v="1500"/>
    </i>
    <i r="1">
      <x v="1719"/>
    </i>
    <i r="1">
      <x v="1803"/>
    </i>
    <i>
      <x v="249"/>
    </i>
    <i r="1">
      <x v="626"/>
    </i>
    <i r="1">
      <x v="656"/>
    </i>
    <i r="1">
      <x v="1507"/>
    </i>
    <i r="1">
      <x v="1508"/>
    </i>
    <i r="1">
      <x v="1509"/>
    </i>
    <i>
      <x v="250"/>
    </i>
    <i r="1">
      <x v="1520"/>
    </i>
    <i>
      <x v="251"/>
    </i>
    <i r="1">
      <x v="1522"/>
    </i>
    <i>
      <x v="252"/>
    </i>
    <i r="1">
      <x v="1460"/>
    </i>
    <i r="1">
      <x v="1529"/>
    </i>
    <i r="1">
      <x v="1530"/>
    </i>
    <i r="1">
      <x v="1531"/>
    </i>
    <i>
      <x v="253"/>
    </i>
    <i r="1">
      <x v="1539"/>
    </i>
    <i>
      <x v="254"/>
    </i>
    <i r="1">
      <x v="1679"/>
    </i>
    <i>
      <x v="255"/>
    </i>
    <i r="1">
      <x v="1686"/>
    </i>
    <i r="1">
      <x v="1688"/>
    </i>
    <i>
      <x v="256"/>
    </i>
    <i r="1">
      <x v="571"/>
    </i>
    <i r="1">
      <x v="572"/>
    </i>
    <i r="1">
      <x v="573"/>
    </i>
    <i r="1">
      <x v="651"/>
    </i>
    <i>
      <x v="257"/>
    </i>
    <i r="1">
      <x v="1564"/>
    </i>
    <i>
      <x v="258"/>
    </i>
    <i r="1">
      <x v="8"/>
    </i>
    <i r="1">
      <x v="14"/>
    </i>
    <i r="1">
      <x v="15"/>
    </i>
    <i r="1">
      <x v="23"/>
    </i>
    <i r="1">
      <x v="24"/>
    </i>
    <i r="1">
      <x v="43"/>
    </i>
    <i r="1">
      <x v="66"/>
    </i>
    <i r="1">
      <x v="68"/>
    </i>
    <i r="1">
      <x v="72"/>
    </i>
    <i r="1">
      <x v="82"/>
    </i>
    <i r="1">
      <x v="136"/>
    </i>
    <i r="1">
      <x v="142"/>
    </i>
    <i r="1">
      <x v="151"/>
    </i>
    <i r="1">
      <x v="192"/>
    </i>
    <i r="1">
      <x v="197"/>
    </i>
    <i r="1">
      <x v="205"/>
    </i>
    <i r="1">
      <x v="210"/>
    </i>
    <i r="1">
      <x v="262"/>
    </i>
    <i r="1">
      <x v="287"/>
    </i>
    <i r="1">
      <x v="316"/>
    </i>
    <i r="1">
      <x v="323"/>
    </i>
    <i r="1">
      <x v="374"/>
    </i>
    <i r="1">
      <x v="386"/>
    </i>
    <i r="1">
      <x v="387"/>
    </i>
    <i r="1">
      <x v="396"/>
    </i>
    <i r="1">
      <x v="420"/>
    </i>
    <i r="1">
      <x v="454"/>
    </i>
    <i r="1">
      <x v="486"/>
    </i>
    <i r="1">
      <x v="517"/>
    </i>
    <i r="1">
      <x v="562"/>
    </i>
    <i r="1">
      <x v="565"/>
    </i>
    <i r="1">
      <x v="586"/>
    </i>
    <i r="1">
      <x v="593"/>
    </i>
    <i r="1">
      <x v="596"/>
    </i>
    <i r="1">
      <x v="624"/>
    </i>
    <i r="1">
      <x v="643"/>
    </i>
    <i r="1">
      <x v="648"/>
    </i>
    <i r="1">
      <x v="684"/>
    </i>
    <i r="1">
      <x v="688"/>
    </i>
    <i r="1">
      <x v="714"/>
    </i>
    <i r="1">
      <x v="781"/>
    </i>
    <i r="1">
      <x v="785"/>
    </i>
    <i r="1">
      <x v="786"/>
    </i>
    <i r="1">
      <x v="801"/>
    </i>
    <i r="1">
      <x v="805"/>
    </i>
    <i r="1">
      <x v="820"/>
    </i>
    <i r="1">
      <x v="821"/>
    </i>
    <i r="1">
      <x v="822"/>
    </i>
    <i r="1">
      <x v="824"/>
    </i>
    <i r="1">
      <x v="871"/>
    </i>
    <i r="1">
      <x v="900"/>
    </i>
    <i r="1">
      <x v="937"/>
    </i>
    <i r="1">
      <x v="940"/>
    </i>
    <i r="1">
      <x v="950"/>
    </i>
    <i r="1">
      <x v="968"/>
    </i>
    <i r="1">
      <x v="975"/>
    </i>
    <i r="1">
      <x v="998"/>
    </i>
    <i r="1">
      <x v="999"/>
    </i>
    <i r="1">
      <x v="1000"/>
    </i>
    <i r="1">
      <x v="1019"/>
    </i>
    <i r="1">
      <x v="1023"/>
    </i>
    <i r="1">
      <x v="1024"/>
    </i>
    <i r="1">
      <x v="1033"/>
    </i>
    <i r="1">
      <x v="1053"/>
    </i>
    <i r="1">
      <x v="1075"/>
    </i>
    <i r="1">
      <x v="1078"/>
    </i>
    <i r="1">
      <x v="1080"/>
    </i>
    <i r="1">
      <x v="1097"/>
    </i>
    <i r="1">
      <x v="1104"/>
    </i>
    <i r="1">
      <x v="1118"/>
    </i>
    <i r="1">
      <x v="1119"/>
    </i>
    <i r="1">
      <x v="1141"/>
    </i>
    <i r="1">
      <x v="1199"/>
    </i>
    <i r="1">
      <x v="1224"/>
    </i>
    <i r="1">
      <x v="1256"/>
    </i>
    <i r="1">
      <x v="1294"/>
    </i>
    <i r="1">
      <x v="1296"/>
    </i>
    <i r="1">
      <x v="1311"/>
    </i>
    <i r="1">
      <x v="1368"/>
    </i>
    <i r="1">
      <x v="1436"/>
    </i>
    <i r="1">
      <x v="1445"/>
    </i>
    <i r="1">
      <x v="1453"/>
    </i>
    <i r="1">
      <x v="1488"/>
    </i>
    <i r="1">
      <x v="1501"/>
    </i>
    <i r="1">
      <x v="1519"/>
    </i>
    <i r="1">
      <x v="1527"/>
    </i>
    <i r="1">
      <x v="1536"/>
    </i>
    <i r="1">
      <x v="1551"/>
    </i>
    <i r="1">
      <x v="1559"/>
    </i>
    <i r="1">
      <x v="1561"/>
    </i>
    <i r="1">
      <x v="1574"/>
    </i>
    <i r="1">
      <x v="1651"/>
    </i>
    <i r="1">
      <x v="1659"/>
    </i>
    <i r="1">
      <x v="1711"/>
    </i>
    <i r="1">
      <x v="1774"/>
    </i>
    <i r="1">
      <x v="1783"/>
    </i>
    <i r="1">
      <x v="1789"/>
    </i>
    <i r="1">
      <x v="1811"/>
    </i>
    <i r="1">
      <x v="1845"/>
    </i>
    <i r="1">
      <x v="1862"/>
    </i>
    <i r="1">
      <x v="1865"/>
    </i>
    <i r="1">
      <x v="1902"/>
    </i>
    <i r="1">
      <x v="1909"/>
    </i>
    <i r="1">
      <x v="1918"/>
    </i>
    <i r="1">
      <x v="1919"/>
    </i>
    <i r="1">
      <x v="1926"/>
    </i>
    <i r="1">
      <x v="1945"/>
    </i>
    <i r="1">
      <x v="1949"/>
    </i>
    <i r="1">
      <x v="1972"/>
    </i>
    <i>
      <x v="259"/>
    </i>
    <i r="1">
      <x v="103"/>
    </i>
    <i r="1">
      <x v="191"/>
    </i>
    <i r="1">
      <x v="227"/>
    </i>
    <i r="1">
      <x v="286"/>
    </i>
    <i r="1">
      <x v="504"/>
    </i>
    <i r="1">
      <x v="620"/>
    </i>
    <i r="1">
      <x v="1008"/>
    </i>
    <i r="1">
      <x v="1057"/>
    </i>
    <i r="1">
      <x v="1555"/>
    </i>
    <i r="1">
      <x v="1577"/>
    </i>
    <i r="1">
      <x v="1707"/>
    </i>
    <i>
      <x v="260"/>
    </i>
    <i r="1">
      <x v="819"/>
    </i>
    <i r="1">
      <x v="1504"/>
    </i>
    <i r="1">
      <x v="1579"/>
    </i>
    <i r="1">
      <x v="1580"/>
    </i>
    <i r="1">
      <x v="1581"/>
    </i>
    <i>
      <x v="261"/>
    </i>
    <i r="1">
      <x v="1582"/>
    </i>
    <i r="1">
      <x v="1583"/>
    </i>
    <i r="1">
      <x v="1584"/>
    </i>
    <i>
      <x v="262"/>
    </i>
    <i r="1">
      <x v="650"/>
    </i>
    <i r="1">
      <x v="699"/>
    </i>
    <i r="1">
      <x v="1586"/>
    </i>
    <i r="1">
      <x v="1587"/>
    </i>
    <i r="1">
      <x v="1588"/>
    </i>
    <i>
      <x v="263"/>
    </i>
    <i r="1">
      <x v="120"/>
    </i>
    <i r="1">
      <x v="209"/>
    </i>
    <i r="1">
      <x v="273"/>
    </i>
    <i r="1">
      <x v="505"/>
    </i>
    <i r="1">
      <x v="1178"/>
    </i>
    <i r="1">
      <x v="1264"/>
    </i>
    <i r="1">
      <x v="1295"/>
    </i>
    <i r="1">
      <x v="1600"/>
    </i>
    <i>
      <x v="264"/>
    </i>
    <i r="1">
      <x v="16"/>
    </i>
    <i r="1">
      <x v="19"/>
    </i>
    <i r="1">
      <x v="131"/>
    </i>
    <i r="1">
      <x v="146"/>
    </i>
    <i r="1">
      <x v="453"/>
    </i>
    <i r="1">
      <x v="463"/>
    </i>
    <i r="1">
      <x v="715"/>
    </i>
    <i r="1">
      <x v="849"/>
    </i>
    <i r="1">
      <x v="902"/>
    </i>
    <i r="1">
      <x v="1110"/>
    </i>
    <i r="1">
      <x v="1359"/>
    </i>
    <i r="1">
      <x v="1479"/>
    </i>
    <i r="1">
      <x v="1608"/>
    </i>
    <i r="1">
      <x v="1610"/>
    </i>
    <i r="1">
      <x v="1755"/>
    </i>
    <i>
      <x v="265"/>
    </i>
    <i r="1">
      <x v="1627"/>
    </i>
    <i>
      <x v="266"/>
    </i>
    <i r="1">
      <x v="1628"/>
    </i>
    <i>
      <x v="267"/>
    </i>
    <i r="1">
      <x v="194"/>
    </i>
    <i r="1">
      <x v="204"/>
    </i>
    <i r="1">
      <x v="223"/>
    </i>
    <i r="1">
      <x v="227"/>
    </i>
    <i r="1">
      <x v="421"/>
    </i>
    <i r="1">
      <x v="485"/>
    </i>
    <i r="1">
      <x v="609"/>
    </i>
    <i r="1">
      <x v="985"/>
    </i>
    <i r="1">
      <x v="1016"/>
    </i>
    <i r="1">
      <x v="1499"/>
    </i>
    <i r="1">
      <x v="1573"/>
    </i>
    <i r="1">
      <x v="1636"/>
    </i>
    <i r="1">
      <x v="1812"/>
    </i>
    <i r="1">
      <x v="1854"/>
    </i>
    <i>
      <x v="268"/>
    </i>
    <i r="1">
      <x v="195"/>
    </i>
    <i r="1">
      <x v="260"/>
    </i>
    <i r="1">
      <x v="520"/>
    </i>
    <i r="1">
      <x v="1161"/>
    </i>
    <i r="1">
      <x v="1227"/>
    </i>
    <i r="1">
      <x v="1309"/>
    </i>
    <i r="1">
      <x v="1637"/>
    </i>
    <i r="1">
      <x v="1638"/>
    </i>
    <i r="1">
      <x v="1795"/>
    </i>
    <i r="1">
      <x v="1835"/>
    </i>
    <i r="1">
      <x v="1838"/>
    </i>
    <i>
      <x v="269"/>
    </i>
    <i r="1">
      <x v="1640"/>
    </i>
    <i r="1">
      <x v="1641"/>
    </i>
    <i r="1">
      <x v="1642"/>
    </i>
    <i>
      <x v="270"/>
    </i>
    <i r="1">
      <x v="1122"/>
    </i>
    <i r="1">
      <x v="1646"/>
    </i>
    <i>
      <x v="271"/>
    </i>
    <i r="1">
      <x v="154"/>
    </i>
    <i r="1">
      <x v="207"/>
    </i>
    <i r="1">
      <x v="411"/>
    </i>
    <i r="1">
      <x v="434"/>
    </i>
    <i r="1">
      <x v="706"/>
    </i>
    <i r="1">
      <x v="823"/>
    </i>
    <i r="1">
      <x v="1022"/>
    </i>
    <i r="1">
      <x v="1026"/>
    </i>
    <i r="1">
      <x v="1042"/>
    </i>
    <i r="1">
      <x v="1188"/>
    </i>
    <i r="1">
      <x v="1288"/>
    </i>
    <i r="1">
      <x v="1319"/>
    </i>
    <i r="1">
      <x v="1614"/>
    </i>
    <i r="1">
      <x v="1647"/>
    </i>
    <i r="1">
      <x v="1648"/>
    </i>
    <i r="1">
      <x v="1742"/>
    </i>
    <i>
      <x v="272"/>
    </i>
    <i r="1">
      <x v="1652"/>
    </i>
    <i r="1">
      <x v="1653"/>
    </i>
    <i r="1">
      <x v="1654"/>
    </i>
    <i r="1">
      <x v="1655"/>
    </i>
    <i>
      <x v="273"/>
    </i>
    <i r="1">
      <x v="1658"/>
    </i>
    <i>
      <x v="274"/>
    </i>
    <i r="1">
      <x v="1668"/>
    </i>
    <i>
      <x v="275"/>
    </i>
    <i r="1">
      <x v="7"/>
    </i>
    <i r="1">
      <x v="46"/>
    </i>
    <i r="1">
      <x v="63"/>
    </i>
    <i r="1">
      <x v="71"/>
    </i>
    <i r="1">
      <x v="90"/>
    </i>
    <i r="1">
      <x v="148"/>
    </i>
    <i r="1">
      <x v="152"/>
    </i>
    <i r="1">
      <x v="241"/>
    </i>
    <i r="1">
      <x v="330"/>
    </i>
    <i r="1">
      <x v="529"/>
    </i>
    <i r="1">
      <x v="534"/>
    </i>
    <i r="1">
      <x v="544"/>
    </i>
    <i r="1">
      <x v="558"/>
    </i>
    <i r="1">
      <x v="561"/>
    </i>
    <i r="1">
      <x v="584"/>
    </i>
    <i r="1">
      <x v="589"/>
    </i>
    <i r="1">
      <x v="615"/>
    </i>
    <i r="1">
      <x v="634"/>
    </i>
    <i r="1">
      <x v="661"/>
    </i>
    <i r="1">
      <x v="733"/>
    </i>
    <i r="1">
      <x v="761"/>
    </i>
    <i r="1">
      <x v="777"/>
    </i>
    <i r="1">
      <x v="808"/>
    </i>
    <i r="1">
      <x v="954"/>
    </i>
    <i r="1">
      <x v="957"/>
    </i>
    <i r="1">
      <x v="969"/>
    </i>
    <i r="1">
      <x v="974"/>
    </i>
    <i r="1">
      <x v="983"/>
    </i>
    <i r="1">
      <x v="990"/>
    </i>
    <i r="1">
      <x v="992"/>
    </i>
    <i r="1">
      <x v="1017"/>
    </i>
    <i r="1">
      <x v="1144"/>
    </i>
    <i r="1">
      <x v="1187"/>
    </i>
    <i r="1">
      <x v="1189"/>
    </i>
    <i r="1">
      <x v="1228"/>
    </i>
    <i r="1">
      <x v="1301"/>
    </i>
    <i r="1">
      <x v="1376"/>
    </i>
    <i r="1">
      <x v="1414"/>
    </i>
    <i r="1">
      <x v="1466"/>
    </i>
    <i r="1">
      <x v="1485"/>
    </i>
    <i r="1">
      <x v="1515"/>
    </i>
    <i r="1">
      <x v="1516"/>
    </i>
    <i r="1">
      <x v="1537"/>
    </i>
    <i r="1">
      <x v="1550"/>
    </i>
    <i r="1">
      <x v="1594"/>
    </i>
    <i r="1">
      <x v="1598"/>
    </i>
    <i r="1">
      <x v="1669"/>
    </i>
    <i r="1">
      <x v="1711"/>
    </i>
    <i r="1">
      <x v="1775"/>
    </i>
    <i r="1">
      <x v="1931"/>
    </i>
    <i r="1">
      <x v="1944"/>
    </i>
    <i r="1">
      <x v="1962"/>
    </i>
    <i r="1">
      <x v="1967"/>
    </i>
    <i r="1">
      <x v="1989"/>
    </i>
    <i r="1">
      <x v="1997"/>
    </i>
    <i>
      <x v="276"/>
    </i>
    <i r="1">
      <x v="1672"/>
    </i>
    <i r="1">
      <x v="1673"/>
    </i>
    <i>
      <x v="277"/>
    </i>
    <i r="1">
      <x v="1680"/>
    </i>
    <i>
      <x v="278"/>
    </i>
    <i r="1">
      <x v="1681"/>
    </i>
    <i>
      <x v="279"/>
    </i>
    <i r="1">
      <x v="1682"/>
    </i>
    <i>
      <x v="280"/>
    </i>
    <i r="1">
      <x v="1683"/>
    </i>
    <i>
      <x v="281"/>
    </i>
    <i r="1">
      <x v="1684"/>
    </i>
    <i>
      <x v="282"/>
    </i>
    <i r="1">
      <x v="1687"/>
    </i>
    <i>
      <x v="283"/>
    </i>
    <i r="1">
      <x v="1689"/>
    </i>
    <i>
      <x v="284"/>
    </i>
    <i r="1">
      <x v="1690"/>
    </i>
    <i>
      <x v="285"/>
    </i>
    <i r="1">
      <x v="1691"/>
    </i>
    <i>
      <x v="286"/>
    </i>
    <i r="1">
      <x v="1692"/>
    </i>
    <i>
      <x v="287"/>
    </i>
    <i r="1">
      <x v="1693"/>
    </i>
    <i>
      <x v="288"/>
    </i>
    <i r="1">
      <x v="1694"/>
    </i>
    <i>
      <x v="289"/>
    </i>
    <i r="1">
      <x v="1695"/>
    </i>
    <i>
      <x v="290"/>
    </i>
    <i r="1">
      <x v="1696"/>
    </i>
    <i>
      <x v="291"/>
    </i>
    <i r="1">
      <x v="1697"/>
    </i>
    <i>
      <x v="292"/>
    </i>
    <i r="1">
      <x v="220"/>
    </i>
    <i r="1">
      <x v="276"/>
    </i>
    <i r="1">
      <x v="469"/>
    </i>
    <i r="1">
      <x v="1407"/>
    </i>
    <i r="1">
      <x v="1702"/>
    </i>
    <i r="1">
      <x v="1703"/>
    </i>
    <i r="1">
      <x v="1704"/>
    </i>
    <i r="1">
      <x v="1834"/>
    </i>
    <i r="1">
      <x v="1849"/>
    </i>
    <i>
      <x v="293"/>
    </i>
    <i r="1">
      <x v="1706"/>
    </i>
    <i>
      <x v="294"/>
    </i>
    <i r="1">
      <x v="39"/>
    </i>
    <i r="1">
      <x v="253"/>
    </i>
    <i r="1">
      <x v="271"/>
    </i>
    <i r="1">
      <x v="1393"/>
    </i>
    <i r="1">
      <x v="1554"/>
    </i>
    <i r="1">
      <x v="1708"/>
    </i>
    <i>
      <x v="295"/>
    </i>
    <i r="1">
      <x v="186"/>
    </i>
    <i r="1">
      <x v="1714"/>
    </i>
    <i r="1">
      <x v="1715"/>
    </i>
    <i r="1">
      <x v="1970"/>
    </i>
    <i>
      <x v="296"/>
    </i>
    <i r="1">
      <x v="616"/>
    </i>
    <i r="1">
      <x v="1721"/>
    </i>
    <i r="1">
      <x v="1722"/>
    </i>
    <i r="1">
      <x v="1723"/>
    </i>
    <i>
      <x v="297"/>
    </i>
    <i r="1">
      <x v="59"/>
    </i>
    <i>
      <x v="298"/>
    </i>
    <i r="1">
      <x v="1726"/>
    </i>
    <i>
      <x v="299"/>
    </i>
    <i r="1">
      <x v="1725"/>
    </i>
    <i>
      <x v="300"/>
    </i>
    <i r="1">
      <x v="1728"/>
    </i>
    <i>
      <x v="301"/>
    </i>
    <i r="1">
      <x v="118"/>
    </i>
    <i r="1">
      <x v="119"/>
    </i>
    <i r="1">
      <x v="361"/>
    </i>
    <i r="1">
      <x v="372"/>
    </i>
    <i r="1">
      <x v="467"/>
    </i>
    <i r="1">
      <x v="482"/>
    </i>
    <i r="1">
      <x v="922"/>
    </i>
    <i r="1">
      <x v="967"/>
    </i>
    <i r="1">
      <x v="1036"/>
    </i>
    <i r="1">
      <x v="1169"/>
    </i>
    <i r="1">
      <x v="1732"/>
    </i>
    <i r="1">
      <x v="1733"/>
    </i>
    <i r="1">
      <x v="1734"/>
    </i>
    <i r="1">
      <x v="1763"/>
    </i>
    <i r="1">
      <x v="1861"/>
    </i>
    <i>
      <x v="302"/>
    </i>
    <i r="1">
      <x v="1739"/>
    </i>
    <i>
      <x v="303"/>
    </i>
    <i r="1">
      <x v="259"/>
    </i>
    <i r="1">
      <x v="677"/>
    </i>
    <i r="1">
      <x v="1333"/>
    </i>
    <i r="1">
      <x v="1390"/>
    </i>
    <i r="1">
      <x v="1616"/>
    </i>
    <i r="1">
      <x v="1735"/>
    </i>
    <i r="1">
      <x v="1741"/>
    </i>
    <i r="1">
      <x v="1898"/>
    </i>
    <i>
      <x v="304"/>
    </i>
    <i r="1">
      <x v="40"/>
    </i>
    <i r="1">
      <x v="46"/>
    </i>
    <i r="1">
      <x v="70"/>
    </i>
    <i r="1">
      <x v="106"/>
    </i>
    <i r="1">
      <x v="115"/>
    </i>
    <i r="1">
      <x v="126"/>
    </i>
    <i r="1">
      <x v="149"/>
    </i>
    <i r="1">
      <x v="151"/>
    </i>
    <i r="1">
      <x v="356"/>
    </i>
    <i r="1">
      <x v="394"/>
    </i>
    <i r="1">
      <x v="416"/>
    </i>
    <i r="1">
      <x v="417"/>
    </i>
    <i r="1">
      <x v="457"/>
    </i>
    <i r="1">
      <x v="522"/>
    </i>
    <i r="1">
      <x v="526"/>
    </i>
    <i r="1">
      <x v="540"/>
    </i>
    <i r="1">
      <x v="555"/>
    </i>
    <i r="1">
      <x v="561"/>
    </i>
    <i r="1">
      <x v="570"/>
    </i>
    <i r="1">
      <x v="595"/>
    </i>
    <i r="1">
      <x v="634"/>
    </i>
    <i r="1">
      <x v="639"/>
    </i>
    <i r="1">
      <x v="697"/>
    </i>
    <i r="1">
      <x v="724"/>
    </i>
    <i r="1">
      <x v="759"/>
    </i>
    <i r="1">
      <x v="778"/>
    </i>
    <i r="1">
      <x v="808"/>
    </i>
    <i r="1">
      <x v="935"/>
    </i>
    <i r="1">
      <x v="975"/>
    </i>
    <i r="1">
      <x v="984"/>
    </i>
    <i r="1">
      <x v="999"/>
    </i>
    <i r="1">
      <x v="1014"/>
    </i>
    <i r="1">
      <x v="1018"/>
    </i>
    <i r="1">
      <x v="1027"/>
    </i>
    <i r="1">
      <x v="1028"/>
    </i>
    <i r="1">
      <x v="1063"/>
    </i>
    <i r="1">
      <x v="1102"/>
    </i>
    <i r="1">
      <x v="1163"/>
    </i>
    <i r="1">
      <x v="1245"/>
    </i>
    <i r="1">
      <x v="1265"/>
    </i>
    <i r="1">
      <x v="1371"/>
    </i>
    <i r="1">
      <x v="1401"/>
    </i>
    <i r="1">
      <x v="1464"/>
    </i>
    <i r="1">
      <x v="1516"/>
    </i>
    <i r="1">
      <x v="1568"/>
    </i>
    <i r="1">
      <x v="1569"/>
    </i>
    <i r="1">
      <x v="1602"/>
    </i>
    <i r="1">
      <x v="1603"/>
    </i>
    <i r="1">
      <x v="1629"/>
    </i>
    <i r="1">
      <x v="1698"/>
    </i>
    <i r="1">
      <x v="1700"/>
    </i>
    <i r="1">
      <x v="1717"/>
    </i>
    <i r="1">
      <x v="1756"/>
    </i>
    <i r="1">
      <x v="1819"/>
    </i>
    <i r="1">
      <x v="1826"/>
    </i>
    <i r="1">
      <x v="1882"/>
    </i>
    <i r="1">
      <x v="1898"/>
    </i>
    <i r="1">
      <x v="1944"/>
    </i>
    <i r="1">
      <x v="1949"/>
    </i>
    <i r="1">
      <x v="1961"/>
    </i>
    <i>
      <x v="305"/>
    </i>
    <i r="1">
      <x v="1757"/>
    </i>
    <i>
      <x v="306"/>
    </i>
    <i r="1">
      <x v="211"/>
    </i>
    <i r="1">
      <x v="608"/>
    </i>
    <i r="1">
      <x v="917"/>
    </i>
    <i r="1">
      <x v="1037"/>
    </i>
    <i r="1">
      <x v="1510"/>
    </i>
    <i r="1">
      <x v="1595"/>
    </i>
    <i r="1">
      <x v="1727"/>
    </i>
    <i r="1">
      <x v="1758"/>
    </i>
    <i r="1">
      <x v="1759"/>
    </i>
    <i>
      <x v="307"/>
    </i>
    <i r="1">
      <x v="1764"/>
    </i>
    <i r="1">
      <x v="1765"/>
    </i>
    <i>
      <x v="308"/>
    </i>
    <i r="1">
      <x v="1355"/>
    </i>
    <i r="1">
      <x v="1766"/>
    </i>
    <i r="1">
      <x v="1767"/>
    </i>
    <i r="1">
      <x v="1768"/>
    </i>
    <i>
      <x v="309"/>
    </i>
    <i r="1">
      <x v="1784"/>
    </i>
    <i>
      <x v="310"/>
    </i>
    <i r="1">
      <x v="352"/>
    </i>
    <i r="1">
      <x v="1800"/>
    </i>
    <i r="1">
      <x v="1801"/>
    </i>
    <i r="1">
      <x v="1802"/>
    </i>
    <i>
      <x v="311"/>
    </i>
    <i r="1">
      <x v="274"/>
    </i>
    <i r="1">
      <x v="1804"/>
    </i>
    <i r="1">
      <x v="1805"/>
    </i>
    <i r="1">
      <x v="1806"/>
    </i>
    <i r="1">
      <x v="1807"/>
    </i>
    <i>
      <x v="312"/>
    </i>
    <i r="1">
      <x v="322"/>
    </i>
    <i r="1">
      <x v="585"/>
    </i>
    <i r="1">
      <x v="880"/>
    </i>
    <i r="1">
      <x v="973"/>
    </i>
    <i r="1">
      <x v="1808"/>
    </i>
    <i r="1">
      <x v="1809"/>
    </i>
    <i r="1">
      <x v="1810"/>
    </i>
    <i r="1">
      <x v="1853"/>
    </i>
    <i>
      <x v="313"/>
    </i>
    <i r="1">
      <x v="1814"/>
    </i>
    <i>
      <x v="314"/>
    </i>
    <i r="1">
      <x v="1817"/>
    </i>
    <i r="1">
      <x v="1818"/>
    </i>
    <i>
      <x v="315"/>
    </i>
    <i r="1">
      <x v="1822"/>
    </i>
    <i r="1">
      <x v="1823"/>
    </i>
    <i>
      <x v="316"/>
    </i>
    <i r="1">
      <x v="189"/>
    </i>
    <i r="1">
      <x v="556"/>
    </i>
    <i r="1">
      <x v="1612"/>
    </i>
    <i r="1">
      <x v="1782"/>
    </i>
    <i r="1">
      <x v="1829"/>
    </i>
    <i>
      <x v="317"/>
    </i>
    <i r="1">
      <x v="12"/>
    </i>
    <i r="1">
      <x v="108"/>
    </i>
    <i r="1">
      <x v="432"/>
    </i>
    <i r="1">
      <x v="601"/>
    </i>
    <i r="1">
      <x v="987"/>
    </i>
    <i r="1">
      <x v="1117"/>
    </i>
    <i r="1">
      <x v="1379"/>
    </i>
    <i r="1">
      <x v="1830"/>
    </i>
    <i r="1">
      <x v="1831"/>
    </i>
    <i r="1">
      <x v="1832"/>
    </i>
    <i>
      <x v="318"/>
    </i>
    <i r="1">
      <x v="1842"/>
    </i>
    <i>
      <x v="319"/>
    </i>
    <i r="1">
      <x v="238"/>
    </i>
    <i r="1">
      <x v="367"/>
    </i>
    <i r="1">
      <x v="368"/>
    </i>
    <i r="1">
      <x v="418"/>
    </i>
    <i r="1">
      <x v="512"/>
    </i>
    <i r="1">
      <x v="1197"/>
    </i>
    <i r="1">
      <x v="1747"/>
    </i>
    <i r="1">
      <x v="1848"/>
    </i>
    <i>
      <x v="320"/>
    </i>
    <i r="1">
      <x v="1341"/>
    </i>
    <i r="1">
      <x v="1852"/>
    </i>
    <i>
      <x v="321"/>
    </i>
    <i r="1">
      <x v="25"/>
    </i>
    <i r="1">
      <x v="91"/>
    </i>
    <i r="1">
      <x v="268"/>
    </i>
    <i r="1">
      <x v="315"/>
    </i>
    <i r="1">
      <x v="409"/>
    </i>
    <i r="1">
      <x v="422"/>
    </i>
    <i r="1">
      <x v="468"/>
    </i>
    <i r="1">
      <x v="525"/>
    </i>
    <i r="1">
      <x v="545"/>
    </i>
    <i r="1">
      <x v="554"/>
    </i>
    <i r="1">
      <x v="576"/>
    </i>
    <i r="1">
      <x v="582"/>
    </i>
    <i r="1">
      <x v="590"/>
    </i>
    <i r="1">
      <x v="598"/>
    </i>
    <i r="1">
      <x v="670"/>
    </i>
    <i r="1">
      <x v="679"/>
    </i>
    <i r="1">
      <x v="686"/>
    </i>
    <i r="1">
      <x v="737"/>
    </i>
    <i r="1">
      <x v="754"/>
    </i>
    <i r="1">
      <x v="756"/>
    </i>
    <i r="1">
      <x v="798"/>
    </i>
    <i r="1">
      <x v="807"/>
    </i>
    <i r="1">
      <x v="816"/>
    </i>
    <i r="1">
      <x v="910"/>
    </i>
    <i r="1">
      <x v="973"/>
    </i>
    <i r="1">
      <x v="1051"/>
    </i>
    <i r="1">
      <x v="1086"/>
    </i>
    <i r="1">
      <x v="1131"/>
    </i>
    <i r="1">
      <x v="1380"/>
    </i>
    <i r="1">
      <x v="1534"/>
    </i>
    <i r="1">
      <x v="1536"/>
    </i>
    <i r="1">
      <x v="1552"/>
    </i>
    <i r="1">
      <x v="1562"/>
    </i>
    <i r="1">
      <x v="1633"/>
    </i>
    <i r="1">
      <x v="1778"/>
    </i>
    <i r="1">
      <x v="1855"/>
    </i>
    <i r="1">
      <x v="1856"/>
    </i>
    <i r="1">
      <x v="1857"/>
    </i>
    <i r="1">
      <x v="1891"/>
    </i>
    <i r="1">
      <x v="1898"/>
    </i>
    <i>
      <x v="322"/>
    </i>
    <i r="1">
      <x v="243"/>
    </i>
    <i r="1">
      <x v="1088"/>
    </i>
    <i r="1">
      <x v="1859"/>
    </i>
    <i>
      <x v="323"/>
    </i>
    <i r="1">
      <x v="1869"/>
    </i>
    <i>
      <x v="324"/>
    </i>
    <i r="1">
      <x v="1876"/>
    </i>
    <i>
      <x v="325"/>
    </i>
    <i r="1">
      <x v="844"/>
    </i>
    <i>
      <x v="326"/>
    </i>
    <i r="1">
      <x v="828"/>
    </i>
    <i r="1">
      <x v="1879"/>
    </i>
    <i>
      <x v="327"/>
    </i>
    <i r="1">
      <x v="1065"/>
    </i>
    <i r="1">
      <x v="1148"/>
    </i>
    <i r="1">
      <x v="1540"/>
    </i>
    <i r="1">
      <x v="1585"/>
    </i>
    <i r="1">
      <x v="1880"/>
    </i>
    <i r="1">
      <x v="1881"/>
    </i>
    <i>
      <x v="328"/>
    </i>
    <i r="1">
      <x v="1419"/>
    </i>
    <i r="1">
      <x v="1883"/>
    </i>
    <i r="1">
      <x v="1884"/>
    </i>
    <i>
      <x v="329"/>
    </i>
    <i r="1">
      <x v="95"/>
    </i>
    <i r="1">
      <x v="457"/>
    </i>
    <i r="1">
      <x v="588"/>
    </i>
    <i r="1">
      <x v="646"/>
    </i>
    <i r="1">
      <x v="970"/>
    </i>
    <i r="1">
      <x v="1307"/>
    </i>
    <i r="1">
      <x v="1393"/>
    </i>
    <i r="1">
      <x v="1422"/>
    </i>
    <i r="1">
      <x v="1597"/>
    </i>
    <i r="1">
      <x v="1886"/>
    </i>
    <i r="1">
      <x v="1887"/>
    </i>
    <i>
      <x v="330"/>
    </i>
    <i r="1">
      <x v="7"/>
    </i>
    <i r="1">
      <x v="163"/>
    </i>
    <i r="1">
      <x v="1335"/>
    </i>
    <i r="1">
      <x v="1565"/>
    </i>
    <i r="1">
      <x v="1625"/>
    </i>
    <i r="1">
      <x v="1893"/>
    </i>
    <i r="1">
      <x v="1894"/>
    </i>
    <i>
      <x v="331"/>
    </i>
    <i r="1">
      <x v="1895"/>
    </i>
    <i r="1">
      <x v="1896"/>
    </i>
    <i r="1">
      <x v="1897"/>
    </i>
    <i>
      <x v="332"/>
    </i>
    <i r="1">
      <x v="1313"/>
    </i>
    <i>
      <x v="333"/>
    </i>
    <i r="1">
      <x v="1903"/>
    </i>
    <i>
      <x v="334"/>
    </i>
    <i r="1">
      <x v="1904"/>
    </i>
    <i>
      <x v="335"/>
    </i>
    <i r="1">
      <x v="169"/>
    </i>
    <i r="1">
      <x v="175"/>
    </i>
    <i r="1">
      <x v="314"/>
    </i>
    <i r="1">
      <x v="594"/>
    </i>
    <i r="1">
      <x v="681"/>
    </i>
    <i r="1">
      <x v="812"/>
    </i>
    <i r="1">
      <x v="1905"/>
    </i>
    <i>
      <x v="336"/>
    </i>
    <i r="1">
      <x v="1906"/>
    </i>
    <i>
      <x v="337"/>
    </i>
    <i r="1">
      <x v="1907"/>
    </i>
    <i r="1">
      <x v="1908"/>
    </i>
    <i>
      <x v="338"/>
    </i>
    <i r="1">
      <x v="1911"/>
    </i>
    <i r="1">
      <x v="1912"/>
    </i>
    <i r="1">
      <x v="1913"/>
    </i>
    <i>
      <x v="339"/>
    </i>
    <i r="1">
      <x v="301"/>
    </i>
    <i r="1">
      <x v="547"/>
    </i>
    <i r="1">
      <x v="953"/>
    </i>
    <i r="1">
      <x v="972"/>
    </i>
    <i r="1">
      <x v="1135"/>
    </i>
    <i r="1">
      <x v="1211"/>
    </i>
    <i r="1">
      <x v="1320"/>
    </i>
    <i r="1">
      <x v="1394"/>
    </i>
    <i r="1">
      <x v="1742"/>
    </i>
    <i r="1">
      <x v="1898"/>
    </i>
    <i r="1">
      <x v="1914"/>
    </i>
    <i r="1">
      <x v="1930"/>
    </i>
    <i>
      <x v="340"/>
    </i>
    <i r="1">
      <x v="224"/>
    </i>
    <i r="1">
      <x v="412"/>
    </i>
    <i r="1">
      <x v="1130"/>
    </i>
    <i r="1">
      <x v="1209"/>
    </i>
    <i r="1">
      <x v="1317"/>
    </i>
    <i r="1">
      <x v="1360"/>
    </i>
    <i r="1">
      <x v="1592"/>
    </i>
    <i r="1">
      <x v="1670"/>
    </i>
    <i r="1">
      <x v="1920"/>
    </i>
    <i r="1">
      <x v="1921"/>
    </i>
    <i r="1">
      <x v="1923"/>
    </i>
    <i>
      <x v="341"/>
    </i>
    <i r="1">
      <x v="13"/>
    </i>
    <i r="1">
      <x v="42"/>
    </i>
    <i r="1">
      <x v="335"/>
    </i>
    <i r="1">
      <x v="782"/>
    </i>
    <i r="1">
      <x v="1172"/>
    </i>
    <i r="1">
      <x v="1731"/>
    </i>
    <i r="1">
      <x v="1922"/>
    </i>
    <i r="1">
      <x v="1924"/>
    </i>
    <i r="1">
      <x v="1952"/>
    </i>
    <i>
      <x v="342"/>
    </i>
    <i r="1">
      <x v="1935"/>
    </i>
    <i>
      <x v="343"/>
    </i>
    <i r="1">
      <x v="1940"/>
    </i>
    <i r="1">
      <x v="1941"/>
    </i>
    <i>
      <x v="344"/>
    </i>
    <i r="1">
      <x v="427"/>
    </i>
    <i r="1">
      <x v="472"/>
    </i>
    <i r="1">
      <x v="546"/>
    </i>
    <i r="1">
      <x v="607"/>
    </i>
    <i r="1">
      <x v="1181"/>
    </i>
    <i r="1">
      <x v="1942"/>
    </i>
    <i r="1">
      <x v="1957"/>
    </i>
    <i>
      <x v="345"/>
    </i>
    <i r="1">
      <x v="308"/>
    </i>
    <i r="1">
      <x v="701"/>
    </i>
    <i r="1">
      <x v="1888"/>
    </i>
    <i r="1">
      <x v="1947"/>
    </i>
    <i>
      <x v="346"/>
    </i>
    <i r="1">
      <x v="1953"/>
    </i>
    <i r="1">
      <x v="1954"/>
    </i>
    <i>
      <x v="347"/>
    </i>
    <i r="1">
      <x v="1959"/>
    </i>
    <i r="1">
      <x v="1960"/>
    </i>
    <i>
      <x v="348"/>
    </i>
    <i r="1">
      <x v="1965"/>
    </i>
    <i r="1">
      <x v="1966"/>
    </i>
    <i>
      <x v="349"/>
    </i>
    <i r="1">
      <x v="1973"/>
    </i>
    <i r="1">
      <x v="1974"/>
    </i>
    <i r="1">
      <x v="1975"/>
    </i>
    <i>
      <x v="350"/>
    </i>
    <i r="1">
      <x v="1976"/>
    </i>
    <i>
      <x v="351"/>
    </i>
    <i r="1">
      <x v="1977"/>
    </i>
    <i>
      <x v="352"/>
    </i>
    <i r="1">
      <x v="305"/>
    </i>
    <i r="1">
      <x v="1231"/>
    </i>
    <i r="1">
      <x v="1984"/>
    </i>
    <i r="1">
      <x v="1985"/>
    </i>
    <i r="1">
      <x v="1996"/>
    </i>
    <i>
      <x v="353"/>
    </i>
    <i r="1">
      <x v="1994"/>
    </i>
    <i>
      <x v="354"/>
    </i>
    <i r="1">
      <x v="8"/>
    </i>
    <i r="1">
      <x v="74"/>
    </i>
    <i r="1">
      <x v="380"/>
    </i>
    <i r="1">
      <x v="408"/>
    </i>
    <i r="1">
      <x v="465"/>
    </i>
    <i r="1">
      <x v="563"/>
    </i>
    <i r="1">
      <x v="584"/>
    </i>
    <i r="1">
      <x v="605"/>
    </i>
    <i r="1">
      <x v="742"/>
    </i>
    <i r="1">
      <x v="952"/>
    </i>
    <i r="1">
      <x v="1052"/>
    </i>
    <i r="1">
      <x v="1073"/>
    </i>
    <i r="1">
      <x v="1083"/>
    </i>
    <i r="1">
      <x v="1219"/>
    </i>
    <i r="1">
      <x v="1485"/>
    </i>
    <i r="1">
      <x v="1506"/>
    </i>
    <i r="1">
      <x v="1516"/>
    </i>
    <i r="1">
      <x v="1701"/>
    </i>
    <i r="1">
      <x v="1901"/>
    </i>
    <i r="1">
      <x v="1946"/>
    </i>
    <i r="1">
      <x v="1968"/>
    </i>
    <i>
      <x v="355"/>
    </i>
    <i r="1">
      <x v="579"/>
    </i>
    <i r="1">
      <x v="899"/>
    </i>
    <i r="1">
      <x v="1081"/>
    </i>
    <i r="1">
      <x v="1127"/>
    </i>
    <i r="1">
      <x v="1482"/>
    </i>
    <i r="1">
      <x v="1661"/>
    </i>
    <i r="1">
      <x v="1998"/>
    </i>
    <i r="1">
      <x v="1999"/>
    </i>
    <i r="1">
      <x v="2000"/>
    </i>
    <i r="1">
      <x v="2001"/>
    </i>
    <i>
      <x v="356"/>
    </i>
    <i r="1">
      <x v="726"/>
    </i>
    <i r="1">
      <x v="2004"/>
    </i>
    <i r="1">
      <x v="2005"/>
    </i>
    <i r="1">
      <x v="2006"/>
    </i>
    <i t="grand">
      <x/>
    </i>
  </rowItems>
  <colFields count="1">
    <field x="-2"/>
  </colFields>
  <colItems count="4">
    <i>
      <x/>
    </i>
    <i i="1">
      <x v="1"/>
    </i>
    <i i="2">
      <x v="2"/>
    </i>
    <i i="3">
      <x v="3"/>
    </i>
  </colItems>
  <dataFields count="4">
    <dataField name="Sum of Free Eligible" fld="16" baseField="0" baseItem="0"/>
    <dataField name="Sum of Reduced Price Eligible" fld="17" baseField="0" baseItem="0"/>
    <dataField name="Sum of Total Enrollment" fld="19" baseField="0" baseItem="0"/>
    <dataField name="Sum of Site Id"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E10BA-8ADA-4253-8133-81C690BE69E5}">
  <dimension ref="A1:Z2404"/>
  <sheetViews>
    <sheetView tabSelected="1" workbookViewId="0">
      <selection activeCell="Y10" sqref="Y10"/>
    </sheetView>
  </sheetViews>
  <sheetFormatPr defaultRowHeight="15"/>
  <cols>
    <col min="1" max="1" width="17.28515625" bestFit="1" customWidth="1"/>
    <col min="3" max="3" width="11.28515625" customWidth="1"/>
    <col min="4" max="4" width="38.42578125" customWidth="1"/>
    <col min="5" max="6" width="4" style="21" customWidth="1"/>
    <col min="7" max="7" width="4.140625" style="21" customWidth="1"/>
    <col min="8" max="18" width="3.85546875" style="21" customWidth="1"/>
    <col min="19" max="19" width="11" style="45" customWidth="1"/>
    <col min="20" max="20" width="10.42578125" style="45" customWidth="1"/>
    <col min="21" max="21" width="11.85546875" style="45" customWidth="1"/>
    <col min="22" max="22" width="11.85546875" customWidth="1"/>
    <col min="23" max="24" width="12.140625" customWidth="1"/>
  </cols>
  <sheetData>
    <row r="1" spans="1:26" ht="18.75">
      <c r="A1" s="50" t="s">
        <v>0</v>
      </c>
      <c r="B1" s="50"/>
      <c r="C1" s="50"/>
      <c r="D1" s="50"/>
      <c r="E1" s="50"/>
      <c r="F1" s="50"/>
      <c r="G1" s="50"/>
      <c r="H1" s="50"/>
      <c r="I1" s="50"/>
      <c r="J1" s="50"/>
      <c r="K1" s="50"/>
      <c r="L1" s="50"/>
      <c r="M1" s="50"/>
      <c r="N1" s="50"/>
      <c r="O1" s="50"/>
      <c r="P1" s="50"/>
      <c r="Q1" s="50"/>
      <c r="R1" s="50"/>
      <c r="S1" s="50"/>
      <c r="T1" s="50"/>
      <c r="U1" s="50"/>
      <c r="V1" s="50"/>
      <c r="W1" s="50"/>
      <c r="X1" s="50"/>
      <c r="Y1" s="22"/>
      <c r="Z1" s="22"/>
    </row>
    <row r="2" spans="1:26" ht="30" customHeight="1">
      <c r="A2" s="50" t="s">
        <v>5565</v>
      </c>
      <c r="B2" s="50"/>
      <c r="C2" s="50"/>
      <c r="D2" s="50"/>
      <c r="E2" s="50"/>
      <c r="F2" s="50"/>
      <c r="G2" s="50"/>
      <c r="H2" s="50"/>
      <c r="I2" s="50"/>
      <c r="J2" s="50"/>
      <c r="K2" s="50"/>
      <c r="L2" s="50"/>
      <c r="M2" s="50"/>
      <c r="N2" s="50"/>
      <c r="O2" s="50"/>
      <c r="P2" s="50"/>
      <c r="Q2" s="50"/>
      <c r="R2" s="50"/>
      <c r="S2" s="50"/>
      <c r="T2" s="50"/>
      <c r="U2" s="50"/>
      <c r="V2" s="50"/>
      <c r="W2" s="50"/>
      <c r="X2" s="50"/>
      <c r="Y2" s="22"/>
      <c r="Z2" s="22"/>
    </row>
    <row r="3" spans="1:26" ht="19.5" customHeight="1">
      <c r="A3" s="51">
        <v>45230</v>
      </c>
      <c r="B3" s="51"/>
      <c r="C3" s="51"/>
      <c r="D3" s="51"/>
      <c r="E3" s="51"/>
      <c r="F3" s="51"/>
      <c r="G3" s="51"/>
      <c r="H3" s="51"/>
      <c r="I3" s="51"/>
      <c r="J3" s="51"/>
      <c r="K3" s="51"/>
      <c r="L3" s="51"/>
      <c r="M3" s="51"/>
      <c r="N3" s="51"/>
      <c r="O3" s="51"/>
      <c r="P3" s="51"/>
      <c r="Q3" s="51"/>
      <c r="R3" s="51"/>
      <c r="S3" s="51"/>
      <c r="T3" s="51"/>
      <c r="U3" s="51"/>
      <c r="V3" s="51"/>
      <c r="W3" s="51"/>
      <c r="X3" s="51"/>
      <c r="Y3" s="23"/>
      <c r="Z3" s="23"/>
    </row>
    <row r="4" spans="1:26" ht="19.5" customHeight="1">
      <c r="A4" s="55" t="s">
        <v>5575</v>
      </c>
      <c r="B4" s="55"/>
      <c r="C4" s="55"/>
      <c r="D4" s="55"/>
      <c r="E4" s="55"/>
      <c r="F4" s="55"/>
      <c r="G4" s="55"/>
      <c r="H4" s="55"/>
      <c r="I4" s="55"/>
      <c r="J4" s="55"/>
      <c r="K4" s="55"/>
      <c r="L4" s="55"/>
      <c r="M4" s="55"/>
      <c r="N4" s="55"/>
      <c r="O4" s="55"/>
      <c r="P4" s="55"/>
      <c r="Q4" s="55"/>
      <c r="R4" s="55"/>
      <c r="S4" s="55"/>
      <c r="T4" s="55"/>
      <c r="U4" s="55"/>
      <c r="V4" s="55"/>
      <c r="W4" s="55"/>
      <c r="X4" s="55"/>
      <c r="Y4" s="23"/>
      <c r="Z4" s="23"/>
    </row>
    <row r="5" spans="1:26" ht="19.5" customHeight="1">
      <c r="A5" s="56" t="s">
        <v>5576</v>
      </c>
      <c r="B5" s="56"/>
      <c r="C5" s="56"/>
      <c r="D5" s="56"/>
      <c r="E5" s="56"/>
      <c r="F5" s="56"/>
      <c r="G5" s="56"/>
      <c r="H5" s="56"/>
      <c r="I5" s="56"/>
      <c r="J5" s="56"/>
      <c r="K5" s="56"/>
      <c r="L5" s="56"/>
      <c r="M5" s="56"/>
      <c r="N5" s="56"/>
      <c r="O5" s="56"/>
      <c r="P5" s="56"/>
      <c r="Q5" s="56"/>
      <c r="R5" s="56"/>
      <c r="S5" s="56"/>
      <c r="T5" s="56"/>
      <c r="U5" s="56"/>
      <c r="V5" s="56"/>
      <c r="W5" s="56"/>
      <c r="X5" s="56"/>
      <c r="Y5" s="56"/>
      <c r="Z5" s="56"/>
    </row>
    <row r="6" spans="1:26" hidden="1">
      <c r="A6" s="35"/>
      <c r="B6" s="36"/>
      <c r="C6" s="48">
        <v>2092</v>
      </c>
      <c r="D6" s="35"/>
      <c r="E6" s="38"/>
      <c r="F6" s="39"/>
      <c r="G6" s="39"/>
      <c r="H6" s="39"/>
      <c r="I6" s="39"/>
      <c r="J6" s="39"/>
      <c r="K6" s="39"/>
      <c r="L6" s="39"/>
      <c r="M6" s="39"/>
      <c r="N6" s="39"/>
      <c r="O6" s="39"/>
      <c r="P6" s="39"/>
      <c r="Q6" s="39"/>
      <c r="R6" s="37"/>
      <c r="S6" s="48">
        <v>531739</v>
      </c>
      <c r="T6" s="48">
        <v>29112</v>
      </c>
      <c r="U6" s="48">
        <v>1068892</v>
      </c>
      <c r="V6" s="35"/>
      <c r="W6" s="35"/>
      <c r="X6" s="36"/>
    </row>
    <row r="7" spans="1:26">
      <c r="A7" s="29"/>
      <c r="B7" s="29"/>
      <c r="C7" s="30"/>
      <c r="D7" s="29"/>
      <c r="E7" s="31"/>
      <c r="F7" s="31"/>
      <c r="G7" s="31"/>
      <c r="H7" s="31"/>
      <c r="I7" s="31"/>
      <c r="J7" s="31"/>
      <c r="K7" s="31"/>
      <c r="L7" s="31"/>
      <c r="M7" s="31"/>
      <c r="N7" s="31"/>
      <c r="O7" s="31"/>
      <c r="P7" s="31"/>
      <c r="Q7" s="31"/>
      <c r="R7" s="31"/>
      <c r="S7" s="52" t="s">
        <v>5570</v>
      </c>
      <c r="T7" s="53"/>
      <c r="U7" s="53"/>
      <c r="V7" s="53"/>
      <c r="W7" s="53"/>
      <c r="X7" s="54"/>
    </row>
    <row r="8" spans="1:26" ht="30">
      <c r="A8" s="32" t="s">
        <v>7</v>
      </c>
      <c r="B8" s="33" t="s">
        <v>5566</v>
      </c>
      <c r="C8" s="34" t="s">
        <v>5567</v>
      </c>
      <c r="D8" s="32" t="s">
        <v>5563</v>
      </c>
      <c r="E8" s="49" t="s">
        <v>5564</v>
      </c>
      <c r="F8" s="49"/>
      <c r="G8" s="49"/>
      <c r="H8" s="49"/>
      <c r="I8" s="49"/>
      <c r="J8" s="49"/>
      <c r="K8" s="49"/>
      <c r="L8" s="49"/>
      <c r="M8" s="49"/>
      <c r="N8" s="49"/>
      <c r="O8" s="49"/>
      <c r="P8" s="49"/>
      <c r="Q8" s="49"/>
      <c r="R8" s="49"/>
      <c r="S8" s="40" t="s">
        <v>5562</v>
      </c>
      <c r="T8" s="40" t="s">
        <v>5561</v>
      </c>
      <c r="U8" s="46" t="s">
        <v>23</v>
      </c>
      <c r="V8" s="27" t="s">
        <v>24</v>
      </c>
      <c r="W8" s="27" t="s">
        <v>25</v>
      </c>
      <c r="X8" s="27" t="s">
        <v>26</v>
      </c>
      <c r="Y8" s="28"/>
    </row>
    <row r="9" spans="1:26" s="15" customFormat="1">
      <c r="A9" s="26" t="s">
        <v>2454</v>
      </c>
      <c r="B9" s="26" t="s">
        <v>5297</v>
      </c>
      <c r="C9" s="10">
        <v>159442</v>
      </c>
      <c r="D9" s="13" t="s">
        <v>5296</v>
      </c>
      <c r="E9" s="19"/>
      <c r="F9" s="19"/>
      <c r="G9" s="19"/>
      <c r="H9" s="19"/>
      <c r="I9" s="19"/>
      <c r="J9" s="19"/>
      <c r="K9" s="19"/>
      <c r="L9" s="19"/>
      <c r="M9" s="19"/>
      <c r="N9" s="19"/>
      <c r="O9" s="19"/>
      <c r="P9" s="19"/>
      <c r="Q9" s="19"/>
      <c r="R9" s="19"/>
      <c r="S9" s="43">
        <v>70</v>
      </c>
      <c r="T9" s="43">
        <v>0</v>
      </c>
      <c r="U9" s="43">
        <v>76</v>
      </c>
      <c r="V9" s="14"/>
      <c r="W9" s="14"/>
      <c r="X9" s="14">
        <f t="shared" ref="X9:X40" si="0">(S9+T9)/U9</f>
        <v>0.92105263157894735</v>
      </c>
    </row>
    <row r="10" spans="1:26">
      <c r="A10" s="17" t="str">
        <f>VLOOKUP(C10,'Current OBD'!$B$6:$K$2098,4,0)</f>
        <v>Adams</v>
      </c>
      <c r="B10" s="17" t="str">
        <f>VLOOKUP(C10,'Current OBD'!$B$6:$K$2098,3,0)</f>
        <v>01-109</v>
      </c>
      <c r="C10" s="18">
        <v>661107</v>
      </c>
      <c r="D10" s="8" t="s">
        <v>5298</v>
      </c>
      <c r="E10" s="20" t="str">
        <f>IF(VLOOKUP(C10,'Current OBD'!$B$6:$AL$2097,23,0)="Yes","PK"," ")</f>
        <v>PK</v>
      </c>
      <c r="F10" s="20" t="str">
        <f>IF(VLOOKUP(C10,'Current OBD'!$B$6:$AL$2097,24,0)="Yes","K"," ")</f>
        <v>K</v>
      </c>
      <c r="G10" s="20" t="str">
        <f>IF(VLOOKUP(C10,'Current OBD'!$B$6:$AL$2097,25,0)="Yes","1"," ")</f>
        <v>1</v>
      </c>
      <c r="H10" s="20" t="str">
        <f>IF(VLOOKUP(C10,'Current OBD'!$B$6:$AL$2097,26,0)="Yes","2"," ")</f>
        <v>2</v>
      </c>
      <c r="I10" s="20" t="str">
        <f>IF(VLOOKUP(C10,'Current OBD'!$B$6:$AL$2097,27,0)="Yes","3"," ")</f>
        <v>3</v>
      </c>
      <c r="J10" s="20" t="str">
        <f>IF(VLOOKUP(C10,'Current OBD'!$B$6:$AL$2097,28,0)="Yes","4"," ")</f>
        <v>4</v>
      </c>
      <c r="K10" s="20" t="str">
        <f>IF(VLOOKUP(C10,'Current OBD'!$B$6:$AL$2097,29,0)="Yes","5"," ")</f>
        <v>5</v>
      </c>
      <c r="L10" s="20" t="str">
        <f>IF(VLOOKUP(C10,'Current OBD'!$B$6:$AL$2097,30,0)="Yes","6"," ")</f>
        <v>6</v>
      </c>
      <c r="M10" s="20" t="str">
        <f>IF(VLOOKUP(C10,'Current OBD'!$B$6:$AL$2097,31,0)="Yes","7"," ")</f>
        <v>7</v>
      </c>
      <c r="N10" s="20" t="str">
        <f>IF(VLOOKUP(C10,'Current OBD'!$B$6:$AL$2097,32,0)="Yes","8"," ")</f>
        <v>8</v>
      </c>
      <c r="O10" s="20" t="str">
        <f>IF(VLOOKUP(C10,'Current OBD'!$B$6:$AL$2097,33,0)="Yes","9"," ")</f>
        <v>9</v>
      </c>
      <c r="P10" s="20" t="str">
        <f>IF(VLOOKUP(C10,'Current OBD'!$B$6:$AL$2097,34,0)="Yes","10"," ")</f>
        <v>10</v>
      </c>
      <c r="Q10" s="20" t="str">
        <f>IF(VLOOKUP(C10,'Current OBD'!$B$6:$AL$2097,35,0)="Yes","11"," ")</f>
        <v>11</v>
      </c>
      <c r="R10" s="20" t="str">
        <f>IF(VLOOKUP(C10,'Current OBD'!$B$6:$AL$2097,36,0)="Yes","12"," ")</f>
        <v>12</v>
      </c>
      <c r="S10" s="44">
        <v>70</v>
      </c>
      <c r="T10" s="44">
        <v>0</v>
      </c>
      <c r="U10" s="44">
        <v>76</v>
      </c>
      <c r="V10" s="12">
        <f>S10/U10</f>
        <v>0.92105263157894735</v>
      </c>
      <c r="W10" s="12">
        <f>T10/U10</f>
        <v>0</v>
      </c>
      <c r="X10" s="12">
        <f t="shared" si="0"/>
        <v>0.92105263157894735</v>
      </c>
    </row>
    <row r="11" spans="1:26">
      <c r="A11" s="26" t="s">
        <v>2454</v>
      </c>
      <c r="B11" s="26" t="s">
        <v>3376</v>
      </c>
      <c r="C11" s="10">
        <v>159249</v>
      </c>
      <c r="D11" s="13" t="s">
        <v>3375</v>
      </c>
      <c r="E11" s="19"/>
      <c r="F11" s="19"/>
      <c r="G11" s="19"/>
      <c r="H11" s="19"/>
      <c r="I11" s="19"/>
      <c r="J11" s="19"/>
      <c r="K11" s="19"/>
      <c r="L11" s="19"/>
      <c r="M11" s="19"/>
      <c r="N11" s="19"/>
      <c r="O11" s="19"/>
      <c r="P11" s="19"/>
      <c r="Q11" s="19"/>
      <c r="R11" s="19"/>
      <c r="S11" s="43">
        <v>4592</v>
      </c>
      <c r="T11" s="43">
        <v>0</v>
      </c>
      <c r="U11" s="43">
        <v>4763</v>
      </c>
      <c r="V11" s="14"/>
      <c r="W11" s="14"/>
      <c r="X11" s="14">
        <f t="shared" si="0"/>
        <v>0.9640982574007978</v>
      </c>
    </row>
    <row r="12" spans="1:26">
      <c r="A12" s="17" t="str">
        <f>VLOOKUP(C12,'Current OBD'!$B$6:$K$2098,4,0)</f>
        <v>Adams</v>
      </c>
      <c r="B12" s="17" t="str">
        <f>VLOOKUP(C12,'Current OBD'!$B$6:$K$2098,3,0)</f>
        <v>01-147</v>
      </c>
      <c r="C12" s="18">
        <v>681052</v>
      </c>
      <c r="D12" s="8" t="s">
        <v>3377</v>
      </c>
      <c r="E12" s="20" t="str">
        <f>IF(VLOOKUP(C12,'Current OBD'!$B$6:$AL$2097,23,0)="Yes","PK"," ")</f>
        <v xml:space="preserve"> </v>
      </c>
      <c r="F12" s="20" t="str">
        <f>IF(VLOOKUP(C12,'Current OBD'!$B$6:$AL$2097,24,0)="Yes","K"," ")</f>
        <v xml:space="preserve"> </v>
      </c>
      <c r="G12" s="20" t="str">
        <f>IF(VLOOKUP(C12,'Current OBD'!$B$6:$AL$2097,25,0)="Yes","1"," ")</f>
        <v xml:space="preserve"> </v>
      </c>
      <c r="H12" s="20" t="str">
        <f>IF(VLOOKUP(C12,'Current OBD'!$B$6:$AL$2097,26,0)="Yes","2"," ")</f>
        <v xml:space="preserve"> </v>
      </c>
      <c r="I12" s="20" t="str">
        <f>IF(VLOOKUP(C12,'Current OBD'!$B$6:$AL$2097,27,0)="Yes","3"," ")</f>
        <v xml:space="preserve"> </v>
      </c>
      <c r="J12" s="20" t="str">
        <f>IF(VLOOKUP(C12,'Current OBD'!$B$6:$AL$2097,28,0)="Yes","4"," ")</f>
        <v xml:space="preserve"> </v>
      </c>
      <c r="K12" s="20" t="str">
        <f>IF(VLOOKUP(C12,'Current OBD'!$B$6:$AL$2097,29,0)="Yes","5"," ")</f>
        <v xml:space="preserve"> </v>
      </c>
      <c r="L12" s="20" t="str">
        <f>IF(VLOOKUP(C12,'Current OBD'!$B$6:$AL$2097,30,0)="Yes","6"," ")</f>
        <v xml:space="preserve"> </v>
      </c>
      <c r="M12" s="20" t="str">
        <f>IF(VLOOKUP(C12,'Current OBD'!$B$6:$AL$2097,31,0)="Yes","7"," ")</f>
        <v xml:space="preserve"> </v>
      </c>
      <c r="N12" s="20" t="str">
        <f>IF(VLOOKUP(C12,'Current OBD'!$B$6:$AL$2097,32,0)="Yes","8"," ")</f>
        <v xml:space="preserve"> </v>
      </c>
      <c r="O12" s="20" t="str">
        <f>IF(VLOOKUP(C12,'Current OBD'!$B$6:$AL$2097,33,0)="Yes","9"," ")</f>
        <v>9</v>
      </c>
      <c r="P12" s="20" t="str">
        <f>IF(VLOOKUP(C12,'Current OBD'!$B$6:$AL$2097,34,0)="Yes","10"," ")</f>
        <v>10</v>
      </c>
      <c r="Q12" s="20" t="str">
        <f>IF(VLOOKUP(C12,'Current OBD'!$B$6:$AL$2097,35,0)="Yes","11"," ")</f>
        <v>11</v>
      </c>
      <c r="R12" s="20" t="str">
        <f>IF(VLOOKUP(C12,'Current OBD'!$B$6:$AL$2097,36,0)="Yes","12"," ")</f>
        <v>12</v>
      </c>
      <c r="S12" s="44">
        <v>114</v>
      </c>
      <c r="T12" s="44">
        <v>0</v>
      </c>
      <c r="U12" s="44">
        <v>114</v>
      </c>
      <c r="V12" s="12">
        <f t="shared" ref="V12:V19" si="1">S12/U12</f>
        <v>1</v>
      </c>
      <c r="W12" s="12">
        <f t="shared" ref="W12:W19" si="2">T12/U12</f>
        <v>0</v>
      </c>
      <c r="X12" s="12">
        <f t="shared" si="0"/>
        <v>1</v>
      </c>
    </row>
    <row r="13" spans="1:26">
      <c r="A13" s="17" t="str">
        <f>VLOOKUP(C13,'Current OBD'!$B$6:$K$2098,4,0)</f>
        <v>Adams</v>
      </c>
      <c r="B13" s="17" t="str">
        <f>VLOOKUP(C13,'Current OBD'!$B$6:$K$2098,3,0)</f>
        <v>01-147</v>
      </c>
      <c r="C13" s="18">
        <v>685351</v>
      </c>
      <c r="D13" s="8" t="s">
        <v>3381</v>
      </c>
      <c r="E13" s="20" t="str">
        <f>IF(VLOOKUP(C13,'Current OBD'!$B$6:$AL$2097,23,0)="Yes","PK"," ")</f>
        <v>PK</v>
      </c>
      <c r="F13" s="20" t="str">
        <f>IF(VLOOKUP(C13,'Current OBD'!$B$6:$AL$2097,24,0)="Yes","K"," ")</f>
        <v>K</v>
      </c>
      <c r="G13" s="20" t="str">
        <f>IF(VLOOKUP(C13,'Current OBD'!$B$6:$AL$2097,25,0)="Yes","1"," ")</f>
        <v xml:space="preserve"> </v>
      </c>
      <c r="H13" s="20" t="str">
        <f>IF(VLOOKUP(C13,'Current OBD'!$B$6:$AL$2097,26,0)="Yes","2"," ")</f>
        <v xml:space="preserve"> </v>
      </c>
      <c r="I13" s="20" t="str">
        <f>IF(VLOOKUP(C13,'Current OBD'!$B$6:$AL$2097,27,0)="Yes","3"," ")</f>
        <v xml:space="preserve"> </v>
      </c>
      <c r="J13" s="20" t="str">
        <f>IF(VLOOKUP(C13,'Current OBD'!$B$6:$AL$2097,28,0)="Yes","4"," ")</f>
        <v xml:space="preserve"> </v>
      </c>
      <c r="K13" s="20" t="str">
        <f>IF(VLOOKUP(C13,'Current OBD'!$B$6:$AL$2097,29,0)="Yes","5"," ")</f>
        <v xml:space="preserve"> </v>
      </c>
      <c r="L13" s="20" t="str">
        <f>IF(VLOOKUP(C13,'Current OBD'!$B$6:$AL$2097,30,0)="Yes","6"," ")</f>
        <v xml:space="preserve"> </v>
      </c>
      <c r="M13" s="20" t="str">
        <f>IF(VLOOKUP(C13,'Current OBD'!$B$6:$AL$2097,31,0)="Yes","7"," ")</f>
        <v xml:space="preserve"> </v>
      </c>
      <c r="N13" s="20" t="str">
        <f>IF(VLOOKUP(C13,'Current OBD'!$B$6:$AL$2097,32,0)="Yes","8"," ")</f>
        <v xml:space="preserve"> </v>
      </c>
      <c r="O13" s="20" t="str">
        <f>IF(VLOOKUP(C13,'Current OBD'!$B$6:$AL$2097,33,0)="Yes","9"," ")</f>
        <v xml:space="preserve"> </v>
      </c>
      <c r="P13" s="20" t="str">
        <f>IF(VLOOKUP(C13,'Current OBD'!$B$6:$AL$2097,34,0)="Yes","10"," ")</f>
        <v xml:space="preserve"> </v>
      </c>
      <c r="Q13" s="20" t="str">
        <f>IF(VLOOKUP(C13,'Current OBD'!$B$6:$AL$2097,35,0)="Yes","11"," ")</f>
        <v xml:space="preserve"> </v>
      </c>
      <c r="R13" s="20" t="str">
        <f>IF(VLOOKUP(C13,'Current OBD'!$B$6:$AL$2097,36,0)="Yes","12"," ")</f>
        <v xml:space="preserve"> </v>
      </c>
      <c r="S13" s="44">
        <v>193</v>
      </c>
      <c r="T13" s="44">
        <v>0</v>
      </c>
      <c r="U13" s="44">
        <v>233</v>
      </c>
      <c r="V13" s="12">
        <f t="shared" si="1"/>
        <v>0.8283261802575107</v>
      </c>
      <c r="W13" s="12">
        <f t="shared" si="2"/>
        <v>0</v>
      </c>
      <c r="X13" s="12">
        <f t="shared" si="0"/>
        <v>0.8283261802575107</v>
      </c>
    </row>
    <row r="14" spans="1:26">
      <c r="A14" s="17" t="str">
        <f>VLOOKUP(C14,'Current OBD'!$B$6:$K$2098,4,0)</f>
        <v>Adams</v>
      </c>
      <c r="B14" s="17" t="str">
        <f>VLOOKUP(C14,'Current OBD'!$B$6:$K$2098,3,0)</f>
        <v>01-147</v>
      </c>
      <c r="C14" s="18">
        <v>663737</v>
      </c>
      <c r="D14" s="8" t="s">
        <v>3383</v>
      </c>
      <c r="E14" s="20" t="str">
        <f>IF(VLOOKUP(C14,'Current OBD'!$B$6:$AL$2097,23,0)="Yes","PK"," ")</f>
        <v xml:space="preserve"> </v>
      </c>
      <c r="F14" s="20" t="str">
        <f>IF(VLOOKUP(C14,'Current OBD'!$B$6:$AL$2097,24,0)="Yes","K"," ")</f>
        <v>K</v>
      </c>
      <c r="G14" s="20" t="str">
        <f>IF(VLOOKUP(C14,'Current OBD'!$B$6:$AL$2097,25,0)="Yes","1"," ")</f>
        <v>1</v>
      </c>
      <c r="H14" s="20" t="str">
        <f>IF(VLOOKUP(C14,'Current OBD'!$B$6:$AL$2097,26,0)="Yes","2"," ")</f>
        <v>2</v>
      </c>
      <c r="I14" s="20" t="str">
        <f>IF(VLOOKUP(C14,'Current OBD'!$B$6:$AL$2097,27,0)="Yes","3"," ")</f>
        <v>3</v>
      </c>
      <c r="J14" s="20" t="str">
        <f>IF(VLOOKUP(C14,'Current OBD'!$B$6:$AL$2097,28,0)="Yes","4"," ")</f>
        <v>4</v>
      </c>
      <c r="K14" s="20" t="str">
        <f>IF(VLOOKUP(C14,'Current OBD'!$B$6:$AL$2097,29,0)="Yes","5"," ")</f>
        <v>5</v>
      </c>
      <c r="L14" s="20" t="str">
        <f>IF(VLOOKUP(C14,'Current OBD'!$B$6:$AL$2097,30,0)="Yes","6"," ")</f>
        <v>6</v>
      </c>
      <c r="M14" s="20" t="str">
        <f>IF(VLOOKUP(C14,'Current OBD'!$B$6:$AL$2097,31,0)="Yes","7"," ")</f>
        <v xml:space="preserve"> </v>
      </c>
      <c r="N14" s="20" t="str">
        <f>IF(VLOOKUP(C14,'Current OBD'!$B$6:$AL$2097,32,0)="Yes","8"," ")</f>
        <v xml:space="preserve"> </v>
      </c>
      <c r="O14" s="20" t="str">
        <f>IF(VLOOKUP(C14,'Current OBD'!$B$6:$AL$2097,33,0)="Yes","9"," ")</f>
        <v xml:space="preserve"> </v>
      </c>
      <c r="P14" s="20" t="str">
        <f>IF(VLOOKUP(C14,'Current OBD'!$B$6:$AL$2097,34,0)="Yes","10"," ")</f>
        <v xml:space="preserve"> </v>
      </c>
      <c r="Q14" s="20" t="str">
        <f>IF(VLOOKUP(C14,'Current OBD'!$B$6:$AL$2097,35,0)="Yes","11"," ")</f>
        <v xml:space="preserve"> </v>
      </c>
      <c r="R14" s="20" t="str">
        <f>IF(VLOOKUP(C14,'Current OBD'!$B$6:$AL$2097,36,0)="Yes","12"," ")</f>
        <v xml:space="preserve"> </v>
      </c>
      <c r="S14" s="44">
        <v>580</v>
      </c>
      <c r="T14" s="44">
        <v>0</v>
      </c>
      <c r="U14" s="44">
        <v>580</v>
      </c>
      <c r="V14" s="12">
        <f t="shared" si="1"/>
        <v>1</v>
      </c>
      <c r="W14" s="12">
        <f t="shared" si="2"/>
        <v>0</v>
      </c>
      <c r="X14" s="12">
        <f t="shared" si="0"/>
        <v>1</v>
      </c>
    </row>
    <row r="15" spans="1:26">
      <c r="A15" s="17" t="str">
        <f>VLOOKUP(C15,'Current OBD'!$B$6:$K$2098,4,0)</f>
        <v>Adams</v>
      </c>
      <c r="B15" s="17" t="str">
        <f>VLOOKUP(C15,'Current OBD'!$B$6:$K$2098,3,0)</f>
        <v>01-147</v>
      </c>
      <c r="C15" s="18">
        <v>663404</v>
      </c>
      <c r="D15" s="8" t="s">
        <v>3385</v>
      </c>
      <c r="E15" s="20" t="str">
        <f>IF(VLOOKUP(C15,'Current OBD'!$B$6:$AL$2097,23,0)="Yes","PK"," ")</f>
        <v xml:space="preserve"> </v>
      </c>
      <c r="F15" s="20" t="str">
        <f>IF(VLOOKUP(C15,'Current OBD'!$B$6:$AL$2097,24,0)="Yes","K"," ")</f>
        <v>K</v>
      </c>
      <c r="G15" s="20" t="str">
        <f>IF(VLOOKUP(C15,'Current OBD'!$B$6:$AL$2097,25,0)="Yes","1"," ")</f>
        <v>1</v>
      </c>
      <c r="H15" s="20" t="str">
        <f>IF(VLOOKUP(C15,'Current OBD'!$B$6:$AL$2097,26,0)="Yes","2"," ")</f>
        <v>2</v>
      </c>
      <c r="I15" s="20" t="str">
        <f>IF(VLOOKUP(C15,'Current OBD'!$B$6:$AL$2097,27,0)="Yes","3"," ")</f>
        <v>3</v>
      </c>
      <c r="J15" s="20" t="str">
        <f>IF(VLOOKUP(C15,'Current OBD'!$B$6:$AL$2097,28,0)="Yes","4"," ")</f>
        <v>4</v>
      </c>
      <c r="K15" s="20" t="str">
        <f>IF(VLOOKUP(C15,'Current OBD'!$B$6:$AL$2097,29,0)="Yes","5"," ")</f>
        <v>5</v>
      </c>
      <c r="L15" s="20" t="str">
        <f>IF(VLOOKUP(C15,'Current OBD'!$B$6:$AL$2097,30,0)="Yes","6"," ")</f>
        <v>6</v>
      </c>
      <c r="M15" s="20" t="str">
        <f>IF(VLOOKUP(C15,'Current OBD'!$B$6:$AL$2097,31,0)="Yes","7"," ")</f>
        <v xml:space="preserve"> </v>
      </c>
      <c r="N15" s="20" t="str">
        <f>IF(VLOOKUP(C15,'Current OBD'!$B$6:$AL$2097,32,0)="Yes","8"," ")</f>
        <v xml:space="preserve"> </v>
      </c>
      <c r="O15" s="20" t="str">
        <f>IF(VLOOKUP(C15,'Current OBD'!$B$6:$AL$2097,33,0)="Yes","9"," ")</f>
        <v xml:space="preserve"> </v>
      </c>
      <c r="P15" s="20" t="str">
        <f>IF(VLOOKUP(C15,'Current OBD'!$B$6:$AL$2097,34,0)="Yes","10"," ")</f>
        <v xml:space="preserve"> </v>
      </c>
      <c r="Q15" s="20" t="str">
        <f>IF(VLOOKUP(C15,'Current OBD'!$B$6:$AL$2097,35,0)="Yes","11"," ")</f>
        <v xml:space="preserve"> </v>
      </c>
      <c r="R15" s="20" t="str">
        <f>IF(VLOOKUP(C15,'Current OBD'!$B$6:$AL$2097,36,0)="Yes","12"," ")</f>
        <v xml:space="preserve"> </v>
      </c>
      <c r="S15" s="44">
        <v>537</v>
      </c>
      <c r="T15" s="44">
        <v>0</v>
      </c>
      <c r="U15" s="44">
        <v>554</v>
      </c>
      <c r="V15" s="12">
        <f t="shared" si="1"/>
        <v>0.96931407942238268</v>
      </c>
      <c r="W15" s="12">
        <f t="shared" si="2"/>
        <v>0</v>
      </c>
      <c r="X15" s="12">
        <f t="shared" si="0"/>
        <v>0.96931407942238268</v>
      </c>
    </row>
    <row r="16" spans="1:26">
      <c r="A16" s="17" t="str">
        <f>VLOOKUP(C16,'Current OBD'!$B$6:$K$2098,4,0)</f>
        <v>Adams</v>
      </c>
      <c r="B16" s="17" t="str">
        <f>VLOOKUP(C16,'Current OBD'!$B$6:$K$2098,3,0)</f>
        <v>01-147</v>
      </c>
      <c r="C16" s="18">
        <v>664927</v>
      </c>
      <c r="D16" s="8" t="s">
        <v>3387</v>
      </c>
      <c r="E16" s="20" t="str">
        <f>IF(VLOOKUP(C16,'Current OBD'!$B$6:$AL$2097,23,0)="Yes","PK"," ")</f>
        <v xml:space="preserve"> </v>
      </c>
      <c r="F16" s="20" t="str">
        <f>IF(VLOOKUP(C16,'Current OBD'!$B$6:$AL$2097,24,0)="Yes","K"," ")</f>
        <v xml:space="preserve"> </v>
      </c>
      <c r="G16" s="20" t="str">
        <f>IF(VLOOKUP(C16,'Current OBD'!$B$6:$AL$2097,25,0)="Yes","1"," ")</f>
        <v xml:space="preserve"> </v>
      </c>
      <c r="H16" s="20" t="str">
        <f>IF(VLOOKUP(C16,'Current OBD'!$B$6:$AL$2097,26,0)="Yes","2"," ")</f>
        <v xml:space="preserve"> </v>
      </c>
      <c r="I16" s="20" t="str">
        <f>IF(VLOOKUP(C16,'Current OBD'!$B$6:$AL$2097,27,0)="Yes","3"," ")</f>
        <v xml:space="preserve"> </v>
      </c>
      <c r="J16" s="20" t="str">
        <f>IF(VLOOKUP(C16,'Current OBD'!$B$6:$AL$2097,28,0)="Yes","4"," ")</f>
        <v xml:space="preserve"> </v>
      </c>
      <c r="K16" s="20" t="str">
        <f>IF(VLOOKUP(C16,'Current OBD'!$B$6:$AL$2097,29,0)="Yes","5"," ")</f>
        <v xml:space="preserve"> </v>
      </c>
      <c r="L16" s="20" t="str">
        <f>IF(VLOOKUP(C16,'Current OBD'!$B$6:$AL$2097,30,0)="Yes","6"," ")</f>
        <v xml:space="preserve"> </v>
      </c>
      <c r="M16" s="20" t="str">
        <f>IF(VLOOKUP(C16,'Current OBD'!$B$6:$AL$2097,31,0)="Yes","7"," ")</f>
        <v>7</v>
      </c>
      <c r="N16" s="20" t="str">
        <f>IF(VLOOKUP(C16,'Current OBD'!$B$6:$AL$2097,32,0)="Yes","8"," ")</f>
        <v>8</v>
      </c>
      <c r="O16" s="20" t="str">
        <f>IF(VLOOKUP(C16,'Current OBD'!$B$6:$AL$2097,33,0)="Yes","9"," ")</f>
        <v xml:space="preserve"> </v>
      </c>
      <c r="P16" s="20" t="str">
        <f>IF(VLOOKUP(C16,'Current OBD'!$B$6:$AL$2097,34,0)="Yes","10"," ")</f>
        <v xml:space="preserve"> </v>
      </c>
      <c r="Q16" s="20" t="str">
        <f>IF(VLOOKUP(C16,'Current OBD'!$B$6:$AL$2097,35,0)="Yes","11"," ")</f>
        <v xml:space="preserve"> </v>
      </c>
      <c r="R16" s="20" t="str">
        <f>IF(VLOOKUP(C16,'Current OBD'!$B$6:$AL$2097,36,0)="Yes","12"," ")</f>
        <v xml:space="preserve"> </v>
      </c>
      <c r="S16" s="44">
        <v>744</v>
      </c>
      <c r="T16" s="44">
        <v>0</v>
      </c>
      <c r="U16" s="44">
        <v>744</v>
      </c>
      <c r="V16" s="12">
        <f t="shared" si="1"/>
        <v>1</v>
      </c>
      <c r="W16" s="12">
        <f t="shared" si="2"/>
        <v>0</v>
      </c>
      <c r="X16" s="12">
        <f t="shared" si="0"/>
        <v>1</v>
      </c>
    </row>
    <row r="17" spans="1:24">
      <c r="A17" s="17" t="str">
        <f>VLOOKUP(C17,'Current OBD'!$B$6:$K$2098,4,0)</f>
        <v>Adams</v>
      </c>
      <c r="B17" s="17" t="str">
        <f>VLOOKUP(C17,'Current OBD'!$B$6:$K$2098,3,0)</f>
        <v>01-147</v>
      </c>
      <c r="C17" s="18">
        <v>663403</v>
      </c>
      <c r="D17" s="8" t="s">
        <v>3389</v>
      </c>
      <c r="E17" s="20" t="str">
        <f>IF(VLOOKUP(C17,'Current OBD'!$B$6:$AL$2097,23,0)="Yes","PK"," ")</f>
        <v xml:space="preserve"> </v>
      </c>
      <c r="F17" s="20" t="str">
        <f>IF(VLOOKUP(C17,'Current OBD'!$B$6:$AL$2097,24,0)="Yes","K"," ")</f>
        <v xml:space="preserve"> </v>
      </c>
      <c r="G17" s="20" t="str">
        <f>IF(VLOOKUP(C17,'Current OBD'!$B$6:$AL$2097,25,0)="Yes","1"," ")</f>
        <v xml:space="preserve"> </v>
      </c>
      <c r="H17" s="20" t="str">
        <f>IF(VLOOKUP(C17,'Current OBD'!$B$6:$AL$2097,26,0)="Yes","2"," ")</f>
        <v xml:space="preserve"> </v>
      </c>
      <c r="I17" s="20" t="str">
        <f>IF(VLOOKUP(C17,'Current OBD'!$B$6:$AL$2097,27,0)="Yes","3"," ")</f>
        <v xml:space="preserve"> </v>
      </c>
      <c r="J17" s="20" t="str">
        <f>IF(VLOOKUP(C17,'Current OBD'!$B$6:$AL$2097,28,0)="Yes","4"," ")</f>
        <v xml:space="preserve"> </v>
      </c>
      <c r="K17" s="20" t="str">
        <f>IF(VLOOKUP(C17,'Current OBD'!$B$6:$AL$2097,29,0)="Yes","5"," ")</f>
        <v xml:space="preserve"> </v>
      </c>
      <c r="L17" s="20" t="str">
        <f>IF(VLOOKUP(C17,'Current OBD'!$B$6:$AL$2097,30,0)="Yes","6"," ")</f>
        <v xml:space="preserve"> </v>
      </c>
      <c r="M17" s="20" t="str">
        <f>IF(VLOOKUP(C17,'Current OBD'!$B$6:$AL$2097,31,0)="Yes","7"," ")</f>
        <v xml:space="preserve"> </v>
      </c>
      <c r="N17" s="20" t="str">
        <f>IF(VLOOKUP(C17,'Current OBD'!$B$6:$AL$2097,32,0)="Yes","8"," ")</f>
        <v xml:space="preserve"> </v>
      </c>
      <c r="O17" s="20" t="str">
        <f>IF(VLOOKUP(C17,'Current OBD'!$B$6:$AL$2097,33,0)="Yes","9"," ")</f>
        <v>9</v>
      </c>
      <c r="P17" s="20" t="str">
        <f>IF(VLOOKUP(C17,'Current OBD'!$B$6:$AL$2097,34,0)="Yes","10"," ")</f>
        <v>10</v>
      </c>
      <c r="Q17" s="20" t="str">
        <f>IF(VLOOKUP(C17,'Current OBD'!$B$6:$AL$2097,35,0)="Yes","11"," ")</f>
        <v>11</v>
      </c>
      <c r="R17" s="20" t="str">
        <f>IF(VLOOKUP(C17,'Current OBD'!$B$6:$AL$2097,36,0)="Yes","12"," ")</f>
        <v>12</v>
      </c>
      <c r="S17" s="44">
        <v>1266</v>
      </c>
      <c r="T17" s="44">
        <v>0</v>
      </c>
      <c r="U17" s="44">
        <v>1371</v>
      </c>
      <c r="V17" s="12">
        <f t="shared" si="1"/>
        <v>0.92341356673960617</v>
      </c>
      <c r="W17" s="12">
        <f t="shared" si="2"/>
        <v>0</v>
      </c>
      <c r="X17" s="12">
        <f t="shared" si="0"/>
        <v>0.92341356673960617</v>
      </c>
    </row>
    <row r="18" spans="1:24">
      <c r="A18" s="17" t="str">
        <f>VLOOKUP(C18,'Current OBD'!$B$6:$K$2098,4,0)</f>
        <v>Adams</v>
      </c>
      <c r="B18" s="17" t="str">
        <f>VLOOKUP(C18,'Current OBD'!$B$6:$K$2098,3,0)</f>
        <v>01-147</v>
      </c>
      <c r="C18" s="18">
        <v>663731</v>
      </c>
      <c r="D18" s="8" t="s">
        <v>3391</v>
      </c>
      <c r="E18" s="20" t="str">
        <f>IF(VLOOKUP(C18,'Current OBD'!$B$6:$AL$2097,23,0)="Yes","PK"," ")</f>
        <v xml:space="preserve"> </v>
      </c>
      <c r="F18" s="20" t="str">
        <f>IF(VLOOKUP(C18,'Current OBD'!$B$6:$AL$2097,24,0)="Yes","K"," ")</f>
        <v>K</v>
      </c>
      <c r="G18" s="20" t="str">
        <f>IF(VLOOKUP(C18,'Current OBD'!$B$6:$AL$2097,25,0)="Yes","1"," ")</f>
        <v>1</v>
      </c>
      <c r="H18" s="20" t="str">
        <f>IF(VLOOKUP(C18,'Current OBD'!$B$6:$AL$2097,26,0)="Yes","2"," ")</f>
        <v>2</v>
      </c>
      <c r="I18" s="20" t="str">
        <f>IF(VLOOKUP(C18,'Current OBD'!$B$6:$AL$2097,27,0)="Yes","3"," ")</f>
        <v>3</v>
      </c>
      <c r="J18" s="20" t="str">
        <f>IF(VLOOKUP(C18,'Current OBD'!$B$6:$AL$2097,28,0)="Yes","4"," ")</f>
        <v>4</v>
      </c>
      <c r="K18" s="20" t="str">
        <f>IF(VLOOKUP(C18,'Current OBD'!$B$6:$AL$2097,29,0)="Yes","5"," ")</f>
        <v>5</v>
      </c>
      <c r="L18" s="20" t="str">
        <f>IF(VLOOKUP(C18,'Current OBD'!$B$6:$AL$2097,30,0)="Yes","6"," ")</f>
        <v>6</v>
      </c>
      <c r="M18" s="20" t="str">
        <f>IF(VLOOKUP(C18,'Current OBD'!$B$6:$AL$2097,31,0)="Yes","7"," ")</f>
        <v xml:space="preserve"> </v>
      </c>
      <c r="N18" s="20" t="str">
        <f>IF(VLOOKUP(C18,'Current OBD'!$B$6:$AL$2097,32,0)="Yes","8"," ")</f>
        <v xml:space="preserve"> </v>
      </c>
      <c r="O18" s="20" t="str">
        <f>IF(VLOOKUP(C18,'Current OBD'!$B$6:$AL$2097,33,0)="Yes","9"," ")</f>
        <v xml:space="preserve"> </v>
      </c>
      <c r="P18" s="20" t="str">
        <f>IF(VLOOKUP(C18,'Current OBD'!$B$6:$AL$2097,34,0)="Yes","10"," ")</f>
        <v xml:space="preserve"> </v>
      </c>
      <c r="Q18" s="20" t="str">
        <f>IF(VLOOKUP(C18,'Current OBD'!$B$6:$AL$2097,35,0)="Yes","11"," ")</f>
        <v xml:space="preserve"> </v>
      </c>
      <c r="R18" s="20" t="str">
        <f>IF(VLOOKUP(C18,'Current OBD'!$B$6:$AL$2097,36,0)="Yes","12"," ")</f>
        <v xml:space="preserve"> </v>
      </c>
      <c r="S18" s="44">
        <v>569</v>
      </c>
      <c r="T18" s="44">
        <v>0</v>
      </c>
      <c r="U18" s="44">
        <v>578</v>
      </c>
      <c r="V18" s="12">
        <f t="shared" si="1"/>
        <v>0.98442906574394462</v>
      </c>
      <c r="W18" s="12">
        <f t="shared" si="2"/>
        <v>0</v>
      </c>
      <c r="X18" s="12">
        <f t="shared" si="0"/>
        <v>0.98442906574394462</v>
      </c>
    </row>
    <row r="19" spans="1:24" s="15" customFormat="1">
      <c r="A19" s="17" t="str">
        <f>VLOOKUP(C19,'Current OBD'!$B$6:$K$2098,4,0)</f>
        <v>Adams</v>
      </c>
      <c r="B19" s="17" t="str">
        <f>VLOOKUP(C19,'Current OBD'!$B$6:$K$2098,3,0)</f>
        <v>01-147</v>
      </c>
      <c r="C19" s="18">
        <v>665416</v>
      </c>
      <c r="D19" s="8" t="s">
        <v>3393</v>
      </c>
      <c r="E19" s="20" t="str">
        <f>IF(VLOOKUP(C19,'Current OBD'!$B$6:$AL$2097,23,0)="Yes","PK"," ")</f>
        <v xml:space="preserve"> </v>
      </c>
      <c r="F19" s="20" t="str">
        <f>IF(VLOOKUP(C19,'Current OBD'!$B$6:$AL$2097,24,0)="Yes","K"," ")</f>
        <v>K</v>
      </c>
      <c r="G19" s="20" t="str">
        <f>IF(VLOOKUP(C19,'Current OBD'!$B$6:$AL$2097,25,0)="Yes","1"," ")</f>
        <v>1</v>
      </c>
      <c r="H19" s="20" t="str">
        <f>IF(VLOOKUP(C19,'Current OBD'!$B$6:$AL$2097,26,0)="Yes","2"," ")</f>
        <v>2</v>
      </c>
      <c r="I19" s="20" t="str">
        <f>IF(VLOOKUP(C19,'Current OBD'!$B$6:$AL$2097,27,0)="Yes","3"," ")</f>
        <v>3</v>
      </c>
      <c r="J19" s="20" t="str">
        <f>IF(VLOOKUP(C19,'Current OBD'!$B$6:$AL$2097,28,0)="Yes","4"," ")</f>
        <v>4</v>
      </c>
      <c r="K19" s="20" t="str">
        <f>IF(VLOOKUP(C19,'Current OBD'!$B$6:$AL$2097,29,0)="Yes","5"," ")</f>
        <v>5</v>
      </c>
      <c r="L19" s="20" t="str">
        <f>IF(VLOOKUP(C19,'Current OBD'!$B$6:$AL$2097,30,0)="Yes","6"," ")</f>
        <v>6</v>
      </c>
      <c r="M19" s="20" t="str">
        <f>IF(VLOOKUP(C19,'Current OBD'!$B$6:$AL$2097,31,0)="Yes","7"," ")</f>
        <v xml:space="preserve"> </v>
      </c>
      <c r="N19" s="20" t="str">
        <f>IF(VLOOKUP(C19,'Current OBD'!$B$6:$AL$2097,32,0)="Yes","8"," ")</f>
        <v xml:space="preserve"> </v>
      </c>
      <c r="O19" s="20" t="str">
        <f>IF(VLOOKUP(C19,'Current OBD'!$B$6:$AL$2097,33,0)="Yes","9"," ")</f>
        <v xml:space="preserve"> </v>
      </c>
      <c r="P19" s="20" t="str">
        <f>IF(VLOOKUP(C19,'Current OBD'!$B$6:$AL$2097,34,0)="Yes","10"," ")</f>
        <v xml:space="preserve"> </v>
      </c>
      <c r="Q19" s="20" t="str">
        <f>IF(VLOOKUP(C19,'Current OBD'!$B$6:$AL$2097,35,0)="Yes","11"," ")</f>
        <v xml:space="preserve"> </v>
      </c>
      <c r="R19" s="20" t="str">
        <f>IF(VLOOKUP(C19,'Current OBD'!$B$6:$AL$2097,36,0)="Yes","12"," ")</f>
        <v xml:space="preserve"> </v>
      </c>
      <c r="S19" s="44">
        <v>589</v>
      </c>
      <c r="T19" s="44">
        <v>0</v>
      </c>
      <c r="U19" s="44">
        <v>589</v>
      </c>
      <c r="V19" s="12">
        <f t="shared" si="1"/>
        <v>1</v>
      </c>
      <c r="W19" s="12">
        <f t="shared" si="2"/>
        <v>0</v>
      </c>
      <c r="X19" s="12">
        <f t="shared" si="0"/>
        <v>1</v>
      </c>
    </row>
    <row r="20" spans="1:24">
      <c r="A20" s="26" t="s">
        <v>2454</v>
      </c>
      <c r="B20" s="26" t="s">
        <v>2453</v>
      </c>
      <c r="C20" s="16">
        <v>159444</v>
      </c>
      <c r="D20" s="9" t="s">
        <v>2452</v>
      </c>
      <c r="E20" s="25"/>
      <c r="F20" s="25"/>
      <c r="G20" s="25"/>
      <c r="H20" s="25"/>
      <c r="I20" s="25"/>
      <c r="J20" s="25"/>
      <c r="K20" s="25"/>
      <c r="L20" s="25"/>
      <c r="M20" s="25"/>
      <c r="N20" s="25"/>
      <c r="O20" s="25"/>
      <c r="P20" s="25"/>
      <c r="Q20" s="25"/>
      <c r="R20" s="25"/>
      <c r="S20" s="41">
        <v>167</v>
      </c>
      <c r="T20" s="41">
        <v>11</v>
      </c>
      <c r="U20" s="41">
        <v>199</v>
      </c>
      <c r="V20" s="11"/>
      <c r="W20" s="11"/>
      <c r="X20" s="11">
        <f t="shared" si="0"/>
        <v>0.89447236180904521</v>
      </c>
    </row>
    <row r="21" spans="1:24">
      <c r="A21" s="17" t="str">
        <f>VLOOKUP(C21,'Current OBD'!$B$6:$K$2098,4,0)</f>
        <v>Adams</v>
      </c>
      <c r="B21" s="17" t="str">
        <f>VLOOKUP(C21,'Current OBD'!$B$6:$K$2098,3,0)</f>
        <v>01-158</v>
      </c>
      <c r="C21" s="18">
        <v>661112</v>
      </c>
      <c r="D21" s="8" t="s">
        <v>2455</v>
      </c>
      <c r="E21" s="20" t="str">
        <f>IF(VLOOKUP(C21,'Current OBD'!$B$6:$AL$2097,23,0)="Yes","PK"," ")</f>
        <v>PK</v>
      </c>
      <c r="F21" s="20" t="str">
        <f>IF(VLOOKUP(C21,'Current OBD'!$B$6:$AL$2097,24,0)="Yes","K"," ")</f>
        <v>K</v>
      </c>
      <c r="G21" s="20" t="str">
        <f>IF(VLOOKUP(C21,'Current OBD'!$B$6:$AL$2097,25,0)="Yes","1"," ")</f>
        <v>1</v>
      </c>
      <c r="H21" s="20" t="str">
        <f>IF(VLOOKUP(C21,'Current OBD'!$B$6:$AL$2097,26,0)="Yes","2"," ")</f>
        <v>2</v>
      </c>
      <c r="I21" s="20" t="str">
        <f>IF(VLOOKUP(C21,'Current OBD'!$B$6:$AL$2097,27,0)="Yes","3"," ")</f>
        <v>3</v>
      </c>
      <c r="J21" s="20" t="str">
        <f>IF(VLOOKUP(C21,'Current OBD'!$B$6:$AL$2097,28,0)="Yes","4"," ")</f>
        <v>4</v>
      </c>
      <c r="K21" s="20" t="str">
        <f>IF(VLOOKUP(C21,'Current OBD'!$B$6:$AL$2097,29,0)="Yes","5"," ")</f>
        <v>5</v>
      </c>
      <c r="L21" s="20" t="str">
        <f>IF(VLOOKUP(C21,'Current OBD'!$B$6:$AL$2097,30,0)="Yes","6"," ")</f>
        <v xml:space="preserve"> </v>
      </c>
      <c r="M21" s="20" t="str">
        <f>IF(VLOOKUP(C21,'Current OBD'!$B$6:$AL$2097,31,0)="Yes","7"," ")</f>
        <v xml:space="preserve"> </v>
      </c>
      <c r="N21" s="20" t="str">
        <f>IF(VLOOKUP(C21,'Current OBD'!$B$6:$AL$2097,32,0)="Yes","8"," ")</f>
        <v xml:space="preserve"> </v>
      </c>
      <c r="O21" s="20" t="str">
        <f>IF(VLOOKUP(C21,'Current OBD'!$B$6:$AL$2097,33,0)="Yes","9"," ")</f>
        <v xml:space="preserve"> </v>
      </c>
      <c r="P21" s="20" t="str">
        <f>IF(VLOOKUP(C21,'Current OBD'!$B$6:$AL$2097,34,0)="Yes","10"," ")</f>
        <v xml:space="preserve"> </v>
      </c>
      <c r="Q21" s="20" t="str">
        <f>IF(VLOOKUP(C21,'Current OBD'!$B$6:$AL$2097,35,0)="Yes","11"," ")</f>
        <v xml:space="preserve"> </v>
      </c>
      <c r="R21" s="20" t="str">
        <f>IF(VLOOKUP(C21,'Current OBD'!$B$6:$AL$2097,36,0)="Yes","12"," ")</f>
        <v xml:space="preserve"> </v>
      </c>
      <c r="S21" s="44">
        <v>94</v>
      </c>
      <c r="T21" s="44">
        <v>0</v>
      </c>
      <c r="U21" s="44">
        <v>97</v>
      </c>
      <c r="V21" s="12">
        <f>S21/U21</f>
        <v>0.96907216494845361</v>
      </c>
      <c r="W21" s="12">
        <f>T21/U21</f>
        <v>0</v>
      </c>
      <c r="X21" s="12">
        <f t="shared" si="0"/>
        <v>0.96907216494845361</v>
      </c>
    </row>
    <row r="22" spans="1:24" s="15" customFormat="1">
      <c r="A22" s="17" t="str">
        <f>VLOOKUP(C22,'Current OBD'!$B$6:$K$2098,4,0)</f>
        <v>Adams</v>
      </c>
      <c r="B22" s="17" t="str">
        <f>VLOOKUP(C22,'Current OBD'!$B$6:$K$2098,3,0)</f>
        <v>01-158</v>
      </c>
      <c r="C22" s="18">
        <v>661113</v>
      </c>
      <c r="D22" s="8" t="s">
        <v>2460</v>
      </c>
      <c r="E22" s="20" t="str">
        <f>IF(VLOOKUP(C22,'Current OBD'!$B$6:$AL$2097,23,0)="Yes","PK"," ")</f>
        <v xml:space="preserve"> </v>
      </c>
      <c r="F22" s="20" t="str">
        <f>IF(VLOOKUP(C22,'Current OBD'!$B$6:$AL$2097,24,0)="Yes","K"," ")</f>
        <v xml:space="preserve"> </v>
      </c>
      <c r="G22" s="20" t="str">
        <f>IF(VLOOKUP(C22,'Current OBD'!$B$6:$AL$2097,25,0)="Yes","1"," ")</f>
        <v xml:space="preserve"> </v>
      </c>
      <c r="H22" s="20" t="str">
        <f>IF(VLOOKUP(C22,'Current OBD'!$B$6:$AL$2097,26,0)="Yes","2"," ")</f>
        <v xml:space="preserve"> </v>
      </c>
      <c r="I22" s="20" t="str">
        <f>IF(VLOOKUP(C22,'Current OBD'!$B$6:$AL$2097,27,0)="Yes","3"," ")</f>
        <v xml:space="preserve"> </v>
      </c>
      <c r="J22" s="20" t="str">
        <f>IF(VLOOKUP(C22,'Current OBD'!$B$6:$AL$2097,28,0)="Yes","4"," ")</f>
        <v xml:space="preserve"> </v>
      </c>
      <c r="K22" s="20" t="str">
        <f>IF(VLOOKUP(C22,'Current OBD'!$B$6:$AL$2097,29,0)="Yes","5"," ")</f>
        <v xml:space="preserve"> </v>
      </c>
      <c r="L22" s="20" t="str">
        <f>IF(VLOOKUP(C22,'Current OBD'!$B$6:$AL$2097,30,0)="Yes","6"," ")</f>
        <v xml:space="preserve"> </v>
      </c>
      <c r="M22" s="20" t="str">
        <f>IF(VLOOKUP(C22,'Current OBD'!$B$6:$AL$2097,31,0)="Yes","7"," ")</f>
        <v xml:space="preserve"> </v>
      </c>
      <c r="N22" s="20" t="str">
        <f>IF(VLOOKUP(C22,'Current OBD'!$B$6:$AL$2097,32,0)="Yes","8"," ")</f>
        <v xml:space="preserve"> </v>
      </c>
      <c r="O22" s="20" t="str">
        <f>IF(VLOOKUP(C22,'Current OBD'!$B$6:$AL$2097,33,0)="Yes","9"," ")</f>
        <v>9</v>
      </c>
      <c r="P22" s="20" t="str">
        <f>IF(VLOOKUP(C22,'Current OBD'!$B$6:$AL$2097,34,0)="Yes","10"," ")</f>
        <v>10</v>
      </c>
      <c r="Q22" s="20" t="str">
        <f>IF(VLOOKUP(C22,'Current OBD'!$B$6:$AL$2097,35,0)="Yes","11"," ")</f>
        <v>11</v>
      </c>
      <c r="R22" s="20" t="str">
        <f>IF(VLOOKUP(C22,'Current OBD'!$B$6:$AL$2097,36,0)="Yes","12"," ")</f>
        <v>12</v>
      </c>
      <c r="S22" s="44">
        <v>34</v>
      </c>
      <c r="T22" s="44">
        <v>5</v>
      </c>
      <c r="U22" s="44">
        <v>47</v>
      </c>
      <c r="V22" s="12">
        <f>S22/U22</f>
        <v>0.72340425531914898</v>
      </c>
      <c r="W22" s="12">
        <f>T22/U22</f>
        <v>0.10638297872340426</v>
      </c>
      <c r="X22" s="12">
        <f t="shared" si="0"/>
        <v>0.82978723404255317</v>
      </c>
    </row>
    <row r="23" spans="1:24">
      <c r="A23" s="17" t="str">
        <f>VLOOKUP(C23,'Current OBD'!$B$6:$K$2098,4,0)</f>
        <v>Adams</v>
      </c>
      <c r="B23" s="17" t="str">
        <f>VLOOKUP(C23,'Current OBD'!$B$6:$K$2098,3,0)</f>
        <v>01-158</v>
      </c>
      <c r="C23" s="18">
        <v>665435</v>
      </c>
      <c r="D23" s="8" t="s">
        <v>2461</v>
      </c>
      <c r="E23" s="20" t="str">
        <f>IF(VLOOKUP(C23,'Current OBD'!$B$6:$AL$2097,23,0)="Yes","PK"," ")</f>
        <v xml:space="preserve"> </v>
      </c>
      <c r="F23" s="20" t="str">
        <f>IF(VLOOKUP(C23,'Current OBD'!$B$6:$AL$2097,24,0)="Yes","K"," ")</f>
        <v xml:space="preserve"> </v>
      </c>
      <c r="G23" s="20" t="str">
        <f>IF(VLOOKUP(C23,'Current OBD'!$B$6:$AL$2097,25,0)="Yes","1"," ")</f>
        <v xml:space="preserve"> </v>
      </c>
      <c r="H23" s="20" t="str">
        <f>IF(VLOOKUP(C23,'Current OBD'!$B$6:$AL$2097,26,0)="Yes","2"," ")</f>
        <v xml:space="preserve"> </v>
      </c>
      <c r="I23" s="20" t="str">
        <f>IF(VLOOKUP(C23,'Current OBD'!$B$6:$AL$2097,27,0)="Yes","3"," ")</f>
        <v xml:space="preserve"> </v>
      </c>
      <c r="J23" s="20" t="str">
        <f>IF(VLOOKUP(C23,'Current OBD'!$B$6:$AL$2097,28,0)="Yes","4"," ")</f>
        <v xml:space="preserve"> </v>
      </c>
      <c r="K23" s="20" t="str">
        <f>IF(VLOOKUP(C23,'Current OBD'!$B$6:$AL$2097,29,0)="Yes","5"," ")</f>
        <v xml:space="preserve"> </v>
      </c>
      <c r="L23" s="20" t="str">
        <f>IF(VLOOKUP(C23,'Current OBD'!$B$6:$AL$2097,30,0)="Yes","6"," ")</f>
        <v>6</v>
      </c>
      <c r="M23" s="20" t="str">
        <f>IF(VLOOKUP(C23,'Current OBD'!$B$6:$AL$2097,31,0)="Yes","7"," ")</f>
        <v>7</v>
      </c>
      <c r="N23" s="20" t="str">
        <f>IF(VLOOKUP(C23,'Current OBD'!$B$6:$AL$2097,32,0)="Yes","8"," ")</f>
        <v>8</v>
      </c>
      <c r="O23" s="20" t="str">
        <f>IF(VLOOKUP(C23,'Current OBD'!$B$6:$AL$2097,33,0)="Yes","9"," ")</f>
        <v xml:space="preserve"> </v>
      </c>
      <c r="P23" s="20" t="str">
        <f>IF(VLOOKUP(C23,'Current OBD'!$B$6:$AL$2097,34,0)="Yes","10"," ")</f>
        <v xml:space="preserve"> </v>
      </c>
      <c r="Q23" s="20" t="str">
        <f>IF(VLOOKUP(C23,'Current OBD'!$B$6:$AL$2097,35,0)="Yes","11"," ")</f>
        <v xml:space="preserve"> </v>
      </c>
      <c r="R23" s="20" t="str">
        <f>IF(VLOOKUP(C23,'Current OBD'!$B$6:$AL$2097,36,0)="Yes","12"," ")</f>
        <v xml:space="preserve"> </v>
      </c>
      <c r="S23" s="44">
        <v>39</v>
      </c>
      <c r="T23" s="44">
        <v>6</v>
      </c>
      <c r="U23" s="44">
        <v>55</v>
      </c>
      <c r="V23" s="12">
        <f>S23/U23</f>
        <v>0.70909090909090911</v>
      </c>
      <c r="W23" s="12">
        <f>T23/U23</f>
        <v>0.10909090909090909</v>
      </c>
      <c r="X23" s="12">
        <f t="shared" si="0"/>
        <v>0.81818181818181823</v>
      </c>
    </row>
    <row r="24" spans="1:24" s="15" customFormat="1">
      <c r="A24" s="26" t="s">
        <v>2454</v>
      </c>
      <c r="B24" s="26" t="s">
        <v>3895</v>
      </c>
      <c r="C24" s="10">
        <v>159445</v>
      </c>
      <c r="D24" s="13" t="s">
        <v>3894</v>
      </c>
      <c r="E24" s="19"/>
      <c r="F24" s="19"/>
      <c r="G24" s="19"/>
      <c r="H24" s="19"/>
      <c r="I24" s="19"/>
      <c r="J24" s="19"/>
      <c r="K24" s="19"/>
      <c r="L24" s="19"/>
      <c r="M24" s="19"/>
      <c r="N24" s="19"/>
      <c r="O24" s="19"/>
      <c r="P24" s="19"/>
      <c r="Q24" s="19"/>
      <c r="R24" s="19"/>
      <c r="S24" s="43">
        <v>143</v>
      </c>
      <c r="T24" s="43">
        <v>46</v>
      </c>
      <c r="U24" s="43">
        <v>412</v>
      </c>
      <c r="V24" s="14"/>
      <c r="W24" s="14"/>
      <c r="X24" s="14">
        <f t="shared" si="0"/>
        <v>0.45873786407766992</v>
      </c>
    </row>
    <row r="25" spans="1:24">
      <c r="A25" s="17" t="str">
        <f>VLOOKUP(C25,'Current OBD'!$B$6:$K$2098,4,0)</f>
        <v>Adams</v>
      </c>
      <c r="B25" s="17" t="str">
        <f>VLOOKUP(C25,'Current OBD'!$B$6:$K$2098,3,0)</f>
        <v>01-160</v>
      </c>
      <c r="C25" s="18">
        <v>665474</v>
      </c>
      <c r="D25" s="8" t="s">
        <v>2461</v>
      </c>
      <c r="E25" s="20" t="str">
        <f>IF(VLOOKUP(C25,'Current OBD'!$B$6:$AL$2097,23,0)="Yes","PK"," ")</f>
        <v xml:space="preserve"> </v>
      </c>
      <c r="F25" s="20" t="str">
        <f>IF(VLOOKUP(C25,'Current OBD'!$B$6:$AL$2097,24,0)="Yes","K"," ")</f>
        <v xml:space="preserve"> </v>
      </c>
      <c r="G25" s="20" t="str">
        <f>IF(VLOOKUP(C25,'Current OBD'!$B$6:$AL$2097,25,0)="Yes","1"," ")</f>
        <v xml:space="preserve"> </v>
      </c>
      <c r="H25" s="20" t="str">
        <f>IF(VLOOKUP(C25,'Current OBD'!$B$6:$AL$2097,26,0)="Yes","2"," ")</f>
        <v xml:space="preserve"> </v>
      </c>
      <c r="I25" s="20" t="str">
        <f>IF(VLOOKUP(C25,'Current OBD'!$B$6:$AL$2097,27,0)="Yes","3"," ")</f>
        <v xml:space="preserve"> </v>
      </c>
      <c r="J25" s="20" t="str">
        <f>IF(VLOOKUP(C25,'Current OBD'!$B$6:$AL$2097,28,0)="Yes","4"," ")</f>
        <v xml:space="preserve"> </v>
      </c>
      <c r="K25" s="20" t="str">
        <f>IF(VLOOKUP(C25,'Current OBD'!$B$6:$AL$2097,29,0)="Yes","5"," ")</f>
        <v xml:space="preserve"> </v>
      </c>
      <c r="L25" s="20" t="str">
        <f>IF(VLOOKUP(C25,'Current OBD'!$B$6:$AL$2097,30,0)="Yes","6"," ")</f>
        <v>6</v>
      </c>
      <c r="M25" s="20" t="str">
        <f>IF(VLOOKUP(C25,'Current OBD'!$B$6:$AL$2097,31,0)="Yes","7"," ")</f>
        <v>7</v>
      </c>
      <c r="N25" s="20" t="str">
        <f>IF(VLOOKUP(C25,'Current OBD'!$B$6:$AL$2097,32,0)="Yes","8"," ")</f>
        <v>8</v>
      </c>
      <c r="O25" s="20" t="str">
        <f>IF(VLOOKUP(C25,'Current OBD'!$B$6:$AL$2097,33,0)="Yes","9"," ")</f>
        <v xml:space="preserve"> </v>
      </c>
      <c r="P25" s="20" t="str">
        <f>IF(VLOOKUP(C25,'Current OBD'!$B$6:$AL$2097,34,0)="Yes","10"," ")</f>
        <v xml:space="preserve"> </v>
      </c>
      <c r="Q25" s="20" t="str">
        <f>IF(VLOOKUP(C25,'Current OBD'!$B$6:$AL$2097,35,0)="Yes","11"," ")</f>
        <v xml:space="preserve"> </v>
      </c>
      <c r="R25" s="20" t="str">
        <f>IF(VLOOKUP(C25,'Current OBD'!$B$6:$AL$2097,36,0)="Yes","12"," ")</f>
        <v xml:space="preserve"> </v>
      </c>
      <c r="S25" s="44">
        <v>25</v>
      </c>
      <c r="T25" s="44">
        <v>14</v>
      </c>
      <c r="U25" s="44">
        <v>97</v>
      </c>
      <c r="V25" s="12">
        <f>S25/U25</f>
        <v>0.25773195876288657</v>
      </c>
      <c r="W25" s="12">
        <f>T25/U25</f>
        <v>0.14432989690721648</v>
      </c>
      <c r="X25" s="12">
        <f t="shared" si="0"/>
        <v>0.40206185567010311</v>
      </c>
    </row>
    <row r="26" spans="1:24">
      <c r="A26" s="17" t="str">
        <f>VLOOKUP(C26,'Current OBD'!$B$6:$K$2098,4,0)</f>
        <v>Adams</v>
      </c>
      <c r="B26" s="17" t="str">
        <f>VLOOKUP(C26,'Current OBD'!$B$6:$K$2098,3,0)</f>
        <v>01-160</v>
      </c>
      <c r="C26" s="18">
        <v>661105</v>
      </c>
      <c r="D26" s="8" t="s">
        <v>3899</v>
      </c>
      <c r="E26" s="20" t="str">
        <f>IF(VLOOKUP(C26,'Current OBD'!$B$6:$AL$2097,23,0)="Yes","PK"," ")</f>
        <v>PK</v>
      </c>
      <c r="F26" s="20" t="str">
        <f>IF(VLOOKUP(C26,'Current OBD'!$B$6:$AL$2097,24,0)="Yes","K"," ")</f>
        <v>K</v>
      </c>
      <c r="G26" s="20" t="str">
        <f>IF(VLOOKUP(C26,'Current OBD'!$B$6:$AL$2097,25,0)="Yes","1"," ")</f>
        <v>1</v>
      </c>
      <c r="H26" s="20" t="str">
        <f>IF(VLOOKUP(C26,'Current OBD'!$B$6:$AL$2097,26,0)="Yes","2"," ")</f>
        <v>2</v>
      </c>
      <c r="I26" s="20" t="str">
        <f>IF(VLOOKUP(C26,'Current OBD'!$B$6:$AL$2097,27,0)="Yes","3"," ")</f>
        <v>3</v>
      </c>
      <c r="J26" s="20" t="str">
        <f>IF(VLOOKUP(C26,'Current OBD'!$B$6:$AL$2097,28,0)="Yes","4"," ")</f>
        <v>4</v>
      </c>
      <c r="K26" s="20" t="str">
        <f>IF(VLOOKUP(C26,'Current OBD'!$B$6:$AL$2097,29,0)="Yes","5"," ")</f>
        <v>5</v>
      </c>
      <c r="L26" s="20" t="str">
        <f>IF(VLOOKUP(C26,'Current OBD'!$B$6:$AL$2097,30,0)="Yes","6"," ")</f>
        <v xml:space="preserve"> </v>
      </c>
      <c r="M26" s="20" t="str">
        <f>IF(VLOOKUP(C26,'Current OBD'!$B$6:$AL$2097,31,0)="Yes","7"," ")</f>
        <v xml:space="preserve"> </v>
      </c>
      <c r="N26" s="20" t="str">
        <f>IF(VLOOKUP(C26,'Current OBD'!$B$6:$AL$2097,32,0)="Yes","8"," ")</f>
        <v xml:space="preserve"> </v>
      </c>
      <c r="O26" s="20" t="str">
        <f>IF(VLOOKUP(C26,'Current OBD'!$B$6:$AL$2097,33,0)="Yes","9"," ")</f>
        <v xml:space="preserve"> </v>
      </c>
      <c r="P26" s="20" t="str">
        <f>IF(VLOOKUP(C26,'Current OBD'!$B$6:$AL$2097,34,0)="Yes","10"," ")</f>
        <v xml:space="preserve"> </v>
      </c>
      <c r="Q26" s="20" t="str">
        <f>IF(VLOOKUP(C26,'Current OBD'!$B$6:$AL$2097,35,0)="Yes","11"," ")</f>
        <v xml:space="preserve"> </v>
      </c>
      <c r="R26" s="20" t="str">
        <f>IF(VLOOKUP(C26,'Current OBD'!$B$6:$AL$2097,36,0)="Yes","12"," ")</f>
        <v xml:space="preserve"> </v>
      </c>
      <c r="S26" s="44">
        <v>74</v>
      </c>
      <c r="T26" s="44">
        <v>19</v>
      </c>
      <c r="U26" s="44">
        <v>186</v>
      </c>
      <c r="V26" s="12">
        <f>S26/U26</f>
        <v>0.39784946236559138</v>
      </c>
      <c r="W26" s="12">
        <f>T26/U26</f>
        <v>0.10215053763440861</v>
      </c>
      <c r="X26" s="12">
        <f t="shared" si="0"/>
        <v>0.5</v>
      </c>
    </row>
    <row r="27" spans="1:24">
      <c r="A27" s="17" t="str">
        <f>VLOOKUP(C27,'Current OBD'!$B$6:$K$2098,4,0)</f>
        <v>Adams</v>
      </c>
      <c r="B27" s="17" t="str">
        <f>VLOOKUP(C27,'Current OBD'!$B$6:$K$2098,3,0)</f>
        <v>01-160</v>
      </c>
      <c r="C27" s="18">
        <v>661104</v>
      </c>
      <c r="D27" s="8" t="s">
        <v>3901</v>
      </c>
      <c r="E27" s="20" t="str">
        <f>IF(VLOOKUP(C27,'Current OBD'!$B$6:$AL$2097,23,0)="Yes","PK"," ")</f>
        <v xml:space="preserve"> </v>
      </c>
      <c r="F27" s="20" t="str">
        <f>IF(VLOOKUP(C27,'Current OBD'!$B$6:$AL$2097,24,0)="Yes","K"," ")</f>
        <v xml:space="preserve"> </v>
      </c>
      <c r="G27" s="20" t="str">
        <f>IF(VLOOKUP(C27,'Current OBD'!$B$6:$AL$2097,25,0)="Yes","1"," ")</f>
        <v xml:space="preserve"> </v>
      </c>
      <c r="H27" s="20" t="str">
        <f>IF(VLOOKUP(C27,'Current OBD'!$B$6:$AL$2097,26,0)="Yes","2"," ")</f>
        <v xml:space="preserve"> </v>
      </c>
      <c r="I27" s="20" t="str">
        <f>IF(VLOOKUP(C27,'Current OBD'!$B$6:$AL$2097,27,0)="Yes","3"," ")</f>
        <v xml:space="preserve"> </v>
      </c>
      <c r="J27" s="20" t="str">
        <f>IF(VLOOKUP(C27,'Current OBD'!$B$6:$AL$2097,28,0)="Yes","4"," ")</f>
        <v xml:space="preserve"> </v>
      </c>
      <c r="K27" s="20" t="str">
        <f>IF(VLOOKUP(C27,'Current OBD'!$B$6:$AL$2097,29,0)="Yes","5"," ")</f>
        <v xml:space="preserve"> </v>
      </c>
      <c r="L27" s="20" t="str">
        <f>IF(VLOOKUP(C27,'Current OBD'!$B$6:$AL$2097,30,0)="Yes","6"," ")</f>
        <v xml:space="preserve"> </v>
      </c>
      <c r="M27" s="20" t="str">
        <f>IF(VLOOKUP(C27,'Current OBD'!$B$6:$AL$2097,31,0)="Yes","7"," ")</f>
        <v xml:space="preserve"> </v>
      </c>
      <c r="N27" s="20" t="str">
        <f>IF(VLOOKUP(C27,'Current OBD'!$B$6:$AL$2097,32,0)="Yes","8"," ")</f>
        <v xml:space="preserve"> </v>
      </c>
      <c r="O27" s="20" t="str">
        <f>IF(VLOOKUP(C27,'Current OBD'!$B$6:$AL$2097,33,0)="Yes","9"," ")</f>
        <v>9</v>
      </c>
      <c r="P27" s="20" t="str">
        <f>IF(VLOOKUP(C27,'Current OBD'!$B$6:$AL$2097,34,0)="Yes","10"," ")</f>
        <v>10</v>
      </c>
      <c r="Q27" s="20" t="str">
        <f>IF(VLOOKUP(C27,'Current OBD'!$B$6:$AL$2097,35,0)="Yes","11"," ")</f>
        <v>11</v>
      </c>
      <c r="R27" s="20" t="str">
        <f>IF(VLOOKUP(C27,'Current OBD'!$B$6:$AL$2097,36,0)="Yes","12"," ")</f>
        <v>12</v>
      </c>
      <c r="S27" s="44">
        <v>44</v>
      </c>
      <c r="T27" s="44">
        <v>13</v>
      </c>
      <c r="U27" s="44">
        <v>129</v>
      </c>
      <c r="V27" s="12">
        <f>S27/U27</f>
        <v>0.34108527131782945</v>
      </c>
      <c r="W27" s="12">
        <f>T27/U27</f>
        <v>0.10077519379844961</v>
      </c>
      <c r="X27" s="12">
        <f t="shared" si="0"/>
        <v>0.44186046511627908</v>
      </c>
    </row>
    <row r="28" spans="1:24">
      <c r="A28" s="26" t="s">
        <v>138</v>
      </c>
      <c r="B28" s="26" t="s">
        <v>852</v>
      </c>
      <c r="C28" s="10">
        <v>159197</v>
      </c>
      <c r="D28" s="13" t="s">
        <v>851</v>
      </c>
      <c r="E28" s="19"/>
      <c r="F28" s="19"/>
      <c r="G28" s="19"/>
      <c r="H28" s="19"/>
      <c r="I28" s="19"/>
      <c r="J28" s="19"/>
      <c r="K28" s="19"/>
      <c r="L28" s="19"/>
      <c r="M28" s="19"/>
      <c r="N28" s="19"/>
      <c r="O28" s="19"/>
      <c r="P28" s="19"/>
      <c r="Q28" s="19"/>
      <c r="R28" s="19"/>
      <c r="S28" s="43">
        <v>1668</v>
      </c>
      <c r="T28" s="43">
        <v>0</v>
      </c>
      <c r="U28" s="43">
        <v>2449</v>
      </c>
      <c r="V28" s="14"/>
      <c r="W28" s="14"/>
      <c r="X28" s="14">
        <f t="shared" si="0"/>
        <v>0.68109432421396487</v>
      </c>
    </row>
    <row r="29" spans="1:24">
      <c r="A29" s="17" t="str">
        <f>VLOOKUP(C29,'Current OBD'!$B$6:$K$2098,4,0)</f>
        <v>Asotin</v>
      </c>
      <c r="B29" s="17" t="str">
        <f>VLOOKUP(C29,'Current OBD'!$B$6:$K$2098,3,0)</f>
        <v>02-250</v>
      </c>
      <c r="C29" s="18">
        <v>659297</v>
      </c>
      <c r="D29" s="8" t="s">
        <v>853</v>
      </c>
      <c r="E29" s="20" t="str">
        <f>IF(VLOOKUP(C29,'Current OBD'!$B$6:$AL$2097,23,0)="Yes","PK"," ")</f>
        <v xml:space="preserve"> </v>
      </c>
      <c r="F29" s="20" t="str">
        <f>IF(VLOOKUP(C29,'Current OBD'!$B$6:$AL$2097,24,0)="Yes","K"," ")</f>
        <v xml:space="preserve"> </v>
      </c>
      <c r="G29" s="20" t="str">
        <f>IF(VLOOKUP(C29,'Current OBD'!$B$6:$AL$2097,25,0)="Yes","1"," ")</f>
        <v xml:space="preserve"> </v>
      </c>
      <c r="H29" s="20" t="str">
        <f>IF(VLOOKUP(C29,'Current OBD'!$B$6:$AL$2097,26,0)="Yes","2"," ")</f>
        <v xml:space="preserve"> </v>
      </c>
      <c r="I29" s="20" t="str">
        <f>IF(VLOOKUP(C29,'Current OBD'!$B$6:$AL$2097,27,0)="Yes","3"," ")</f>
        <v xml:space="preserve"> </v>
      </c>
      <c r="J29" s="20" t="str">
        <f>IF(VLOOKUP(C29,'Current OBD'!$B$6:$AL$2097,28,0)="Yes","4"," ")</f>
        <v xml:space="preserve"> </v>
      </c>
      <c r="K29" s="20" t="str">
        <f>IF(VLOOKUP(C29,'Current OBD'!$B$6:$AL$2097,29,0)="Yes","5"," ")</f>
        <v xml:space="preserve"> </v>
      </c>
      <c r="L29" s="20" t="str">
        <f>IF(VLOOKUP(C29,'Current OBD'!$B$6:$AL$2097,30,0)="Yes","6"," ")</f>
        <v xml:space="preserve"> </v>
      </c>
      <c r="M29" s="20" t="str">
        <f>IF(VLOOKUP(C29,'Current OBD'!$B$6:$AL$2097,31,0)="Yes","7"," ")</f>
        <v xml:space="preserve"> </v>
      </c>
      <c r="N29" s="20" t="str">
        <f>IF(VLOOKUP(C29,'Current OBD'!$B$6:$AL$2097,32,0)="Yes","8"," ")</f>
        <v xml:space="preserve"> </v>
      </c>
      <c r="O29" s="20" t="str">
        <f>IF(VLOOKUP(C29,'Current OBD'!$B$6:$AL$2097,33,0)="Yes","9"," ")</f>
        <v>9</v>
      </c>
      <c r="P29" s="20" t="str">
        <f>IF(VLOOKUP(C29,'Current OBD'!$B$6:$AL$2097,34,0)="Yes","10"," ")</f>
        <v>10</v>
      </c>
      <c r="Q29" s="20" t="str">
        <f>IF(VLOOKUP(C29,'Current OBD'!$B$6:$AL$2097,35,0)="Yes","11"," ")</f>
        <v>11</v>
      </c>
      <c r="R29" s="20" t="str">
        <f>IF(VLOOKUP(C29,'Current OBD'!$B$6:$AL$2097,36,0)="Yes","12"," ")</f>
        <v>12</v>
      </c>
      <c r="S29" s="44">
        <v>358</v>
      </c>
      <c r="T29" s="44">
        <v>0</v>
      </c>
      <c r="U29" s="44">
        <v>672</v>
      </c>
      <c r="V29" s="12">
        <f t="shared" ref="V29:V35" si="3">S29/U29</f>
        <v>0.53273809523809523</v>
      </c>
      <c r="W29" s="12">
        <f t="shared" ref="W29:W35" si="4">T29/U29</f>
        <v>0</v>
      </c>
      <c r="X29" s="12">
        <f t="shared" si="0"/>
        <v>0.53273809523809523</v>
      </c>
    </row>
    <row r="30" spans="1:24">
      <c r="A30" s="17" t="s">
        <v>138</v>
      </c>
      <c r="B30" s="17" t="str">
        <f>VLOOKUP(C30,'Current OBD'!$B$6:$K$2098,3,0)</f>
        <v>02-250</v>
      </c>
      <c r="C30" s="18">
        <v>686491</v>
      </c>
      <c r="D30" s="8" t="s">
        <v>857</v>
      </c>
      <c r="E30" s="20" t="str">
        <f>IF(VLOOKUP(C30,'Current OBD'!$B$6:$AL$2097,23,0)="Yes","PK"," ")</f>
        <v xml:space="preserve"> </v>
      </c>
      <c r="F30" s="20" t="str">
        <f>IF(VLOOKUP(C30,'Current OBD'!$B$6:$AL$2097,24,0)="Yes","K"," ")</f>
        <v xml:space="preserve"> </v>
      </c>
      <c r="G30" s="20" t="str">
        <f>IF(VLOOKUP(C30,'Current OBD'!$B$6:$AL$2097,25,0)="Yes","1"," ")</f>
        <v xml:space="preserve"> </v>
      </c>
      <c r="H30" s="20" t="str">
        <f>IF(VLOOKUP(C30,'Current OBD'!$B$6:$AL$2097,26,0)="Yes","2"," ")</f>
        <v xml:space="preserve"> </v>
      </c>
      <c r="I30" s="20" t="str">
        <f>IF(VLOOKUP(C30,'Current OBD'!$B$6:$AL$2097,27,0)="Yes","3"," ")</f>
        <v xml:space="preserve"> </v>
      </c>
      <c r="J30" s="20" t="str">
        <f>IF(VLOOKUP(C30,'Current OBD'!$B$6:$AL$2097,28,0)="Yes","4"," ")</f>
        <v xml:space="preserve"> </v>
      </c>
      <c r="K30" s="20" t="str">
        <f>IF(VLOOKUP(C30,'Current OBD'!$B$6:$AL$2097,29,0)="Yes","5"," ")</f>
        <v xml:space="preserve"> </v>
      </c>
      <c r="L30" s="20" t="str">
        <f>IF(VLOOKUP(C30,'Current OBD'!$B$6:$AL$2097,30,0)="Yes","6"," ")</f>
        <v xml:space="preserve"> </v>
      </c>
      <c r="M30" s="20" t="str">
        <f>IF(VLOOKUP(C30,'Current OBD'!$B$6:$AL$2097,31,0)="Yes","7"," ")</f>
        <v xml:space="preserve"> </v>
      </c>
      <c r="N30" s="20" t="str">
        <f>IF(VLOOKUP(C30,'Current OBD'!$B$6:$AL$2097,32,0)="Yes","8"," ")</f>
        <v xml:space="preserve"> </v>
      </c>
      <c r="O30" s="20" t="str">
        <f>IF(VLOOKUP(C30,'Current OBD'!$B$6:$AL$2097,33,0)="Yes","9"," ")</f>
        <v>9</v>
      </c>
      <c r="P30" s="20" t="str">
        <f>IF(VLOOKUP(C30,'Current OBD'!$B$6:$AL$2097,34,0)="Yes","10"," ")</f>
        <v>10</v>
      </c>
      <c r="Q30" s="20" t="str">
        <f>IF(VLOOKUP(C30,'Current OBD'!$B$6:$AL$2097,35,0)="Yes","11"," ")</f>
        <v>11</v>
      </c>
      <c r="R30" s="20" t="str">
        <f>IF(VLOOKUP(C30,'Current OBD'!$B$6:$AL$2097,36,0)="Yes","12"," ")</f>
        <v>12</v>
      </c>
      <c r="S30" s="44">
        <v>122</v>
      </c>
      <c r="T30" s="44">
        <v>0</v>
      </c>
      <c r="U30" s="44">
        <v>132</v>
      </c>
      <c r="V30" s="12">
        <f t="shared" si="3"/>
        <v>0.9242424242424242</v>
      </c>
      <c r="W30" s="12">
        <f t="shared" si="4"/>
        <v>0</v>
      </c>
      <c r="X30" s="12">
        <f t="shared" si="0"/>
        <v>0.9242424242424242</v>
      </c>
    </row>
    <row r="31" spans="1:24" s="15" customFormat="1">
      <c r="A31" s="17" t="s">
        <v>138</v>
      </c>
      <c r="B31" s="17" t="str">
        <f>VLOOKUP(C31,'Current OBD'!$B$6:$K$2098,3,0)</f>
        <v>02-250</v>
      </c>
      <c r="C31" s="18">
        <v>661118</v>
      </c>
      <c r="D31" s="8" t="s">
        <v>859</v>
      </c>
      <c r="E31" s="20" t="str">
        <f>IF(VLOOKUP(C31,'Current OBD'!$B$6:$AL$2097,23,0)="Yes","PK"," ")</f>
        <v xml:space="preserve"> </v>
      </c>
      <c r="F31" s="20" t="str">
        <f>IF(VLOOKUP(C31,'Current OBD'!$B$6:$AL$2097,24,0)="Yes","K"," ")</f>
        <v>K</v>
      </c>
      <c r="G31" s="20" t="str">
        <f>IF(VLOOKUP(C31,'Current OBD'!$B$6:$AL$2097,25,0)="Yes","1"," ")</f>
        <v>1</v>
      </c>
      <c r="H31" s="20" t="str">
        <f>IF(VLOOKUP(C31,'Current OBD'!$B$6:$AL$2097,26,0)="Yes","2"," ")</f>
        <v>2</v>
      </c>
      <c r="I31" s="20" t="str">
        <f>IF(VLOOKUP(C31,'Current OBD'!$B$6:$AL$2097,27,0)="Yes","3"," ")</f>
        <v>3</v>
      </c>
      <c r="J31" s="20" t="str">
        <f>IF(VLOOKUP(C31,'Current OBD'!$B$6:$AL$2097,28,0)="Yes","4"," ")</f>
        <v>4</v>
      </c>
      <c r="K31" s="20" t="str">
        <f>IF(VLOOKUP(C31,'Current OBD'!$B$6:$AL$2097,29,0)="Yes","5"," ")</f>
        <v>5</v>
      </c>
      <c r="L31" s="20" t="str">
        <f>IF(VLOOKUP(C31,'Current OBD'!$B$6:$AL$2097,30,0)="Yes","6"," ")</f>
        <v>6</v>
      </c>
      <c r="M31" s="20" t="str">
        <f>IF(VLOOKUP(C31,'Current OBD'!$B$6:$AL$2097,31,0)="Yes","7"," ")</f>
        <v xml:space="preserve"> </v>
      </c>
      <c r="N31" s="20" t="str">
        <f>IF(VLOOKUP(C31,'Current OBD'!$B$6:$AL$2097,32,0)="Yes","8"," ")</f>
        <v xml:space="preserve"> </v>
      </c>
      <c r="O31" s="20" t="str">
        <f>IF(VLOOKUP(C31,'Current OBD'!$B$6:$AL$2097,33,0)="Yes","9"," ")</f>
        <v xml:space="preserve"> </v>
      </c>
      <c r="P31" s="20" t="str">
        <f>IF(VLOOKUP(C31,'Current OBD'!$B$6:$AL$2097,34,0)="Yes","10"," ")</f>
        <v xml:space="preserve"> </v>
      </c>
      <c r="Q31" s="20" t="str">
        <f>IF(VLOOKUP(C31,'Current OBD'!$B$6:$AL$2097,35,0)="Yes","11"," ")</f>
        <v xml:space="preserve"> </v>
      </c>
      <c r="R31" s="20" t="str">
        <f>IF(VLOOKUP(C31,'Current OBD'!$B$6:$AL$2097,36,0)="Yes","12"," ")</f>
        <v xml:space="preserve"> </v>
      </c>
      <c r="S31" s="44">
        <v>278</v>
      </c>
      <c r="T31" s="44">
        <v>0</v>
      </c>
      <c r="U31" s="44">
        <v>278</v>
      </c>
      <c r="V31" s="12">
        <f t="shared" si="3"/>
        <v>1</v>
      </c>
      <c r="W31" s="12">
        <f t="shared" si="4"/>
        <v>0</v>
      </c>
      <c r="X31" s="12">
        <f t="shared" si="0"/>
        <v>1</v>
      </c>
    </row>
    <row r="32" spans="1:24">
      <c r="A32" s="17" t="s">
        <v>138</v>
      </c>
      <c r="B32" s="17" t="str">
        <f>VLOOKUP(C32,'Current OBD'!$B$6:$K$2098,3,0)</f>
        <v>02-250</v>
      </c>
      <c r="C32" s="18">
        <v>661119</v>
      </c>
      <c r="D32" s="8" t="s">
        <v>861</v>
      </c>
      <c r="E32" s="20" t="str">
        <f>IF(VLOOKUP(C32,'Current OBD'!$B$6:$AL$2097,23,0)="Yes","PK"," ")</f>
        <v xml:space="preserve"> </v>
      </c>
      <c r="F32" s="20" t="str">
        <f>IF(VLOOKUP(C32,'Current OBD'!$B$6:$AL$2097,24,0)="Yes","K"," ")</f>
        <v>K</v>
      </c>
      <c r="G32" s="20" t="str">
        <f>IF(VLOOKUP(C32,'Current OBD'!$B$6:$AL$2097,25,0)="Yes","1"," ")</f>
        <v>1</v>
      </c>
      <c r="H32" s="20" t="str">
        <f>IF(VLOOKUP(C32,'Current OBD'!$B$6:$AL$2097,26,0)="Yes","2"," ")</f>
        <v>2</v>
      </c>
      <c r="I32" s="20" t="str">
        <f>IF(VLOOKUP(C32,'Current OBD'!$B$6:$AL$2097,27,0)="Yes","3"," ")</f>
        <v>3</v>
      </c>
      <c r="J32" s="20" t="str">
        <f>IF(VLOOKUP(C32,'Current OBD'!$B$6:$AL$2097,28,0)="Yes","4"," ")</f>
        <v>4</v>
      </c>
      <c r="K32" s="20" t="str">
        <f>IF(VLOOKUP(C32,'Current OBD'!$B$6:$AL$2097,29,0)="Yes","5"," ")</f>
        <v>5</v>
      </c>
      <c r="L32" s="20" t="str">
        <f>IF(VLOOKUP(C32,'Current OBD'!$B$6:$AL$2097,30,0)="Yes","6"," ")</f>
        <v>6</v>
      </c>
      <c r="M32" s="20" t="str">
        <f>IF(VLOOKUP(C32,'Current OBD'!$B$6:$AL$2097,31,0)="Yes","7"," ")</f>
        <v xml:space="preserve"> </v>
      </c>
      <c r="N32" s="20" t="str">
        <f>IF(VLOOKUP(C32,'Current OBD'!$B$6:$AL$2097,32,0)="Yes","8"," ")</f>
        <v xml:space="preserve"> </v>
      </c>
      <c r="O32" s="20" t="str">
        <f>IF(VLOOKUP(C32,'Current OBD'!$B$6:$AL$2097,33,0)="Yes","9"," ")</f>
        <v xml:space="preserve"> </v>
      </c>
      <c r="P32" s="20" t="str">
        <f>IF(VLOOKUP(C32,'Current OBD'!$B$6:$AL$2097,34,0)="Yes","10"," ")</f>
        <v xml:space="preserve"> </v>
      </c>
      <c r="Q32" s="20" t="str">
        <f>IF(VLOOKUP(C32,'Current OBD'!$B$6:$AL$2097,35,0)="Yes","11"," ")</f>
        <v xml:space="preserve"> </v>
      </c>
      <c r="R32" s="20" t="str">
        <f>IF(VLOOKUP(C32,'Current OBD'!$B$6:$AL$2097,36,0)="Yes","12"," ")</f>
        <v xml:space="preserve"> </v>
      </c>
      <c r="S32" s="44">
        <v>157</v>
      </c>
      <c r="T32" s="44">
        <v>0</v>
      </c>
      <c r="U32" s="44">
        <v>377</v>
      </c>
      <c r="V32" s="12">
        <f t="shared" si="3"/>
        <v>0.41644562334217505</v>
      </c>
      <c r="W32" s="12">
        <f t="shared" si="4"/>
        <v>0</v>
      </c>
      <c r="X32" s="12">
        <f t="shared" si="0"/>
        <v>0.41644562334217505</v>
      </c>
    </row>
    <row r="33" spans="1:24">
      <c r="A33" s="17" t="str">
        <f>VLOOKUP(C33,'Current OBD'!$B$6:$K$2098,4,0)</f>
        <v>Asotin</v>
      </c>
      <c r="B33" s="17" t="str">
        <f>VLOOKUP(C33,'Current OBD'!$B$6:$K$2098,3,0)</f>
        <v>02-250</v>
      </c>
      <c r="C33" s="18">
        <v>662899</v>
      </c>
      <c r="D33" s="8" t="s">
        <v>863</v>
      </c>
      <c r="E33" s="20" t="str">
        <f>IF(VLOOKUP(C33,'Current OBD'!$B$6:$AL$2097,23,0)="Yes","PK"," ")</f>
        <v>PK</v>
      </c>
      <c r="F33" s="20" t="str">
        <f>IF(VLOOKUP(C33,'Current OBD'!$B$6:$AL$2097,24,0)="Yes","K"," ")</f>
        <v>K</v>
      </c>
      <c r="G33" s="20" t="str">
        <f>IF(VLOOKUP(C33,'Current OBD'!$B$6:$AL$2097,25,0)="Yes","1"," ")</f>
        <v>1</v>
      </c>
      <c r="H33" s="20" t="str">
        <f>IF(VLOOKUP(C33,'Current OBD'!$B$6:$AL$2097,26,0)="Yes","2"," ")</f>
        <v>2</v>
      </c>
      <c r="I33" s="20" t="str">
        <f>IF(VLOOKUP(C33,'Current OBD'!$B$6:$AL$2097,27,0)="Yes","3"," ")</f>
        <v>3</v>
      </c>
      <c r="J33" s="20" t="str">
        <f>IF(VLOOKUP(C33,'Current OBD'!$B$6:$AL$2097,28,0)="Yes","4"," ")</f>
        <v>4</v>
      </c>
      <c r="K33" s="20" t="str">
        <f>IF(VLOOKUP(C33,'Current OBD'!$B$6:$AL$2097,29,0)="Yes","5"," ")</f>
        <v>5</v>
      </c>
      <c r="L33" s="20" t="str">
        <f>IF(VLOOKUP(C33,'Current OBD'!$B$6:$AL$2097,30,0)="Yes","6"," ")</f>
        <v>6</v>
      </c>
      <c r="M33" s="20" t="str">
        <f>IF(VLOOKUP(C33,'Current OBD'!$B$6:$AL$2097,31,0)="Yes","7"," ")</f>
        <v xml:space="preserve"> </v>
      </c>
      <c r="N33" s="20" t="str">
        <f>IF(VLOOKUP(C33,'Current OBD'!$B$6:$AL$2097,32,0)="Yes","8"," ")</f>
        <v xml:space="preserve"> </v>
      </c>
      <c r="O33" s="20" t="str">
        <f>IF(VLOOKUP(C33,'Current OBD'!$B$6:$AL$2097,33,0)="Yes","9"," ")</f>
        <v xml:space="preserve"> </v>
      </c>
      <c r="P33" s="20" t="str">
        <f>IF(VLOOKUP(C33,'Current OBD'!$B$6:$AL$2097,34,0)="Yes","10"," ")</f>
        <v xml:space="preserve"> </v>
      </c>
      <c r="Q33" s="20" t="str">
        <f>IF(VLOOKUP(C33,'Current OBD'!$B$6:$AL$2097,35,0)="Yes","11"," ")</f>
        <v xml:space="preserve"> </v>
      </c>
      <c r="R33" s="20" t="str">
        <f>IF(VLOOKUP(C33,'Current OBD'!$B$6:$AL$2097,36,0)="Yes","12"," ")</f>
        <v xml:space="preserve"> </v>
      </c>
      <c r="S33" s="44">
        <v>265</v>
      </c>
      <c r="T33" s="44">
        <v>0</v>
      </c>
      <c r="U33" s="44">
        <v>300</v>
      </c>
      <c r="V33" s="12">
        <f t="shared" si="3"/>
        <v>0.8833333333333333</v>
      </c>
      <c r="W33" s="12">
        <f t="shared" si="4"/>
        <v>0</v>
      </c>
      <c r="X33" s="12">
        <f t="shared" si="0"/>
        <v>0.8833333333333333</v>
      </c>
    </row>
    <row r="34" spans="1:24">
      <c r="A34" s="17" t="s">
        <v>138</v>
      </c>
      <c r="B34" s="17" t="str">
        <f>VLOOKUP(C34,'Current OBD'!$B$6:$K$2098,3,0)</f>
        <v>02-250</v>
      </c>
      <c r="C34" s="18">
        <v>661115</v>
      </c>
      <c r="D34" s="8" t="s">
        <v>865</v>
      </c>
      <c r="E34" s="20" t="str">
        <f>IF(VLOOKUP(C34,'Current OBD'!$B$6:$AL$2097,23,0)="Yes","PK"," ")</f>
        <v xml:space="preserve"> </v>
      </c>
      <c r="F34" s="20" t="str">
        <f>IF(VLOOKUP(C34,'Current OBD'!$B$6:$AL$2097,24,0)="Yes","K"," ")</f>
        <v xml:space="preserve"> </v>
      </c>
      <c r="G34" s="20" t="str">
        <f>IF(VLOOKUP(C34,'Current OBD'!$B$6:$AL$2097,25,0)="Yes","1"," ")</f>
        <v xml:space="preserve"> </v>
      </c>
      <c r="H34" s="20" t="str">
        <f>IF(VLOOKUP(C34,'Current OBD'!$B$6:$AL$2097,26,0)="Yes","2"," ")</f>
        <v xml:space="preserve"> </v>
      </c>
      <c r="I34" s="20" t="str">
        <f>IF(VLOOKUP(C34,'Current OBD'!$B$6:$AL$2097,27,0)="Yes","3"," ")</f>
        <v xml:space="preserve"> </v>
      </c>
      <c r="J34" s="20" t="str">
        <f>IF(VLOOKUP(C34,'Current OBD'!$B$6:$AL$2097,28,0)="Yes","4"," ")</f>
        <v xml:space="preserve"> </v>
      </c>
      <c r="K34" s="20" t="str">
        <f>IF(VLOOKUP(C34,'Current OBD'!$B$6:$AL$2097,29,0)="Yes","5"," ")</f>
        <v xml:space="preserve"> </v>
      </c>
      <c r="L34" s="20" t="str">
        <f>IF(VLOOKUP(C34,'Current OBD'!$B$6:$AL$2097,30,0)="Yes","6"," ")</f>
        <v xml:space="preserve"> </v>
      </c>
      <c r="M34" s="20" t="str">
        <f>IF(VLOOKUP(C34,'Current OBD'!$B$6:$AL$2097,31,0)="Yes","7"," ")</f>
        <v>7</v>
      </c>
      <c r="N34" s="20" t="str">
        <f>IF(VLOOKUP(C34,'Current OBD'!$B$6:$AL$2097,32,0)="Yes","8"," ")</f>
        <v>8</v>
      </c>
      <c r="O34" s="20" t="str">
        <f>IF(VLOOKUP(C34,'Current OBD'!$B$6:$AL$2097,33,0)="Yes","9"," ")</f>
        <v xml:space="preserve"> </v>
      </c>
      <c r="P34" s="20" t="str">
        <f>IF(VLOOKUP(C34,'Current OBD'!$B$6:$AL$2097,34,0)="Yes","10"," ")</f>
        <v xml:space="preserve"> </v>
      </c>
      <c r="Q34" s="20" t="str">
        <f>IF(VLOOKUP(C34,'Current OBD'!$B$6:$AL$2097,35,0)="Yes","11"," ")</f>
        <v xml:space="preserve"> </v>
      </c>
      <c r="R34" s="20" t="str">
        <f>IF(VLOOKUP(C34,'Current OBD'!$B$6:$AL$2097,36,0)="Yes","12"," ")</f>
        <v xml:space="preserve"> </v>
      </c>
      <c r="S34" s="44">
        <v>252</v>
      </c>
      <c r="T34" s="44">
        <v>0</v>
      </c>
      <c r="U34" s="44">
        <v>350</v>
      </c>
      <c r="V34" s="12">
        <f t="shared" si="3"/>
        <v>0.72</v>
      </c>
      <c r="W34" s="12">
        <f t="shared" si="4"/>
        <v>0</v>
      </c>
      <c r="X34" s="12">
        <f t="shared" si="0"/>
        <v>0.72</v>
      </c>
    </row>
    <row r="35" spans="1:24">
      <c r="A35" s="17" t="s">
        <v>138</v>
      </c>
      <c r="B35" s="17" t="str">
        <f>VLOOKUP(C35,'Current OBD'!$B$6:$K$2098,3,0)</f>
        <v>02-250</v>
      </c>
      <c r="C35" s="18">
        <v>661117</v>
      </c>
      <c r="D35" s="8" t="s">
        <v>867</v>
      </c>
      <c r="E35" s="20" t="str">
        <f>IF(VLOOKUP(C35,'Current OBD'!$B$6:$AL$2097,23,0)="Yes","PK"," ")</f>
        <v>PK</v>
      </c>
      <c r="F35" s="20" t="str">
        <f>IF(VLOOKUP(C35,'Current OBD'!$B$6:$AL$2097,24,0)="Yes","K"," ")</f>
        <v>K</v>
      </c>
      <c r="G35" s="20" t="str">
        <f>IF(VLOOKUP(C35,'Current OBD'!$B$6:$AL$2097,25,0)="Yes","1"," ")</f>
        <v>1</v>
      </c>
      <c r="H35" s="20" t="str">
        <f>IF(VLOOKUP(C35,'Current OBD'!$B$6:$AL$2097,26,0)="Yes","2"," ")</f>
        <v>2</v>
      </c>
      <c r="I35" s="20" t="str">
        <f>IF(VLOOKUP(C35,'Current OBD'!$B$6:$AL$2097,27,0)="Yes","3"," ")</f>
        <v>3</v>
      </c>
      <c r="J35" s="20" t="str">
        <f>IF(VLOOKUP(C35,'Current OBD'!$B$6:$AL$2097,28,0)="Yes","4"," ")</f>
        <v>4</v>
      </c>
      <c r="K35" s="20" t="str">
        <f>IF(VLOOKUP(C35,'Current OBD'!$B$6:$AL$2097,29,0)="Yes","5"," ")</f>
        <v>5</v>
      </c>
      <c r="L35" s="20" t="str">
        <f>IF(VLOOKUP(C35,'Current OBD'!$B$6:$AL$2097,30,0)="Yes","6"," ")</f>
        <v>6</v>
      </c>
      <c r="M35" s="20" t="str">
        <f>IF(VLOOKUP(C35,'Current OBD'!$B$6:$AL$2097,31,0)="Yes","7"," ")</f>
        <v xml:space="preserve"> </v>
      </c>
      <c r="N35" s="20" t="str">
        <f>IF(VLOOKUP(C35,'Current OBD'!$B$6:$AL$2097,32,0)="Yes","8"," ")</f>
        <v xml:space="preserve"> </v>
      </c>
      <c r="O35" s="20" t="str">
        <f>IF(VLOOKUP(C35,'Current OBD'!$B$6:$AL$2097,33,0)="Yes","9"," ")</f>
        <v xml:space="preserve"> </v>
      </c>
      <c r="P35" s="20" t="str">
        <f>IF(VLOOKUP(C35,'Current OBD'!$B$6:$AL$2097,34,0)="Yes","10"," ")</f>
        <v xml:space="preserve"> </v>
      </c>
      <c r="Q35" s="20" t="str">
        <f>IF(VLOOKUP(C35,'Current OBD'!$B$6:$AL$2097,35,0)="Yes","11"," ")</f>
        <v xml:space="preserve"> </v>
      </c>
      <c r="R35" s="20" t="str">
        <f>IF(VLOOKUP(C35,'Current OBD'!$B$6:$AL$2097,36,0)="Yes","12"," ")</f>
        <v xml:space="preserve"> </v>
      </c>
      <c r="S35" s="44">
        <v>236</v>
      </c>
      <c r="T35" s="44">
        <v>0</v>
      </c>
      <c r="U35" s="44">
        <v>340</v>
      </c>
      <c r="V35" s="12">
        <f t="shared" si="3"/>
        <v>0.69411764705882351</v>
      </c>
      <c r="W35" s="12">
        <f t="shared" si="4"/>
        <v>0</v>
      </c>
      <c r="X35" s="12">
        <f t="shared" si="0"/>
        <v>0.69411764705882351</v>
      </c>
    </row>
    <row r="36" spans="1:24">
      <c r="A36" s="24" t="s">
        <v>138</v>
      </c>
      <c r="B36" s="24" t="s">
        <v>137</v>
      </c>
      <c r="C36" s="16">
        <v>159585</v>
      </c>
      <c r="D36" s="9" t="s">
        <v>136</v>
      </c>
      <c r="E36" s="25"/>
      <c r="F36" s="25"/>
      <c r="G36" s="25"/>
      <c r="H36" s="25"/>
      <c r="I36" s="25"/>
      <c r="J36" s="25"/>
      <c r="K36" s="25"/>
      <c r="L36" s="25"/>
      <c r="M36" s="25"/>
      <c r="N36" s="25"/>
      <c r="O36" s="25"/>
      <c r="P36" s="25"/>
      <c r="Q36" s="25"/>
      <c r="R36" s="25"/>
      <c r="S36" s="41">
        <v>165</v>
      </c>
      <c r="T36" s="41">
        <v>43</v>
      </c>
      <c r="U36" s="41">
        <v>633</v>
      </c>
      <c r="V36" s="11"/>
      <c r="W36" s="11"/>
      <c r="X36" s="14">
        <f t="shared" si="0"/>
        <v>0.32859399684044233</v>
      </c>
    </row>
    <row r="37" spans="1:24">
      <c r="A37" s="17" t="str">
        <f>VLOOKUP(C37,'Current OBD'!$B$6:$K$2098,4,0)</f>
        <v>Asotin</v>
      </c>
      <c r="B37" s="17" t="str">
        <f>VLOOKUP(C37,'Current OBD'!$B$6:$K$2098,3,0)</f>
        <v>02-420</v>
      </c>
      <c r="C37" s="18">
        <v>661110</v>
      </c>
      <c r="D37" s="8" t="s">
        <v>139</v>
      </c>
      <c r="E37" s="20" t="str">
        <f>IF(VLOOKUP(C37,'Current OBD'!$B$6:$AL$2097,23,0)="Yes","PK"," ")</f>
        <v>PK</v>
      </c>
      <c r="F37" s="20" t="str">
        <f>IF(VLOOKUP(C37,'Current OBD'!$B$6:$AL$2097,24,0)="Yes","K"," ")</f>
        <v>K</v>
      </c>
      <c r="G37" s="20" t="str">
        <f>IF(VLOOKUP(C37,'Current OBD'!$B$6:$AL$2097,25,0)="Yes","1"," ")</f>
        <v>1</v>
      </c>
      <c r="H37" s="20" t="str">
        <f>IF(VLOOKUP(C37,'Current OBD'!$B$6:$AL$2097,26,0)="Yes","2"," ")</f>
        <v>2</v>
      </c>
      <c r="I37" s="20" t="str">
        <f>IF(VLOOKUP(C37,'Current OBD'!$B$6:$AL$2097,27,0)="Yes","3"," ")</f>
        <v>3</v>
      </c>
      <c r="J37" s="20" t="str">
        <f>IF(VLOOKUP(C37,'Current OBD'!$B$6:$AL$2097,28,0)="Yes","4"," ")</f>
        <v>4</v>
      </c>
      <c r="K37" s="20" t="str">
        <f>IF(VLOOKUP(C37,'Current OBD'!$B$6:$AL$2097,29,0)="Yes","5"," ")</f>
        <v>5</v>
      </c>
      <c r="L37" s="20" t="str">
        <f>IF(VLOOKUP(C37,'Current OBD'!$B$6:$AL$2097,30,0)="Yes","6"," ")</f>
        <v xml:space="preserve"> </v>
      </c>
      <c r="M37" s="20" t="str">
        <f>IF(VLOOKUP(C37,'Current OBD'!$B$6:$AL$2097,31,0)="Yes","7"," ")</f>
        <v xml:space="preserve"> </v>
      </c>
      <c r="N37" s="20" t="str">
        <f>IF(VLOOKUP(C37,'Current OBD'!$B$6:$AL$2097,32,0)="Yes","8"," ")</f>
        <v xml:space="preserve"> </v>
      </c>
      <c r="O37" s="20" t="str">
        <f>IF(VLOOKUP(C37,'Current OBD'!$B$6:$AL$2097,33,0)="Yes","9"," ")</f>
        <v xml:space="preserve"> </v>
      </c>
      <c r="P37" s="20" t="str">
        <f>IF(VLOOKUP(C37,'Current OBD'!$B$6:$AL$2097,34,0)="Yes","10"," ")</f>
        <v xml:space="preserve"> </v>
      </c>
      <c r="Q37" s="20" t="str">
        <f>IF(VLOOKUP(C37,'Current OBD'!$B$6:$AL$2097,35,0)="Yes","11"," ")</f>
        <v xml:space="preserve"> </v>
      </c>
      <c r="R37" s="20" t="str">
        <f>IF(VLOOKUP(C37,'Current OBD'!$B$6:$AL$2097,36,0)="Yes","12"," ")</f>
        <v xml:space="preserve"> </v>
      </c>
      <c r="S37" s="42">
        <v>97</v>
      </c>
      <c r="T37" s="42">
        <v>29</v>
      </c>
      <c r="U37" s="42">
        <v>334</v>
      </c>
      <c r="V37" s="12">
        <f>S37/U37</f>
        <v>0.29041916167664672</v>
      </c>
      <c r="W37" s="12">
        <f>T37/U37</f>
        <v>8.6826347305389226E-2</v>
      </c>
      <c r="X37" s="12">
        <f t="shared" si="0"/>
        <v>0.3772455089820359</v>
      </c>
    </row>
    <row r="38" spans="1:24">
      <c r="A38" s="17" t="str">
        <f>VLOOKUP(C38,'Current OBD'!$B$6:$K$2098,4,0)</f>
        <v>Asotin</v>
      </c>
      <c r="B38" s="17" t="str">
        <f>VLOOKUP(C38,'Current OBD'!$B$6:$K$2098,3,0)</f>
        <v>02-420</v>
      </c>
      <c r="C38" s="18">
        <v>661111</v>
      </c>
      <c r="D38" s="8" t="s">
        <v>142</v>
      </c>
      <c r="E38" s="20" t="str">
        <f>IF(VLOOKUP(C38,'Current OBD'!$B$6:$AL$2097,23,0)="Yes","PK"," ")</f>
        <v xml:space="preserve"> </v>
      </c>
      <c r="F38" s="20" t="str">
        <f>IF(VLOOKUP(C38,'Current OBD'!$B$6:$AL$2097,24,0)="Yes","K"," ")</f>
        <v xml:space="preserve"> </v>
      </c>
      <c r="G38" s="20" t="str">
        <f>IF(VLOOKUP(C38,'Current OBD'!$B$6:$AL$2097,25,0)="Yes","1"," ")</f>
        <v xml:space="preserve"> </v>
      </c>
      <c r="H38" s="20" t="str">
        <f>IF(VLOOKUP(C38,'Current OBD'!$B$6:$AL$2097,26,0)="Yes","2"," ")</f>
        <v xml:space="preserve"> </v>
      </c>
      <c r="I38" s="20" t="str">
        <f>IF(VLOOKUP(C38,'Current OBD'!$B$6:$AL$2097,27,0)="Yes","3"," ")</f>
        <v xml:space="preserve"> </v>
      </c>
      <c r="J38" s="20" t="str">
        <f>IF(VLOOKUP(C38,'Current OBD'!$B$6:$AL$2097,28,0)="Yes","4"," ")</f>
        <v xml:space="preserve"> </v>
      </c>
      <c r="K38" s="20" t="str">
        <f>IF(VLOOKUP(C38,'Current OBD'!$B$6:$AL$2097,29,0)="Yes","5"," ")</f>
        <v xml:space="preserve"> </v>
      </c>
      <c r="L38" s="20" t="str">
        <f>IF(VLOOKUP(C38,'Current OBD'!$B$6:$AL$2097,30,0)="Yes","6"," ")</f>
        <v>6</v>
      </c>
      <c r="M38" s="20" t="str">
        <f>IF(VLOOKUP(C38,'Current OBD'!$B$6:$AL$2097,31,0)="Yes","7"," ")</f>
        <v>7</v>
      </c>
      <c r="N38" s="20" t="str">
        <f>IF(VLOOKUP(C38,'Current OBD'!$B$6:$AL$2097,32,0)="Yes","8"," ")</f>
        <v>8</v>
      </c>
      <c r="O38" s="20" t="str">
        <f>IF(VLOOKUP(C38,'Current OBD'!$B$6:$AL$2097,33,0)="Yes","9"," ")</f>
        <v>9</v>
      </c>
      <c r="P38" s="20" t="str">
        <f>IF(VLOOKUP(C38,'Current OBD'!$B$6:$AL$2097,34,0)="Yes","10"," ")</f>
        <v>10</v>
      </c>
      <c r="Q38" s="20" t="str">
        <f>IF(VLOOKUP(C38,'Current OBD'!$B$6:$AL$2097,35,0)="Yes","11"," ")</f>
        <v>11</v>
      </c>
      <c r="R38" s="20" t="str">
        <f>IF(VLOOKUP(C38,'Current OBD'!$B$6:$AL$2097,36,0)="Yes","12"," ")</f>
        <v>12</v>
      </c>
      <c r="S38" s="42">
        <v>68</v>
      </c>
      <c r="T38" s="42">
        <v>14</v>
      </c>
      <c r="U38" s="42">
        <v>299</v>
      </c>
      <c r="V38" s="12">
        <f>S38/U38</f>
        <v>0.22742474916387959</v>
      </c>
      <c r="W38" s="12">
        <f>T38/U38</f>
        <v>4.6822742474916385E-2</v>
      </c>
      <c r="X38" s="12">
        <f t="shared" si="0"/>
        <v>0.27424749163879597</v>
      </c>
    </row>
    <row r="39" spans="1:24">
      <c r="A39" s="26" t="s">
        <v>384</v>
      </c>
      <c r="B39" s="26" t="s">
        <v>2081</v>
      </c>
      <c r="C39" s="10">
        <v>159891</v>
      </c>
      <c r="D39" s="13" t="s">
        <v>2080</v>
      </c>
      <c r="E39" s="19"/>
      <c r="F39" s="19"/>
      <c r="G39" s="19"/>
      <c r="H39" s="19"/>
      <c r="I39" s="19"/>
      <c r="J39" s="19"/>
      <c r="K39" s="19"/>
      <c r="L39" s="19"/>
      <c r="M39" s="19"/>
      <c r="N39" s="19"/>
      <c r="O39" s="19"/>
      <c r="P39" s="19"/>
      <c r="Q39" s="19"/>
      <c r="R39" s="19"/>
      <c r="S39" s="43">
        <v>12888</v>
      </c>
      <c r="T39" s="43">
        <v>0</v>
      </c>
      <c r="U39" s="43">
        <v>18907</v>
      </c>
      <c r="V39" s="14"/>
      <c r="W39" s="14"/>
      <c r="X39" s="14">
        <f t="shared" si="0"/>
        <v>0.68165229809065431</v>
      </c>
    </row>
    <row r="40" spans="1:24">
      <c r="A40" s="17" t="str">
        <f>VLOOKUP(C40,'Current OBD'!$B$6:$K$2098,4,0)</f>
        <v>Benton</v>
      </c>
      <c r="B40" s="17" t="str">
        <f>VLOOKUP(C40,'Current OBD'!$B$6:$K$2098,3,0)</f>
        <v>03-017</v>
      </c>
      <c r="C40" s="18">
        <v>665516</v>
      </c>
      <c r="D40" s="8" t="s">
        <v>2082</v>
      </c>
      <c r="E40" s="20" t="str">
        <f>IF(VLOOKUP(C40,'Current OBD'!$B$6:$AL$2097,23,0)="Yes","PK"," ")</f>
        <v>PK</v>
      </c>
      <c r="F40" s="20" t="str">
        <f>IF(VLOOKUP(C40,'Current OBD'!$B$6:$AL$2097,24,0)="Yes","K"," ")</f>
        <v>K</v>
      </c>
      <c r="G40" s="20" t="str">
        <f>IF(VLOOKUP(C40,'Current OBD'!$B$6:$AL$2097,25,0)="Yes","1"," ")</f>
        <v>1</v>
      </c>
      <c r="H40" s="20" t="str">
        <f>IF(VLOOKUP(C40,'Current OBD'!$B$6:$AL$2097,26,0)="Yes","2"," ")</f>
        <v>2</v>
      </c>
      <c r="I40" s="20" t="str">
        <f>IF(VLOOKUP(C40,'Current OBD'!$B$6:$AL$2097,27,0)="Yes","3"," ")</f>
        <v>3</v>
      </c>
      <c r="J40" s="20" t="str">
        <f>IF(VLOOKUP(C40,'Current OBD'!$B$6:$AL$2097,28,0)="Yes","4"," ")</f>
        <v>4</v>
      </c>
      <c r="K40" s="20" t="str">
        <f>IF(VLOOKUP(C40,'Current OBD'!$B$6:$AL$2097,29,0)="Yes","5"," ")</f>
        <v>5</v>
      </c>
      <c r="L40" s="20" t="str">
        <f>IF(VLOOKUP(C40,'Current OBD'!$B$6:$AL$2097,30,0)="Yes","6"," ")</f>
        <v xml:space="preserve"> </v>
      </c>
      <c r="M40" s="20" t="str">
        <f>IF(VLOOKUP(C40,'Current OBD'!$B$6:$AL$2097,31,0)="Yes","7"," ")</f>
        <v xml:space="preserve"> </v>
      </c>
      <c r="N40" s="20" t="str">
        <f>IF(VLOOKUP(C40,'Current OBD'!$B$6:$AL$2097,32,0)="Yes","8"," ")</f>
        <v xml:space="preserve"> </v>
      </c>
      <c r="O40" s="20" t="str">
        <f>IF(VLOOKUP(C40,'Current OBD'!$B$6:$AL$2097,33,0)="Yes","9"," ")</f>
        <v xml:space="preserve"> </v>
      </c>
      <c r="P40" s="20" t="str">
        <f>IF(VLOOKUP(C40,'Current OBD'!$B$6:$AL$2097,34,0)="Yes","10"," ")</f>
        <v xml:space="preserve"> </v>
      </c>
      <c r="Q40" s="20" t="str">
        <f>IF(VLOOKUP(C40,'Current OBD'!$B$6:$AL$2097,35,0)="Yes","11"," ")</f>
        <v xml:space="preserve"> </v>
      </c>
      <c r="R40" s="20" t="str">
        <f>IF(VLOOKUP(C40,'Current OBD'!$B$6:$AL$2097,36,0)="Yes","12"," ")</f>
        <v xml:space="preserve"> </v>
      </c>
      <c r="S40" s="44">
        <v>873</v>
      </c>
      <c r="T40" s="44">
        <v>0</v>
      </c>
      <c r="U40" s="44">
        <v>873</v>
      </c>
      <c r="V40" s="12">
        <f t="shared" ref="V40:V67" si="5">S40/U40</f>
        <v>1</v>
      </c>
      <c r="W40" s="12">
        <f t="shared" ref="W40:W67" si="6">T40/U40</f>
        <v>0</v>
      </c>
      <c r="X40" s="12">
        <f t="shared" si="0"/>
        <v>1</v>
      </c>
    </row>
    <row r="41" spans="1:24">
      <c r="A41" s="17" t="s">
        <v>384</v>
      </c>
      <c r="B41" s="17" t="str">
        <f>VLOOKUP(C41,'Current OBD'!$B$6:$K$2098,3,0)</f>
        <v>03-017</v>
      </c>
      <c r="C41" s="18">
        <v>685116</v>
      </c>
      <c r="D41" s="8" t="s">
        <v>2084</v>
      </c>
      <c r="E41" s="20" t="str">
        <f>IF(VLOOKUP(C41,'Current OBD'!$B$6:$AL$2097,23,0)="Yes","PK"," ")</f>
        <v xml:space="preserve"> </v>
      </c>
      <c r="F41" s="20" t="str">
        <f>IF(VLOOKUP(C41,'Current OBD'!$B$6:$AL$2097,24,0)="Yes","K"," ")</f>
        <v>K</v>
      </c>
      <c r="G41" s="20" t="str">
        <f>IF(VLOOKUP(C41,'Current OBD'!$B$6:$AL$2097,25,0)="Yes","1"," ")</f>
        <v>1</v>
      </c>
      <c r="H41" s="20" t="str">
        <f>IF(VLOOKUP(C41,'Current OBD'!$B$6:$AL$2097,26,0)="Yes","2"," ")</f>
        <v>2</v>
      </c>
      <c r="I41" s="20" t="str">
        <f>IF(VLOOKUP(C41,'Current OBD'!$B$6:$AL$2097,27,0)="Yes","3"," ")</f>
        <v>3</v>
      </c>
      <c r="J41" s="20" t="str">
        <f>IF(VLOOKUP(C41,'Current OBD'!$B$6:$AL$2097,28,0)="Yes","4"," ")</f>
        <v>4</v>
      </c>
      <c r="K41" s="20" t="str">
        <f>IF(VLOOKUP(C41,'Current OBD'!$B$6:$AL$2097,29,0)="Yes","5"," ")</f>
        <v>5</v>
      </c>
      <c r="L41" s="20" t="str">
        <f>IF(VLOOKUP(C41,'Current OBD'!$B$6:$AL$2097,30,0)="Yes","6"," ")</f>
        <v xml:space="preserve"> </v>
      </c>
      <c r="M41" s="20" t="str">
        <f>IF(VLOOKUP(C41,'Current OBD'!$B$6:$AL$2097,31,0)="Yes","7"," ")</f>
        <v xml:space="preserve"> </v>
      </c>
      <c r="N41" s="20" t="str">
        <f>IF(VLOOKUP(C41,'Current OBD'!$B$6:$AL$2097,32,0)="Yes","8"," ")</f>
        <v xml:space="preserve"> </v>
      </c>
      <c r="O41" s="20" t="str">
        <f>IF(VLOOKUP(C41,'Current OBD'!$B$6:$AL$2097,33,0)="Yes","9"," ")</f>
        <v xml:space="preserve"> </v>
      </c>
      <c r="P41" s="20" t="str">
        <f>IF(VLOOKUP(C41,'Current OBD'!$B$6:$AL$2097,34,0)="Yes","10"," ")</f>
        <v xml:space="preserve"> </v>
      </c>
      <c r="Q41" s="20" t="str">
        <f>IF(VLOOKUP(C41,'Current OBD'!$B$6:$AL$2097,35,0)="Yes","11"," ")</f>
        <v xml:space="preserve"> </v>
      </c>
      <c r="R41" s="20" t="str">
        <f>IF(VLOOKUP(C41,'Current OBD'!$B$6:$AL$2097,36,0)="Yes","12"," ")</f>
        <v xml:space="preserve"> </v>
      </c>
      <c r="S41" s="44">
        <v>179</v>
      </c>
      <c r="T41" s="44">
        <v>0</v>
      </c>
      <c r="U41" s="44">
        <v>760</v>
      </c>
      <c r="V41" s="12">
        <f t="shared" si="5"/>
        <v>0.23552631578947369</v>
      </c>
      <c r="W41" s="12">
        <f t="shared" si="6"/>
        <v>0</v>
      </c>
      <c r="X41" s="12">
        <f t="shared" ref="X41:X72" si="7">(S41+T41)/U41</f>
        <v>0.23552631578947369</v>
      </c>
    </row>
    <row r="42" spans="1:24">
      <c r="A42" s="17" t="str">
        <f>VLOOKUP(C42,'Current OBD'!$B$6:$K$2098,4,0)</f>
        <v>Benton</v>
      </c>
      <c r="B42" s="17" t="str">
        <f>VLOOKUP(C42,'Current OBD'!$B$6:$K$2098,3,0)</f>
        <v>03-017</v>
      </c>
      <c r="C42" s="18">
        <v>663381</v>
      </c>
      <c r="D42" s="8" t="s">
        <v>2087</v>
      </c>
      <c r="E42" s="20" t="str">
        <f>IF(VLOOKUP(C42,'Current OBD'!$B$6:$AL$2097,23,0)="Yes","PK"," ")</f>
        <v xml:space="preserve"> </v>
      </c>
      <c r="F42" s="20" t="str">
        <f>IF(VLOOKUP(C42,'Current OBD'!$B$6:$AL$2097,24,0)="Yes","K"," ")</f>
        <v>K</v>
      </c>
      <c r="G42" s="20" t="str">
        <f>IF(VLOOKUP(C42,'Current OBD'!$B$6:$AL$2097,25,0)="Yes","1"," ")</f>
        <v>1</v>
      </c>
      <c r="H42" s="20" t="str">
        <f>IF(VLOOKUP(C42,'Current OBD'!$B$6:$AL$2097,26,0)="Yes","2"," ")</f>
        <v>2</v>
      </c>
      <c r="I42" s="20" t="str">
        <f>IF(VLOOKUP(C42,'Current OBD'!$B$6:$AL$2097,27,0)="Yes","3"," ")</f>
        <v>3</v>
      </c>
      <c r="J42" s="20" t="str">
        <f>IF(VLOOKUP(C42,'Current OBD'!$B$6:$AL$2097,28,0)="Yes","4"," ")</f>
        <v>4</v>
      </c>
      <c r="K42" s="20" t="str">
        <f>IF(VLOOKUP(C42,'Current OBD'!$B$6:$AL$2097,29,0)="Yes","5"," ")</f>
        <v>5</v>
      </c>
      <c r="L42" s="20" t="str">
        <f>IF(VLOOKUP(C42,'Current OBD'!$B$6:$AL$2097,30,0)="Yes","6"," ")</f>
        <v xml:space="preserve"> </v>
      </c>
      <c r="M42" s="20" t="str">
        <f>IF(VLOOKUP(C42,'Current OBD'!$B$6:$AL$2097,31,0)="Yes","7"," ")</f>
        <v xml:space="preserve"> </v>
      </c>
      <c r="N42" s="20" t="str">
        <f>IF(VLOOKUP(C42,'Current OBD'!$B$6:$AL$2097,32,0)="Yes","8"," ")</f>
        <v xml:space="preserve"> </v>
      </c>
      <c r="O42" s="20" t="str">
        <f>IF(VLOOKUP(C42,'Current OBD'!$B$6:$AL$2097,33,0)="Yes","9"," ")</f>
        <v xml:space="preserve"> </v>
      </c>
      <c r="P42" s="20" t="str">
        <f>IF(VLOOKUP(C42,'Current OBD'!$B$6:$AL$2097,34,0)="Yes","10"," ")</f>
        <v xml:space="preserve"> </v>
      </c>
      <c r="Q42" s="20" t="str">
        <f>IF(VLOOKUP(C42,'Current OBD'!$B$6:$AL$2097,35,0)="Yes","11"," ")</f>
        <v xml:space="preserve"> </v>
      </c>
      <c r="R42" s="20" t="str">
        <f>IF(VLOOKUP(C42,'Current OBD'!$B$6:$AL$2097,36,0)="Yes","12"," ")</f>
        <v xml:space="preserve"> </v>
      </c>
      <c r="S42" s="44">
        <v>294</v>
      </c>
      <c r="T42" s="44">
        <v>0</v>
      </c>
      <c r="U42" s="44">
        <v>366</v>
      </c>
      <c r="V42" s="12">
        <f t="shared" si="5"/>
        <v>0.80327868852459017</v>
      </c>
      <c r="W42" s="12">
        <f t="shared" si="6"/>
        <v>0</v>
      </c>
      <c r="X42" s="12">
        <f t="shared" si="7"/>
        <v>0.80327868852459017</v>
      </c>
    </row>
    <row r="43" spans="1:24">
      <c r="A43" s="17" t="str">
        <f>VLOOKUP(C43,'Current OBD'!$B$6:$K$2098,4,0)</f>
        <v>Benton</v>
      </c>
      <c r="B43" s="17" t="str">
        <f>VLOOKUP(C43,'Current OBD'!$B$6:$K$2098,3,0)</f>
        <v>03-017</v>
      </c>
      <c r="C43" s="18">
        <v>664589</v>
      </c>
      <c r="D43" s="8" t="s">
        <v>1183</v>
      </c>
      <c r="E43" s="20" t="str">
        <f>IF(VLOOKUP(C43,'Current OBD'!$B$6:$AL$2097,23,0)="Yes","PK"," ")</f>
        <v xml:space="preserve"> </v>
      </c>
      <c r="F43" s="20" t="str">
        <f>IF(VLOOKUP(C43,'Current OBD'!$B$6:$AL$2097,24,0)="Yes","K"," ")</f>
        <v>K</v>
      </c>
      <c r="G43" s="20" t="str">
        <f>IF(VLOOKUP(C43,'Current OBD'!$B$6:$AL$2097,25,0)="Yes","1"," ")</f>
        <v>1</v>
      </c>
      <c r="H43" s="20" t="str">
        <f>IF(VLOOKUP(C43,'Current OBD'!$B$6:$AL$2097,26,0)="Yes","2"," ")</f>
        <v>2</v>
      </c>
      <c r="I43" s="20" t="str">
        <f>IF(VLOOKUP(C43,'Current OBD'!$B$6:$AL$2097,27,0)="Yes","3"," ")</f>
        <v>3</v>
      </c>
      <c r="J43" s="20" t="str">
        <f>IF(VLOOKUP(C43,'Current OBD'!$B$6:$AL$2097,28,0)="Yes","4"," ")</f>
        <v>4</v>
      </c>
      <c r="K43" s="20" t="str">
        <f>IF(VLOOKUP(C43,'Current OBD'!$B$6:$AL$2097,29,0)="Yes","5"," ")</f>
        <v>5</v>
      </c>
      <c r="L43" s="20" t="str">
        <f>IF(VLOOKUP(C43,'Current OBD'!$B$6:$AL$2097,30,0)="Yes","6"," ")</f>
        <v xml:space="preserve"> </v>
      </c>
      <c r="M43" s="20" t="str">
        <f>IF(VLOOKUP(C43,'Current OBD'!$B$6:$AL$2097,31,0)="Yes","7"," ")</f>
        <v xml:space="preserve"> </v>
      </c>
      <c r="N43" s="20" t="str">
        <f>IF(VLOOKUP(C43,'Current OBD'!$B$6:$AL$2097,32,0)="Yes","8"," ")</f>
        <v xml:space="preserve"> </v>
      </c>
      <c r="O43" s="20" t="str">
        <f>IF(VLOOKUP(C43,'Current OBD'!$B$6:$AL$2097,33,0)="Yes","9"," ")</f>
        <v xml:space="preserve"> </v>
      </c>
      <c r="P43" s="20" t="str">
        <f>IF(VLOOKUP(C43,'Current OBD'!$B$6:$AL$2097,34,0)="Yes","10"," ")</f>
        <v xml:space="preserve"> </v>
      </c>
      <c r="Q43" s="20" t="str">
        <f>IF(VLOOKUP(C43,'Current OBD'!$B$6:$AL$2097,35,0)="Yes","11"," ")</f>
        <v xml:space="preserve"> </v>
      </c>
      <c r="R43" s="20" t="str">
        <f>IF(VLOOKUP(C43,'Current OBD'!$B$6:$AL$2097,36,0)="Yes","12"," ")</f>
        <v xml:space="preserve"> </v>
      </c>
      <c r="S43" s="44">
        <v>376</v>
      </c>
      <c r="T43" s="44">
        <v>0</v>
      </c>
      <c r="U43" s="44">
        <v>541</v>
      </c>
      <c r="V43" s="12">
        <f t="shared" si="5"/>
        <v>0.69500924214417747</v>
      </c>
      <c r="W43" s="12">
        <f t="shared" si="6"/>
        <v>0</v>
      </c>
      <c r="X43" s="12">
        <f t="shared" si="7"/>
        <v>0.69500924214417747</v>
      </c>
    </row>
    <row r="44" spans="1:24">
      <c r="A44" s="17" t="str">
        <f>VLOOKUP(C44,'Current OBD'!$B$6:$K$2098,4,0)</f>
        <v>Benton</v>
      </c>
      <c r="B44" s="17" t="str">
        <f>VLOOKUP(C44,'Current OBD'!$B$6:$K$2098,3,0)</f>
        <v>03-017</v>
      </c>
      <c r="C44" s="18">
        <v>684421</v>
      </c>
      <c r="D44" s="8" t="s">
        <v>1849</v>
      </c>
      <c r="E44" s="20" t="str">
        <f>IF(VLOOKUP(C44,'Current OBD'!$B$6:$AL$2097,23,0)="Yes","PK"," ")</f>
        <v xml:space="preserve"> </v>
      </c>
      <c r="F44" s="20" t="str">
        <f>IF(VLOOKUP(C44,'Current OBD'!$B$6:$AL$2097,24,0)="Yes","K"," ")</f>
        <v xml:space="preserve"> </v>
      </c>
      <c r="G44" s="20" t="str">
        <f>IF(VLOOKUP(C44,'Current OBD'!$B$6:$AL$2097,25,0)="Yes","1"," ")</f>
        <v xml:space="preserve"> </v>
      </c>
      <c r="H44" s="20" t="str">
        <f>IF(VLOOKUP(C44,'Current OBD'!$B$6:$AL$2097,26,0)="Yes","2"," ")</f>
        <v xml:space="preserve"> </v>
      </c>
      <c r="I44" s="20" t="str">
        <f>IF(VLOOKUP(C44,'Current OBD'!$B$6:$AL$2097,27,0)="Yes","3"," ")</f>
        <v xml:space="preserve"> </v>
      </c>
      <c r="J44" s="20" t="str">
        <f>IF(VLOOKUP(C44,'Current OBD'!$B$6:$AL$2097,28,0)="Yes","4"," ")</f>
        <v xml:space="preserve"> </v>
      </c>
      <c r="K44" s="20" t="str">
        <f>IF(VLOOKUP(C44,'Current OBD'!$B$6:$AL$2097,29,0)="Yes","5"," ")</f>
        <v xml:space="preserve"> </v>
      </c>
      <c r="L44" s="20" t="str">
        <f>IF(VLOOKUP(C44,'Current OBD'!$B$6:$AL$2097,30,0)="Yes","6"," ")</f>
        <v>6</v>
      </c>
      <c r="M44" s="20" t="str">
        <f>IF(VLOOKUP(C44,'Current OBD'!$B$6:$AL$2097,31,0)="Yes","7"," ")</f>
        <v>7</v>
      </c>
      <c r="N44" s="20" t="str">
        <f>IF(VLOOKUP(C44,'Current OBD'!$B$6:$AL$2097,32,0)="Yes","8"," ")</f>
        <v>8</v>
      </c>
      <c r="O44" s="20" t="str">
        <f>IF(VLOOKUP(C44,'Current OBD'!$B$6:$AL$2097,33,0)="Yes","9"," ")</f>
        <v xml:space="preserve"> </v>
      </c>
      <c r="P44" s="20" t="str">
        <f>IF(VLOOKUP(C44,'Current OBD'!$B$6:$AL$2097,34,0)="Yes","10"," ")</f>
        <v xml:space="preserve"> </v>
      </c>
      <c r="Q44" s="20" t="str">
        <f>IF(VLOOKUP(C44,'Current OBD'!$B$6:$AL$2097,35,0)="Yes","11"," ")</f>
        <v xml:space="preserve"> </v>
      </c>
      <c r="R44" s="20" t="str">
        <f>IF(VLOOKUP(C44,'Current OBD'!$B$6:$AL$2097,36,0)="Yes","12"," ")</f>
        <v xml:space="preserve"> </v>
      </c>
      <c r="S44" s="44">
        <v>514</v>
      </c>
      <c r="T44" s="44">
        <v>0</v>
      </c>
      <c r="U44" s="44">
        <v>921</v>
      </c>
      <c r="V44" s="12">
        <f t="shared" si="5"/>
        <v>0.55808903365906626</v>
      </c>
      <c r="W44" s="12">
        <f t="shared" si="6"/>
        <v>0</v>
      </c>
      <c r="X44" s="12">
        <f t="shared" si="7"/>
        <v>0.55808903365906626</v>
      </c>
    </row>
    <row r="45" spans="1:24" s="15" customFormat="1">
      <c r="A45" s="17" t="str">
        <f>VLOOKUP(C45,'Current OBD'!$B$6:$K$2098,4,0)</f>
        <v>Benton</v>
      </c>
      <c r="B45" s="17" t="str">
        <f>VLOOKUP(C45,'Current OBD'!$B$6:$K$2098,3,0)</f>
        <v>03-017</v>
      </c>
      <c r="C45" s="18">
        <v>664711</v>
      </c>
      <c r="D45" s="8" t="s">
        <v>2091</v>
      </c>
      <c r="E45" s="20" t="str">
        <f>IF(VLOOKUP(C45,'Current OBD'!$B$6:$AL$2097,23,0)="Yes","PK"," ")</f>
        <v xml:space="preserve"> </v>
      </c>
      <c r="F45" s="20" t="str">
        <f>IF(VLOOKUP(C45,'Current OBD'!$B$6:$AL$2097,24,0)="Yes","K"," ")</f>
        <v>K</v>
      </c>
      <c r="G45" s="20" t="str">
        <f>IF(VLOOKUP(C45,'Current OBD'!$B$6:$AL$2097,25,0)="Yes","1"," ")</f>
        <v>1</v>
      </c>
      <c r="H45" s="20" t="str">
        <f>IF(VLOOKUP(C45,'Current OBD'!$B$6:$AL$2097,26,0)="Yes","2"," ")</f>
        <v>2</v>
      </c>
      <c r="I45" s="20" t="str">
        <f>IF(VLOOKUP(C45,'Current OBD'!$B$6:$AL$2097,27,0)="Yes","3"," ")</f>
        <v>3</v>
      </c>
      <c r="J45" s="20" t="str">
        <f>IF(VLOOKUP(C45,'Current OBD'!$B$6:$AL$2097,28,0)="Yes","4"," ")</f>
        <v>4</v>
      </c>
      <c r="K45" s="20" t="str">
        <f>IF(VLOOKUP(C45,'Current OBD'!$B$6:$AL$2097,29,0)="Yes","5"," ")</f>
        <v>5</v>
      </c>
      <c r="L45" s="20" t="str">
        <f>IF(VLOOKUP(C45,'Current OBD'!$B$6:$AL$2097,30,0)="Yes","6"," ")</f>
        <v xml:space="preserve"> </v>
      </c>
      <c r="M45" s="20" t="str">
        <f>IF(VLOOKUP(C45,'Current OBD'!$B$6:$AL$2097,31,0)="Yes","7"," ")</f>
        <v xml:space="preserve"> </v>
      </c>
      <c r="N45" s="20" t="str">
        <f>IF(VLOOKUP(C45,'Current OBD'!$B$6:$AL$2097,32,0)="Yes","8"," ")</f>
        <v xml:space="preserve"> </v>
      </c>
      <c r="O45" s="20" t="str">
        <f>IF(VLOOKUP(C45,'Current OBD'!$B$6:$AL$2097,33,0)="Yes","9"," ")</f>
        <v xml:space="preserve"> </v>
      </c>
      <c r="P45" s="20" t="str">
        <f>IF(VLOOKUP(C45,'Current OBD'!$B$6:$AL$2097,34,0)="Yes","10"," ")</f>
        <v xml:space="preserve"> </v>
      </c>
      <c r="Q45" s="20" t="str">
        <f>IF(VLOOKUP(C45,'Current OBD'!$B$6:$AL$2097,35,0)="Yes","11"," ")</f>
        <v xml:space="preserve"> </v>
      </c>
      <c r="R45" s="20" t="str">
        <f>IF(VLOOKUP(C45,'Current OBD'!$B$6:$AL$2097,36,0)="Yes","12"," ")</f>
        <v xml:space="preserve"> </v>
      </c>
      <c r="S45" s="44">
        <v>93</v>
      </c>
      <c r="T45" s="44">
        <v>0</v>
      </c>
      <c r="U45" s="44">
        <v>449</v>
      </c>
      <c r="V45" s="12">
        <f t="shared" si="5"/>
        <v>0.20712694877505569</v>
      </c>
      <c r="W45" s="12">
        <f t="shared" si="6"/>
        <v>0</v>
      </c>
      <c r="X45" s="12">
        <f t="shared" si="7"/>
        <v>0.20712694877505569</v>
      </c>
    </row>
    <row r="46" spans="1:24">
      <c r="A46" s="17" t="str">
        <f>VLOOKUP(C46,'Current OBD'!$B$6:$K$2098,4,0)</f>
        <v>Benton</v>
      </c>
      <c r="B46" s="17" t="str">
        <f>VLOOKUP(C46,'Current OBD'!$B$6:$K$2098,3,0)</f>
        <v>03-017</v>
      </c>
      <c r="C46" s="18">
        <v>661137</v>
      </c>
      <c r="D46" s="8" t="s">
        <v>2094</v>
      </c>
      <c r="E46" s="20" t="str">
        <f>IF(VLOOKUP(C46,'Current OBD'!$B$6:$AL$2097,23,0)="Yes","PK"," ")</f>
        <v xml:space="preserve"> </v>
      </c>
      <c r="F46" s="20" t="str">
        <f>IF(VLOOKUP(C46,'Current OBD'!$B$6:$AL$2097,24,0)="Yes","K"," ")</f>
        <v xml:space="preserve"> </v>
      </c>
      <c r="G46" s="20" t="str">
        <f>IF(VLOOKUP(C46,'Current OBD'!$B$6:$AL$2097,25,0)="Yes","1"," ")</f>
        <v xml:space="preserve"> </v>
      </c>
      <c r="H46" s="20" t="str">
        <f>IF(VLOOKUP(C46,'Current OBD'!$B$6:$AL$2097,26,0)="Yes","2"," ")</f>
        <v xml:space="preserve"> </v>
      </c>
      <c r="I46" s="20" t="str">
        <f>IF(VLOOKUP(C46,'Current OBD'!$B$6:$AL$2097,27,0)="Yes","3"," ")</f>
        <v xml:space="preserve"> </v>
      </c>
      <c r="J46" s="20" t="str">
        <f>IF(VLOOKUP(C46,'Current OBD'!$B$6:$AL$2097,28,0)="Yes","4"," ")</f>
        <v xml:space="preserve"> </v>
      </c>
      <c r="K46" s="20" t="str">
        <f>IF(VLOOKUP(C46,'Current OBD'!$B$6:$AL$2097,29,0)="Yes","5"," ")</f>
        <v xml:space="preserve"> </v>
      </c>
      <c r="L46" s="20" t="str">
        <f>IF(VLOOKUP(C46,'Current OBD'!$B$6:$AL$2097,30,0)="Yes","6"," ")</f>
        <v>6</v>
      </c>
      <c r="M46" s="20" t="str">
        <f>IF(VLOOKUP(C46,'Current OBD'!$B$6:$AL$2097,31,0)="Yes","7"," ")</f>
        <v>7</v>
      </c>
      <c r="N46" s="20" t="str">
        <f>IF(VLOOKUP(C46,'Current OBD'!$B$6:$AL$2097,32,0)="Yes","8"," ")</f>
        <v>8</v>
      </c>
      <c r="O46" s="20" t="str">
        <f>IF(VLOOKUP(C46,'Current OBD'!$B$6:$AL$2097,33,0)="Yes","9"," ")</f>
        <v xml:space="preserve"> </v>
      </c>
      <c r="P46" s="20" t="str">
        <f>IF(VLOOKUP(C46,'Current OBD'!$B$6:$AL$2097,34,0)="Yes","10"," ")</f>
        <v xml:space="preserve"> </v>
      </c>
      <c r="Q46" s="20" t="str">
        <f>IF(VLOOKUP(C46,'Current OBD'!$B$6:$AL$2097,35,0)="Yes","11"," ")</f>
        <v xml:space="preserve"> </v>
      </c>
      <c r="R46" s="20" t="str">
        <f>IF(VLOOKUP(C46,'Current OBD'!$B$6:$AL$2097,36,0)="Yes","12"," ")</f>
        <v xml:space="preserve"> </v>
      </c>
      <c r="S46" s="44">
        <v>233</v>
      </c>
      <c r="T46" s="44">
        <v>0</v>
      </c>
      <c r="U46" s="44">
        <v>898</v>
      </c>
      <c r="V46" s="12">
        <f t="shared" si="5"/>
        <v>0.25946547884187082</v>
      </c>
      <c r="W46" s="12">
        <f t="shared" si="6"/>
        <v>0</v>
      </c>
      <c r="X46" s="12">
        <f t="shared" si="7"/>
        <v>0.25946547884187082</v>
      </c>
    </row>
    <row r="47" spans="1:24">
      <c r="A47" s="17" t="str">
        <f>VLOOKUP(C47,'Current OBD'!$B$6:$K$2098,4,0)</f>
        <v>Benton</v>
      </c>
      <c r="B47" s="17" t="str">
        <f>VLOOKUP(C47,'Current OBD'!$B$6:$K$2098,3,0)</f>
        <v>03-017</v>
      </c>
      <c r="C47" s="18">
        <v>665517</v>
      </c>
      <c r="D47" s="8" t="s">
        <v>2096</v>
      </c>
      <c r="E47" s="20" t="str">
        <f>IF(VLOOKUP(C47,'Current OBD'!$B$6:$AL$2097,23,0)="Yes","PK"," ")</f>
        <v xml:space="preserve"> </v>
      </c>
      <c r="F47" s="20" t="str">
        <f>IF(VLOOKUP(C47,'Current OBD'!$B$6:$AL$2097,24,0)="Yes","K"," ")</f>
        <v>K</v>
      </c>
      <c r="G47" s="20" t="str">
        <f>IF(VLOOKUP(C47,'Current OBD'!$B$6:$AL$2097,25,0)="Yes","1"," ")</f>
        <v>1</v>
      </c>
      <c r="H47" s="20" t="str">
        <f>IF(VLOOKUP(C47,'Current OBD'!$B$6:$AL$2097,26,0)="Yes","2"," ")</f>
        <v>2</v>
      </c>
      <c r="I47" s="20" t="str">
        <f>IF(VLOOKUP(C47,'Current OBD'!$B$6:$AL$2097,27,0)="Yes","3"," ")</f>
        <v>3</v>
      </c>
      <c r="J47" s="20" t="str">
        <f>IF(VLOOKUP(C47,'Current OBD'!$B$6:$AL$2097,28,0)="Yes","4"," ")</f>
        <v>4</v>
      </c>
      <c r="K47" s="20" t="str">
        <f>IF(VLOOKUP(C47,'Current OBD'!$B$6:$AL$2097,29,0)="Yes","5"," ")</f>
        <v>5</v>
      </c>
      <c r="L47" s="20" t="str">
        <f>IF(VLOOKUP(C47,'Current OBD'!$B$6:$AL$2097,30,0)="Yes","6"," ")</f>
        <v xml:space="preserve"> </v>
      </c>
      <c r="M47" s="20" t="str">
        <f>IF(VLOOKUP(C47,'Current OBD'!$B$6:$AL$2097,31,0)="Yes","7"," ")</f>
        <v xml:space="preserve"> </v>
      </c>
      <c r="N47" s="20" t="str">
        <f>IF(VLOOKUP(C47,'Current OBD'!$B$6:$AL$2097,32,0)="Yes","8"," ")</f>
        <v xml:space="preserve"> </v>
      </c>
      <c r="O47" s="20" t="str">
        <f>IF(VLOOKUP(C47,'Current OBD'!$B$6:$AL$2097,33,0)="Yes","9"," ")</f>
        <v xml:space="preserve"> </v>
      </c>
      <c r="P47" s="20" t="str">
        <f>IF(VLOOKUP(C47,'Current OBD'!$B$6:$AL$2097,34,0)="Yes","10"," ")</f>
        <v xml:space="preserve"> </v>
      </c>
      <c r="Q47" s="20" t="str">
        <f>IF(VLOOKUP(C47,'Current OBD'!$B$6:$AL$2097,35,0)="Yes","11"," ")</f>
        <v xml:space="preserve"> </v>
      </c>
      <c r="R47" s="20" t="str">
        <f>IF(VLOOKUP(C47,'Current OBD'!$B$6:$AL$2097,36,0)="Yes","12"," ")</f>
        <v xml:space="preserve"> </v>
      </c>
      <c r="S47" s="44">
        <v>477</v>
      </c>
      <c r="T47" s="44">
        <v>0</v>
      </c>
      <c r="U47" s="44">
        <v>477</v>
      </c>
      <c r="V47" s="12">
        <f t="shared" si="5"/>
        <v>1</v>
      </c>
      <c r="W47" s="12">
        <f t="shared" si="6"/>
        <v>0</v>
      </c>
      <c r="X47" s="12">
        <f t="shared" si="7"/>
        <v>1</v>
      </c>
    </row>
    <row r="48" spans="1:24">
      <c r="A48" s="17" t="str">
        <f>VLOOKUP(C48,'Current OBD'!$B$6:$K$2098,4,0)</f>
        <v>Benton</v>
      </c>
      <c r="B48" s="17" t="str">
        <f>VLOOKUP(C48,'Current OBD'!$B$6:$K$2098,3,0)</f>
        <v>03-017</v>
      </c>
      <c r="C48" s="18">
        <v>661128</v>
      </c>
      <c r="D48" s="8" t="s">
        <v>559</v>
      </c>
      <c r="E48" s="20" t="str">
        <f>IF(VLOOKUP(C48,'Current OBD'!$B$6:$AL$2097,23,0)="Yes","PK"," ")</f>
        <v xml:space="preserve"> </v>
      </c>
      <c r="F48" s="20" t="str">
        <f>IF(VLOOKUP(C48,'Current OBD'!$B$6:$AL$2097,24,0)="Yes","K"," ")</f>
        <v>K</v>
      </c>
      <c r="G48" s="20" t="str">
        <f>IF(VLOOKUP(C48,'Current OBD'!$B$6:$AL$2097,25,0)="Yes","1"," ")</f>
        <v>1</v>
      </c>
      <c r="H48" s="20" t="str">
        <f>IF(VLOOKUP(C48,'Current OBD'!$B$6:$AL$2097,26,0)="Yes","2"," ")</f>
        <v>2</v>
      </c>
      <c r="I48" s="20" t="str">
        <f>IF(VLOOKUP(C48,'Current OBD'!$B$6:$AL$2097,27,0)="Yes","3"," ")</f>
        <v>3</v>
      </c>
      <c r="J48" s="20" t="str">
        <f>IF(VLOOKUP(C48,'Current OBD'!$B$6:$AL$2097,28,0)="Yes","4"," ")</f>
        <v>4</v>
      </c>
      <c r="K48" s="20" t="str">
        <f>IF(VLOOKUP(C48,'Current OBD'!$B$6:$AL$2097,29,0)="Yes","5"," ")</f>
        <v>5</v>
      </c>
      <c r="L48" s="20" t="str">
        <f>IF(VLOOKUP(C48,'Current OBD'!$B$6:$AL$2097,30,0)="Yes","6"," ")</f>
        <v xml:space="preserve"> </v>
      </c>
      <c r="M48" s="20" t="str">
        <f>IF(VLOOKUP(C48,'Current OBD'!$B$6:$AL$2097,31,0)="Yes","7"," ")</f>
        <v xml:space="preserve"> </v>
      </c>
      <c r="N48" s="20" t="str">
        <f>IF(VLOOKUP(C48,'Current OBD'!$B$6:$AL$2097,32,0)="Yes","8"," ")</f>
        <v xml:space="preserve"> </v>
      </c>
      <c r="O48" s="20" t="str">
        <f>IF(VLOOKUP(C48,'Current OBD'!$B$6:$AL$2097,33,0)="Yes","9"," ")</f>
        <v xml:space="preserve"> </v>
      </c>
      <c r="P48" s="20" t="str">
        <f>IF(VLOOKUP(C48,'Current OBD'!$B$6:$AL$2097,34,0)="Yes","10"," ")</f>
        <v xml:space="preserve"> </v>
      </c>
      <c r="Q48" s="20" t="str">
        <f>IF(VLOOKUP(C48,'Current OBD'!$B$6:$AL$2097,35,0)="Yes","11"," ")</f>
        <v xml:space="preserve"> </v>
      </c>
      <c r="R48" s="20" t="str">
        <f>IF(VLOOKUP(C48,'Current OBD'!$B$6:$AL$2097,36,0)="Yes","12"," ")</f>
        <v xml:space="preserve"> </v>
      </c>
      <c r="S48" s="44">
        <v>343</v>
      </c>
      <c r="T48" s="44">
        <v>0</v>
      </c>
      <c r="U48" s="44">
        <v>343</v>
      </c>
      <c r="V48" s="12">
        <f t="shared" si="5"/>
        <v>1</v>
      </c>
      <c r="W48" s="12">
        <f t="shared" si="6"/>
        <v>0</v>
      </c>
      <c r="X48" s="12">
        <f t="shared" si="7"/>
        <v>1</v>
      </c>
    </row>
    <row r="49" spans="1:24">
      <c r="A49" s="17" t="str">
        <f>VLOOKUP(C49,'Current OBD'!$B$6:$K$2098,4,0)</f>
        <v>Benton</v>
      </c>
      <c r="B49" s="17" t="str">
        <f>VLOOKUP(C49,'Current OBD'!$B$6:$K$2098,3,0)</f>
        <v>03-017</v>
      </c>
      <c r="C49" s="18">
        <v>685117</v>
      </c>
      <c r="D49" s="8" t="s">
        <v>2099</v>
      </c>
      <c r="E49" s="20" t="str">
        <f>IF(VLOOKUP(C49,'Current OBD'!$B$6:$AL$2097,23,0)="Yes","PK"," ")</f>
        <v xml:space="preserve"> </v>
      </c>
      <c r="F49" s="20" t="str">
        <f>IF(VLOOKUP(C49,'Current OBD'!$B$6:$AL$2097,24,0)="Yes","K"," ")</f>
        <v>K</v>
      </c>
      <c r="G49" s="20" t="str">
        <f>IF(VLOOKUP(C49,'Current OBD'!$B$6:$AL$2097,25,0)="Yes","1"," ")</f>
        <v>1</v>
      </c>
      <c r="H49" s="20" t="str">
        <f>IF(VLOOKUP(C49,'Current OBD'!$B$6:$AL$2097,26,0)="Yes","2"," ")</f>
        <v>2</v>
      </c>
      <c r="I49" s="20" t="str">
        <f>IF(VLOOKUP(C49,'Current OBD'!$B$6:$AL$2097,27,0)="Yes","3"," ")</f>
        <v>3</v>
      </c>
      <c r="J49" s="20" t="str">
        <f>IF(VLOOKUP(C49,'Current OBD'!$B$6:$AL$2097,28,0)="Yes","4"," ")</f>
        <v>4</v>
      </c>
      <c r="K49" s="20" t="str">
        <f>IF(VLOOKUP(C49,'Current OBD'!$B$6:$AL$2097,29,0)="Yes","5"," ")</f>
        <v>5</v>
      </c>
      <c r="L49" s="20" t="str">
        <f>IF(VLOOKUP(C49,'Current OBD'!$B$6:$AL$2097,30,0)="Yes","6"," ")</f>
        <v xml:space="preserve"> </v>
      </c>
      <c r="M49" s="20" t="str">
        <f>IF(VLOOKUP(C49,'Current OBD'!$B$6:$AL$2097,31,0)="Yes","7"," ")</f>
        <v xml:space="preserve"> </v>
      </c>
      <c r="N49" s="20" t="str">
        <f>IF(VLOOKUP(C49,'Current OBD'!$B$6:$AL$2097,32,0)="Yes","8"," ")</f>
        <v xml:space="preserve"> </v>
      </c>
      <c r="O49" s="20" t="str">
        <f>IF(VLOOKUP(C49,'Current OBD'!$B$6:$AL$2097,33,0)="Yes","9"," ")</f>
        <v xml:space="preserve"> </v>
      </c>
      <c r="P49" s="20" t="str">
        <f>IF(VLOOKUP(C49,'Current OBD'!$B$6:$AL$2097,34,0)="Yes","10"," ")</f>
        <v xml:space="preserve"> </v>
      </c>
      <c r="Q49" s="20" t="str">
        <f>IF(VLOOKUP(C49,'Current OBD'!$B$6:$AL$2097,35,0)="Yes","11"," ")</f>
        <v xml:space="preserve"> </v>
      </c>
      <c r="R49" s="20" t="str">
        <f>IF(VLOOKUP(C49,'Current OBD'!$B$6:$AL$2097,36,0)="Yes","12"," ")</f>
        <v xml:space="preserve"> </v>
      </c>
      <c r="S49" s="44">
        <v>523</v>
      </c>
      <c r="T49" s="44">
        <v>0</v>
      </c>
      <c r="U49" s="44">
        <v>603</v>
      </c>
      <c r="V49" s="12">
        <f t="shared" si="5"/>
        <v>0.86733001658374798</v>
      </c>
      <c r="W49" s="12">
        <f t="shared" si="6"/>
        <v>0</v>
      </c>
      <c r="X49" s="12">
        <f t="shared" si="7"/>
        <v>0.86733001658374798</v>
      </c>
    </row>
    <row r="50" spans="1:24">
      <c r="A50" s="17" t="str">
        <f>VLOOKUP(C50,'Current OBD'!$B$6:$K$2098,4,0)</f>
        <v>Benton</v>
      </c>
      <c r="B50" s="17" t="str">
        <f>VLOOKUP(C50,'Current OBD'!$B$6:$K$2098,3,0)</f>
        <v>03-017</v>
      </c>
      <c r="C50" s="18">
        <v>664337</v>
      </c>
      <c r="D50" s="8" t="s">
        <v>1409</v>
      </c>
      <c r="E50" s="20" t="str">
        <f>IF(VLOOKUP(C50,'Current OBD'!$B$6:$AL$2097,23,0)="Yes","PK"," ")</f>
        <v xml:space="preserve"> </v>
      </c>
      <c r="F50" s="20" t="str">
        <f>IF(VLOOKUP(C50,'Current OBD'!$B$6:$AL$2097,24,0)="Yes","K"," ")</f>
        <v>K</v>
      </c>
      <c r="G50" s="20" t="str">
        <f>IF(VLOOKUP(C50,'Current OBD'!$B$6:$AL$2097,25,0)="Yes","1"," ")</f>
        <v>1</v>
      </c>
      <c r="H50" s="20" t="str">
        <f>IF(VLOOKUP(C50,'Current OBD'!$B$6:$AL$2097,26,0)="Yes","2"," ")</f>
        <v>2</v>
      </c>
      <c r="I50" s="20" t="str">
        <f>IF(VLOOKUP(C50,'Current OBD'!$B$6:$AL$2097,27,0)="Yes","3"," ")</f>
        <v>3</v>
      </c>
      <c r="J50" s="20" t="str">
        <f>IF(VLOOKUP(C50,'Current OBD'!$B$6:$AL$2097,28,0)="Yes","4"," ")</f>
        <v>4</v>
      </c>
      <c r="K50" s="20" t="str">
        <f>IF(VLOOKUP(C50,'Current OBD'!$B$6:$AL$2097,29,0)="Yes","5"," ")</f>
        <v>5</v>
      </c>
      <c r="L50" s="20" t="str">
        <f>IF(VLOOKUP(C50,'Current OBD'!$B$6:$AL$2097,30,0)="Yes","6"," ")</f>
        <v xml:space="preserve"> </v>
      </c>
      <c r="M50" s="20" t="str">
        <f>IF(VLOOKUP(C50,'Current OBD'!$B$6:$AL$2097,31,0)="Yes","7"," ")</f>
        <v xml:space="preserve"> </v>
      </c>
      <c r="N50" s="20" t="str">
        <f>IF(VLOOKUP(C50,'Current OBD'!$B$6:$AL$2097,32,0)="Yes","8"," ")</f>
        <v xml:space="preserve"> </v>
      </c>
      <c r="O50" s="20" t="str">
        <f>IF(VLOOKUP(C50,'Current OBD'!$B$6:$AL$2097,33,0)="Yes","9"," ")</f>
        <v xml:space="preserve"> </v>
      </c>
      <c r="P50" s="20" t="str">
        <f>IF(VLOOKUP(C50,'Current OBD'!$B$6:$AL$2097,34,0)="Yes","10"," ")</f>
        <v xml:space="preserve"> </v>
      </c>
      <c r="Q50" s="20" t="str">
        <f>IF(VLOOKUP(C50,'Current OBD'!$B$6:$AL$2097,35,0)="Yes","11"," ")</f>
        <v xml:space="preserve"> </v>
      </c>
      <c r="R50" s="20" t="str">
        <f>IF(VLOOKUP(C50,'Current OBD'!$B$6:$AL$2097,36,0)="Yes","12"," ")</f>
        <v xml:space="preserve"> </v>
      </c>
      <c r="S50" s="44">
        <v>462</v>
      </c>
      <c r="T50" s="44">
        <v>0</v>
      </c>
      <c r="U50" s="44">
        <v>462</v>
      </c>
      <c r="V50" s="12">
        <f t="shared" si="5"/>
        <v>1</v>
      </c>
      <c r="W50" s="12">
        <f t="shared" si="6"/>
        <v>0</v>
      </c>
      <c r="X50" s="12">
        <f t="shared" si="7"/>
        <v>1</v>
      </c>
    </row>
    <row r="51" spans="1:24">
      <c r="A51" s="17" t="str">
        <f>VLOOKUP(C51,'Current OBD'!$B$6:$K$2098,4,0)</f>
        <v>Benton</v>
      </c>
      <c r="B51" s="17" t="str">
        <f>VLOOKUP(C51,'Current OBD'!$B$6:$K$2098,3,0)</f>
        <v>03-017</v>
      </c>
      <c r="C51" s="18">
        <v>665546</v>
      </c>
      <c r="D51" s="8" t="s">
        <v>2103</v>
      </c>
      <c r="E51" s="20" t="str">
        <f>IF(VLOOKUP(C51,'Current OBD'!$B$6:$AL$2097,23,0)="Yes","PK"," ")</f>
        <v xml:space="preserve"> </v>
      </c>
      <c r="F51" s="20" t="str">
        <f>IF(VLOOKUP(C51,'Current OBD'!$B$6:$AL$2097,24,0)="Yes","K"," ")</f>
        <v xml:space="preserve"> </v>
      </c>
      <c r="G51" s="20" t="str">
        <f>IF(VLOOKUP(C51,'Current OBD'!$B$6:$AL$2097,25,0)="Yes","1"," ")</f>
        <v xml:space="preserve"> </v>
      </c>
      <c r="H51" s="20" t="str">
        <f>IF(VLOOKUP(C51,'Current OBD'!$B$6:$AL$2097,26,0)="Yes","2"," ")</f>
        <v xml:space="preserve"> </v>
      </c>
      <c r="I51" s="20" t="str">
        <f>IF(VLOOKUP(C51,'Current OBD'!$B$6:$AL$2097,27,0)="Yes","3"," ")</f>
        <v xml:space="preserve"> </v>
      </c>
      <c r="J51" s="20" t="str">
        <f>IF(VLOOKUP(C51,'Current OBD'!$B$6:$AL$2097,28,0)="Yes","4"," ")</f>
        <v xml:space="preserve"> </v>
      </c>
      <c r="K51" s="20" t="str">
        <f>IF(VLOOKUP(C51,'Current OBD'!$B$6:$AL$2097,29,0)="Yes","5"," ")</f>
        <v xml:space="preserve"> </v>
      </c>
      <c r="L51" s="20" t="str">
        <f>IF(VLOOKUP(C51,'Current OBD'!$B$6:$AL$2097,30,0)="Yes","6"," ")</f>
        <v>6</v>
      </c>
      <c r="M51" s="20" t="str">
        <f>IF(VLOOKUP(C51,'Current OBD'!$B$6:$AL$2097,31,0)="Yes","7"," ")</f>
        <v>7</v>
      </c>
      <c r="N51" s="20" t="str">
        <f>IF(VLOOKUP(C51,'Current OBD'!$B$6:$AL$2097,32,0)="Yes","8"," ")</f>
        <v>8</v>
      </c>
      <c r="O51" s="20" t="str">
        <f>IF(VLOOKUP(C51,'Current OBD'!$B$6:$AL$2097,33,0)="Yes","9"," ")</f>
        <v xml:space="preserve"> </v>
      </c>
      <c r="P51" s="20" t="str">
        <f>IF(VLOOKUP(C51,'Current OBD'!$B$6:$AL$2097,34,0)="Yes","10"," ")</f>
        <v xml:space="preserve"> </v>
      </c>
      <c r="Q51" s="20" t="str">
        <f>IF(VLOOKUP(C51,'Current OBD'!$B$6:$AL$2097,35,0)="Yes","11"," ")</f>
        <v xml:space="preserve"> </v>
      </c>
      <c r="R51" s="20" t="str">
        <f>IF(VLOOKUP(C51,'Current OBD'!$B$6:$AL$2097,36,0)="Yes","12"," ")</f>
        <v xml:space="preserve"> </v>
      </c>
      <c r="S51" s="44">
        <v>727</v>
      </c>
      <c r="T51" s="44">
        <v>0</v>
      </c>
      <c r="U51" s="44">
        <v>727</v>
      </c>
      <c r="V51" s="12">
        <f t="shared" si="5"/>
        <v>1</v>
      </c>
      <c r="W51" s="12">
        <f t="shared" si="6"/>
        <v>0</v>
      </c>
      <c r="X51" s="12">
        <f t="shared" si="7"/>
        <v>1</v>
      </c>
    </row>
    <row r="52" spans="1:24">
      <c r="A52" s="17" t="str">
        <f>VLOOKUP(C52,'Current OBD'!$B$6:$K$2098,4,0)</f>
        <v>Benton</v>
      </c>
      <c r="B52" s="17" t="str">
        <f>VLOOKUP(C52,'Current OBD'!$B$6:$K$2098,3,0)</f>
        <v>03-017</v>
      </c>
      <c r="C52" s="18">
        <v>661139</v>
      </c>
      <c r="D52" s="8" t="s">
        <v>2105</v>
      </c>
      <c r="E52" s="20" t="str">
        <f>IF(VLOOKUP(C52,'Current OBD'!$B$6:$AL$2097,23,0)="Yes","PK"," ")</f>
        <v xml:space="preserve"> </v>
      </c>
      <c r="F52" s="20" t="str">
        <f>IF(VLOOKUP(C52,'Current OBD'!$B$6:$AL$2097,24,0)="Yes","K"," ")</f>
        <v xml:space="preserve"> </v>
      </c>
      <c r="G52" s="20" t="str">
        <f>IF(VLOOKUP(C52,'Current OBD'!$B$6:$AL$2097,25,0)="Yes","1"," ")</f>
        <v xml:space="preserve"> </v>
      </c>
      <c r="H52" s="20" t="str">
        <f>IF(VLOOKUP(C52,'Current OBD'!$B$6:$AL$2097,26,0)="Yes","2"," ")</f>
        <v xml:space="preserve"> </v>
      </c>
      <c r="I52" s="20" t="str">
        <f>IF(VLOOKUP(C52,'Current OBD'!$B$6:$AL$2097,27,0)="Yes","3"," ")</f>
        <v xml:space="preserve"> </v>
      </c>
      <c r="J52" s="20" t="str">
        <f>IF(VLOOKUP(C52,'Current OBD'!$B$6:$AL$2097,28,0)="Yes","4"," ")</f>
        <v xml:space="preserve"> </v>
      </c>
      <c r="K52" s="20" t="str">
        <f>IF(VLOOKUP(C52,'Current OBD'!$B$6:$AL$2097,29,0)="Yes","5"," ")</f>
        <v xml:space="preserve"> </v>
      </c>
      <c r="L52" s="20" t="str">
        <f>IF(VLOOKUP(C52,'Current OBD'!$B$6:$AL$2097,30,0)="Yes","6"," ")</f>
        <v>6</v>
      </c>
      <c r="M52" s="20" t="str">
        <f>IF(VLOOKUP(C52,'Current OBD'!$B$6:$AL$2097,31,0)="Yes","7"," ")</f>
        <v>7</v>
      </c>
      <c r="N52" s="20" t="str">
        <f>IF(VLOOKUP(C52,'Current OBD'!$B$6:$AL$2097,32,0)="Yes","8"," ")</f>
        <v>8</v>
      </c>
      <c r="O52" s="20" t="str">
        <f>IF(VLOOKUP(C52,'Current OBD'!$B$6:$AL$2097,33,0)="Yes","9"," ")</f>
        <v xml:space="preserve"> </v>
      </c>
      <c r="P52" s="20" t="str">
        <f>IF(VLOOKUP(C52,'Current OBD'!$B$6:$AL$2097,34,0)="Yes","10"," ")</f>
        <v xml:space="preserve"> </v>
      </c>
      <c r="Q52" s="20" t="str">
        <f>IF(VLOOKUP(C52,'Current OBD'!$B$6:$AL$2097,35,0)="Yes","11"," ")</f>
        <v xml:space="preserve"> </v>
      </c>
      <c r="R52" s="20" t="str">
        <f>IF(VLOOKUP(C52,'Current OBD'!$B$6:$AL$2097,36,0)="Yes","12"," ")</f>
        <v xml:space="preserve"> </v>
      </c>
      <c r="S52" s="44">
        <v>597</v>
      </c>
      <c r="T52" s="44">
        <v>0</v>
      </c>
      <c r="U52" s="44">
        <v>852</v>
      </c>
      <c r="V52" s="12">
        <f t="shared" si="5"/>
        <v>0.70070422535211263</v>
      </c>
      <c r="W52" s="12">
        <f t="shared" si="6"/>
        <v>0</v>
      </c>
      <c r="X52" s="12">
        <f t="shared" si="7"/>
        <v>0.70070422535211263</v>
      </c>
    </row>
    <row r="53" spans="1:24">
      <c r="A53" s="17" t="str">
        <f>VLOOKUP(C53,'Current OBD'!$B$6:$K$2098,4,0)</f>
        <v>Benton</v>
      </c>
      <c r="B53" s="17" t="str">
        <f>VLOOKUP(C53,'Current OBD'!$B$6:$K$2098,3,0)</f>
        <v>03-017</v>
      </c>
      <c r="C53" s="18">
        <v>661141</v>
      </c>
      <c r="D53" s="8" t="s">
        <v>2107</v>
      </c>
      <c r="E53" s="20" t="str">
        <f>IF(VLOOKUP(C53,'Current OBD'!$B$6:$AL$2097,23,0)="Yes","PK"," ")</f>
        <v xml:space="preserve"> </v>
      </c>
      <c r="F53" s="20" t="str">
        <f>IF(VLOOKUP(C53,'Current OBD'!$B$6:$AL$2097,24,0)="Yes","K"," ")</f>
        <v xml:space="preserve"> </v>
      </c>
      <c r="G53" s="20" t="str">
        <f>IF(VLOOKUP(C53,'Current OBD'!$B$6:$AL$2097,25,0)="Yes","1"," ")</f>
        <v xml:space="preserve"> </v>
      </c>
      <c r="H53" s="20" t="str">
        <f>IF(VLOOKUP(C53,'Current OBD'!$B$6:$AL$2097,26,0)="Yes","2"," ")</f>
        <v xml:space="preserve"> </v>
      </c>
      <c r="I53" s="20" t="str">
        <f>IF(VLOOKUP(C53,'Current OBD'!$B$6:$AL$2097,27,0)="Yes","3"," ")</f>
        <v xml:space="preserve"> </v>
      </c>
      <c r="J53" s="20" t="str">
        <f>IF(VLOOKUP(C53,'Current OBD'!$B$6:$AL$2097,28,0)="Yes","4"," ")</f>
        <v xml:space="preserve"> </v>
      </c>
      <c r="K53" s="20" t="str">
        <f>IF(VLOOKUP(C53,'Current OBD'!$B$6:$AL$2097,29,0)="Yes","5"," ")</f>
        <v xml:space="preserve"> </v>
      </c>
      <c r="L53" s="20" t="str">
        <f>IF(VLOOKUP(C53,'Current OBD'!$B$6:$AL$2097,30,0)="Yes","6"," ")</f>
        <v xml:space="preserve"> </v>
      </c>
      <c r="M53" s="20" t="str">
        <f>IF(VLOOKUP(C53,'Current OBD'!$B$6:$AL$2097,31,0)="Yes","7"," ")</f>
        <v xml:space="preserve"> </v>
      </c>
      <c r="N53" s="20" t="str">
        <f>IF(VLOOKUP(C53,'Current OBD'!$B$6:$AL$2097,32,0)="Yes","8"," ")</f>
        <v xml:space="preserve"> </v>
      </c>
      <c r="O53" s="20" t="str">
        <f>IF(VLOOKUP(C53,'Current OBD'!$B$6:$AL$2097,33,0)="Yes","9"," ")</f>
        <v>9</v>
      </c>
      <c r="P53" s="20" t="str">
        <f>IF(VLOOKUP(C53,'Current OBD'!$B$6:$AL$2097,34,0)="Yes","10"," ")</f>
        <v>10</v>
      </c>
      <c r="Q53" s="20" t="str">
        <f>IF(VLOOKUP(C53,'Current OBD'!$B$6:$AL$2097,35,0)="Yes","11"," ")</f>
        <v>11</v>
      </c>
      <c r="R53" s="20" t="str">
        <f>IF(VLOOKUP(C53,'Current OBD'!$B$6:$AL$2097,36,0)="Yes","12"," ")</f>
        <v>12</v>
      </c>
      <c r="S53" s="44">
        <v>923</v>
      </c>
      <c r="T53" s="44">
        <v>0</v>
      </c>
      <c r="U53" s="44">
        <v>1941</v>
      </c>
      <c r="V53" s="12">
        <f t="shared" si="5"/>
        <v>0.47552807831014943</v>
      </c>
      <c r="W53" s="12">
        <f t="shared" si="6"/>
        <v>0</v>
      </c>
      <c r="X53" s="12">
        <f t="shared" si="7"/>
        <v>0.47552807831014943</v>
      </c>
    </row>
    <row r="54" spans="1:24">
      <c r="A54" s="17" t="str">
        <f>VLOOKUP(C54,'Current OBD'!$B$6:$K$2098,4,0)</f>
        <v>Benton</v>
      </c>
      <c r="B54" s="17" t="str">
        <f>VLOOKUP(C54,'Current OBD'!$B$6:$K$2098,3,0)</f>
        <v>03-017</v>
      </c>
      <c r="C54" s="18">
        <v>665612</v>
      </c>
      <c r="D54" s="8" t="s">
        <v>2109</v>
      </c>
      <c r="E54" s="20" t="str">
        <f>IF(VLOOKUP(C54,'Current OBD'!$B$6:$AL$2097,23,0)="Yes","PK"," ")</f>
        <v xml:space="preserve"> </v>
      </c>
      <c r="F54" s="20" t="str">
        <f>IF(VLOOKUP(C54,'Current OBD'!$B$6:$AL$2097,24,0)="Yes","K"," ")</f>
        <v xml:space="preserve"> </v>
      </c>
      <c r="G54" s="20" t="str">
        <f>IF(VLOOKUP(C54,'Current OBD'!$B$6:$AL$2097,25,0)="Yes","1"," ")</f>
        <v xml:space="preserve"> </v>
      </c>
      <c r="H54" s="20" t="str">
        <f>IF(VLOOKUP(C54,'Current OBD'!$B$6:$AL$2097,26,0)="Yes","2"," ")</f>
        <v xml:space="preserve"> </v>
      </c>
      <c r="I54" s="20" t="str">
        <f>IF(VLOOKUP(C54,'Current OBD'!$B$6:$AL$2097,27,0)="Yes","3"," ")</f>
        <v xml:space="preserve"> </v>
      </c>
      <c r="J54" s="20" t="str">
        <f>IF(VLOOKUP(C54,'Current OBD'!$B$6:$AL$2097,28,0)="Yes","4"," ")</f>
        <v xml:space="preserve"> </v>
      </c>
      <c r="K54" s="20" t="str">
        <f>IF(VLOOKUP(C54,'Current OBD'!$B$6:$AL$2097,29,0)="Yes","5"," ")</f>
        <v xml:space="preserve"> </v>
      </c>
      <c r="L54" s="20" t="str">
        <f>IF(VLOOKUP(C54,'Current OBD'!$B$6:$AL$2097,30,0)="Yes","6"," ")</f>
        <v xml:space="preserve"> </v>
      </c>
      <c r="M54" s="20" t="str">
        <f>IF(VLOOKUP(C54,'Current OBD'!$B$6:$AL$2097,31,0)="Yes","7"," ")</f>
        <v xml:space="preserve"> </v>
      </c>
      <c r="N54" s="20" t="str">
        <f>IF(VLOOKUP(C54,'Current OBD'!$B$6:$AL$2097,32,0)="Yes","8"," ")</f>
        <v xml:space="preserve"> </v>
      </c>
      <c r="O54" s="20" t="str">
        <f>IF(VLOOKUP(C54,'Current OBD'!$B$6:$AL$2097,33,0)="Yes","9"," ")</f>
        <v>9</v>
      </c>
      <c r="P54" s="20" t="str">
        <f>IF(VLOOKUP(C54,'Current OBD'!$B$6:$AL$2097,34,0)="Yes","10"," ")</f>
        <v>10</v>
      </c>
      <c r="Q54" s="20" t="str">
        <f>IF(VLOOKUP(C54,'Current OBD'!$B$6:$AL$2097,35,0)="Yes","11"," ")</f>
        <v>11</v>
      </c>
      <c r="R54" s="20" t="str">
        <f>IF(VLOOKUP(C54,'Current OBD'!$B$6:$AL$2097,36,0)="Yes","12"," ")</f>
        <v>12</v>
      </c>
      <c r="S54" s="44">
        <v>1574</v>
      </c>
      <c r="T54" s="44">
        <v>0</v>
      </c>
      <c r="U54" s="44">
        <v>1935</v>
      </c>
      <c r="V54" s="12">
        <f t="shared" si="5"/>
        <v>0.81343669250646</v>
      </c>
      <c r="W54" s="12">
        <f t="shared" si="6"/>
        <v>0</v>
      </c>
      <c r="X54" s="12">
        <f t="shared" si="7"/>
        <v>0.81343669250646</v>
      </c>
    </row>
    <row r="55" spans="1:24">
      <c r="A55" s="17" t="str">
        <f>VLOOKUP(C55,'Current OBD'!$B$6:$K$2098,4,0)</f>
        <v>Benton</v>
      </c>
      <c r="B55" s="17" t="str">
        <f>VLOOKUP(C55,'Current OBD'!$B$6:$K$2098,3,0)</f>
        <v>03-017</v>
      </c>
      <c r="C55" s="18">
        <v>664550</v>
      </c>
      <c r="D55" s="8" t="s">
        <v>2111</v>
      </c>
      <c r="E55" s="20" t="str">
        <f>IF(VLOOKUP(C55,'Current OBD'!$B$6:$AL$2097,23,0)="Yes","PK"," ")</f>
        <v xml:space="preserve"> </v>
      </c>
      <c r="F55" s="20" t="str">
        <f>IF(VLOOKUP(C55,'Current OBD'!$B$6:$AL$2097,24,0)="Yes","K"," ")</f>
        <v xml:space="preserve"> </v>
      </c>
      <c r="G55" s="20" t="str">
        <f>IF(VLOOKUP(C55,'Current OBD'!$B$6:$AL$2097,25,0)="Yes","1"," ")</f>
        <v xml:space="preserve"> </v>
      </c>
      <c r="H55" s="20" t="str">
        <f>IF(VLOOKUP(C55,'Current OBD'!$B$6:$AL$2097,26,0)="Yes","2"," ")</f>
        <v xml:space="preserve"> </v>
      </c>
      <c r="I55" s="20" t="str">
        <f>IF(VLOOKUP(C55,'Current OBD'!$B$6:$AL$2097,27,0)="Yes","3"," ")</f>
        <v xml:space="preserve"> </v>
      </c>
      <c r="J55" s="20" t="str">
        <f>IF(VLOOKUP(C55,'Current OBD'!$B$6:$AL$2097,28,0)="Yes","4"," ")</f>
        <v xml:space="preserve"> </v>
      </c>
      <c r="K55" s="20" t="str">
        <f>IF(VLOOKUP(C55,'Current OBD'!$B$6:$AL$2097,29,0)="Yes","5"," ")</f>
        <v xml:space="preserve"> </v>
      </c>
      <c r="L55" s="20" t="str">
        <f>IF(VLOOKUP(C55,'Current OBD'!$B$6:$AL$2097,30,0)="Yes","6"," ")</f>
        <v>6</v>
      </c>
      <c r="M55" s="20" t="str">
        <f>IF(VLOOKUP(C55,'Current OBD'!$B$6:$AL$2097,31,0)="Yes","7"," ")</f>
        <v>7</v>
      </c>
      <c r="N55" s="20" t="str">
        <f>IF(VLOOKUP(C55,'Current OBD'!$B$6:$AL$2097,32,0)="Yes","8"," ")</f>
        <v>8</v>
      </c>
      <c r="O55" s="20" t="str">
        <f>IF(VLOOKUP(C55,'Current OBD'!$B$6:$AL$2097,33,0)="Yes","9"," ")</f>
        <v>9</v>
      </c>
      <c r="P55" s="20" t="str">
        <f>IF(VLOOKUP(C55,'Current OBD'!$B$6:$AL$2097,34,0)="Yes","10"," ")</f>
        <v>10</v>
      </c>
      <c r="Q55" s="20" t="str">
        <f>IF(VLOOKUP(C55,'Current OBD'!$B$6:$AL$2097,35,0)="Yes","11"," ")</f>
        <v>11</v>
      </c>
      <c r="R55" s="20" t="str">
        <f>IF(VLOOKUP(C55,'Current OBD'!$B$6:$AL$2097,36,0)="Yes","12"," ")</f>
        <v>12</v>
      </c>
      <c r="S55" s="44">
        <v>291</v>
      </c>
      <c r="T55" s="44">
        <v>0</v>
      </c>
      <c r="U55" s="44">
        <v>330</v>
      </c>
      <c r="V55" s="12">
        <f t="shared" si="5"/>
        <v>0.88181818181818183</v>
      </c>
      <c r="W55" s="12">
        <f t="shared" si="6"/>
        <v>0</v>
      </c>
      <c r="X55" s="12">
        <f t="shared" si="7"/>
        <v>0.88181818181818183</v>
      </c>
    </row>
    <row r="56" spans="1:24">
      <c r="A56" s="17" t="str">
        <f>VLOOKUP(C56,'Current OBD'!$B$6:$K$2098,4,0)</f>
        <v>Benton</v>
      </c>
      <c r="B56" s="17" t="str">
        <f>VLOOKUP(C56,'Current OBD'!$B$6:$K$2098,3,0)</f>
        <v>03-017</v>
      </c>
      <c r="C56" s="18">
        <v>663382</v>
      </c>
      <c r="D56" s="8" t="s">
        <v>1316</v>
      </c>
      <c r="E56" s="20" t="str">
        <f>IF(VLOOKUP(C56,'Current OBD'!$B$6:$AL$2097,23,0)="Yes","PK"," ")</f>
        <v xml:space="preserve"> </v>
      </c>
      <c r="F56" s="20" t="str">
        <f>IF(VLOOKUP(C56,'Current OBD'!$B$6:$AL$2097,24,0)="Yes","K"," ")</f>
        <v>K</v>
      </c>
      <c r="G56" s="20" t="str">
        <f>IF(VLOOKUP(C56,'Current OBD'!$B$6:$AL$2097,25,0)="Yes","1"," ")</f>
        <v>1</v>
      </c>
      <c r="H56" s="20" t="str">
        <f>IF(VLOOKUP(C56,'Current OBD'!$B$6:$AL$2097,26,0)="Yes","2"," ")</f>
        <v>2</v>
      </c>
      <c r="I56" s="20" t="str">
        <f>IF(VLOOKUP(C56,'Current OBD'!$B$6:$AL$2097,27,0)="Yes","3"," ")</f>
        <v>3</v>
      </c>
      <c r="J56" s="20" t="str">
        <f>IF(VLOOKUP(C56,'Current OBD'!$B$6:$AL$2097,28,0)="Yes","4"," ")</f>
        <v>4</v>
      </c>
      <c r="K56" s="20" t="str">
        <f>IF(VLOOKUP(C56,'Current OBD'!$B$6:$AL$2097,29,0)="Yes","5"," ")</f>
        <v>5</v>
      </c>
      <c r="L56" s="20" t="str">
        <f>IF(VLOOKUP(C56,'Current OBD'!$B$6:$AL$2097,30,0)="Yes","6"," ")</f>
        <v xml:space="preserve"> </v>
      </c>
      <c r="M56" s="20" t="str">
        <f>IF(VLOOKUP(C56,'Current OBD'!$B$6:$AL$2097,31,0)="Yes","7"," ")</f>
        <v xml:space="preserve"> </v>
      </c>
      <c r="N56" s="20" t="str">
        <f>IF(VLOOKUP(C56,'Current OBD'!$B$6:$AL$2097,32,0)="Yes","8"," ")</f>
        <v xml:space="preserve"> </v>
      </c>
      <c r="O56" s="20" t="str">
        <f>IF(VLOOKUP(C56,'Current OBD'!$B$6:$AL$2097,33,0)="Yes","9"," ")</f>
        <v xml:space="preserve"> </v>
      </c>
      <c r="P56" s="20" t="str">
        <f>IF(VLOOKUP(C56,'Current OBD'!$B$6:$AL$2097,34,0)="Yes","10"," ")</f>
        <v xml:space="preserve"> </v>
      </c>
      <c r="Q56" s="20" t="str">
        <f>IF(VLOOKUP(C56,'Current OBD'!$B$6:$AL$2097,35,0)="Yes","11"," ")</f>
        <v xml:space="preserve"> </v>
      </c>
      <c r="R56" s="20" t="str">
        <f>IF(VLOOKUP(C56,'Current OBD'!$B$6:$AL$2097,36,0)="Yes","12"," ")</f>
        <v xml:space="preserve"> </v>
      </c>
      <c r="S56" s="44">
        <v>263</v>
      </c>
      <c r="T56" s="44">
        <v>0</v>
      </c>
      <c r="U56" s="44">
        <v>406</v>
      </c>
      <c r="V56" s="12">
        <f t="shared" si="5"/>
        <v>0.64778325123152714</v>
      </c>
      <c r="W56" s="12">
        <f t="shared" si="6"/>
        <v>0</v>
      </c>
      <c r="X56" s="12">
        <f t="shared" si="7"/>
        <v>0.64778325123152714</v>
      </c>
    </row>
    <row r="57" spans="1:24">
      <c r="A57" s="17" t="str">
        <f>VLOOKUP(C57,'Current OBD'!$B$6:$K$2098,4,0)</f>
        <v>Benton</v>
      </c>
      <c r="B57" s="17" t="str">
        <f>VLOOKUP(C57,'Current OBD'!$B$6:$K$2098,3,0)</f>
        <v>03-017</v>
      </c>
      <c r="C57" s="18">
        <v>665519</v>
      </c>
      <c r="D57" s="8" t="s">
        <v>2114</v>
      </c>
      <c r="E57" s="20" t="str">
        <f>IF(VLOOKUP(C57,'Current OBD'!$B$6:$AL$2097,23,0)="Yes","PK"," ")</f>
        <v xml:space="preserve"> </v>
      </c>
      <c r="F57" s="20" t="str">
        <f>IF(VLOOKUP(C57,'Current OBD'!$B$6:$AL$2097,24,0)="Yes","K"," ")</f>
        <v xml:space="preserve"> </v>
      </c>
      <c r="G57" s="20" t="str">
        <f>IF(VLOOKUP(C57,'Current OBD'!$B$6:$AL$2097,25,0)="Yes","1"," ")</f>
        <v xml:space="preserve"> </v>
      </c>
      <c r="H57" s="20" t="str">
        <f>IF(VLOOKUP(C57,'Current OBD'!$B$6:$AL$2097,26,0)="Yes","2"," ")</f>
        <v xml:space="preserve"> </v>
      </c>
      <c r="I57" s="20" t="str">
        <f>IF(VLOOKUP(C57,'Current OBD'!$B$6:$AL$2097,27,0)="Yes","3"," ")</f>
        <v xml:space="preserve"> </v>
      </c>
      <c r="J57" s="20" t="str">
        <f>IF(VLOOKUP(C57,'Current OBD'!$B$6:$AL$2097,28,0)="Yes","4"," ")</f>
        <v xml:space="preserve"> </v>
      </c>
      <c r="K57" s="20" t="str">
        <f>IF(VLOOKUP(C57,'Current OBD'!$B$6:$AL$2097,29,0)="Yes","5"," ")</f>
        <v xml:space="preserve"> </v>
      </c>
      <c r="L57" s="20" t="str">
        <f>IF(VLOOKUP(C57,'Current OBD'!$B$6:$AL$2097,30,0)="Yes","6"," ")</f>
        <v>6</v>
      </c>
      <c r="M57" s="20" t="str">
        <f>IF(VLOOKUP(C57,'Current OBD'!$B$6:$AL$2097,31,0)="Yes","7"," ")</f>
        <v>7</v>
      </c>
      <c r="N57" s="20" t="str">
        <f>IF(VLOOKUP(C57,'Current OBD'!$B$6:$AL$2097,32,0)="Yes","8"," ")</f>
        <v>8</v>
      </c>
      <c r="O57" s="20" t="str">
        <f>IF(VLOOKUP(C57,'Current OBD'!$B$6:$AL$2097,33,0)="Yes","9"," ")</f>
        <v xml:space="preserve"> </v>
      </c>
      <c r="P57" s="20" t="str">
        <f>IF(VLOOKUP(C57,'Current OBD'!$B$6:$AL$2097,34,0)="Yes","10"," ")</f>
        <v xml:space="preserve"> </v>
      </c>
      <c r="Q57" s="20" t="str">
        <f>IF(VLOOKUP(C57,'Current OBD'!$B$6:$AL$2097,35,0)="Yes","11"," ")</f>
        <v xml:space="preserve"> </v>
      </c>
      <c r="R57" s="20" t="str">
        <f>IF(VLOOKUP(C57,'Current OBD'!$B$6:$AL$2097,36,0)="Yes","12"," ")</f>
        <v xml:space="preserve"> </v>
      </c>
      <c r="S57" s="44">
        <v>694</v>
      </c>
      <c r="T57" s="44">
        <v>0</v>
      </c>
      <c r="U57" s="44">
        <v>694</v>
      </c>
      <c r="V57" s="12">
        <f t="shared" si="5"/>
        <v>1</v>
      </c>
      <c r="W57" s="12">
        <f t="shared" si="6"/>
        <v>0</v>
      </c>
      <c r="X57" s="12">
        <f t="shared" si="7"/>
        <v>1</v>
      </c>
    </row>
    <row r="58" spans="1:24">
      <c r="A58" s="17" t="str">
        <f>VLOOKUP(C58,'Current OBD'!$B$6:$K$2098,4,0)</f>
        <v>Benton</v>
      </c>
      <c r="B58" s="17" t="str">
        <f>VLOOKUP(C58,'Current OBD'!$B$6:$K$2098,3,0)</f>
        <v>03-017</v>
      </c>
      <c r="C58" s="18">
        <v>664142</v>
      </c>
      <c r="D58" s="8" t="s">
        <v>2116</v>
      </c>
      <c r="E58" s="20" t="str">
        <f>IF(VLOOKUP(C58,'Current OBD'!$B$6:$AL$2097,23,0)="Yes","PK"," ")</f>
        <v xml:space="preserve"> </v>
      </c>
      <c r="F58" s="20" t="str">
        <f>IF(VLOOKUP(C58,'Current OBD'!$B$6:$AL$2097,24,0)="Yes","K"," ")</f>
        <v xml:space="preserve"> </v>
      </c>
      <c r="G58" s="20" t="str">
        <f>IF(VLOOKUP(C58,'Current OBD'!$B$6:$AL$2097,25,0)="Yes","1"," ")</f>
        <v xml:space="preserve"> </v>
      </c>
      <c r="H58" s="20" t="str">
        <f>IF(VLOOKUP(C58,'Current OBD'!$B$6:$AL$2097,26,0)="Yes","2"," ")</f>
        <v xml:space="preserve"> </v>
      </c>
      <c r="I58" s="20" t="str">
        <f>IF(VLOOKUP(C58,'Current OBD'!$B$6:$AL$2097,27,0)="Yes","3"," ")</f>
        <v xml:space="preserve"> </v>
      </c>
      <c r="J58" s="20" t="str">
        <f>IF(VLOOKUP(C58,'Current OBD'!$B$6:$AL$2097,28,0)="Yes","4"," ")</f>
        <v xml:space="preserve"> </v>
      </c>
      <c r="K58" s="20" t="str">
        <f>IF(VLOOKUP(C58,'Current OBD'!$B$6:$AL$2097,29,0)="Yes","5"," ")</f>
        <v xml:space="preserve"> </v>
      </c>
      <c r="L58" s="20" t="str">
        <f>IF(VLOOKUP(C58,'Current OBD'!$B$6:$AL$2097,30,0)="Yes","6"," ")</f>
        <v xml:space="preserve"> </v>
      </c>
      <c r="M58" s="20" t="str">
        <f>IF(VLOOKUP(C58,'Current OBD'!$B$6:$AL$2097,31,0)="Yes","7"," ")</f>
        <v xml:space="preserve"> </v>
      </c>
      <c r="N58" s="20" t="str">
        <f>IF(VLOOKUP(C58,'Current OBD'!$B$6:$AL$2097,32,0)="Yes","8"," ")</f>
        <v xml:space="preserve"> </v>
      </c>
      <c r="O58" s="20" t="str">
        <f>IF(VLOOKUP(C58,'Current OBD'!$B$6:$AL$2097,33,0)="Yes","9"," ")</f>
        <v>9</v>
      </c>
      <c r="P58" s="20" t="str">
        <f>IF(VLOOKUP(C58,'Current OBD'!$B$6:$AL$2097,34,0)="Yes","10"," ")</f>
        <v>10</v>
      </c>
      <c r="Q58" s="20" t="str">
        <f>IF(VLOOKUP(C58,'Current OBD'!$B$6:$AL$2097,35,0)="Yes","11"," ")</f>
        <v>11</v>
      </c>
      <c r="R58" s="20" t="str">
        <f>IF(VLOOKUP(C58,'Current OBD'!$B$6:$AL$2097,36,0)="Yes","12"," ")</f>
        <v>12</v>
      </c>
      <c r="S58" s="44">
        <v>37</v>
      </c>
      <c r="T58" s="44">
        <v>0</v>
      </c>
      <c r="U58" s="44">
        <v>57</v>
      </c>
      <c r="V58" s="12">
        <f t="shared" si="5"/>
        <v>0.64912280701754388</v>
      </c>
      <c r="W58" s="12">
        <f t="shared" si="6"/>
        <v>0</v>
      </c>
      <c r="X58" s="12">
        <f t="shared" si="7"/>
        <v>0.64912280701754388</v>
      </c>
    </row>
    <row r="59" spans="1:24">
      <c r="A59" s="17" t="str">
        <f>VLOOKUP(C59,'Current OBD'!$B$6:$K$2098,4,0)</f>
        <v>Benton</v>
      </c>
      <c r="B59" s="17" t="str">
        <f>VLOOKUP(C59,'Current OBD'!$B$6:$K$2098,3,0)</f>
        <v>03-017</v>
      </c>
      <c r="C59" s="18">
        <v>661131</v>
      </c>
      <c r="D59" s="8" t="s">
        <v>2118</v>
      </c>
      <c r="E59" s="20" t="str">
        <f>IF(VLOOKUP(C59,'Current OBD'!$B$6:$AL$2097,23,0)="Yes","PK"," ")</f>
        <v xml:space="preserve"> </v>
      </c>
      <c r="F59" s="20" t="str">
        <f>IF(VLOOKUP(C59,'Current OBD'!$B$6:$AL$2097,24,0)="Yes","K"," ")</f>
        <v>K</v>
      </c>
      <c r="G59" s="20" t="str">
        <f>IF(VLOOKUP(C59,'Current OBD'!$B$6:$AL$2097,25,0)="Yes","1"," ")</f>
        <v>1</v>
      </c>
      <c r="H59" s="20" t="str">
        <f>IF(VLOOKUP(C59,'Current OBD'!$B$6:$AL$2097,26,0)="Yes","2"," ")</f>
        <v>2</v>
      </c>
      <c r="I59" s="20" t="str">
        <f>IF(VLOOKUP(C59,'Current OBD'!$B$6:$AL$2097,27,0)="Yes","3"," ")</f>
        <v>3</v>
      </c>
      <c r="J59" s="20" t="str">
        <f>IF(VLOOKUP(C59,'Current OBD'!$B$6:$AL$2097,28,0)="Yes","4"," ")</f>
        <v>4</v>
      </c>
      <c r="K59" s="20" t="str">
        <f>IF(VLOOKUP(C59,'Current OBD'!$B$6:$AL$2097,29,0)="Yes","5"," ")</f>
        <v>5</v>
      </c>
      <c r="L59" s="20" t="str">
        <f>IF(VLOOKUP(C59,'Current OBD'!$B$6:$AL$2097,30,0)="Yes","6"," ")</f>
        <v xml:space="preserve"> </v>
      </c>
      <c r="M59" s="20" t="str">
        <f>IF(VLOOKUP(C59,'Current OBD'!$B$6:$AL$2097,31,0)="Yes","7"," ")</f>
        <v xml:space="preserve"> </v>
      </c>
      <c r="N59" s="20" t="str">
        <f>IF(VLOOKUP(C59,'Current OBD'!$B$6:$AL$2097,32,0)="Yes","8"," ")</f>
        <v xml:space="preserve"> </v>
      </c>
      <c r="O59" s="20" t="str">
        <f>IF(VLOOKUP(C59,'Current OBD'!$B$6:$AL$2097,33,0)="Yes","9"," ")</f>
        <v xml:space="preserve"> </v>
      </c>
      <c r="P59" s="20" t="str">
        <f>IF(VLOOKUP(C59,'Current OBD'!$B$6:$AL$2097,34,0)="Yes","10"," ")</f>
        <v xml:space="preserve"> </v>
      </c>
      <c r="Q59" s="20" t="str">
        <f>IF(VLOOKUP(C59,'Current OBD'!$B$6:$AL$2097,35,0)="Yes","11"," ")</f>
        <v xml:space="preserve"> </v>
      </c>
      <c r="R59" s="20" t="str">
        <f>IF(VLOOKUP(C59,'Current OBD'!$B$6:$AL$2097,36,0)="Yes","12"," ")</f>
        <v xml:space="preserve"> </v>
      </c>
      <c r="S59" s="44">
        <v>124</v>
      </c>
      <c r="T59" s="44">
        <v>0</v>
      </c>
      <c r="U59" s="44">
        <v>324</v>
      </c>
      <c r="V59" s="12">
        <f t="shared" si="5"/>
        <v>0.38271604938271603</v>
      </c>
      <c r="W59" s="12">
        <f t="shared" si="6"/>
        <v>0</v>
      </c>
      <c r="X59" s="12">
        <f t="shared" si="7"/>
        <v>0.38271604938271603</v>
      </c>
    </row>
    <row r="60" spans="1:24">
      <c r="A60" s="17" t="str">
        <f>VLOOKUP(C60,'Current OBD'!$B$6:$K$2098,4,0)</f>
        <v>Benton</v>
      </c>
      <c r="B60" s="17" t="str">
        <f>VLOOKUP(C60,'Current OBD'!$B$6:$K$2098,3,0)</f>
        <v>03-017</v>
      </c>
      <c r="C60" s="18">
        <v>684422</v>
      </c>
      <c r="D60" s="8" t="s">
        <v>2120</v>
      </c>
      <c r="E60" s="20" t="str">
        <f>IF(VLOOKUP(C60,'Current OBD'!$B$6:$AL$2097,23,0)="Yes","PK"," ")</f>
        <v xml:space="preserve"> </v>
      </c>
      <c r="F60" s="20" t="str">
        <f>IF(VLOOKUP(C60,'Current OBD'!$B$6:$AL$2097,24,0)="Yes","K"," ")</f>
        <v>K</v>
      </c>
      <c r="G60" s="20" t="str">
        <f>IF(VLOOKUP(C60,'Current OBD'!$B$6:$AL$2097,25,0)="Yes","1"," ")</f>
        <v>1</v>
      </c>
      <c r="H60" s="20" t="str">
        <f>IF(VLOOKUP(C60,'Current OBD'!$B$6:$AL$2097,26,0)="Yes","2"," ")</f>
        <v>2</v>
      </c>
      <c r="I60" s="20" t="str">
        <f>IF(VLOOKUP(C60,'Current OBD'!$B$6:$AL$2097,27,0)="Yes","3"," ")</f>
        <v>3</v>
      </c>
      <c r="J60" s="20" t="str">
        <f>IF(VLOOKUP(C60,'Current OBD'!$B$6:$AL$2097,28,0)="Yes","4"," ")</f>
        <v>4</v>
      </c>
      <c r="K60" s="20" t="str">
        <f>IF(VLOOKUP(C60,'Current OBD'!$B$6:$AL$2097,29,0)="Yes","5"," ")</f>
        <v>5</v>
      </c>
      <c r="L60" s="20" t="str">
        <f>IF(VLOOKUP(C60,'Current OBD'!$B$6:$AL$2097,30,0)="Yes","6"," ")</f>
        <v xml:space="preserve"> </v>
      </c>
      <c r="M60" s="20" t="str">
        <f>IF(VLOOKUP(C60,'Current OBD'!$B$6:$AL$2097,31,0)="Yes","7"," ")</f>
        <v xml:space="preserve"> </v>
      </c>
      <c r="N60" s="20" t="str">
        <f>IF(VLOOKUP(C60,'Current OBD'!$B$6:$AL$2097,32,0)="Yes","8"," ")</f>
        <v xml:space="preserve"> </v>
      </c>
      <c r="O60" s="20" t="str">
        <f>IF(VLOOKUP(C60,'Current OBD'!$B$6:$AL$2097,33,0)="Yes","9"," ")</f>
        <v xml:space="preserve"> </v>
      </c>
      <c r="P60" s="20" t="str">
        <f>IF(VLOOKUP(C60,'Current OBD'!$B$6:$AL$2097,34,0)="Yes","10"," ")</f>
        <v xml:space="preserve"> </v>
      </c>
      <c r="Q60" s="20" t="str">
        <f>IF(VLOOKUP(C60,'Current OBD'!$B$6:$AL$2097,35,0)="Yes","11"," ")</f>
        <v xml:space="preserve"> </v>
      </c>
      <c r="R60" s="20" t="str">
        <f>IF(VLOOKUP(C60,'Current OBD'!$B$6:$AL$2097,36,0)="Yes","12"," ")</f>
        <v xml:space="preserve"> </v>
      </c>
      <c r="S60" s="44">
        <v>288</v>
      </c>
      <c r="T60" s="44">
        <v>0</v>
      </c>
      <c r="U60" s="44">
        <v>654</v>
      </c>
      <c r="V60" s="12">
        <f t="shared" si="5"/>
        <v>0.44036697247706424</v>
      </c>
      <c r="W60" s="12">
        <f t="shared" si="6"/>
        <v>0</v>
      </c>
      <c r="X60" s="12">
        <f t="shared" si="7"/>
        <v>0.44036697247706424</v>
      </c>
    </row>
    <row r="61" spans="1:24">
      <c r="A61" s="17" t="str">
        <f>VLOOKUP(C61,'Current OBD'!$B$6:$K$2098,4,0)</f>
        <v>Benton</v>
      </c>
      <c r="B61" s="17" t="str">
        <f>VLOOKUP(C61,'Current OBD'!$B$6:$K$2098,3,0)</f>
        <v>03-017</v>
      </c>
      <c r="C61" s="18">
        <v>661132</v>
      </c>
      <c r="D61" s="8" t="s">
        <v>2122</v>
      </c>
      <c r="E61" s="20" t="str">
        <f>IF(VLOOKUP(C61,'Current OBD'!$B$6:$AL$2097,23,0)="Yes","PK"," ")</f>
        <v xml:space="preserve"> </v>
      </c>
      <c r="F61" s="20" t="str">
        <f>IF(VLOOKUP(C61,'Current OBD'!$B$6:$AL$2097,24,0)="Yes","K"," ")</f>
        <v>K</v>
      </c>
      <c r="G61" s="20" t="str">
        <f>IF(VLOOKUP(C61,'Current OBD'!$B$6:$AL$2097,25,0)="Yes","1"," ")</f>
        <v>1</v>
      </c>
      <c r="H61" s="20" t="str">
        <f>IF(VLOOKUP(C61,'Current OBD'!$B$6:$AL$2097,26,0)="Yes","2"," ")</f>
        <v>2</v>
      </c>
      <c r="I61" s="20" t="str">
        <f>IF(VLOOKUP(C61,'Current OBD'!$B$6:$AL$2097,27,0)="Yes","3"," ")</f>
        <v>3</v>
      </c>
      <c r="J61" s="20" t="str">
        <f>IF(VLOOKUP(C61,'Current OBD'!$B$6:$AL$2097,28,0)="Yes","4"," ")</f>
        <v>4</v>
      </c>
      <c r="K61" s="20" t="str">
        <f>IF(VLOOKUP(C61,'Current OBD'!$B$6:$AL$2097,29,0)="Yes","5"," ")</f>
        <v>5</v>
      </c>
      <c r="L61" s="20" t="str">
        <f>IF(VLOOKUP(C61,'Current OBD'!$B$6:$AL$2097,30,0)="Yes","6"," ")</f>
        <v xml:space="preserve"> </v>
      </c>
      <c r="M61" s="20" t="str">
        <f>IF(VLOOKUP(C61,'Current OBD'!$B$6:$AL$2097,31,0)="Yes","7"," ")</f>
        <v xml:space="preserve"> </v>
      </c>
      <c r="N61" s="20" t="str">
        <f>IF(VLOOKUP(C61,'Current OBD'!$B$6:$AL$2097,32,0)="Yes","8"," ")</f>
        <v xml:space="preserve"> </v>
      </c>
      <c r="O61" s="20" t="str">
        <f>IF(VLOOKUP(C61,'Current OBD'!$B$6:$AL$2097,33,0)="Yes","9"," ")</f>
        <v xml:space="preserve"> </v>
      </c>
      <c r="P61" s="20" t="str">
        <f>IF(VLOOKUP(C61,'Current OBD'!$B$6:$AL$2097,34,0)="Yes","10"," ")</f>
        <v xml:space="preserve"> </v>
      </c>
      <c r="Q61" s="20" t="str">
        <f>IF(VLOOKUP(C61,'Current OBD'!$B$6:$AL$2097,35,0)="Yes","11"," ")</f>
        <v xml:space="preserve"> </v>
      </c>
      <c r="R61" s="20" t="str">
        <f>IF(VLOOKUP(C61,'Current OBD'!$B$6:$AL$2097,36,0)="Yes","12"," ")</f>
        <v xml:space="preserve"> </v>
      </c>
      <c r="S61" s="44">
        <v>309</v>
      </c>
      <c r="T61" s="44">
        <v>0</v>
      </c>
      <c r="U61" s="44">
        <v>420</v>
      </c>
      <c r="V61" s="12">
        <f t="shared" si="5"/>
        <v>0.73571428571428577</v>
      </c>
      <c r="W61" s="12">
        <f t="shared" si="6"/>
        <v>0</v>
      </c>
      <c r="X61" s="12">
        <f t="shared" si="7"/>
        <v>0.73571428571428577</v>
      </c>
    </row>
    <row r="62" spans="1:24">
      <c r="A62" s="17" t="str">
        <f>VLOOKUP(C62,'Current OBD'!$B$6:$K$2098,4,0)</f>
        <v>Benton</v>
      </c>
      <c r="B62" s="17" t="str">
        <f>VLOOKUP(C62,'Current OBD'!$B$6:$K$2098,3,0)</f>
        <v>03-017</v>
      </c>
      <c r="C62" s="18">
        <v>661143</v>
      </c>
      <c r="D62" s="8" t="s">
        <v>2124</v>
      </c>
      <c r="E62" s="20" t="str">
        <f>IF(VLOOKUP(C62,'Current OBD'!$B$6:$AL$2097,23,0)="Yes","PK"," ")</f>
        <v xml:space="preserve"> </v>
      </c>
      <c r="F62" s="20" t="str">
        <f>IF(VLOOKUP(C62,'Current OBD'!$B$6:$AL$2097,24,0)="Yes","K"," ")</f>
        <v xml:space="preserve"> </v>
      </c>
      <c r="G62" s="20" t="str">
        <f>IF(VLOOKUP(C62,'Current OBD'!$B$6:$AL$2097,25,0)="Yes","1"," ")</f>
        <v xml:space="preserve"> </v>
      </c>
      <c r="H62" s="20" t="str">
        <f>IF(VLOOKUP(C62,'Current OBD'!$B$6:$AL$2097,26,0)="Yes","2"," ")</f>
        <v xml:space="preserve"> </v>
      </c>
      <c r="I62" s="20" t="str">
        <f>IF(VLOOKUP(C62,'Current OBD'!$B$6:$AL$2097,27,0)="Yes","3"," ")</f>
        <v xml:space="preserve"> </v>
      </c>
      <c r="J62" s="20" t="str">
        <f>IF(VLOOKUP(C62,'Current OBD'!$B$6:$AL$2097,28,0)="Yes","4"," ")</f>
        <v xml:space="preserve"> </v>
      </c>
      <c r="K62" s="20" t="str">
        <f>IF(VLOOKUP(C62,'Current OBD'!$B$6:$AL$2097,29,0)="Yes","5"," ")</f>
        <v xml:space="preserve"> </v>
      </c>
      <c r="L62" s="20" t="str">
        <f>IF(VLOOKUP(C62,'Current OBD'!$B$6:$AL$2097,30,0)="Yes","6"," ")</f>
        <v xml:space="preserve"> </v>
      </c>
      <c r="M62" s="20" t="str">
        <f>IF(VLOOKUP(C62,'Current OBD'!$B$6:$AL$2097,31,0)="Yes","7"," ")</f>
        <v xml:space="preserve"> </v>
      </c>
      <c r="N62" s="20" t="str">
        <f>IF(VLOOKUP(C62,'Current OBD'!$B$6:$AL$2097,32,0)="Yes","8"," ")</f>
        <v xml:space="preserve"> </v>
      </c>
      <c r="O62" s="20" t="str">
        <f>IF(VLOOKUP(C62,'Current OBD'!$B$6:$AL$2097,33,0)="Yes","9"," ")</f>
        <v>9</v>
      </c>
      <c r="P62" s="20" t="str">
        <f>IF(VLOOKUP(C62,'Current OBD'!$B$6:$AL$2097,34,0)="Yes","10"," ")</f>
        <v>10</v>
      </c>
      <c r="Q62" s="20" t="str">
        <f>IF(VLOOKUP(C62,'Current OBD'!$B$6:$AL$2097,35,0)="Yes","11"," ")</f>
        <v>11</v>
      </c>
      <c r="R62" s="20" t="str">
        <f>IF(VLOOKUP(C62,'Current OBD'!$B$6:$AL$2097,36,0)="Yes","12"," ")</f>
        <v>12</v>
      </c>
      <c r="S62" s="44">
        <v>996</v>
      </c>
      <c r="T62" s="44">
        <v>0</v>
      </c>
      <c r="U62" s="44">
        <v>1668</v>
      </c>
      <c r="V62" s="12">
        <f t="shared" si="5"/>
        <v>0.59712230215827333</v>
      </c>
      <c r="W62" s="12">
        <f t="shared" si="6"/>
        <v>0</v>
      </c>
      <c r="X62" s="12">
        <f t="shared" si="7"/>
        <v>0.59712230215827333</v>
      </c>
    </row>
    <row r="63" spans="1:24">
      <c r="A63" s="17" t="str">
        <f>VLOOKUP(C63,'Current OBD'!$B$6:$K$2098,4,0)</f>
        <v>Benton</v>
      </c>
      <c r="B63" s="17" t="str">
        <f>VLOOKUP(C63,'Current OBD'!$B$6:$K$2098,3,0)</f>
        <v>03-017</v>
      </c>
      <c r="C63" s="18">
        <v>661133</v>
      </c>
      <c r="D63" s="8" t="s">
        <v>2126</v>
      </c>
      <c r="E63" s="20" t="str">
        <f>IF(VLOOKUP(C63,'Current OBD'!$B$6:$AL$2097,23,0)="Yes","PK"," ")</f>
        <v xml:space="preserve"> </v>
      </c>
      <c r="F63" s="20" t="str">
        <f>IF(VLOOKUP(C63,'Current OBD'!$B$6:$AL$2097,24,0)="Yes","K"," ")</f>
        <v>K</v>
      </c>
      <c r="G63" s="20" t="str">
        <f>IF(VLOOKUP(C63,'Current OBD'!$B$6:$AL$2097,25,0)="Yes","1"," ")</f>
        <v>1</v>
      </c>
      <c r="H63" s="20" t="str">
        <f>IF(VLOOKUP(C63,'Current OBD'!$B$6:$AL$2097,26,0)="Yes","2"," ")</f>
        <v>2</v>
      </c>
      <c r="I63" s="20" t="str">
        <f>IF(VLOOKUP(C63,'Current OBD'!$B$6:$AL$2097,27,0)="Yes","3"," ")</f>
        <v>3</v>
      </c>
      <c r="J63" s="20" t="str">
        <f>IF(VLOOKUP(C63,'Current OBD'!$B$6:$AL$2097,28,0)="Yes","4"," ")</f>
        <v>4</v>
      </c>
      <c r="K63" s="20" t="str">
        <f>IF(VLOOKUP(C63,'Current OBD'!$B$6:$AL$2097,29,0)="Yes","5"," ")</f>
        <v>5</v>
      </c>
      <c r="L63" s="20" t="str">
        <f>IF(VLOOKUP(C63,'Current OBD'!$B$6:$AL$2097,30,0)="Yes","6"," ")</f>
        <v xml:space="preserve"> </v>
      </c>
      <c r="M63" s="20" t="str">
        <f>IF(VLOOKUP(C63,'Current OBD'!$B$6:$AL$2097,31,0)="Yes","7"," ")</f>
        <v xml:space="preserve"> </v>
      </c>
      <c r="N63" s="20" t="str">
        <f>IF(VLOOKUP(C63,'Current OBD'!$B$6:$AL$2097,32,0)="Yes","8"," ")</f>
        <v xml:space="preserve"> </v>
      </c>
      <c r="O63" s="20" t="str">
        <f>IF(VLOOKUP(C63,'Current OBD'!$B$6:$AL$2097,33,0)="Yes","9"," ")</f>
        <v xml:space="preserve"> </v>
      </c>
      <c r="P63" s="20" t="str">
        <f>IF(VLOOKUP(C63,'Current OBD'!$B$6:$AL$2097,34,0)="Yes","10"," ")</f>
        <v xml:space="preserve"> </v>
      </c>
      <c r="Q63" s="20" t="str">
        <f>IF(VLOOKUP(C63,'Current OBD'!$B$6:$AL$2097,35,0)="Yes","11"," ")</f>
        <v xml:space="preserve"> </v>
      </c>
      <c r="R63" s="20" t="str">
        <f>IF(VLOOKUP(C63,'Current OBD'!$B$6:$AL$2097,36,0)="Yes","12"," ")</f>
        <v xml:space="preserve"> </v>
      </c>
      <c r="S63" s="44">
        <v>221</v>
      </c>
      <c r="T63" s="44">
        <v>0</v>
      </c>
      <c r="U63" s="44">
        <v>366</v>
      </c>
      <c r="V63" s="12">
        <f t="shared" si="5"/>
        <v>0.60382513661202186</v>
      </c>
      <c r="W63" s="12">
        <f t="shared" si="6"/>
        <v>0</v>
      </c>
      <c r="X63" s="12">
        <f t="shared" si="7"/>
        <v>0.60382513661202186</v>
      </c>
    </row>
    <row r="64" spans="1:24">
      <c r="A64" s="17" t="str">
        <f>VLOOKUP(C64,'Current OBD'!$B$6:$K$2098,4,0)</f>
        <v>Benton</v>
      </c>
      <c r="B64" s="17" t="str">
        <f>VLOOKUP(C64,'Current OBD'!$B$6:$K$2098,3,0)</f>
        <v>03-017</v>
      </c>
      <c r="C64" s="18">
        <v>661144</v>
      </c>
      <c r="D64" s="8" t="s">
        <v>2128</v>
      </c>
      <c r="E64" s="20" t="str">
        <f>IF(VLOOKUP(C64,'Current OBD'!$B$6:$AL$2097,23,0)="Yes","PK"," ")</f>
        <v xml:space="preserve"> </v>
      </c>
      <c r="F64" s="20" t="str">
        <f>IF(VLOOKUP(C64,'Current OBD'!$B$6:$AL$2097,24,0)="Yes","K"," ")</f>
        <v xml:space="preserve"> </v>
      </c>
      <c r="G64" s="20" t="str">
        <f>IF(VLOOKUP(C64,'Current OBD'!$B$6:$AL$2097,25,0)="Yes","1"," ")</f>
        <v xml:space="preserve"> </v>
      </c>
      <c r="H64" s="20" t="str">
        <f>IF(VLOOKUP(C64,'Current OBD'!$B$6:$AL$2097,26,0)="Yes","2"," ")</f>
        <v xml:space="preserve"> </v>
      </c>
      <c r="I64" s="20" t="str">
        <f>IF(VLOOKUP(C64,'Current OBD'!$B$6:$AL$2097,27,0)="Yes","3"," ")</f>
        <v xml:space="preserve"> </v>
      </c>
      <c r="J64" s="20" t="str">
        <f>IF(VLOOKUP(C64,'Current OBD'!$B$6:$AL$2097,28,0)="Yes","4"," ")</f>
        <v xml:space="preserve"> </v>
      </c>
      <c r="K64" s="20" t="str">
        <f>IF(VLOOKUP(C64,'Current OBD'!$B$6:$AL$2097,29,0)="Yes","5"," ")</f>
        <v xml:space="preserve"> </v>
      </c>
      <c r="L64" s="20" t="str">
        <f>IF(VLOOKUP(C64,'Current OBD'!$B$6:$AL$2097,30,0)="Yes","6"," ")</f>
        <v xml:space="preserve"> </v>
      </c>
      <c r="M64" s="20" t="str">
        <f>IF(VLOOKUP(C64,'Current OBD'!$B$6:$AL$2097,31,0)="Yes","7"," ")</f>
        <v xml:space="preserve"> </v>
      </c>
      <c r="N64" s="20" t="str">
        <f>IF(VLOOKUP(C64,'Current OBD'!$B$6:$AL$2097,32,0)="Yes","8"," ")</f>
        <v xml:space="preserve"> </v>
      </c>
      <c r="O64" s="20" t="str">
        <f>IF(VLOOKUP(C64,'Current OBD'!$B$6:$AL$2097,33,0)="Yes","9"," ")</f>
        <v>9</v>
      </c>
      <c r="P64" s="20" t="str">
        <f>IF(VLOOKUP(C64,'Current OBD'!$B$6:$AL$2097,34,0)="Yes","10"," ")</f>
        <v>10</v>
      </c>
      <c r="Q64" s="20" t="str">
        <f>IF(VLOOKUP(C64,'Current OBD'!$B$6:$AL$2097,35,0)="Yes","11"," ")</f>
        <v>11</v>
      </c>
      <c r="R64" s="20" t="str">
        <f>IF(VLOOKUP(C64,'Current OBD'!$B$6:$AL$2097,36,0)="Yes","12"," ")</f>
        <v>12</v>
      </c>
      <c r="S64" s="44">
        <v>367</v>
      </c>
      <c r="T64" s="44">
        <v>0</v>
      </c>
      <c r="U64" s="44">
        <v>675</v>
      </c>
      <c r="V64" s="12">
        <f t="shared" si="5"/>
        <v>0.54370370370370369</v>
      </c>
      <c r="W64" s="12">
        <f t="shared" si="6"/>
        <v>0</v>
      </c>
      <c r="X64" s="12">
        <f t="shared" si="7"/>
        <v>0.54370370370370369</v>
      </c>
    </row>
    <row r="65" spans="1:24">
      <c r="A65" s="17" t="str">
        <f>VLOOKUP(C65,'Current OBD'!$B$6:$K$2098,4,0)</f>
        <v>Benton</v>
      </c>
      <c r="B65" s="17" t="str">
        <f>VLOOKUP(C65,'Current OBD'!$B$6:$K$2098,3,0)</f>
        <v>03-017</v>
      </c>
      <c r="C65" s="18">
        <v>663963</v>
      </c>
      <c r="D65" s="8" t="s">
        <v>2130</v>
      </c>
      <c r="E65" s="20" t="str">
        <f>IF(VLOOKUP(C65,'Current OBD'!$B$6:$AL$2097,23,0)="Yes","PK"," ")</f>
        <v xml:space="preserve"> </v>
      </c>
      <c r="F65" s="20" t="str">
        <f>IF(VLOOKUP(C65,'Current OBD'!$B$6:$AL$2097,24,0)="Yes","K"," ")</f>
        <v>K</v>
      </c>
      <c r="G65" s="20" t="str">
        <f>IF(VLOOKUP(C65,'Current OBD'!$B$6:$AL$2097,25,0)="Yes","1"," ")</f>
        <v>1</v>
      </c>
      <c r="H65" s="20" t="str">
        <f>IF(VLOOKUP(C65,'Current OBD'!$B$6:$AL$2097,26,0)="Yes","2"," ")</f>
        <v>2</v>
      </c>
      <c r="I65" s="20" t="str">
        <f>IF(VLOOKUP(C65,'Current OBD'!$B$6:$AL$2097,27,0)="Yes","3"," ")</f>
        <v>3</v>
      </c>
      <c r="J65" s="20" t="str">
        <f>IF(VLOOKUP(C65,'Current OBD'!$B$6:$AL$2097,28,0)="Yes","4"," ")</f>
        <v>4</v>
      </c>
      <c r="K65" s="20" t="str">
        <f>IF(VLOOKUP(C65,'Current OBD'!$B$6:$AL$2097,29,0)="Yes","5"," ")</f>
        <v>5</v>
      </c>
      <c r="L65" s="20" t="str">
        <f>IF(VLOOKUP(C65,'Current OBD'!$B$6:$AL$2097,30,0)="Yes","6"," ")</f>
        <v xml:space="preserve"> </v>
      </c>
      <c r="M65" s="20" t="str">
        <f>IF(VLOOKUP(C65,'Current OBD'!$B$6:$AL$2097,31,0)="Yes","7"," ")</f>
        <v xml:space="preserve"> </v>
      </c>
      <c r="N65" s="20" t="str">
        <f>IF(VLOOKUP(C65,'Current OBD'!$B$6:$AL$2097,32,0)="Yes","8"," ")</f>
        <v xml:space="preserve"> </v>
      </c>
      <c r="O65" s="20" t="str">
        <f>IF(VLOOKUP(C65,'Current OBD'!$B$6:$AL$2097,33,0)="Yes","9"," ")</f>
        <v xml:space="preserve"> </v>
      </c>
      <c r="P65" s="20" t="str">
        <f>IF(VLOOKUP(C65,'Current OBD'!$B$6:$AL$2097,34,0)="Yes","10"," ")</f>
        <v xml:space="preserve"> </v>
      </c>
      <c r="Q65" s="20" t="str">
        <f>IF(VLOOKUP(C65,'Current OBD'!$B$6:$AL$2097,35,0)="Yes","11"," ")</f>
        <v xml:space="preserve"> </v>
      </c>
      <c r="R65" s="20" t="str">
        <f>IF(VLOOKUP(C65,'Current OBD'!$B$6:$AL$2097,36,0)="Yes","12"," ")</f>
        <v xml:space="preserve"> </v>
      </c>
      <c r="S65" s="44">
        <v>289</v>
      </c>
      <c r="T65" s="44">
        <v>0</v>
      </c>
      <c r="U65" s="44">
        <v>337</v>
      </c>
      <c r="V65" s="12">
        <f t="shared" si="5"/>
        <v>0.85756676557863498</v>
      </c>
      <c r="W65" s="12">
        <f t="shared" si="6"/>
        <v>0</v>
      </c>
      <c r="X65" s="12">
        <f t="shared" si="7"/>
        <v>0.85756676557863498</v>
      </c>
    </row>
    <row r="66" spans="1:24">
      <c r="A66" s="17" t="str">
        <f>VLOOKUP(C66,'Current OBD'!$B$6:$K$2098,4,0)</f>
        <v>Benton</v>
      </c>
      <c r="B66" s="17" t="str">
        <f>VLOOKUP(C66,'Current OBD'!$B$6:$K$2098,3,0)</f>
        <v>03-017</v>
      </c>
      <c r="C66" s="18">
        <v>663101</v>
      </c>
      <c r="D66" s="8" t="s">
        <v>2132</v>
      </c>
      <c r="E66" s="20" t="str">
        <f>IF(VLOOKUP(C66,'Current OBD'!$B$6:$AL$2097,23,0)="Yes","PK"," ")</f>
        <v xml:space="preserve"> </v>
      </c>
      <c r="F66" s="20" t="str">
        <f>IF(VLOOKUP(C66,'Current OBD'!$B$6:$AL$2097,24,0)="Yes","K"," ")</f>
        <v>K</v>
      </c>
      <c r="G66" s="20" t="str">
        <f>IF(VLOOKUP(C66,'Current OBD'!$B$6:$AL$2097,25,0)="Yes","1"," ")</f>
        <v>1</v>
      </c>
      <c r="H66" s="20" t="str">
        <f>IF(VLOOKUP(C66,'Current OBD'!$B$6:$AL$2097,26,0)="Yes","2"," ")</f>
        <v>2</v>
      </c>
      <c r="I66" s="20" t="str">
        <f>IF(VLOOKUP(C66,'Current OBD'!$B$6:$AL$2097,27,0)="Yes","3"," ")</f>
        <v>3</v>
      </c>
      <c r="J66" s="20" t="str">
        <f>IF(VLOOKUP(C66,'Current OBD'!$B$6:$AL$2097,28,0)="Yes","4"," ")</f>
        <v>4</v>
      </c>
      <c r="K66" s="20" t="str">
        <f>IF(VLOOKUP(C66,'Current OBD'!$B$6:$AL$2097,29,0)="Yes","5"," ")</f>
        <v>5</v>
      </c>
      <c r="L66" s="20" t="str">
        <f>IF(VLOOKUP(C66,'Current OBD'!$B$6:$AL$2097,30,0)="Yes","6"," ")</f>
        <v xml:space="preserve"> </v>
      </c>
      <c r="M66" s="20" t="str">
        <f>IF(VLOOKUP(C66,'Current OBD'!$B$6:$AL$2097,31,0)="Yes","7"," ")</f>
        <v xml:space="preserve"> </v>
      </c>
      <c r="N66" s="20" t="str">
        <f>IF(VLOOKUP(C66,'Current OBD'!$B$6:$AL$2097,32,0)="Yes","8"," ")</f>
        <v xml:space="preserve"> </v>
      </c>
      <c r="O66" s="20" t="str">
        <f>IF(VLOOKUP(C66,'Current OBD'!$B$6:$AL$2097,33,0)="Yes","9"," ")</f>
        <v xml:space="preserve"> </v>
      </c>
      <c r="P66" s="20" t="str">
        <f>IF(VLOOKUP(C66,'Current OBD'!$B$6:$AL$2097,34,0)="Yes","10"," ")</f>
        <v xml:space="preserve"> </v>
      </c>
      <c r="Q66" s="20" t="str">
        <f>IF(VLOOKUP(C66,'Current OBD'!$B$6:$AL$2097,35,0)="Yes","11"," ")</f>
        <v xml:space="preserve"> </v>
      </c>
      <c r="R66" s="20" t="str">
        <f>IF(VLOOKUP(C66,'Current OBD'!$B$6:$AL$2097,36,0)="Yes","12"," ")</f>
        <v xml:space="preserve"> </v>
      </c>
      <c r="S66" s="44">
        <v>384</v>
      </c>
      <c r="T66" s="44">
        <v>0</v>
      </c>
      <c r="U66" s="44">
        <v>391</v>
      </c>
      <c r="V66" s="12">
        <f t="shared" si="5"/>
        <v>0.98209718670076729</v>
      </c>
      <c r="W66" s="12">
        <f t="shared" si="6"/>
        <v>0</v>
      </c>
      <c r="X66" s="12">
        <f t="shared" si="7"/>
        <v>0.98209718670076729</v>
      </c>
    </row>
    <row r="67" spans="1:24">
      <c r="A67" s="17" t="str">
        <f>VLOOKUP(C67,'Current OBD'!$B$6:$K$2098,4,0)</f>
        <v>Benton</v>
      </c>
      <c r="B67" s="17" t="str">
        <f>VLOOKUP(C67,'Current OBD'!$B$6:$K$2098,3,0)</f>
        <v>03-017</v>
      </c>
      <c r="C67" s="18">
        <v>661136</v>
      </c>
      <c r="D67" s="8" t="s">
        <v>1304</v>
      </c>
      <c r="E67" s="20" t="str">
        <f>IF(VLOOKUP(C67,'Current OBD'!$B$6:$AL$2097,23,0)="Yes","PK"," ")</f>
        <v xml:space="preserve"> </v>
      </c>
      <c r="F67" s="20" t="str">
        <f>IF(VLOOKUP(C67,'Current OBD'!$B$6:$AL$2097,24,0)="Yes","K"," ")</f>
        <v>K</v>
      </c>
      <c r="G67" s="20" t="str">
        <f>IF(VLOOKUP(C67,'Current OBD'!$B$6:$AL$2097,25,0)="Yes","1"," ")</f>
        <v>1</v>
      </c>
      <c r="H67" s="20" t="str">
        <f>IF(VLOOKUP(C67,'Current OBD'!$B$6:$AL$2097,26,0)="Yes","2"," ")</f>
        <v>2</v>
      </c>
      <c r="I67" s="20" t="str">
        <f>IF(VLOOKUP(C67,'Current OBD'!$B$6:$AL$2097,27,0)="Yes","3"," ")</f>
        <v>3</v>
      </c>
      <c r="J67" s="20" t="str">
        <f>IF(VLOOKUP(C67,'Current OBD'!$B$6:$AL$2097,28,0)="Yes","4"," ")</f>
        <v>4</v>
      </c>
      <c r="K67" s="20" t="str">
        <f>IF(VLOOKUP(C67,'Current OBD'!$B$6:$AL$2097,29,0)="Yes","5"," ")</f>
        <v>5</v>
      </c>
      <c r="L67" s="20" t="str">
        <f>IF(VLOOKUP(C67,'Current OBD'!$B$6:$AL$2097,30,0)="Yes","6"," ")</f>
        <v xml:space="preserve"> </v>
      </c>
      <c r="M67" s="20" t="str">
        <f>IF(VLOOKUP(C67,'Current OBD'!$B$6:$AL$2097,31,0)="Yes","7"," ")</f>
        <v xml:space="preserve"> </v>
      </c>
      <c r="N67" s="20" t="str">
        <f>IF(VLOOKUP(C67,'Current OBD'!$B$6:$AL$2097,32,0)="Yes","8"," ")</f>
        <v xml:space="preserve"> </v>
      </c>
      <c r="O67" s="20" t="str">
        <f>IF(VLOOKUP(C67,'Current OBD'!$B$6:$AL$2097,33,0)="Yes","9"," ")</f>
        <v xml:space="preserve"> </v>
      </c>
      <c r="P67" s="20" t="str">
        <f>IF(VLOOKUP(C67,'Current OBD'!$B$6:$AL$2097,34,0)="Yes","10"," ")</f>
        <v xml:space="preserve"> </v>
      </c>
      <c r="Q67" s="20" t="str">
        <f>IF(VLOOKUP(C67,'Current OBD'!$B$6:$AL$2097,35,0)="Yes","11"," ")</f>
        <v xml:space="preserve"> </v>
      </c>
      <c r="R67" s="20" t="str">
        <f>IF(VLOOKUP(C67,'Current OBD'!$B$6:$AL$2097,36,0)="Yes","12"," ")</f>
        <v xml:space="preserve"> </v>
      </c>
      <c r="S67" s="44">
        <v>437</v>
      </c>
      <c r="T67" s="44">
        <v>0</v>
      </c>
      <c r="U67" s="44">
        <v>437</v>
      </c>
      <c r="V67" s="12">
        <f t="shared" si="5"/>
        <v>1</v>
      </c>
      <c r="W67" s="12">
        <f t="shared" si="6"/>
        <v>0</v>
      </c>
      <c r="X67" s="12">
        <f t="shared" si="7"/>
        <v>1</v>
      </c>
    </row>
    <row r="68" spans="1:24">
      <c r="A68" s="26" t="s">
        <v>384</v>
      </c>
      <c r="B68" s="26" t="s">
        <v>3476</v>
      </c>
      <c r="C68" s="10">
        <v>159896</v>
      </c>
      <c r="D68" s="13" t="s">
        <v>3475</v>
      </c>
      <c r="E68" s="19"/>
      <c r="F68" s="19"/>
      <c r="G68" s="19"/>
      <c r="H68" s="19"/>
      <c r="I68" s="19"/>
      <c r="J68" s="19"/>
      <c r="K68" s="19"/>
      <c r="L68" s="19"/>
      <c r="M68" s="19"/>
      <c r="N68" s="19"/>
      <c r="O68" s="19"/>
      <c r="P68" s="19"/>
      <c r="Q68" s="19"/>
      <c r="R68" s="19"/>
      <c r="S68" s="43">
        <v>87</v>
      </c>
      <c r="T68" s="43">
        <v>25</v>
      </c>
      <c r="U68" s="43">
        <v>139</v>
      </c>
      <c r="V68" s="14"/>
      <c r="W68" s="14"/>
      <c r="X68" s="14">
        <f t="shared" si="7"/>
        <v>0.80575539568345322</v>
      </c>
    </row>
    <row r="69" spans="1:24">
      <c r="A69" s="17" t="str">
        <f>VLOOKUP(C69,'Current OBD'!$B$6:$K$2098,4,0)</f>
        <v>Benton</v>
      </c>
      <c r="B69" s="17" t="str">
        <f>VLOOKUP(C69,'Current OBD'!$B$6:$K$2098,3,0)</f>
        <v>03-050</v>
      </c>
      <c r="C69" s="18">
        <v>664581</v>
      </c>
      <c r="D69" s="8" t="s">
        <v>3477</v>
      </c>
      <c r="E69" s="20" t="str">
        <f>IF(VLOOKUP(C69,'Current OBD'!$B$6:$AL$2097,23,0)="Yes","PK"," ")</f>
        <v>PK</v>
      </c>
      <c r="F69" s="20" t="str">
        <f>IF(VLOOKUP(C69,'Current OBD'!$B$6:$AL$2097,24,0)="Yes","K"," ")</f>
        <v>K</v>
      </c>
      <c r="G69" s="20" t="str">
        <f>IF(VLOOKUP(C69,'Current OBD'!$B$6:$AL$2097,25,0)="Yes","1"," ")</f>
        <v>1</v>
      </c>
      <c r="H69" s="20" t="str">
        <f>IF(VLOOKUP(C69,'Current OBD'!$B$6:$AL$2097,26,0)="Yes","2"," ")</f>
        <v>2</v>
      </c>
      <c r="I69" s="20" t="str">
        <f>IF(VLOOKUP(C69,'Current OBD'!$B$6:$AL$2097,27,0)="Yes","3"," ")</f>
        <v>3</v>
      </c>
      <c r="J69" s="20" t="str">
        <f>IF(VLOOKUP(C69,'Current OBD'!$B$6:$AL$2097,28,0)="Yes","4"," ")</f>
        <v>4</v>
      </c>
      <c r="K69" s="20" t="str">
        <f>IF(VLOOKUP(C69,'Current OBD'!$B$6:$AL$2097,29,0)="Yes","5"," ")</f>
        <v>5</v>
      </c>
      <c r="L69" s="20" t="str">
        <f>IF(VLOOKUP(C69,'Current OBD'!$B$6:$AL$2097,30,0)="Yes","6"," ")</f>
        <v>6</v>
      </c>
      <c r="M69" s="20" t="str">
        <f>IF(VLOOKUP(C69,'Current OBD'!$B$6:$AL$2097,31,0)="Yes","7"," ")</f>
        <v>7</v>
      </c>
      <c r="N69" s="20" t="str">
        <f>IF(VLOOKUP(C69,'Current OBD'!$B$6:$AL$2097,32,0)="Yes","8"," ")</f>
        <v>8</v>
      </c>
      <c r="O69" s="20" t="str">
        <f>IF(VLOOKUP(C69,'Current OBD'!$B$6:$AL$2097,33,0)="Yes","9"," ")</f>
        <v xml:space="preserve"> </v>
      </c>
      <c r="P69" s="20" t="str">
        <f>IF(VLOOKUP(C69,'Current OBD'!$B$6:$AL$2097,34,0)="Yes","10"," ")</f>
        <v xml:space="preserve"> </v>
      </c>
      <c r="Q69" s="20" t="str">
        <f>IF(VLOOKUP(C69,'Current OBD'!$B$6:$AL$2097,35,0)="Yes","11"," ")</f>
        <v xml:space="preserve"> </v>
      </c>
      <c r="R69" s="20" t="str">
        <f>IF(VLOOKUP(C69,'Current OBD'!$B$6:$AL$2097,36,0)="Yes","12"," ")</f>
        <v xml:space="preserve"> </v>
      </c>
      <c r="S69" s="44">
        <v>87</v>
      </c>
      <c r="T69" s="44">
        <v>25</v>
      </c>
      <c r="U69" s="44">
        <v>139</v>
      </c>
      <c r="V69" s="12">
        <f>S69/U69</f>
        <v>0.62589928057553956</v>
      </c>
      <c r="W69" s="12">
        <f>T69/U69</f>
        <v>0.17985611510791366</v>
      </c>
      <c r="X69" s="12">
        <f t="shared" si="7"/>
        <v>0.80575539568345322</v>
      </c>
    </row>
    <row r="70" spans="1:24" s="15" customFormat="1">
      <c r="A70" s="26" t="s">
        <v>384</v>
      </c>
      <c r="B70" s="26" t="s">
        <v>2237</v>
      </c>
      <c r="C70" s="10">
        <v>159897</v>
      </c>
      <c r="D70" s="13" t="s">
        <v>2236</v>
      </c>
      <c r="E70" s="19"/>
      <c r="F70" s="19"/>
      <c r="G70" s="19"/>
      <c r="H70" s="19"/>
      <c r="I70" s="19"/>
      <c r="J70" s="19"/>
      <c r="K70" s="19"/>
      <c r="L70" s="19"/>
      <c r="M70" s="19"/>
      <c r="N70" s="19"/>
      <c r="O70" s="19"/>
      <c r="P70" s="19"/>
      <c r="Q70" s="19"/>
      <c r="R70" s="19"/>
      <c r="S70" s="43">
        <v>1251</v>
      </c>
      <c r="T70" s="43">
        <v>0</v>
      </c>
      <c r="U70" s="43">
        <v>1370</v>
      </c>
      <c r="V70" s="14"/>
      <c r="W70" s="14"/>
      <c r="X70" s="14">
        <f t="shared" si="7"/>
        <v>0.91313868613138682</v>
      </c>
    </row>
    <row r="71" spans="1:24">
      <c r="A71" s="17" t="s">
        <v>384</v>
      </c>
      <c r="B71" s="17" t="str">
        <f>VLOOKUP(C71,'Current OBD'!$B$6:$K$2098,3,0)</f>
        <v>03-052</v>
      </c>
      <c r="C71" s="18">
        <v>664322</v>
      </c>
      <c r="D71" s="8" t="s">
        <v>2238</v>
      </c>
      <c r="E71" s="20" t="str">
        <f>IF(VLOOKUP(C71,'Current OBD'!$B$6:$AL$2097,23,0)="Yes","PK"," ")</f>
        <v>PK</v>
      </c>
      <c r="F71" s="20" t="str">
        <f>IF(VLOOKUP(C71,'Current OBD'!$B$6:$AL$2097,24,0)="Yes","K"," ")</f>
        <v>K</v>
      </c>
      <c r="G71" s="20" t="str">
        <f>IF(VLOOKUP(C71,'Current OBD'!$B$6:$AL$2097,25,0)="Yes","1"," ")</f>
        <v>1</v>
      </c>
      <c r="H71" s="20" t="str">
        <f>IF(VLOOKUP(C71,'Current OBD'!$B$6:$AL$2097,26,0)="Yes","2"," ")</f>
        <v>2</v>
      </c>
      <c r="I71" s="20" t="str">
        <f>IF(VLOOKUP(C71,'Current OBD'!$B$6:$AL$2097,27,0)="Yes","3"," ")</f>
        <v>3</v>
      </c>
      <c r="J71" s="20" t="str">
        <f>IF(VLOOKUP(C71,'Current OBD'!$B$6:$AL$2097,28,0)="Yes","4"," ")</f>
        <v>4</v>
      </c>
      <c r="K71" s="20" t="str">
        <f>IF(VLOOKUP(C71,'Current OBD'!$B$6:$AL$2097,29,0)="Yes","5"," ")</f>
        <v>5</v>
      </c>
      <c r="L71" s="20" t="str">
        <f>IF(VLOOKUP(C71,'Current OBD'!$B$6:$AL$2097,30,0)="Yes","6"," ")</f>
        <v xml:space="preserve"> </v>
      </c>
      <c r="M71" s="20" t="str">
        <f>IF(VLOOKUP(C71,'Current OBD'!$B$6:$AL$2097,31,0)="Yes","7"," ")</f>
        <v xml:space="preserve"> </v>
      </c>
      <c r="N71" s="20" t="str">
        <f>IF(VLOOKUP(C71,'Current OBD'!$B$6:$AL$2097,32,0)="Yes","8"," ")</f>
        <v xml:space="preserve"> </v>
      </c>
      <c r="O71" s="20" t="str">
        <f>IF(VLOOKUP(C71,'Current OBD'!$B$6:$AL$2097,33,0)="Yes","9"," ")</f>
        <v xml:space="preserve"> </v>
      </c>
      <c r="P71" s="20" t="str">
        <f>IF(VLOOKUP(C71,'Current OBD'!$B$6:$AL$2097,34,0)="Yes","10"," ")</f>
        <v xml:space="preserve"> </v>
      </c>
      <c r="Q71" s="20" t="str">
        <f>IF(VLOOKUP(C71,'Current OBD'!$B$6:$AL$2097,35,0)="Yes","11"," ")</f>
        <v xml:space="preserve"> </v>
      </c>
      <c r="R71" s="20" t="str">
        <f>IF(VLOOKUP(C71,'Current OBD'!$B$6:$AL$2097,36,0)="Yes","12"," ")</f>
        <v xml:space="preserve"> </v>
      </c>
      <c r="S71" s="44">
        <v>574</v>
      </c>
      <c r="T71" s="44">
        <v>0</v>
      </c>
      <c r="U71" s="44">
        <v>608</v>
      </c>
      <c r="V71" s="12">
        <f>S71/U71</f>
        <v>0.94407894736842102</v>
      </c>
      <c r="W71" s="12">
        <f>T71/U71</f>
        <v>0</v>
      </c>
      <c r="X71" s="12">
        <f t="shared" si="7"/>
        <v>0.94407894736842102</v>
      </c>
    </row>
    <row r="72" spans="1:24">
      <c r="A72" s="17" t="str">
        <f>VLOOKUP(C72,'Current OBD'!$B$6:$K$2098,4,0)</f>
        <v>Benton</v>
      </c>
      <c r="B72" s="17" t="str">
        <f>VLOOKUP(C72,'Current OBD'!$B$6:$K$2098,3,0)</f>
        <v>03-052</v>
      </c>
      <c r="C72" s="18">
        <v>661145</v>
      </c>
      <c r="D72" s="8" t="s">
        <v>2242</v>
      </c>
      <c r="E72" s="20" t="str">
        <f>IF(VLOOKUP(C72,'Current OBD'!$B$6:$AL$2097,23,0)="Yes","PK"," ")</f>
        <v xml:space="preserve"> </v>
      </c>
      <c r="F72" s="20" t="str">
        <f>IF(VLOOKUP(C72,'Current OBD'!$B$6:$AL$2097,24,0)="Yes","K"," ")</f>
        <v xml:space="preserve"> </v>
      </c>
      <c r="G72" s="20" t="str">
        <f>IF(VLOOKUP(C72,'Current OBD'!$B$6:$AL$2097,25,0)="Yes","1"," ")</f>
        <v xml:space="preserve"> </v>
      </c>
      <c r="H72" s="20" t="str">
        <f>IF(VLOOKUP(C72,'Current OBD'!$B$6:$AL$2097,26,0)="Yes","2"," ")</f>
        <v xml:space="preserve"> </v>
      </c>
      <c r="I72" s="20" t="str">
        <f>IF(VLOOKUP(C72,'Current OBD'!$B$6:$AL$2097,27,0)="Yes","3"," ")</f>
        <v xml:space="preserve"> </v>
      </c>
      <c r="J72" s="20" t="str">
        <f>IF(VLOOKUP(C72,'Current OBD'!$B$6:$AL$2097,28,0)="Yes","4"," ")</f>
        <v xml:space="preserve"> </v>
      </c>
      <c r="K72" s="20" t="str">
        <f>IF(VLOOKUP(C72,'Current OBD'!$B$6:$AL$2097,29,0)="Yes","5"," ")</f>
        <v xml:space="preserve"> </v>
      </c>
      <c r="L72" s="20" t="str">
        <f>IF(VLOOKUP(C72,'Current OBD'!$B$6:$AL$2097,30,0)="Yes","6"," ")</f>
        <v xml:space="preserve"> </v>
      </c>
      <c r="M72" s="20" t="str">
        <f>IF(VLOOKUP(C72,'Current OBD'!$B$6:$AL$2097,31,0)="Yes","7"," ")</f>
        <v xml:space="preserve"> </v>
      </c>
      <c r="N72" s="20" t="str">
        <f>IF(VLOOKUP(C72,'Current OBD'!$B$6:$AL$2097,32,0)="Yes","8"," ")</f>
        <v xml:space="preserve"> </v>
      </c>
      <c r="O72" s="20" t="str">
        <f>IF(VLOOKUP(C72,'Current OBD'!$B$6:$AL$2097,33,0)="Yes","9"," ")</f>
        <v>9</v>
      </c>
      <c r="P72" s="20" t="str">
        <f>IF(VLOOKUP(C72,'Current OBD'!$B$6:$AL$2097,34,0)="Yes","10"," ")</f>
        <v>10</v>
      </c>
      <c r="Q72" s="20" t="str">
        <f>IF(VLOOKUP(C72,'Current OBD'!$B$6:$AL$2097,35,0)="Yes","11"," ")</f>
        <v>11</v>
      </c>
      <c r="R72" s="20" t="str">
        <f>IF(VLOOKUP(C72,'Current OBD'!$B$6:$AL$2097,36,0)="Yes","12"," ")</f>
        <v>12</v>
      </c>
      <c r="S72" s="44">
        <v>369</v>
      </c>
      <c r="T72" s="44">
        <v>0</v>
      </c>
      <c r="U72" s="44">
        <v>437</v>
      </c>
      <c r="V72" s="12">
        <f>S72/U72</f>
        <v>0.84439359267734548</v>
      </c>
      <c r="W72" s="12">
        <f>T72/U72</f>
        <v>0</v>
      </c>
      <c r="X72" s="12">
        <f t="shared" si="7"/>
        <v>0.84439359267734548</v>
      </c>
    </row>
    <row r="73" spans="1:24">
      <c r="A73" s="17" t="str">
        <f>VLOOKUP(C73,'Current OBD'!$B$6:$K$2098,4,0)</f>
        <v>Benton</v>
      </c>
      <c r="B73" s="17" t="str">
        <f>VLOOKUP(C73,'Current OBD'!$B$6:$K$2098,3,0)</f>
        <v>03-052</v>
      </c>
      <c r="C73" s="18">
        <v>661146</v>
      </c>
      <c r="D73" s="8" t="s">
        <v>2244</v>
      </c>
      <c r="E73" s="20" t="str">
        <f>IF(VLOOKUP(C73,'Current OBD'!$B$6:$AL$2097,23,0)="Yes","PK"," ")</f>
        <v xml:space="preserve"> </v>
      </c>
      <c r="F73" s="20" t="str">
        <f>IF(VLOOKUP(C73,'Current OBD'!$B$6:$AL$2097,24,0)="Yes","K"," ")</f>
        <v xml:space="preserve"> </v>
      </c>
      <c r="G73" s="20" t="str">
        <f>IF(VLOOKUP(C73,'Current OBD'!$B$6:$AL$2097,25,0)="Yes","1"," ")</f>
        <v xml:space="preserve"> </v>
      </c>
      <c r="H73" s="20" t="str">
        <f>IF(VLOOKUP(C73,'Current OBD'!$B$6:$AL$2097,26,0)="Yes","2"," ")</f>
        <v xml:space="preserve"> </v>
      </c>
      <c r="I73" s="20" t="str">
        <f>IF(VLOOKUP(C73,'Current OBD'!$B$6:$AL$2097,27,0)="Yes","3"," ")</f>
        <v xml:space="preserve"> </v>
      </c>
      <c r="J73" s="20" t="str">
        <f>IF(VLOOKUP(C73,'Current OBD'!$B$6:$AL$2097,28,0)="Yes","4"," ")</f>
        <v xml:space="preserve"> </v>
      </c>
      <c r="K73" s="20" t="str">
        <f>IF(VLOOKUP(C73,'Current OBD'!$B$6:$AL$2097,29,0)="Yes","5"," ")</f>
        <v xml:space="preserve"> </v>
      </c>
      <c r="L73" s="20" t="str">
        <f>IF(VLOOKUP(C73,'Current OBD'!$B$6:$AL$2097,30,0)="Yes","6"," ")</f>
        <v>6</v>
      </c>
      <c r="M73" s="20" t="str">
        <f>IF(VLOOKUP(C73,'Current OBD'!$B$6:$AL$2097,31,0)="Yes","7"," ")</f>
        <v>7</v>
      </c>
      <c r="N73" s="20" t="str">
        <f>IF(VLOOKUP(C73,'Current OBD'!$B$6:$AL$2097,32,0)="Yes","8"," ")</f>
        <v>8</v>
      </c>
      <c r="O73" s="20" t="str">
        <f>IF(VLOOKUP(C73,'Current OBD'!$B$6:$AL$2097,33,0)="Yes","9"," ")</f>
        <v xml:space="preserve"> </v>
      </c>
      <c r="P73" s="20" t="str">
        <f>IF(VLOOKUP(C73,'Current OBD'!$B$6:$AL$2097,34,0)="Yes","10"," ")</f>
        <v xml:space="preserve"> </v>
      </c>
      <c r="Q73" s="20" t="str">
        <f>IF(VLOOKUP(C73,'Current OBD'!$B$6:$AL$2097,35,0)="Yes","11"," ")</f>
        <v xml:space="preserve"> </v>
      </c>
      <c r="R73" s="20" t="str">
        <f>IF(VLOOKUP(C73,'Current OBD'!$B$6:$AL$2097,36,0)="Yes","12"," ")</f>
        <v xml:space="preserve"> </v>
      </c>
      <c r="S73" s="44">
        <v>308</v>
      </c>
      <c r="T73" s="44">
        <v>0</v>
      </c>
      <c r="U73" s="44">
        <v>325</v>
      </c>
      <c r="V73" s="12">
        <f>S73/U73</f>
        <v>0.94769230769230772</v>
      </c>
      <c r="W73" s="12">
        <f>T73/U73</f>
        <v>0</v>
      </c>
      <c r="X73" s="12">
        <f t="shared" ref="X73:X104" si="8">(S73+T73)/U73</f>
        <v>0.94769230769230772</v>
      </c>
    </row>
    <row r="74" spans="1:24">
      <c r="A74" s="26" t="s">
        <v>384</v>
      </c>
      <c r="B74" s="26" t="s">
        <v>1658</v>
      </c>
      <c r="C74" s="10">
        <v>159898</v>
      </c>
      <c r="D74" s="13" t="s">
        <v>1657</v>
      </c>
      <c r="E74" s="19"/>
      <c r="F74" s="19"/>
      <c r="G74" s="19"/>
      <c r="H74" s="19"/>
      <c r="I74" s="19"/>
      <c r="J74" s="19"/>
      <c r="K74" s="19"/>
      <c r="L74" s="19"/>
      <c r="M74" s="19"/>
      <c r="N74" s="19"/>
      <c r="O74" s="19"/>
      <c r="P74" s="19"/>
      <c r="Q74" s="19"/>
      <c r="R74" s="19"/>
      <c r="S74" s="43">
        <v>623</v>
      </c>
      <c r="T74" s="43">
        <v>0</v>
      </c>
      <c r="U74" s="43">
        <v>881</v>
      </c>
      <c r="V74" s="14"/>
      <c r="W74" s="14"/>
      <c r="X74" s="14">
        <f t="shared" si="8"/>
        <v>0.70715096481271278</v>
      </c>
    </row>
    <row r="75" spans="1:24">
      <c r="A75" s="17" t="str">
        <f>VLOOKUP(C75,'Current OBD'!$B$6:$K$2098,4,0)</f>
        <v>Benton</v>
      </c>
      <c r="B75" s="17" t="str">
        <f>VLOOKUP(C75,'Current OBD'!$B$6:$K$2098,3,0)</f>
        <v>03-053</v>
      </c>
      <c r="C75" s="18">
        <v>661121</v>
      </c>
      <c r="D75" s="8" t="s">
        <v>1659</v>
      </c>
      <c r="E75" s="20" t="str">
        <f>IF(VLOOKUP(C75,'Current OBD'!$B$6:$AL$2097,23,0)="Yes","PK"," ")</f>
        <v>PK</v>
      </c>
      <c r="F75" s="20" t="str">
        <f>IF(VLOOKUP(C75,'Current OBD'!$B$6:$AL$2097,24,0)="Yes","K"," ")</f>
        <v>K</v>
      </c>
      <c r="G75" s="20" t="str">
        <f>IF(VLOOKUP(C75,'Current OBD'!$B$6:$AL$2097,25,0)="Yes","1"," ")</f>
        <v>1</v>
      </c>
      <c r="H75" s="20" t="str">
        <f>IF(VLOOKUP(C75,'Current OBD'!$B$6:$AL$2097,26,0)="Yes","2"," ")</f>
        <v>2</v>
      </c>
      <c r="I75" s="20" t="str">
        <f>IF(VLOOKUP(C75,'Current OBD'!$B$6:$AL$2097,27,0)="Yes","3"," ")</f>
        <v>3</v>
      </c>
      <c r="J75" s="20" t="str">
        <f>IF(VLOOKUP(C75,'Current OBD'!$B$6:$AL$2097,28,0)="Yes","4"," ")</f>
        <v>4</v>
      </c>
      <c r="K75" s="20" t="str">
        <f>IF(VLOOKUP(C75,'Current OBD'!$B$6:$AL$2097,29,0)="Yes","5"," ")</f>
        <v>5</v>
      </c>
      <c r="L75" s="20" t="str">
        <f>IF(VLOOKUP(C75,'Current OBD'!$B$6:$AL$2097,30,0)="Yes","6"," ")</f>
        <v xml:space="preserve"> </v>
      </c>
      <c r="M75" s="20" t="str">
        <f>IF(VLOOKUP(C75,'Current OBD'!$B$6:$AL$2097,31,0)="Yes","7"," ")</f>
        <v xml:space="preserve"> </v>
      </c>
      <c r="N75" s="20" t="str">
        <f>IF(VLOOKUP(C75,'Current OBD'!$B$6:$AL$2097,32,0)="Yes","8"," ")</f>
        <v xml:space="preserve"> </v>
      </c>
      <c r="O75" s="20" t="str">
        <f>IF(VLOOKUP(C75,'Current OBD'!$B$6:$AL$2097,33,0)="Yes","9"," ")</f>
        <v xml:space="preserve"> </v>
      </c>
      <c r="P75" s="20" t="str">
        <f>IF(VLOOKUP(C75,'Current OBD'!$B$6:$AL$2097,34,0)="Yes","10"," ")</f>
        <v xml:space="preserve"> </v>
      </c>
      <c r="Q75" s="20" t="str">
        <f>IF(VLOOKUP(C75,'Current OBD'!$B$6:$AL$2097,35,0)="Yes","11"," ")</f>
        <v xml:space="preserve"> </v>
      </c>
      <c r="R75" s="20" t="str">
        <f>IF(VLOOKUP(C75,'Current OBD'!$B$6:$AL$2097,36,0)="Yes","12"," ")</f>
        <v xml:space="preserve"> </v>
      </c>
      <c r="S75" s="44">
        <v>265</v>
      </c>
      <c r="T75" s="44">
        <v>0</v>
      </c>
      <c r="U75" s="44">
        <v>363</v>
      </c>
      <c r="V75" s="12">
        <f>S75/U75</f>
        <v>0.73002754820936644</v>
      </c>
      <c r="W75" s="12">
        <f>T75/U75</f>
        <v>0</v>
      </c>
      <c r="X75" s="12">
        <f t="shared" si="8"/>
        <v>0.73002754820936644</v>
      </c>
    </row>
    <row r="76" spans="1:24">
      <c r="A76" s="17" t="str">
        <f>VLOOKUP(C76,'Current OBD'!$B$6:$K$2098,4,0)</f>
        <v>Benton</v>
      </c>
      <c r="B76" s="17" t="str">
        <f>VLOOKUP(C76,'Current OBD'!$B$6:$K$2098,3,0)</f>
        <v>03-053</v>
      </c>
      <c r="C76" s="18">
        <v>661122</v>
      </c>
      <c r="D76" s="8" t="s">
        <v>1662</v>
      </c>
      <c r="E76" s="20" t="str">
        <f>IF(VLOOKUP(C76,'Current OBD'!$B$6:$AL$2097,23,0)="Yes","PK"," ")</f>
        <v xml:space="preserve"> </v>
      </c>
      <c r="F76" s="20" t="str">
        <f>IF(VLOOKUP(C76,'Current OBD'!$B$6:$AL$2097,24,0)="Yes","K"," ")</f>
        <v xml:space="preserve"> </v>
      </c>
      <c r="G76" s="20" t="str">
        <f>IF(VLOOKUP(C76,'Current OBD'!$B$6:$AL$2097,25,0)="Yes","1"," ")</f>
        <v xml:space="preserve"> </v>
      </c>
      <c r="H76" s="20" t="str">
        <f>IF(VLOOKUP(C76,'Current OBD'!$B$6:$AL$2097,26,0)="Yes","2"," ")</f>
        <v xml:space="preserve"> </v>
      </c>
      <c r="I76" s="20" t="str">
        <f>IF(VLOOKUP(C76,'Current OBD'!$B$6:$AL$2097,27,0)="Yes","3"," ")</f>
        <v xml:space="preserve"> </v>
      </c>
      <c r="J76" s="20" t="str">
        <f>IF(VLOOKUP(C76,'Current OBD'!$B$6:$AL$2097,28,0)="Yes","4"," ")</f>
        <v xml:space="preserve"> </v>
      </c>
      <c r="K76" s="20" t="str">
        <f>IF(VLOOKUP(C76,'Current OBD'!$B$6:$AL$2097,29,0)="Yes","5"," ")</f>
        <v xml:space="preserve"> </v>
      </c>
      <c r="L76" s="20" t="str">
        <f>IF(VLOOKUP(C76,'Current OBD'!$B$6:$AL$2097,30,0)="Yes","6"," ")</f>
        <v>6</v>
      </c>
      <c r="M76" s="20" t="str">
        <f>IF(VLOOKUP(C76,'Current OBD'!$B$6:$AL$2097,31,0)="Yes","7"," ")</f>
        <v>7</v>
      </c>
      <c r="N76" s="20" t="str">
        <f>IF(VLOOKUP(C76,'Current OBD'!$B$6:$AL$2097,32,0)="Yes","8"," ")</f>
        <v>8</v>
      </c>
      <c r="O76" s="20" t="str">
        <f>IF(VLOOKUP(C76,'Current OBD'!$B$6:$AL$2097,33,0)="Yes","9"," ")</f>
        <v xml:space="preserve"> </v>
      </c>
      <c r="P76" s="20" t="str">
        <f>IF(VLOOKUP(C76,'Current OBD'!$B$6:$AL$2097,34,0)="Yes","10"," ")</f>
        <v xml:space="preserve"> </v>
      </c>
      <c r="Q76" s="20" t="str">
        <f>IF(VLOOKUP(C76,'Current OBD'!$B$6:$AL$2097,35,0)="Yes","11"," ")</f>
        <v xml:space="preserve"> </v>
      </c>
      <c r="R76" s="20" t="str">
        <f>IF(VLOOKUP(C76,'Current OBD'!$B$6:$AL$2097,36,0)="Yes","12"," ")</f>
        <v xml:space="preserve"> </v>
      </c>
      <c r="S76" s="44">
        <v>149</v>
      </c>
      <c r="T76" s="44">
        <v>0</v>
      </c>
      <c r="U76" s="44">
        <v>216</v>
      </c>
      <c r="V76" s="12">
        <f>S76/U76</f>
        <v>0.68981481481481477</v>
      </c>
      <c r="W76" s="12">
        <f>T76/U76</f>
        <v>0</v>
      </c>
      <c r="X76" s="12">
        <f t="shared" si="8"/>
        <v>0.68981481481481477</v>
      </c>
    </row>
    <row r="77" spans="1:24">
      <c r="A77" s="17" t="str">
        <f>VLOOKUP(C77,'Current OBD'!$B$6:$K$2098,4,0)</f>
        <v>Benton</v>
      </c>
      <c r="B77" s="17" t="str">
        <f>VLOOKUP(C77,'Current OBD'!$B$6:$K$2098,3,0)</f>
        <v>03-053</v>
      </c>
      <c r="C77" s="18">
        <v>661123</v>
      </c>
      <c r="D77" s="8" t="s">
        <v>1664</v>
      </c>
      <c r="E77" s="20" t="str">
        <f>IF(VLOOKUP(C77,'Current OBD'!$B$6:$AL$2097,23,0)="Yes","PK"," ")</f>
        <v xml:space="preserve"> </v>
      </c>
      <c r="F77" s="20" t="str">
        <f>IF(VLOOKUP(C77,'Current OBD'!$B$6:$AL$2097,24,0)="Yes","K"," ")</f>
        <v xml:space="preserve"> </v>
      </c>
      <c r="G77" s="20" t="str">
        <f>IF(VLOOKUP(C77,'Current OBD'!$B$6:$AL$2097,25,0)="Yes","1"," ")</f>
        <v xml:space="preserve"> </v>
      </c>
      <c r="H77" s="20" t="str">
        <f>IF(VLOOKUP(C77,'Current OBD'!$B$6:$AL$2097,26,0)="Yes","2"," ")</f>
        <v xml:space="preserve"> </v>
      </c>
      <c r="I77" s="20" t="str">
        <f>IF(VLOOKUP(C77,'Current OBD'!$B$6:$AL$2097,27,0)="Yes","3"," ")</f>
        <v xml:space="preserve"> </v>
      </c>
      <c r="J77" s="20" t="str">
        <f>IF(VLOOKUP(C77,'Current OBD'!$B$6:$AL$2097,28,0)="Yes","4"," ")</f>
        <v xml:space="preserve"> </v>
      </c>
      <c r="K77" s="20" t="str">
        <f>IF(VLOOKUP(C77,'Current OBD'!$B$6:$AL$2097,29,0)="Yes","5"," ")</f>
        <v xml:space="preserve"> </v>
      </c>
      <c r="L77" s="20" t="str">
        <f>IF(VLOOKUP(C77,'Current OBD'!$B$6:$AL$2097,30,0)="Yes","6"," ")</f>
        <v xml:space="preserve"> </v>
      </c>
      <c r="M77" s="20" t="str">
        <f>IF(VLOOKUP(C77,'Current OBD'!$B$6:$AL$2097,31,0)="Yes","7"," ")</f>
        <v xml:space="preserve"> </v>
      </c>
      <c r="N77" s="20" t="str">
        <f>IF(VLOOKUP(C77,'Current OBD'!$B$6:$AL$2097,32,0)="Yes","8"," ")</f>
        <v xml:space="preserve"> </v>
      </c>
      <c r="O77" s="20" t="str">
        <f>IF(VLOOKUP(C77,'Current OBD'!$B$6:$AL$2097,33,0)="Yes","9"," ")</f>
        <v>9</v>
      </c>
      <c r="P77" s="20" t="str">
        <f>IF(VLOOKUP(C77,'Current OBD'!$B$6:$AL$2097,34,0)="Yes","10"," ")</f>
        <v>10</v>
      </c>
      <c r="Q77" s="20" t="str">
        <f>IF(VLOOKUP(C77,'Current OBD'!$B$6:$AL$2097,35,0)="Yes","11"," ")</f>
        <v>11</v>
      </c>
      <c r="R77" s="20" t="str">
        <f>IF(VLOOKUP(C77,'Current OBD'!$B$6:$AL$2097,36,0)="Yes","12"," ")</f>
        <v>12</v>
      </c>
      <c r="S77" s="44">
        <v>209</v>
      </c>
      <c r="T77" s="44">
        <v>0</v>
      </c>
      <c r="U77" s="44">
        <v>302</v>
      </c>
      <c r="V77" s="12">
        <f>S77/U77</f>
        <v>0.69205298013245031</v>
      </c>
      <c r="W77" s="12">
        <f>T77/U77</f>
        <v>0</v>
      </c>
      <c r="X77" s="12">
        <f t="shared" si="8"/>
        <v>0.69205298013245031</v>
      </c>
    </row>
    <row r="78" spans="1:24">
      <c r="A78" s="26" t="s">
        <v>384</v>
      </c>
      <c r="B78" s="26" t="s">
        <v>3599</v>
      </c>
      <c r="C78" s="10">
        <v>159889</v>
      </c>
      <c r="D78" s="13" t="s">
        <v>3598</v>
      </c>
      <c r="E78" s="19"/>
      <c r="F78" s="19"/>
      <c r="G78" s="19"/>
      <c r="H78" s="19"/>
      <c r="I78" s="19"/>
      <c r="J78" s="19"/>
      <c r="K78" s="19"/>
      <c r="L78" s="19"/>
      <c r="M78" s="19"/>
      <c r="N78" s="19"/>
      <c r="O78" s="19"/>
      <c r="P78" s="19"/>
      <c r="Q78" s="19"/>
      <c r="R78" s="19"/>
      <c r="S78" s="43">
        <v>2360</v>
      </c>
      <c r="T78" s="43">
        <v>0</v>
      </c>
      <c r="U78" s="43">
        <v>2587</v>
      </c>
      <c r="V78" s="14"/>
      <c r="W78" s="14"/>
      <c r="X78" s="14">
        <f t="shared" si="8"/>
        <v>0.91225357557015851</v>
      </c>
    </row>
    <row r="79" spans="1:24">
      <c r="A79" s="17" t="str">
        <f>VLOOKUP(C79,'Current OBD'!$B$6:$K$2098,4,0)</f>
        <v>Benton</v>
      </c>
      <c r="B79" s="17" t="str">
        <f>VLOOKUP(C79,'Current OBD'!$B$6:$K$2098,3,0)</f>
        <v>03-116</v>
      </c>
      <c r="C79" s="18">
        <v>663337</v>
      </c>
      <c r="D79" s="8" t="s">
        <v>3600</v>
      </c>
      <c r="E79" s="20" t="str">
        <f>IF(VLOOKUP(C79,'Current OBD'!$B$6:$AL$2097,23,0)="Yes","PK"," ")</f>
        <v xml:space="preserve"> </v>
      </c>
      <c r="F79" s="20" t="str">
        <f>IF(VLOOKUP(C79,'Current OBD'!$B$6:$AL$2097,24,0)="Yes","K"," ")</f>
        <v xml:space="preserve"> </v>
      </c>
      <c r="G79" s="20" t="str">
        <f>IF(VLOOKUP(C79,'Current OBD'!$B$6:$AL$2097,25,0)="Yes","1"," ")</f>
        <v xml:space="preserve"> </v>
      </c>
      <c r="H79" s="20" t="str">
        <f>IF(VLOOKUP(C79,'Current OBD'!$B$6:$AL$2097,26,0)="Yes","2"," ")</f>
        <v xml:space="preserve"> </v>
      </c>
      <c r="I79" s="20" t="str">
        <f>IF(VLOOKUP(C79,'Current OBD'!$B$6:$AL$2097,27,0)="Yes","3"," ")</f>
        <v xml:space="preserve"> </v>
      </c>
      <c r="J79" s="20" t="str">
        <f>IF(VLOOKUP(C79,'Current OBD'!$B$6:$AL$2097,28,0)="Yes","4"," ")</f>
        <v xml:space="preserve"> </v>
      </c>
      <c r="K79" s="20" t="str">
        <f>IF(VLOOKUP(C79,'Current OBD'!$B$6:$AL$2097,29,0)="Yes","5"," ")</f>
        <v xml:space="preserve"> </v>
      </c>
      <c r="L79" s="20" t="str">
        <f>IF(VLOOKUP(C79,'Current OBD'!$B$6:$AL$2097,30,0)="Yes","6"," ")</f>
        <v>6</v>
      </c>
      <c r="M79" s="20" t="str">
        <f>IF(VLOOKUP(C79,'Current OBD'!$B$6:$AL$2097,31,0)="Yes","7"," ")</f>
        <v>7</v>
      </c>
      <c r="N79" s="20" t="str">
        <f>IF(VLOOKUP(C79,'Current OBD'!$B$6:$AL$2097,32,0)="Yes","8"," ")</f>
        <v>8</v>
      </c>
      <c r="O79" s="20" t="str">
        <f>IF(VLOOKUP(C79,'Current OBD'!$B$6:$AL$2097,33,0)="Yes","9"," ")</f>
        <v xml:space="preserve"> </v>
      </c>
      <c r="P79" s="20" t="str">
        <f>IF(VLOOKUP(C79,'Current OBD'!$B$6:$AL$2097,34,0)="Yes","10"," ")</f>
        <v xml:space="preserve"> </v>
      </c>
      <c r="Q79" s="20" t="str">
        <f>IF(VLOOKUP(C79,'Current OBD'!$B$6:$AL$2097,35,0)="Yes","11"," ")</f>
        <v xml:space="preserve"> </v>
      </c>
      <c r="R79" s="20" t="str">
        <f>IF(VLOOKUP(C79,'Current OBD'!$B$6:$AL$2097,36,0)="Yes","12"," ")</f>
        <v xml:space="preserve"> </v>
      </c>
      <c r="S79" s="44">
        <v>611</v>
      </c>
      <c r="T79" s="44">
        <v>0</v>
      </c>
      <c r="U79" s="44">
        <v>657</v>
      </c>
      <c r="V79" s="12">
        <f>S79/U79</f>
        <v>0.9299847792998478</v>
      </c>
      <c r="W79" s="12">
        <f>T79/U79</f>
        <v>0</v>
      </c>
      <c r="X79" s="12">
        <f t="shared" si="8"/>
        <v>0.9299847792998478</v>
      </c>
    </row>
    <row r="80" spans="1:24">
      <c r="A80" s="17" t="str">
        <f>VLOOKUP(C80,'Current OBD'!$B$6:$K$2098,4,0)</f>
        <v>Benton</v>
      </c>
      <c r="B80" s="17" t="str">
        <f>VLOOKUP(C80,'Current OBD'!$B$6:$K$2098,3,0)</f>
        <v>03-116</v>
      </c>
      <c r="C80" s="18">
        <v>663336</v>
      </c>
      <c r="D80" s="8" t="s">
        <v>3604</v>
      </c>
      <c r="E80" s="20" t="str">
        <f>IF(VLOOKUP(C80,'Current OBD'!$B$6:$AL$2097,23,0)="Yes","PK"," ")</f>
        <v>PK</v>
      </c>
      <c r="F80" s="20" t="str">
        <f>IF(VLOOKUP(C80,'Current OBD'!$B$6:$AL$2097,24,0)="Yes","K"," ")</f>
        <v>K</v>
      </c>
      <c r="G80" s="20" t="str">
        <f>IF(VLOOKUP(C80,'Current OBD'!$B$6:$AL$2097,25,0)="Yes","1"," ")</f>
        <v>1</v>
      </c>
      <c r="H80" s="20" t="str">
        <f>IF(VLOOKUP(C80,'Current OBD'!$B$6:$AL$2097,26,0)="Yes","2"," ")</f>
        <v>2</v>
      </c>
      <c r="I80" s="20" t="str">
        <f>IF(VLOOKUP(C80,'Current OBD'!$B$6:$AL$2097,27,0)="Yes","3"," ")</f>
        <v xml:space="preserve"> </v>
      </c>
      <c r="J80" s="20" t="str">
        <f>IF(VLOOKUP(C80,'Current OBD'!$B$6:$AL$2097,28,0)="Yes","4"," ")</f>
        <v xml:space="preserve"> </v>
      </c>
      <c r="K80" s="20" t="str">
        <f>IF(VLOOKUP(C80,'Current OBD'!$B$6:$AL$2097,29,0)="Yes","5"," ")</f>
        <v xml:space="preserve"> </v>
      </c>
      <c r="L80" s="20" t="str">
        <f>IF(VLOOKUP(C80,'Current OBD'!$B$6:$AL$2097,30,0)="Yes","6"," ")</f>
        <v xml:space="preserve"> </v>
      </c>
      <c r="M80" s="20" t="str">
        <f>IF(VLOOKUP(C80,'Current OBD'!$B$6:$AL$2097,31,0)="Yes","7"," ")</f>
        <v xml:space="preserve"> </v>
      </c>
      <c r="N80" s="20" t="str">
        <f>IF(VLOOKUP(C80,'Current OBD'!$B$6:$AL$2097,32,0)="Yes","8"," ")</f>
        <v xml:space="preserve"> </v>
      </c>
      <c r="O80" s="20" t="str">
        <f>IF(VLOOKUP(C80,'Current OBD'!$B$6:$AL$2097,33,0)="Yes","9"," ")</f>
        <v xml:space="preserve"> </v>
      </c>
      <c r="P80" s="20" t="str">
        <f>IF(VLOOKUP(C80,'Current OBD'!$B$6:$AL$2097,34,0)="Yes","10"," ")</f>
        <v xml:space="preserve"> </v>
      </c>
      <c r="Q80" s="20" t="str">
        <f>IF(VLOOKUP(C80,'Current OBD'!$B$6:$AL$2097,35,0)="Yes","11"," ")</f>
        <v xml:space="preserve"> </v>
      </c>
      <c r="R80" s="20" t="str">
        <f>IF(VLOOKUP(C80,'Current OBD'!$B$6:$AL$2097,36,0)="Yes","12"," ")</f>
        <v xml:space="preserve"> </v>
      </c>
      <c r="S80" s="44">
        <v>452</v>
      </c>
      <c r="T80" s="44">
        <v>0</v>
      </c>
      <c r="U80" s="44">
        <v>465</v>
      </c>
      <c r="V80" s="12">
        <f>S80/U80</f>
        <v>0.97204301075268817</v>
      </c>
      <c r="W80" s="12">
        <f>T80/U80</f>
        <v>0</v>
      </c>
      <c r="X80" s="12">
        <f t="shared" si="8"/>
        <v>0.97204301075268817</v>
      </c>
    </row>
    <row r="81" spans="1:24">
      <c r="A81" s="17" t="str">
        <f>VLOOKUP(C81,'Current OBD'!$B$6:$K$2098,4,0)</f>
        <v>Benton</v>
      </c>
      <c r="B81" s="17" t="str">
        <f>VLOOKUP(C81,'Current OBD'!$B$6:$K$2098,3,0)</f>
        <v>03-116</v>
      </c>
      <c r="C81" s="18">
        <v>661150</v>
      </c>
      <c r="D81" s="8" t="s">
        <v>3607</v>
      </c>
      <c r="E81" s="20" t="str">
        <f>IF(VLOOKUP(C81,'Current OBD'!$B$6:$AL$2097,23,0)="Yes","PK"," ")</f>
        <v xml:space="preserve"> </v>
      </c>
      <c r="F81" s="20" t="str">
        <f>IF(VLOOKUP(C81,'Current OBD'!$B$6:$AL$2097,24,0)="Yes","K"," ")</f>
        <v xml:space="preserve"> </v>
      </c>
      <c r="G81" s="20" t="str">
        <f>IF(VLOOKUP(C81,'Current OBD'!$B$6:$AL$2097,25,0)="Yes","1"," ")</f>
        <v xml:space="preserve"> </v>
      </c>
      <c r="H81" s="20" t="str">
        <f>IF(VLOOKUP(C81,'Current OBD'!$B$6:$AL$2097,26,0)="Yes","2"," ")</f>
        <v xml:space="preserve"> </v>
      </c>
      <c r="I81" s="20" t="str">
        <f>IF(VLOOKUP(C81,'Current OBD'!$B$6:$AL$2097,27,0)="Yes","3"," ")</f>
        <v>3</v>
      </c>
      <c r="J81" s="20" t="str">
        <f>IF(VLOOKUP(C81,'Current OBD'!$B$6:$AL$2097,28,0)="Yes","4"," ")</f>
        <v>4</v>
      </c>
      <c r="K81" s="20" t="str">
        <f>IF(VLOOKUP(C81,'Current OBD'!$B$6:$AL$2097,29,0)="Yes","5"," ")</f>
        <v>5</v>
      </c>
      <c r="L81" s="20" t="str">
        <f>IF(VLOOKUP(C81,'Current OBD'!$B$6:$AL$2097,30,0)="Yes","6"," ")</f>
        <v xml:space="preserve"> </v>
      </c>
      <c r="M81" s="20" t="str">
        <f>IF(VLOOKUP(C81,'Current OBD'!$B$6:$AL$2097,31,0)="Yes","7"," ")</f>
        <v xml:space="preserve"> </v>
      </c>
      <c r="N81" s="20" t="str">
        <f>IF(VLOOKUP(C81,'Current OBD'!$B$6:$AL$2097,32,0)="Yes","8"," ")</f>
        <v xml:space="preserve"> </v>
      </c>
      <c r="O81" s="20" t="str">
        <f>IF(VLOOKUP(C81,'Current OBD'!$B$6:$AL$2097,33,0)="Yes","9"," ")</f>
        <v xml:space="preserve"> </v>
      </c>
      <c r="P81" s="20" t="str">
        <f>IF(VLOOKUP(C81,'Current OBD'!$B$6:$AL$2097,34,0)="Yes","10"," ")</f>
        <v xml:space="preserve"> </v>
      </c>
      <c r="Q81" s="20" t="str">
        <f>IF(VLOOKUP(C81,'Current OBD'!$B$6:$AL$2097,35,0)="Yes","11"," ")</f>
        <v xml:space="preserve"> </v>
      </c>
      <c r="R81" s="20" t="str">
        <f>IF(VLOOKUP(C81,'Current OBD'!$B$6:$AL$2097,36,0)="Yes","12"," ")</f>
        <v xml:space="preserve"> </v>
      </c>
      <c r="S81" s="44">
        <v>411</v>
      </c>
      <c r="T81" s="44">
        <v>0</v>
      </c>
      <c r="U81" s="44">
        <v>434</v>
      </c>
      <c r="V81" s="12">
        <f>S81/U81</f>
        <v>0.94700460829493083</v>
      </c>
      <c r="W81" s="12">
        <f>T81/U81</f>
        <v>0</v>
      </c>
      <c r="X81" s="12">
        <f t="shared" si="8"/>
        <v>0.94700460829493083</v>
      </c>
    </row>
    <row r="82" spans="1:24">
      <c r="A82" s="17" t="str">
        <f>VLOOKUP(C82,'Current OBD'!$B$6:$K$2098,4,0)</f>
        <v>Benton</v>
      </c>
      <c r="B82" s="17" t="str">
        <f>VLOOKUP(C82,'Current OBD'!$B$6:$K$2098,3,0)</f>
        <v>03-116</v>
      </c>
      <c r="C82" s="18">
        <v>665721</v>
      </c>
      <c r="D82" s="8" t="s">
        <v>3609</v>
      </c>
      <c r="E82" s="20" t="str">
        <f>IF(VLOOKUP(C82,'Current OBD'!$B$6:$AL$2097,23,0)="Yes","PK"," ")</f>
        <v xml:space="preserve"> </v>
      </c>
      <c r="F82" s="20" t="str">
        <f>IF(VLOOKUP(C82,'Current OBD'!$B$6:$AL$2097,24,0)="Yes","K"," ")</f>
        <v xml:space="preserve"> </v>
      </c>
      <c r="G82" s="20" t="str">
        <f>IF(VLOOKUP(C82,'Current OBD'!$B$6:$AL$2097,25,0)="Yes","1"," ")</f>
        <v xml:space="preserve"> </v>
      </c>
      <c r="H82" s="20" t="str">
        <f>IF(VLOOKUP(C82,'Current OBD'!$B$6:$AL$2097,26,0)="Yes","2"," ")</f>
        <v xml:space="preserve"> </v>
      </c>
      <c r="I82" s="20" t="str">
        <f>IF(VLOOKUP(C82,'Current OBD'!$B$6:$AL$2097,27,0)="Yes","3"," ")</f>
        <v xml:space="preserve"> </v>
      </c>
      <c r="J82" s="20" t="str">
        <f>IF(VLOOKUP(C82,'Current OBD'!$B$6:$AL$2097,28,0)="Yes","4"," ")</f>
        <v xml:space="preserve"> </v>
      </c>
      <c r="K82" s="20" t="str">
        <f>IF(VLOOKUP(C82,'Current OBD'!$B$6:$AL$2097,29,0)="Yes","5"," ")</f>
        <v xml:space="preserve"> </v>
      </c>
      <c r="L82" s="20" t="str">
        <f>IF(VLOOKUP(C82,'Current OBD'!$B$6:$AL$2097,30,0)="Yes","6"," ")</f>
        <v xml:space="preserve"> </v>
      </c>
      <c r="M82" s="20" t="str">
        <f>IF(VLOOKUP(C82,'Current OBD'!$B$6:$AL$2097,31,0)="Yes","7"," ")</f>
        <v xml:space="preserve"> </v>
      </c>
      <c r="N82" s="20" t="str">
        <f>IF(VLOOKUP(C82,'Current OBD'!$B$6:$AL$2097,32,0)="Yes","8"," ")</f>
        <v xml:space="preserve"> </v>
      </c>
      <c r="O82" s="20" t="str">
        <f>IF(VLOOKUP(C82,'Current OBD'!$B$6:$AL$2097,33,0)="Yes","9"," ")</f>
        <v>9</v>
      </c>
      <c r="P82" s="20" t="str">
        <f>IF(VLOOKUP(C82,'Current OBD'!$B$6:$AL$2097,34,0)="Yes","10"," ")</f>
        <v>10</v>
      </c>
      <c r="Q82" s="20" t="str">
        <f>IF(VLOOKUP(C82,'Current OBD'!$B$6:$AL$2097,35,0)="Yes","11"," ")</f>
        <v>11</v>
      </c>
      <c r="R82" s="20" t="str">
        <f>IF(VLOOKUP(C82,'Current OBD'!$B$6:$AL$2097,36,0)="Yes","12"," ")</f>
        <v>12</v>
      </c>
      <c r="S82" s="44">
        <v>662</v>
      </c>
      <c r="T82" s="44">
        <v>0</v>
      </c>
      <c r="U82" s="44">
        <v>801</v>
      </c>
      <c r="V82" s="12">
        <f>S82/U82</f>
        <v>0.82646691635455682</v>
      </c>
      <c r="W82" s="12">
        <f>T82/U82</f>
        <v>0</v>
      </c>
      <c r="X82" s="12">
        <f t="shared" si="8"/>
        <v>0.82646691635455682</v>
      </c>
    </row>
    <row r="83" spans="1:24">
      <c r="A83" s="17" t="str">
        <f>VLOOKUP(C83,'Current OBD'!$B$6:$K$2098,4,0)</f>
        <v>Benton</v>
      </c>
      <c r="B83" s="17" t="str">
        <f>VLOOKUP(C83,'Current OBD'!$B$6:$K$2098,3,0)</f>
        <v>03-116</v>
      </c>
      <c r="C83" s="18">
        <v>661149</v>
      </c>
      <c r="D83" s="8" t="s">
        <v>3611</v>
      </c>
      <c r="E83" s="20" t="str">
        <f>IF(VLOOKUP(C83,'Current OBD'!$B$6:$AL$2097,23,0)="Yes","PK"," ")</f>
        <v>PK</v>
      </c>
      <c r="F83" s="20" t="str">
        <f>IF(VLOOKUP(C83,'Current OBD'!$B$6:$AL$2097,24,0)="Yes","K"," ")</f>
        <v>K</v>
      </c>
      <c r="G83" s="20" t="str">
        <f>IF(VLOOKUP(C83,'Current OBD'!$B$6:$AL$2097,25,0)="Yes","1"," ")</f>
        <v>1</v>
      </c>
      <c r="H83" s="20" t="str">
        <f>IF(VLOOKUP(C83,'Current OBD'!$B$6:$AL$2097,26,0)="Yes","2"," ")</f>
        <v>2</v>
      </c>
      <c r="I83" s="20" t="str">
        <f>IF(VLOOKUP(C83,'Current OBD'!$B$6:$AL$2097,27,0)="Yes","3"," ")</f>
        <v>3</v>
      </c>
      <c r="J83" s="20" t="str">
        <f>IF(VLOOKUP(C83,'Current OBD'!$B$6:$AL$2097,28,0)="Yes","4"," ")</f>
        <v>4</v>
      </c>
      <c r="K83" s="20" t="str">
        <f>IF(VLOOKUP(C83,'Current OBD'!$B$6:$AL$2097,29,0)="Yes","5"," ")</f>
        <v>5</v>
      </c>
      <c r="L83" s="20" t="str">
        <f>IF(VLOOKUP(C83,'Current OBD'!$B$6:$AL$2097,30,0)="Yes","6"," ")</f>
        <v xml:space="preserve"> </v>
      </c>
      <c r="M83" s="20" t="str">
        <f>IF(VLOOKUP(C83,'Current OBD'!$B$6:$AL$2097,31,0)="Yes","7"," ")</f>
        <v xml:space="preserve"> </v>
      </c>
      <c r="N83" s="20" t="str">
        <f>IF(VLOOKUP(C83,'Current OBD'!$B$6:$AL$2097,32,0)="Yes","8"," ")</f>
        <v xml:space="preserve"> </v>
      </c>
      <c r="O83" s="20" t="str">
        <f>IF(VLOOKUP(C83,'Current OBD'!$B$6:$AL$2097,33,0)="Yes","9"," ")</f>
        <v xml:space="preserve"> </v>
      </c>
      <c r="P83" s="20" t="str">
        <f>IF(VLOOKUP(C83,'Current OBD'!$B$6:$AL$2097,34,0)="Yes","10"," ")</f>
        <v xml:space="preserve"> </v>
      </c>
      <c r="Q83" s="20" t="str">
        <f>IF(VLOOKUP(C83,'Current OBD'!$B$6:$AL$2097,35,0)="Yes","11"," ")</f>
        <v xml:space="preserve"> </v>
      </c>
      <c r="R83" s="20" t="str">
        <f>IF(VLOOKUP(C83,'Current OBD'!$B$6:$AL$2097,36,0)="Yes","12"," ")</f>
        <v xml:space="preserve"> </v>
      </c>
      <c r="S83" s="44">
        <v>224</v>
      </c>
      <c r="T83" s="44">
        <v>0</v>
      </c>
      <c r="U83" s="44">
        <v>230</v>
      </c>
      <c r="V83" s="12">
        <f>S83/U83</f>
        <v>0.97391304347826091</v>
      </c>
      <c r="W83" s="12">
        <f>T83/U83</f>
        <v>0</v>
      </c>
      <c r="X83" s="12">
        <f t="shared" si="8"/>
        <v>0.97391304347826091</v>
      </c>
    </row>
    <row r="84" spans="1:24">
      <c r="A84" s="26" t="s">
        <v>384</v>
      </c>
      <c r="B84" s="26" t="s">
        <v>3837</v>
      </c>
      <c r="C84" s="10">
        <v>160034</v>
      </c>
      <c r="D84" s="13" t="s">
        <v>3836</v>
      </c>
      <c r="E84" s="19"/>
      <c r="F84" s="19"/>
      <c r="G84" s="19"/>
      <c r="H84" s="19"/>
      <c r="I84" s="19"/>
      <c r="J84" s="19"/>
      <c r="K84" s="19"/>
      <c r="L84" s="19"/>
      <c r="M84" s="19"/>
      <c r="N84" s="19"/>
      <c r="O84" s="19"/>
      <c r="P84" s="19"/>
      <c r="Q84" s="19"/>
      <c r="R84" s="19"/>
      <c r="S84" s="43">
        <v>6564</v>
      </c>
      <c r="T84" s="43">
        <v>327</v>
      </c>
      <c r="U84" s="43">
        <v>14112</v>
      </c>
      <c r="V84" s="14"/>
      <c r="W84" s="14"/>
      <c r="X84" s="14">
        <f t="shared" si="8"/>
        <v>0.48830782312925169</v>
      </c>
    </row>
    <row r="85" spans="1:24">
      <c r="A85" s="17" t="str">
        <f>VLOOKUP(C85,'Current OBD'!$B$6:$K$2098,4,0)</f>
        <v>Benton</v>
      </c>
      <c r="B85" s="17" t="str">
        <f>VLOOKUP(C85,'Current OBD'!$B$6:$K$2098,3,0)</f>
        <v>03-400</v>
      </c>
      <c r="C85" s="18">
        <v>661153</v>
      </c>
      <c r="D85" s="8" t="s">
        <v>3838</v>
      </c>
      <c r="E85" s="20" t="str">
        <f>IF(VLOOKUP(C85,'Current OBD'!$B$6:$AL$2097,23,0)="Yes","PK"," ")</f>
        <v xml:space="preserve"> </v>
      </c>
      <c r="F85" s="20" t="str">
        <f>IF(VLOOKUP(C85,'Current OBD'!$B$6:$AL$2097,24,0)="Yes","K"," ")</f>
        <v>K</v>
      </c>
      <c r="G85" s="20" t="str">
        <f>IF(VLOOKUP(C85,'Current OBD'!$B$6:$AL$2097,25,0)="Yes","1"," ")</f>
        <v>1</v>
      </c>
      <c r="H85" s="20" t="str">
        <f>IF(VLOOKUP(C85,'Current OBD'!$B$6:$AL$2097,26,0)="Yes","2"," ")</f>
        <v>2</v>
      </c>
      <c r="I85" s="20" t="str">
        <f>IF(VLOOKUP(C85,'Current OBD'!$B$6:$AL$2097,27,0)="Yes","3"," ")</f>
        <v>3</v>
      </c>
      <c r="J85" s="20" t="str">
        <f>IF(VLOOKUP(C85,'Current OBD'!$B$6:$AL$2097,28,0)="Yes","4"," ")</f>
        <v>4</v>
      </c>
      <c r="K85" s="20" t="str">
        <f>IF(VLOOKUP(C85,'Current OBD'!$B$6:$AL$2097,29,0)="Yes","5"," ")</f>
        <v>5</v>
      </c>
      <c r="L85" s="20" t="str">
        <f>IF(VLOOKUP(C85,'Current OBD'!$B$6:$AL$2097,30,0)="Yes","6"," ")</f>
        <v xml:space="preserve"> </v>
      </c>
      <c r="M85" s="20" t="str">
        <f>IF(VLOOKUP(C85,'Current OBD'!$B$6:$AL$2097,31,0)="Yes","7"," ")</f>
        <v xml:space="preserve"> </v>
      </c>
      <c r="N85" s="20" t="str">
        <f>IF(VLOOKUP(C85,'Current OBD'!$B$6:$AL$2097,32,0)="Yes","8"," ")</f>
        <v xml:space="preserve"> </v>
      </c>
      <c r="O85" s="20" t="str">
        <f>IF(VLOOKUP(C85,'Current OBD'!$B$6:$AL$2097,33,0)="Yes","9"," ")</f>
        <v xml:space="preserve"> </v>
      </c>
      <c r="P85" s="20" t="str">
        <f>IF(VLOOKUP(C85,'Current OBD'!$B$6:$AL$2097,34,0)="Yes","10"," ")</f>
        <v xml:space="preserve"> </v>
      </c>
      <c r="Q85" s="20" t="str">
        <f>IF(VLOOKUP(C85,'Current OBD'!$B$6:$AL$2097,35,0)="Yes","11"," ")</f>
        <v xml:space="preserve"> </v>
      </c>
      <c r="R85" s="20" t="str">
        <f>IF(VLOOKUP(C85,'Current OBD'!$B$6:$AL$2097,36,0)="Yes","12"," ")</f>
        <v xml:space="preserve"> </v>
      </c>
      <c r="S85" s="44">
        <v>278</v>
      </c>
      <c r="T85" s="44">
        <v>0</v>
      </c>
      <c r="U85" s="44">
        <v>592</v>
      </c>
      <c r="V85" s="12">
        <f t="shared" ref="V85:V104" si="9">S85/U85</f>
        <v>0.46959459459459457</v>
      </c>
      <c r="W85" s="12">
        <f t="shared" ref="W85:W104" si="10">T85/U85</f>
        <v>0</v>
      </c>
      <c r="X85" s="12">
        <f t="shared" si="8"/>
        <v>0.46959459459459457</v>
      </c>
    </row>
    <row r="86" spans="1:24">
      <c r="A86" s="17" t="str">
        <f>VLOOKUP(C86,'Current OBD'!$B$6:$K$2098,4,0)</f>
        <v>Benton</v>
      </c>
      <c r="B86" s="17" t="str">
        <f>VLOOKUP(C86,'Current OBD'!$B$6:$K$2098,3,0)</f>
        <v>03-400</v>
      </c>
      <c r="C86" s="18">
        <v>661161</v>
      </c>
      <c r="D86" s="8" t="s">
        <v>3840</v>
      </c>
      <c r="E86" s="20" t="str">
        <f>IF(VLOOKUP(C86,'Current OBD'!$B$6:$AL$2097,23,0)="Yes","PK"," ")</f>
        <v xml:space="preserve"> </v>
      </c>
      <c r="F86" s="20" t="str">
        <f>IF(VLOOKUP(C86,'Current OBD'!$B$6:$AL$2097,24,0)="Yes","K"," ")</f>
        <v xml:space="preserve"> </v>
      </c>
      <c r="G86" s="20" t="str">
        <f>IF(VLOOKUP(C86,'Current OBD'!$B$6:$AL$2097,25,0)="Yes","1"," ")</f>
        <v xml:space="preserve"> </v>
      </c>
      <c r="H86" s="20" t="str">
        <f>IF(VLOOKUP(C86,'Current OBD'!$B$6:$AL$2097,26,0)="Yes","2"," ")</f>
        <v xml:space="preserve"> </v>
      </c>
      <c r="I86" s="20" t="str">
        <f>IF(VLOOKUP(C86,'Current OBD'!$B$6:$AL$2097,27,0)="Yes","3"," ")</f>
        <v xml:space="preserve"> </v>
      </c>
      <c r="J86" s="20" t="str">
        <f>IF(VLOOKUP(C86,'Current OBD'!$B$6:$AL$2097,28,0)="Yes","4"," ")</f>
        <v xml:space="preserve"> </v>
      </c>
      <c r="K86" s="20" t="str">
        <f>IF(VLOOKUP(C86,'Current OBD'!$B$6:$AL$2097,29,0)="Yes","5"," ")</f>
        <v xml:space="preserve"> </v>
      </c>
      <c r="L86" s="20" t="str">
        <f>IF(VLOOKUP(C86,'Current OBD'!$B$6:$AL$2097,30,0)="Yes","6"," ")</f>
        <v>6</v>
      </c>
      <c r="M86" s="20" t="str">
        <f>IF(VLOOKUP(C86,'Current OBD'!$B$6:$AL$2097,31,0)="Yes","7"," ")</f>
        <v>7</v>
      </c>
      <c r="N86" s="20" t="str">
        <f>IF(VLOOKUP(C86,'Current OBD'!$B$6:$AL$2097,32,0)="Yes","8"," ")</f>
        <v>8</v>
      </c>
      <c r="O86" s="20" t="str">
        <f>IF(VLOOKUP(C86,'Current OBD'!$B$6:$AL$2097,33,0)="Yes","9"," ")</f>
        <v xml:space="preserve"> </v>
      </c>
      <c r="P86" s="20" t="str">
        <f>IF(VLOOKUP(C86,'Current OBD'!$B$6:$AL$2097,34,0)="Yes","10"," ")</f>
        <v xml:space="preserve"> </v>
      </c>
      <c r="Q86" s="20" t="str">
        <f>IF(VLOOKUP(C86,'Current OBD'!$B$6:$AL$2097,35,0)="Yes","11"," ")</f>
        <v xml:space="preserve"> </v>
      </c>
      <c r="R86" s="20" t="str">
        <f>IF(VLOOKUP(C86,'Current OBD'!$B$6:$AL$2097,36,0)="Yes","12"," ")</f>
        <v xml:space="preserve"> </v>
      </c>
      <c r="S86" s="44">
        <v>602</v>
      </c>
      <c r="T86" s="44">
        <v>0</v>
      </c>
      <c r="U86" s="44">
        <v>801</v>
      </c>
      <c r="V86" s="12">
        <f t="shared" si="9"/>
        <v>0.75156054931335825</v>
      </c>
      <c r="W86" s="12">
        <f t="shared" si="10"/>
        <v>0</v>
      </c>
      <c r="X86" s="12">
        <f t="shared" si="8"/>
        <v>0.75156054931335825</v>
      </c>
    </row>
    <row r="87" spans="1:24">
      <c r="A87" s="17" t="str">
        <f>VLOOKUP(C87,'Current OBD'!$B$6:$K$2098,4,0)</f>
        <v>Benton</v>
      </c>
      <c r="B87" s="17" t="str">
        <f>VLOOKUP(C87,'Current OBD'!$B$6:$K$2098,3,0)</f>
        <v>03-400</v>
      </c>
      <c r="C87" s="18">
        <v>661162</v>
      </c>
      <c r="D87" s="8" t="s">
        <v>3842</v>
      </c>
      <c r="E87" s="20" t="str">
        <f>IF(VLOOKUP(C87,'Current OBD'!$B$6:$AL$2097,23,0)="Yes","PK"," ")</f>
        <v xml:space="preserve"> </v>
      </c>
      <c r="F87" s="20" t="str">
        <f>IF(VLOOKUP(C87,'Current OBD'!$B$6:$AL$2097,24,0)="Yes","K"," ")</f>
        <v xml:space="preserve"> </v>
      </c>
      <c r="G87" s="20" t="str">
        <f>IF(VLOOKUP(C87,'Current OBD'!$B$6:$AL$2097,25,0)="Yes","1"," ")</f>
        <v xml:space="preserve"> </v>
      </c>
      <c r="H87" s="20" t="str">
        <f>IF(VLOOKUP(C87,'Current OBD'!$B$6:$AL$2097,26,0)="Yes","2"," ")</f>
        <v xml:space="preserve"> </v>
      </c>
      <c r="I87" s="20" t="str">
        <f>IF(VLOOKUP(C87,'Current OBD'!$B$6:$AL$2097,27,0)="Yes","3"," ")</f>
        <v xml:space="preserve"> </v>
      </c>
      <c r="J87" s="20" t="str">
        <f>IF(VLOOKUP(C87,'Current OBD'!$B$6:$AL$2097,28,0)="Yes","4"," ")</f>
        <v xml:space="preserve"> </v>
      </c>
      <c r="K87" s="20" t="str">
        <f>IF(VLOOKUP(C87,'Current OBD'!$B$6:$AL$2097,29,0)="Yes","5"," ")</f>
        <v xml:space="preserve"> </v>
      </c>
      <c r="L87" s="20" t="str">
        <f>IF(VLOOKUP(C87,'Current OBD'!$B$6:$AL$2097,30,0)="Yes","6"," ")</f>
        <v>6</v>
      </c>
      <c r="M87" s="20" t="str">
        <f>IF(VLOOKUP(C87,'Current OBD'!$B$6:$AL$2097,31,0)="Yes","7"," ")</f>
        <v>7</v>
      </c>
      <c r="N87" s="20" t="str">
        <f>IF(VLOOKUP(C87,'Current OBD'!$B$6:$AL$2097,32,0)="Yes","8"," ")</f>
        <v>8</v>
      </c>
      <c r="O87" s="20" t="str">
        <f>IF(VLOOKUP(C87,'Current OBD'!$B$6:$AL$2097,33,0)="Yes","9"," ")</f>
        <v xml:space="preserve"> </v>
      </c>
      <c r="P87" s="20" t="str">
        <f>IF(VLOOKUP(C87,'Current OBD'!$B$6:$AL$2097,34,0)="Yes","10"," ")</f>
        <v xml:space="preserve"> </v>
      </c>
      <c r="Q87" s="20" t="str">
        <f>IF(VLOOKUP(C87,'Current OBD'!$B$6:$AL$2097,35,0)="Yes","11"," ")</f>
        <v xml:space="preserve"> </v>
      </c>
      <c r="R87" s="20" t="str">
        <f>IF(VLOOKUP(C87,'Current OBD'!$B$6:$AL$2097,36,0)="Yes","12"," ")</f>
        <v xml:space="preserve"> </v>
      </c>
      <c r="S87" s="44">
        <v>577</v>
      </c>
      <c r="T87" s="44">
        <v>0</v>
      </c>
      <c r="U87" s="44">
        <v>676</v>
      </c>
      <c r="V87" s="12">
        <f t="shared" si="9"/>
        <v>0.85355029585798814</v>
      </c>
      <c r="W87" s="12">
        <f t="shared" si="10"/>
        <v>0</v>
      </c>
      <c r="X87" s="12">
        <f t="shared" si="8"/>
        <v>0.85355029585798814</v>
      </c>
    </row>
    <row r="88" spans="1:24">
      <c r="A88" s="17" t="str">
        <f>VLOOKUP(C88,'Current OBD'!$B$6:$K$2098,4,0)</f>
        <v>Benton</v>
      </c>
      <c r="B88" s="17" t="str">
        <f>VLOOKUP(C88,'Current OBD'!$B$6:$K$2098,3,0)</f>
        <v>03-400</v>
      </c>
      <c r="C88" s="18">
        <v>687193</v>
      </c>
      <c r="D88" s="8" t="s">
        <v>3844</v>
      </c>
      <c r="E88" s="20" t="str">
        <f>IF(VLOOKUP(C88,'Current OBD'!$B$6:$AL$2097,23,0)="Yes","PK"," ")</f>
        <v xml:space="preserve"> </v>
      </c>
      <c r="F88" s="20" t="str">
        <f>IF(VLOOKUP(C88,'Current OBD'!$B$6:$AL$2097,24,0)="Yes","K"," ")</f>
        <v>K</v>
      </c>
      <c r="G88" s="20" t="str">
        <f>IF(VLOOKUP(C88,'Current OBD'!$B$6:$AL$2097,25,0)="Yes","1"," ")</f>
        <v>1</v>
      </c>
      <c r="H88" s="20" t="str">
        <f>IF(VLOOKUP(C88,'Current OBD'!$B$6:$AL$2097,26,0)="Yes","2"," ")</f>
        <v>2</v>
      </c>
      <c r="I88" s="20" t="str">
        <f>IF(VLOOKUP(C88,'Current OBD'!$B$6:$AL$2097,27,0)="Yes","3"," ")</f>
        <v>3</v>
      </c>
      <c r="J88" s="20" t="str">
        <f>IF(VLOOKUP(C88,'Current OBD'!$B$6:$AL$2097,28,0)="Yes","4"," ")</f>
        <v>4</v>
      </c>
      <c r="K88" s="20" t="str">
        <f>IF(VLOOKUP(C88,'Current OBD'!$B$6:$AL$2097,29,0)="Yes","5"," ")</f>
        <v>5</v>
      </c>
      <c r="L88" s="20" t="str">
        <f>IF(VLOOKUP(C88,'Current OBD'!$B$6:$AL$2097,30,0)="Yes","6"," ")</f>
        <v xml:space="preserve"> </v>
      </c>
      <c r="M88" s="20" t="str">
        <f>IF(VLOOKUP(C88,'Current OBD'!$B$6:$AL$2097,31,0)="Yes","7"," ")</f>
        <v xml:space="preserve"> </v>
      </c>
      <c r="N88" s="20" t="str">
        <f>IF(VLOOKUP(C88,'Current OBD'!$B$6:$AL$2097,32,0)="Yes","8"," ")</f>
        <v xml:space="preserve"> </v>
      </c>
      <c r="O88" s="20" t="str">
        <f>IF(VLOOKUP(C88,'Current OBD'!$B$6:$AL$2097,33,0)="Yes","9"," ")</f>
        <v xml:space="preserve"> </v>
      </c>
      <c r="P88" s="20" t="str">
        <f>IF(VLOOKUP(C88,'Current OBD'!$B$6:$AL$2097,34,0)="Yes","10"," ")</f>
        <v xml:space="preserve"> </v>
      </c>
      <c r="Q88" s="20" t="str">
        <f>IF(VLOOKUP(C88,'Current OBD'!$B$6:$AL$2097,35,0)="Yes","11"," ")</f>
        <v xml:space="preserve"> </v>
      </c>
      <c r="R88" s="20" t="str">
        <f>IF(VLOOKUP(C88,'Current OBD'!$B$6:$AL$2097,36,0)="Yes","12"," ")</f>
        <v xml:space="preserve"> </v>
      </c>
      <c r="S88" s="44">
        <v>52</v>
      </c>
      <c r="T88" s="44">
        <v>13</v>
      </c>
      <c r="U88" s="44">
        <v>431</v>
      </c>
      <c r="V88" s="12">
        <f t="shared" si="9"/>
        <v>0.12064965197215777</v>
      </c>
      <c r="W88" s="12">
        <f t="shared" si="10"/>
        <v>3.0162412993039442E-2</v>
      </c>
      <c r="X88" s="12">
        <f t="shared" si="8"/>
        <v>0.15081206496519722</v>
      </c>
    </row>
    <row r="89" spans="1:24">
      <c r="A89" s="17" t="str">
        <f>VLOOKUP(C89,'Current OBD'!$B$6:$K$2098,4,0)</f>
        <v>Benton</v>
      </c>
      <c r="B89" s="17" t="str">
        <f>VLOOKUP(C89,'Current OBD'!$B$6:$K$2098,3,0)</f>
        <v>03-400</v>
      </c>
      <c r="C89" s="18">
        <v>663219</v>
      </c>
      <c r="D89" s="8" t="s">
        <v>3848</v>
      </c>
      <c r="E89" s="20" t="str">
        <f>IF(VLOOKUP(C89,'Current OBD'!$B$6:$AL$2097,23,0)="Yes","PK"," ")</f>
        <v xml:space="preserve"> </v>
      </c>
      <c r="F89" s="20" t="str">
        <f>IF(VLOOKUP(C89,'Current OBD'!$B$6:$AL$2097,24,0)="Yes","K"," ")</f>
        <v xml:space="preserve"> </v>
      </c>
      <c r="G89" s="20" t="str">
        <f>IF(VLOOKUP(C89,'Current OBD'!$B$6:$AL$2097,25,0)="Yes","1"," ")</f>
        <v xml:space="preserve"> </v>
      </c>
      <c r="H89" s="20" t="str">
        <f>IF(VLOOKUP(C89,'Current OBD'!$B$6:$AL$2097,26,0)="Yes","2"," ")</f>
        <v xml:space="preserve"> </v>
      </c>
      <c r="I89" s="20" t="str">
        <f>IF(VLOOKUP(C89,'Current OBD'!$B$6:$AL$2097,27,0)="Yes","3"," ")</f>
        <v xml:space="preserve"> </v>
      </c>
      <c r="J89" s="20" t="str">
        <f>IF(VLOOKUP(C89,'Current OBD'!$B$6:$AL$2097,28,0)="Yes","4"," ")</f>
        <v xml:space="preserve"> </v>
      </c>
      <c r="K89" s="20" t="str">
        <f>IF(VLOOKUP(C89,'Current OBD'!$B$6:$AL$2097,29,0)="Yes","5"," ")</f>
        <v xml:space="preserve"> </v>
      </c>
      <c r="L89" s="20" t="str">
        <f>IF(VLOOKUP(C89,'Current OBD'!$B$6:$AL$2097,30,0)="Yes","6"," ")</f>
        <v>6</v>
      </c>
      <c r="M89" s="20" t="str">
        <f>IF(VLOOKUP(C89,'Current OBD'!$B$6:$AL$2097,31,0)="Yes","7"," ")</f>
        <v>7</v>
      </c>
      <c r="N89" s="20" t="str">
        <f>IF(VLOOKUP(C89,'Current OBD'!$B$6:$AL$2097,32,0)="Yes","8"," ")</f>
        <v>8</v>
      </c>
      <c r="O89" s="20" t="str">
        <f>IF(VLOOKUP(C89,'Current OBD'!$B$6:$AL$2097,33,0)="Yes","9"," ")</f>
        <v xml:space="preserve"> </v>
      </c>
      <c r="P89" s="20" t="str">
        <f>IF(VLOOKUP(C89,'Current OBD'!$B$6:$AL$2097,34,0)="Yes","10"," ")</f>
        <v xml:space="preserve"> </v>
      </c>
      <c r="Q89" s="20" t="str">
        <f>IF(VLOOKUP(C89,'Current OBD'!$B$6:$AL$2097,35,0)="Yes","11"," ")</f>
        <v xml:space="preserve"> </v>
      </c>
      <c r="R89" s="20" t="str">
        <f>IF(VLOOKUP(C89,'Current OBD'!$B$6:$AL$2097,36,0)="Yes","12"," ")</f>
        <v xml:space="preserve"> </v>
      </c>
      <c r="S89" s="44">
        <v>351</v>
      </c>
      <c r="T89" s="44">
        <v>0</v>
      </c>
      <c r="U89" s="44">
        <v>715</v>
      </c>
      <c r="V89" s="12">
        <f t="shared" si="9"/>
        <v>0.49090909090909091</v>
      </c>
      <c r="W89" s="12">
        <f t="shared" si="10"/>
        <v>0</v>
      </c>
      <c r="X89" s="12">
        <f t="shared" si="8"/>
        <v>0.49090909090909091</v>
      </c>
    </row>
    <row r="90" spans="1:24">
      <c r="A90" s="17" t="str">
        <f>VLOOKUP(C90,'Current OBD'!$B$6:$K$2098,4,0)</f>
        <v>Benton</v>
      </c>
      <c r="B90" s="17" t="str">
        <f>VLOOKUP(C90,'Current OBD'!$B$6:$K$2098,3,0)</f>
        <v>03-400</v>
      </c>
      <c r="C90" s="18">
        <v>661163</v>
      </c>
      <c r="D90" s="8" t="s">
        <v>3850</v>
      </c>
      <c r="E90" s="20" t="str">
        <f>IF(VLOOKUP(C90,'Current OBD'!$B$6:$AL$2097,23,0)="Yes","PK"," ")</f>
        <v xml:space="preserve"> </v>
      </c>
      <c r="F90" s="20" t="str">
        <f>IF(VLOOKUP(C90,'Current OBD'!$B$6:$AL$2097,24,0)="Yes","K"," ")</f>
        <v xml:space="preserve"> </v>
      </c>
      <c r="G90" s="20" t="str">
        <f>IF(VLOOKUP(C90,'Current OBD'!$B$6:$AL$2097,25,0)="Yes","1"," ")</f>
        <v xml:space="preserve"> </v>
      </c>
      <c r="H90" s="20" t="str">
        <f>IF(VLOOKUP(C90,'Current OBD'!$B$6:$AL$2097,26,0)="Yes","2"," ")</f>
        <v xml:space="preserve"> </v>
      </c>
      <c r="I90" s="20" t="str">
        <f>IF(VLOOKUP(C90,'Current OBD'!$B$6:$AL$2097,27,0)="Yes","3"," ")</f>
        <v xml:space="preserve"> </v>
      </c>
      <c r="J90" s="20" t="str">
        <f>IF(VLOOKUP(C90,'Current OBD'!$B$6:$AL$2097,28,0)="Yes","4"," ")</f>
        <v xml:space="preserve"> </v>
      </c>
      <c r="K90" s="20" t="str">
        <f>IF(VLOOKUP(C90,'Current OBD'!$B$6:$AL$2097,29,0)="Yes","5"," ")</f>
        <v xml:space="preserve"> </v>
      </c>
      <c r="L90" s="20" t="str">
        <f>IF(VLOOKUP(C90,'Current OBD'!$B$6:$AL$2097,30,0)="Yes","6"," ")</f>
        <v xml:space="preserve"> </v>
      </c>
      <c r="M90" s="20" t="str">
        <f>IF(VLOOKUP(C90,'Current OBD'!$B$6:$AL$2097,31,0)="Yes","7"," ")</f>
        <v xml:space="preserve"> </v>
      </c>
      <c r="N90" s="20" t="str">
        <f>IF(VLOOKUP(C90,'Current OBD'!$B$6:$AL$2097,32,0)="Yes","8"," ")</f>
        <v xml:space="preserve"> </v>
      </c>
      <c r="O90" s="20" t="str">
        <f>IF(VLOOKUP(C90,'Current OBD'!$B$6:$AL$2097,33,0)="Yes","9"," ")</f>
        <v>9</v>
      </c>
      <c r="P90" s="20" t="str">
        <f>IF(VLOOKUP(C90,'Current OBD'!$B$6:$AL$2097,34,0)="Yes","10"," ")</f>
        <v>10</v>
      </c>
      <c r="Q90" s="20" t="str">
        <f>IF(VLOOKUP(C90,'Current OBD'!$B$6:$AL$2097,35,0)="Yes","11"," ")</f>
        <v>11</v>
      </c>
      <c r="R90" s="20" t="str">
        <f>IF(VLOOKUP(C90,'Current OBD'!$B$6:$AL$2097,36,0)="Yes","12"," ")</f>
        <v>12</v>
      </c>
      <c r="S90" s="44">
        <v>456</v>
      </c>
      <c r="T90" s="44">
        <v>88</v>
      </c>
      <c r="U90" s="44">
        <v>1969</v>
      </c>
      <c r="V90" s="12">
        <f t="shared" si="9"/>
        <v>0.23158963941086846</v>
      </c>
      <c r="W90" s="12">
        <f t="shared" si="10"/>
        <v>4.4692737430167599E-2</v>
      </c>
      <c r="X90" s="12">
        <f t="shared" si="8"/>
        <v>0.27628237684103607</v>
      </c>
    </row>
    <row r="91" spans="1:24">
      <c r="A91" s="17" t="str">
        <f>VLOOKUP(C91,'Current OBD'!$B$6:$K$2098,4,0)</f>
        <v>Benton</v>
      </c>
      <c r="B91" s="17" t="str">
        <f>VLOOKUP(C91,'Current OBD'!$B$6:$K$2098,3,0)</f>
        <v>03-400</v>
      </c>
      <c r="C91" s="18">
        <v>664030</v>
      </c>
      <c r="D91" s="8" t="s">
        <v>3852</v>
      </c>
      <c r="E91" s="20" t="str">
        <f>IF(VLOOKUP(C91,'Current OBD'!$B$6:$AL$2097,23,0)="Yes","PK"," ")</f>
        <v xml:space="preserve"> </v>
      </c>
      <c r="F91" s="20" t="str">
        <f>IF(VLOOKUP(C91,'Current OBD'!$B$6:$AL$2097,24,0)="Yes","K"," ")</f>
        <v>K</v>
      </c>
      <c r="G91" s="20" t="str">
        <f>IF(VLOOKUP(C91,'Current OBD'!$B$6:$AL$2097,25,0)="Yes","1"," ")</f>
        <v>1</v>
      </c>
      <c r="H91" s="20" t="str">
        <f>IF(VLOOKUP(C91,'Current OBD'!$B$6:$AL$2097,26,0)="Yes","2"," ")</f>
        <v>2</v>
      </c>
      <c r="I91" s="20" t="str">
        <f>IF(VLOOKUP(C91,'Current OBD'!$B$6:$AL$2097,27,0)="Yes","3"," ")</f>
        <v>3</v>
      </c>
      <c r="J91" s="20" t="str">
        <f>IF(VLOOKUP(C91,'Current OBD'!$B$6:$AL$2097,28,0)="Yes","4"," ")</f>
        <v>4</v>
      </c>
      <c r="K91" s="20" t="str">
        <f>IF(VLOOKUP(C91,'Current OBD'!$B$6:$AL$2097,29,0)="Yes","5"," ")</f>
        <v>5</v>
      </c>
      <c r="L91" s="20" t="str">
        <f>IF(VLOOKUP(C91,'Current OBD'!$B$6:$AL$2097,30,0)="Yes","6"," ")</f>
        <v xml:space="preserve"> </v>
      </c>
      <c r="M91" s="20" t="str">
        <f>IF(VLOOKUP(C91,'Current OBD'!$B$6:$AL$2097,31,0)="Yes","7"," ")</f>
        <v xml:space="preserve"> </v>
      </c>
      <c r="N91" s="20" t="str">
        <f>IF(VLOOKUP(C91,'Current OBD'!$B$6:$AL$2097,32,0)="Yes","8"," ")</f>
        <v xml:space="preserve"> </v>
      </c>
      <c r="O91" s="20" t="str">
        <f>IF(VLOOKUP(C91,'Current OBD'!$B$6:$AL$2097,33,0)="Yes","9"," ")</f>
        <v xml:space="preserve"> </v>
      </c>
      <c r="P91" s="20" t="str">
        <f>IF(VLOOKUP(C91,'Current OBD'!$B$6:$AL$2097,34,0)="Yes","10"," ")</f>
        <v xml:space="preserve"> </v>
      </c>
      <c r="Q91" s="20" t="str">
        <f>IF(VLOOKUP(C91,'Current OBD'!$B$6:$AL$2097,35,0)="Yes","11"," ")</f>
        <v xml:space="preserve"> </v>
      </c>
      <c r="R91" s="20" t="str">
        <f>IF(VLOOKUP(C91,'Current OBD'!$B$6:$AL$2097,36,0)="Yes","12"," ")</f>
        <v xml:space="preserve"> </v>
      </c>
      <c r="S91" s="44">
        <v>463</v>
      </c>
      <c r="T91" s="44">
        <v>0</v>
      </c>
      <c r="U91" s="44">
        <v>522</v>
      </c>
      <c r="V91" s="12">
        <f t="shared" si="9"/>
        <v>0.8869731800766284</v>
      </c>
      <c r="W91" s="12">
        <f t="shared" si="10"/>
        <v>0</v>
      </c>
      <c r="X91" s="12">
        <f t="shared" si="8"/>
        <v>0.8869731800766284</v>
      </c>
    </row>
    <row r="92" spans="1:24">
      <c r="A92" s="17" t="str">
        <f>VLOOKUP(C92,'Current OBD'!$B$6:$K$2098,4,0)</f>
        <v>Benton</v>
      </c>
      <c r="B92" s="17" t="str">
        <f>VLOOKUP(C92,'Current OBD'!$B$6:$K$2098,3,0)</f>
        <v>03-400</v>
      </c>
      <c r="C92" s="18">
        <v>664029</v>
      </c>
      <c r="D92" s="8" t="s">
        <v>2850</v>
      </c>
      <c r="E92" s="20" t="str">
        <f>IF(VLOOKUP(C92,'Current OBD'!$B$6:$AL$2097,23,0)="Yes","PK"," ")</f>
        <v xml:space="preserve"> </v>
      </c>
      <c r="F92" s="20" t="str">
        <f>IF(VLOOKUP(C92,'Current OBD'!$B$6:$AL$2097,24,0)="Yes","K"," ")</f>
        <v>K</v>
      </c>
      <c r="G92" s="20" t="str">
        <f>IF(VLOOKUP(C92,'Current OBD'!$B$6:$AL$2097,25,0)="Yes","1"," ")</f>
        <v>1</v>
      </c>
      <c r="H92" s="20" t="str">
        <f>IF(VLOOKUP(C92,'Current OBD'!$B$6:$AL$2097,26,0)="Yes","2"," ")</f>
        <v>2</v>
      </c>
      <c r="I92" s="20" t="str">
        <f>IF(VLOOKUP(C92,'Current OBD'!$B$6:$AL$2097,27,0)="Yes","3"," ")</f>
        <v>3</v>
      </c>
      <c r="J92" s="20" t="str">
        <f>IF(VLOOKUP(C92,'Current OBD'!$B$6:$AL$2097,28,0)="Yes","4"," ")</f>
        <v>4</v>
      </c>
      <c r="K92" s="20" t="str">
        <f>IF(VLOOKUP(C92,'Current OBD'!$B$6:$AL$2097,29,0)="Yes","5"," ")</f>
        <v>5</v>
      </c>
      <c r="L92" s="20" t="str">
        <f>IF(VLOOKUP(C92,'Current OBD'!$B$6:$AL$2097,30,0)="Yes","6"," ")</f>
        <v xml:space="preserve"> </v>
      </c>
      <c r="M92" s="20" t="str">
        <f>IF(VLOOKUP(C92,'Current OBD'!$B$6:$AL$2097,31,0)="Yes","7"," ")</f>
        <v xml:space="preserve"> </v>
      </c>
      <c r="N92" s="20" t="str">
        <f>IF(VLOOKUP(C92,'Current OBD'!$B$6:$AL$2097,32,0)="Yes","8"," ")</f>
        <v xml:space="preserve"> </v>
      </c>
      <c r="O92" s="20" t="str">
        <f>IF(VLOOKUP(C92,'Current OBD'!$B$6:$AL$2097,33,0)="Yes","9"," ")</f>
        <v xml:space="preserve"> </v>
      </c>
      <c r="P92" s="20" t="str">
        <f>IF(VLOOKUP(C92,'Current OBD'!$B$6:$AL$2097,34,0)="Yes","10"," ")</f>
        <v xml:space="preserve"> </v>
      </c>
      <c r="Q92" s="20" t="str">
        <f>IF(VLOOKUP(C92,'Current OBD'!$B$6:$AL$2097,35,0)="Yes","11"," ")</f>
        <v xml:space="preserve"> </v>
      </c>
      <c r="R92" s="20" t="str">
        <f>IF(VLOOKUP(C92,'Current OBD'!$B$6:$AL$2097,36,0)="Yes","12"," ")</f>
        <v xml:space="preserve"> </v>
      </c>
      <c r="S92" s="44">
        <v>405</v>
      </c>
      <c r="T92" s="44">
        <v>0</v>
      </c>
      <c r="U92" s="44">
        <v>405</v>
      </c>
      <c r="V92" s="12">
        <f t="shared" si="9"/>
        <v>1</v>
      </c>
      <c r="W92" s="12">
        <f t="shared" si="10"/>
        <v>0</v>
      </c>
      <c r="X92" s="12">
        <f t="shared" si="8"/>
        <v>1</v>
      </c>
    </row>
    <row r="93" spans="1:24">
      <c r="A93" s="17" t="str">
        <f>VLOOKUP(C93,'Current OBD'!$B$6:$K$2098,4,0)</f>
        <v>Benton</v>
      </c>
      <c r="B93" s="17" t="str">
        <f>VLOOKUP(C93,'Current OBD'!$B$6:$K$2098,3,0)</f>
        <v>03-400</v>
      </c>
      <c r="C93" s="18">
        <v>684860</v>
      </c>
      <c r="D93" s="8" t="s">
        <v>3855</v>
      </c>
      <c r="E93" s="20" t="str">
        <f>IF(VLOOKUP(C93,'Current OBD'!$B$6:$AL$2097,23,0)="Yes","PK"," ")</f>
        <v xml:space="preserve"> </v>
      </c>
      <c r="F93" s="20" t="str">
        <f>IF(VLOOKUP(C93,'Current OBD'!$B$6:$AL$2097,24,0)="Yes","K"," ")</f>
        <v xml:space="preserve"> </v>
      </c>
      <c r="G93" s="20" t="str">
        <f>IF(VLOOKUP(C93,'Current OBD'!$B$6:$AL$2097,25,0)="Yes","1"," ")</f>
        <v xml:space="preserve"> </v>
      </c>
      <c r="H93" s="20" t="str">
        <f>IF(VLOOKUP(C93,'Current OBD'!$B$6:$AL$2097,26,0)="Yes","2"," ")</f>
        <v xml:space="preserve"> </v>
      </c>
      <c r="I93" s="20" t="str">
        <f>IF(VLOOKUP(C93,'Current OBD'!$B$6:$AL$2097,27,0)="Yes","3"," ")</f>
        <v xml:space="preserve"> </v>
      </c>
      <c r="J93" s="20" t="str">
        <f>IF(VLOOKUP(C93,'Current OBD'!$B$6:$AL$2097,28,0)="Yes","4"," ")</f>
        <v xml:space="preserve"> </v>
      </c>
      <c r="K93" s="20" t="str">
        <f>IF(VLOOKUP(C93,'Current OBD'!$B$6:$AL$2097,29,0)="Yes","5"," ")</f>
        <v xml:space="preserve"> </v>
      </c>
      <c r="L93" s="20" t="str">
        <f>IF(VLOOKUP(C93,'Current OBD'!$B$6:$AL$2097,30,0)="Yes","6"," ")</f>
        <v>6</v>
      </c>
      <c r="M93" s="20" t="str">
        <f>IF(VLOOKUP(C93,'Current OBD'!$B$6:$AL$2097,31,0)="Yes","7"," ")</f>
        <v>7</v>
      </c>
      <c r="N93" s="20" t="str">
        <f>IF(VLOOKUP(C93,'Current OBD'!$B$6:$AL$2097,32,0)="Yes","8"," ")</f>
        <v>8</v>
      </c>
      <c r="O93" s="20" t="str">
        <f>IF(VLOOKUP(C93,'Current OBD'!$B$6:$AL$2097,33,0)="Yes","9"," ")</f>
        <v xml:space="preserve"> </v>
      </c>
      <c r="P93" s="20" t="str">
        <f>IF(VLOOKUP(C93,'Current OBD'!$B$6:$AL$2097,34,0)="Yes","10"," ")</f>
        <v xml:space="preserve"> </v>
      </c>
      <c r="Q93" s="20" t="str">
        <f>IF(VLOOKUP(C93,'Current OBD'!$B$6:$AL$2097,35,0)="Yes","11"," ")</f>
        <v xml:space="preserve"> </v>
      </c>
      <c r="R93" s="20" t="str">
        <f>IF(VLOOKUP(C93,'Current OBD'!$B$6:$AL$2097,36,0)="Yes","12"," ")</f>
        <v xml:space="preserve"> </v>
      </c>
      <c r="S93" s="44">
        <v>107</v>
      </c>
      <c r="T93" s="44">
        <v>31</v>
      </c>
      <c r="U93" s="44">
        <v>826</v>
      </c>
      <c r="V93" s="12">
        <f t="shared" si="9"/>
        <v>0.12953995157384987</v>
      </c>
      <c r="W93" s="12">
        <f t="shared" si="10"/>
        <v>3.7530266343825669E-2</v>
      </c>
      <c r="X93" s="12">
        <f t="shared" si="8"/>
        <v>0.16707021791767554</v>
      </c>
    </row>
    <row r="94" spans="1:24">
      <c r="A94" s="17" t="str">
        <f>VLOOKUP(C94,'Current OBD'!$B$6:$K$2098,4,0)</f>
        <v>Benton</v>
      </c>
      <c r="B94" s="17" t="str">
        <f>VLOOKUP(C94,'Current OBD'!$B$6:$K$2098,3,0)</f>
        <v>03-400</v>
      </c>
      <c r="C94" s="18">
        <v>661156</v>
      </c>
      <c r="D94" s="8" t="s">
        <v>3857</v>
      </c>
      <c r="E94" s="20" t="str">
        <f>IF(VLOOKUP(C94,'Current OBD'!$B$6:$AL$2097,23,0)="Yes","PK"," ")</f>
        <v xml:space="preserve"> </v>
      </c>
      <c r="F94" s="20" t="str">
        <f>IF(VLOOKUP(C94,'Current OBD'!$B$6:$AL$2097,24,0)="Yes","K"," ")</f>
        <v>K</v>
      </c>
      <c r="G94" s="20" t="str">
        <f>IF(VLOOKUP(C94,'Current OBD'!$B$6:$AL$2097,25,0)="Yes","1"," ")</f>
        <v>1</v>
      </c>
      <c r="H94" s="20" t="str">
        <f>IF(VLOOKUP(C94,'Current OBD'!$B$6:$AL$2097,26,0)="Yes","2"," ")</f>
        <v>2</v>
      </c>
      <c r="I94" s="20" t="str">
        <f>IF(VLOOKUP(C94,'Current OBD'!$B$6:$AL$2097,27,0)="Yes","3"," ")</f>
        <v>3</v>
      </c>
      <c r="J94" s="20" t="str">
        <f>IF(VLOOKUP(C94,'Current OBD'!$B$6:$AL$2097,28,0)="Yes","4"," ")</f>
        <v>4</v>
      </c>
      <c r="K94" s="20" t="str">
        <f>IF(VLOOKUP(C94,'Current OBD'!$B$6:$AL$2097,29,0)="Yes","5"," ")</f>
        <v>5</v>
      </c>
      <c r="L94" s="20" t="str">
        <f>IF(VLOOKUP(C94,'Current OBD'!$B$6:$AL$2097,30,0)="Yes","6"," ")</f>
        <v xml:space="preserve"> </v>
      </c>
      <c r="M94" s="20" t="str">
        <f>IF(VLOOKUP(C94,'Current OBD'!$B$6:$AL$2097,31,0)="Yes","7"," ")</f>
        <v xml:space="preserve"> </v>
      </c>
      <c r="N94" s="20" t="str">
        <f>IF(VLOOKUP(C94,'Current OBD'!$B$6:$AL$2097,32,0)="Yes","8"," ")</f>
        <v xml:space="preserve"> </v>
      </c>
      <c r="O94" s="20" t="str">
        <f>IF(VLOOKUP(C94,'Current OBD'!$B$6:$AL$2097,33,0)="Yes","9"," ")</f>
        <v xml:space="preserve"> </v>
      </c>
      <c r="P94" s="20" t="str">
        <f>IF(VLOOKUP(C94,'Current OBD'!$B$6:$AL$2097,34,0)="Yes","10"," ")</f>
        <v xml:space="preserve"> </v>
      </c>
      <c r="Q94" s="20" t="str">
        <f>IF(VLOOKUP(C94,'Current OBD'!$B$6:$AL$2097,35,0)="Yes","11"," ")</f>
        <v xml:space="preserve"> </v>
      </c>
      <c r="R94" s="20" t="str">
        <f>IF(VLOOKUP(C94,'Current OBD'!$B$6:$AL$2097,36,0)="Yes","12"," ")</f>
        <v xml:space="preserve"> </v>
      </c>
      <c r="S94" s="44">
        <v>467</v>
      </c>
      <c r="T94" s="44">
        <v>0</v>
      </c>
      <c r="U94" s="44">
        <v>484</v>
      </c>
      <c r="V94" s="12">
        <f t="shared" si="9"/>
        <v>0.96487603305785119</v>
      </c>
      <c r="W94" s="12">
        <f t="shared" si="10"/>
        <v>0</v>
      </c>
      <c r="X94" s="12">
        <f t="shared" si="8"/>
        <v>0.96487603305785119</v>
      </c>
    </row>
    <row r="95" spans="1:24">
      <c r="A95" s="17" t="str">
        <f>VLOOKUP(C95,'Current OBD'!$B$6:$K$2098,4,0)</f>
        <v>Benton</v>
      </c>
      <c r="B95" s="17" t="str">
        <f>VLOOKUP(C95,'Current OBD'!$B$6:$K$2098,3,0)</f>
        <v>03-400</v>
      </c>
      <c r="C95" s="18">
        <v>664886</v>
      </c>
      <c r="D95" s="8" t="s">
        <v>3859</v>
      </c>
      <c r="E95" s="20" t="str">
        <f>IF(VLOOKUP(C95,'Current OBD'!$B$6:$AL$2097,23,0)="Yes","PK"," ")</f>
        <v xml:space="preserve"> </v>
      </c>
      <c r="F95" s="20" t="str">
        <f>IF(VLOOKUP(C95,'Current OBD'!$B$6:$AL$2097,24,0)="Yes","K"," ")</f>
        <v>K</v>
      </c>
      <c r="G95" s="20" t="str">
        <f>IF(VLOOKUP(C95,'Current OBD'!$B$6:$AL$2097,25,0)="Yes","1"," ")</f>
        <v>1</v>
      </c>
      <c r="H95" s="20" t="str">
        <f>IF(VLOOKUP(C95,'Current OBD'!$B$6:$AL$2097,26,0)="Yes","2"," ")</f>
        <v>2</v>
      </c>
      <c r="I95" s="20" t="str">
        <f>IF(VLOOKUP(C95,'Current OBD'!$B$6:$AL$2097,27,0)="Yes","3"," ")</f>
        <v>3</v>
      </c>
      <c r="J95" s="20" t="str">
        <f>IF(VLOOKUP(C95,'Current OBD'!$B$6:$AL$2097,28,0)="Yes","4"," ")</f>
        <v>4</v>
      </c>
      <c r="K95" s="20" t="str">
        <f>IF(VLOOKUP(C95,'Current OBD'!$B$6:$AL$2097,29,0)="Yes","5"," ")</f>
        <v>5</v>
      </c>
      <c r="L95" s="20" t="str">
        <f>IF(VLOOKUP(C95,'Current OBD'!$B$6:$AL$2097,30,0)="Yes","6"," ")</f>
        <v xml:space="preserve"> </v>
      </c>
      <c r="M95" s="20" t="str">
        <f>IF(VLOOKUP(C95,'Current OBD'!$B$6:$AL$2097,31,0)="Yes","7"," ")</f>
        <v xml:space="preserve"> </v>
      </c>
      <c r="N95" s="20" t="str">
        <f>IF(VLOOKUP(C95,'Current OBD'!$B$6:$AL$2097,32,0)="Yes","8"," ")</f>
        <v xml:space="preserve"> </v>
      </c>
      <c r="O95" s="20" t="str">
        <f>IF(VLOOKUP(C95,'Current OBD'!$B$6:$AL$2097,33,0)="Yes","9"," ")</f>
        <v xml:space="preserve"> </v>
      </c>
      <c r="P95" s="20" t="str">
        <f>IF(VLOOKUP(C95,'Current OBD'!$B$6:$AL$2097,34,0)="Yes","10"," ")</f>
        <v xml:space="preserve"> </v>
      </c>
      <c r="Q95" s="20" t="str">
        <f>IF(VLOOKUP(C95,'Current OBD'!$B$6:$AL$2097,35,0)="Yes","11"," ")</f>
        <v xml:space="preserve"> </v>
      </c>
      <c r="R95" s="20" t="str">
        <f>IF(VLOOKUP(C95,'Current OBD'!$B$6:$AL$2097,36,0)="Yes","12"," ")</f>
        <v xml:space="preserve"> </v>
      </c>
      <c r="S95" s="44">
        <v>470</v>
      </c>
      <c r="T95" s="44">
        <v>0</v>
      </c>
      <c r="U95" s="44">
        <v>470</v>
      </c>
      <c r="V95" s="12">
        <f t="shared" si="9"/>
        <v>1</v>
      </c>
      <c r="W95" s="12">
        <f t="shared" si="10"/>
        <v>0</v>
      </c>
      <c r="X95" s="12">
        <f t="shared" si="8"/>
        <v>1</v>
      </c>
    </row>
    <row r="96" spans="1:24">
      <c r="A96" s="17" t="str">
        <f>VLOOKUP(C96,'Current OBD'!$B$6:$K$2098,4,0)</f>
        <v>Benton</v>
      </c>
      <c r="B96" s="17" t="str">
        <f>VLOOKUP(C96,'Current OBD'!$B$6:$K$2098,3,0)</f>
        <v>03-400</v>
      </c>
      <c r="C96" s="18">
        <v>683554</v>
      </c>
      <c r="D96" s="8" t="s">
        <v>3861</v>
      </c>
      <c r="E96" s="20" t="str">
        <f>IF(VLOOKUP(C96,'Current OBD'!$B$6:$AL$2097,23,0)="Yes","PK"," ")</f>
        <v xml:space="preserve"> </v>
      </c>
      <c r="F96" s="20" t="str">
        <f>IF(VLOOKUP(C96,'Current OBD'!$B$6:$AL$2097,24,0)="Yes","K"," ")</f>
        <v>K</v>
      </c>
      <c r="G96" s="20" t="str">
        <f>IF(VLOOKUP(C96,'Current OBD'!$B$6:$AL$2097,25,0)="Yes","1"," ")</f>
        <v>1</v>
      </c>
      <c r="H96" s="20" t="str">
        <f>IF(VLOOKUP(C96,'Current OBD'!$B$6:$AL$2097,26,0)="Yes","2"," ")</f>
        <v>2</v>
      </c>
      <c r="I96" s="20" t="str">
        <f>IF(VLOOKUP(C96,'Current OBD'!$B$6:$AL$2097,27,0)="Yes","3"," ")</f>
        <v>3</v>
      </c>
      <c r="J96" s="20" t="str">
        <f>IF(VLOOKUP(C96,'Current OBD'!$B$6:$AL$2097,28,0)="Yes","4"," ")</f>
        <v>4</v>
      </c>
      <c r="K96" s="20" t="str">
        <f>IF(VLOOKUP(C96,'Current OBD'!$B$6:$AL$2097,29,0)="Yes","5"," ")</f>
        <v>5</v>
      </c>
      <c r="L96" s="20" t="str">
        <f>IF(VLOOKUP(C96,'Current OBD'!$B$6:$AL$2097,30,0)="Yes","6"," ")</f>
        <v xml:space="preserve"> </v>
      </c>
      <c r="M96" s="20" t="str">
        <f>IF(VLOOKUP(C96,'Current OBD'!$B$6:$AL$2097,31,0)="Yes","7"," ")</f>
        <v xml:space="preserve"> </v>
      </c>
      <c r="N96" s="20" t="str">
        <f>IF(VLOOKUP(C96,'Current OBD'!$B$6:$AL$2097,32,0)="Yes","8"," ")</f>
        <v xml:space="preserve"> </v>
      </c>
      <c r="O96" s="20" t="str">
        <f>IF(VLOOKUP(C96,'Current OBD'!$B$6:$AL$2097,33,0)="Yes","9"," ")</f>
        <v xml:space="preserve"> </v>
      </c>
      <c r="P96" s="20" t="str">
        <f>IF(VLOOKUP(C96,'Current OBD'!$B$6:$AL$2097,34,0)="Yes","10"," ")</f>
        <v xml:space="preserve"> </v>
      </c>
      <c r="Q96" s="20" t="str">
        <f>IF(VLOOKUP(C96,'Current OBD'!$B$6:$AL$2097,35,0)="Yes","11"," ")</f>
        <v xml:space="preserve"> </v>
      </c>
      <c r="R96" s="20" t="str">
        <f>IF(VLOOKUP(C96,'Current OBD'!$B$6:$AL$2097,36,0)="Yes","12"," ")</f>
        <v xml:space="preserve"> </v>
      </c>
      <c r="S96" s="44">
        <v>116</v>
      </c>
      <c r="T96" s="44">
        <v>19</v>
      </c>
      <c r="U96" s="44">
        <v>622</v>
      </c>
      <c r="V96" s="12">
        <f t="shared" si="9"/>
        <v>0.18649517684887459</v>
      </c>
      <c r="W96" s="12">
        <f t="shared" si="10"/>
        <v>3.0546623794212219E-2</v>
      </c>
      <c r="X96" s="12">
        <f t="shared" si="8"/>
        <v>0.21704180064308681</v>
      </c>
    </row>
    <row r="97" spans="1:24">
      <c r="A97" s="17" t="str">
        <f>VLOOKUP(C97,'Current OBD'!$B$6:$K$2098,4,0)</f>
        <v>Benton</v>
      </c>
      <c r="B97" s="17" t="str">
        <f>VLOOKUP(C97,'Current OBD'!$B$6:$K$2098,3,0)</f>
        <v>03-400</v>
      </c>
      <c r="C97" s="18">
        <v>661164</v>
      </c>
      <c r="D97" s="8" t="s">
        <v>3863</v>
      </c>
      <c r="E97" s="20" t="str">
        <f>IF(VLOOKUP(C97,'Current OBD'!$B$6:$AL$2097,23,0)="Yes","PK"," ")</f>
        <v xml:space="preserve"> </v>
      </c>
      <c r="F97" s="20" t="str">
        <f>IF(VLOOKUP(C97,'Current OBD'!$B$6:$AL$2097,24,0)="Yes","K"," ")</f>
        <v xml:space="preserve"> </v>
      </c>
      <c r="G97" s="20" t="str">
        <f>IF(VLOOKUP(C97,'Current OBD'!$B$6:$AL$2097,25,0)="Yes","1"," ")</f>
        <v xml:space="preserve"> </v>
      </c>
      <c r="H97" s="20" t="str">
        <f>IF(VLOOKUP(C97,'Current OBD'!$B$6:$AL$2097,26,0)="Yes","2"," ")</f>
        <v xml:space="preserve"> </v>
      </c>
      <c r="I97" s="20" t="str">
        <f>IF(VLOOKUP(C97,'Current OBD'!$B$6:$AL$2097,27,0)="Yes","3"," ")</f>
        <v xml:space="preserve"> </v>
      </c>
      <c r="J97" s="20" t="str">
        <f>IF(VLOOKUP(C97,'Current OBD'!$B$6:$AL$2097,28,0)="Yes","4"," ")</f>
        <v xml:space="preserve"> </v>
      </c>
      <c r="K97" s="20" t="str">
        <f>IF(VLOOKUP(C97,'Current OBD'!$B$6:$AL$2097,29,0)="Yes","5"," ")</f>
        <v xml:space="preserve"> </v>
      </c>
      <c r="L97" s="20" t="str">
        <f>IF(VLOOKUP(C97,'Current OBD'!$B$6:$AL$2097,30,0)="Yes","6"," ")</f>
        <v xml:space="preserve"> </v>
      </c>
      <c r="M97" s="20" t="str">
        <f>IF(VLOOKUP(C97,'Current OBD'!$B$6:$AL$2097,31,0)="Yes","7"," ")</f>
        <v xml:space="preserve"> </v>
      </c>
      <c r="N97" s="20" t="str">
        <f>IF(VLOOKUP(C97,'Current OBD'!$B$6:$AL$2097,32,0)="Yes","8"," ")</f>
        <v xml:space="preserve"> </v>
      </c>
      <c r="O97" s="20" t="str">
        <f>IF(VLOOKUP(C97,'Current OBD'!$B$6:$AL$2097,33,0)="Yes","9"," ")</f>
        <v>9</v>
      </c>
      <c r="P97" s="20" t="str">
        <f>IF(VLOOKUP(C97,'Current OBD'!$B$6:$AL$2097,34,0)="Yes","10"," ")</f>
        <v>10</v>
      </c>
      <c r="Q97" s="20" t="str">
        <f>IF(VLOOKUP(C97,'Current OBD'!$B$6:$AL$2097,35,0)="Yes","11"," ")</f>
        <v>11</v>
      </c>
      <c r="R97" s="20" t="str">
        <f>IF(VLOOKUP(C97,'Current OBD'!$B$6:$AL$2097,36,0)="Yes","12"," ")</f>
        <v>12</v>
      </c>
      <c r="S97" s="44">
        <v>572</v>
      </c>
      <c r="T97" s="44">
        <v>119</v>
      </c>
      <c r="U97" s="44">
        <v>2251</v>
      </c>
      <c r="V97" s="12">
        <f t="shared" si="9"/>
        <v>0.25410928476232786</v>
      </c>
      <c r="W97" s="12">
        <f t="shared" si="10"/>
        <v>5.2865393158596181E-2</v>
      </c>
      <c r="X97" s="12">
        <f t="shared" si="8"/>
        <v>0.30697467792092403</v>
      </c>
    </row>
    <row r="98" spans="1:24">
      <c r="A98" s="17" t="str">
        <f>VLOOKUP(C98,'Current OBD'!$B$6:$K$2098,4,0)</f>
        <v>Benton</v>
      </c>
      <c r="B98" s="17" t="str">
        <f>VLOOKUP(C98,'Current OBD'!$B$6:$K$2098,3,0)</f>
        <v>03-400</v>
      </c>
      <c r="C98" s="18">
        <v>685348</v>
      </c>
      <c r="D98" s="8" t="s">
        <v>3865</v>
      </c>
      <c r="E98" s="20" t="str">
        <f>IF(VLOOKUP(C98,'Current OBD'!$B$6:$AL$2097,23,0)="Yes","PK"," ")</f>
        <v>PK</v>
      </c>
      <c r="F98" s="20" t="str">
        <f>IF(VLOOKUP(C98,'Current OBD'!$B$6:$AL$2097,24,0)="Yes","K"," ")</f>
        <v xml:space="preserve"> </v>
      </c>
      <c r="G98" s="20" t="str">
        <f>IF(VLOOKUP(C98,'Current OBD'!$B$6:$AL$2097,25,0)="Yes","1"," ")</f>
        <v xml:space="preserve"> </v>
      </c>
      <c r="H98" s="20" t="str">
        <f>IF(VLOOKUP(C98,'Current OBD'!$B$6:$AL$2097,26,0)="Yes","2"," ")</f>
        <v xml:space="preserve"> </v>
      </c>
      <c r="I98" s="20" t="str">
        <f>IF(VLOOKUP(C98,'Current OBD'!$B$6:$AL$2097,27,0)="Yes","3"," ")</f>
        <v xml:space="preserve"> </v>
      </c>
      <c r="J98" s="20" t="str">
        <f>IF(VLOOKUP(C98,'Current OBD'!$B$6:$AL$2097,28,0)="Yes","4"," ")</f>
        <v xml:space="preserve"> </v>
      </c>
      <c r="K98" s="20" t="str">
        <f>IF(VLOOKUP(C98,'Current OBD'!$B$6:$AL$2097,29,0)="Yes","5"," ")</f>
        <v xml:space="preserve"> </v>
      </c>
      <c r="L98" s="20" t="str">
        <f>IF(VLOOKUP(C98,'Current OBD'!$B$6:$AL$2097,30,0)="Yes","6"," ")</f>
        <v xml:space="preserve"> </v>
      </c>
      <c r="M98" s="20" t="str">
        <f>IF(VLOOKUP(C98,'Current OBD'!$B$6:$AL$2097,31,0)="Yes","7"," ")</f>
        <v xml:space="preserve"> </v>
      </c>
      <c r="N98" s="20" t="str">
        <f>IF(VLOOKUP(C98,'Current OBD'!$B$6:$AL$2097,32,0)="Yes","8"," ")</f>
        <v xml:space="preserve"> </v>
      </c>
      <c r="O98" s="20" t="str">
        <f>IF(VLOOKUP(C98,'Current OBD'!$B$6:$AL$2097,33,0)="Yes","9"," ")</f>
        <v xml:space="preserve"> </v>
      </c>
      <c r="P98" s="20" t="str">
        <f>IF(VLOOKUP(C98,'Current OBD'!$B$6:$AL$2097,34,0)="Yes","10"," ")</f>
        <v xml:space="preserve"> </v>
      </c>
      <c r="Q98" s="20" t="str">
        <f>IF(VLOOKUP(C98,'Current OBD'!$B$6:$AL$2097,35,0)="Yes","11"," ")</f>
        <v xml:space="preserve"> </v>
      </c>
      <c r="R98" s="20" t="str">
        <f>IF(VLOOKUP(C98,'Current OBD'!$B$6:$AL$2097,36,0)="Yes","12"," ")</f>
        <v xml:space="preserve"> </v>
      </c>
      <c r="S98" s="44">
        <v>303</v>
      </c>
      <c r="T98" s="44">
        <v>0</v>
      </c>
      <c r="U98" s="44">
        <v>303</v>
      </c>
      <c r="V98" s="12">
        <f t="shared" si="9"/>
        <v>1</v>
      </c>
      <c r="W98" s="12">
        <f t="shared" si="10"/>
        <v>0</v>
      </c>
      <c r="X98" s="12">
        <f t="shared" si="8"/>
        <v>1</v>
      </c>
    </row>
    <row r="99" spans="1:24">
      <c r="A99" s="17" t="str">
        <f>VLOOKUP(C99,'Current OBD'!$B$6:$K$2098,4,0)</f>
        <v>Benton</v>
      </c>
      <c r="B99" s="17" t="str">
        <f>VLOOKUP(C99,'Current OBD'!$B$6:$K$2098,3,0)</f>
        <v>03-400</v>
      </c>
      <c r="C99" s="18">
        <v>661165</v>
      </c>
      <c r="D99" s="8" t="s">
        <v>3867</v>
      </c>
      <c r="E99" s="20" t="str">
        <f>IF(VLOOKUP(C99,'Current OBD'!$B$6:$AL$2097,23,0)="Yes","PK"," ")</f>
        <v xml:space="preserve"> </v>
      </c>
      <c r="F99" s="20" t="str">
        <f>IF(VLOOKUP(C99,'Current OBD'!$B$6:$AL$2097,24,0)="Yes","K"," ")</f>
        <v xml:space="preserve"> </v>
      </c>
      <c r="G99" s="20" t="str">
        <f>IF(VLOOKUP(C99,'Current OBD'!$B$6:$AL$2097,25,0)="Yes","1"," ")</f>
        <v xml:space="preserve"> </v>
      </c>
      <c r="H99" s="20" t="str">
        <f>IF(VLOOKUP(C99,'Current OBD'!$B$6:$AL$2097,26,0)="Yes","2"," ")</f>
        <v xml:space="preserve"> </v>
      </c>
      <c r="I99" s="20" t="str">
        <f>IF(VLOOKUP(C99,'Current OBD'!$B$6:$AL$2097,27,0)="Yes","3"," ")</f>
        <v xml:space="preserve"> </v>
      </c>
      <c r="J99" s="20" t="str">
        <f>IF(VLOOKUP(C99,'Current OBD'!$B$6:$AL$2097,28,0)="Yes","4"," ")</f>
        <v xml:space="preserve"> </v>
      </c>
      <c r="K99" s="20" t="str">
        <f>IF(VLOOKUP(C99,'Current OBD'!$B$6:$AL$2097,29,0)="Yes","5"," ")</f>
        <v xml:space="preserve"> </v>
      </c>
      <c r="L99" s="20" t="str">
        <f>IF(VLOOKUP(C99,'Current OBD'!$B$6:$AL$2097,30,0)="Yes","6"," ")</f>
        <v xml:space="preserve"> </v>
      </c>
      <c r="M99" s="20" t="str">
        <f>IF(VLOOKUP(C99,'Current OBD'!$B$6:$AL$2097,31,0)="Yes","7"," ")</f>
        <v xml:space="preserve"> </v>
      </c>
      <c r="N99" s="20" t="str">
        <f>IF(VLOOKUP(C99,'Current OBD'!$B$6:$AL$2097,32,0)="Yes","8"," ")</f>
        <v xml:space="preserve"> </v>
      </c>
      <c r="O99" s="20" t="str">
        <f>IF(VLOOKUP(C99,'Current OBD'!$B$6:$AL$2097,33,0)="Yes","9"," ")</f>
        <v>9</v>
      </c>
      <c r="P99" s="20" t="str">
        <f>IF(VLOOKUP(C99,'Current OBD'!$B$6:$AL$2097,34,0)="Yes","10"," ")</f>
        <v>10</v>
      </c>
      <c r="Q99" s="20" t="str">
        <f>IF(VLOOKUP(C99,'Current OBD'!$B$6:$AL$2097,35,0)="Yes","11"," ")</f>
        <v>11</v>
      </c>
      <c r="R99" s="20" t="str">
        <f>IF(VLOOKUP(C99,'Current OBD'!$B$6:$AL$2097,36,0)="Yes","12"," ")</f>
        <v>12</v>
      </c>
      <c r="S99" s="44">
        <v>241</v>
      </c>
      <c r="T99" s="44">
        <v>0</v>
      </c>
      <c r="U99" s="44">
        <v>243</v>
      </c>
      <c r="V99" s="12">
        <f t="shared" si="9"/>
        <v>0.99176954732510292</v>
      </c>
      <c r="W99" s="12">
        <f t="shared" si="10"/>
        <v>0</v>
      </c>
      <c r="X99" s="12">
        <f t="shared" si="8"/>
        <v>0.99176954732510292</v>
      </c>
    </row>
    <row r="100" spans="1:24">
      <c r="A100" s="17" t="str">
        <f>VLOOKUP(C100,'Current OBD'!$B$6:$K$2098,4,0)</f>
        <v>Benton</v>
      </c>
      <c r="B100" s="17" t="str">
        <f>VLOOKUP(C100,'Current OBD'!$B$6:$K$2098,3,0)</f>
        <v>03-400</v>
      </c>
      <c r="C100" s="18">
        <v>665902</v>
      </c>
      <c r="D100" s="8" t="s">
        <v>3869</v>
      </c>
      <c r="E100" s="20" t="str">
        <f>IF(VLOOKUP(C100,'Current OBD'!$B$6:$AL$2097,23,0)="Yes","PK"," ")</f>
        <v xml:space="preserve"> </v>
      </c>
      <c r="F100" s="20" t="str">
        <f>IF(VLOOKUP(C100,'Current OBD'!$B$6:$AL$2097,24,0)="Yes","K"," ")</f>
        <v>K</v>
      </c>
      <c r="G100" s="20" t="str">
        <f>IF(VLOOKUP(C100,'Current OBD'!$B$6:$AL$2097,25,0)="Yes","1"," ")</f>
        <v>1</v>
      </c>
      <c r="H100" s="20" t="str">
        <f>IF(VLOOKUP(C100,'Current OBD'!$B$6:$AL$2097,26,0)="Yes","2"," ")</f>
        <v>2</v>
      </c>
      <c r="I100" s="20" t="str">
        <f>IF(VLOOKUP(C100,'Current OBD'!$B$6:$AL$2097,27,0)="Yes","3"," ")</f>
        <v>3</v>
      </c>
      <c r="J100" s="20" t="str">
        <f>IF(VLOOKUP(C100,'Current OBD'!$B$6:$AL$2097,28,0)="Yes","4"," ")</f>
        <v>4</v>
      </c>
      <c r="K100" s="20" t="str">
        <f>IF(VLOOKUP(C100,'Current OBD'!$B$6:$AL$2097,29,0)="Yes","5"," ")</f>
        <v>5</v>
      </c>
      <c r="L100" s="20" t="str">
        <f>IF(VLOOKUP(C100,'Current OBD'!$B$6:$AL$2097,30,0)="Yes","6"," ")</f>
        <v xml:space="preserve"> </v>
      </c>
      <c r="M100" s="20" t="str">
        <f>IF(VLOOKUP(C100,'Current OBD'!$B$6:$AL$2097,31,0)="Yes","7"," ")</f>
        <v xml:space="preserve"> </v>
      </c>
      <c r="N100" s="20" t="str">
        <f>IF(VLOOKUP(C100,'Current OBD'!$B$6:$AL$2097,32,0)="Yes","8"," ")</f>
        <v xml:space="preserve"> </v>
      </c>
      <c r="O100" s="20" t="str">
        <f>IF(VLOOKUP(C100,'Current OBD'!$B$6:$AL$2097,33,0)="Yes","9"," ")</f>
        <v xml:space="preserve"> </v>
      </c>
      <c r="P100" s="20" t="str">
        <f>IF(VLOOKUP(C100,'Current OBD'!$B$6:$AL$2097,34,0)="Yes","10"," ")</f>
        <v xml:space="preserve"> </v>
      </c>
      <c r="Q100" s="20" t="str">
        <f>IF(VLOOKUP(C100,'Current OBD'!$B$6:$AL$2097,35,0)="Yes","11"," ")</f>
        <v xml:space="preserve"> </v>
      </c>
      <c r="R100" s="20" t="str">
        <f>IF(VLOOKUP(C100,'Current OBD'!$B$6:$AL$2097,36,0)="Yes","12"," ")</f>
        <v xml:space="preserve"> </v>
      </c>
      <c r="S100" s="44">
        <v>311</v>
      </c>
      <c r="T100" s="44">
        <v>0</v>
      </c>
      <c r="U100" s="44">
        <v>456</v>
      </c>
      <c r="V100" s="12">
        <f t="shared" si="9"/>
        <v>0.68201754385964908</v>
      </c>
      <c r="W100" s="12">
        <f t="shared" si="10"/>
        <v>0</v>
      </c>
      <c r="X100" s="12">
        <f t="shared" si="8"/>
        <v>0.68201754385964908</v>
      </c>
    </row>
    <row r="101" spans="1:24">
      <c r="A101" s="17" t="str">
        <f>VLOOKUP(C101,'Current OBD'!$B$6:$K$2098,4,0)</f>
        <v>Benton</v>
      </c>
      <c r="B101" s="17" t="str">
        <f>VLOOKUP(C101,'Current OBD'!$B$6:$K$2098,3,0)</f>
        <v>03-400</v>
      </c>
      <c r="C101" s="18">
        <v>665547</v>
      </c>
      <c r="D101" s="8" t="s">
        <v>3871</v>
      </c>
      <c r="E101" s="20" t="str">
        <f>IF(VLOOKUP(C101,'Current OBD'!$B$6:$AL$2097,23,0)="Yes","PK"," ")</f>
        <v>PK</v>
      </c>
      <c r="F101" s="20" t="str">
        <f>IF(VLOOKUP(C101,'Current OBD'!$B$6:$AL$2097,24,0)="Yes","K"," ")</f>
        <v>K</v>
      </c>
      <c r="G101" s="20" t="str">
        <f>IF(VLOOKUP(C101,'Current OBD'!$B$6:$AL$2097,25,0)="Yes","1"," ")</f>
        <v>1</v>
      </c>
      <c r="H101" s="20" t="str">
        <f>IF(VLOOKUP(C101,'Current OBD'!$B$6:$AL$2097,26,0)="Yes","2"," ")</f>
        <v>2</v>
      </c>
      <c r="I101" s="20" t="str">
        <f>IF(VLOOKUP(C101,'Current OBD'!$B$6:$AL$2097,27,0)="Yes","3"," ")</f>
        <v>3</v>
      </c>
      <c r="J101" s="20" t="str">
        <f>IF(VLOOKUP(C101,'Current OBD'!$B$6:$AL$2097,28,0)="Yes","4"," ")</f>
        <v>4</v>
      </c>
      <c r="K101" s="20" t="str">
        <f>IF(VLOOKUP(C101,'Current OBD'!$B$6:$AL$2097,29,0)="Yes","5"," ")</f>
        <v>5</v>
      </c>
      <c r="L101" s="20" t="str">
        <f>IF(VLOOKUP(C101,'Current OBD'!$B$6:$AL$2097,30,0)="Yes","6"," ")</f>
        <v xml:space="preserve"> </v>
      </c>
      <c r="M101" s="20" t="str">
        <f>IF(VLOOKUP(C101,'Current OBD'!$B$6:$AL$2097,31,0)="Yes","7"," ")</f>
        <v xml:space="preserve"> </v>
      </c>
      <c r="N101" s="20" t="str">
        <f>IF(VLOOKUP(C101,'Current OBD'!$B$6:$AL$2097,32,0)="Yes","8"," ")</f>
        <v xml:space="preserve"> </v>
      </c>
      <c r="O101" s="20" t="str">
        <f>IF(VLOOKUP(C101,'Current OBD'!$B$6:$AL$2097,33,0)="Yes","9"," ")</f>
        <v xml:space="preserve"> </v>
      </c>
      <c r="P101" s="20" t="str">
        <f>IF(VLOOKUP(C101,'Current OBD'!$B$6:$AL$2097,34,0)="Yes","10"," ")</f>
        <v xml:space="preserve"> </v>
      </c>
      <c r="Q101" s="20" t="str">
        <f>IF(VLOOKUP(C101,'Current OBD'!$B$6:$AL$2097,35,0)="Yes","11"," ")</f>
        <v xml:space="preserve"> </v>
      </c>
      <c r="R101" s="20" t="str">
        <f>IF(VLOOKUP(C101,'Current OBD'!$B$6:$AL$2097,36,0)="Yes","12"," ")</f>
        <v xml:space="preserve"> </v>
      </c>
      <c r="S101" s="44">
        <v>342</v>
      </c>
      <c r="T101" s="44">
        <v>0</v>
      </c>
      <c r="U101" s="44">
        <v>472</v>
      </c>
      <c r="V101" s="12">
        <f t="shared" si="9"/>
        <v>0.72457627118644063</v>
      </c>
      <c r="W101" s="12">
        <f t="shared" si="10"/>
        <v>0</v>
      </c>
      <c r="X101" s="12">
        <f t="shared" si="8"/>
        <v>0.72457627118644063</v>
      </c>
    </row>
    <row r="102" spans="1:24">
      <c r="A102" s="17" t="str">
        <f>VLOOKUP(C102,'Current OBD'!$B$6:$K$2098,4,0)</f>
        <v>Benton</v>
      </c>
      <c r="B102" s="17" t="str">
        <f>VLOOKUP(C102,'Current OBD'!$B$6:$K$2098,3,0)</f>
        <v>03-400</v>
      </c>
      <c r="C102" s="18">
        <v>683555</v>
      </c>
      <c r="D102" s="8" t="s">
        <v>3873</v>
      </c>
      <c r="E102" s="20" t="str">
        <f>IF(VLOOKUP(C102,'Current OBD'!$B$6:$AL$2097,23,0)="Yes","PK"," ")</f>
        <v xml:space="preserve"> </v>
      </c>
      <c r="F102" s="20" t="str">
        <f>IF(VLOOKUP(C102,'Current OBD'!$B$6:$AL$2097,24,0)="Yes","K"," ")</f>
        <v>K</v>
      </c>
      <c r="G102" s="20" t="str">
        <f>IF(VLOOKUP(C102,'Current OBD'!$B$6:$AL$2097,25,0)="Yes","1"," ")</f>
        <v>1</v>
      </c>
      <c r="H102" s="20" t="str">
        <f>IF(VLOOKUP(C102,'Current OBD'!$B$6:$AL$2097,26,0)="Yes","2"," ")</f>
        <v>2</v>
      </c>
      <c r="I102" s="20" t="str">
        <f>IF(VLOOKUP(C102,'Current OBD'!$B$6:$AL$2097,27,0)="Yes","3"," ")</f>
        <v>3</v>
      </c>
      <c r="J102" s="20" t="str">
        <f>IF(VLOOKUP(C102,'Current OBD'!$B$6:$AL$2097,28,0)="Yes","4"," ")</f>
        <v>4</v>
      </c>
      <c r="K102" s="20" t="str">
        <f>IF(VLOOKUP(C102,'Current OBD'!$B$6:$AL$2097,29,0)="Yes","5"," ")</f>
        <v>5</v>
      </c>
      <c r="L102" s="20" t="str">
        <f>IF(VLOOKUP(C102,'Current OBD'!$B$6:$AL$2097,30,0)="Yes","6"," ")</f>
        <v>6</v>
      </c>
      <c r="M102" s="20" t="str">
        <f>IF(VLOOKUP(C102,'Current OBD'!$B$6:$AL$2097,31,0)="Yes","7"," ")</f>
        <v>7</v>
      </c>
      <c r="N102" s="20" t="str">
        <f>IF(VLOOKUP(C102,'Current OBD'!$B$6:$AL$2097,32,0)="Yes","8"," ")</f>
        <v>8</v>
      </c>
      <c r="O102" s="20" t="str">
        <f>IF(VLOOKUP(C102,'Current OBD'!$B$6:$AL$2097,33,0)="Yes","9"," ")</f>
        <v>9</v>
      </c>
      <c r="P102" s="20" t="str">
        <f>IF(VLOOKUP(C102,'Current OBD'!$B$6:$AL$2097,34,0)="Yes","10"," ")</f>
        <v>10</v>
      </c>
      <c r="Q102" s="20" t="str">
        <f>IF(VLOOKUP(C102,'Current OBD'!$B$6:$AL$2097,35,0)="Yes","11"," ")</f>
        <v>11</v>
      </c>
      <c r="R102" s="20" t="str">
        <f>IF(VLOOKUP(C102,'Current OBD'!$B$6:$AL$2097,36,0)="Yes","12"," ")</f>
        <v>12</v>
      </c>
      <c r="S102" s="44">
        <v>85</v>
      </c>
      <c r="T102" s="44">
        <v>35</v>
      </c>
      <c r="U102" s="44">
        <v>718</v>
      </c>
      <c r="V102" s="12">
        <f t="shared" si="9"/>
        <v>0.11838440111420613</v>
      </c>
      <c r="W102" s="12">
        <f t="shared" si="10"/>
        <v>4.8746518105849582E-2</v>
      </c>
      <c r="X102" s="12">
        <f t="shared" si="8"/>
        <v>0.16713091922005571</v>
      </c>
    </row>
    <row r="103" spans="1:24">
      <c r="A103" s="17" t="str">
        <f>VLOOKUP(C103,'Current OBD'!$B$6:$K$2098,4,0)</f>
        <v>Benton</v>
      </c>
      <c r="B103" s="17" t="str">
        <f>VLOOKUP(C103,'Current OBD'!$B$6:$K$2098,3,0)</f>
        <v>03-400</v>
      </c>
      <c r="C103" s="18">
        <v>663879</v>
      </c>
      <c r="D103" s="8" t="s">
        <v>3875</v>
      </c>
      <c r="E103" s="20" t="str">
        <f>IF(VLOOKUP(C103,'Current OBD'!$B$6:$AL$2097,23,0)="Yes","PK"," ")</f>
        <v xml:space="preserve"> </v>
      </c>
      <c r="F103" s="20" t="str">
        <f>IF(VLOOKUP(C103,'Current OBD'!$B$6:$AL$2097,24,0)="Yes","K"," ")</f>
        <v>K</v>
      </c>
      <c r="G103" s="20" t="str">
        <f>IF(VLOOKUP(C103,'Current OBD'!$B$6:$AL$2097,25,0)="Yes","1"," ")</f>
        <v>1</v>
      </c>
      <c r="H103" s="20" t="str">
        <f>IF(VLOOKUP(C103,'Current OBD'!$B$6:$AL$2097,26,0)="Yes","2"," ")</f>
        <v>2</v>
      </c>
      <c r="I103" s="20" t="str">
        <f>IF(VLOOKUP(C103,'Current OBD'!$B$6:$AL$2097,27,0)="Yes","3"," ")</f>
        <v>3</v>
      </c>
      <c r="J103" s="20" t="str">
        <f>IF(VLOOKUP(C103,'Current OBD'!$B$6:$AL$2097,28,0)="Yes","4"," ")</f>
        <v>4</v>
      </c>
      <c r="K103" s="20" t="str">
        <f>IF(VLOOKUP(C103,'Current OBD'!$B$6:$AL$2097,29,0)="Yes","5"," ")</f>
        <v>5</v>
      </c>
      <c r="L103" s="20" t="str">
        <f>IF(VLOOKUP(C103,'Current OBD'!$B$6:$AL$2097,30,0)="Yes","6"," ")</f>
        <v xml:space="preserve"> </v>
      </c>
      <c r="M103" s="20" t="str">
        <f>IF(VLOOKUP(C103,'Current OBD'!$B$6:$AL$2097,31,0)="Yes","7"," ")</f>
        <v xml:space="preserve"> </v>
      </c>
      <c r="N103" s="20" t="str">
        <f>IF(VLOOKUP(C103,'Current OBD'!$B$6:$AL$2097,32,0)="Yes","8"," ")</f>
        <v xml:space="preserve"> </v>
      </c>
      <c r="O103" s="20" t="str">
        <f>IF(VLOOKUP(C103,'Current OBD'!$B$6:$AL$2097,33,0)="Yes","9"," ")</f>
        <v xml:space="preserve"> </v>
      </c>
      <c r="P103" s="20" t="str">
        <f>IF(VLOOKUP(C103,'Current OBD'!$B$6:$AL$2097,34,0)="Yes","10"," ")</f>
        <v xml:space="preserve"> </v>
      </c>
      <c r="Q103" s="20" t="str">
        <f>IF(VLOOKUP(C103,'Current OBD'!$B$6:$AL$2097,35,0)="Yes","11"," ")</f>
        <v xml:space="preserve"> </v>
      </c>
      <c r="R103" s="20" t="str">
        <f>IF(VLOOKUP(C103,'Current OBD'!$B$6:$AL$2097,36,0)="Yes","12"," ")</f>
        <v xml:space="preserve"> </v>
      </c>
      <c r="S103" s="44">
        <v>140</v>
      </c>
      <c r="T103" s="44">
        <v>22</v>
      </c>
      <c r="U103" s="44">
        <v>638</v>
      </c>
      <c r="V103" s="12">
        <f t="shared" si="9"/>
        <v>0.21943573667711599</v>
      </c>
      <c r="W103" s="12">
        <f t="shared" si="10"/>
        <v>3.4482758620689655E-2</v>
      </c>
      <c r="X103" s="12">
        <f t="shared" si="8"/>
        <v>0.25391849529780564</v>
      </c>
    </row>
    <row r="104" spans="1:24">
      <c r="A104" s="17" t="str">
        <f>VLOOKUP(C104,'Current OBD'!$B$6:$K$2098,4,0)</f>
        <v>Benton</v>
      </c>
      <c r="B104" s="17" t="str">
        <f>VLOOKUP(C104,'Current OBD'!$B$6:$K$2098,3,0)</f>
        <v>03-400</v>
      </c>
      <c r="C104" s="18">
        <v>661160</v>
      </c>
      <c r="D104" s="8" t="s">
        <v>3877</v>
      </c>
      <c r="E104" s="20" t="str">
        <f>IF(VLOOKUP(C104,'Current OBD'!$B$6:$AL$2097,23,0)="Yes","PK"," ")</f>
        <v xml:space="preserve"> </v>
      </c>
      <c r="F104" s="20" t="str">
        <f>IF(VLOOKUP(C104,'Current OBD'!$B$6:$AL$2097,24,0)="Yes","K"," ")</f>
        <v>K</v>
      </c>
      <c r="G104" s="20" t="str">
        <f>IF(VLOOKUP(C104,'Current OBD'!$B$6:$AL$2097,25,0)="Yes","1"," ")</f>
        <v>1</v>
      </c>
      <c r="H104" s="20" t="str">
        <f>IF(VLOOKUP(C104,'Current OBD'!$B$6:$AL$2097,26,0)="Yes","2"," ")</f>
        <v>2</v>
      </c>
      <c r="I104" s="20" t="str">
        <f>IF(VLOOKUP(C104,'Current OBD'!$B$6:$AL$2097,27,0)="Yes","3"," ")</f>
        <v>3</v>
      </c>
      <c r="J104" s="20" t="str">
        <f>IF(VLOOKUP(C104,'Current OBD'!$B$6:$AL$2097,28,0)="Yes","4"," ")</f>
        <v>4</v>
      </c>
      <c r="K104" s="20" t="str">
        <f>IF(VLOOKUP(C104,'Current OBD'!$B$6:$AL$2097,29,0)="Yes","5"," ")</f>
        <v>5</v>
      </c>
      <c r="L104" s="20" t="str">
        <f>IF(VLOOKUP(C104,'Current OBD'!$B$6:$AL$2097,30,0)="Yes","6"," ")</f>
        <v xml:space="preserve"> </v>
      </c>
      <c r="M104" s="20" t="str">
        <f>IF(VLOOKUP(C104,'Current OBD'!$B$6:$AL$2097,31,0)="Yes","7"," ")</f>
        <v xml:space="preserve"> </v>
      </c>
      <c r="N104" s="20" t="str">
        <f>IF(VLOOKUP(C104,'Current OBD'!$B$6:$AL$2097,32,0)="Yes","8"," ")</f>
        <v xml:space="preserve"> </v>
      </c>
      <c r="O104" s="20" t="str">
        <f>IF(VLOOKUP(C104,'Current OBD'!$B$6:$AL$2097,33,0)="Yes","9"," ")</f>
        <v xml:space="preserve"> </v>
      </c>
      <c r="P104" s="20" t="str">
        <f>IF(VLOOKUP(C104,'Current OBD'!$B$6:$AL$2097,34,0)="Yes","10"," ")</f>
        <v xml:space="preserve"> </v>
      </c>
      <c r="Q104" s="20" t="str">
        <f>IF(VLOOKUP(C104,'Current OBD'!$B$6:$AL$2097,35,0)="Yes","11"," ")</f>
        <v xml:space="preserve"> </v>
      </c>
      <c r="R104" s="20" t="str">
        <f>IF(VLOOKUP(C104,'Current OBD'!$B$6:$AL$2097,36,0)="Yes","12"," ")</f>
        <v xml:space="preserve"> </v>
      </c>
      <c r="S104" s="44">
        <v>226</v>
      </c>
      <c r="T104" s="44">
        <v>0</v>
      </c>
      <c r="U104" s="44">
        <v>518</v>
      </c>
      <c r="V104" s="12">
        <f t="shared" si="9"/>
        <v>0.43629343629343631</v>
      </c>
      <c r="W104" s="12">
        <f t="shared" si="10"/>
        <v>0</v>
      </c>
      <c r="X104" s="12">
        <f t="shared" si="8"/>
        <v>0.43629343629343631</v>
      </c>
    </row>
    <row r="105" spans="1:24">
      <c r="A105" s="26" t="s">
        <v>619</v>
      </c>
      <c r="B105" s="26" t="s">
        <v>2558</v>
      </c>
      <c r="C105" s="10">
        <v>159489</v>
      </c>
      <c r="D105" s="13" t="s">
        <v>2557</v>
      </c>
      <c r="E105" s="19"/>
      <c r="F105" s="19"/>
      <c r="G105" s="19"/>
      <c r="H105" s="19"/>
      <c r="I105" s="19"/>
      <c r="J105" s="19"/>
      <c r="K105" s="19"/>
      <c r="L105" s="19"/>
      <c r="M105" s="19"/>
      <c r="N105" s="19"/>
      <c r="O105" s="19"/>
      <c r="P105" s="19"/>
      <c r="Q105" s="19"/>
      <c r="R105" s="19"/>
      <c r="S105" s="43">
        <v>493</v>
      </c>
      <c r="T105" s="43">
        <v>0</v>
      </c>
      <c r="U105" s="43">
        <v>651</v>
      </c>
      <c r="V105" s="14"/>
      <c r="W105" s="14"/>
      <c r="X105" s="14">
        <f t="shared" ref="X105:X127" si="11">(S105+T105)/U105</f>
        <v>0.75729646697388631</v>
      </c>
    </row>
    <row r="106" spans="1:24">
      <c r="A106" s="17" t="str">
        <f>VLOOKUP(C106,'Current OBD'!$B$6:$K$2098,4,0)</f>
        <v>Chelan</v>
      </c>
      <c r="B106" s="17" t="str">
        <f>VLOOKUP(C106,'Current OBD'!$B$6:$K$2098,3,0)</f>
        <v>04-019</v>
      </c>
      <c r="C106" s="18">
        <v>661179</v>
      </c>
      <c r="D106" s="8" t="s">
        <v>2559</v>
      </c>
      <c r="E106" s="20" t="str">
        <f>IF(VLOOKUP(C106,'Current OBD'!$B$6:$AL$2097,23,0)="Yes","PK"," ")</f>
        <v>PK</v>
      </c>
      <c r="F106" s="20" t="str">
        <f>IF(VLOOKUP(C106,'Current OBD'!$B$6:$AL$2097,24,0)="Yes","K"," ")</f>
        <v>K</v>
      </c>
      <c r="G106" s="20" t="str">
        <f>IF(VLOOKUP(C106,'Current OBD'!$B$6:$AL$2097,25,0)="Yes","1"," ")</f>
        <v>1</v>
      </c>
      <c r="H106" s="20" t="str">
        <f>IF(VLOOKUP(C106,'Current OBD'!$B$6:$AL$2097,26,0)="Yes","2"," ")</f>
        <v>2</v>
      </c>
      <c r="I106" s="20" t="str">
        <f>IF(VLOOKUP(C106,'Current OBD'!$B$6:$AL$2097,27,0)="Yes","3"," ")</f>
        <v>3</v>
      </c>
      <c r="J106" s="20" t="str">
        <f>IF(VLOOKUP(C106,'Current OBD'!$B$6:$AL$2097,28,0)="Yes","4"," ")</f>
        <v>4</v>
      </c>
      <c r="K106" s="20" t="str">
        <f>IF(VLOOKUP(C106,'Current OBD'!$B$6:$AL$2097,29,0)="Yes","5"," ")</f>
        <v>5</v>
      </c>
      <c r="L106" s="20" t="str">
        <f>IF(VLOOKUP(C106,'Current OBD'!$B$6:$AL$2097,30,0)="Yes","6"," ")</f>
        <v xml:space="preserve"> </v>
      </c>
      <c r="M106" s="20" t="str">
        <f>IF(VLOOKUP(C106,'Current OBD'!$B$6:$AL$2097,31,0)="Yes","7"," ")</f>
        <v xml:space="preserve"> </v>
      </c>
      <c r="N106" s="20" t="str">
        <f>IF(VLOOKUP(C106,'Current OBD'!$B$6:$AL$2097,32,0)="Yes","8"," ")</f>
        <v xml:space="preserve"> </v>
      </c>
      <c r="O106" s="20" t="str">
        <f>IF(VLOOKUP(C106,'Current OBD'!$B$6:$AL$2097,33,0)="Yes","9"," ")</f>
        <v xml:space="preserve"> </v>
      </c>
      <c r="P106" s="20" t="str">
        <f>IF(VLOOKUP(C106,'Current OBD'!$B$6:$AL$2097,34,0)="Yes","10"," ")</f>
        <v xml:space="preserve"> </v>
      </c>
      <c r="Q106" s="20" t="str">
        <f>IF(VLOOKUP(C106,'Current OBD'!$B$6:$AL$2097,35,0)="Yes","11"," ")</f>
        <v xml:space="preserve"> </v>
      </c>
      <c r="R106" s="20" t="str">
        <f>IF(VLOOKUP(C106,'Current OBD'!$B$6:$AL$2097,36,0)="Yes","12"," ")</f>
        <v xml:space="preserve"> </v>
      </c>
      <c r="S106" s="44">
        <v>191</v>
      </c>
      <c r="T106" s="44">
        <v>0</v>
      </c>
      <c r="U106" s="44">
        <v>263</v>
      </c>
      <c r="V106" s="12">
        <f>S106/U106</f>
        <v>0.72623574144486691</v>
      </c>
      <c r="W106" s="12">
        <f>T106/U106</f>
        <v>0</v>
      </c>
      <c r="X106" s="12">
        <f t="shared" si="11"/>
        <v>0.72623574144486691</v>
      </c>
    </row>
    <row r="107" spans="1:24">
      <c r="A107" s="17" t="str">
        <f>VLOOKUP(C107,'Current OBD'!$B$6:$K$2098,4,0)</f>
        <v>Chelan</v>
      </c>
      <c r="B107" s="17" t="str">
        <f>VLOOKUP(C107,'Current OBD'!$B$6:$K$2098,3,0)</f>
        <v>04-019</v>
      </c>
      <c r="C107" s="18">
        <v>661180</v>
      </c>
      <c r="D107" s="8" t="s">
        <v>2563</v>
      </c>
      <c r="E107" s="20" t="str">
        <f>IF(VLOOKUP(C107,'Current OBD'!$B$6:$AL$2097,23,0)="Yes","PK"," ")</f>
        <v xml:space="preserve"> </v>
      </c>
      <c r="F107" s="20" t="str">
        <f>IF(VLOOKUP(C107,'Current OBD'!$B$6:$AL$2097,24,0)="Yes","K"," ")</f>
        <v xml:space="preserve"> </v>
      </c>
      <c r="G107" s="20" t="str">
        <f>IF(VLOOKUP(C107,'Current OBD'!$B$6:$AL$2097,25,0)="Yes","1"," ")</f>
        <v xml:space="preserve"> </v>
      </c>
      <c r="H107" s="20" t="str">
        <f>IF(VLOOKUP(C107,'Current OBD'!$B$6:$AL$2097,26,0)="Yes","2"," ")</f>
        <v xml:space="preserve"> </v>
      </c>
      <c r="I107" s="20" t="str">
        <f>IF(VLOOKUP(C107,'Current OBD'!$B$6:$AL$2097,27,0)="Yes","3"," ")</f>
        <v xml:space="preserve"> </v>
      </c>
      <c r="J107" s="20" t="str">
        <f>IF(VLOOKUP(C107,'Current OBD'!$B$6:$AL$2097,28,0)="Yes","4"," ")</f>
        <v xml:space="preserve"> </v>
      </c>
      <c r="K107" s="20" t="str">
        <f>IF(VLOOKUP(C107,'Current OBD'!$B$6:$AL$2097,29,0)="Yes","5"," ")</f>
        <v xml:space="preserve"> </v>
      </c>
      <c r="L107" s="20" t="str">
        <f>IF(VLOOKUP(C107,'Current OBD'!$B$6:$AL$2097,30,0)="Yes","6"," ")</f>
        <v xml:space="preserve"> </v>
      </c>
      <c r="M107" s="20" t="str">
        <f>IF(VLOOKUP(C107,'Current OBD'!$B$6:$AL$2097,31,0)="Yes","7"," ")</f>
        <v xml:space="preserve"> </v>
      </c>
      <c r="N107" s="20" t="str">
        <f>IF(VLOOKUP(C107,'Current OBD'!$B$6:$AL$2097,32,0)="Yes","8"," ")</f>
        <v xml:space="preserve"> </v>
      </c>
      <c r="O107" s="20" t="str">
        <f>IF(VLOOKUP(C107,'Current OBD'!$B$6:$AL$2097,33,0)="Yes","9"," ")</f>
        <v>9</v>
      </c>
      <c r="P107" s="20" t="str">
        <f>IF(VLOOKUP(C107,'Current OBD'!$B$6:$AL$2097,34,0)="Yes","10"," ")</f>
        <v>10</v>
      </c>
      <c r="Q107" s="20" t="str">
        <f>IF(VLOOKUP(C107,'Current OBD'!$B$6:$AL$2097,35,0)="Yes","11"," ")</f>
        <v>11</v>
      </c>
      <c r="R107" s="20" t="str">
        <f>IF(VLOOKUP(C107,'Current OBD'!$B$6:$AL$2097,36,0)="Yes","12"," ")</f>
        <v>12</v>
      </c>
      <c r="S107" s="44">
        <v>188</v>
      </c>
      <c r="T107" s="44">
        <v>0</v>
      </c>
      <c r="U107" s="44">
        <v>234</v>
      </c>
      <c r="V107" s="12">
        <f>S107/U107</f>
        <v>0.80341880341880345</v>
      </c>
      <c r="W107" s="12">
        <f>T107/U107</f>
        <v>0</v>
      </c>
      <c r="X107" s="12">
        <f t="shared" si="11"/>
        <v>0.80341880341880345</v>
      </c>
    </row>
    <row r="108" spans="1:24">
      <c r="A108" s="17" t="str">
        <f>VLOOKUP(C108,'Current OBD'!$B$6:$K$2098,4,0)</f>
        <v>Chelan</v>
      </c>
      <c r="B108" s="17" t="str">
        <f>VLOOKUP(C108,'Current OBD'!$B$6:$K$2098,3,0)</f>
        <v>04-019</v>
      </c>
      <c r="C108" s="18">
        <v>687218</v>
      </c>
      <c r="D108" s="8" t="s">
        <v>2565</v>
      </c>
      <c r="E108" s="20" t="str">
        <f>IF(VLOOKUP(C108,'Current OBD'!$B$6:$AL$2097,23,0)="Yes","PK"," ")</f>
        <v xml:space="preserve"> </v>
      </c>
      <c r="F108" s="20" t="str">
        <f>IF(VLOOKUP(C108,'Current OBD'!$B$6:$AL$2097,24,0)="Yes","K"," ")</f>
        <v xml:space="preserve"> </v>
      </c>
      <c r="G108" s="20" t="str">
        <f>IF(VLOOKUP(C108,'Current OBD'!$B$6:$AL$2097,25,0)="Yes","1"," ")</f>
        <v xml:space="preserve"> </v>
      </c>
      <c r="H108" s="20" t="str">
        <f>IF(VLOOKUP(C108,'Current OBD'!$B$6:$AL$2097,26,0)="Yes","2"," ")</f>
        <v xml:space="preserve"> </v>
      </c>
      <c r="I108" s="20" t="str">
        <f>IF(VLOOKUP(C108,'Current OBD'!$B$6:$AL$2097,27,0)="Yes","3"," ")</f>
        <v xml:space="preserve"> </v>
      </c>
      <c r="J108" s="20" t="str">
        <f>IF(VLOOKUP(C108,'Current OBD'!$B$6:$AL$2097,28,0)="Yes","4"," ")</f>
        <v xml:space="preserve"> </v>
      </c>
      <c r="K108" s="20" t="str">
        <f>IF(VLOOKUP(C108,'Current OBD'!$B$6:$AL$2097,29,0)="Yes","5"," ")</f>
        <v xml:space="preserve"> </v>
      </c>
      <c r="L108" s="20" t="str">
        <f>IF(VLOOKUP(C108,'Current OBD'!$B$6:$AL$2097,30,0)="Yes","6"," ")</f>
        <v>6</v>
      </c>
      <c r="M108" s="20" t="str">
        <f>IF(VLOOKUP(C108,'Current OBD'!$B$6:$AL$2097,31,0)="Yes","7"," ")</f>
        <v>7</v>
      </c>
      <c r="N108" s="20" t="str">
        <f>IF(VLOOKUP(C108,'Current OBD'!$B$6:$AL$2097,32,0)="Yes","8"," ")</f>
        <v>8</v>
      </c>
      <c r="O108" s="20" t="str">
        <f>IF(VLOOKUP(C108,'Current OBD'!$B$6:$AL$2097,33,0)="Yes","9"," ")</f>
        <v xml:space="preserve"> </v>
      </c>
      <c r="P108" s="20" t="str">
        <f>IF(VLOOKUP(C108,'Current OBD'!$B$6:$AL$2097,34,0)="Yes","10"," ")</f>
        <v xml:space="preserve"> </v>
      </c>
      <c r="Q108" s="20" t="str">
        <f>IF(VLOOKUP(C108,'Current OBD'!$B$6:$AL$2097,35,0)="Yes","11"," ")</f>
        <v xml:space="preserve"> </v>
      </c>
      <c r="R108" s="20" t="str">
        <f>IF(VLOOKUP(C108,'Current OBD'!$B$6:$AL$2097,36,0)="Yes","12"," ")</f>
        <v xml:space="preserve"> </v>
      </c>
      <c r="S108" s="44">
        <v>114</v>
      </c>
      <c r="T108" s="44">
        <v>0</v>
      </c>
      <c r="U108" s="44">
        <v>154</v>
      </c>
      <c r="V108" s="12">
        <f>S108/U108</f>
        <v>0.74025974025974028</v>
      </c>
      <c r="W108" s="12">
        <f>T108/U108</f>
        <v>0</v>
      </c>
      <c r="X108" s="12">
        <f t="shared" si="11"/>
        <v>0.74025974025974028</v>
      </c>
    </row>
    <row r="109" spans="1:24">
      <c r="A109" s="26" t="s">
        <v>619</v>
      </c>
      <c r="B109" s="26" t="s">
        <v>1344</v>
      </c>
      <c r="C109" s="10">
        <v>159561</v>
      </c>
      <c r="D109" s="13" t="s">
        <v>1343</v>
      </c>
      <c r="E109" s="19"/>
      <c r="F109" s="19"/>
      <c r="G109" s="19"/>
      <c r="H109" s="19"/>
      <c r="I109" s="19"/>
      <c r="J109" s="19"/>
      <c r="K109" s="19"/>
      <c r="L109" s="19"/>
      <c r="M109" s="19"/>
      <c r="N109" s="19"/>
      <c r="O109" s="19"/>
      <c r="P109" s="19"/>
      <c r="Q109" s="19"/>
      <c r="R109" s="19"/>
      <c r="S109" s="43">
        <v>335</v>
      </c>
      <c r="T109" s="43">
        <v>0</v>
      </c>
      <c r="U109" s="43">
        <v>400</v>
      </c>
      <c r="V109" s="14"/>
      <c r="W109" s="14"/>
      <c r="X109" s="14">
        <f t="shared" si="11"/>
        <v>0.83750000000000002</v>
      </c>
    </row>
    <row r="110" spans="1:24">
      <c r="A110" s="17" t="str">
        <f>VLOOKUP(C110,'Current OBD'!$B$6:$K$2098,4,0)</f>
        <v>Chelan</v>
      </c>
      <c r="B110" s="17" t="str">
        <f>VLOOKUP(C110,'Current OBD'!$B$6:$K$2098,3,0)</f>
        <v>04-127</v>
      </c>
      <c r="C110" s="18">
        <v>661175</v>
      </c>
      <c r="D110" s="8" t="s">
        <v>1345</v>
      </c>
      <c r="E110" s="20" t="str">
        <f>IF(VLOOKUP(C110,'Current OBD'!$B$6:$AL$2097,23,0)="Yes","PK"," ")</f>
        <v xml:space="preserve"> </v>
      </c>
      <c r="F110" s="20" t="str">
        <f>IF(VLOOKUP(C110,'Current OBD'!$B$6:$AL$2097,24,0)="Yes","K"," ")</f>
        <v xml:space="preserve"> </v>
      </c>
      <c r="G110" s="20" t="str">
        <f>IF(VLOOKUP(C110,'Current OBD'!$B$6:$AL$2097,25,0)="Yes","1"," ")</f>
        <v xml:space="preserve"> </v>
      </c>
      <c r="H110" s="20" t="str">
        <f>IF(VLOOKUP(C110,'Current OBD'!$B$6:$AL$2097,26,0)="Yes","2"," ")</f>
        <v xml:space="preserve"> </v>
      </c>
      <c r="I110" s="20" t="str">
        <f>IF(VLOOKUP(C110,'Current OBD'!$B$6:$AL$2097,27,0)="Yes","3"," ")</f>
        <v xml:space="preserve"> </v>
      </c>
      <c r="J110" s="20" t="str">
        <f>IF(VLOOKUP(C110,'Current OBD'!$B$6:$AL$2097,28,0)="Yes","4"," ")</f>
        <v xml:space="preserve"> </v>
      </c>
      <c r="K110" s="20" t="str">
        <f>IF(VLOOKUP(C110,'Current OBD'!$B$6:$AL$2097,29,0)="Yes","5"," ")</f>
        <v xml:space="preserve"> </v>
      </c>
      <c r="L110" s="20" t="str">
        <f>IF(VLOOKUP(C110,'Current OBD'!$B$6:$AL$2097,30,0)="Yes","6"," ")</f>
        <v>6</v>
      </c>
      <c r="M110" s="20" t="str">
        <f>IF(VLOOKUP(C110,'Current OBD'!$B$6:$AL$2097,31,0)="Yes","7"," ")</f>
        <v>7</v>
      </c>
      <c r="N110" s="20" t="str">
        <f>IF(VLOOKUP(C110,'Current OBD'!$B$6:$AL$2097,32,0)="Yes","8"," ")</f>
        <v>8</v>
      </c>
      <c r="O110" s="20" t="str">
        <f>IF(VLOOKUP(C110,'Current OBD'!$B$6:$AL$2097,33,0)="Yes","9"," ")</f>
        <v>9</v>
      </c>
      <c r="P110" s="20" t="str">
        <f>IF(VLOOKUP(C110,'Current OBD'!$B$6:$AL$2097,34,0)="Yes","10"," ")</f>
        <v>10</v>
      </c>
      <c r="Q110" s="20" t="str">
        <f>IF(VLOOKUP(C110,'Current OBD'!$B$6:$AL$2097,35,0)="Yes","11"," ")</f>
        <v>11</v>
      </c>
      <c r="R110" s="20" t="str">
        <f>IF(VLOOKUP(C110,'Current OBD'!$B$6:$AL$2097,36,0)="Yes","12"," ")</f>
        <v>12</v>
      </c>
      <c r="S110" s="44">
        <v>125</v>
      </c>
      <c r="T110" s="44">
        <v>0</v>
      </c>
      <c r="U110" s="44">
        <v>180</v>
      </c>
      <c r="V110" s="12">
        <f>S110/U110</f>
        <v>0.69444444444444442</v>
      </c>
      <c r="W110" s="12">
        <f>T110/U110</f>
        <v>0</v>
      </c>
      <c r="X110" s="12">
        <f t="shared" si="11"/>
        <v>0.69444444444444442</v>
      </c>
    </row>
    <row r="111" spans="1:24">
      <c r="A111" s="17" t="str">
        <f>VLOOKUP(C111,'Current OBD'!$B$6:$K$2098,4,0)</f>
        <v>Chelan</v>
      </c>
      <c r="B111" s="17" t="str">
        <f>VLOOKUP(C111,'Current OBD'!$B$6:$K$2098,3,0)</f>
        <v>04-127</v>
      </c>
      <c r="C111" s="18">
        <v>661174</v>
      </c>
      <c r="D111" s="8" t="s">
        <v>1349</v>
      </c>
      <c r="E111" s="20" t="str">
        <f>IF(VLOOKUP(C111,'Current OBD'!$B$6:$AL$2097,23,0)="Yes","PK"," ")</f>
        <v>PK</v>
      </c>
      <c r="F111" s="20" t="str">
        <f>IF(VLOOKUP(C111,'Current OBD'!$B$6:$AL$2097,24,0)="Yes","K"," ")</f>
        <v>K</v>
      </c>
      <c r="G111" s="20" t="str">
        <f>IF(VLOOKUP(C111,'Current OBD'!$B$6:$AL$2097,25,0)="Yes","1"," ")</f>
        <v>1</v>
      </c>
      <c r="H111" s="20" t="str">
        <f>IF(VLOOKUP(C111,'Current OBD'!$B$6:$AL$2097,26,0)="Yes","2"," ")</f>
        <v>2</v>
      </c>
      <c r="I111" s="20" t="str">
        <f>IF(VLOOKUP(C111,'Current OBD'!$B$6:$AL$2097,27,0)="Yes","3"," ")</f>
        <v>3</v>
      </c>
      <c r="J111" s="20" t="str">
        <f>IF(VLOOKUP(C111,'Current OBD'!$B$6:$AL$2097,28,0)="Yes","4"," ")</f>
        <v>4</v>
      </c>
      <c r="K111" s="20" t="str">
        <f>IF(VLOOKUP(C111,'Current OBD'!$B$6:$AL$2097,29,0)="Yes","5"," ")</f>
        <v>5</v>
      </c>
      <c r="L111" s="20" t="str">
        <f>IF(VLOOKUP(C111,'Current OBD'!$B$6:$AL$2097,30,0)="Yes","6"," ")</f>
        <v xml:space="preserve"> </v>
      </c>
      <c r="M111" s="20" t="str">
        <f>IF(VLOOKUP(C111,'Current OBD'!$B$6:$AL$2097,31,0)="Yes","7"," ")</f>
        <v xml:space="preserve"> </v>
      </c>
      <c r="N111" s="20" t="str">
        <f>IF(VLOOKUP(C111,'Current OBD'!$B$6:$AL$2097,32,0)="Yes","8"," ")</f>
        <v xml:space="preserve"> </v>
      </c>
      <c r="O111" s="20" t="str">
        <f>IF(VLOOKUP(C111,'Current OBD'!$B$6:$AL$2097,33,0)="Yes","9"," ")</f>
        <v xml:space="preserve"> </v>
      </c>
      <c r="P111" s="20" t="str">
        <f>IF(VLOOKUP(C111,'Current OBD'!$B$6:$AL$2097,34,0)="Yes","10"," ")</f>
        <v xml:space="preserve"> </v>
      </c>
      <c r="Q111" s="20" t="str">
        <f>IF(VLOOKUP(C111,'Current OBD'!$B$6:$AL$2097,35,0)="Yes","11"," ")</f>
        <v xml:space="preserve"> </v>
      </c>
      <c r="R111" s="20" t="str">
        <f>IF(VLOOKUP(C111,'Current OBD'!$B$6:$AL$2097,36,0)="Yes","12"," ")</f>
        <v xml:space="preserve"> </v>
      </c>
      <c r="S111" s="44">
        <v>210</v>
      </c>
      <c r="T111" s="44">
        <v>0</v>
      </c>
      <c r="U111" s="44">
        <v>220</v>
      </c>
      <c r="V111" s="12">
        <f>S111/U111</f>
        <v>0.95454545454545459</v>
      </c>
      <c r="W111" s="12">
        <f>T111/U111</f>
        <v>0</v>
      </c>
      <c r="X111" s="12">
        <f t="shared" si="11"/>
        <v>0.95454545454545459</v>
      </c>
    </row>
    <row r="112" spans="1:24">
      <c r="A112" s="26" t="s">
        <v>619</v>
      </c>
      <c r="B112" s="26" t="s">
        <v>2281</v>
      </c>
      <c r="C112" s="10">
        <v>159672</v>
      </c>
      <c r="D112" s="13" t="s">
        <v>2280</v>
      </c>
      <c r="E112" s="19"/>
      <c r="F112" s="19"/>
      <c r="G112" s="19"/>
      <c r="H112" s="19"/>
      <c r="I112" s="19"/>
      <c r="J112" s="19"/>
      <c r="K112" s="19"/>
      <c r="L112" s="19"/>
      <c r="M112" s="19"/>
      <c r="N112" s="19"/>
      <c r="O112" s="19"/>
      <c r="P112" s="19"/>
      <c r="Q112" s="19"/>
      <c r="R112" s="19"/>
      <c r="S112" s="43">
        <v>1156</v>
      </c>
      <c r="T112" s="43">
        <v>0</v>
      </c>
      <c r="U112" s="43">
        <v>1350</v>
      </c>
      <c r="V112" s="14"/>
      <c r="W112" s="14"/>
      <c r="X112" s="14">
        <f t="shared" si="11"/>
        <v>0.85629629629629633</v>
      </c>
    </row>
    <row r="113" spans="1:24">
      <c r="A113" s="17" t="str">
        <f>VLOOKUP(C113,'Current OBD'!$B$6:$K$2098,4,0)</f>
        <v>Chelan</v>
      </c>
      <c r="B113" s="17" t="str">
        <f>VLOOKUP(C113,'Current OBD'!$B$6:$K$2098,3,0)</f>
        <v>04-129</v>
      </c>
      <c r="C113" s="18">
        <v>664970</v>
      </c>
      <c r="D113" s="8" t="s">
        <v>2282</v>
      </c>
      <c r="E113" s="20" t="str">
        <f>IF(VLOOKUP(C113,'Current OBD'!$B$6:$AL$2097,23,0)="Yes","PK"," ")</f>
        <v xml:space="preserve"> </v>
      </c>
      <c r="F113" s="20" t="str">
        <f>IF(VLOOKUP(C113,'Current OBD'!$B$6:$AL$2097,24,0)="Yes","K"," ")</f>
        <v xml:space="preserve"> </v>
      </c>
      <c r="G113" s="20" t="str">
        <f>IF(VLOOKUP(C113,'Current OBD'!$B$6:$AL$2097,25,0)="Yes","1"," ")</f>
        <v xml:space="preserve"> </v>
      </c>
      <c r="H113" s="20" t="str">
        <f>IF(VLOOKUP(C113,'Current OBD'!$B$6:$AL$2097,26,0)="Yes","2"," ")</f>
        <v xml:space="preserve"> </v>
      </c>
      <c r="I113" s="20" t="str">
        <f>IF(VLOOKUP(C113,'Current OBD'!$B$6:$AL$2097,27,0)="Yes","3"," ")</f>
        <v xml:space="preserve"> </v>
      </c>
      <c r="J113" s="20" t="str">
        <f>IF(VLOOKUP(C113,'Current OBD'!$B$6:$AL$2097,28,0)="Yes","4"," ")</f>
        <v xml:space="preserve"> </v>
      </c>
      <c r="K113" s="20" t="str">
        <f>IF(VLOOKUP(C113,'Current OBD'!$B$6:$AL$2097,29,0)="Yes","5"," ")</f>
        <v xml:space="preserve"> </v>
      </c>
      <c r="L113" s="20" t="str">
        <f>IF(VLOOKUP(C113,'Current OBD'!$B$6:$AL$2097,30,0)="Yes","6"," ")</f>
        <v xml:space="preserve"> </v>
      </c>
      <c r="M113" s="20" t="str">
        <f>IF(VLOOKUP(C113,'Current OBD'!$B$6:$AL$2097,31,0)="Yes","7"," ")</f>
        <v xml:space="preserve"> </v>
      </c>
      <c r="N113" s="20" t="str">
        <f>IF(VLOOKUP(C113,'Current OBD'!$B$6:$AL$2097,32,0)="Yes","8"," ")</f>
        <v xml:space="preserve"> </v>
      </c>
      <c r="O113" s="20" t="str">
        <f>IF(VLOOKUP(C113,'Current OBD'!$B$6:$AL$2097,33,0)="Yes","9"," ")</f>
        <v>9</v>
      </c>
      <c r="P113" s="20" t="str">
        <f>IF(VLOOKUP(C113,'Current OBD'!$B$6:$AL$2097,34,0)="Yes","10"," ")</f>
        <v>10</v>
      </c>
      <c r="Q113" s="20" t="str">
        <f>IF(VLOOKUP(C113,'Current OBD'!$B$6:$AL$2097,35,0)="Yes","11"," ")</f>
        <v>11</v>
      </c>
      <c r="R113" s="20" t="str">
        <f>IF(VLOOKUP(C113,'Current OBD'!$B$6:$AL$2097,36,0)="Yes","12"," ")</f>
        <v>12</v>
      </c>
      <c r="S113" s="44">
        <v>368</v>
      </c>
      <c r="T113" s="44">
        <v>0</v>
      </c>
      <c r="U113" s="44">
        <v>490</v>
      </c>
      <c r="V113" s="12">
        <f>S113/U113</f>
        <v>0.75102040816326532</v>
      </c>
      <c r="W113" s="12">
        <f>T113/U113</f>
        <v>0</v>
      </c>
      <c r="X113" s="12">
        <f t="shared" si="11"/>
        <v>0.75102040816326532</v>
      </c>
    </row>
    <row r="114" spans="1:24">
      <c r="A114" s="17" t="str">
        <f>VLOOKUP(C114,'Current OBD'!$B$6:$K$2098,4,0)</f>
        <v>Chelan</v>
      </c>
      <c r="B114" s="17" t="str">
        <f>VLOOKUP(C114,'Current OBD'!$B$6:$K$2098,3,0)</f>
        <v>04-129</v>
      </c>
      <c r="C114" s="18">
        <v>661178</v>
      </c>
      <c r="D114" s="8" t="s">
        <v>2287</v>
      </c>
      <c r="E114" s="20" t="str">
        <f>IF(VLOOKUP(C114,'Current OBD'!$B$6:$AL$2097,23,0)="Yes","PK"," ")</f>
        <v xml:space="preserve"> </v>
      </c>
      <c r="F114" s="20" t="str">
        <f>IF(VLOOKUP(C114,'Current OBD'!$B$6:$AL$2097,24,0)="Yes","K"," ")</f>
        <v xml:space="preserve"> </v>
      </c>
      <c r="G114" s="20" t="str">
        <f>IF(VLOOKUP(C114,'Current OBD'!$B$6:$AL$2097,25,0)="Yes","1"," ")</f>
        <v xml:space="preserve"> </v>
      </c>
      <c r="H114" s="20" t="str">
        <f>IF(VLOOKUP(C114,'Current OBD'!$B$6:$AL$2097,26,0)="Yes","2"," ")</f>
        <v xml:space="preserve"> </v>
      </c>
      <c r="I114" s="20" t="str">
        <f>IF(VLOOKUP(C114,'Current OBD'!$B$6:$AL$2097,27,0)="Yes","3"," ")</f>
        <v xml:space="preserve"> </v>
      </c>
      <c r="J114" s="20" t="str">
        <f>IF(VLOOKUP(C114,'Current OBD'!$B$6:$AL$2097,28,0)="Yes","4"," ")</f>
        <v xml:space="preserve"> </v>
      </c>
      <c r="K114" s="20" t="str">
        <f>IF(VLOOKUP(C114,'Current OBD'!$B$6:$AL$2097,29,0)="Yes","5"," ")</f>
        <v xml:space="preserve"> </v>
      </c>
      <c r="L114" s="20" t="str">
        <f>IF(VLOOKUP(C114,'Current OBD'!$B$6:$AL$2097,30,0)="Yes","6"," ")</f>
        <v>6</v>
      </c>
      <c r="M114" s="20" t="str">
        <f>IF(VLOOKUP(C114,'Current OBD'!$B$6:$AL$2097,31,0)="Yes","7"," ")</f>
        <v>7</v>
      </c>
      <c r="N114" s="20" t="str">
        <f>IF(VLOOKUP(C114,'Current OBD'!$B$6:$AL$2097,32,0)="Yes","8"," ")</f>
        <v>8</v>
      </c>
      <c r="O114" s="20" t="str">
        <f>IF(VLOOKUP(C114,'Current OBD'!$B$6:$AL$2097,33,0)="Yes","9"," ")</f>
        <v xml:space="preserve"> </v>
      </c>
      <c r="P114" s="20" t="str">
        <f>IF(VLOOKUP(C114,'Current OBD'!$B$6:$AL$2097,34,0)="Yes","10"," ")</f>
        <v xml:space="preserve"> </v>
      </c>
      <c r="Q114" s="20" t="str">
        <f>IF(VLOOKUP(C114,'Current OBD'!$B$6:$AL$2097,35,0)="Yes","11"," ")</f>
        <v xml:space="preserve"> </v>
      </c>
      <c r="R114" s="20" t="str">
        <f>IF(VLOOKUP(C114,'Current OBD'!$B$6:$AL$2097,36,0)="Yes","12"," ")</f>
        <v xml:space="preserve"> </v>
      </c>
      <c r="S114" s="44">
        <v>302</v>
      </c>
      <c r="T114" s="44">
        <v>0</v>
      </c>
      <c r="U114" s="44">
        <v>302</v>
      </c>
      <c r="V114" s="12">
        <f>S114/U114</f>
        <v>1</v>
      </c>
      <c r="W114" s="12">
        <f>T114/U114</f>
        <v>0</v>
      </c>
      <c r="X114" s="12">
        <f t="shared" si="11"/>
        <v>1</v>
      </c>
    </row>
    <row r="115" spans="1:24">
      <c r="A115" s="17" t="str">
        <f>VLOOKUP(C115,'Current OBD'!$B$6:$K$2098,4,0)</f>
        <v>Chelan</v>
      </c>
      <c r="B115" s="17" t="str">
        <f>VLOOKUP(C115,'Current OBD'!$B$6:$K$2098,3,0)</f>
        <v>04-129</v>
      </c>
      <c r="C115" s="18">
        <v>662793</v>
      </c>
      <c r="D115" s="8" t="s">
        <v>2290</v>
      </c>
      <c r="E115" s="20" t="str">
        <f>IF(VLOOKUP(C115,'Current OBD'!$B$6:$AL$2097,23,0)="Yes","PK"," ")</f>
        <v xml:space="preserve"> </v>
      </c>
      <c r="F115" s="20" t="str">
        <f>IF(VLOOKUP(C115,'Current OBD'!$B$6:$AL$2097,24,0)="Yes","K"," ")</f>
        <v xml:space="preserve"> </v>
      </c>
      <c r="G115" s="20" t="str">
        <f>IF(VLOOKUP(C115,'Current OBD'!$B$6:$AL$2097,25,0)="Yes","1"," ")</f>
        <v xml:space="preserve"> </v>
      </c>
      <c r="H115" s="20" t="str">
        <f>IF(VLOOKUP(C115,'Current OBD'!$B$6:$AL$2097,26,0)="Yes","2"," ")</f>
        <v xml:space="preserve"> </v>
      </c>
      <c r="I115" s="20" t="str">
        <f>IF(VLOOKUP(C115,'Current OBD'!$B$6:$AL$2097,27,0)="Yes","3"," ")</f>
        <v xml:space="preserve"> </v>
      </c>
      <c r="J115" s="20" t="str">
        <f>IF(VLOOKUP(C115,'Current OBD'!$B$6:$AL$2097,28,0)="Yes","4"," ")</f>
        <v xml:space="preserve"> </v>
      </c>
      <c r="K115" s="20" t="str">
        <f>IF(VLOOKUP(C115,'Current OBD'!$B$6:$AL$2097,29,0)="Yes","5"," ")</f>
        <v xml:space="preserve"> </v>
      </c>
      <c r="L115" s="20" t="str">
        <f>IF(VLOOKUP(C115,'Current OBD'!$B$6:$AL$2097,30,0)="Yes","6"," ")</f>
        <v xml:space="preserve"> </v>
      </c>
      <c r="M115" s="20" t="str">
        <f>IF(VLOOKUP(C115,'Current OBD'!$B$6:$AL$2097,31,0)="Yes","7"," ")</f>
        <v xml:space="preserve"> </v>
      </c>
      <c r="N115" s="20" t="str">
        <f>IF(VLOOKUP(C115,'Current OBD'!$B$6:$AL$2097,32,0)="Yes","8"," ")</f>
        <v xml:space="preserve"> </v>
      </c>
      <c r="O115" s="20" t="str">
        <f>IF(VLOOKUP(C115,'Current OBD'!$B$6:$AL$2097,33,0)="Yes","9"," ")</f>
        <v>9</v>
      </c>
      <c r="P115" s="20" t="str">
        <f>IF(VLOOKUP(C115,'Current OBD'!$B$6:$AL$2097,34,0)="Yes","10"," ")</f>
        <v>10</v>
      </c>
      <c r="Q115" s="20" t="str">
        <f>IF(VLOOKUP(C115,'Current OBD'!$B$6:$AL$2097,35,0)="Yes","11"," ")</f>
        <v>11</v>
      </c>
      <c r="R115" s="20" t="str">
        <f>IF(VLOOKUP(C115,'Current OBD'!$B$6:$AL$2097,36,0)="Yes","12"," ")</f>
        <v>12</v>
      </c>
      <c r="S115" s="44">
        <v>14</v>
      </c>
      <c r="T115" s="44">
        <v>0</v>
      </c>
      <c r="U115" s="44">
        <v>20</v>
      </c>
      <c r="V115" s="12">
        <f>S115/U115</f>
        <v>0.7</v>
      </c>
      <c r="W115" s="12">
        <f>T115/U115</f>
        <v>0</v>
      </c>
      <c r="X115" s="12">
        <f t="shared" si="11"/>
        <v>0.7</v>
      </c>
    </row>
    <row r="116" spans="1:24">
      <c r="A116" s="17" t="str">
        <f>VLOOKUP(C116,'Current OBD'!$B$6:$K$2098,4,0)</f>
        <v>Chelan</v>
      </c>
      <c r="B116" s="17" t="str">
        <f>VLOOKUP(C116,'Current OBD'!$B$6:$K$2098,3,0)</f>
        <v>04-129</v>
      </c>
      <c r="C116" s="18">
        <v>662711</v>
      </c>
      <c r="D116" s="8" t="s">
        <v>2292</v>
      </c>
      <c r="E116" s="20" t="str">
        <f>IF(VLOOKUP(C116,'Current OBD'!$B$6:$AL$2097,23,0)="Yes","PK"," ")</f>
        <v>PK</v>
      </c>
      <c r="F116" s="20" t="str">
        <f>IF(VLOOKUP(C116,'Current OBD'!$B$6:$AL$2097,24,0)="Yes","K"," ")</f>
        <v xml:space="preserve"> </v>
      </c>
      <c r="G116" s="20" t="str">
        <f>IF(VLOOKUP(C116,'Current OBD'!$B$6:$AL$2097,25,0)="Yes","1"," ")</f>
        <v xml:space="preserve"> </v>
      </c>
      <c r="H116" s="20" t="str">
        <f>IF(VLOOKUP(C116,'Current OBD'!$B$6:$AL$2097,26,0)="Yes","2"," ")</f>
        <v xml:space="preserve"> </v>
      </c>
      <c r="I116" s="20" t="str">
        <f>IF(VLOOKUP(C116,'Current OBD'!$B$6:$AL$2097,27,0)="Yes","3"," ")</f>
        <v xml:space="preserve"> </v>
      </c>
      <c r="J116" s="20" t="str">
        <f>IF(VLOOKUP(C116,'Current OBD'!$B$6:$AL$2097,28,0)="Yes","4"," ")</f>
        <v xml:space="preserve"> </v>
      </c>
      <c r="K116" s="20" t="str">
        <f>IF(VLOOKUP(C116,'Current OBD'!$B$6:$AL$2097,29,0)="Yes","5"," ")</f>
        <v xml:space="preserve"> </v>
      </c>
      <c r="L116" s="20" t="str">
        <f>IF(VLOOKUP(C116,'Current OBD'!$B$6:$AL$2097,30,0)="Yes","6"," ")</f>
        <v xml:space="preserve"> </v>
      </c>
      <c r="M116" s="20" t="str">
        <f>IF(VLOOKUP(C116,'Current OBD'!$B$6:$AL$2097,31,0)="Yes","7"," ")</f>
        <v xml:space="preserve"> </v>
      </c>
      <c r="N116" s="20" t="str">
        <f>IF(VLOOKUP(C116,'Current OBD'!$B$6:$AL$2097,32,0)="Yes","8"," ")</f>
        <v xml:space="preserve"> </v>
      </c>
      <c r="O116" s="20" t="str">
        <f>IF(VLOOKUP(C116,'Current OBD'!$B$6:$AL$2097,33,0)="Yes","9"," ")</f>
        <v xml:space="preserve"> </v>
      </c>
      <c r="P116" s="20" t="str">
        <f>IF(VLOOKUP(C116,'Current OBD'!$B$6:$AL$2097,34,0)="Yes","10"," ")</f>
        <v xml:space="preserve"> </v>
      </c>
      <c r="Q116" s="20" t="str">
        <f>IF(VLOOKUP(C116,'Current OBD'!$B$6:$AL$2097,35,0)="Yes","11"," ")</f>
        <v xml:space="preserve"> </v>
      </c>
      <c r="R116" s="20" t="str">
        <f>IF(VLOOKUP(C116,'Current OBD'!$B$6:$AL$2097,36,0)="Yes","12"," ")</f>
        <v xml:space="preserve"> </v>
      </c>
      <c r="S116" s="44">
        <v>59</v>
      </c>
      <c r="T116" s="44">
        <v>0</v>
      </c>
      <c r="U116" s="44">
        <v>59</v>
      </c>
      <c r="V116" s="12">
        <f>S116/U116</f>
        <v>1</v>
      </c>
      <c r="W116" s="12">
        <f>T116/U116</f>
        <v>0</v>
      </c>
      <c r="X116" s="12">
        <f t="shared" si="11"/>
        <v>1</v>
      </c>
    </row>
    <row r="117" spans="1:24">
      <c r="A117" s="17" t="str">
        <f>VLOOKUP(C117,'Current OBD'!$B$6:$K$2098,4,0)</f>
        <v>Chelan</v>
      </c>
      <c r="B117" s="17" t="str">
        <f>VLOOKUP(C117,'Current OBD'!$B$6:$K$2098,3,0)</f>
        <v>04-129</v>
      </c>
      <c r="C117" s="18">
        <v>661176</v>
      </c>
      <c r="D117" s="8" t="s">
        <v>2293</v>
      </c>
      <c r="E117" s="20" t="str">
        <f>IF(VLOOKUP(C117,'Current OBD'!$B$6:$AL$2097,23,0)="Yes","PK"," ")</f>
        <v>PK</v>
      </c>
      <c r="F117" s="20" t="str">
        <f>IF(VLOOKUP(C117,'Current OBD'!$B$6:$AL$2097,24,0)="Yes","K"," ")</f>
        <v>K</v>
      </c>
      <c r="G117" s="20" t="str">
        <f>IF(VLOOKUP(C117,'Current OBD'!$B$6:$AL$2097,25,0)="Yes","1"," ")</f>
        <v>1</v>
      </c>
      <c r="H117" s="20" t="str">
        <f>IF(VLOOKUP(C117,'Current OBD'!$B$6:$AL$2097,26,0)="Yes","2"," ")</f>
        <v>2</v>
      </c>
      <c r="I117" s="20" t="str">
        <f>IF(VLOOKUP(C117,'Current OBD'!$B$6:$AL$2097,27,0)="Yes","3"," ")</f>
        <v>3</v>
      </c>
      <c r="J117" s="20" t="str">
        <f>IF(VLOOKUP(C117,'Current OBD'!$B$6:$AL$2097,28,0)="Yes","4"," ")</f>
        <v>4</v>
      </c>
      <c r="K117" s="20" t="str">
        <f>IF(VLOOKUP(C117,'Current OBD'!$B$6:$AL$2097,29,0)="Yes","5"," ")</f>
        <v>5</v>
      </c>
      <c r="L117" s="20" t="str">
        <f>IF(VLOOKUP(C117,'Current OBD'!$B$6:$AL$2097,30,0)="Yes","6"," ")</f>
        <v xml:space="preserve"> </v>
      </c>
      <c r="M117" s="20" t="str">
        <f>IF(VLOOKUP(C117,'Current OBD'!$B$6:$AL$2097,31,0)="Yes","7"," ")</f>
        <v xml:space="preserve"> </v>
      </c>
      <c r="N117" s="20" t="str">
        <f>IF(VLOOKUP(C117,'Current OBD'!$B$6:$AL$2097,32,0)="Yes","8"," ")</f>
        <v xml:space="preserve"> </v>
      </c>
      <c r="O117" s="20" t="str">
        <f>IF(VLOOKUP(C117,'Current OBD'!$B$6:$AL$2097,33,0)="Yes","9"," ")</f>
        <v xml:space="preserve"> </v>
      </c>
      <c r="P117" s="20" t="str">
        <f>IF(VLOOKUP(C117,'Current OBD'!$B$6:$AL$2097,34,0)="Yes","10"," ")</f>
        <v xml:space="preserve"> </v>
      </c>
      <c r="Q117" s="20" t="str">
        <f>IF(VLOOKUP(C117,'Current OBD'!$B$6:$AL$2097,35,0)="Yes","11"," ")</f>
        <v xml:space="preserve"> </v>
      </c>
      <c r="R117" s="20" t="str">
        <f>IF(VLOOKUP(C117,'Current OBD'!$B$6:$AL$2097,36,0)="Yes","12"," ")</f>
        <v xml:space="preserve"> </v>
      </c>
      <c r="S117" s="44">
        <v>413</v>
      </c>
      <c r="T117" s="44">
        <v>0</v>
      </c>
      <c r="U117" s="44">
        <v>479</v>
      </c>
      <c r="V117" s="12">
        <f>S117/U117</f>
        <v>0.86221294363256784</v>
      </c>
      <c r="W117" s="12">
        <f>T117/U117</f>
        <v>0</v>
      </c>
      <c r="X117" s="12">
        <f t="shared" si="11"/>
        <v>0.86221294363256784</v>
      </c>
    </row>
    <row r="118" spans="1:24">
      <c r="A118" s="26" t="s">
        <v>619</v>
      </c>
      <c r="B118" s="26" t="s">
        <v>636</v>
      </c>
      <c r="C118" s="10">
        <v>159592</v>
      </c>
      <c r="D118" s="13" t="s">
        <v>635</v>
      </c>
      <c r="E118" s="19"/>
      <c r="F118" s="19"/>
      <c r="G118" s="19"/>
      <c r="H118" s="19"/>
      <c r="I118" s="19"/>
      <c r="J118" s="19"/>
      <c r="K118" s="19"/>
      <c r="L118" s="19"/>
      <c r="M118" s="19"/>
      <c r="N118" s="19"/>
      <c r="O118" s="19"/>
      <c r="P118" s="19"/>
      <c r="Q118" s="19"/>
      <c r="R118" s="19"/>
      <c r="S118" s="43">
        <v>561</v>
      </c>
      <c r="T118" s="43">
        <v>154</v>
      </c>
      <c r="U118" s="43">
        <v>1670</v>
      </c>
      <c r="V118" s="14"/>
      <c r="W118" s="14"/>
      <c r="X118" s="14">
        <f t="shared" si="11"/>
        <v>0.42814371257485029</v>
      </c>
    </row>
    <row r="119" spans="1:24">
      <c r="A119" s="17" t="str">
        <f>VLOOKUP(C119,'Current OBD'!$B$6:$K$2098,4,0)</f>
        <v>Chelan</v>
      </c>
      <c r="B119" s="17" t="str">
        <f>VLOOKUP(C119,'Current OBD'!$B$6:$K$2098,3,0)</f>
        <v>04-222</v>
      </c>
      <c r="C119" s="18">
        <v>661173</v>
      </c>
      <c r="D119" s="8" t="s">
        <v>637</v>
      </c>
      <c r="E119" s="20" t="str">
        <f>IF(VLOOKUP(C119,'Current OBD'!$B$6:$AL$2097,23,0)="Yes","PK"," ")</f>
        <v xml:space="preserve"> </v>
      </c>
      <c r="F119" s="20" t="str">
        <f>IF(VLOOKUP(C119,'Current OBD'!$B$6:$AL$2097,24,0)="Yes","K"," ")</f>
        <v xml:space="preserve"> </v>
      </c>
      <c r="G119" s="20" t="str">
        <f>IF(VLOOKUP(C119,'Current OBD'!$B$6:$AL$2097,25,0)="Yes","1"," ")</f>
        <v xml:space="preserve"> </v>
      </c>
      <c r="H119" s="20" t="str">
        <f>IF(VLOOKUP(C119,'Current OBD'!$B$6:$AL$2097,26,0)="Yes","2"," ")</f>
        <v xml:space="preserve"> </v>
      </c>
      <c r="I119" s="20" t="str">
        <f>IF(VLOOKUP(C119,'Current OBD'!$B$6:$AL$2097,27,0)="Yes","3"," ")</f>
        <v xml:space="preserve"> </v>
      </c>
      <c r="J119" s="20" t="str">
        <f>IF(VLOOKUP(C119,'Current OBD'!$B$6:$AL$2097,28,0)="Yes","4"," ")</f>
        <v xml:space="preserve"> </v>
      </c>
      <c r="K119" s="20" t="str">
        <f>IF(VLOOKUP(C119,'Current OBD'!$B$6:$AL$2097,29,0)="Yes","5"," ")</f>
        <v xml:space="preserve"> </v>
      </c>
      <c r="L119" s="20" t="str">
        <f>IF(VLOOKUP(C119,'Current OBD'!$B$6:$AL$2097,30,0)="Yes","6"," ")</f>
        <v xml:space="preserve"> </v>
      </c>
      <c r="M119" s="20" t="str">
        <f>IF(VLOOKUP(C119,'Current OBD'!$B$6:$AL$2097,31,0)="Yes","7"," ")</f>
        <v xml:space="preserve"> </v>
      </c>
      <c r="N119" s="20" t="str">
        <f>IF(VLOOKUP(C119,'Current OBD'!$B$6:$AL$2097,32,0)="Yes","8"," ")</f>
        <v xml:space="preserve"> </v>
      </c>
      <c r="O119" s="20" t="str">
        <f>IF(VLOOKUP(C119,'Current OBD'!$B$6:$AL$2097,33,0)="Yes","9"," ")</f>
        <v>9</v>
      </c>
      <c r="P119" s="20" t="str">
        <f>IF(VLOOKUP(C119,'Current OBD'!$B$6:$AL$2097,34,0)="Yes","10"," ")</f>
        <v>10</v>
      </c>
      <c r="Q119" s="20" t="str">
        <f>IF(VLOOKUP(C119,'Current OBD'!$B$6:$AL$2097,35,0)="Yes","11"," ")</f>
        <v>11</v>
      </c>
      <c r="R119" s="20" t="str">
        <f>IF(VLOOKUP(C119,'Current OBD'!$B$6:$AL$2097,36,0)="Yes","12"," ")</f>
        <v>12</v>
      </c>
      <c r="S119" s="44">
        <v>168</v>
      </c>
      <c r="T119" s="44">
        <v>50</v>
      </c>
      <c r="U119" s="44">
        <v>528</v>
      </c>
      <c r="V119" s="12">
        <f>S119/U119</f>
        <v>0.31818181818181818</v>
      </c>
      <c r="W119" s="12">
        <f>T119/U119</f>
        <v>9.4696969696969696E-2</v>
      </c>
      <c r="X119" s="12">
        <f t="shared" si="11"/>
        <v>0.4128787878787879</v>
      </c>
    </row>
    <row r="120" spans="1:24">
      <c r="A120" s="17" t="str">
        <f>VLOOKUP(C120,'Current OBD'!$B$6:$K$2098,4,0)</f>
        <v>Chelan</v>
      </c>
      <c r="B120" s="17" t="str">
        <f>VLOOKUP(C120,'Current OBD'!$B$6:$K$2098,3,0)</f>
        <v>04-222</v>
      </c>
      <c r="C120" s="18">
        <v>661172</v>
      </c>
      <c r="D120" s="8" t="s">
        <v>641</v>
      </c>
      <c r="E120" s="20" t="str">
        <f>IF(VLOOKUP(C120,'Current OBD'!$B$6:$AL$2097,23,0)="Yes","PK"," ")</f>
        <v xml:space="preserve"> </v>
      </c>
      <c r="F120" s="20" t="str">
        <f>IF(VLOOKUP(C120,'Current OBD'!$B$6:$AL$2097,24,0)="Yes","K"," ")</f>
        <v xml:space="preserve"> </v>
      </c>
      <c r="G120" s="20" t="str">
        <f>IF(VLOOKUP(C120,'Current OBD'!$B$6:$AL$2097,25,0)="Yes","1"," ")</f>
        <v xml:space="preserve"> </v>
      </c>
      <c r="H120" s="20" t="str">
        <f>IF(VLOOKUP(C120,'Current OBD'!$B$6:$AL$2097,26,0)="Yes","2"," ")</f>
        <v xml:space="preserve"> </v>
      </c>
      <c r="I120" s="20" t="str">
        <f>IF(VLOOKUP(C120,'Current OBD'!$B$6:$AL$2097,27,0)="Yes","3"," ")</f>
        <v xml:space="preserve"> </v>
      </c>
      <c r="J120" s="20" t="str">
        <f>IF(VLOOKUP(C120,'Current OBD'!$B$6:$AL$2097,28,0)="Yes","4"," ")</f>
        <v xml:space="preserve"> </v>
      </c>
      <c r="K120" s="20" t="str">
        <f>IF(VLOOKUP(C120,'Current OBD'!$B$6:$AL$2097,29,0)="Yes","5"," ")</f>
        <v>5</v>
      </c>
      <c r="L120" s="20" t="str">
        <f>IF(VLOOKUP(C120,'Current OBD'!$B$6:$AL$2097,30,0)="Yes","6"," ")</f>
        <v>6</v>
      </c>
      <c r="M120" s="20" t="str">
        <f>IF(VLOOKUP(C120,'Current OBD'!$B$6:$AL$2097,31,0)="Yes","7"," ")</f>
        <v>7</v>
      </c>
      <c r="N120" s="20" t="str">
        <f>IF(VLOOKUP(C120,'Current OBD'!$B$6:$AL$2097,32,0)="Yes","8"," ")</f>
        <v>8</v>
      </c>
      <c r="O120" s="20" t="str">
        <f>IF(VLOOKUP(C120,'Current OBD'!$B$6:$AL$2097,33,0)="Yes","9"," ")</f>
        <v xml:space="preserve"> </v>
      </c>
      <c r="P120" s="20" t="str">
        <f>IF(VLOOKUP(C120,'Current OBD'!$B$6:$AL$2097,34,0)="Yes","10"," ")</f>
        <v xml:space="preserve"> </v>
      </c>
      <c r="Q120" s="20" t="str">
        <f>IF(VLOOKUP(C120,'Current OBD'!$B$6:$AL$2097,35,0)="Yes","11"," ")</f>
        <v xml:space="preserve"> </v>
      </c>
      <c r="R120" s="20" t="str">
        <f>IF(VLOOKUP(C120,'Current OBD'!$B$6:$AL$2097,36,0)="Yes","12"," ")</f>
        <v xml:space="preserve"> </v>
      </c>
      <c r="S120" s="44">
        <v>165</v>
      </c>
      <c r="T120" s="44">
        <v>47</v>
      </c>
      <c r="U120" s="44">
        <v>495</v>
      </c>
      <c r="V120" s="12">
        <f>S120/U120</f>
        <v>0.33333333333333331</v>
      </c>
      <c r="W120" s="12">
        <f>T120/U120</f>
        <v>9.494949494949495E-2</v>
      </c>
      <c r="X120" s="12">
        <f t="shared" si="11"/>
        <v>0.42828282828282827</v>
      </c>
    </row>
    <row r="121" spans="1:24">
      <c r="A121" s="17" t="str">
        <f>VLOOKUP(C121,'Current OBD'!$B$6:$K$2098,4,0)</f>
        <v>Chelan</v>
      </c>
      <c r="B121" s="17" t="str">
        <f>VLOOKUP(C121,'Current OBD'!$B$6:$K$2098,3,0)</f>
        <v>04-222</v>
      </c>
      <c r="C121" s="18">
        <v>661171</v>
      </c>
      <c r="D121" s="8" t="s">
        <v>643</v>
      </c>
      <c r="E121" s="20" t="str">
        <f>IF(VLOOKUP(C121,'Current OBD'!$B$6:$AL$2097,23,0)="Yes","PK"," ")</f>
        <v>PK</v>
      </c>
      <c r="F121" s="20" t="str">
        <f>IF(VLOOKUP(C121,'Current OBD'!$B$6:$AL$2097,24,0)="Yes","K"," ")</f>
        <v>K</v>
      </c>
      <c r="G121" s="20" t="str">
        <f>IF(VLOOKUP(C121,'Current OBD'!$B$6:$AL$2097,25,0)="Yes","1"," ")</f>
        <v>1</v>
      </c>
      <c r="H121" s="20" t="str">
        <f>IF(VLOOKUP(C121,'Current OBD'!$B$6:$AL$2097,26,0)="Yes","2"," ")</f>
        <v>2</v>
      </c>
      <c r="I121" s="20" t="str">
        <f>IF(VLOOKUP(C121,'Current OBD'!$B$6:$AL$2097,27,0)="Yes","3"," ")</f>
        <v>3</v>
      </c>
      <c r="J121" s="20" t="str">
        <f>IF(VLOOKUP(C121,'Current OBD'!$B$6:$AL$2097,28,0)="Yes","4"," ")</f>
        <v>4</v>
      </c>
      <c r="K121" s="20" t="str">
        <f>IF(VLOOKUP(C121,'Current OBD'!$B$6:$AL$2097,29,0)="Yes","5"," ")</f>
        <v xml:space="preserve"> </v>
      </c>
      <c r="L121" s="20" t="str">
        <f>IF(VLOOKUP(C121,'Current OBD'!$B$6:$AL$2097,30,0)="Yes","6"," ")</f>
        <v xml:space="preserve"> </v>
      </c>
      <c r="M121" s="20" t="str">
        <f>IF(VLOOKUP(C121,'Current OBD'!$B$6:$AL$2097,31,0)="Yes","7"," ")</f>
        <v xml:space="preserve"> </v>
      </c>
      <c r="N121" s="20" t="str">
        <f>IF(VLOOKUP(C121,'Current OBD'!$B$6:$AL$2097,32,0)="Yes","8"," ")</f>
        <v xml:space="preserve"> </v>
      </c>
      <c r="O121" s="20" t="str">
        <f>IF(VLOOKUP(C121,'Current OBD'!$B$6:$AL$2097,33,0)="Yes","9"," ")</f>
        <v xml:space="preserve"> </v>
      </c>
      <c r="P121" s="20" t="str">
        <f>IF(VLOOKUP(C121,'Current OBD'!$B$6:$AL$2097,34,0)="Yes","10"," ")</f>
        <v xml:space="preserve"> </v>
      </c>
      <c r="Q121" s="20" t="str">
        <f>IF(VLOOKUP(C121,'Current OBD'!$B$6:$AL$2097,35,0)="Yes","11"," ")</f>
        <v xml:space="preserve"> </v>
      </c>
      <c r="R121" s="20" t="str">
        <f>IF(VLOOKUP(C121,'Current OBD'!$B$6:$AL$2097,36,0)="Yes","12"," ")</f>
        <v xml:space="preserve"> </v>
      </c>
      <c r="S121" s="44">
        <v>228</v>
      </c>
      <c r="T121" s="44">
        <v>57</v>
      </c>
      <c r="U121" s="44">
        <v>647</v>
      </c>
      <c r="V121" s="12">
        <f>S121/U121</f>
        <v>0.35239567233384855</v>
      </c>
      <c r="W121" s="12">
        <f>T121/U121</f>
        <v>8.8098918083462138E-2</v>
      </c>
      <c r="X121" s="12">
        <f t="shared" si="11"/>
        <v>0.44049459041731065</v>
      </c>
    </row>
    <row r="122" spans="1:24">
      <c r="A122" s="26" t="s">
        <v>619</v>
      </c>
      <c r="B122" s="26" t="s">
        <v>618</v>
      </c>
      <c r="C122" s="10">
        <v>160027</v>
      </c>
      <c r="D122" s="13" t="s">
        <v>617</v>
      </c>
      <c r="E122" s="19"/>
      <c r="F122" s="19"/>
      <c r="G122" s="19"/>
      <c r="H122" s="19"/>
      <c r="I122" s="19"/>
      <c r="J122" s="19"/>
      <c r="K122" s="19"/>
      <c r="L122" s="19"/>
      <c r="M122" s="19"/>
      <c r="N122" s="19"/>
      <c r="O122" s="19"/>
      <c r="P122" s="19"/>
      <c r="Q122" s="19"/>
      <c r="R122" s="19"/>
      <c r="S122" s="43">
        <v>448</v>
      </c>
      <c r="T122" s="43">
        <v>128</v>
      </c>
      <c r="U122" s="43">
        <v>1320</v>
      </c>
      <c r="V122" s="14"/>
      <c r="W122" s="14"/>
      <c r="X122" s="14">
        <f t="shared" si="11"/>
        <v>0.43636363636363634</v>
      </c>
    </row>
    <row r="123" spans="1:24">
      <c r="A123" s="17" t="str">
        <f>VLOOKUP(C123,'Current OBD'!$B$6:$K$2098,4,0)</f>
        <v>Chelan</v>
      </c>
      <c r="B123" s="17" t="str">
        <f>VLOOKUP(C123,'Current OBD'!$B$6:$K$2098,3,0)</f>
        <v>04-228</v>
      </c>
      <c r="C123" s="18">
        <v>661166</v>
      </c>
      <c r="D123" s="8" t="s">
        <v>620</v>
      </c>
      <c r="E123" s="20" t="str">
        <f>IF(VLOOKUP(C123,'Current OBD'!$B$6:$AL$2097,23,0)="Yes","PK"," ")</f>
        <v xml:space="preserve"> </v>
      </c>
      <c r="F123" s="20" t="str">
        <f>IF(VLOOKUP(C123,'Current OBD'!$B$6:$AL$2097,24,0)="Yes","K"," ")</f>
        <v xml:space="preserve"> </v>
      </c>
      <c r="G123" s="20" t="str">
        <f>IF(VLOOKUP(C123,'Current OBD'!$B$6:$AL$2097,25,0)="Yes","1"," ")</f>
        <v xml:space="preserve"> </v>
      </c>
      <c r="H123" s="20" t="str">
        <f>IF(VLOOKUP(C123,'Current OBD'!$B$6:$AL$2097,26,0)="Yes","2"," ")</f>
        <v xml:space="preserve"> </v>
      </c>
      <c r="I123" s="20" t="str">
        <f>IF(VLOOKUP(C123,'Current OBD'!$B$6:$AL$2097,27,0)="Yes","3"," ")</f>
        <v>3</v>
      </c>
      <c r="J123" s="20" t="str">
        <f>IF(VLOOKUP(C123,'Current OBD'!$B$6:$AL$2097,28,0)="Yes","4"," ")</f>
        <v>4</v>
      </c>
      <c r="K123" s="20" t="str">
        <f>IF(VLOOKUP(C123,'Current OBD'!$B$6:$AL$2097,29,0)="Yes","5"," ")</f>
        <v>5</v>
      </c>
      <c r="L123" s="20" t="str">
        <f>IF(VLOOKUP(C123,'Current OBD'!$B$6:$AL$2097,30,0)="Yes","6"," ")</f>
        <v xml:space="preserve"> </v>
      </c>
      <c r="M123" s="20" t="str">
        <f>IF(VLOOKUP(C123,'Current OBD'!$B$6:$AL$2097,31,0)="Yes","7"," ")</f>
        <v xml:space="preserve"> </v>
      </c>
      <c r="N123" s="20" t="str">
        <f>IF(VLOOKUP(C123,'Current OBD'!$B$6:$AL$2097,32,0)="Yes","8"," ")</f>
        <v xml:space="preserve"> </v>
      </c>
      <c r="O123" s="20" t="str">
        <f>IF(VLOOKUP(C123,'Current OBD'!$B$6:$AL$2097,33,0)="Yes","9"," ")</f>
        <v xml:space="preserve"> </v>
      </c>
      <c r="P123" s="20" t="str">
        <f>IF(VLOOKUP(C123,'Current OBD'!$B$6:$AL$2097,34,0)="Yes","10"," ")</f>
        <v xml:space="preserve"> </v>
      </c>
      <c r="Q123" s="20" t="str">
        <f>IF(VLOOKUP(C123,'Current OBD'!$B$6:$AL$2097,35,0)="Yes","11"," ")</f>
        <v xml:space="preserve"> </v>
      </c>
      <c r="R123" s="20" t="str">
        <f>IF(VLOOKUP(C123,'Current OBD'!$B$6:$AL$2097,36,0)="Yes","12"," ")</f>
        <v xml:space="preserve"> </v>
      </c>
      <c r="S123" s="44">
        <v>103</v>
      </c>
      <c r="T123" s="44">
        <v>26</v>
      </c>
      <c r="U123" s="44">
        <v>260</v>
      </c>
      <c r="V123" s="12">
        <f>S123/U123</f>
        <v>0.39615384615384613</v>
      </c>
      <c r="W123" s="12">
        <f>T123/U123</f>
        <v>0.1</v>
      </c>
      <c r="X123" s="12">
        <f t="shared" si="11"/>
        <v>0.49615384615384617</v>
      </c>
    </row>
    <row r="124" spans="1:24">
      <c r="A124" s="17" t="str">
        <f>VLOOKUP(C124,'Current OBD'!$B$6:$K$2098,4,0)</f>
        <v>Chelan</v>
      </c>
      <c r="B124" s="17" t="str">
        <f>VLOOKUP(C124,'Current OBD'!$B$6:$K$2098,3,0)</f>
        <v>04-228</v>
      </c>
      <c r="C124" s="18">
        <v>662470</v>
      </c>
      <c r="D124" s="47" t="s">
        <v>624</v>
      </c>
      <c r="E124" s="20" t="str">
        <f>IF(VLOOKUP(C124,'Current OBD'!$B$6:$AL$2097,23,0)="Yes","PK"," ")</f>
        <v xml:space="preserve"> </v>
      </c>
      <c r="F124" s="20" t="str">
        <f>IF(VLOOKUP(C124,'Current OBD'!$B$6:$AL$2097,24,0)="Yes","K"," ")</f>
        <v>K</v>
      </c>
      <c r="G124" s="20" t="str">
        <f>IF(VLOOKUP(C124,'Current OBD'!$B$6:$AL$2097,25,0)="Yes","1"," ")</f>
        <v>1</v>
      </c>
      <c r="H124" s="20" t="str">
        <f>IF(VLOOKUP(C124,'Current OBD'!$B$6:$AL$2097,26,0)="Yes","2"," ")</f>
        <v>2</v>
      </c>
      <c r="I124" s="20" t="str">
        <f>IF(VLOOKUP(C124,'Current OBD'!$B$6:$AL$2097,27,0)="Yes","3"," ")</f>
        <v>3</v>
      </c>
      <c r="J124" s="20" t="str">
        <f>IF(VLOOKUP(C124,'Current OBD'!$B$6:$AL$2097,28,0)="Yes","4"," ")</f>
        <v>4</v>
      </c>
      <c r="K124" s="20" t="str">
        <f>IF(VLOOKUP(C124,'Current OBD'!$B$6:$AL$2097,29,0)="Yes","5"," ")</f>
        <v>5</v>
      </c>
      <c r="L124" s="20" t="str">
        <f>IF(VLOOKUP(C124,'Current OBD'!$B$6:$AL$2097,30,0)="Yes","6"," ")</f>
        <v xml:space="preserve"> </v>
      </c>
      <c r="M124" s="20" t="str">
        <f>IF(VLOOKUP(C124,'Current OBD'!$B$6:$AL$2097,31,0)="Yes","7"," ")</f>
        <v xml:space="preserve"> </v>
      </c>
      <c r="N124" s="20" t="str">
        <f>IF(VLOOKUP(C124,'Current OBD'!$B$6:$AL$2097,32,0)="Yes","8"," ")</f>
        <v xml:space="preserve"> </v>
      </c>
      <c r="O124" s="20" t="str">
        <f>IF(VLOOKUP(C124,'Current OBD'!$B$6:$AL$2097,33,0)="Yes","9"," ")</f>
        <v xml:space="preserve"> </v>
      </c>
      <c r="P124" s="20" t="str">
        <f>IF(VLOOKUP(C124,'Current OBD'!$B$6:$AL$2097,34,0)="Yes","10"," ")</f>
        <v xml:space="preserve"> </v>
      </c>
      <c r="Q124" s="20" t="str">
        <f>IF(VLOOKUP(C124,'Current OBD'!$B$6:$AL$2097,35,0)="Yes","11"," ")</f>
        <v xml:space="preserve"> </v>
      </c>
      <c r="R124" s="20" t="str">
        <f>IF(VLOOKUP(C124,'Current OBD'!$B$6:$AL$2097,36,0)="Yes","12"," ")</f>
        <v xml:space="preserve"> </v>
      </c>
      <c r="S124" s="44">
        <v>0</v>
      </c>
      <c r="T124" s="44">
        <v>0</v>
      </c>
      <c r="U124" s="44">
        <v>19</v>
      </c>
      <c r="V124" s="12">
        <f>S124/U124</f>
        <v>0</v>
      </c>
      <c r="W124" s="12">
        <f>T124/U124</f>
        <v>0</v>
      </c>
      <c r="X124" s="12">
        <f t="shared" si="11"/>
        <v>0</v>
      </c>
    </row>
    <row r="125" spans="1:24">
      <c r="A125" s="17" t="str">
        <f>VLOOKUP(C125,'Current OBD'!$B$6:$K$2098,4,0)</f>
        <v>Chelan</v>
      </c>
      <c r="B125" s="17" t="str">
        <f>VLOOKUP(C125,'Current OBD'!$B$6:$K$2098,3,0)</f>
        <v>04-228</v>
      </c>
      <c r="C125" s="18">
        <v>661169</v>
      </c>
      <c r="D125" s="8" t="s">
        <v>627</v>
      </c>
      <c r="E125" s="20" t="str">
        <f>IF(VLOOKUP(C125,'Current OBD'!$B$6:$AL$2097,23,0)="Yes","PK"," ")</f>
        <v xml:space="preserve"> </v>
      </c>
      <c r="F125" s="20" t="str">
        <f>IF(VLOOKUP(C125,'Current OBD'!$B$6:$AL$2097,24,0)="Yes","K"," ")</f>
        <v xml:space="preserve"> </v>
      </c>
      <c r="G125" s="20" t="str">
        <f>IF(VLOOKUP(C125,'Current OBD'!$B$6:$AL$2097,25,0)="Yes","1"," ")</f>
        <v xml:space="preserve"> </v>
      </c>
      <c r="H125" s="20" t="str">
        <f>IF(VLOOKUP(C125,'Current OBD'!$B$6:$AL$2097,26,0)="Yes","2"," ")</f>
        <v xml:space="preserve"> </v>
      </c>
      <c r="I125" s="20" t="str">
        <f>IF(VLOOKUP(C125,'Current OBD'!$B$6:$AL$2097,27,0)="Yes","3"," ")</f>
        <v xml:space="preserve"> </v>
      </c>
      <c r="J125" s="20" t="str">
        <f>IF(VLOOKUP(C125,'Current OBD'!$B$6:$AL$2097,28,0)="Yes","4"," ")</f>
        <v xml:space="preserve"> </v>
      </c>
      <c r="K125" s="20" t="str">
        <f>IF(VLOOKUP(C125,'Current OBD'!$B$6:$AL$2097,29,0)="Yes","5"," ")</f>
        <v xml:space="preserve"> </v>
      </c>
      <c r="L125" s="20" t="str">
        <f>IF(VLOOKUP(C125,'Current OBD'!$B$6:$AL$2097,30,0)="Yes","6"," ")</f>
        <v xml:space="preserve"> </v>
      </c>
      <c r="M125" s="20" t="str">
        <f>IF(VLOOKUP(C125,'Current OBD'!$B$6:$AL$2097,31,0)="Yes","7"," ")</f>
        <v xml:space="preserve"> </v>
      </c>
      <c r="N125" s="20" t="str">
        <f>IF(VLOOKUP(C125,'Current OBD'!$B$6:$AL$2097,32,0)="Yes","8"," ")</f>
        <v xml:space="preserve"> </v>
      </c>
      <c r="O125" s="20" t="str">
        <f>IF(VLOOKUP(C125,'Current OBD'!$B$6:$AL$2097,33,0)="Yes","9"," ")</f>
        <v>9</v>
      </c>
      <c r="P125" s="20" t="str">
        <f>IF(VLOOKUP(C125,'Current OBD'!$B$6:$AL$2097,34,0)="Yes","10"," ")</f>
        <v>10</v>
      </c>
      <c r="Q125" s="20" t="str">
        <f>IF(VLOOKUP(C125,'Current OBD'!$B$6:$AL$2097,35,0)="Yes","11"," ")</f>
        <v>11</v>
      </c>
      <c r="R125" s="20" t="str">
        <f>IF(VLOOKUP(C125,'Current OBD'!$B$6:$AL$2097,36,0)="Yes","12"," ")</f>
        <v>12</v>
      </c>
      <c r="S125" s="44">
        <v>147</v>
      </c>
      <c r="T125" s="44">
        <v>51</v>
      </c>
      <c r="U125" s="44">
        <v>440</v>
      </c>
      <c r="V125" s="12">
        <f>S125/U125</f>
        <v>0.33409090909090911</v>
      </c>
      <c r="W125" s="12">
        <f>T125/U125</f>
        <v>0.11590909090909091</v>
      </c>
      <c r="X125" s="12">
        <f t="shared" si="11"/>
        <v>0.45</v>
      </c>
    </row>
    <row r="126" spans="1:24">
      <c r="A126" s="17" t="str">
        <f>VLOOKUP(C126,'Current OBD'!$B$6:$K$2098,4,0)</f>
        <v>Chelan</v>
      </c>
      <c r="B126" s="17" t="str">
        <f>VLOOKUP(C126,'Current OBD'!$B$6:$K$2098,3,0)</f>
        <v>04-228</v>
      </c>
      <c r="C126" s="18">
        <v>661168</v>
      </c>
      <c r="D126" s="8" t="s">
        <v>629</v>
      </c>
      <c r="E126" s="20" t="str">
        <f>IF(VLOOKUP(C126,'Current OBD'!$B$6:$AL$2097,23,0)="Yes","PK"," ")</f>
        <v>PK</v>
      </c>
      <c r="F126" s="20" t="str">
        <f>IF(VLOOKUP(C126,'Current OBD'!$B$6:$AL$2097,24,0)="Yes","K"," ")</f>
        <v xml:space="preserve"> </v>
      </c>
      <c r="G126" s="20" t="str">
        <f>IF(VLOOKUP(C126,'Current OBD'!$B$6:$AL$2097,25,0)="Yes","1"," ")</f>
        <v xml:space="preserve"> </v>
      </c>
      <c r="H126" s="20" t="str">
        <f>IF(VLOOKUP(C126,'Current OBD'!$B$6:$AL$2097,26,0)="Yes","2"," ")</f>
        <v xml:space="preserve"> </v>
      </c>
      <c r="I126" s="20" t="str">
        <f>IF(VLOOKUP(C126,'Current OBD'!$B$6:$AL$2097,27,0)="Yes","3"," ")</f>
        <v xml:space="preserve"> </v>
      </c>
      <c r="J126" s="20" t="str">
        <f>IF(VLOOKUP(C126,'Current OBD'!$B$6:$AL$2097,28,0)="Yes","4"," ")</f>
        <v xml:space="preserve"> </v>
      </c>
      <c r="K126" s="20" t="str">
        <f>IF(VLOOKUP(C126,'Current OBD'!$B$6:$AL$2097,29,0)="Yes","5"," ")</f>
        <v xml:space="preserve"> </v>
      </c>
      <c r="L126" s="20" t="str">
        <f>IF(VLOOKUP(C126,'Current OBD'!$B$6:$AL$2097,30,0)="Yes","6"," ")</f>
        <v>6</v>
      </c>
      <c r="M126" s="20" t="str">
        <f>IF(VLOOKUP(C126,'Current OBD'!$B$6:$AL$2097,31,0)="Yes","7"," ")</f>
        <v>7</v>
      </c>
      <c r="N126" s="20" t="str">
        <f>IF(VLOOKUP(C126,'Current OBD'!$B$6:$AL$2097,32,0)="Yes","8"," ")</f>
        <v>8</v>
      </c>
      <c r="O126" s="20" t="str">
        <f>IF(VLOOKUP(C126,'Current OBD'!$B$6:$AL$2097,33,0)="Yes","9"," ")</f>
        <v xml:space="preserve"> </v>
      </c>
      <c r="P126" s="20" t="str">
        <f>IF(VLOOKUP(C126,'Current OBD'!$B$6:$AL$2097,34,0)="Yes","10"," ")</f>
        <v xml:space="preserve"> </v>
      </c>
      <c r="Q126" s="20" t="str">
        <f>IF(VLOOKUP(C126,'Current OBD'!$B$6:$AL$2097,35,0)="Yes","11"," ")</f>
        <v xml:space="preserve"> </v>
      </c>
      <c r="R126" s="20" t="str">
        <f>IF(VLOOKUP(C126,'Current OBD'!$B$6:$AL$2097,36,0)="Yes","12"," ")</f>
        <v xml:space="preserve"> </v>
      </c>
      <c r="S126" s="44">
        <v>99</v>
      </c>
      <c r="T126" s="44">
        <v>26</v>
      </c>
      <c r="U126" s="44">
        <v>282</v>
      </c>
      <c r="V126" s="12">
        <f>S126/U126</f>
        <v>0.35106382978723405</v>
      </c>
      <c r="W126" s="12">
        <f>T126/U126</f>
        <v>9.2198581560283682E-2</v>
      </c>
      <c r="X126" s="12">
        <f t="shared" si="11"/>
        <v>0.4432624113475177</v>
      </c>
    </row>
    <row r="127" spans="1:24">
      <c r="A127" s="17" t="str">
        <f>VLOOKUP(C127,'Current OBD'!$B$6:$K$2098,4,0)</f>
        <v>Chelan</v>
      </c>
      <c r="B127" s="17" t="str">
        <f>VLOOKUP(C127,'Current OBD'!$B$6:$K$2098,3,0)</f>
        <v>04-228</v>
      </c>
      <c r="C127" s="18">
        <v>665688</v>
      </c>
      <c r="D127" s="8" t="s">
        <v>631</v>
      </c>
      <c r="E127" s="20" t="str">
        <f>IF(VLOOKUP(C127,'Current OBD'!$B$6:$AL$2097,23,0)="Yes","PK"," ")</f>
        <v xml:space="preserve"> </v>
      </c>
      <c r="F127" s="20" t="str">
        <f>IF(VLOOKUP(C127,'Current OBD'!$B$6:$AL$2097,24,0)="Yes","K"," ")</f>
        <v>K</v>
      </c>
      <c r="G127" s="20" t="str">
        <f>IF(VLOOKUP(C127,'Current OBD'!$B$6:$AL$2097,25,0)="Yes","1"," ")</f>
        <v>1</v>
      </c>
      <c r="H127" s="20" t="str">
        <f>IF(VLOOKUP(C127,'Current OBD'!$B$6:$AL$2097,26,0)="Yes","2"," ")</f>
        <v>2</v>
      </c>
      <c r="I127" s="20" t="str">
        <f>IF(VLOOKUP(C127,'Current OBD'!$B$6:$AL$2097,27,0)="Yes","3"," ")</f>
        <v xml:space="preserve"> </v>
      </c>
      <c r="J127" s="20" t="str">
        <f>IF(VLOOKUP(C127,'Current OBD'!$B$6:$AL$2097,28,0)="Yes","4"," ")</f>
        <v xml:space="preserve"> </v>
      </c>
      <c r="K127" s="20" t="str">
        <f>IF(VLOOKUP(C127,'Current OBD'!$B$6:$AL$2097,29,0)="Yes","5"," ")</f>
        <v xml:space="preserve"> </v>
      </c>
      <c r="L127" s="20" t="str">
        <f>IF(VLOOKUP(C127,'Current OBD'!$B$6:$AL$2097,30,0)="Yes","6"," ")</f>
        <v xml:space="preserve"> </v>
      </c>
      <c r="M127" s="20" t="str">
        <f>IF(VLOOKUP(C127,'Current OBD'!$B$6:$AL$2097,31,0)="Yes","7"," ")</f>
        <v xml:space="preserve"> </v>
      </c>
      <c r="N127" s="20" t="str">
        <f>IF(VLOOKUP(C127,'Current OBD'!$B$6:$AL$2097,32,0)="Yes","8"," ")</f>
        <v xml:space="preserve"> </v>
      </c>
      <c r="O127" s="20" t="str">
        <f>IF(VLOOKUP(C127,'Current OBD'!$B$6:$AL$2097,33,0)="Yes","9"," ")</f>
        <v xml:space="preserve"> </v>
      </c>
      <c r="P127" s="20" t="str">
        <f>IF(VLOOKUP(C127,'Current OBD'!$B$6:$AL$2097,34,0)="Yes","10"," ")</f>
        <v xml:space="preserve"> </v>
      </c>
      <c r="Q127" s="20" t="str">
        <f>IF(VLOOKUP(C127,'Current OBD'!$B$6:$AL$2097,35,0)="Yes","11"," ")</f>
        <v xml:space="preserve"> </v>
      </c>
      <c r="R127" s="20" t="str">
        <f>IF(VLOOKUP(C127,'Current OBD'!$B$6:$AL$2097,36,0)="Yes","12"," ")</f>
        <v xml:space="preserve"> </v>
      </c>
      <c r="S127" s="44">
        <v>99</v>
      </c>
      <c r="T127" s="44">
        <v>25</v>
      </c>
      <c r="U127" s="44">
        <v>319</v>
      </c>
      <c r="V127" s="12">
        <f>S127/U127</f>
        <v>0.31034482758620691</v>
      </c>
      <c r="W127" s="12">
        <f>T127/U127</f>
        <v>7.8369905956112859E-2</v>
      </c>
      <c r="X127" s="12">
        <f t="shared" si="11"/>
        <v>0.38871473354231972</v>
      </c>
    </row>
    <row r="128" spans="1:24">
      <c r="A128" s="26" t="s">
        <v>619</v>
      </c>
      <c r="B128" s="26" t="s">
        <v>5321</v>
      </c>
      <c r="C128" s="10">
        <v>159953</v>
      </c>
      <c r="D128" s="13" t="s">
        <v>5320</v>
      </c>
      <c r="E128" s="19"/>
      <c r="F128" s="19"/>
      <c r="G128" s="19"/>
      <c r="H128" s="19"/>
      <c r="I128" s="19"/>
      <c r="J128" s="19"/>
      <c r="K128" s="19"/>
      <c r="L128" s="19"/>
      <c r="M128" s="19"/>
      <c r="N128" s="19"/>
      <c r="O128" s="19"/>
      <c r="P128" s="19"/>
      <c r="Q128" s="19"/>
      <c r="R128" s="19"/>
      <c r="S128" s="43">
        <v>4908</v>
      </c>
      <c r="T128" s="43">
        <v>0</v>
      </c>
      <c r="U128" s="43">
        <v>6313</v>
      </c>
      <c r="V128" s="14"/>
      <c r="W128" s="14"/>
      <c r="X128" s="14"/>
    </row>
    <row r="129" spans="1:24">
      <c r="A129" s="17" t="str">
        <f>VLOOKUP(C129,'Current OBD'!$B$6:$K$2098,4,0)</f>
        <v>Chelan</v>
      </c>
      <c r="B129" s="17" t="str">
        <f>VLOOKUP(C129,'Current OBD'!$B$6:$K$2098,3,0)</f>
        <v>04-246</v>
      </c>
      <c r="C129" s="18">
        <v>665851</v>
      </c>
      <c r="D129" s="8" t="s">
        <v>1071</v>
      </c>
      <c r="E129" s="20" t="str">
        <f>IF(VLOOKUP(C129,'Current OBD'!$B$6:$AL$2097,23,0)="Yes","PK"," ")</f>
        <v xml:space="preserve"> </v>
      </c>
      <c r="F129" s="20" t="str">
        <f>IF(VLOOKUP(C129,'Current OBD'!$B$6:$AL$2097,24,0)="Yes","K"," ")</f>
        <v>K</v>
      </c>
      <c r="G129" s="20" t="str">
        <f>IF(VLOOKUP(C129,'Current OBD'!$B$6:$AL$2097,25,0)="Yes","1"," ")</f>
        <v>1</v>
      </c>
      <c r="H129" s="20" t="str">
        <f>IF(VLOOKUP(C129,'Current OBD'!$B$6:$AL$2097,26,0)="Yes","2"," ")</f>
        <v>2</v>
      </c>
      <c r="I129" s="20" t="str">
        <f>IF(VLOOKUP(C129,'Current OBD'!$B$6:$AL$2097,27,0)="Yes","3"," ")</f>
        <v>3</v>
      </c>
      <c r="J129" s="20" t="str">
        <f>IF(VLOOKUP(C129,'Current OBD'!$B$6:$AL$2097,28,0)="Yes","4"," ")</f>
        <v>4</v>
      </c>
      <c r="K129" s="20" t="str">
        <f>IF(VLOOKUP(C129,'Current OBD'!$B$6:$AL$2097,29,0)="Yes","5"," ")</f>
        <v>5</v>
      </c>
      <c r="L129" s="20" t="str">
        <f>IF(VLOOKUP(C129,'Current OBD'!$B$6:$AL$2097,30,0)="Yes","6"," ")</f>
        <v xml:space="preserve"> </v>
      </c>
      <c r="M129" s="20" t="str">
        <f>IF(VLOOKUP(C129,'Current OBD'!$B$6:$AL$2097,31,0)="Yes","7"," ")</f>
        <v xml:space="preserve"> </v>
      </c>
      <c r="N129" s="20" t="str">
        <f>IF(VLOOKUP(C129,'Current OBD'!$B$6:$AL$2097,32,0)="Yes","8"," ")</f>
        <v xml:space="preserve"> </v>
      </c>
      <c r="O129" s="20" t="str">
        <f>IF(VLOOKUP(C129,'Current OBD'!$B$6:$AL$2097,33,0)="Yes","9"," ")</f>
        <v xml:space="preserve"> </v>
      </c>
      <c r="P129" s="20" t="str">
        <f>IF(VLOOKUP(C129,'Current OBD'!$B$6:$AL$2097,34,0)="Yes","10"," ")</f>
        <v xml:space="preserve"> </v>
      </c>
      <c r="Q129" s="20" t="str">
        <f>IF(VLOOKUP(C129,'Current OBD'!$B$6:$AL$2097,35,0)="Yes","11"," ")</f>
        <v xml:space="preserve"> </v>
      </c>
      <c r="R129" s="20" t="str">
        <f>IF(VLOOKUP(C129,'Current OBD'!$B$6:$AL$2097,36,0)="Yes","12"," ")</f>
        <v xml:space="preserve"> </v>
      </c>
      <c r="S129" s="44">
        <v>299</v>
      </c>
      <c r="T129" s="44">
        <v>0</v>
      </c>
      <c r="U129" s="44">
        <v>303</v>
      </c>
      <c r="V129" s="12">
        <f t="shared" ref="V129:V140" si="12">S129/U129</f>
        <v>0.98679867986798675</v>
      </c>
      <c r="W129" s="12">
        <f t="shared" ref="W129:W140" si="13">T129/U129</f>
        <v>0</v>
      </c>
      <c r="X129" s="12">
        <f t="shared" ref="X129:X192" si="14">(S129+T129)/U129</f>
        <v>0.98679867986798675</v>
      </c>
    </row>
    <row r="130" spans="1:24">
      <c r="A130" s="17" t="str">
        <f>VLOOKUP(C130,'Current OBD'!$B$6:$K$2098,4,0)</f>
        <v>Chelan</v>
      </c>
      <c r="B130" s="17" t="str">
        <f>VLOOKUP(C130,'Current OBD'!$B$6:$K$2098,3,0)</f>
        <v>04-246</v>
      </c>
      <c r="C130" s="18">
        <v>661188</v>
      </c>
      <c r="D130" s="8" t="s">
        <v>5323</v>
      </c>
      <c r="E130" s="20" t="str">
        <f>IF(VLOOKUP(C130,'Current OBD'!$B$6:$AL$2097,23,0)="Yes","PK"," ")</f>
        <v xml:space="preserve"> </v>
      </c>
      <c r="F130" s="20" t="str">
        <f>IF(VLOOKUP(C130,'Current OBD'!$B$6:$AL$2097,24,0)="Yes","K"," ")</f>
        <v xml:space="preserve"> </v>
      </c>
      <c r="G130" s="20" t="str">
        <f>IF(VLOOKUP(C130,'Current OBD'!$B$6:$AL$2097,25,0)="Yes","1"," ")</f>
        <v xml:space="preserve"> </v>
      </c>
      <c r="H130" s="20" t="str">
        <f>IF(VLOOKUP(C130,'Current OBD'!$B$6:$AL$2097,26,0)="Yes","2"," ")</f>
        <v xml:space="preserve"> </v>
      </c>
      <c r="I130" s="20" t="str">
        <f>IF(VLOOKUP(C130,'Current OBD'!$B$6:$AL$2097,27,0)="Yes","3"," ")</f>
        <v xml:space="preserve"> </v>
      </c>
      <c r="J130" s="20" t="str">
        <f>IF(VLOOKUP(C130,'Current OBD'!$B$6:$AL$2097,28,0)="Yes","4"," ")</f>
        <v xml:space="preserve"> </v>
      </c>
      <c r="K130" s="20" t="str">
        <f>IF(VLOOKUP(C130,'Current OBD'!$B$6:$AL$2097,29,0)="Yes","5"," ")</f>
        <v xml:space="preserve"> </v>
      </c>
      <c r="L130" s="20" t="str">
        <f>IF(VLOOKUP(C130,'Current OBD'!$B$6:$AL$2097,30,0)="Yes","6"," ")</f>
        <v>6</v>
      </c>
      <c r="M130" s="20" t="str">
        <f>IF(VLOOKUP(C130,'Current OBD'!$B$6:$AL$2097,31,0)="Yes","7"," ")</f>
        <v>7</v>
      </c>
      <c r="N130" s="20" t="str">
        <f>IF(VLOOKUP(C130,'Current OBD'!$B$6:$AL$2097,32,0)="Yes","8"," ")</f>
        <v>8</v>
      </c>
      <c r="O130" s="20" t="str">
        <f>IF(VLOOKUP(C130,'Current OBD'!$B$6:$AL$2097,33,0)="Yes","9"," ")</f>
        <v xml:space="preserve"> </v>
      </c>
      <c r="P130" s="20" t="str">
        <f>IF(VLOOKUP(C130,'Current OBD'!$B$6:$AL$2097,34,0)="Yes","10"," ")</f>
        <v xml:space="preserve"> </v>
      </c>
      <c r="Q130" s="20" t="str">
        <f>IF(VLOOKUP(C130,'Current OBD'!$B$6:$AL$2097,35,0)="Yes","11"," ")</f>
        <v xml:space="preserve"> </v>
      </c>
      <c r="R130" s="20" t="str">
        <f>IF(VLOOKUP(C130,'Current OBD'!$B$6:$AL$2097,36,0)="Yes","12"," ")</f>
        <v xml:space="preserve"> </v>
      </c>
      <c r="S130" s="44">
        <v>376</v>
      </c>
      <c r="T130" s="44">
        <v>0</v>
      </c>
      <c r="U130" s="44">
        <v>579</v>
      </c>
      <c r="V130" s="12">
        <f t="shared" si="12"/>
        <v>0.64939550949913649</v>
      </c>
      <c r="W130" s="12">
        <f t="shared" si="13"/>
        <v>0</v>
      </c>
      <c r="X130" s="12">
        <f t="shared" si="14"/>
        <v>0.64939550949913649</v>
      </c>
    </row>
    <row r="131" spans="1:24">
      <c r="A131" s="17" t="str">
        <f>VLOOKUP(C131,'Current OBD'!$B$6:$K$2098,4,0)</f>
        <v>Chelan</v>
      </c>
      <c r="B131" s="17" t="str">
        <f>VLOOKUP(C131,'Current OBD'!$B$6:$K$2098,3,0)</f>
        <v>04-246</v>
      </c>
      <c r="C131" s="18">
        <v>661182</v>
      </c>
      <c r="D131" s="8" t="s">
        <v>5326</v>
      </c>
      <c r="E131" s="20" t="str">
        <f>IF(VLOOKUP(C131,'Current OBD'!$B$6:$AL$2097,23,0)="Yes","PK"," ")</f>
        <v xml:space="preserve"> </v>
      </c>
      <c r="F131" s="20" t="str">
        <f>IF(VLOOKUP(C131,'Current OBD'!$B$6:$AL$2097,24,0)="Yes","K"," ")</f>
        <v>K</v>
      </c>
      <c r="G131" s="20" t="str">
        <f>IF(VLOOKUP(C131,'Current OBD'!$B$6:$AL$2097,25,0)="Yes","1"," ")</f>
        <v>1</v>
      </c>
      <c r="H131" s="20" t="str">
        <f>IF(VLOOKUP(C131,'Current OBD'!$B$6:$AL$2097,26,0)="Yes","2"," ")</f>
        <v>2</v>
      </c>
      <c r="I131" s="20" t="str">
        <f>IF(VLOOKUP(C131,'Current OBD'!$B$6:$AL$2097,27,0)="Yes","3"," ")</f>
        <v>3</v>
      </c>
      <c r="J131" s="20" t="str">
        <f>IF(VLOOKUP(C131,'Current OBD'!$B$6:$AL$2097,28,0)="Yes","4"," ")</f>
        <v>4</v>
      </c>
      <c r="K131" s="20" t="str">
        <f>IF(VLOOKUP(C131,'Current OBD'!$B$6:$AL$2097,29,0)="Yes","5"," ")</f>
        <v>5</v>
      </c>
      <c r="L131" s="20" t="str">
        <f>IF(VLOOKUP(C131,'Current OBD'!$B$6:$AL$2097,30,0)="Yes","6"," ")</f>
        <v xml:space="preserve"> </v>
      </c>
      <c r="M131" s="20" t="str">
        <f>IF(VLOOKUP(C131,'Current OBD'!$B$6:$AL$2097,31,0)="Yes","7"," ")</f>
        <v xml:space="preserve"> </v>
      </c>
      <c r="N131" s="20" t="str">
        <f>IF(VLOOKUP(C131,'Current OBD'!$B$6:$AL$2097,32,0)="Yes","8"," ")</f>
        <v xml:space="preserve"> </v>
      </c>
      <c r="O131" s="20" t="str">
        <f>IF(VLOOKUP(C131,'Current OBD'!$B$6:$AL$2097,33,0)="Yes","9"," ")</f>
        <v xml:space="preserve"> </v>
      </c>
      <c r="P131" s="20" t="str">
        <f>IF(VLOOKUP(C131,'Current OBD'!$B$6:$AL$2097,34,0)="Yes","10"," ")</f>
        <v xml:space="preserve"> </v>
      </c>
      <c r="Q131" s="20" t="str">
        <f>IF(VLOOKUP(C131,'Current OBD'!$B$6:$AL$2097,35,0)="Yes","11"," ")</f>
        <v xml:space="preserve"> </v>
      </c>
      <c r="R131" s="20" t="str">
        <f>IF(VLOOKUP(C131,'Current OBD'!$B$6:$AL$2097,36,0)="Yes","12"," ")</f>
        <v xml:space="preserve"> </v>
      </c>
      <c r="S131" s="44">
        <v>362</v>
      </c>
      <c r="T131" s="44">
        <v>0</v>
      </c>
      <c r="U131" s="44">
        <v>411</v>
      </c>
      <c r="V131" s="12">
        <f t="shared" si="12"/>
        <v>0.88077858880778592</v>
      </c>
      <c r="W131" s="12">
        <f t="shared" si="13"/>
        <v>0</v>
      </c>
      <c r="X131" s="12">
        <f t="shared" si="14"/>
        <v>0.88077858880778592</v>
      </c>
    </row>
    <row r="132" spans="1:24">
      <c r="A132" s="17" t="str">
        <f>VLOOKUP(C132,'Current OBD'!$B$6:$K$2098,4,0)</f>
        <v>Chelan</v>
      </c>
      <c r="B132" s="17" t="str">
        <f>VLOOKUP(C132,'Current OBD'!$B$6:$K$2098,3,0)</f>
        <v>04-246</v>
      </c>
      <c r="C132" s="18">
        <v>661183</v>
      </c>
      <c r="D132" s="8" t="s">
        <v>1316</v>
      </c>
      <c r="E132" s="20" t="str">
        <f>IF(VLOOKUP(C132,'Current OBD'!$B$6:$AL$2097,23,0)="Yes","PK"," ")</f>
        <v xml:space="preserve"> </v>
      </c>
      <c r="F132" s="20" t="str">
        <f>IF(VLOOKUP(C132,'Current OBD'!$B$6:$AL$2097,24,0)="Yes","K"," ")</f>
        <v>K</v>
      </c>
      <c r="G132" s="20" t="str">
        <f>IF(VLOOKUP(C132,'Current OBD'!$B$6:$AL$2097,25,0)="Yes","1"," ")</f>
        <v>1</v>
      </c>
      <c r="H132" s="20" t="str">
        <f>IF(VLOOKUP(C132,'Current OBD'!$B$6:$AL$2097,26,0)="Yes","2"," ")</f>
        <v>2</v>
      </c>
      <c r="I132" s="20" t="str">
        <f>IF(VLOOKUP(C132,'Current OBD'!$B$6:$AL$2097,27,0)="Yes","3"," ")</f>
        <v>3</v>
      </c>
      <c r="J132" s="20" t="str">
        <f>IF(VLOOKUP(C132,'Current OBD'!$B$6:$AL$2097,28,0)="Yes","4"," ")</f>
        <v>4</v>
      </c>
      <c r="K132" s="20" t="str">
        <f>IF(VLOOKUP(C132,'Current OBD'!$B$6:$AL$2097,29,0)="Yes","5"," ")</f>
        <v>5</v>
      </c>
      <c r="L132" s="20" t="str">
        <f>IF(VLOOKUP(C132,'Current OBD'!$B$6:$AL$2097,30,0)="Yes","6"," ")</f>
        <v xml:space="preserve"> </v>
      </c>
      <c r="M132" s="20" t="str">
        <f>IF(VLOOKUP(C132,'Current OBD'!$B$6:$AL$2097,31,0)="Yes","7"," ")</f>
        <v xml:space="preserve"> </v>
      </c>
      <c r="N132" s="20" t="str">
        <f>IF(VLOOKUP(C132,'Current OBD'!$B$6:$AL$2097,32,0)="Yes","8"," ")</f>
        <v xml:space="preserve"> </v>
      </c>
      <c r="O132" s="20" t="str">
        <f>IF(VLOOKUP(C132,'Current OBD'!$B$6:$AL$2097,33,0)="Yes","9"," ")</f>
        <v xml:space="preserve"> </v>
      </c>
      <c r="P132" s="20" t="str">
        <f>IF(VLOOKUP(C132,'Current OBD'!$B$6:$AL$2097,34,0)="Yes","10"," ")</f>
        <v xml:space="preserve"> </v>
      </c>
      <c r="Q132" s="20" t="str">
        <f>IF(VLOOKUP(C132,'Current OBD'!$B$6:$AL$2097,35,0)="Yes","11"," ")</f>
        <v xml:space="preserve"> </v>
      </c>
      <c r="R132" s="20" t="str">
        <f>IF(VLOOKUP(C132,'Current OBD'!$B$6:$AL$2097,36,0)="Yes","12"," ")</f>
        <v xml:space="preserve"> </v>
      </c>
      <c r="S132" s="44">
        <v>420</v>
      </c>
      <c r="T132" s="44">
        <v>0</v>
      </c>
      <c r="U132" s="44">
        <v>448</v>
      </c>
      <c r="V132" s="12">
        <f t="shared" si="12"/>
        <v>0.9375</v>
      </c>
      <c r="W132" s="12">
        <f t="shared" si="13"/>
        <v>0</v>
      </c>
      <c r="X132" s="12">
        <f t="shared" si="14"/>
        <v>0.9375</v>
      </c>
    </row>
    <row r="133" spans="1:24">
      <c r="A133" s="17" t="str">
        <f>VLOOKUP(C133,'Current OBD'!$B$6:$K$2098,4,0)</f>
        <v>Chelan</v>
      </c>
      <c r="B133" s="17" t="str">
        <f>VLOOKUP(C133,'Current OBD'!$B$6:$K$2098,3,0)</f>
        <v>04-246</v>
      </c>
      <c r="C133" s="18">
        <v>661184</v>
      </c>
      <c r="D133" s="8" t="s">
        <v>5331</v>
      </c>
      <c r="E133" s="20" t="str">
        <f>IF(VLOOKUP(C133,'Current OBD'!$B$6:$AL$2097,23,0)="Yes","PK"," ")</f>
        <v xml:space="preserve"> </v>
      </c>
      <c r="F133" s="20" t="str">
        <f>IF(VLOOKUP(C133,'Current OBD'!$B$6:$AL$2097,24,0)="Yes","K"," ")</f>
        <v>K</v>
      </c>
      <c r="G133" s="20" t="str">
        <f>IF(VLOOKUP(C133,'Current OBD'!$B$6:$AL$2097,25,0)="Yes","1"," ")</f>
        <v>1</v>
      </c>
      <c r="H133" s="20" t="str">
        <f>IF(VLOOKUP(C133,'Current OBD'!$B$6:$AL$2097,26,0)="Yes","2"," ")</f>
        <v>2</v>
      </c>
      <c r="I133" s="20" t="str">
        <f>IF(VLOOKUP(C133,'Current OBD'!$B$6:$AL$2097,27,0)="Yes","3"," ")</f>
        <v>3</v>
      </c>
      <c r="J133" s="20" t="str">
        <f>IF(VLOOKUP(C133,'Current OBD'!$B$6:$AL$2097,28,0)="Yes","4"," ")</f>
        <v>4</v>
      </c>
      <c r="K133" s="20" t="str">
        <f>IF(VLOOKUP(C133,'Current OBD'!$B$6:$AL$2097,29,0)="Yes","5"," ")</f>
        <v>5</v>
      </c>
      <c r="L133" s="20" t="str">
        <f>IF(VLOOKUP(C133,'Current OBD'!$B$6:$AL$2097,30,0)="Yes","6"," ")</f>
        <v xml:space="preserve"> </v>
      </c>
      <c r="M133" s="20" t="str">
        <f>IF(VLOOKUP(C133,'Current OBD'!$B$6:$AL$2097,31,0)="Yes","7"," ")</f>
        <v xml:space="preserve"> </v>
      </c>
      <c r="N133" s="20" t="str">
        <f>IF(VLOOKUP(C133,'Current OBD'!$B$6:$AL$2097,32,0)="Yes","8"," ")</f>
        <v xml:space="preserve"> </v>
      </c>
      <c r="O133" s="20" t="str">
        <f>IF(VLOOKUP(C133,'Current OBD'!$B$6:$AL$2097,33,0)="Yes","9"," ")</f>
        <v xml:space="preserve"> </v>
      </c>
      <c r="P133" s="20" t="str">
        <f>IF(VLOOKUP(C133,'Current OBD'!$B$6:$AL$2097,34,0)="Yes","10"," ")</f>
        <v xml:space="preserve"> </v>
      </c>
      <c r="Q133" s="20" t="str">
        <f>IF(VLOOKUP(C133,'Current OBD'!$B$6:$AL$2097,35,0)="Yes","11"," ")</f>
        <v xml:space="preserve"> </v>
      </c>
      <c r="R133" s="20" t="str">
        <f>IF(VLOOKUP(C133,'Current OBD'!$B$6:$AL$2097,36,0)="Yes","12"," ")</f>
        <v xml:space="preserve"> </v>
      </c>
      <c r="S133" s="44">
        <v>379</v>
      </c>
      <c r="T133" s="44">
        <v>0</v>
      </c>
      <c r="U133" s="44">
        <v>413</v>
      </c>
      <c r="V133" s="12">
        <f t="shared" si="12"/>
        <v>0.91767554479418889</v>
      </c>
      <c r="W133" s="12">
        <f t="shared" si="13"/>
        <v>0</v>
      </c>
      <c r="X133" s="12">
        <f t="shared" si="14"/>
        <v>0.91767554479418889</v>
      </c>
    </row>
    <row r="134" spans="1:24">
      <c r="A134" s="17" t="str">
        <f>VLOOKUP(C134,'Current OBD'!$B$6:$K$2098,4,0)</f>
        <v>Chelan</v>
      </c>
      <c r="B134" s="17" t="str">
        <f>VLOOKUP(C134,'Current OBD'!$B$6:$K$2098,3,0)</f>
        <v>04-246</v>
      </c>
      <c r="C134" s="18">
        <v>661185</v>
      </c>
      <c r="D134" s="8" t="s">
        <v>5333</v>
      </c>
      <c r="E134" s="20" t="str">
        <f>IF(VLOOKUP(C134,'Current OBD'!$B$6:$AL$2097,23,0)="Yes","PK"," ")</f>
        <v xml:space="preserve"> </v>
      </c>
      <c r="F134" s="20" t="str">
        <f>IF(VLOOKUP(C134,'Current OBD'!$B$6:$AL$2097,24,0)="Yes","K"," ")</f>
        <v>K</v>
      </c>
      <c r="G134" s="20" t="str">
        <f>IF(VLOOKUP(C134,'Current OBD'!$B$6:$AL$2097,25,0)="Yes","1"," ")</f>
        <v>1</v>
      </c>
      <c r="H134" s="20" t="str">
        <f>IF(VLOOKUP(C134,'Current OBD'!$B$6:$AL$2097,26,0)="Yes","2"," ")</f>
        <v>2</v>
      </c>
      <c r="I134" s="20" t="str">
        <f>IF(VLOOKUP(C134,'Current OBD'!$B$6:$AL$2097,27,0)="Yes","3"," ")</f>
        <v>3</v>
      </c>
      <c r="J134" s="20" t="str">
        <f>IF(VLOOKUP(C134,'Current OBD'!$B$6:$AL$2097,28,0)="Yes","4"," ")</f>
        <v>4</v>
      </c>
      <c r="K134" s="20" t="str">
        <f>IF(VLOOKUP(C134,'Current OBD'!$B$6:$AL$2097,29,0)="Yes","5"," ")</f>
        <v>5</v>
      </c>
      <c r="L134" s="20" t="str">
        <f>IF(VLOOKUP(C134,'Current OBD'!$B$6:$AL$2097,30,0)="Yes","6"," ")</f>
        <v xml:space="preserve"> </v>
      </c>
      <c r="M134" s="20" t="str">
        <f>IF(VLOOKUP(C134,'Current OBD'!$B$6:$AL$2097,31,0)="Yes","7"," ")</f>
        <v xml:space="preserve"> </v>
      </c>
      <c r="N134" s="20" t="str">
        <f>IF(VLOOKUP(C134,'Current OBD'!$B$6:$AL$2097,32,0)="Yes","8"," ")</f>
        <v xml:space="preserve"> </v>
      </c>
      <c r="O134" s="20" t="str">
        <f>IF(VLOOKUP(C134,'Current OBD'!$B$6:$AL$2097,33,0)="Yes","9"," ")</f>
        <v xml:space="preserve"> </v>
      </c>
      <c r="P134" s="20" t="str">
        <f>IF(VLOOKUP(C134,'Current OBD'!$B$6:$AL$2097,34,0)="Yes","10"," ")</f>
        <v xml:space="preserve"> </v>
      </c>
      <c r="Q134" s="20" t="str">
        <f>IF(VLOOKUP(C134,'Current OBD'!$B$6:$AL$2097,35,0)="Yes","11"," ")</f>
        <v xml:space="preserve"> </v>
      </c>
      <c r="R134" s="20" t="str">
        <f>IF(VLOOKUP(C134,'Current OBD'!$B$6:$AL$2097,36,0)="Yes","12"," ")</f>
        <v xml:space="preserve"> </v>
      </c>
      <c r="S134" s="44">
        <v>280</v>
      </c>
      <c r="T134" s="44">
        <v>0</v>
      </c>
      <c r="U134" s="44">
        <v>413</v>
      </c>
      <c r="V134" s="12">
        <f t="shared" si="12"/>
        <v>0.67796610169491522</v>
      </c>
      <c r="W134" s="12">
        <f t="shared" si="13"/>
        <v>0</v>
      </c>
      <c r="X134" s="12">
        <f t="shared" si="14"/>
        <v>0.67796610169491522</v>
      </c>
    </row>
    <row r="135" spans="1:24">
      <c r="A135" s="17" t="str">
        <f>VLOOKUP(C135,'Current OBD'!$B$6:$K$2098,4,0)</f>
        <v>Chelan</v>
      </c>
      <c r="B135" s="17" t="str">
        <f>VLOOKUP(C135,'Current OBD'!$B$6:$K$2098,3,0)</f>
        <v>04-246</v>
      </c>
      <c r="C135" s="18">
        <v>665174</v>
      </c>
      <c r="D135" s="8" t="s">
        <v>5336</v>
      </c>
      <c r="E135" s="20" t="str">
        <f>IF(VLOOKUP(C135,'Current OBD'!$B$6:$AL$2097,23,0)="Yes","PK"," ")</f>
        <v xml:space="preserve"> </v>
      </c>
      <c r="F135" s="20" t="str">
        <f>IF(VLOOKUP(C135,'Current OBD'!$B$6:$AL$2097,24,0)="Yes","K"," ")</f>
        <v xml:space="preserve"> </v>
      </c>
      <c r="G135" s="20" t="str">
        <f>IF(VLOOKUP(C135,'Current OBD'!$B$6:$AL$2097,25,0)="Yes","1"," ")</f>
        <v xml:space="preserve"> </v>
      </c>
      <c r="H135" s="20" t="str">
        <f>IF(VLOOKUP(C135,'Current OBD'!$B$6:$AL$2097,26,0)="Yes","2"," ")</f>
        <v xml:space="preserve"> </v>
      </c>
      <c r="I135" s="20" t="str">
        <f>IF(VLOOKUP(C135,'Current OBD'!$B$6:$AL$2097,27,0)="Yes","3"," ")</f>
        <v xml:space="preserve"> </v>
      </c>
      <c r="J135" s="20" t="str">
        <f>IF(VLOOKUP(C135,'Current OBD'!$B$6:$AL$2097,28,0)="Yes","4"," ")</f>
        <v xml:space="preserve"> </v>
      </c>
      <c r="K135" s="20" t="str">
        <f>IF(VLOOKUP(C135,'Current OBD'!$B$6:$AL$2097,29,0)="Yes","5"," ")</f>
        <v xml:space="preserve"> </v>
      </c>
      <c r="L135" s="20" t="str">
        <f>IF(VLOOKUP(C135,'Current OBD'!$B$6:$AL$2097,30,0)="Yes","6"," ")</f>
        <v>6</v>
      </c>
      <c r="M135" s="20" t="str">
        <f>IF(VLOOKUP(C135,'Current OBD'!$B$6:$AL$2097,31,0)="Yes","7"," ")</f>
        <v>7</v>
      </c>
      <c r="N135" s="20" t="str">
        <f>IF(VLOOKUP(C135,'Current OBD'!$B$6:$AL$2097,32,0)="Yes","8"," ")</f>
        <v>8</v>
      </c>
      <c r="O135" s="20" t="str">
        <f>IF(VLOOKUP(C135,'Current OBD'!$B$6:$AL$2097,33,0)="Yes","9"," ")</f>
        <v xml:space="preserve"> </v>
      </c>
      <c r="P135" s="20" t="str">
        <f>IF(VLOOKUP(C135,'Current OBD'!$B$6:$AL$2097,34,0)="Yes","10"," ")</f>
        <v xml:space="preserve"> </v>
      </c>
      <c r="Q135" s="20" t="str">
        <f>IF(VLOOKUP(C135,'Current OBD'!$B$6:$AL$2097,35,0)="Yes","11"," ")</f>
        <v xml:space="preserve"> </v>
      </c>
      <c r="R135" s="20" t="str">
        <f>IF(VLOOKUP(C135,'Current OBD'!$B$6:$AL$2097,36,0)="Yes","12"," ")</f>
        <v xml:space="preserve"> </v>
      </c>
      <c r="S135" s="44">
        <v>409</v>
      </c>
      <c r="T135" s="44">
        <v>0</v>
      </c>
      <c r="U135" s="44">
        <v>409</v>
      </c>
      <c r="V135" s="12">
        <f t="shared" si="12"/>
        <v>1</v>
      </c>
      <c r="W135" s="12">
        <f t="shared" si="13"/>
        <v>0</v>
      </c>
      <c r="X135" s="12">
        <f t="shared" si="14"/>
        <v>1</v>
      </c>
    </row>
    <row r="136" spans="1:24">
      <c r="A136" s="17" t="str">
        <f>VLOOKUP(C136,'Current OBD'!$B$6:$K$2098,4,0)</f>
        <v>Chelan</v>
      </c>
      <c r="B136" s="17" t="str">
        <f>VLOOKUP(C136,'Current OBD'!$B$6:$K$2098,3,0)</f>
        <v>04-246</v>
      </c>
      <c r="C136" s="18">
        <v>665173</v>
      </c>
      <c r="D136" s="8" t="s">
        <v>5339</v>
      </c>
      <c r="E136" s="20" t="str">
        <f>IF(VLOOKUP(C136,'Current OBD'!$B$6:$AL$2097,23,0)="Yes","PK"," ")</f>
        <v xml:space="preserve"> </v>
      </c>
      <c r="F136" s="20" t="str">
        <f>IF(VLOOKUP(C136,'Current OBD'!$B$6:$AL$2097,24,0)="Yes","K"," ")</f>
        <v xml:space="preserve"> </v>
      </c>
      <c r="G136" s="20" t="str">
        <f>IF(VLOOKUP(C136,'Current OBD'!$B$6:$AL$2097,25,0)="Yes","1"," ")</f>
        <v xml:space="preserve"> </v>
      </c>
      <c r="H136" s="20" t="str">
        <f>IF(VLOOKUP(C136,'Current OBD'!$B$6:$AL$2097,26,0)="Yes","2"," ")</f>
        <v xml:space="preserve"> </v>
      </c>
      <c r="I136" s="20" t="str">
        <f>IF(VLOOKUP(C136,'Current OBD'!$B$6:$AL$2097,27,0)="Yes","3"," ")</f>
        <v xml:space="preserve"> </v>
      </c>
      <c r="J136" s="20" t="str">
        <f>IF(VLOOKUP(C136,'Current OBD'!$B$6:$AL$2097,28,0)="Yes","4"," ")</f>
        <v xml:space="preserve"> </v>
      </c>
      <c r="K136" s="20" t="str">
        <f>IF(VLOOKUP(C136,'Current OBD'!$B$6:$AL$2097,29,0)="Yes","5"," ")</f>
        <v xml:space="preserve"> </v>
      </c>
      <c r="L136" s="20" t="str">
        <f>IF(VLOOKUP(C136,'Current OBD'!$B$6:$AL$2097,30,0)="Yes","6"," ")</f>
        <v>6</v>
      </c>
      <c r="M136" s="20" t="str">
        <f>IF(VLOOKUP(C136,'Current OBD'!$B$6:$AL$2097,31,0)="Yes","7"," ")</f>
        <v>7</v>
      </c>
      <c r="N136" s="20" t="str">
        <f>IF(VLOOKUP(C136,'Current OBD'!$B$6:$AL$2097,32,0)="Yes","8"," ")</f>
        <v>8</v>
      </c>
      <c r="O136" s="20" t="str">
        <f>IF(VLOOKUP(C136,'Current OBD'!$B$6:$AL$2097,33,0)="Yes","9"," ")</f>
        <v xml:space="preserve"> </v>
      </c>
      <c r="P136" s="20" t="str">
        <f>IF(VLOOKUP(C136,'Current OBD'!$B$6:$AL$2097,34,0)="Yes","10"," ")</f>
        <v xml:space="preserve"> </v>
      </c>
      <c r="Q136" s="20" t="str">
        <f>IF(VLOOKUP(C136,'Current OBD'!$B$6:$AL$2097,35,0)="Yes","11"," ")</f>
        <v xml:space="preserve"> </v>
      </c>
      <c r="R136" s="20" t="str">
        <f>IF(VLOOKUP(C136,'Current OBD'!$B$6:$AL$2097,36,0)="Yes","12"," ")</f>
        <v xml:space="preserve"> </v>
      </c>
      <c r="S136" s="44">
        <v>478</v>
      </c>
      <c r="T136" s="44">
        <v>0</v>
      </c>
      <c r="U136" s="44">
        <v>525</v>
      </c>
      <c r="V136" s="12">
        <f t="shared" si="12"/>
        <v>0.91047619047619044</v>
      </c>
      <c r="W136" s="12">
        <f t="shared" si="13"/>
        <v>0</v>
      </c>
      <c r="X136" s="12">
        <f t="shared" si="14"/>
        <v>0.91047619047619044</v>
      </c>
    </row>
    <row r="137" spans="1:24">
      <c r="A137" s="17" t="str">
        <f>VLOOKUP(C137,'Current OBD'!$B$6:$K$2098,4,0)</f>
        <v>Chelan</v>
      </c>
      <c r="B137" s="17" t="str">
        <f>VLOOKUP(C137,'Current OBD'!$B$6:$K$2098,3,0)</f>
        <v>04-246</v>
      </c>
      <c r="C137" s="18">
        <v>661186</v>
      </c>
      <c r="D137" s="8" t="s">
        <v>4467</v>
      </c>
      <c r="E137" s="20" t="str">
        <f>IF(VLOOKUP(C137,'Current OBD'!$B$6:$AL$2097,23,0)="Yes","PK"," ")</f>
        <v xml:space="preserve"> </v>
      </c>
      <c r="F137" s="20" t="str">
        <f>IF(VLOOKUP(C137,'Current OBD'!$B$6:$AL$2097,24,0)="Yes","K"," ")</f>
        <v>K</v>
      </c>
      <c r="G137" s="20" t="str">
        <f>IF(VLOOKUP(C137,'Current OBD'!$B$6:$AL$2097,25,0)="Yes","1"," ")</f>
        <v>1</v>
      </c>
      <c r="H137" s="20" t="str">
        <f>IF(VLOOKUP(C137,'Current OBD'!$B$6:$AL$2097,26,0)="Yes","2"," ")</f>
        <v>2</v>
      </c>
      <c r="I137" s="20" t="str">
        <f>IF(VLOOKUP(C137,'Current OBD'!$B$6:$AL$2097,27,0)="Yes","3"," ")</f>
        <v>3</v>
      </c>
      <c r="J137" s="20" t="str">
        <f>IF(VLOOKUP(C137,'Current OBD'!$B$6:$AL$2097,28,0)="Yes","4"," ")</f>
        <v>4</v>
      </c>
      <c r="K137" s="20" t="str">
        <f>IF(VLOOKUP(C137,'Current OBD'!$B$6:$AL$2097,29,0)="Yes","5"," ")</f>
        <v>5</v>
      </c>
      <c r="L137" s="20" t="str">
        <f>IF(VLOOKUP(C137,'Current OBD'!$B$6:$AL$2097,30,0)="Yes","6"," ")</f>
        <v xml:space="preserve"> </v>
      </c>
      <c r="M137" s="20" t="str">
        <f>IF(VLOOKUP(C137,'Current OBD'!$B$6:$AL$2097,31,0)="Yes","7"," ")</f>
        <v xml:space="preserve"> </v>
      </c>
      <c r="N137" s="20" t="str">
        <f>IF(VLOOKUP(C137,'Current OBD'!$B$6:$AL$2097,32,0)="Yes","8"," ")</f>
        <v xml:space="preserve"> </v>
      </c>
      <c r="O137" s="20" t="str">
        <f>IF(VLOOKUP(C137,'Current OBD'!$B$6:$AL$2097,33,0)="Yes","9"," ")</f>
        <v xml:space="preserve"> </v>
      </c>
      <c r="P137" s="20" t="str">
        <f>IF(VLOOKUP(C137,'Current OBD'!$B$6:$AL$2097,34,0)="Yes","10"," ")</f>
        <v xml:space="preserve"> </v>
      </c>
      <c r="Q137" s="20" t="str">
        <f>IF(VLOOKUP(C137,'Current OBD'!$B$6:$AL$2097,35,0)="Yes","11"," ")</f>
        <v xml:space="preserve"> </v>
      </c>
      <c r="R137" s="20" t="str">
        <f>IF(VLOOKUP(C137,'Current OBD'!$B$6:$AL$2097,36,0)="Yes","12"," ")</f>
        <v xml:space="preserve"> </v>
      </c>
      <c r="S137" s="44">
        <v>88</v>
      </c>
      <c r="T137" s="44">
        <v>0</v>
      </c>
      <c r="U137" s="44">
        <v>302</v>
      </c>
      <c r="V137" s="12">
        <f t="shared" si="12"/>
        <v>0.29139072847682118</v>
      </c>
      <c r="W137" s="12">
        <f t="shared" si="13"/>
        <v>0</v>
      </c>
      <c r="X137" s="12">
        <f t="shared" si="14"/>
        <v>0.29139072847682118</v>
      </c>
    </row>
    <row r="138" spans="1:24">
      <c r="A138" s="17" t="str">
        <f>VLOOKUP(C138,'Current OBD'!$B$6:$K$2098,4,0)</f>
        <v>Chelan</v>
      </c>
      <c r="B138" s="17" t="str">
        <f>VLOOKUP(C138,'Current OBD'!$B$6:$K$2098,3,0)</f>
        <v>04-246</v>
      </c>
      <c r="C138" s="18">
        <v>661187</v>
      </c>
      <c r="D138" s="8" t="s">
        <v>202</v>
      </c>
      <c r="E138" s="20" t="str">
        <f>IF(VLOOKUP(C138,'Current OBD'!$B$6:$AL$2097,23,0)="Yes","PK"," ")</f>
        <v xml:space="preserve"> </v>
      </c>
      <c r="F138" s="20" t="str">
        <f>IF(VLOOKUP(C138,'Current OBD'!$B$6:$AL$2097,24,0)="Yes","K"," ")</f>
        <v>K</v>
      </c>
      <c r="G138" s="20" t="str">
        <f>IF(VLOOKUP(C138,'Current OBD'!$B$6:$AL$2097,25,0)="Yes","1"," ")</f>
        <v>1</v>
      </c>
      <c r="H138" s="20" t="str">
        <f>IF(VLOOKUP(C138,'Current OBD'!$B$6:$AL$2097,26,0)="Yes","2"," ")</f>
        <v>2</v>
      </c>
      <c r="I138" s="20" t="str">
        <f>IF(VLOOKUP(C138,'Current OBD'!$B$6:$AL$2097,27,0)="Yes","3"," ")</f>
        <v>3</v>
      </c>
      <c r="J138" s="20" t="str">
        <f>IF(VLOOKUP(C138,'Current OBD'!$B$6:$AL$2097,28,0)="Yes","4"," ")</f>
        <v>4</v>
      </c>
      <c r="K138" s="20" t="str">
        <f>IF(VLOOKUP(C138,'Current OBD'!$B$6:$AL$2097,29,0)="Yes","5"," ")</f>
        <v>5</v>
      </c>
      <c r="L138" s="20" t="str">
        <f>IF(VLOOKUP(C138,'Current OBD'!$B$6:$AL$2097,30,0)="Yes","6"," ")</f>
        <v xml:space="preserve"> </v>
      </c>
      <c r="M138" s="20" t="str">
        <f>IF(VLOOKUP(C138,'Current OBD'!$B$6:$AL$2097,31,0)="Yes","7"," ")</f>
        <v xml:space="preserve"> </v>
      </c>
      <c r="N138" s="20" t="str">
        <f>IF(VLOOKUP(C138,'Current OBD'!$B$6:$AL$2097,32,0)="Yes","8"," ")</f>
        <v xml:space="preserve"> </v>
      </c>
      <c r="O138" s="20" t="str">
        <f>IF(VLOOKUP(C138,'Current OBD'!$B$6:$AL$2097,33,0)="Yes","9"," ")</f>
        <v xml:space="preserve"> </v>
      </c>
      <c r="P138" s="20" t="str">
        <f>IF(VLOOKUP(C138,'Current OBD'!$B$6:$AL$2097,34,0)="Yes","10"," ")</f>
        <v xml:space="preserve"> </v>
      </c>
      <c r="Q138" s="20" t="str">
        <f>IF(VLOOKUP(C138,'Current OBD'!$B$6:$AL$2097,35,0)="Yes","11"," ")</f>
        <v xml:space="preserve"> </v>
      </c>
      <c r="R138" s="20" t="str">
        <f>IF(VLOOKUP(C138,'Current OBD'!$B$6:$AL$2097,36,0)="Yes","12"," ")</f>
        <v xml:space="preserve"> </v>
      </c>
      <c r="S138" s="44">
        <v>250</v>
      </c>
      <c r="T138" s="44">
        <v>0</v>
      </c>
      <c r="U138" s="44">
        <v>479</v>
      </c>
      <c r="V138" s="12">
        <f t="shared" si="12"/>
        <v>0.52192066805845516</v>
      </c>
      <c r="W138" s="12">
        <f t="shared" si="13"/>
        <v>0</v>
      </c>
      <c r="X138" s="12">
        <f t="shared" si="14"/>
        <v>0.52192066805845516</v>
      </c>
    </row>
    <row r="139" spans="1:24">
      <c r="A139" s="17" t="str">
        <f>VLOOKUP(C139,'Current OBD'!$B$6:$K$2098,4,0)</f>
        <v>Chelan</v>
      </c>
      <c r="B139" s="17" t="str">
        <f>VLOOKUP(C139,'Current OBD'!$B$6:$K$2098,3,0)</f>
        <v>04-246</v>
      </c>
      <c r="C139" s="18">
        <v>661191</v>
      </c>
      <c r="D139" s="8" t="s">
        <v>5344</v>
      </c>
      <c r="E139" s="20" t="str">
        <f>IF(VLOOKUP(C139,'Current OBD'!$B$6:$AL$2097,23,0)="Yes","PK"," ")</f>
        <v xml:space="preserve"> </v>
      </c>
      <c r="F139" s="20" t="str">
        <f>IF(VLOOKUP(C139,'Current OBD'!$B$6:$AL$2097,24,0)="Yes","K"," ")</f>
        <v xml:space="preserve"> </v>
      </c>
      <c r="G139" s="20" t="str">
        <f>IF(VLOOKUP(C139,'Current OBD'!$B$6:$AL$2097,25,0)="Yes","1"," ")</f>
        <v xml:space="preserve"> </v>
      </c>
      <c r="H139" s="20" t="str">
        <f>IF(VLOOKUP(C139,'Current OBD'!$B$6:$AL$2097,26,0)="Yes","2"," ")</f>
        <v xml:space="preserve"> </v>
      </c>
      <c r="I139" s="20" t="str">
        <f>IF(VLOOKUP(C139,'Current OBD'!$B$6:$AL$2097,27,0)="Yes","3"," ")</f>
        <v xml:space="preserve"> </v>
      </c>
      <c r="J139" s="20" t="str">
        <f>IF(VLOOKUP(C139,'Current OBD'!$B$6:$AL$2097,28,0)="Yes","4"," ")</f>
        <v xml:space="preserve"> </v>
      </c>
      <c r="K139" s="20" t="str">
        <f>IF(VLOOKUP(C139,'Current OBD'!$B$6:$AL$2097,29,0)="Yes","5"," ")</f>
        <v xml:space="preserve"> </v>
      </c>
      <c r="L139" s="20" t="str">
        <f>IF(VLOOKUP(C139,'Current OBD'!$B$6:$AL$2097,30,0)="Yes","6"," ")</f>
        <v xml:space="preserve"> </v>
      </c>
      <c r="M139" s="20" t="str">
        <f>IF(VLOOKUP(C139,'Current OBD'!$B$6:$AL$2097,31,0)="Yes","7"," ")</f>
        <v xml:space="preserve"> </v>
      </c>
      <c r="N139" s="20" t="str">
        <f>IF(VLOOKUP(C139,'Current OBD'!$B$6:$AL$2097,32,0)="Yes","8"," ")</f>
        <v xml:space="preserve"> </v>
      </c>
      <c r="O139" s="20" t="str">
        <f>IF(VLOOKUP(C139,'Current OBD'!$B$6:$AL$2097,33,0)="Yes","9"," ")</f>
        <v>9</v>
      </c>
      <c r="P139" s="20" t="str">
        <f>IF(VLOOKUP(C139,'Current OBD'!$B$6:$AL$2097,34,0)="Yes","10"," ")</f>
        <v>10</v>
      </c>
      <c r="Q139" s="20" t="str">
        <f>IF(VLOOKUP(C139,'Current OBD'!$B$6:$AL$2097,35,0)="Yes","11"," ")</f>
        <v>11</v>
      </c>
      <c r="R139" s="20" t="str">
        <f>IF(VLOOKUP(C139,'Current OBD'!$B$6:$AL$2097,36,0)="Yes","12"," ")</f>
        <v>12</v>
      </c>
      <c r="S139" s="44">
        <v>1335</v>
      </c>
      <c r="T139" s="44">
        <v>0</v>
      </c>
      <c r="U139" s="44">
        <v>1771</v>
      </c>
      <c r="V139" s="12">
        <f t="shared" si="12"/>
        <v>0.75381140598531904</v>
      </c>
      <c r="W139" s="12">
        <f t="shared" si="13"/>
        <v>0</v>
      </c>
      <c r="X139" s="12">
        <f t="shared" si="14"/>
        <v>0.75381140598531904</v>
      </c>
    </row>
    <row r="140" spans="1:24">
      <c r="A140" s="17" t="str">
        <f>VLOOKUP(C140,'Current OBD'!$B$6:$K$2098,4,0)</f>
        <v>Chelan</v>
      </c>
      <c r="B140" s="17" t="str">
        <f>VLOOKUP(C140,'Current OBD'!$B$6:$K$2098,3,0)</f>
        <v>04-246</v>
      </c>
      <c r="C140" s="18">
        <v>661192</v>
      </c>
      <c r="D140" s="8" t="s">
        <v>5346</v>
      </c>
      <c r="E140" s="20" t="str">
        <f>IF(VLOOKUP(C140,'Current OBD'!$B$6:$AL$2097,23,0)="Yes","PK"," ")</f>
        <v xml:space="preserve"> </v>
      </c>
      <c r="F140" s="20" t="str">
        <f>IF(VLOOKUP(C140,'Current OBD'!$B$6:$AL$2097,24,0)="Yes","K"," ")</f>
        <v xml:space="preserve"> </v>
      </c>
      <c r="G140" s="20" t="str">
        <f>IF(VLOOKUP(C140,'Current OBD'!$B$6:$AL$2097,25,0)="Yes","1"," ")</f>
        <v xml:space="preserve"> </v>
      </c>
      <c r="H140" s="20" t="str">
        <f>IF(VLOOKUP(C140,'Current OBD'!$B$6:$AL$2097,26,0)="Yes","2"," ")</f>
        <v xml:space="preserve"> </v>
      </c>
      <c r="I140" s="20" t="str">
        <f>IF(VLOOKUP(C140,'Current OBD'!$B$6:$AL$2097,27,0)="Yes","3"," ")</f>
        <v xml:space="preserve"> </v>
      </c>
      <c r="J140" s="20" t="str">
        <f>IF(VLOOKUP(C140,'Current OBD'!$B$6:$AL$2097,28,0)="Yes","4"," ")</f>
        <v xml:space="preserve"> </v>
      </c>
      <c r="K140" s="20" t="str">
        <f>IF(VLOOKUP(C140,'Current OBD'!$B$6:$AL$2097,29,0)="Yes","5"," ")</f>
        <v xml:space="preserve"> </v>
      </c>
      <c r="L140" s="20" t="str">
        <f>IF(VLOOKUP(C140,'Current OBD'!$B$6:$AL$2097,30,0)="Yes","6"," ")</f>
        <v xml:space="preserve"> </v>
      </c>
      <c r="M140" s="20" t="str">
        <f>IF(VLOOKUP(C140,'Current OBD'!$B$6:$AL$2097,31,0)="Yes","7"," ")</f>
        <v xml:space="preserve"> </v>
      </c>
      <c r="N140" s="20" t="str">
        <f>IF(VLOOKUP(C140,'Current OBD'!$B$6:$AL$2097,32,0)="Yes","8"," ")</f>
        <v xml:space="preserve"> </v>
      </c>
      <c r="O140" s="20" t="str">
        <f>IF(VLOOKUP(C140,'Current OBD'!$B$6:$AL$2097,33,0)="Yes","9"," ")</f>
        <v>9</v>
      </c>
      <c r="P140" s="20" t="str">
        <f>IF(VLOOKUP(C140,'Current OBD'!$B$6:$AL$2097,34,0)="Yes","10"," ")</f>
        <v>10</v>
      </c>
      <c r="Q140" s="20" t="str">
        <f>IF(VLOOKUP(C140,'Current OBD'!$B$6:$AL$2097,35,0)="Yes","11"," ")</f>
        <v>11</v>
      </c>
      <c r="R140" s="20" t="str">
        <f>IF(VLOOKUP(C140,'Current OBD'!$B$6:$AL$2097,36,0)="Yes","12"," ")</f>
        <v>12</v>
      </c>
      <c r="S140" s="44">
        <v>232</v>
      </c>
      <c r="T140" s="44">
        <v>0</v>
      </c>
      <c r="U140" s="44">
        <v>260</v>
      </c>
      <c r="V140" s="12">
        <f t="shared" si="12"/>
        <v>0.89230769230769236</v>
      </c>
      <c r="W140" s="12">
        <f t="shared" si="13"/>
        <v>0</v>
      </c>
      <c r="X140" s="12">
        <f t="shared" si="14"/>
        <v>0.89230769230769236</v>
      </c>
    </row>
    <row r="141" spans="1:24">
      <c r="A141" s="26" t="s">
        <v>619</v>
      </c>
      <c r="B141" s="26" t="s">
        <v>3538</v>
      </c>
      <c r="C141" s="10">
        <v>160514</v>
      </c>
      <c r="D141" s="13" t="s">
        <v>3537</v>
      </c>
      <c r="E141" s="19"/>
      <c r="F141" s="19"/>
      <c r="G141" s="19"/>
      <c r="H141" s="19"/>
      <c r="I141" s="19"/>
      <c r="J141" s="19"/>
      <c r="K141" s="19"/>
      <c r="L141" s="19"/>
      <c r="M141" s="19"/>
      <c r="N141" s="19"/>
      <c r="O141" s="19"/>
      <c r="P141" s="19"/>
      <c r="Q141" s="19"/>
      <c r="R141" s="19"/>
      <c r="S141" s="43">
        <v>100</v>
      </c>
      <c r="T141" s="43">
        <v>15</v>
      </c>
      <c r="U141" s="43">
        <v>218</v>
      </c>
      <c r="V141" s="14"/>
      <c r="W141" s="14"/>
      <c r="X141" s="14">
        <f t="shared" si="14"/>
        <v>0.52752293577981646</v>
      </c>
    </row>
    <row r="142" spans="1:24">
      <c r="A142" s="17" t="str">
        <f>VLOOKUP(C142,'Current OBD'!$B$6:$K$2098,4,0)</f>
        <v>Chelan</v>
      </c>
      <c r="B142" s="17" t="str">
        <f>VLOOKUP(C142,'Current OBD'!$B$6:$K$2098,3,0)</f>
        <v>04-901</v>
      </c>
      <c r="C142" s="18">
        <v>686577</v>
      </c>
      <c r="D142" s="8" t="s">
        <v>3537</v>
      </c>
      <c r="E142" s="20" t="str">
        <f>IF(VLOOKUP(C142,'Current OBD'!$B$6:$AL$2097,23,0)="Yes","PK"," ")</f>
        <v xml:space="preserve"> </v>
      </c>
      <c r="F142" s="20" t="str">
        <f>IF(VLOOKUP(C142,'Current OBD'!$B$6:$AL$2097,24,0)="Yes","K"," ")</f>
        <v xml:space="preserve"> </v>
      </c>
      <c r="G142" s="20" t="str">
        <f>IF(VLOOKUP(C142,'Current OBD'!$B$6:$AL$2097,25,0)="Yes","1"," ")</f>
        <v xml:space="preserve"> </v>
      </c>
      <c r="H142" s="20" t="str">
        <f>IF(VLOOKUP(C142,'Current OBD'!$B$6:$AL$2097,26,0)="Yes","2"," ")</f>
        <v xml:space="preserve"> </v>
      </c>
      <c r="I142" s="20" t="str">
        <f>IF(VLOOKUP(C142,'Current OBD'!$B$6:$AL$2097,27,0)="Yes","3"," ")</f>
        <v xml:space="preserve"> </v>
      </c>
      <c r="J142" s="20" t="str">
        <f>IF(VLOOKUP(C142,'Current OBD'!$B$6:$AL$2097,28,0)="Yes","4"," ")</f>
        <v xml:space="preserve"> </v>
      </c>
      <c r="K142" s="20" t="str">
        <f>IF(VLOOKUP(C142,'Current OBD'!$B$6:$AL$2097,29,0)="Yes","5"," ")</f>
        <v xml:space="preserve"> </v>
      </c>
      <c r="L142" s="20" t="str">
        <f>IF(VLOOKUP(C142,'Current OBD'!$B$6:$AL$2097,30,0)="Yes","6"," ")</f>
        <v>6</v>
      </c>
      <c r="M142" s="20" t="str">
        <f>IF(VLOOKUP(C142,'Current OBD'!$B$6:$AL$2097,31,0)="Yes","7"," ")</f>
        <v>7</v>
      </c>
      <c r="N142" s="20" t="str">
        <f>IF(VLOOKUP(C142,'Current OBD'!$B$6:$AL$2097,32,0)="Yes","8"," ")</f>
        <v>8</v>
      </c>
      <c r="O142" s="20" t="str">
        <f>IF(VLOOKUP(C142,'Current OBD'!$B$6:$AL$2097,33,0)="Yes","9"," ")</f>
        <v>9</v>
      </c>
      <c r="P142" s="20" t="str">
        <f>IF(VLOOKUP(C142,'Current OBD'!$B$6:$AL$2097,34,0)="Yes","10"," ")</f>
        <v xml:space="preserve"> </v>
      </c>
      <c r="Q142" s="20" t="str">
        <f>IF(VLOOKUP(C142,'Current OBD'!$B$6:$AL$2097,35,0)="Yes","11"," ")</f>
        <v xml:space="preserve"> </v>
      </c>
      <c r="R142" s="20" t="str">
        <f>IF(VLOOKUP(C142,'Current OBD'!$B$6:$AL$2097,36,0)="Yes","12"," ")</f>
        <v xml:space="preserve"> </v>
      </c>
      <c r="S142" s="44">
        <v>100</v>
      </c>
      <c r="T142" s="44">
        <v>15</v>
      </c>
      <c r="U142" s="44">
        <v>218</v>
      </c>
      <c r="V142" s="12">
        <f>S142/U142</f>
        <v>0.45871559633027525</v>
      </c>
      <c r="W142" s="12">
        <f>T142/U142</f>
        <v>6.8807339449541288E-2</v>
      </c>
      <c r="X142" s="12">
        <f t="shared" si="14"/>
        <v>0.52752293577981646</v>
      </c>
    </row>
    <row r="143" spans="1:24">
      <c r="A143" s="26" t="s">
        <v>595</v>
      </c>
      <c r="B143" s="26" t="s">
        <v>3556</v>
      </c>
      <c r="C143" s="10">
        <v>159886</v>
      </c>
      <c r="D143" s="13" t="s">
        <v>3555</v>
      </c>
      <c r="E143" s="19"/>
      <c r="F143" s="19"/>
      <c r="G143" s="19"/>
      <c r="H143" s="19"/>
      <c r="I143" s="19"/>
      <c r="J143" s="19"/>
      <c r="K143" s="19"/>
      <c r="L143" s="19"/>
      <c r="M143" s="19"/>
      <c r="N143" s="19"/>
      <c r="O143" s="19"/>
      <c r="P143" s="19"/>
      <c r="Q143" s="19"/>
      <c r="R143" s="19"/>
      <c r="S143" s="43">
        <v>2305</v>
      </c>
      <c r="T143" s="43">
        <v>0</v>
      </c>
      <c r="U143" s="43">
        <v>3334</v>
      </c>
      <c r="V143" s="14"/>
      <c r="W143" s="14"/>
      <c r="X143" s="14">
        <f t="shared" si="14"/>
        <v>0.69136172765446913</v>
      </c>
    </row>
    <row r="144" spans="1:24">
      <c r="A144" s="17" t="str">
        <f>VLOOKUP(C144,'Current OBD'!$B$6:$K$2098,4,0)</f>
        <v>Clallam</v>
      </c>
      <c r="B144" s="17" t="str">
        <f>VLOOKUP(C144,'Current OBD'!$B$6:$K$2098,3,0)</f>
        <v>05-121</v>
      </c>
      <c r="C144" s="18">
        <v>660339</v>
      </c>
      <c r="D144" s="8" t="s">
        <v>3557</v>
      </c>
      <c r="E144" s="20" t="str">
        <f>IF(VLOOKUP(C144,'Current OBD'!$B$6:$AL$2097,23,0)="Yes","PK"," ")</f>
        <v>PK</v>
      </c>
      <c r="F144" s="20" t="str">
        <f>IF(VLOOKUP(C144,'Current OBD'!$B$6:$AL$2097,24,0)="Yes","K"," ")</f>
        <v>K</v>
      </c>
      <c r="G144" s="20" t="str">
        <f>IF(VLOOKUP(C144,'Current OBD'!$B$6:$AL$2097,25,0)="Yes","1"," ")</f>
        <v>1</v>
      </c>
      <c r="H144" s="20" t="str">
        <f>IF(VLOOKUP(C144,'Current OBD'!$B$6:$AL$2097,26,0)="Yes","2"," ")</f>
        <v>2</v>
      </c>
      <c r="I144" s="20" t="str">
        <f>IF(VLOOKUP(C144,'Current OBD'!$B$6:$AL$2097,27,0)="Yes","3"," ")</f>
        <v>3</v>
      </c>
      <c r="J144" s="20" t="str">
        <f>IF(VLOOKUP(C144,'Current OBD'!$B$6:$AL$2097,28,0)="Yes","4"," ")</f>
        <v>4</v>
      </c>
      <c r="K144" s="20" t="str">
        <f>IF(VLOOKUP(C144,'Current OBD'!$B$6:$AL$2097,29,0)="Yes","5"," ")</f>
        <v>5</v>
      </c>
      <c r="L144" s="20" t="str">
        <f>IF(VLOOKUP(C144,'Current OBD'!$B$6:$AL$2097,30,0)="Yes","6"," ")</f>
        <v>6</v>
      </c>
      <c r="M144" s="20" t="str">
        <f>IF(VLOOKUP(C144,'Current OBD'!$B$6:$AL$2097,31,0)="Yes","7"," ")</f>
        <v xml:space="preserve"> </v>
      </c>
      <c r="N144" s="20" t="str">
        <f>IF(VLOOKUP(C144,'Current OBD'!$B$6:$AL$2097,32,0)="Yes","8"," ")</f>
        <v xml:space="preserve"> </v>
      </c>
      <c r="O144" s="20" t="str">
        <f>IF(VLOOKUP(C144,'Current OBD'!$B$6:$AL$2097,33,0)="Yes","9"," ")</f>
        <v xml:space="preserve"> </v>
      </c>
      <c r="P144" s="20" t="str">
        <f>IF(VLOOKUP(C144,'Current OBD'!$B$6:$AL$2097,34,0)="Yes","10"," ")</f>
        <v xml:space="preserve"> </v>
      </c>
      <c r="Q144" s="20" t="str">
        <f>IF(VLOOKUP(C144,'Current OBD'!$B$6:$AL$2097,35,0)="Yes","11"," ")</f>
        <v xml:space="preserve"> </v>
      </c>
      <c r="R144" s="20" t="str">
        <f>IF(VLOOKUP(C144,'Current OBD'!$B$6:$AL$2097,36,0)="Yes","12"," ")</f>
        <v xml:space="preserve"> </v>
      </c>
      <c r="S144" s="44">
        <v>316</v>
      </c>
      <c r="T144" s="44">
        <v>0</v>
      </c>
      <c r="U144" s="44">
        <v>375</v>
      </c>
      <c r="V144" s="12">
        <f t="shared" ref="V144:V151" si="15">S144/U144</f>
        <v>0.84266666666666667</v>
      </c>
      <c r="W144" s="12">
        <f t="shared" ref="W144:W151" si="16">T144/U144</f>
        <v>0</v>
      </c>
      <c r="X144" s="12">
        <f t="shared" si="14"/>
        <v>0.84266666666666667</v>
      </c>
    </row>
    <row r="145" spans="1:24">
      <c r="A145" s="17" t="str">
        <f>VLOOKUP(C145,'Current OBD'!$B$6:$K$2098,4,0)</f>
        <v>Clallam</v>
      </c>
      <c r="B145" s="17" t="str">
        <f>VLOOKUP(C145,'Current OBD'!$B$6:$K$2098,3,0)</f>
        <v>05-121</v>
      </c>
      <c r="C145" s="18">
        <v>660341</v>
      </c>
      <c r="D145" s="8" t="s">
        <v>2359</v>
      </c>
      <c r="E145" s="20" t="str">
        <f>IF(VLOOKUP(C145,'Current OBD'!$B$6:$AL$2097,23,0)="Yes","PK"," ")</f>
        <v xml:space="preserve"> </v>
      </c>
      <c r="F145" s="20" t="str">
        <f>IF(VLOOKUP(C145,'Current OBD'!$B$6:$AL$2097,24,0)="Yes","K"," ")</f>
        <v>K</v>
      </c>
      <c r="G145" s="20" t="str">
        <f>IF(VLOOKUP(C145,'Current OBD'!$B$6:$AL$2097,25,0)="Yes","1"," ")</f>
        <v>1</v>
      </c>
      <c r="H145" s="20" t="str">
        <f>IF(VLOOKUP(C145,'Current OBD'!$B$6:$AL$2097,26,0)="Yes","2"," ")</f>
        <v>2</v>
      </c>
      <c r="I145" s="20" t="str">
        <f>IF(VLOOKUP(C145,'Current OBD'!$B$6:$AL$2097,27,0)="Yes","3"," ")</f>
        <v>3</v>
      </c>
      <c r="J145" s="20" t="str">
        <f>IF(VLOOKUP(C145,'Current OBD'!$B$6:$AL$2097,28,0)="Yes","4"," ")</f>
        <v>4</v>
      </c>
      <c r="K145" s="20" t="str">
        <f>IF(VLOOKUP(C145,'Current OBD'!$B$6:$AL$2097,29,0)="Yes","5"," ")</f>
        <v>5</v>
      </c>
      <c r="L145" s="20" t="str">
        <f>IF(VLOOKUP(C145,'Current OBD'!$B$6:$AL$2097,30,0)="Yes","6"," ")</f>
        <v>6</v>
      </c>
      <c r="M145" s="20" t="str">
        <f>IF(VLOOKUP(C145,'Current OBD'!$B$6:$AL$2097,31,0)="Yes","7"," ")</f>
        <v xml:space="preserve"> </v>
      </c>
      <c r="N145" s="20" t="str">
        <f>IF(VLOOKUP(C145,'Current OBD'!$B$6:$AL$2097,32,0)="Yes","8"," ")</f>
        <v xml:space="preserve"> </v>
      </c>
      <c r="O145" s="20" t="str">
        <f>IF(VLOOKUP(C145,'Current OBD'!$B$6:$AL$2097,33,0)="Yes","9"," ")</f>
        <v xml:space="preserve"> </v>
      </c>
      <c r="P145" s="20" t="str">
        <f>IF(VLOOKUP(C145,'Current OBD'!$B$6:$AL$2097,34,0)="Yes","10"," ")</f>
        <v xml:space="preserve"> </v>
      </c>
      <c r="Q145" s="20" t="str">
        <f>IF(VLOOKUP(C145,'Current OBD'!$B$6:$AL$2097,35,0)="Yes","11"," ")</f>
        <v xml:space="preserve"> </v>
      </c>
      <c r="R145" s="20" t="str">
        <f>IF(VLOOKUP(C145,'Current OBD'!$B$6:$AL$2097,36,0)="Yes","12"," ")</f>
        <v xml:space="preserve"> </v>
      </c>
      <c r="S145" s="44">
        <v>246</v>
      </c>
      <c r="T145" s="44">
        <v>0</v>
      </c>
      <c r="U145" s="44">
        <v>335</v>
      </c>
      <c r="V145" s="12">
        <f t="shared" si="15"/>
        <v>0.73432835820895526</v>
      </c>
      <c r="W145" s="12">
        <f t="shared" si="16"/>
        <v>0</v>
      </c>
      <c r="X145" s="12">
        <f t="shared" si="14"/>
        <v>0.73432835820895526</v>
      </c>
    </row>
    <row r="146" spans="1:24">
      <c r="A146" s="17" t="str">
        <f>VLOOKUP(C146,'Current OBD'!$B$6:$K$2098,4,0)</f>
        <v>Clallam</v>
      </c>
      <c r="B146" s="17" t="str">
        <f>VLOOKUP(C146,'Current OBD'!$B$6:$K$2098,3,0)</f>
        <v>05-121</v>
      </c>
      <c r="C146" s="18">
        <v>660342</v>
      </c>
      <c r="D146" s="8" t="s">
        <v>3561</v>
      </c>
      <c r="E146" s="20" t="str">
        <f>IF(VLOOKUP(C146,'Current OBD'!$B$6:$AL$2097,23,0)="Yes","PK"," ")</f>
        <v xml:space="preserve"> </v>
      </c>
      <c r="F146" s="20" t="str">
        <f>IF(VLOOKUP(C146,'Current OBD'!$B$6:$AL$2097,24,0)="Yes","K"," ")</f>
        <v>K</v>
      </c>
      <c r="G146" s="20" t="str">
        <f>IF(VLOOKUP(C146,'Current OBD'!$B$6:$AL$2097,25,0)="Yes","1"," ")</f>
        <v>1</v>
      </c>
      <c r="H146" s="20" t="str">
        <f>IF(VLOOKUP(C146,'Current OBD'!$B$6:$AL$2097,26,0)="Yes","2"," ")</f>
        <v>2</v>
      </c>
      <c r="I146" s="20" t="str">
        <f>IF(VLOOKUP(C146,'Current OBD'!$B$6:$AL$2097,27,0)="Yes","3"," ")</f>
        <v>3</v>
      </c>
      <c r="J146" s="20" t="str">
        <f>IF(VLOOKUP(C146,'Current OBD'!$B$6:$AL$2097,28,0)="Yes","4"," ")</f>
        <v>4</v>
      </c>
      <c r="K146" s="20" t="str">
        <f>IF(VLOOKUP(C146,'Current OBD'!$B$6:$AL$2097,29,0)="Yes","5"," ")</f>
        <v>5</v>
      </c>
      <c r="L146" s="20" t="str">
        <f>IF(VLOOKUP(C146,'Current OBD'!$B$6:$AL$2097,30,0)="Yes","6"," ")</f>
        <v>6</v>
      </c>
      <c r="M146" s="20" t="str">
        <f>IF(VLOOKUP(C146,'Current OBD'!$B$6:$AL$2097,31,0)="Yes","7"," ")</f>
        <v xml:space="preserve"> </v>
      </c>
      <c r="N146" s="20" t="str">
        <f>IF(VLOOKUP(C146,'Current OBD'!$B$6:$AL$2097,32,0)="Yes","8"," ")</f>
        <v xml:space="preserve"> </v>
      </c>
      <c r="O146" s="20" t="str">
        <f>IF(VLOOKUP(C146,'Current OBD'!$B$6:$AL$2097,33,0)="Yes","9"," ")</f>
        <v xml:space="preserve"> </v>
      </c>
      <c r="P146" s="20" t="str">
        <f>IF(VLOOKUP(C146,'Current OBD'!$B$6:$AL$2097,34,0)="Yes","10"," ")</f>
        <v xml:space="preserve"> </v>
      </c>
      <c r="Q146" s="20" t="str">
        <f>IF(VLOOKUP(C146,'Current OBD'!$B$6:$AL$2097,35,0)="Yes","11"," ")</f>
        <v xml:space="preserve"> </v>
      </c>
      <c r="R146" s="20" t="str">
        <f>IF(VLOOKUP(C146,'Current OBD'!$B$6:$AL$2097,36,0)="Yes","12"," ")</f>
        <v xml:space="preserve"> </v>
      </c>
      <c r="S146" s="44">
        <v>216</v>
      </c>
      <c r="T146" s="44">
        <v>0</v>
      </c>
      <c r="U146" s="44">
        <v>353</v>
      </c>
      <c r="V146" s="12">
        <f t="shared" si="15"/>
        <v>0.61189801699716717</v>
      </c>
      <c r="W146" s="12">
        <f t="shared" si="16"/>
        <v>0</v>
      </c>
      <c r="X146" s="12">
        <f t="shared" si="14"/>
        <v>0.61189801699716717</v>
      </c>
    </row>
    <row r="147" spans="1:24">
      <c r="A147" s="17" t="str">
        <f>VLOOKUP(C147,'Current OBD'!$B$6:$K$2098,4,0)</f>
        <v>Clallam</v>
      </c>
      <c r="B147" s="17" t="str">
        <f>VLOOKUP(C147,'Current OBD'!$B$6:$K$2098,3,0)</f>
        <v>05-121</v>
      </c>
      <c r="C147" s="18">
        <v>662569</v>
      </c>
      <c r="D147" s="8" t="s">
        <v>2850</v>
      </c>
      <c r="E147" s="20" t="str">
        <f>IF(VLOOKUP(C147,'Current OBD'!$B$6:$AL$2097,23,0)="Yes","PK"," ")</f>
        <v>PK</v>
      </c>
      <c r="F147" s="20" t="str">
        <f>IF(VLOOKUP(C147,'Current OBD'!$B$6:$AL$2097,24,0)="Yes","K"," ")</f>
        <v>K</v>
      </c>
      <c r="G147" s="20" t="str">
        <f>IF(VLOOKUP(C147,'Current OBD'!$B$6:$AL$2097,25,0)="Yes","1"," ")</f>
        <v>1</v>
      </c>
      <c r="H147" s="20" t="str">
        <f>IF(VLOOKUP(C147,'Current OBD'!$B$6:$AL$2097,26,0)="Yes","2"," ")</f>
        <v>2</v>
      </c>
      <c r="I147" s="20" t="str">
        <f>IF(VLOOKUP(C147,'Current OBD'!$B$6:$AL$2097,27,0)="Yes","3"," ")</f>
        <v>3</v>
      </c>
      <c r="J147" s="20" t="str">
        <f>IF(VLOOKUP(C147,'Current OBD'!$B$6:$AL$2097,28,0)="Yes","4"," ")</f>
        <v>4</v>
      </c>
      <c r="K147" s="20" t="str">
        <f>IF(VLOOKUP(C147,'Current OBD'!$B$6:$AL$2097,29,0)="Yes","5"," ")</f>
        <v>5</v>
      </c>
      <c r="L147" s="20" t="str">
        <f>IF(VLOOKUP(C147,'Current OBD'!$B$6:$AL$2097,30,0)="Yes","6"," ")</f>
        <v>6</v>
      </c>
      <c r="M147" s="20" t="str">
        <f>IF(VLOOKUP(C147,'Current OBD'!$B$6:$AL$2097,31,0)="Yes","7"," ")</f>
        <v xml:space="preserve"> </v>
      </c>
      <c r="N147" s="20" t="str">
        <f>IF(VLOOKUP(C147,'Current OBD'!$B$6:$AL$2097,32,0)="Yes","8"," ")</f>
        <v xml:space="preserve"> </v>
      </c>
      <c r="O147" s="20" t="str">
        <f>IF(VLOOKUP(C147,'Current OBD'!$B$6:$AL$2097,33,0)="Yes","9"," ")</f>
        <v xml:space="preserve"> </v>
      </c>
      <c r="P147" s="20" t="str">
        <f>IF(VLOOKUP(C147,'Current OBD'!$B$6:$AL$2097,34,0)="Yes","10"," ")</f>
        <v xml:space="preserve"> </v>
      </c>
      <c r="Q147" s="20" t="str">
        <f>IF(VLOOKUP(C147,'Current OBD'!$B$6:$AL$2097,35,0)="Yes","11"," ")</f>
        <v xml:space="preserve"> </v>
      </c>
      <c r="R147" s="20" t="str">
        <f>IF(VLOOKUP(C147,'Current OBD'!$B$6:$AL$2097,36,0)="Yes","12"," ")</f>
        <v xml:space="preserve"> </v>
      </c>
      <c r="S147" s="44">
        <v>212</v>
      </c>
      <c r="T147" s="44">
        <v>0</v>
      </c>
      <c r="U147" s="44">
        <v>259</v>
      </c>
      <c r="V147" s="12">
        <f t="shared" si="15"/>
        <v>0.81853281853281856</v>
      </c>
      <c r="W147" s="12">
        <f t="shared" si="16"/>
        <v>0</v>
      </c>
      <c r="X147" s="12">
        <f t="shared" si="14"/>
        <v>0.81853281853281856</v>
      </c>
    </row>
    <row r="148" spans="1:24">
      <c r="A148" s="17" t="str">
        <f>VLOOKUP(C148,'Current OBD'!$B$6:$K$2098,4,0)</f>
        <v>Clallam</v>
      </c>
      <c r="B148" s="17" t="str">
        <f>VLOOKUP(C148,'Current OBD'!$B$6:$K$2098,3,0)</f>
        <v>05-121</v>
      </c>
      <c r="C148" s="18">
        <v>660344</v>
      </c>
      <c r="D148" s="8" t="s">
        <v>3564</v>
      </c>
      <c r="E148" s="20" t="str">
        <f>IF(VLOOKUP(C148,'Current OBD'!$B$6:$AL$2097,23,0)="Yes","PK"," ")</f>
        <v xml:space="preserve"> </v>
      </c>
      <c r="F148" s="20" t="str">
        <f>IF(VLOOKUP(C148,'Current OBD'!$B$6:$AL$2097,24,0)="Yes","K"," ")</f>
        <v xml:space="preserve"> </v>
      </c>
      <c r="G148" s="20" t="str">
        <f>IF(VLOOKUP(C148,'Current OBD'!$B$6:$AL$2097,25,0)="Yes","1"," ")</f>
        <v xml:space="preserve"> </v>
      </c>
      <c r="H148" s="20" t="str">
        <f>IF(VLOOKUP(C148,'Current OBD'!$B$6:$AL$2097,26,0)="Yes","2"," ")</f>
        <v xml:space="preserve"> </v>
      </c>
      <c r="I148" s="20" t="str">
        <f>IF(VLOOKUP(C148,'Current OBD'!$B$6:$AL$2097,27,0)="Yes","3"," ")</f>
        <v xml:space="preserve"> </v>
      </c>
      <c r="J148" s="20" t="str">
        <f>IF(VLOOKUP(C148,'Current OBD'!$B$6:$AL$2097,28,0)="Yes","4"," ")</f>
        <v xml:space="preserve"> </v>
      </c>
      <c r="K148" s="20" t="str">
        <f>IF(VLOOKUP(C148,'Current OBD'!$B$6:$AL$2097,29,0)="Yes","5"," ")</f>
        <v xml:space="preserve"> </v>
      </c>
      <c r="L148" s="20" t="str">
        <f>IF(VLOOKUP(C148,'Current OBD'!$B$6:$AL$2097,30,0)="Yes","6"," ")</f>
        <v xml:space="preserve"> </v>
      </c>
      <c r="M148" s="20" t="str">
        <f>IF(VLOOKUP(C148,'Current OBD'!$B$6:$AL$2097,31,0)="Yes","7"," ")</f>
        <v xml:space="preserve"> </v>
      </c>
      <c r="N148" s="20" t="str">
        <f>IF(VLOOKUP(C148,'Current OBD'!$B$6:$AL$2097,32,0)="Yes","8"," ")</f>
        <v xml:space="preserve"> </v>
      </c>
      <c r="O148" s="20" t="str">
        <f>IF(VLOOKUP(C148,'Current OBD'!$B$6:$AL$2097,33,0)="Yes","9"," ")</f>
        <v>9</v>
      </c>
      <c r="P148" s="20" t="str">
        <f>IF(VLOOKUP(C148,'Current OBD'!$B$6:$AL$2097,34,0)="Yes","10"," ")</f>
        <v>10</v>
      </c>
      <c r="Q148" s="20" t="str">
        <f>IF(VLOOKUP(C148,'Current OBD'!$B$6:$AL$2097,35,0)="Yes","11"," ")</f>
        <v>11</v>
      </c>
      <c r="R148" s="20" t="str">
        <f>IF(VLOOKUP(C148,'Current OBD'!$B$6:$AL$2097,36,0)="Yes","12"," ")</f>
        <v>12</v>
      </c>
      <c r="S148" s="44">
        <v>80</v>
      </c>
      <c r="T148" s="44">
        <v>0</v>
      </c>
      <c r="U148" s="44">
        <v>80</v>
      </c>
      <c r="V148" s="12">
        <f t="shared" si="15"/>
        <v>1</v>
      </c>
      <c r="W148" s="12">
        <f t="shared" si="16"/>
        <v>0</v>
      </c>
      <c r="X148" s="12">
        <f t="shared" si="14"/>
        <v>1</v>
      </c>
    </row>
    <row r="149" spans="1:24">
      <c r="A149" s="17" t="str">
        <f>VLOOKUP(C149,'Current OBD'!$B$6:$K$2098,4,0)</f>
        <v>Clallam</v>
      </c>
      <c r="B149" s="17" t="str">
        <f>VLOOKUP(C149,'Current OBD'!$B$6:$K$2098,3,0)</f>
        <v>05-121</v>
      </c>
      <c r="C149" s="18">
        <v>660336</v>
      </c>
      <c r="D149" s="8" t="s">
        <v>3566</v>
      </c>
      <c r="E149" s="20" t="str">
        <f>IF(VLOOKUP(C149,'Current OBD'!$B$6:$AL$2097,23,0)="Yes","PK"," ")</f>
        <v xml:space="preserve"> </v>
      </c>
      <c r="F149" s="20" t="str">
        <f>IF(VLOOKUP(C149,'Current OBD'!$B$6:$AL$2097,24,0)="Yes","K"," ")</f>
        <v xml:space="preserve"> </v>
      </c>
      <c r="G149" s="20" t="str">
        <f>IF(VLOOKUP(C149,'Current OBD'!$B$6:$AL$2097,25,0)="Yes","1"," ")</f>
        <v xml:space="preserve"> </v>
      </c>
      <c r="H149" s="20" t="str">
        <f>IF(VLOOKUP(C149,'Current OBD'!$B$6:$AL$2097,26,0)="Yes","2"," ")</f>
        <v xml:space="preserve"> </v>
      </c>
      <c r="I149" s="20" t="str">
        <f>IF(VLOOKUP(C149,'Current OBD'!$B$6:$AL$2097,27,0)="Yes","3"," ")</f>
        <v xml:space="preserve"> </v>
      </c>
      <c r="J149" s="20" t="str">
        <f>IF(VLOOKUP(C149,'Current OBD'!$B$6:$AL$2097,28,0)="Yes","4"," ")</f>
        <v xml:space="preserve"> </v>
      </c>
      <c r="K149" s="20" t="str">
        <f>IF(VLOOKUP(C149,'Current OBD'!$B$6:$AL$2097,29,0)="Yes","5"," ")</f>
        <v xml:space="preserve"> </v>
      </c>
      <c r="L149" s="20" t="str">
        <f>IF(VLOOKUP(C149,'Current OBD'!$B$6:$AL$2097,30,0)="Yes","6"," ")</f>
        <v xml:space="preserve"> </v>
      </c>
      <c r="M149" s="20" t="str">
        <f>IF(VLOOKUP(C149,'Current OBD'!$B$6:$AL$2097,31,0)="Yes","7"," ")</f>
        <v xml:space="preserve"> </v>
      </c>
      <c r="N149" s="20" t="str">
        <f>IF(VLOOKUP(C149,'Current OBD'!$B$6:$AL$2097,32,0)="Yes","8"," ")</f>
        <v xml:space="preserve"> </v>
      </c>
      <c r="O149" s="20" t="str">
        <f>IF(VLOOKUP(C149,'Current OBD'!$B$6:$AL$2097,33,0)="Yes","9"," ")</f>
        <v>9</v>
      </c>
      <c r="P149" s="20" t="str">
        <f>IF(VLOOKUP(C149,'Current OBD'!$B$6:$AL$2097,34,0)="Yes","10"," ")</f>
        <v>10</v>
      </c>
      <c r="Q149" s="20" t="str">
        <f>IF(VLOOKUP(C149,'Current OBD'!$B$6:$AL$2097,35,0)="Yes","11"," ")</f>
        <v>11</v>
      </c>
      <c r="R149" s="20" t="str">
        <f>IF(VLOOKUP(C149,'Current OBD'!$B$6:$AL$2097,36,0)="Yes","12"," ")</f>
        <v>12</v>
      </c>
      <c r="S149" s="44">
        <v>588</v>
      </c>
      <c r="T149" s="44">
        <v>0</v>
      </c>
      <c r="U149" s="44">
        <v>993</v>
      </c>
      <c r="V149" s="12">
        <f t="shared" si="15"/>
        <v>0.59214501510574014</v>
      </c>
      <c r="W149" s="12">
        <f t="shared" si="16"/>
        <v>0</v>
      </c>
      <c r="X149" s="12">
        <f t="shared" si="14"/>
        <v>0.59214501510574014</v>
      </c>
    </row>
    <row r="150" spans="1:24">
      <c r="A150" s="17" t="str">
        <f>VLOOKUP(C150,'Current OBD'!$B$6:$K$2098,4,0)</f>
        <v>Clallam</v>
      </c>
      <c r="B150" s="17" t="str">
        <f>VLOOKUP(C150,'Current OBD'!$B$6:$K$2098,3,0)</f>
        <v>05-121</v>
      </c>
      <c r="C150" s="18">
        <v>660337</v>
      </c>
      <c r="D150" s="8" t="s">
        <v>3568</v>
      </c>
      <c r="E150" s="20" t="str">
        <f>IF(VLOOKUP(C150,'Current OBD'!$B$6:$AL$2097,23,0)="Yes","PK"," ")</f>
        <v>PK</v>
      </c>
      <c r="F150" s="20" t="str">
        <f>IF(VLOOKUP(C150,'Current OBD'!$B$6:$AL$2097,24,0)="Yes","K"," ")</f>
        <v>K</v>
      </c>
      <c r="G150" s="20" t="str">
        <f>IF(VLOOKUP(C150,'Current OBD'!$B$6:$AL$2097,25,0)="Yes","1"," ")</f>
        <v>1</v>
      </c>
      <c r="H150" s="20" t="str">
        <f>IF(VLOOKUP(C150,'Current OBD'!$B$6:$AL$2097,26,0)="Yes","2"," ")</f>
        <v>2</v>
      </c>
      <c r="I150" s="20" t="str">
        <f>IF(VLOOKUP(C150,'Current OBD'!$B$6:$AL$2097,27,0)="Yes","3"," ")</f>
        <v>3</v>
      </c>
      <c r="J150" s="20" t="str">
        <f>IF(VLOOKUP(C150,'Current OBD'!$B$6:$AL$2097,28,0)="Yes","4"," ")</f>
        <v>4</v>
      </c>
      <c r="K150" s="20" t="str">
        <f>IF(VLOOKUP(C150,'Current OBD'!$B$6:$AL$2097,29,0)="Yes","5"," ")</f>
        <v>5</v>
      </c>
      <c r="L150" s="20" t="str">
        <f>IF(VLOOKUP(C150,'Current OBD'!$B$6:$AL$2097,30,0)="Yes","6"," ")</f>
        <v>6</v>
      </c>
      <c r="M150" s="20" t="str">
        <f>IF(VLOOKUP(C150,'Current OBD'!$B$6:$AL$2097,31,0)="Yes","7"," ")</f>
        <v xml:space="preserve"> </v>
      </c>
      <c r="N150" s="20" t="str">
        <f>IF(VLOOKUP(C150,'Current OBD'!$B$6:$AL$2097,32,0)="Yes","8"," ")</f>
        <v xml:space="preserve"> </v>
      </c>
      <c r="O150" s="20" t="str">
        <f>IF(VLOOKUP(C150,'Current OBD'!$B$6:$AL$2097,33,0)="Yes","9"," ")</f>
        <v xml:space="preserve"> </v>
      </c>
      <c r="P150" s="20" t="str">
        <f>IF(VLOOKUP(C150,'Current OBD'!$B$6:$AL$2097,34,0)="Yes","10"," ")</f>
        <v xml:space="preserve"> </v>
      </c>
      <c r="Q150" s="20" t="str">
        <f>IF(VLOOKUP(C150,'Current OBD'!$B$6:$AL$2097,35,0)="Yes","11"," ")</f>
        <v xml:space="preserve"> </v>
      </c>
      <c r="R150" s="20" t="str">
        <f>IF(VLOOKUP(C150,'Current OBD'!$B$6:$AL$2097,36,0)="Yes","12"," ")</f>
        <v xml:space="preserve"> </v>
      </c>
      <c r="S150" s="44">
        <v>307</v>
      </c>
      <c r="T150" s="44">
        <v>0</v>
      </c>
      <c r="U150" s="44">
        <v>445</v>
      </c>
      <c r="V150" s="12">
        <f t="shared" si="15"/>
        <v>0.68988764044943818</v>
      </c>
      <c r="W150" s="12">
        <f t="shared" si="16"/>
        <v>0</v>
      </c>
      <c r="X150" s="12">
        <f t="shared" si="14"/>
        <v>0.68988764044943818</v>
      </c>
    </row>
    <row r="151" spans="1:24">
      <c r="A151" s="17" t="str">
        <f>VLOOKUP(C151,'Current OBD'!$B$6:$K$2098,4,0)</f>
        <v>Clallam</v>
      </c>
      <c r="B151" s="17" t="str">
        <f>VLOOKUP(C151,'Current OBD'!$B$6:$K$2098,3,0)</f>
        <v>05-121</v>
      </c>
      <c r="C151" s="18">
        <v>660338</v>
      </c>
      <c r="D151" s="8" t="s">
        <v>3461</v>
      </c>
      <c r="E151" s="20" t="str">
        <f>IF(VLOOKUP(C151,'Current OBD'!$B$6:$AL$2097,23,0)="Yes","PK"," ")</f>
        <v xml:space="preserve"> </v>
      </c>
      <c r="F151" s="20" t="str">
        <f>IF(VLOOKUP(C151,'Current OBD'!$B$6:$AL$2097,24,0)="Yes","K"," ")</f>
        <v xml:space="preserve"> </v>
      </c>
      <c r="G151" s="20" t="str">
        <f>IF(VLOOKUP(C151,'Current OBD'!$B$6:$AL$2097,25,0)="Yes","1"," ")</f>
        <v xml:space="preserve"> </v>
      </c>
      <c r="H151" s="20" t="str">
        <f>IF(VLOOKUP(C151,'Current OBD'!$B$6:$AL$2097,26,0)="Yes","2"," ")</f>
        <v xml:space="preserve"> </v>
      </c>
      <c r="I151" s="20" t="str">
        <f>IF(VLOOKUP(C151,'Current OBD'!$B$6:$AL$2097,27,0)="Yes","3"," ")</f>
        <v xml:space="preserve"> </v>
      </c>
      <c r="J151" s="20" t="str">
        <f>IF(VLOOKUP(C151,'Current OBD'!$B$6:$AL$2097,28,0)="Yes","4"," ")</f>
        <v xml:space="preserve"> </v>
      </c>
      <c r="K151" s="20" t="str">
        <f>IF(VLOOKUP(C151,'Current OBD'!$B$6:$AL$2097,29,0)="Yes","5"," ")</f>
        <v xml:space="preserve"> </v>
      </c>
      <c r="L151" s="20" t="str">
        <f>IF(VLOOKUP(C151,'Current OBD'!$B$6:$AL$2097,30,0)="Yes","6"," ")</f>
        <v xml:space="preserve"> </v>
      </c>
      <c r="M151" s="20" t="str">
        <f>IF(VLOOKUP(C151,'Current OBD'!$B$6:$AL$2097,31,0)="Yes","7"," ")</f>
        <v>7</v>
      </c>
      <c r="N151" s="20" t="str">
        <f>IF(VLOOKUP(C151,'Current OBD'!$B$6:$AL$2097,32,0)="Yes","8"," ")</f>
        <v>8</v>
      </c>
      <c r="O151" s="20" t="str">
        <f>IF(VLOOKUP(C151,'Current OBD'!$B$6:$AL$2097,33,0)="Yes","9"," ")</f>
        <v xml:space="preserve"> </v>
      </c>
      <c r="P151" s="20" t="str">
        <f>IF(VLOOKUP(C151,'Current OBD'!$B$6:$AL$2097,34,0)="Yes","10"," ")</f>
        <v xml:space="preserve"> </v>
      </c>
      <c r="Q151" s="20" t="str">
        <f>IF(VLOOKUP(C151,'Current OBD'!$B$6:$AL$2097,35,0)="Yes","11"," ")</f>
        <v xml:space="preserve"> </v>
      </c>
      <c r="R151" s="20" t="str">
        <f>IF(VLOOKUP(C151,'Current OBD'!$B$6:$AL$2097,36,0)="Yes","12"," ")</f>
        <v xml:space="preserve"> </v>
      </c>
      <c r="S151" s="44">
        <v>340</v>
      </c>
      <c r="T151" s="44">
        <v>0</v>
      </c>
      <c r="U151" s="44">
        <v>494</v>
      </c>
      <c r="V151" s="12">
        <f t="shared" si="15"/>
        <v>0.68825910931174084</v>
      </c>
      <c r="W151" s="12">
        <f t="shared" si="16"/>
        <v>0</v>
      </c>
      <c r="X151" s="12">
        <f t="shared" si="14"/>
        <v>0.68825910931174084</v>
      </c>
    </row>
    <row r="152" spans="1:24">
      <c r="A152" s="26" t="s">
        <v>595</v>
      </c>
      <c r="B152" s="26" t="s">
        <v>1020</v>
      </c>
      <c r="C152" s="10">
        <v>159459</v>
      </c>
      <c r="D152" s="13" t="s">
        <v>1019</v>
      </c>
      <c r="E152" s="19"/>
      <c r="F152" s="19"/>
      <c r="G152" s="19"/>
      <c r="H152" s="19"/>
      <c r="I152" s="19"/>
      <c r="J152" s="19"/>
      <c r="K152" s="19"/>
      <c r="L152" s="19"/>
      <c r="M152" s="19"/>
      <c r="N152" s="19"/>
      <c r="O152" s="19"/>
      <c r="P152" s="19"/>
      <c r="Q152" s="19"/>
      <c r="R152" s="19"/>
      <c r="S152" s="43">
        <v>63</v>
      </c>
      <c r="T152" s="43">
        <v>29</v>
      </c>
      <c r="U152" s="43">
        <v>217</v>
      </c>
      <c r="V152" s="14"/>
      <c r="W152" s="14"/>
      <c r="X152" s="14">
        <f t="shared" si="14"/>
        <v>0.42396313364055299</v>
      </c>
    </row>
    <row r="153" spans="1:24">
      <c r="A153" s="17" t="str">
        <f>VLOOKUP(C153,'Current OBD'!$B$6:$K$2098,4,0)</f>
        <v>Clallam</v>
      </c>
      <c r="B153" s="17" t="str">
        <f>VLOOKUP(C153,'Current OBD'!$B$6:$K$2098,3,0)</f>
        <v>05-313</v>
      </c>
      <c r="C153" s="18">
        <v>661195</v>
      </c>
      <c r="D153" s="8" t="s">
        <v>1021</v>
      </c>
      <c r="E153" s="20" t="str">
        <f>IF(VLOOKUP(C153,'Current OBD'!$B$6:$AL$2097,23,0)="Yes","PK"," ")</f>
        <v xml:space="preserve"> </v>
      </c>
      <c r="F153" s="20" t="str">
        <f>IF(VLOOKUP(C153,'Current OBD'!$B$6:$AL$2097,24,0)="Yes","K"," ")</f>
        <v>K</v>
      </c>
      <c r="G153" s="20" t="str">
        <f>IF(VLOOKUP(C153,'Current OBD'!$B$6:$AL$2097,25,0)="Yes","1"," ")</f>
        <v>1</v>
      </c>
      <c r="H153" s="20" t="str">
        <f>IF(VLOOKUP(C153,'Current OBD'!$B$6:$AL$2097,26,0)="Yes","2"," ")</f>
        <v>2</v>
      </c>
      <c r="I153" s="20" t="str">
        <f>IF(VLOOKUP(C153,'Current OBD'!$B$6:$AL$2097,27,0)="Yes","3"," ")</f>
        <v>3</v>
      </c>
      <c r="J153" s="20" t="str">
        <f>IF(VLOOKUP(C153,'Current OBD'!$B$6:$AL$2097,28,0)="Yes","4"," ")</f>
        <v>4</v>
      </c>
      <c r="K153" s="20" t="str">
        <f>IF(VLOOKUP(C153,'Current OBD'!$B$6:$AL$2097,29,0)="Yes","5"," ")</f>
        <v>5</v>
      </c>
      <c r="L153" s="20" t="str">
        <f>IF(VLOOKUP(C153,'Current OBD'!$B$6:$AL$2097,30,0)="Yes","6"," ")</f>
        <v>6</v>
      </c>
      <c r="M153" s="20" t="str">
        <f>IF(VLOOKUP(C153,'Current OBD'!$B$6:$AL$2097,31,0)="Yes","7"," ")</f>
        <v>7</v>
      </c>
      <c r="N153" s="20" t="str">
        <f>IF(VLOOKUP(C153,'Current OBD'!$B$6:$AL$2097,32,0)="Yes","8"," ")</f>
        <v>8</v>
      </c>
      <c r="O153" s="20" t="str">
        <f>IF(VLOOKUP(C153,'Current OBD'!$B$6:$AL$2097,33,0)="Yes","9"," ")</f>
        <v>9</v>
      </c>
      <c r="P153" s="20" t="str">
        <f>IF(VLOOKUP(C153,'Current OBD'!$B$6:$AL$2097,34,0)="Yes","10"," ")</f>
        <v>10</v>
      </c>
      <c r="Q153" s="20" t="str">
        <f>IF(VLOOKUP(C153,'Current OBD'!$B$6:$AL$2097,35,0)="Yes","11"," ")</f>
        <v>11</v>
      </c>
      <c r="R153" s="20" t="str">
        <f>IF(VLOOKUP(C153,'Current OBD'!$B$6:$AL$2097,36,0)="Yes","12"," ")</f>
        <v>12</v>
      </c>
      <c r="S153" s="44">
        <v>63</v>
      </c>
      <c r="T153" s="44">
        <v>29</v>
      </c>
      <c r="U153" s="44">
        <v>217</v>
      </c>
      <c r="V153" s="12">
        <f>S153/U153</f>
        <v>0.29032258064516131</v>
      </c>
      <c r="W153" s="12">
        <f>T153/U153</f>
        <v>0.13364055299539171</v>
      </c>
      <c r="X153" s="12">
        <f t="shared" si="14"/>
        <v>0.42396313364055299</v>
      </c>
    </row>
    <row r="154" spans="1:24">
      <c r="A154" s="26" t="s">
        <v>595</v>
      </c>
      <c r="B154" s="26" t="s">
        <v>4280</v>
      </c>
      <c r="C154" s="10">
        <v>159340</v>
      </c>
      <c r="D154" s="13" t="s">
        <v>4279</v>
      </c>
      <c r="E154" s="19"/>
      <c r="F154" s="19"/>
      <c r="G154" s="19"/>
      <c r="H154" s="19"/>
      <c r="I154" s="19"/>
      <c r="J154" s="19"/>
      <c r="K154" s="19"/>
      <c r="L154" s="19"/>
      <c r="M154" s="19"/>
      <c r="N154" s="19"/>
      <c r="O154" s="19"/>
      <c r="P154" s="19"/>
      <c r="Q154" s="19"/>
      <c r="R154" s="19"/>
      <c r="S154" s="43">
        <v>1080</v>
      </c>
      <c r="T154" s="43">
        <v>211</v>
      </c>
      <c r="U154" s="43">
        <v>2465</v>
      </c>
      <c r="V154" s="14"/>
      <c r="W154" s="14"/>
      <c r="X154" s="14">
        <f t="shared" si="14"/>
        <v>0.52373225152129821</v>
      </c>
    </row>
    <row r="155" spans="1:24">
      <c r="A155" s="17" t="str">
        <f>VLOOKUP(C155,'Current OBD'!$B$6:$K$2098,4,0)</f>
        <v>Clallam</v>
      </c>
      <c r="B155" s="17" t="str">
        <f>VLOOKUP(C155,'Current OBD'!$B$6:$K$2098,3,0)</f>
        <v>05-323</v>
      </c>
      <c r="C155" s="18">
        <v>661199</v>
      </c>
      <c r="D155" s="8" t="s">
        <v>4281</v>
      </c>
      <c r="E155" s="20" t="str">
        <f>IF(VLOOKUP(C155,'Current OBD'!$B$6:$AL$2097,23,0)="Yes","PK"," ")</f>
        <v>PK</v>
      </c>
      <c r="F155" s="20" t="str">
        <f>IF(VLOOKUP(C155,'Current OBD'!$B$6:$AL$2097,24,0)="Yes","K"," ")</f>
        <v>K</v>
      </c>
      <c r="G155" s="20" t="str">
        <f>IF(VLOOKUP(C155,'Current OBD'!$B$6:$AL$2097,25,0)="Yes","1"," ")</f>
        <v>1</v>
      </c>
      <c r="H155" s="20" t="str">
        <f>IF(VLOOKUP(C155,'Current OBD'!$B$6:$AL$2097,26,0)="Yes","2"," ")</f>
        <v>2</v>
      </c>
      <c r="I155" s="20" t="str">
        <f>IF(VLOOKUP(C155,'Current OBD'!$B$6:$AL$2097,27,0)="Yes","3"," ")</f>
        <v xml:space="preserve"> </v>
      </c>
      <c r="J155" s="20" t="str">
        <f>IF(VLOOKUP(C155,'Current OBD'!$B$6:$AL$2097,28,0)="Yes","4"," ")</f>
        <v xml:space="preserve"> </v>
      </c>
      <c r="K155" s="20" t="str">
        <f>IF(VLOOKUP(C155,'Current OBD'!$B$6:$AL$2097,29,0)="Yes","5"," ")</f>
        <v xml:space="preserve"> </v>
      </c>
      <c r="L155" s="20" t="str">
        <f>IF(VLOOKUP(C155,'Current OBD'!$B$6:$AL$2097,30,0)="Yes","6"," ")</f>
        <v xml:space="preserve"> </v>
      </c>
      <c r="M155" s="20" t="str">
        <f>IF(VLOOKUP(C155,'Current OBD'!$B$6:$AL$2097,31,0)="Yes","7"," ")</f>
        <v xml:space="preserve"> </v>
      </c>
      <c r="N155" s="20" t="str">
        <f>IF(VLOOKUP(C155,'Current OBD'!$B$6:$AL$2097,32,0)="Yes","8"," ")</f>
        <v xml:space="preserve"> </v>
      </c>
      <c r="O155" s="20" t="str">
        <f>IF(VLOOKUP(C155,'Current OBD'!$B$6:$AL$2097,33,0)="Yes","9"," ")</f>
        <v xml:space="preserve"> </v>
      </c>
      <c r="P155" s="20" t="str">
        <f>IF(VLOOKUP(C155,'Current OBD'!$B$6:$AL$2097,34,0)="Yes","10"," ")</f>
        <v xml:space="preserve"> </v>
      </c>
      <c r="Q155" s="20" t="str">
        <f>IF(VLOOKUP(C155,'Current OBD'!$B$6:$AL$2097,35,0)="Yes","11"," ")</f>
        <v xml:space="preserve"> </v>
      </c>
      <c r="R155" s="20" t="str">
        <f>IF(VLOOKUP(C155,'Current OBD'!$B$6:$AL$2097,36,0)="Yes","12"," ")</f>
        <v xml:space="preserve"> </v>
      </c>
      <c r="S155" s="44">
        <v>159</v>
      </c>
      <c r="T155" s="44">
        <v>45</v>
      </c>
      <c r="U155" s="44">
        <v>450</v>
      </c>
      <c r="V155" s="12">
        <f>S155/U155</f>
        <v>0.35333333333333333</v>
      </c>
      <c r="W155" s="12">
        <f>T155/U155</f>
        <v>0.1</v>
      </c>
      <c r="X155" s="12">
        <f t="shared" si="14"/>
        <v>0.45333333333333331</v>
      </c>
    </row>
    <row r="156" spans="1:24">
      <c r="A156" s="17" t="str">
        <f>VLOOKUP(C156,'Current OBD'!$B$6:$K$2098,4,0)</f>
        <v>Clallam</v>
      </c>
      <c r="B156" s="17" t="str">
        <f>VLOOKUP(C156,'Current OBD'!$B$6:$K$2098,3,0)</f>
        <v>05-323</v>
      </c>
      <c r="C156" s="18">
        <v>661198</v>
      </c>
      <c r="D156" s="8" t="s">
        <v>4285</v>
      </c>
      <c r="E156" s="20" t="str">
        <f>IF(VLOOKUP(C156,'Current OBD'!$B$6:$AL$2097,23,0)="Yes","PK"," ")</f>
        <v xml:space="preserve"> </v>
      </c>
      <c r="F156" s="20" t="str">
        <f>IF(VLOOKUP(C156,'Current OBD'!$B$6:$AL$2097,24,0)="Yes","K"," ")</f>
        <v xml:space="preserve"> </v>
      </c>
      <c r="G156" s="20" t="str">
        <f>IF(VLOOKUP(C156,'Current OBD'!$B$6:$AL$2097,25,0)="Yes","1"," ")</f>
        <v xml:space="preserve"> </v>
      </c>
      <c r="H156" s="20" t="str">
        <f>IF(VLOOKUP(C156,'Current OBD'!$B$6:$AL$2097,26,0)="Yes","2"," ")</f>
        <v>2</v>
      </c>
      <c r="I156" s="20" t="str">
        <f>IF(VLOOKUP(C156,'Current OBD'!$B$6:$AL$2097,27,0)="Yes","3"," ")</f>
        <v>3</v>
      </c>
      <c r="J156" s="20" t="str">
        <f>IF(VLOOKUP(C156,'Current OBD'!$B$6:$AL$2097,28,0)="Yes","4"," ")</f>
        <v>4</v>
      </c>
      <c r="K156" s="20" t="str">
        <f>IF(VLOOKUP(C156,'Current OBD'!$B$6:$AL$2097,29,0)="Yes","5"," ")</f>
        <v>5</v>
      </c>
      <c r="L156" s="20" t="str">
        <f>IF(VLOOKUP(C156,'Current OBD'!$B$6:$AL$2097,30,0)="Yes","6"," ")</f>
        <v xml:space="preserve"> </v>
      </c>
      <c r="M156" s="20" t="str">
        <f>IF(VLOOKUP(C156,'Current OBD'!$B$6:$AL$2097,31,0)="Yes","7"," ")</f>
        <v xml:space="preserve"> </v>
      </c>
      <c r="N156" s="20" t="str">
        <f>IF(VLOOKUP(C156,'Current OBD'!$B$6:$AL$2097,32,0)="Yes","8"," ")</f>
        <v xml:space="preserve"> </v>
      </c>
      <c r="O156" s="20" t="str">
        <f>IF(VLOOKUP(C156,'Current OBD'!$B$6:$AL$2097,33,0)="Yes","9"," ")</f>
        <v xml:space="preserve"> </v>
      </c>
      <c r="P156" s="20" t="str">
        <f>IF(VLOOKUP(C156,'Current OBD'!$B$6:$AL$2097,34,0)="Yes","10"," ")</f>
        <v xml:space="preserve"> </v>
      </c>
      <c r="Q156" s="20" t="str">
        <f>IF(VLOOKUP(C156,'Current OBD'!$B$6:$AL$2097,35,0)="Yes","11"," ")</f>
        <v xml:space="preserve"> </v>
      </c>
      <c r="R156" s="20" t="str">
        <f>IF(VLOOKUP(C156,'Current OBD'!$B$6:$AL$2097,36,0)="Yes","12"," ")</f>
        <v xml:space="preserve"> </v>
      </c>
      <c r="S156" s="44">
        <v>373</v>
      </c>
      <c r="T156" s="44">
        <v>0</v>
      </c>
      <c r="U156" s="44">
        <v>538</v>
      </c>
      <c r="V156" s="12">
        <f>S156/U156</f>
        <v>0.69330855018587356</v>
      </c>
      <c r="W156" s="12">
        <f>T156/U156</f>
        <v>0</v>
      </c>
      <c r="X156" s="12">
        <f t="shared" si="14"/>
        <v>0.69330855018587356</v>
      </c>
    </row>
    <row r="157" spans="1:24">
      <c r="A157" s="17" t="str">
        <f>VLOOKUP(C157,'Current OBD'!$B$6:$K$2098,4,0)</f>
        <v>Clallam</v>
      </c>
      <c r="B157" s="17" t="str">
        <f>VLOOKUP(C157,'Current OBD'!$B$6:$K$2098,3,0)</f>
        <v>05-323</v>
      </c>
      <c r="C157" s="18">
        <v>661200</v>
      </c>
      <c r="D157" s="8" t="s">
        <v>4287</v>
      </c>
      <c r="E157" s="20" t="str">
        <f>IF(VLOOKUP(C157,'Current OBD'!$B$6:$AL$2097,23,0)="Yes","PK"," ")</f>
        <v xml:space="preserve"> </v>
      </c>
      <c r="F157" s="20" t="str">
        <f>IF(VLOOKUP(C157,'Current OBD'!$B$6:$AL$2097,24,0)="Yes","K"," ")</f>
        <v>K</v>
      </c>
      <c r="G157" s="20" t="str">
        <f>IF(VLOOKUP(C157,'Current OBD'!$B$6:$AL$2097,25,0)="Yes","1"," ")</f>
        <v>1</v>
      </c>
      <c r="H157" s="20" t="str">
        <f>IF(VLOOKUP(C157,'Current OBD'!$B$6:$AL$2097,26,0)="Yes","2"," ")</f>
        <v>2</v>
      </c>
      <c r="I157" s="20" t="str">
        <f>IF(VLOOKUP(C157,'Current OBD'!$B$6:$AL$2097,27,0)="Yes","3"," ")</f>
        <v>3</v>
      </c>
      <c r="J157" s="20" t="str">
        <f>IF(VLOOKUP(C157,'Current OBD'!$B$6:$AL$2097,28,0)="Yes","4"," ")</f>
        <v>4</v>
      </c>
      <c r="K157" s="20" t="str">
        <f>IF(VLOOKUP(C157,'Current OBD'!$B$6:$AL$2097,29,0)="Yes","5"," ")</f>
        <v>5</v>
      </c>
      <c r="L157" s="20" t="str">
        <f>IF(VLOOKUP(C157,'Current OBD'!$B$6:$AL$2097,30,0)="Yes","6"," ")</f>
        <v>6</v>
      </c>
      <c r="M157" s="20" t="str">
        <f>IF(VLOOKUP(C157,'Current OBD'!$B$6:$AL$2097,31,0)="Yes","7"," ")</f>
        <v>7</v>
      </c>
      <c r="N157" s="20" t="str">
        <f>IF(VLOOKUP(C157,'Current OBD'!$B$6:$AL$2097,32,0)="Yes","8"," ")</f>
        <v>8</v>
      </c>
      <c r="O157" s="20" t="str">
        <f>IF(VLOOKUP(C157,'Current OBD'!$B$6:$AL$2097,33,0)="Yes","9"," ")</f>
        <v>9</v>
      </c>
      <c r="P157" s="20" t="str">
        <f>IF(VLOOKUP(C157,'Current OBD'!$B$6:$AL$2097,34,0)="Yes","10"," ")</f>
        <v>10</v>
      </c>
      <c r="Q157" s="20" t="str">
        <f>IF(VLOOKUP(C157,'Current OBD'!$B$6:$AL$2097,35,0)="Yes","11"," ")</f>
        <v>11</v>
      </c>
      <c r="R157" s="20" t="str">
        <f>IF(VLOOKUP(C157,'Current OBD'!$B$6:$AL$2097,36,0)="Yes","12"," ")</f>
        <v>12</v>
      </c>
      <c r="S157" s="44">
        <v>46</v>
      </c>
      <c r="T157" s="44">
        <v>26</v>
      </c>
      <c r="U157" s="44">
        <v>114</v>
      </c>
      <c r="V157" s="12">
        <f>S157/U157</f>
        <v>0.40350877192982454</v>
      </c>
      <c r="W157" s="12">
        <f>T157/U157</f>
        <v>0.22807017543859648</v>
      </c>
      <c r="X157" s="12">
        <f t="shared" si="14"/>
        <v>0.63157894736842102</v>
      </c>
    </row>
    <row r="158" spans="1:24">
      <c r="A158" s="17" t="str">
        <f>VLOOKUP(C158,'Current OBD'!$B$6:$K$2098,4,0)</f>
        <v>Clallam</v>
      </c>
      <c r="B158" s="17" t="str">
        <f>VLOOKUP(C158,'Current OBD'!$B$6:$K$2098,3,0)</f>
        <v>05-323</v>
      </c>
      <c r="C158" s="18">
        <v>661196</v>
      </c>
      <c r="D158" s="8" t="s">
        <v>4289</v>
      </c>
      <c r="E158" s="20" t="str">
        <f>IF(VLOOKUP(C158,'Current OBD'!$B$6:$AL$2097,23,0)="Yes","PK"," ")</f>
        <v xml:space="preserve"> </v>
      </c>
      <c r="F158" s="20" t="str">
        <f>IF(VLOOKUP(C158,'Current OBD'!$B$6:$AL$2097,24,0)="Yes","K"," ")</f>
        <v xml:space="preserve"> </v>
      </c>
      <c r="G158" s="20" t="str">
        <f>IF(VLOOKUP(C158,'Current OBD'!$B$6:$AL$2097,25,0)="Yes","1"," ")</f>
        <v xml:space="preserve"> </v>
      </c>
      <c r="H158" s="20" t="str">
        <f>IF(VLOOKUP(C158,'Current OBD'!$B$6:$AL$2097,26,0)="Yes","2"," ")</f>
        <v xml:space="preserve"> </v>
      </c>
      <c r="I158" s="20" t="str">
        <f>IF(VLOOKUP(C158,'Current OBD'!$B$6:$AL$2097,27,0)="Yes","3"," ")</f>
        <v xml:space="preserve"> </v>
      </c>
      <c r="J158" s="20" t="str">
        <f>IF(VLOOKUP(C158,'Current OBD'!$B$6:$AL$2097,28,0)="Yes","4"," ")</f>
        <v xml:space="preserve"> </v>
      </c>
      <c r="K158" s="20" t="str">
        <f>IF(VLOOKUP(C158,'Current OBD'!$B$6:$AL$2097,29,0)="Yes","5"," ")</f>
        <v xml:space="preserve"> </v>
      </c>
      <c r="L158" s="20" t="str">
        <f>IF(VLOOKUP(C158,'Current OBD'!$B$6:$AL$2097,30,0)="Yes","6"," ")</f>
        <v xml:space="preserve"> </v>
      </c>
      <c r="M158" s="20" t="str">
        <f>IF(VLOOKUP(C158,'Current OBD'!$B$6:$AL$2097,31,0)="Yes","7"," ")</f>
        <v xml:space="preserve"> </v>
      </c>
      <c r="N158" s="20" t="str">
        <f>IF(VLOOKUP(C158,'Current OBD'!$B$6:$AL$2097,32,0)="Yes","8"," ")</f>
        <v xml:space="preserve"> </v>
      </c>
      <c r="O158" s="20" t="str">
        <f>IF(VLOOKUP(C158,'Current OBD'!$B$6:$AL$2097,33,0)="Yes","9"," ")</f>
        <v>9</v>
      </c>
      <c r="P158" s="20" t="str">
        <f>IF(VLOOKUP(C158,'Current OBD'!$B$6:$AL$2097,34,0)="Yes","10"," ")</f>
        <v>10</v>
      </c>
      <c r="Q158" s="20" t="str">
        <f>IF(VLOOKUP(C158,'Current OBD'!$B$6:$AL$2097,35,0)="Yes","11"," ")</f>
        <v>11</v>
      </c>
      <c r="R158" s="20" t="str">
        <f>IF(VLOOKUP(C158,'Current OBD'!$B$6:$AL$2097,36,0)="Yes","12"," ")</f>
        <v>12</v>
      </c>
      <c r="S158" s="44">
        <v>326</v>
      </c>
      <c r="T158" s="44">
        <v>88</v>
      </c>
      <c r="U158" s="44">
        <v>790</v>
      </c>
      <c r="V158" s="12">
        <f>S158/U158</f>
        <v>0.41265822784810124</v>
      </c>
      <c r="W158" s="12">
        <f>T158/U158</f>
        <v>0.11139240506329114</v>
      </c>
      <c r="X158" s="12">
        <f t="shared" si="14"/>
        <v>0.52405063291139242</v>
      </c>
    </row>
    <row r="159" spans="1:24">
      <c r="A159" s="17" t="str">
        <f>VLOOKUP(C159,'Current OBD'!$B$6:$K$2098,4,0)</f>
        <v>Clallam</v>
      </c>
      <c r="B159" s="17" t="str">
        <f>VLOOKUP(C159,'Current OBD'!$B$6:$K$2098,3,0)</f>
        <v>05-323</v>
      </c>
      <c r="C159" s="18">
        <v>661197</v>
      </c>
      <c r="D159" s="8" t="s">
        <v>4291</v>
      </c>
      <c r="E159" s="20" t="str">
        <f>IF(VLOOKUP(C159,'Current OBD'!$B$6:$AL$2097,23,0)="Yes","PK"," ")</f>
        <v xml:space="preserve"> </v>
      </c>
      <c r="F159" s="20" t="str">
        <f>IF(VLOOKUP(C159,'Current OBD'!$B$6:$AL$2097,24,0)="Yes","K"," ")</f>
        <v xml:space="preserve"> </v>
      </c>
      <c r="G159" s="20" t="str">
        <f>IF(VLOOKUP(C159,'Current OBD'!$B$6:$AL$2097,25,0)="Yes","1"," ")</f>
        <v xml:space="preserve"> </v>
      </c>
      <c r="H159" s="20" t="str">
        <f>IF(VLOOKUP(C159,'Current OBD'!$B$6:$AL$2097,26,0)="Yes","2"," ")</f>
        <v xml:space="preserve"> </v>
      </c>
      <c r="I159" s="20" t="str">
        <f>IF(VLOOKUP(C159,'Current OBD'!$B$6:$AL$2097,27,0)="Yes","3"," ")</f>
        <v xml:space="preserve"> </v>
      </c>
      <c r="J159" s="20" t="str">
        <f>IF(VLOOKUP(C159,'Current OBD'!$B$6:$AL$2097,28,0)="Yes","4"," ")</f>
        <v xml:space="preserve"> </v>
      </c>
      <c r="K159" s="20" t="str">
        <f>IF(VLOOKUP(C159,'Current OBD'!$B$6:$AL$2097,29,0)="Yes","5"," ")</f>
        <v xml:space="preserve"> </v>
      </c>
      <c r="L159" s="20" t="str">
        <f>IF(VLOOKUP(C159,'Current OBD'!$B$6:$AL$2097,30,0)="Yes","6"," ")</f>
        <v>6</v>
      </c>
      <c r="M159" s="20" t="str">
        <f>IF(VLOOKUP(C159,'Current OBD'!$B$6:$AL$2097,31,0)="Yes","7"," ")</f>
        <v>7</v>
      </c>
      <c r="N159" s="20" t="str">
        <f>IF(VLOOKUP(C159,'Current OBD'!$B$6:$AL$2097,32,0)="Yes","8"," ")</f>
        <v>8</v>
      </c>
      <c r="O159" s="20" t="str">
        <f>IF(VLOOKUP(C159,'Current OBD'!$B$6:$AL$2097,33,0)="Yes","9"," ")</f>
        <v xml:space="preserve"> </v>
      </c>
      <c r="P159" s="20" t="str">
        <f>IF(VLOOKUP(C159,'Current OBD'!$B$6:$AL$2097,34,0)="Yes","10"," ")</f>
        <v xml:space="preserve"> </v>
      </c>
      <c r="Q159" s="20" t="str">
        <f>IF(VLOOKUP(C159,'Current OBD'!$B$6:$AL$2097,35,0)="Yes","11"," ")</f>
        <v xml:space="preserve"> </v>
      </c>
      <c r="R159" s="20" t="str">
        <f>IF(VLOOKUP(C159,'Current OBD'!$B$6:$AL$2097,36,0)="Yes","12"," ")</f>
        <v xml:space="preserve"> </v>
      </c>
      <c r="S159" s="44">
        <v>176</v>
      </c>
      <c r="T159" s="44">
        <v>52</v>
      </c>
      <c r="U159" s="44">
        <v>573</v>
      </c>
      <c r="V159" s="12">
        <f>S159/U159</f>
        <v>0.30715532286212915</v>
      </c>
      <c r="W159" s="12">
        <f>T159/U159</f>
        <v>9.0750436300174514E-2</v>
      </c>
      <c r="X159" s="12">
        <f t="shared" si="14"/>
        <v>0.39790575916230364</v>
      </c>
    </row>
    <row r="160" spans="1:24">
      <c r="A160" s="26" t="s">
        <v>595</v>
      </c>
      <c r="B160" s="26" t="s">
        <v>594</v>
      </c>
      <c r="C160" s="10">
        <v>159333</v>
      </c>
      <c r="D160" s="13" t="s">
        <v>593</v>
      </c>
      <c r="E160" s="19"/>
      <c r="F160" s="19"/>
      <c r="G160" s="19"/>
      <c r="H160" s="19"/>
      <c r="I160" s="19"/>
      <c r="J160" s="19"/>
      <c r="K160" s="19"/>
      <c r="L160" s="19"/>
      <c r="M160" s="19"/>
      <c r="N160" s="19"/>
      <c r="O160" s="19"/>
      <c r="P160" s="19"/>
      <c r="Q160" s="19"/>
      <c r="R160" s="19"/>
      <c r="S160" s="43">
        <v>373</v>
      </c>
      <c r="T160" s="43">
        <v>0</v>
      </c>
      <c r="U160" s="43">
        <v>495</v>
      </c>
      <c r="V160" s="14"/>
      <c r="W160" s="14"/>
      <c r="X160" s="14">
        <f t="shared" si="14"/>
        <v>0.7535353535353535</v>
      </c>
    </row>
    <row r="161" spans="1:24">
      <c r="A161" s="17" t="str">
        <f>VLOOKUP(C161,'Current OBD'!$B$6:$K$2098,4,0)</f>
        <v>Clallam</v>
      </c>
      <c r="B161" s="17" t="str">
        <f>VLOOKUP(C161,'Current OBD'!$B$6:$K$2098,3,0)</f>
        <v>05-401</v>
      </c>
      <c r="C161" s="18">
        <v>661201</v>
      </c>
      <c r="D161" s="8" t="s">
        <v>596</v>
      </c>
      <c r="E161" s="20" t="str">
        <f>IF(VLOOKUP(C161,'Current OBD'!$B$6:$AL$2097,23,0)="Yes","PK"," ")</f>
        <v>PK</v>
      </c>
      <c r="F161" s="20" t="str">
        <f>IF(VLOOKUP(C161,'Current OBD'!$B$6:$AL$2097,24,0)="Yes","K"," ")</f>
        <v>K</v>
      </c>
      <c r="G161" s="20" t="str">
        <f>IF(VLOOKUP(C161,'Current OBD'!$B$6:$AL$2097,25,0)="Yes","1"," ")</f>
        <v>1</v>
      </c>
      <c r="H161" s="20" t="str">
        <f>IF(VLOOKUP(C161,'Current OBD'!$B$6:$AL$2097,26,0)="Yes","2"," ")</f>
        <v>2</v>
      </c>
      <c r="I161" s="20" t="str">
        <f>IF(VLOOKUP(C161,'Current OBD'!$B$6:$AL$2097,27,0)="Yes","3"," ")</f>
        <v>3</v>
      </c>
      <c r="J161" s="20" t="str">
        <f>IF(VLOOKUP(C161,'Current OBD'!$B$6:$AL$2097,28,0)="Yes","4"," ")</f>
        <v>4</v>
      </c>
      <c r="K161" s="20" t="str">
        <f>IF(VLOOKUP(C161,'Current OBD'!$B$6:$AL$2097,29,0)="Yes","5"," ")</f>
        <v>5</v>
      </c>
      <c r="L161" s="20" t="str">
        <f>IF(VLOOKUP(C161,'Current OBD'!$B$6:$AL$2097,30,0)="Yes","6"," ")</f>
        <v>6</v>
      </c>
      <c r="M161" s="20" t="str">
        <f>IF(VLOOKUP(C161,'Current OBD'!$B$6:$AL$2097,31,0)="Yes","7"," ")</f>
        <v>7</v>
      </c>
      <c r="N161" s="20" t="str">
        <f>IF(VLOOKUP(C161,'Current OBD'!$B$6:$AL$2097,32,0)="Yes","8"," ")</f>
        <v>8</v>
      </c>
      <c r="O161" s="20" t="str">
        <f>IF(VLOOKUP(C161,'Current OBD'!$B$6:$AL$2097,33,0)="Yes","9"," ")</f>
        <v>9</v>
      </c>
      <c r="P161" s="20" t="str">
        <f>IF(VLOOKUP(C161,'Current OBD'!$B$6:$AL$2097,34,0)="Yes","10"," ")</f>
        <v>10</v>
      </c>
      <c r="Q161" s="20" t="str">
        <f>IF(VLOOKUP(C161,'Current OBD'!$B$6:$AL$2097,35,0)="Yes","11"," ")</f>
        <v>11</v>
      </c>
      <c r="R161" s="20" t="str">
        <f>IF(VLOOKUP(C161,'Current OBD'!$B$6:$AL$2097,36,0)="Yes","12"," ")</f>
        <v>12</v>
      </c>
      <c r="S161" s="44">
        <v>83</v>
      </c>
      <c r="T161" s="44">
        <v>0</v>
      </c>
      <c r="U161" s="44">
        <v>118</v>
      </c>
      <c r="V161" s="12">
        <f>S161/U161</f>
        <v>0.70338983050847459</v>
      </c>
      <c r="W161" s="12">
        <f>T161/U161</f>
        <v>0</v>
      </c>
      <c r="X161" s="12">
        <f t="shared" si="14"/>
        <v>0.70338983050847459</v>
      </c>
    </row>
    <row r="162" spans="1:24">
      <c r="A162" s="17" t="str">
        <f>VLOOKUP(C162,'Current OBD'!$B$6:$K$2098,4,0)</f>
        <v>Clallam</v>
      </c>
      <c r="B162" s="17" t="str">
        <f>VLOOKUP(C162,'Current OBD'!$B$6:$K$2098,3,0)</f>
        <v>05-401</v>
      </c>
      <c r="C162" s="18">
        <v>685407</v>
      </c>
      <c r="D162" s="8" t="s">
        <v>600</v>
      </c>
      <c r="E162" s="20" t="str">
        <f>IF(VLOOKUP(C162,'Current OBD'!$B$6:$AL$2097,23,0)="Yes","PK"," ")</f>
        <v xml:space="preserve"> </v>
      </c>
      <c r="F162" s="20" t="str">
        <f>IF(VLOOKUP(C162,'Current OBD'!$B$6:$AL$2097,24,0)="Yes","K"," ")</f>
        <v>K</v>
      </c>
      <c r="G162" s="20" t="str">
        <f>IF(VLOOKUP(C162,'Current OBD'!$B$6:$AL$2097,25,0)="Yes","1"," ")</f>
        <v>1</v>
      </c>
      <c r="H162" s="20" t="str">
        <f>IF(VLOOKUP(C162,'Current OBD'!$B$6:$AL$2097,26,0)="Yes","2"," ")</f>
        <v>2</v>
      </c>
      <c r="I162" s="20" t="str">
        <f>IF(VLOOKUP(C162,'Current OBD'!$B$6:$AL$2097,27,0)="Yes","3"," ")</f>
        <v>3</v>
      </c>
      <c r="J162" s="20" t="str">
        <f>IF(VLOOKUP(C162,'Current OBD'!$B$6:$AL$2097,28,0)="Yes","4"," ")</f>
        <v>4</v>
      </c>
      <c r="K162" s="20" t="str">
        <f>IF(VLOOKUP(C162,'Current OBD'!$B$6:$AL$2097,29,0)="Yes","5"," ")</f>
        <v>5</v>
      </c>
      <c r="L162" s="20" t="str">
        <f>IF(VLOOKUP(C162,'Current OBD'!$B$6:$AL$2097,30,0)="Yes","6"," ")</f>
        <v xml:space="preserve"> </v>
      </c>
      <c r="M162" s="20" t="str">
        <f>IF(VLOOKUP(C162,'Current OBD'!$B$6:$AL$2097,31,0)="Yes","7"," ")</f>
        <v xml:space="preserve"> </v>
      </c>
      <c r="N162" s="20" t="str">
        <f>IF(VLOOKUP(C162,'Current OBD'!$B$6:$AL$2097,32,0)="Yes","8"," ")</f>
        <v xml:space="preserve"> </v>
      </c>
      <c r="O162" s="20" t="str">
        <f>IF(VLOOKUP(C162,'Current OBD'!$B$6:$AL$2097,33,0)="Yes","9"," ")</f>
        <v xml:space="preserve"> </v>
      </c>
      <c r="P162" s="20" t="str">
        <f>IF(VLOOKUP(C162,'Current OBD'!$B$6:$AL$2097,34,0)="Yes","10"," ")</f>
        <v xml:space="preserve"> </v>
      </c>
      <c r="Q162" s="20" t="str">
        <f>IF(VLOOKUP(C162,'Current OBD'!$B$6:$AL$2097,35,0)="Yes","11"," ")</f>
        <v xml:space="preserve"> </v>
      </c>
      <c r="R162" s="20" t="str">
        <f>IF(VLOOKUP(C162,'Current OBD'!$B$6:$AL$2097,36,0)="Yes","12"," ")</f>
        <v xml:space="preserve"> </v>
      </c>
      <c r="S162" s="44">
        <v>143</v>
      </c>
      <c r="T162" s="44">
        <v>0</v>
      </c>
      <c r="U162" s="44">
        <v>179</v>
      </c>
      <c r="V162" s="12">
        <f>S162/U162</f>
        <v>0.7988826815642458</v>
      </c>
      <c r="W162" s="12">
        <f>T162/U162</f>
        <v>0</v>
      </c>
      <c r="X162" s="12">
        <f t="shared" si="14"/>
        <v>0.7988826815642458</v>
      </c>
    </row>
    <row r="163" spans="1:24">
      <c r="A163" s="17" t="str">
        <f>VLOOKUP(C163,'Current OBD'!$B$6:$K$2098,4,0)</f>
        <v>Clallam</v>
      </c>
      <c r="B163" s="17" t="str">
        <f>VLOOKUP(C163,'Current OBD'!$B$6:$K$2098,3,0)</f>
        <v>05-401</v>
      </c>
      <c r="C163" s="18">
        <v>661202</v>
      </c>
      <c r="D163" s="8" t="s">
        <v>604</v>
      </c>
      <c r="E163" s="20" t="str">
        <f>IF(VLOOKUP(C163,'Current OBD'!$B$6:$AL$2097,23,0)="Yes","PK"," ")</f>
        <v xml:space="preserve"> </v>
      </c>
      <c r="F163" s="20" t="str">
        <f>IF(VLOOKUP(C163,'Current OBD'!$B$6:$AL$2097,24,0)="Yes","K"," ")</f>
        <v xml:space="preserve"> </v>
      </c>
      <c r="G163" s="20" t="str">
        <f>IF(VLOOKUP(C163,'Current OBD'!$B$6:$AL$2097,25,0)="Yes","1"," ")</f>
        <v xml:space="preserve"> </v>
      </c>
      <c r="H163" s="20" t="str">
        <f>IF(VLOOKUP(C163,'Current OBD'!$B$6:$AL$2097,26,0)="Yes","2"," ")</f>
        <v xml:space="preserve"> </v>
      </c>
      <c r="I163" s="20" t="str">
        <f>IF(VLOOKUP(C163,'Current OBD'!$B$6:$AL$2097,27,0)="Yes","3"," ")</f>
        <v xml:space="preserve"> </v>
      </c>
      <c r="J163" s="20" t="str">
        <f>IF(VLOOKUP(C163,'Current OBD'!$B$6:$AL$2097,28,0)="Yes","4"," ")</f>
        <v xml:space="preserve"> </v>
      </c>
      <c r="K163" s="20" t="str">
        <f>IF(VLOOKUP(C163,'Current OBD'!$B$6:$AL$2097,29,0)="Yes","5"," ")</f>
        <v xml:space="preserve"> </v>
      </c>
      <c r="L163" s="20" t="str">
        <f>IF(VLOOKUP(C163,'Current OBD'!$B$6:$AL$2097,30,0)="Yes","6"," ")</f>
        <v>6</v>
      </c>
      <c r="M163" s="20" t="str">
        <f>IF(VLOOKUP(C163,'Current OBD'!$B$6:$AL$2097,31,0)="Yes","7"," ")</f>
        <v>7</v>
      </c>
      <c r="N163" s="20" t="str">
        <f>IF(VLOOKUP(C163,'Current OBD'!$B$6:$AL$2097,32,0)="Yes","8"," ")</f>
        <v>8</v>
      </c>
      <c r="O163" s="20" t="str">
        <f>IF(VLOOKUP(C163,'Current OBD'!$B$6:$AL$2097,33,0)="Yes","9"," ")</f>
        <v>9</v>
      </c>
      <c r="P163" s="20" t="str">
        <f>IF(VLOOKUP(C163,'Current OBD'!$B$6:$AL$2097,34,0)="Yes","10"," ")</f>
        <v>10</v>
      </c>
      <c r="Q163" s="20" t="str">
        <f>IF(VLOOKUP(C163,'Current OBD'!$B$6:$AL$2097,35,0)="Yes","11"," ")</f>
        <v>11</v>
      </c>
      <c r="R163" s="20" t="str">
        <f>IF(VLOOKUP(C163,'Current OBD'!$B$6:$AL$2097,36,0)="Yes","12"," ")</f>
        <v>12</v>
      </c>
      <c r="S163" s="44">
        <v>147</v>
      </c>
      <c r="T163" s="44">
        <v>0</v>
      </c>
      <c r="U163" s="44">
        <v>198</v>
      </c>
      <c r="V163" s="12">
        <f>S163/U163</f>
        <v>0.74242424242424243</v>
      </c>
      <c r="W163" s="12">
        <f>T163/U163</f>
        <v>0</v>
      </c>
      <c r="X163" s="12">
        <f t="shared" si="14"/>
        <v>0.74242424242424243</v>
      </c>
    </row>
    <row r="164" spans="1:24">
      <c r="A164" s="26" t="s">
        <v>595</v>
      </c>
      <c r="B164" s="26" t="s">
        <v>3716</v>
      </c>
      <c r="C164" s="10">
        <v>159405</v>
      </c>
      <c r="D164" s="13" t="s">
        <v>3715</v>
      </c>
      <c r="E164" s="19"/>
      <c r="F164" s="19"/>
      <c r="G164" s="19"/>
      <c r="H164" s="19"/>
      <c r="I164" s="19"/>
      <c r="J164" s="19"/>
      <c r="K164" s="19"/>
      <c r="L164" s="19"/>
      <c r="M164" s="19"/>
      <c r="N164" s="19"/>
      <c r="O164" s="19"/>
      <c r="P164" s="19"/>
      <c r="Q164" s="19"/>
      <c r="R164" s="19"/>
      <c r="S164" s="43">
        <v>720</v>
      </c>
      <c r="T164" s="43">
        <v>0</v>
      </c>
      <c r="U164" s="43">
        <v>960</v>
      </c>
      <c r="V164" s="14"/>
      <c r="W164" s="14"/>
      <c r="X164" s="14">
        <f t="shared" si="14"/>
        <v>0.75</v>
      </c>
    </row>
    <row r="165" spans="1:24">
      <c r="A165" s="17" t="str">
        <f>VLOOKUP(C165,'Current OBD'!$B$6:$K$2098,4,0)</f>
        <v>Clallam</v>
      </c>
      <c r="B165" s="17" t="str">
        <f>VLOOKUP(C165,'Current OBD'!$B$6:$K$2098,3,0)</f>
        <v>05-402</v>
      </c>
      <c r="C165" s="18">
        <v>663430</v>
      </c>
      <c r="D165" s="8" t="s">
        <v>3717</v>
      </c>
      <c r="E165" s="20" t="str">
        <f>IF(VLOOKUP(C165,'Current OBD'!$B$6:$AL$2097,23,0)="Yes","PK"," ")</f>
        <v>PK</v>
      </c>
      <c r="F165" s="20" t="str">
        <f>IF(VLOOKUP(C165,'Current OBD'!$B$6:$AL$2097,24,0)="Yes","K"," ")</f>
        <v>K</v>
      </c>
      <c r="G165" s="20" t="str">
        <f>IF(VLOOKUP(C165,'Current OBD'!$B$6:$AL$2097,25,0)="Yes","1"," ")</f>
        <v>1</v>
      </c>
      <c r="H165" s="20" t="str">
        <f>IF(VLOOKUP(C165,'Current OBD'!$B$6:$AL$2097,26,0)="Yes","2"," ")</f>
        <v>2</v>
      </c>
      <c r="I165" s="20" t="str">
        <f>IF(VLOOKUP(C165,'Current OBD'!$B$6:$AL$2097,27,0)="Yes","3"," ")</f>
        <v>3</v>
      </c>
      <c r="J165" s="20" t="str">
        <f>IF(VLOOKUP(C165,'Current OBD'!$B$6:$AL$2097,28,0)="Yes","4"," ")</f>
        <v>4</v>
      </c>
      <c r="K165" s="20" t="str">
        <f>IF(VLOOKUP(C165,'Current OBD'!$B$6:$AL$2097,29,0)="Yes","5"," ")</f>
        <v xml:space="preserve"> </v>
      </c>
      <c r="L165" s="20" t="str">
        <f>IF(VLOOKUP(C165,'Current OBD'!$B$6:$AL$2097,30,0)="Yes","6"," ")</f>
        <v xml:space="preserve"> </v>
      </c>
      <c r="M165" s="20" t="str">
        <f>IF(VLOOKUP(C165,'Current OBD'!$B$6:$AL$2097,31,0)="Yes","7"," ")</f>
        <v xml:space="preserve"> </v>
      </c>
      <c r="N165" s="20" t="str">
        <f>IF(VLOOKUP(C165,'Current OBD'!$B$6:$AL$2097,32,0)="Yes","8"," ")</f>
        <v xml:space="preserve"> </v>
      </c>
      <c r="O165" s="20" t="str">
        <f>IF(VLOOKUP(C165,'Current OBD'!$B$6:$AL$2097,33,0)="Yes","9"," ")</f>
        <v xml:space="preserve"> </v>
      </c>
      <c r="P165" s="20" t="str">
        <f>IF(VLOOKUP(C165,'Current OBD'!$B$6:$AL$2097,34,0)="Yes","10"," ")</f>
        <v xml:space="preserve"> </v>
      </c>
      <c r="Q165" s="20" t="str">
        <f>IF(VLOOKUP(C165,'Current OBD'!$B$6:$AL$2097,35,0)="Yes","11"," ")</f>
        <v xml:space="preserve"> </v>
      </c>
      <c r="R165" s="20" t="str">
        <f>IF(VLOOKUP(C165,'Current OBD'!$B$6:$AL$2097,36,0)="Yes","12"," ")</f>
        <v xml:space="preserve"> </v>
      </c>
      <c r="S165" s="44">
        <v>363</v>
      </c>
      <c r="T165" s="44">
        <v>0</v>
      </c>
      <c r="U165" s="44">
        <v>398</v>
      </c>
      <c r="V165" s="12">
        <f>S165/U165</f>
        <v>0.9120603015075377</v>
      </c>
      <c r="W165" s="12">
        <f>T165/U165</f>
        <v>0</v>
      </c>
      <c r="X165" s="12">
        <f t="shared" si="14"/>
        <v>0.9120603015075377</v>
      </c>
    </row>
    <row r="166" spans="1:24">
      <c r="A166" s="17" t="str">
        <f>VLOOKUP(C166,'Current OBD'!$B$6:$K$2098,4,0)</f>
        <v>Clallam</v>
      </c>
      <c r="B166" s="17" t="str">
        <f>VLOOKUP(C166,'Current OBD'!$B$6:$K$2098,3,0)</f>
        <v>05-402</v>
      </c>
      <c r="C166" s="18">
        <v>664009</v>
      </c>
      <c r="D166" s="8" t="s">
        <v>3719</v>
      </c>
      <c r="E166" s="20" t="str">
        <f>IF(VLOOKUP(C166,'Current OBD'!$B$6:$AL$2097,23,0)="Yes","PK"," ")</f>
        <v xml:space="preserve"> </v>
      </c>
      <c r="F166" s="20" t="str">
        <f>IF(VLOOKUP(C166,'Current OBD'!$B$6:$AL$2097,24,0)="Yes","K"," ")</f>
        <v xml:space="preserve"> </v>
      </c>
      <c r="G166" s="20" t="str">
        <f>IF(VLOOKUP(C166,'Current OBD'!$B$6:$AL$2097,25,0)="Yes","1"," ")</f>
        <v xml:space="preserve"> </v>
      </c>
      <c r="H166" s="20" t="str">
        <f>IF(VLOOKUP(C166,'Current OBD'!$B$6:$AL$2097,26,0)="Yes","2"," ")</f>
        <v xml:space="preserve"> </v>
      </c>
      <c r="I166" s="20" t="str">
        <f>IF(VLOOKUP(C166,'Current OBD'!$B$6:$AL$2097,27,0)="Yes","3"," ")</f>
        <v xml:space="preserve"> </v>
      </c>
      <c r="J166" s="20" t="str">
        <f>IF(VLOOKUP(C166,'Current OBD'!$B$6:$AL$2097,28,0)="Yes","4"," ")</f>
        <v xml:space="preserve"> </v>
      </c>
      <c r="K166" s="20" t="str">
        <f>IF(VLOOKUP(C166,'Current OBD'!$B$6:$AL$2097,29,0)="Yes","5"," ")</f>
        <v xml:space="preserve"> </v>
      </c>
      <c r="L166" s="20" t="str">
        <f>IF(VLOOKUP(C166,'Current OBD'!$B$6:$AL$2097,30,0)="Yes","6"," ")</f>
        <v xml:space="preserve"> </v>
      </c>
      <c r="M166" s="20" t="str">
        <f>IF(VLOOKUP(C166,'Current OBD'!$B$6:$AL$2097,31,0)="Yes","7"," ")</f>
        <v xml:space="preserve"> </v>
      </c>
      <c r="N166" s="20" t="str">
        <f>IF(VLOOKUP(C166,'Current OBD'!$B$6:$AL$2097,32,0)="Yes","8"," ")</f>
        <v xml:space="preserve"> </v>
      </c>
      <c r="O166" s="20" t="str">
        <f>IF(VLOOKUP(C166,'Current OBD'!$B$6:$AL$2097,33,0)="Yes","9"," ")</f>
        <v>9</v>
      </c>
      <c r="P166" s="20" t="str">
        <f>IF(VLOOKUP(C166,'Current OBD'!$B$6:$AL$2097,34,0)="Yes","10"," ")</f>
        <v>10</v>
      </c>
      <c r="Q166" s="20" t="str">
        <f>IF(VLOOKUP(C166,'Current OBD'!$B$6:$AL$2097,35,0)="Yes","11"," ")</f>
        <v>11</v>
      </c>
      <c r="R166" s="20" t="str">
        <f>IF(VLOOKUP(C166,'Current OBD'!$B$6:$AL$2097,36,0)="Yes","12"," ")</f>
        <v>12</v>
      </c>
      <c r="S166" s="44">
        <v>163</v>
      </c>
      <c r="T166" s="44">
        <v>0</v>
      </c>
      <c r="U166" s="44">
        <v>294</v>
      </c>
      <c r="V166" s="12">
        <f>S166/U166</f>
        <v>0.55442176870748294</v>
      </c>
      <c r="W166" s="12">
        <f>T166/U166</f>
        <v>0</v>
      </c>
      <c r="X166" s="12">
        <f t="shared" si="14"/>
        <v>0.55442176870748294</v>
      </c>
    </row>
    <row r="167" spans="1:24">
      <c r="A167" s="17" t="str">
        <f>VLOOKUP(C167,'Current OBD'!$B$6:$K$2098,4,0)</f>
        <v>Clallam</v>
      </c>
      <c r="B167" s="17" t="str">
        <f>VLOOKUP(C167,'Current OBD'!$B$6:$K$2098,3,0)</f>
        <v>05-402</v>
      </c>
      <c r="C167" s="18">
        <v>663429</v>
      </c>
      <c r="D167" s="8" t="s">
        <v>3721</v>
      </c>
      <c r="E167" s="20" t="str">
        <f>IF(VLOOKUP(C167,'Current OBD'!$B$6:$AL$2097,23,0)="Yes","PK"," ")</f>
        <v xml:space="preserve"> </v>
      </c>
      <c r="F167" s="20" t="str">
        <f>IF(VLOOKUP(C167,'Current OBD'!$B$6:$AL$2097,24,0)="Yes","K"," ")</f>
        <v xml:space="preserve"> </v>
      </c>
      <c r="G167" s="20" t="str">
        <f>IF(VLOOKUP(C167,'Current OBD'!$B$6:$AL$2097,25,0)="Yes","1"," ")</f>
        <v xml:space="preserve"> </v>
      </c>
      <c r="H167" s="20" t="str">
        <f>IF(VLOOKUP(C167,'Current OBD'!$B$6:$AL$2097,26,0)="Yes","2"," ")</f>
        <v xml:space="preserve"> </v>
      </c>
      <c r="I167" s="20" t="str">
        <f>IF(VLOOKUP(C167,'Current OBD'!$B$6:$AL$2097,27,0)="Yes","3"," ")</f>
        <v xml:space="preserve"> </v>
      </c>
      <c r="J167" s="20" t="str">
        <f>IF(VLOOKUP(C167,'Current OBD'!$B$6:$AL$2097,28,0)="Yes","4"," ")</f>
        <v xml:space="preserve"> </v>
      </c>
      <c r="K167" s="20" t="str">
        <f>IF(VLOOKUP(C167,'Current OBD'!$B$6:$AL$2097,29,0)="Yes","5"," ")</f>
        <v>5</v>
      </c>
      <c r="L167" s="20" t="str">
        <f>IF(VLOOKUP(C167,'Current OBD'!$B$6:$AL$2097,30,0)="Yes","6"," ")</f>
        <v>6</v>
      </c>
      <c r="M167" s="20" t="str">
        <f>IF(VLOOKUP(C167,'Current OBD'!$B$6:$AL$2097,31,0)="Yes","7"," ")</f>
        <v>7</v>
      </c>
      <c r="N167" s="20" t="str">
        <f>IF(VLOOKUP(C167,'Current OBD'!$B$6:$AL$2097,32,0)="Yes","8"," ")</f>
        <v>8</v>
      </c>
      <c r="O167" s="20" t="str">
        <f>IF(VLOOKUP(C167,'Current OBD'!$B$6:$AL$2097,33,0)="Yes","9"," ")</f>
        <v xml:space="preserve"> </v>
      </c>
      <c r="P167" s="20" t="str">
        <f>IF(VLOOKUP(C167,'Current OBD'!$B$6:$AL$2097,34,0)="Yes","10"," ")</f>
        <v xml:space="preserve"> </v>
      </c>
      <c r="Q167" s="20" t="str">
        <f>IF(VLOOKUP(C167,'Current OBD'!$B$6:$AL$2097,35,0)="Yes","11"," ")</f>
        <v xml:space="preserve"> </v>
      </c>
      <c r="R167" s="20" t="str">
        <f>IF(VLOOKUP(C167,'Current OBD'!$B$6:$AL$2097,36,0)="Yes","12"," ")</f>
        <v xml:space="preserve"> </v>
      </c>
      <c r="S167" s="44">
        <v>194</v>
      </c>
      <c r="T167" s="44">
        <v>0</v>
      </c>
      <c r="U167" s="44">
        <v>268</v>
      </c>
      <c r="V167" s="12">
        <f>S167/U167</f>
        <v>0.72388059701492535</v>
      </c>
      <c r="W167" s="12">
        <f>T167/U167</f>
        <v>0</v>
      </c>
      <c r="X167" s="12">
        <f t="shared" si="14"/>
        <v>0.72388059701492535</v>
      </c>
    </row>
    <row r="168" spans="1:24">
      <c r="A168" s="26" t="s">
        <v>595</v>
      </c>
      <c r="B168" s="26" t="s">
        <v>3711</v>
      </c>
      <c r="C168" s="10">
        <v>159684</v>
      </c>
      <c r="D168" s="13" t="s">
        <v>3710</v>
      </c>
      <c r="E168" s="19"/>
      <c r="F168" s="19"/>
      <c r="G168" s="19"/>
      <c r="H168" s="19"/>
      <c r="I168" s="19"/>
      <c r="J168" s="19"/>
      <c r="K168" s="19"/>
      <c r="L168" s="19"/>
      <c r="M168" s="19"/>
      <c r="N168" s="19"/>
      <c r="O168" s="19"/>
      <c r="P168" s="19"/>
      <c r="Q168" s="19"/>
      <c r="R168" s="19"/>
      <c r="S168" s="43">
        <v>117</v>
      </c>
      <c r="T168" s="43">
        <v>0</v>
      </c>
      <c r="U168" s="43">
        <v>123</v>
      </c>
      <c r="V168" s="14"/>
      <c r="W168" s="14"/>
      <c r="X168" s="14">
        <f t="shared" si="14"/>
        <v>0.95121951219512191</v>
      </c>
    </row>
    <row r="169" spans="1:24">
      <c r="A169" s="17" t="str">
        <f>VLOOKUP(C169,'Current OBD'!$B$6:$K$2098,4,0)</f>
        <v>Clallam</v>
      </c>
      <c r="B169" s="17" t="str">
        <f>VLOOKUP(C169,'Current OBD'!$B$6:$K$2098,3,0)</f>
        <v>05-903</v>
      </c>
      <c r="C169" s="18">
        <v>659188</v>
      </c>
      <c r="D169" s="8" t="s">
        <v>3710</v>
      </c>
      <c r="E169" s="20" t="str">
        <f>IF(VLOOKUP(C169,'Current OBD'!$B$6:$AL$2097,23,0)="Yes","PK"," ")</f>
        <v xml:space="preserve"> </v>
      </c>
      <c r="F169" s="20" t="str">
        <f>IF(VLOOKUP(C169,'Current OBD'!$B$6:$AL$2097,24,0)="Yes","K"," ")</f>
        <v>K</v>
      </c>
      <c r="G169" s="20" t="str">
        <f>IF(VLOOKUP(C169,'Current OBD'!$B$6:$AL$2097,25,0)="Yes","1"," ")</f>
        <v>1</v>
      </c>
      <c r="H169" s="20" t="str">
        <f>IF(VLOOKUP(C169,'Current OBD'!$B$6:$AL$2097,26,0)="Yes","2"," ")</f>
        <v>2</v>
      </c>
      <c r="I169" s="20" t="str">
        <f>IF(VLOOKUP(C169,'Current OBD'!$B$6:$AL$2097,27,0)="Yes","3"," ")</f>
        <v>3</v>
      </c>
      <c r="J169" s="20" t="str">
        <f>IF(VLOOKUP(C169,'Current OBD'!$B$6:$AL$2097,28,0)="Yes","4"," ")</f>
        <v>4</v>
      </c>
      <c r="K169" s="20" t="str">
        <f>IF(VLOOKUP(C169,'Current OBD'!$B$6:$AL$2097,29,0)="Yes","5"," ")</f>
        <v>5</v>
      </c>
      <c r="L169" s="20" t="str">
        <f>IF(VLOOKUP(C169,'Current OBD'!$B$6:$AL$2097,30,0)="Yes","6"," ")</f>
        <v>6</v>
      </c>
      <c r="M169" s="20" t="str">
        <f>IF(VLOOKUP(C169,'Current OBD'!$B$6:$AL$2097,31,0)="Yes","7"," ")</f>
        <v>7</v>
      </c>
      <c r="N169" s="20" t="str">
        <f>IF(VLOOKUP(C169,'Current OBD'!$B$6:$AL$2097,32,0)="Yes","8"," ")</f>
        <v>8</v>
      </c>
      <c r="O169" s="20" t="str">
        <f>IF(VLOOKUP(C169,'Current OBD'!$B$6:$AL$2097,33,0)="Yes","9"," ")</f>
        <v>9</v>
      </c>
      <c r="P169" s="20" t="str">
        <f>IF(VLOOKUP(C169,'Current OBD'!$B$6:$AL$2097,34,0)="Yes","10"," ")</f>
        <v>10</v>
      </c>
      <c r="Q169" s="20" t="str">
        <f>IF(VLOOKUP(C169,'Current OBD'!$B$6:$AL$2097,35,0)="Yes","11"," ")</f>
        <v>11</v>
      </c>
      <c r="R169" s="20" t="str">
        <f>IF(VLOOKUP(C169,'Current OBD'!$B$6:$AL$2097,36,0)="Yes","12"," ")</f>
        <v>12</v>
      </c>
      <c r="S169" s="44">
        <v>117</v>
      </c>
      <c r="T169" s="44">
        <v>0</v>
      </c>
      <c r="U169" s="44">
        <v>123</v>
      </c>
      <c r="V169" s="12">
        <f>S169/U169</f>
        <v>0.95121951219512191</v>
      </c>
      <c r="W169" s="12">
        <f>T169/U169</f>
        <v>0</v>
      </c>
      <c r="X169" s="12">
        <f t="shared" si="14"/>
        <v>0.95121951219512191</v>
      </c>
    </row>
    <row r="170" spans="1:24">
      <c r="A170" s="26" t="s">
        <v>225</v>
      </c>
      <c r="B170" s="26" t="s">
        <v>5089</v>
      </c>
      <c r="C170" s="10">
        <v>159879</v>
      </c>
      <c r="D170" s="13" t="s">
        <v>5088</v>
      </c>
      <c r="E170" s="19"/>
      <c r="F170" s="19"/>
      <c r="G170" s="19"/>
      <c r="H170" s="19"/>
      <c r="I170" s="19"/>
      <c r="J170" s="19"/>
      <c r="K170" s="19"/>
      <c r="L170" s="19"/>
      <c r="M170" s="19"/>
      <c r="N170" s="19"/>
      <c r="O170" s="19"/>
      <c r="P170" s="19"/>
      <c r="Q170" s="19"/>
      <c r="R170" s="19"/>
      <c r="S170" s="43">
        <v>14097</v>
      </c>
      <c r="T170" s="43">
        <v>0</v>
      </c>
      <c r="U170" s="43">
        <v>22008</v>
      </c>
      <c r="V170" s="14"/>
      <c r="W170" s="14"/>
      <c r="X170" s="14">
        <f t="shared" si="14"/>
        <v>0.64053980370774266</v>
      </c>
    </row>
    <row r="171" spans="1:24">
      <c r="A171" s="17" t="str">
        <f>VLOOKUP(C171,'Current OBD'!$B$6:$K$2098,4,0)</f>
        <v>Clark</v>
      </c>
      <c r="B171" s="17" t="str">
        <f>VLOOKUP(C171,'Current OBD'!$B$6:$K$2098,3,0)</f>
        <v>06-037</v>
      </c>
      <c r="C171" s="18">
        <v>661229</v>
      </c>
      <c r="D171" s="8" t="s">
        <v>5090</v>
      </c>
      <c r="E171" s="20" t="str">
        <f>IF(VLOOKUP(C171,'Current OBD'!$B$6:$AL$2097,23,0)="Yes","PK"," ")</f>
        <v xml:space="preserve"> </v>
      </c>
      <c r="F171" s="20" t="str">
        <f>IF(VLOOKUP(C171,'Current OBD'!$B$6:$AL$2097,24,0)="Yes","K"," ")</f>
        <v xml:space="preserve"> </v>
      </c>
      <c r="G171" s="20" t="str">
        <f>IF(VLOOKUP(C171,'Current OBD'!$B$6:$AL$2097,25,0)="Yes","1"," ")</f>
        <v xml:space="preserve"> </v>
      </c>
      <c r="H171" s="20" t="str">
        <f>IF(VLOOKUP(C171,'Current OBD'!$B$6:$AL$2097,26,0)="Yes","2"," ")</f>
        <v xml:space="preserve"> </v>
      </c>
      <c r="I171" s="20" t="str">
        <f>IF(VLOOKUP(C171,'Current OBD'!$B$6:$AL$2097,27,0)="Yes","3"," ")</f>
        <v xml:space="preserve"> </v>
      </c>
      <c r="J171" s="20" t="str">
        <f>IF(VLOOKUP(C171,'Current OBD'!$B$6:$AL$2097,28,0)="Yes","4"," ")</f>
        <v xml:space="preserve"> </v>
      </c>
      <c r="K171" s="20" t="str">
        <f>IF(VLOOKUP(C171,'Current OBD'!$B$6:$AL$2097,29,0)="Yes","5"," ")</f>
        <v xml:space="preserve"> </v>
      </c>
      <c r="L171" s="20" t="str">
        <f>IF(VLOOKUP(C171,'Current OBD'!$B$6:$AL$2097,30,0)="Yes","6"," ")</f>
        <v>6</v>
      </c>
      <c r="M171" s="20" t="str">
        <f>IF(VLOOKUP(C171,'Current OBD'!$B$6:$AL$2097,31,0)="Yes","7"," ")</f>
        <v>7</v>
      </c>
      <c r="N171" s="20" t="str">
        <f>IF(VLOOKUP(C171,'Current OBD'!$B$6:$AL$2097,32,0)="Yes","8"," ")</f>
        <v>8</v>
      </c>
      <c r="O171" s="20" t="str">
        <f>IF(VLOOKUP(C171,'Current OBD'!$B$6:$AL$2097,33,0)="Yes","9"," ")</f>
        <v xml:space="preserve"> </v>
      </c>
      <c r="P171" s="20" t="str">
        <f>IF(VLOOKUP(C171,'Current OBD'!$B$6:$AL$2097,34,0)="Yes","10"," ")</f>
        <v xml:space="preserve"> </v>
      </c>
      <c r="Q171" s="20" t="str">
        <f>IF(VLOOKUP(C171,'Current OBD'!$B$6:$AL$2097,35,0)="Yes","11"," ")</f>
        <v xml:space="preserve"> </v>
      </c>
      <c r="R171" s="20" t="str">
        <f>IF(VLOOKUP(C171,'Current OBD'!$B$6:$AL$2097,36,0)="Yes","12"," ")</f>
        <v xml:space="preserve"> </v>
      </c>
      <c r="S171" s="44">
        <v>219</v>
      </c>
      <c r="T171" s="44">
        <v>0</v>
      </c>
      <c r="U171" s="44">
        <v>612</v>
      </c>
      <c r="V171" s="12">
        <f t="shared" ref="V171:V210" si="17">S171/U171</f>
        <v>0.35784313725490197</v>
      </c>
      <c r="W171" s="12">
        <f t="shared" ref="W171:W210" si="18">T171/U171</f>
        <v>0</v>
      </c>
      <c r="X171" s="12">
        <f t="shared" si="14"/>
        <v>0.35784313725490197</v>
      </c>
    </row>
    <row r="172" spans="1:24">
      <c r="A172" s="17" t="str">
        <f>VLOOKUP(C172,'Current OBD'!$B$6:$K$2098,4,0)</f>
        <v>Clark</v>
      </c>
      <c r="B172" s="17" t="str">
        <f>VLOOKUP(C172,'Current OBD'!$B$6:$K$2098,3,0)</f>
        <v>06-037</v>
      </c>
      <c r="C172" s="18">
        <v>661211</v>
      </c>
      <c r="D172" s="8" t="s">
        <v>5093</v>
      </c>
      <c r="E172" s="20" t="str">
        <f>IF(VLOOKUP(C172,'Current OBD'!$B$6:$AL$2097,23,0)="Yes","PK"," ")</f>
        <v xml:space="preserve"> </v>
      </c>
      <c r="F172" s="20" t="str">
        <f>IF(VLOOKUP(C172,'Current OBD'!$B$6:$AL$2097,24,0)="Yes","K"," ")</f>
        <v>K</v>
      </c>
      <c r="G172" s="20" t="str">
        <f>IF(VLOOKUP(C172,'Current OBD'!$B$6:$AL$2097,25,0)="Yes","1"," ")</f>
        <v>1</v>
      </c>
      <c r="H172" s="20" t="str">
        <f>IF(VLOOKUP(C172,'Current OBD'!$B$6:$AL$2097,26,0)="Yes","2"," ")</f>
        <v>2</v>
      </c>
      <c r="I172" s="20" t="str">
        <f>IF(VLOOKUP(C172,'Current OBD'!$B$6:$AL$2097,27,0)="Yes","3"," ")</f>
        <v>3</v>
      </c>
      <c r="J172" s="20" t="str">
        <f>IF(VLOOKUP(C172,'Current OBD'!$B$6:$AL$2097,28,0)="Yes","4"," ")</f>
        <v>4</v>
      </c>
      <c r="K172" s="20" t="str">
        <f>IF(VLOOKUP(C172,'Current OBD'!$B$6:$AL$2097,29,0)="Yes","5"," ")</f>
        <v>5</v>
      </c>
      <c r="L172" s="20" t="str">
        <f>IF(VLOOKUP(C172,'Current OBD'!$B$6:$AL$2097,30,0)="Yes","6"," ")</f>
        <v xml:space="preserve"> </v>
      </c>
      <c r="M172" s="20" t="str">
        <f>IF(VLOOKUP(C172,'Current OBD'!$B$6:$AL$2097,31,0)="Yes","7"," ")</f>
        <v xml:space="preserve"> </v>
      </c>
      <c r="N172" s="20" t="str">
        <f>IF(VLOOKUP(C172,'Current OBD'!$B$6:$AL$2097,32,0)="Yes","8"," ")</f>
        <v xml:space="preserve"> </v>
      </c>
      <c r="O172" s="20" t="str">
        <f>IF(VLOOKUP(C172,'Current OBD'!$B$6:$AL$2097,33,0)="Yes","9"," ")</f>
        <v xml:space="preserve"> </v>
      </c>
      <c r="P172" s="20" t="str">
        <f>IF(VLOOKUP(C172,'Current OBD'!$B$6:$AL$2097,34,0)="Yes","10"," ")</f>
        <v xml:space="preserve"> </v>
      </c>
      <c r="Q172" s="20" t="str">
        <f>IF(VLOOKUP(C172,'Current OBD'!$B$6:$AL$2097,35,0)="Yes","11"," ")</f>
        <v xml:space="preserve"> </v>
      </c>
      <c r="R172" s="20" t="str">
        <f>IF(VLOOKUP(C172,'Current OBD'!$B$6:$AL$2097,36,0)="Yes","12"," ")</f>
        <v xml:space="preserve"> </v>
      </c>
      <c r="S172" s="44">
        <v>92</v>
      </c>
      <c r="T172" s="44">
        <v>0</v>
      </c>
      <c r="U172" s="44">
        <v>330</v>
      </c>
      <c r="V172" s="12">
        <f t="shared" si="17"/>
        <v>0.27878787878787881</v>
      </c>
      <c r="W172" s="12">
        <f t="shared" si="18"/>
        <v>0</v>
      </c>
      <c r="X172" s="12">
        <f t="shared" si="14"/>
        <v>0.27878787878787881</v>
      </c>
    </row>
    <row r="173" spans="1:24">
      <c r="A173" s="17" t="str">
        <f>VLOOKUP(C173,'Current OBD'!$B$6:$K$2098,4,0)</f>
        <v>Clark</v>
      </c>
      <c r="B173" s="17" t="str">
        <f>VLOOKUP(C173,'Current OBD'!$B$6:$K$2098,3,0)</f>
        <v>06-037</v>
      </c>
      <c r="C173" s="18">
        <v>661208</v>
      </c>
      <c r="D173" s="8" t="s">
        <v>174</v>
      </c>
      <c r="E173" s="20" t="str">
        <f>IF(VLOOKUP(C173,'Current OBD'!$B$6:$AL$2097,23,0)="Yes","PK"," ")</f>
        <v xml:space="preserve"> </v>
      </c>
      <c r="F173" s="20" t="str">
        <f>IF(VLOOKUP(C173,'Current OBD'!$B$6:$AL$2097,24,0)="Yes","K"," ")</f>
        <v>K</v>
      </c>
      <c r="G173" s="20" t="str">
        <f>IF(VLOOKUP(C173,'Current OBD'!$B$6:$AL$2097,25,0)="Yes","1"," ")</f>
        <v>1</v>
      </c>
      <c r="H173" s="20" t="str">
        <f>IF(VLOOKUP(C173,'Current OBD'!$B$6:$AL$2097,26,0)="Yes","2"," ")</f>
        <v>2</v>
      </c>
      <c r="I173" s="20" t="str">
        <f>IF(VLOOKUP(C173,'Current OBD'!$B$6:$AL$2097,27,0)="Yes","3"," ")</f>
        <v>3</v>
      </c>
      <c r="J173" s="20" t="str">
        <f>IF(VLOOKUP(C173,'Current OBD'!$B$6:$AL$2097,28,0)="Yes","4"," ")</f>
        <v>4</v>
      </c>
      <c r="K173" s="20" t="str">
        <f>IF(VLOOKUP(C173,'Current OBD'!$B$6:$AL$2097,29,0)="Yes","5"," ")</f>
        <v>5</v>
      </c>
      <c r="L173" s="20" t="str">
        <f>IF(VLOOKUP(C173,'Current OBD'!$B$6:$AL$2097,30,0)="Yes","6"," ")</f>
        <v xml:space="preserve"> </v>
      </c>
      <c r="M173" s="20" t="str">
        <f>IF(VLOOKUP(C173,'Current OBD'!$B$6:$AL$2097,31,0)="Yes","7"," ")</f>
        <v xml:space="preserve"> </v>
      </c>
      <c r="N173" s="20" t="str">
        <f>IF(VLOOKUP(C173,'Current OBD'!$B$6:$AL$2097,32,0)="Yes","8"," ")</f>
        <v xml:space="preserve"> </v>
      </c>
      <c r="O173" s="20" t="str">
        <f>IF(VLOOKUP(C173,'Current OBD'!$B$6:$AL$2097,33,0)="Yes","9"," ")</f>
        <v xml:space="preserve"> </v>
      </c>
      <c r="P173" s="20" t="str">
        <f>IF(VLOOKUP(C173,'Current OBD'!$B$6:$AL$2097,34,0)="Yes","10"," ")</f>
        <v xml:space="preserve"> </v>
      </c>
      <c r="Q173" s="20" t="str">
        <f>IF(VLOOKUP(C173,'Current OBD'!$B$6:$AL$2097,35,0)="Yes","11"," ")</f>
        <v xml:space="preserve"> </v>
      </c>
      <c r="R173" s="20" t="str">
        <f>IF(VLOOKUP(C173,'Current OBD'!$B$6:$AL$2097,36,0)="Yes","12"," ")</f>
        <v xml:space="preserve"> </v>
      </c>
      <c r="S173" s="44">
        <v>191</v>
      </c>
      <c r="T173" s="44">
        <v>0</v>
      </c>
      <c r="U173" s="44">
        <v>516</v>
      </c>
      <c r="V173" s="12">
        <f t="shared" si="17"/>
        <v>0.37015503875968991</v>
      </c>
      <c r="W173" s="12">
        <f t="shared" si="18"/>
        <v>0</v>
      </c>
      <c r="X173" s="12">
        <f t="shared" si="14"/>
        <v>0.37015503875968991</v>
      </c>
    </row>
    <row r="174" spans="1:24">
      <c r="A174" s="17" t="str">
        <f>VLOOKUP(C174,'Current OBD'!$B$6:$K$2098,4,0)</f>
        <v>Clark</v>
      </c>
      <c r="B174" s="17" t="str">
        <f>VLOOKUP(C174,'Current OBD'!$B$6:$K$2098,3,0)</f>
        <v>06-037</v>
      </c>
      <c r="C174" s="18">
        <v>661234</v>
      </c>
      <c r="D174" s="8" t="s">
        <v>5097</v>
      </c>
      <c r="E174" s="20" t="str">
        <f>IF(VLOOKUP(C174,'Current OBD'!$B$6:$AL$2097,23,0)="Yes","PK"," ")</f>
        <v xml:space="preserve"> </v>
      </c>
      <c r="F174" s="20" t="str">
        <f>IF(VLOOKUP(C174,'Current OBD'!$B$6:$AL$2097,24,0)="Yes","K"," ")</f>
        <v xml:space="preserve"> </v>
      </c>
      <c r="G174" s="20" t="str">
        <f>IF(VLOOKUP(C174,'Current OBD'!$B$6:$AL$2097,25,0)="Yes","1"," ")</f>
        <v xml:space="preserve"> </v>
      </c>
      <c r="H174" s="20" t="str">
        <f>IF(VLOOKUP(C174,'Current OBD'!$B$6:$AL$2097,26,0)="Yes","2"," ")</f>
        <v xml:space="preserve"> </v>
      </c>
      <c r="I174" s="20" t="str">
        <f>IF(VLOOKUP(C174,'Current OBD'!$B$6:$AL$2097,27,0)="Yes","3"," ")</f>
        <v xml:space="preserve"> </v>
      </c>
      <c r="J174" s="20" t="str">
        <f>IF(VLOOKUP(C174,'Current OBD'!$B$6:$AL$2097,28,0)="Yes","4"," ")</f>
        <v xml:space="preserve"> </v>
      </c>
      <c r="K174" s="20" t="str">
        <f>IF(VLOOKUP(C174,'Current OBD'!$B$6:$AL$2097,29,0)="Yes","5"," ")</f>
        <v xml:space="preserve"> </v>
      </c>
      <c r="L174" s="20" t="str">
        <f>IF(VLOOKUP(C174,'Current OBD'!$B$6:$AL$2097,30,0)="Yes","6"," ")</f>
        <v xml:space="preserve"> </v>
      </c>
      <c r="M174" s="20" t="str">
        <f>IF(VLOOKUP(C174,'Current OBD'!$B$6:$AL$2097,31,0)="Yes","7"," ")</f>
        <v xml:space="preserve"> </v>
      </c>
      <c r="N174" s="20" t="str">
        <f>IF(VLOOKUP(C174,'Current OBD'!$B$6:$AL$2097,32,0)="Yes","8"," ")</f>
        <v xml:space="preserve"> </v>
      </c>
      <c r="O174" s="20" t="str">
        <f>IF(VLOOKUP(C174,'Current OBD'!$B$6:$AL$2097,33,0)="Yes","9"," ")</f>
        <v>9</v>
      </c>
      <c r="P174" s="20" t="str">
        <f>IF(VLOOKUP(C174,'Current OBD'!$B$6:$AL$2097,34,0)="Yes","10"," ")</f>
        <v>10</v>
      </c>
      <c r="Q174" s="20" t="str">
        <f>IF(VLOOKUP(C174,'Current OBD'!$B$6:$AL$2097,35,0)="Yes","11"," ")</f>
        <v>11</v>
      </c>
      <c r="R174" s="20" t="str">
        <f>IF(VLOOKUP(C174,'Current OBD'!$B$6:$AL$2097,36,0)="Yes","12"," ")</f>
        <v>12</v>
      </c>
      <c r="S174" s="44">
        <v>359</v>
      </c>
      <c r="T174" s="44">
        <v>0</v>
      </c>
      <c r="U174" s="44">
        <v>1192</v>
      </c>
      <c r="V174" s="12">
        <f t="shared" si="17"/>
        <v>0.3011744966442953</v>
      </c>
      <c r="W174" s="12">
        <f t="shared" si="18"/>
        <v>0</v>
      </c>
      <c r="X174" s="12">
        <f t="shared" si="14"/>
        <v>0.3011744966442953</v>
      </c>
    </row>
    <row r="175" spans="1:24">
      <c r="A175" s="17" t="str">
        <f>VLOOKUP(C175,'Current OBD'!$B$6:$K$2098,4,0)</f>
        <v>Clark</v>
      </c>
      <c r="B175" s="17" t="str">
        <f>VLOOKUP(C175,'Current OBD'!$B$6:$K$2098,3,0)</f>
        <v>06-037</v>
      </c>
      <c r="C175" s="18">
        <v>665737</v>
      </c>
      <c r="D175" s="8" t="s">
        <v>5100</v>
      </c>
      <c r="E175" s="20" t="str">
        <f>IF(VLOOKUP(C175,'Current OBD'!$B$6:$AL$2097,23,0)="Yes","PK"," ")</f>
        <v xml:space="preserve"> </v>
      </c>
      <c r="F175" s="20" t="str">
        <f>IF(VLOOKUP(C175,'Current OBD'!$B$6:$AL$2097,24,0)="Yes","K"," ")</f>
        <v xml:space="preserve"> </v>
      </c>
      <c r="G175" s="20" t="str">
        <f>IF(VLOOKUP(C175,'Current OBD'!$B$6:$AL$2097,25,0)="Yes","1"," ")</f>
        <v xml:space="preserve"> </v>
      </c>
      <c r="H175" s="20" t="str">
        <f>IF(VLOOKUP(C175,'Current OBD'!$B$6:$AL$2097,26,0)="Yes","2"," ")</f>
        <v xml:space="preserve"> </v>
      </c>
      <c r="I175" s="20" t="str">
        <f>IF(VLOOKUP(C175,'Current OBD'!$B$6:$AL$2097,27,0)="Yes","3"," ")</f>
        <v xml:space="preserve"> </v>
      </c>
      <c r="J175" s="20" t="str">
        <f>IF(VLOOKUP(C175,'Current OBD'!$B$6:$AL$2097,28,0)="Yes","4"," ")</f>
        <v xml:space="preserve"> </v>
      </c>
      <c r="K175" s="20" t="str">
        <f>IF(VLOOKUP(C175,'Current OBD'!$B$6:$AL$2097,29,0)="Yes","5"," ")</f>
        <v xml:space="preserve"> </v>
      </c>
      <c r="L175" s="20" t="str">
        <f>IF(VLOOKUP(C175,'Current OBD'!$B$6:$AL$2097,30,0)="Yes","6"," ")</f>
        <v>6</v>
      </c>
      <c r="M175" s="20" t="str">
        <f>IF(VLOOKUP(C175,'Current OBD'!$B$6:$AL$2097,31,0)="Yes","7"," ")</f>
        <v>7</v>
      </c>
      <c r="N175" s="20" t="str">
        <f>IF(VLOOKUP(C175,'Current OBD'!$B$6:$AL$2097,32,0)="Yes","8"," ")</f>
        <v>8</v>
      </c>
      <c r="O175" s="20" t="str">
        <f>IF(VLOOKUP(C175,'Current OBD'!$B$6:$AL$2097,33,0)="Yes","9"," ")</f>
        <v xml:space="preserve"> </v>
      </c>
      <c r="P175" s="20" t="str">
        <f>IF(VLOOKUP(C175,'Current OBD'!$B$6:$AL$2097,34,0)="Yes","10"," ")</f>
        <v xml:space="preserve"> </v>
      </c>
      <c r="Q175" s="20" t="str">
        <f>IF(VLOOKUP(C175,'Current OBD'!$B$6:$AL$2097,35,0)="Yes","11"," ")</f>
        <v xml:space="preserve"> </v>
      </c>
      <c r="R175" s="20" t="str">
        <f>IF(VLOOKUP(C175,'Current OBD'!$B$6:$AL$2097,36,0)="Yes","12"," ")</f>
        <v xml:space="preserve"> </v>
      </c>
      <c r="S175" s="44">
        <v>443</v>
      </c>
      <c r="T175" s="44">
        <v>0</v>
      </c>
      <c r="U175" s="44">
        <v>504</v>
      </c>
      <c r="V175" s="12">
        <f t="shared" si="17"/>
        <v>0.87896825396825395</v>
      </c>
      <c r="W175" s="12">
        <f t="shared" si="18"/>
        <v>0</v>
      </c>
      <c r="X175" s="12">
        <f t="shared" si="14"/>
        <v>0.87896825396825395</v>
      </c>
    </row>
    <row r="176" spans="1:24">
      <c r="A176" s="17" t="str">
        <f>VLOOKUP(C176,'Current OBD'!$B$6:$K$2098,4,0)</f>
        <v>Clark</v>
      </c>
      <c r="B176" s="17" t="str">
        <f>VLOOKUP(C176,'Current OBD'!$B$6:$K$2098,3,0)</f>
        <v>06-037</v>
      </c>
      <c r="C176" s="18">
        <v>661209</v>
      </c>
      <c r="D176" s="8" t="s">
        <v>5102</v>
      </c>
      <c r="E176" s="20" t="str">
        <f>IF(VLOOKUP(C176,'Current OBD'!$B$6:$AL$2097,23,0)="Yes","PK"," ")</f>
        <v xml:space="preserve"> </v>
      </c>
      <c r="F176" s="20" t="str">
        <f>IF(VLOOKUP(C176,'Current OBD'!$B$6:$AL$2097,24,0)="Yes","K"," ")</f>
        <v>K</v>
      </c>
      <c r="G176" s="20" t="str">
        <f>IF(VLOOKUP(C176,'Current OBD'!$B$6:$AL$2097,25,0)="Yes","1"," ")</f>
        <v>1</v>
      </c>
      <c r="H176" s="20" t="str">
        <f>IF(VLOOKUP(C176,'Current OBD'!$B$6:$AL$2097,26,0)="Yes","2"," ")</f>
        <v>2</v>
      </c>
      <c r="I176" s="20" t="str">
        <f>IF(VLOOKUP(C176,'Current OBD'!$B$6:$AL$2097,27,0)="Yes","3"," ")</f>
        <v>3</v>
      </c>
      <c r="J176" s="20" t="str">
        <f>IF(VLOOKUP(C176,'Current OBD'!$B$6:$AL$2097,28,0)="Yes","4"," ")</f>
        <v>4</v>
      </c>
      <c r="K176" s="20" t="str">
        <f>IF(VLOOKUP(C176,'Current OBD'!$B$6:$AL$2097,29,0)="Yes","5"," ")</f>
        <v>5</v>
      </c>
      <c r="L176" s="20" t="str">
        <f>IF(VLOOKUP(C176,'Current OBD'!$B$6:$AL$2097,30,0)="Yes","6"," ")</f>
        <v xml:space="preserve"> </v>
      </c>
      <c r="M176" s="20" t="str">
        <f>IF(VLOOKUP(C176,'Current OBD'!$B$6:$AL$2097,31,0)="Yes","7"," ")</f>
        <v xml:space="preserve"> </v>
      </c>
      <c r="N176" s="20" t="str">
        <f>IF(VLOOKUP(C176,'Current OBD'!$B$6:$AL$2097,32,0)="Yes","8"," ")</f>
        <v xml:space="preserve"> </v>
      </c>
      <c r="O176" s="20" t="str">
        <f>IF(VLOOKUP(C176,'Current OBD'!$B$6:$AL$2097,33,0)="Yes","9"," ")</f>
        <v xml:space="preserve"> </v>
      </c>
      <c r="P176" s="20" t="str">
        <f>IF(VLOOKUP(C176,'Current OBD'!$B$6:$AL$2097,34,0)="Yes","10"," ")</f>
        <v xml:space="preserve"> </v>
      </c>
      <c r="Q176" s="20" t="str">
        <f>IF(VLOOKUP(C176,'Current OBD'!$B$6:$AL$2097,35,0)="Yes","11"," ")</f>
        <v xml:space="preserve"> </v>
      </c>
      <c r="R176" s="20" t="str">
        <f>IF(VLOOKUP(C176,'Current OBD'!$B$6:$AL$2097,36,0)="Yes","12"," ")</f>
        <v xml:space="preserve"> </v>
      </c>
      <c r="S176" s="44">
        <v>271</v>
      </c>
      <c r="T176" s="44">
        <v>0</v>
      </c>
      <c r="U176" s="44">
        <v>442</v>
      </c>
      <c r="V176" s="12">
        <f t="shared" si="17"/>
        <v>0.6131221719457014</v>
      </c>
      <c r="W176" s="12">
        <f t="shared" si="18"/>
        <v>0</v>
      </c>
      <c r="X176" s="12">
        <f t="shared" si="14"/>
        <v>0.6131221719457014</v>
      </c>
    </row>
    <row r="177" spans="1:24">
      <c r="A177" s="17" t="str">
        <f>VLOOKUP(C177,'Current OBD'!$B$6:$K$2098,4,0)</f>
        <v>Clark</v>
      </c>
      <c r="B177" s="17" t="str">
        <f>VLOOKUP(C177,'Current OBD'!$B$6:$K$2098,3,0)</f>
        <v>06-037</v>
      </c>
      <c r="C177" s="18">
        <v>665736</v>
      </c>
      <c r="D177" s="8" t="s">
        <v>5104</v>
      </c>
      <c r="E177" s="20" t="str">
        <f>IF(VLOOKUP(C177,'Current OBD'!$B$6:$AL$2097,23,0)="Yes","PK"," ")</f>
        <v xml:space="preserve"> </v>
      </c>
      <c r="F177" s="20" t="str">
        <f>IF(VLOOKUP(C177,'Current OBD'!$B$6:$AL$2097,24,0)="Yes","K"," ")</f>
        <v>K</v>
      </c>
      <c r="G177" s="20" t="str">
        <f>IF(VLOOKUP(C177,'Current OBD'!$B$6:$AL$2097,25,0)="Yes","1"," ")</f>
        <v>1</v>
      </c>
      <c r="H177" s="20" t="str">
        <f>IF(VLOOKUP(C177,'Current OBD'!$B$6:$AL$2097,26,0)="Yes","2"," ")</f>
        <v>2</v>
      </c>
      <c r="I177" s="20" t="str">
        <f>IF(VLOOKUP(C177,'Current OBD'!$B$6:$AL$2097,27,0)="Yes","3"," ")</f>
        <v>3</v>
      </c>
      <c r="J177" s="20" t="str">
        <f>IF(VLOOKUP(C177,'Current OBD'!$B$6:$AL$2097,28,0)="Yes","4"," ")</f>
        <v>4</v>
      </c>
      <c r="K177" s="20" t="str">
        <f>IF(VLOOKUP(C177,'Current OBD'!$B$6:$AL$2097,29,0)="Yes","5"," ")</f>
        <v>5</v>
      </c>
      <c r="L177" s="20" t="str">
        <f>IF(VLOOKUP(C177,'Current OBD'!$B$6:$AL$2097,30,0)="Yes","6"," ")</f>
        <v xml:space="preserve"> </v>
      </c>
      <c r="M177" s="20" t="str">
        <f>IF(VLOOKUP(C177,'Current OBD'!$B$6:$AL$2097,31,0)="Yes","7"," ")</f>
        <v xml:space="preserve"> </v>
      </c>
      <c r="N177" s="20" t="str">
        <f>IF(VLOOKUP(C177,'Current OBD'!$B$6:$AL$2097,32,0)="Yes","8"," ")</f>
        <v xml:space="preserve"> </v>
      </c>
      <c r="O177" s="20" t="str">
        <f>IF(VLOOKUP(C177,'Current OBD'!$B$6:$AL$2097,33,0)="Yes","9"," ")</f>
        <v xml:space="preserve"> </v>
      </c>
      <c r="P177" s="20" t="str">
        <f>IF(VLOOKUP(C177,'Current OBD'!$B$6:$AL$2097,34,0)="Yes","10"," ")</f>
        <v xml:space="preserve"> </v>
      </c>
      <c r="Q177" s="20" t="str">
        <f>IF(VLOOKUP(C177,'Current OBD'!$B$6:$AL$2097,35,0)="Yes","11"," ")</f>
        <v xml:space="preserve"> </v>
      </c>
      <c r="R177" s="20" t="str">
        <f>IF(VLOOKUP(C177,'Current OBD'!$B$6:$AL$2097,36,0)="Yes","12"," ")</f>
        <v xml:space="preserve"> </v>
      </c>
      <c r="S177" s="44">
        <v>561</v>
      </c>
      <c r="T177" s="44">
        <v>0</v>
      </c>
      <c r="U177" s="44">
        <v>561</v>
      </c>
      <c r="V177" s="12">
        <f t="shared" si="17"/>
        <v>1</v>
      </c>
      <c r="W177" s="12">
        <f t="shared" si="18"/>
        <v>0</v>
      </c>
      <c r="X177" s="12">
        <f t="shared" si="14"/>
        <v>1</v>
      </c>
    </row>
    <row r="178" spans="1:24">
      <c r="A178" s="17" t="str">
        <f>VLOOKUP(C178,'Current OBD'!$B$6:$K$2098,4,0)</f>
        <v>Clark</v>
      </c>
      <c r="B178" s="17" t="str">
        <f>VLOOKUP(C178,'Current OBD'!$B$6:$K$2098,3,0)</f>
        <v>06-037</v>
      </c>
      <c r="C178" s="18">
        <v>661210</v>
      </c>
      <c r="D178" s="8" t="s">
        <v>5106</v>
      </c>
      <c r="E178" s="20" t="str">
        <f>IF(VLOOKUP(C178,'Current OBD'!$B$6:$AL$2097,23,0)="Yes","PK"," ")</f>
        <v xml:space="preserve"> </v>
      </c>
      <c r="F178" s="20" t="str">
        <f>IF(VLOOKUP(C178,'Current OBD'!$B$6:$AL$2097,24,0)="Yes","K"," ")</f>
        <v>K</v>
      </c>
      <c r="G178" s="20" t="str">
        <f>IF(VLOOKUP(C178,'Current OBD'!$B$6:$AL$2097,25,0)="Yes","1"," ")</f>
        <v>1</v>
      </c>
      <c r="H178" s="20" t="str">
        <f>IF(VLOOKUP(C178,'Current OBD'!$B$6:$AL$2097,26,0)="Yes","2"," ")</f>
        <v>2</v>
      </c>
      <c r="I178" s="20" t="str">
        <f>IF(VLOOKUP(C178,'Current OBD'!$B$6:$AL$2097,27,0)="Yes","3"," ")</f>
        <v>3</v>
      </c>
      <c r="J178" s="20" t="str">
        <f>IF(VLOOKUP(C178,'Current OBD'!$B$6:$AL$2097,28,0)="Yes","4"," ")</f>
        <v>4</v>
      </c>
      <c r="K178" s="20" t="str">
        <f>IF(VLOOKUP(C178,'Current OBD'!$B$6:$AL$2097,29,0)="Yes","5"," ")</f>
        <v>5</v>
      </c>
      <c r="L178" s="20" t="str">
        <f>IF(VLOOKUP(C178,'Current OBD'!$B$6:$AL$2097,30,0)="Yes","6"," ")</f>
        <v xml:space="preserve"> </v>
      </c>
      <c r="M178" s="20" t="str">
        <f>IF(VLOOKUP(C178,'Current OBD'!$B$6:$AL$2097,31,0)="Yes","7"," ")</f>
        <v xml:space="preserve"> </v>
      </c>
      <c r="N178" s="20" t="str">
        <f>IF(VLOOKUP(C178,'Current OBD'!$B$6:$AL$2097,32,0)="Yes","8"," ")</f>
        <v xml:space="preserve"> </v>
      </c>
      <c r="O178" s="20" t="str">
        <f>IF(VLOOKUP(C178,'Current OBD'!$B$6:$AL$2097,33,0)="Yes","9"," ")</f>
        <v xml:space="preserve"> </v>
      </c>
      <c r="P178" s="20" t="str">
        <f>IF(VLOOKUP(C178,'Current OBD'!$B$6:$AL$2097,34,0)="Yes","10"," ")</f>
        <v xml:space="preserve"> </v>
      </c>
      <c r="Q178" s="20" t="str">
        <f>IF(VLOOKUP(C178,'Current OBD'!$B$6:$AL$2097,35,0)="Yes","11"," ")</f>
        <v xml:space="preserve"> </v>
      </c>
      <c r="R178" s="20" t="str">
        <f>IF(VLOOKUP(C178,'Current OBD'!$B$6:$AL$2097,36,0)="Yes","12"," ")</f>
        <v xml:space="preserve"> </v>
      </c>
      <c r="S178" s="44">
        <v>115</v>
      </c>
      <c r="T178" s="44">
        <v>0</v>
      </c>
      <c r="U178" s="44">
        <v>602</v>
      </c>
      <c r="V178" s="12">
        <f t="shared" si="17"/>
        <v>0.19102990033222592</v>
      </c>
      <c r="W178" s="12">
        <f t="shared" si="18"/>
        <v>0</v>
      </c>
      <c r="X178" s="12">
        <f t="shared" si="14"/>
        <v>0.19102990033222592</v>
      </c>
    </row>
    <row r="179" spans="1:24">
      <c r="A179" s="17" t="str">
        <f>VLOOKUP(C179,'Current OBD'!$B$6:$K$2098,4,0)</f>
        <v>Clark</v>
      </c>
      <c r="B179" s="17" t="str">
        <f>VLOOKUP(C179,'Current OBD'!$B$6:$K$2098,3,0)</f>
        <v>06-037</v>
      </c>
      <c r="C179" s="18">
        <v>661240</v>
      </c>
      <c r="D179" s="8" t="s">
        <v>5108</v>
      </c>
      <c r="E179" s="20" t="str">
        <f>IF(VLOOKUP(C179,'Current OBD'!$B$6:$AL$2097,23,0)="Yes","PK"," ")</f>
        <v xml:space="preserve"> </v>
      </c>
      <c r="F179" s="20" t="str">
        <f>IF(VLOOKUP(C179,'Current OBD'!$B$6:$AL$2097,24,0)="Yes","K"," ")</f>
        <v xml:space="preserve"> </v>
      </c>
      <c r="G179" s="20" t="str">
        <f>IF(VLOOKUP(C179,'Current OBD'!$B$6:$AL$2097,25,0)="Yes","1"," ")</f>
        <v xml:space="preserve"> </v>
      </c>
      <c r="H179" s="20" t="str">
        <f>IF(VLOOKUP(C179,'Current OBD'!$B$6:$AL$2097,26,0)="Yes","2"," ")</f>
        <v xml:space="preserve"> </v>
      </c>
      <c r="I179" s="20" t="str">
        <f>IF(VLOOKUP(C179,'Current OBD'!$B$6:$AL$2097,27,0)="Yes","3"," ")</f>
        <v xml:space="preserve"> </v>
      </c>
      <c r="J179" s="20" t="str">
        <f>IF(VLOOKUP(C179,'Current OBD'!$B$6:$AL$2097,28,0)="Yes","4"," ")</f>
        <v xml:space="preserve"> </v>
      </c>
      <c r="K179" s="20" t="str">
        <f>IF(VLOOKUP(C179,'Current OBD'!$B$6:$AL$2097,29,0)="Yes","5"," ")</f>
        <v xml:space="preserve"> </v>
      </c>
      <c r="L179" s="20" t="str">
        <f>IF(VLOOKUP(C179,'Current OBD'!$B$6:$AL$2097,30,0)="Yes","6"," ")</f>
        <v xml:space="preserve"> </v>
      </c>
      <c r="M179" s="20" t="str">
        <f>IF(VLOOKUP(C179,'Current OBD'!$B$6:$AL$2097,31,0)="Yes","7"," ")</f>
        <v xml:space="preserve"> </v>
      </c>
      <c r="N179" s="20" t="str">
        <f>IF(VLOOKUP(C179,'Current OBD'!$B$6:$AL$2097,32,0)="Yes","8"," ")</f>
        <v xml:space="preserve"> </v>
      </c>
      <c r="O179" s="20" t="str">
        <f>IF(VLOOKUP(C179,'Current OBD'!$B$6:$AL$2097,33,0)="Yes","9"," ")</f>
        <v>9</v>
      </c>
      <c r="P179" s="20" t="str">
        <f>IF(VLOOKUP(C179,'Current OBD'!$B$6:$AL$2097,34,0)="Yes","10"," ")</f>
        <v>10</v>
      </c>
      <c r="Q179" s="20" t="str">
        <f>IF(VLOOKUP(C179,'Current OBD'!$B$6:$AL$2097,35,0)="Yes","11"," ")</f>
        <v>11</v>
      </c>
      <c r="R179" s="20" t="str">
        <f>IF(VLOOKUP(C179,'Current OBD'!$B$6:$AL$2097,36,0)="Yes","12"," ")</f>
        <v>12</v>
      </c>
      <c r="S179" s="44">
        <v>54</v>
      </c>
      <c r="T179" s="44">
        <v>0</v>
      </c>
      <c r="U179" s="44">
        <v>92</v>
      </c>
      <c r="V179" s="12">
        <f t="shared" si="17"/>
        <v>0.58695652173913049</v>
      </c>
      <c r="W179" s="12">
        <f t="shared" si="18"/>
        <v>0</v>
      </c>
      <c r="X179" s="12">
        <f t="shared" si="14"/>
        <v>0.58695652173913049</v>
      </c>
    </row>
    <row r="180" spans="1:24">
      <c r="A180" s="17" t="str">
        <f>VLOOKUP(C180,'Current OBD'!$B$6:$K$2098,4,0)</f>
        <v>Clark</v>
      </c>
      <c r="B180" s="17" t="str">
        <f>VLOOKUP(C180,'Current OBD'!$B$6:$K$2098,3,0)</f>
        <v>06-037</v>
      </c>
      <c r="C180" s="18">
        <v>661235</v>
      </c>
      <c r="D180" s="8" t="s">
        <v>5110</v>
      </c>
      <c r="E180" s="20" t="str">
        <f>IF(VLOOKUP(C180,'Current OBD'!$B$6:$AL$2097,23,0)="Yes","PK"," ")</f>
        <v xml:space="preserve"> </v>
      </c>
      <c r="F180" s="20" t="str">
        <f>IF(VLOOKUP(C180,'Current OBD'!$B$6:$AL$2097,24,0)="Yes","K"," ")</f>
        <v xml:space="preserve"> </v>
      </c>
      <c r="G180" s="20" t="str">
        <f>IF(VLOOKUP(C180,'Current OBD'!$B$6:$AL$2097,25,0)="Yes","1"," ")</f>
        <v xml:space="preserve"> </v>
      </c>
      <c r="H180" s="20" t="str">
        <f>IF(VLOOKUP(C180,'Current OBD'!$B$6:$AL$2097,26,0)="Yes","2"," ")</f>
        <v xml:space="preserve"> </v>
      </c>
      <c r="I180" s="20" t="str">
        <f>IF(VLOOKUP(C180,'Current OBD'!$B$6:$AL$2097,27,0)="Yes","3"," ")</f>
        <v xml:space="preserve"> </v>
      </c>
      <c r="J180" s="20" t="str">
        <f>IF(VLOOKUP(C180,'Current OBD'!$B$6:$AL$2097,28,0)="Yes","4"," ")</f>
        <v xml:space="preserve"> </v>
      </c>
      <c r="K180" s="20" t="str">
        <f>IF(VLOOKUP(C180,'Current OBD'!$B$6:$AL$2097,29,0)="Yes","5"," ")</f>
        <v xml:space="preserve"> </v>
      </c>
      <c r="L180" s="20" t="str">
        <f>IF(VLOOKUP(C180,'Current OBD'!$B$6:$AL$2097,30,0)="Yes","6"," ")</f>
        <v xml:space="preserve"> </v>
      </c>
      <c r="M180" s="20" t="str">
        <f>IF(VLOOKUP(C180,'Current OBD'!$B$6:$AL$2097,31,0)="Yes","7"," ")</f>
        <v xml:space="preserve"> </v>
      </c>
      <c r="N180" s="20" t="str">
        <f>IF(VLOOKUP(C180,'Current OBD'!$B$6:$AL$2097,32,0)="Yes","8"," ")</f>
        <v xml:space="preserve"> </v>
      </c>
      <c r="O180" s="20" t="str">
        <f>IF(VLOOKUP(C180,'Current OBD'!$B$6:$AL$2097,33,0)="Yes","9"," ")</f>
        <v>9</v>
      </c>
      <c r="P180" s="20" t="str">
        <f>IF(VLOOKUP(C180,'Current OBD'!$B$6:$AL$2097,34,0)="Yes","10"," ")</f>
        <v>10</v>
      </c>
      <c r="Q180" s="20" t="str">
        <f>IF(VLOOKUP(C180,'Current OBD'!$B$6:$AL$2097,35,0)="Yes","11"," ")</f>
        <v>11</v>
      </c>
      <c r="R180" s="20" t="str">
        <f>IF(VLOOKUP(C180,'Current OBD'!$B$6:$AL$2097,36,0)="Yes","12"," ")</f>
        <v>12</v>
      </c>
      <c r="S180" s="44">
        <v>1217</v>
      </c>
      <c r="T180" s="44">
        <v>0</v>
      </c>
      <c r="U180" s="44">
        <v>1401</v>
      </c>
      <c r="V180" s="12">
        <f t="shared" si="17"/>
        <v>0.86866523911491789</v>
      </c>
      <c r="W180" s="12">
        <f t="shared" si="18"/>
        <v>0</v>
      </c>
      <c r="X180" s="12">
        <f t="shared" si="14"/>
        <v>0.86866523911491789</v>
      </c>
    </row>
    <row r="181" spans="1:24">
      <c r="A181" s="17" t="str">
        <f>VLOOKUP(C181,'Current OBD'!$B$6:$K$2098,4,0)</f>
        <v>Clark</v>
      </c>
      <c r="B181" s="17" t="str">
        <f>VLOOKUP(C181,'Current OBD'!$B$6:$K$2098,3,0)</f>
        <v>06-037</v>
      </c>
      <c r="C181" s="18">
        <v>665742</v>
      </c>
      <c r="D181" s="8" t="s">
        <v>5112</v>
      </c>
      <c r="E181" s="20" t="str">
        <f>IF(VLOOKUP(C181,'Current OBD'!$B$6:$AL$2097,23,0)="Yes","PK"," ")</f>
        <v xml:space="preserve"> </v>
      </c>
      <c r="F181" s="20" t="str">
        <f>IF(VLOOKUP(C181,'Current OBD'!$B$6:$AL$2097,24,0)="Yes","K"," ")</f>
        <v>K</v>
      </c>
      <c r="G181" s="20" t="str">
        <f>IF(VLOOKUP(C181,'Current OBD'!$B$6:$AL$2097,25,0)="Yes","1"," ")</f>
        <v>1</v>
      </c>
      <c r="H181" s="20" t="str">
        <f>IF(VLOOKUP(C181,'Current OBD'!$B$6:$AL$2097,26,0)="Yes","2"," ")</f>
        <v>2</v>
      </c>
      <c r="I181" s="20" t="str">
        <f>IF(VLOOKUP(C181,'Current OBD'!$B$6:$AL$2097,27,0)="Yes","3"," ")</f>
        <v>3</v>
      </c>
      <c r="J181" s="20" t="str">
        <f>IF(VLOOKUP(C181,'Current OBD'!$B$6:$AL$2097,28,0)="Yes","4"," ")</f>
        <v>4</v>
      </c>
      <c r="K181" s="20" t="str">
        <f>IF(VLOOKUP(C181,'Current OBD'!$B$6:$AL$2097,29,0)="Yes","5"," ")</f>
        <v>5</v>
      </c>
      <c r="L181" s="20" t="str">
        <f>IF(VLOOKUP(C181,'Current OBD'!$B$6:$AL$2097,30,0)="Yes","6"," ")</f>
        <v xml:space="preserve"> </v>
      </c>
      <c r="M181" s="20" t="str">
        <f>IF(VLOOKUP(C181,'Current OBD'!$B$6:$AL$2097,31,0)="Yes","7"," ")</f>
        <v xml:space="preserve"> </v>
      </c>
      <c r="N181" s="20" t="str">
        <f>IF(VLOOKUP(C181,'Current OBD'!$B$6:$AL$2097,32,0)="Yes","8"," ")</f>
        <v xml:space="preserve"> </v>
      </c>
      <c r="O181" s="20" t="str">
        <f>IF(VLOOKUP(C181,'Current OBD'!$B$6:$AL$2097,33,0)="Yes","9"," ")</f>
        <v xml:space="preserve"> </v>
      </c>
      <c r="P181" s="20" t="str">
        <f>IF(VLOOKUP(C181,'Current OBD'!$B$6:$AL$2097,34,0)="Yes","10"," ")</f>
        <v xml:space="preserve"> </v>
      </c>
      <c r="Q181" s="20" t="str">
        <f>IF(VLOOKUP(C181,'Current OBD'!$B$6:$AL$2097,35,0)="Yes","11"," ")</f>
        <v xml:space="preserve"> </v>
      </c>
      <c r="R181" s="20" t="str">
        <f>IF(VLOOKUP(C181,'Current OBD'!$B$6:$AL$2097,36,0)="Yes","12"," ")</f>
        <v xml:space="preserve"> </v>
      </c>
      <c r="S181" s="44">
        <v>202</v>
      </c>
      <c r="T181" s="44">
        <v>0</v>
      </c>
      <c r="U181" s="44">
        <v>202</v>
      </c>
      <c r="V181" s="12">
        <f t="shared" si="17"/>
        <v>1</v>
      </c>
      <c r="W181" s="12">
        <f t="shared" si="18"/>
        <v>0</v>
      </c>
      <c r="X181" s="12">
        <f t="shared" si="14"/>
        <v>1</v>
      </c>
    </row>
    <row r="182" spans="1:24">
      <c r="A182" s="17" t="str">
        <f>VLOOKUP(C182,'Current OBD'!$B$6:$K$2098,4,0)</f>
        <v>Clark</v>
      </c>
      <c r="B182" s="17" t="str">
        <f>VLOOKUP(C182,'Current OBD'!$B$6:$K$2098,3,0)</f>
        <v>06-037</v>
      </c>
      <c r="C182" s="18">
        <v>665740</v>
      </c>
      <c r="D182" s="8" t="s">
        <v>5115</v>
      </c>
      <c r="E182" s="20" t="str">
        <f>IF(VLOOKUP(C182,'Current OBD'!$B$6:$AL$2097,23,0)="Yes","PK"," ")</f>
        <v xml:space="preserve"> </v>
      </c>
      <c r="F182" s="20" t="str">
        <f>IF(VLOOKUP(C182,'Current OBD'!$B$6:$AL$2097,24,0)="Yes","K"," ")</f>
        <v xml:space="preserve"> </v>
      </c>
      <c r="G182" s="20" t="str">
        <f>IF(VLOOKUP(C182,'Current OBD'!$B$6:$AL$2097,25,0)="Yes","1"," ")</f>
        <v xml:space="preserve"> </v>
      </c>
      <c r="H182" s="20" t="str">
        <f>IF(VLOOKUP(C182,'Current OBD'!$B$6:$AL$2097,26,0)="Yes","2"," ")</f>
        <v xml:space="preserve"> </v>
      </c>
      <c r="I182" s="20" t="str">
        <f>IF(VLOOKUP(C182,'Current OBD'!$B$6:$AL$2097,27,0)="Yes","3"," ")</f>
        <v xml:space="preserve"> </v>
      </c>
      <c r="J182" s="20" t="str">
        <f>IF(VLOOKUP(C182,'Current OBD'!$B$6:$AL$2097,28,0)="Yes","4"," ")</f>
        <v xml:space="preserve"> </v>
      </c>
      <c r="K182" s="20" t="str">
        <f>IF(VLOOKUP(C182,'Current OBD'!$B$6:$AL$2097,29,0)="Yes","5"," ")</f>
        <v xml:space="preserve"> </v>
      </c>
      <c r="L182" s="20" t="str">
        <f>IF(VLOOKUP(C182,'Current OBD'!$B$6:$AL$2097,30,0)="Yes","6"," ")</f>
        <v>6</v>
      </c>
      <c r="M182" s="20" t="str">
        <f>IF(VLOOKUP(C182,'Current OBD'!$B$6:$AL$2097,31,0)="Yes","7"," ")</f>
        <v>7</v>
      </c>
      <c r="N182" s="20" t="str">
        <f>IF(VLOOKUP(C182,'Current OBD'!$B$6:$AL$2097,32,0)="Yes","8"," ")</f>
        <v>8</v>
      </c>
      <c r="O182" s="20" t="str">
        <f>IF(VLOOKUP(C182,'Current OBD'!$B$6:$AL$2097,33,0)="Yes","9"," ")</f>
        <v xml:space="preserve"> </v>
      </c>
      <c r="P182" s="20" t="str">
        <f>IF(VLOOKUP(C182,'Current OBD'!$B$6:$AL$2097,34,0)="Yes","10"," ")</f>
        <v xml:space="preserve"> </v>
      </c>
      <c r="Q182" s="20" t="str">
        <f>IF(VLOOKUP(C182,'Current OBD'!$B$6:$AL$2097,35,0)="Yes","11"," ")</f>
        <v xml:space="preserve"> </v>
      </c>
      <c r="R182" s="20" t="str">
        <f>IF(VLOOKUP(C182,'Current OBD'!$B$6:$AL$2097,36,0)="Yes","12"," ")</f>
        <v xml:space="preserve"> </v>
      </c>
      <c r="S182" s="44">
        <v>603</v>
      </c>
      <c r="T182" s="44">
        <v>0</v>
      </c>
      <c r="U182" s="44">
        <v>757</v>
      </c>
      <c r="V182" s="12">
        <f t="shared" si="17"/>
        <v>0.79656538969616908</v>
      </c>
      <c r="W182" s="12">
        <f t="shared" si="18"/>
        <v>0</v>
      </c>
      <c r="X182" s="12">
        <f t="shared" si="14"/>
        <v>0.79656538969616908</v>
      </c>
    </row>
    <row r="183" spans="1:24">
      <c r="A183" s="17" t="str">
        <f>VLOOKUP(C183,'Current OBD'!$B$6:$K$2098,4,0)</f>
        <v>Clark</v>
      </c>
      <c r="B183" s="17" t="str">
        <f>VLOOKUP(C183,'Current OBD'!$B$6:$K$2098,3,0)</f>
        <v>06-037</v>
      </c>
      <c r="C183" s="18">
        <v>687172</v>
      </c>
      <c r="D183" s="8" t="s">
        <v>5117</v>
      </c>
      <c r="E183" s="20" t="str">
        <f>IF(VLOOKUP(C183,'Current OBD'!$B$6:$AL$2097,23,0)="Yes","PK"," ")</f>
        <v xml:space="preserve"> </v>
      </c>
      <c r="F183" s="20" t="str">
        <f>IF(VLOOKUP(C183,'Current OBD'!$B$6:$AL$2097,24,0)="Yes","K"," ")</f>
        <v xml:space="preserve"> </v>
      </c>
      <c r="G183" s="20" t="str">
        <f>IF(VLOOKUP(C183,'Current OBD'!$B$6:$AL$2097,25,0)="Yes","1"," ")</f>
        <v xml:space="preserve"> </v>
      </c>
      <c r="H183" s="20" t="str">
        <f>IF(VLOOKUP(C183,'Current OBD'!$B$6:$AL$2097,26,0)="Yes","2"," ")</f>
        <v xml:space="preserve"> </v>
      </c>
      <c r="I183" s="20" t="str">
        <f>IF(VLOOKUP(C183,'Current OBD'!$B$6:$AL$2097,27,0)="Yes","3"," ")</f>
        <v xml:space="preserve"> </v>
      </c>
      <c r="J183" s="20" t="str">
        <f>IF(VLOOKUP(C183,'Current OBD'!$B$6:$AL$2097,28,0)="Yes","4"," ")</f>
        <v xml:space="preserve"> </v>
      </c>
      <c r="K183" s="20" t="str">
        <f>IF(VLOOKUP(C183,'Current OBD'!$B$6:$AL$2097,29,0)="Yes","5"," ")</f>
        <v xml:space="preserve"> </v>
      </c>
      <c r="L183" s="20" t="str">
        <f>IF(VLOOKUP(C183,'Current OBD'!$B$6:$AL$2097,30,0)="Yes","6"," ")</f>
        <v xml:space="preserve"> </v>
      </c>
      <c r="M183" s="20" t="str">
        <f>IF(VLOOKUP(C183,'Current OBD'!$B$6:$AL$2097,31,0)="Yes","7"," ")</f>
        <v xml:space="preserve"> </v>
      </c>
      <c r="N183" s="20" t="str">
        <f>IF(VLOOKUP(C183,'Current OBD'!$B$6:$AL$2097,32,0)="Yes","8"," ")</f>
        <v xml:space="preserve"> </v>
      </c>
      <c r="O183" s="20" t="str">
        <f>IF(VLOOKUP(C183,'Current OBD'!$B$6:$AL$2097,33,0)="Yes","9"," ")</f>
        <v>9</v>
      </c>
      <c r="P183" s="20" t="str">
        <f>IF(VLOOKUP(C183,'Current OBD'!$B$6:$AL$2097,34,0)="Yes","10"," ")</f>
        <v>10</v>
      </c>
      <c r="Q183" s="20" t="str">
        <f>IF(VLOOKUP(C183,'Current OBD'!$B$6:$AL$2097,35,0)="Yes","11"," ")</f>
        <v>11</v>
      </c>
      <c r="R183" s="20" t="str">
        <f>IF(VLOOKUP(C183,'Current OBD'!$B$6:$AL$2097,36,0)="Yes","12"," ")</f>
        <v>12</v>
      </c>
      <c r="S183" s="44">
        <v>40</v>
      </c>
      <c r="T183" s="44">
        <v>0</v>
      </c>
      <c r="U183" s="44">
        <v>48</v>
      </c>
      <c r="V183" s="12">
        <f t="shared" si="17"/>
        <v>0.83333333333333337</v>
      </c>
      <c r="W183" s="12">
        <f t="shared" si="18"/>
        <v>0</v>
      </c>
      <c r="X183" s="12">
        <f t="shared" si="14"/>
        <v>0.83333333333333337</v>
      </c>
    </row>
    <row r="184" spans="1:24">
      <c r="A184" s="17" t="str">
        <f>VLOOKUP(C184,'Current OBD'!$B$6:$K$2098,4,0)</f>
        <v>Clark</v>
      </c>
      <c r="B184" s="17" t="str">
        <f>VLOOKUP(C184,'Current OBD'!$B$6:$K$2098,3,0)</f>
        <v>06-037</v>
      </c>
      <c r="C184" s="18">
        <v>661219</v>
      </c>
      <c r="D184" s="8" t="s">
        <v>5119</v>
      </c>
      <c r="E184" s="20" t="str">
        <f>IF(VLOOKUP(C184,'Current OBD'!$B$6:$AL$2097,23,0)="Yes","PK"," ")</f>
        <v>PK</v>
      </c>
      <c r="F184" s="20" t="str">
        <f>IF(VLOOKUP(C184,'Current OBD'!$B$6:$AL$2097,24,0)="Yes","K"," ")</f>
        <v>K</v>
      </c>
      <c r="G184" s="20" t="str">
        <f>IF(VLOOKUP(C184,'Current OBD'!$B$6:$AL$2097,25,0)="Yes","1"," ")</f>
        <v>1</v>
      </c>
      <c r="H184" s="20" t="str">
        <f>IF(VLOOKUP(C184,'Current OBD'!$B$6:$AL$2097,26,0)="Yes","2"," ")</f>
        <v>2</v>
      </c>
      <c r="I184" s="20" t="str">
        <f>IF(VLOOKUP(C184,'Current OBD'!$B$6:$AL$2097,27,0)="Yes","3"," ")</f>
        <v>3</v>
      </c>
      <c r="J184" s="20" t="str">
        <f>IF(VLOOKUP(C184,'Current OBD'!$B$6:$AL$2097,28,0)="Yes","4"," ")</f>
        <v>4</v>
      </c>
      <c r="K184" s="20" t="str">
        <f>IF(VLOOKUP(C184,'Current OBD'!$B$6:$AL$2097,29,0)="Yes","5"," ")</f>
        <v>5</v>
      </c>
      <c r="L184" s="20" t="str">
        <f>IF(VLOOKUP(C184,'Current OBD'!$B$6:$AL$2097,30,0)="Yes","6"," ")</f>
        <v xml:space="preserve"> </v>
      </c>
      <c r="M184" s="20" t="str">
        <f>IF(VLOOKUP(C184,'Current OBD'!$B$6:$AL$2097,31,0)="Yes","7"," ")</f>
        <v xml:space="preserve"> </v>
      </c>
      <c r="N184" s="20" t="str">
        <f>IF(VLOOKUP(C184,'Current OBD'!$B$6:$AL$2097,32,0)="Yes","8"," ")</f>
        <v xml:space="preserve"> </v>
      </c>
      <c r="O184" s="20" t="str">
        <f>IF(VLOOKUP(C184,'Current OBD'!$B$6:$AL$2097,33,0)="Yes","9"," ")</f>
        <v xml:space="preserve"> </v>
      </c>
      <c r="P184" s="20" t="str">
        <f>IF(VLOOKUP(C184,'Current OBD'!$B$6:$AL$2097,34,0)="Yes","10"," ")</f>
        <v xml:space="preserve"> </v>
      </c>
      <c r="Q184" s="20" t="str">
        <f>IF(VLOOKUP(C184,'Current OBD'!$B$6:$AL$2097,35,0)="Yes","11"," ")</f>
        <v xml:space="preserve"> </v>
      </c>
      <c r="R184" s="20" t="str">
        <f>IF(VLOOKUP(C184,'Current OBD'!$B$6:$AL$2097,36,0)="Yes","12"," ")</f>
        <v xml:space="preserve"> </v>
      </c>
      <c r="S184" s="44">
        <v>473</v>
      </c>
      <c r="T184" s="44">
        <v>0</v>
      </c>
      <c r="U184" s="44">
        <v>510</v>
      </c>
      <c r="V184" s="12">
        <f t="shared" si="17"/>
        <v>0.9274509803921569</v>
      </c>
      <c r="W184" s="12">
        <f t="shared" si="18"/>
        <v>0</v>
      </c>
      <c r="X184" s="12">
        <f t="shared" si="14"/>
        <v>0.9274509803921569</v>
      </c>
    </row>
    <row r="185" spans="1:24">
      <c r="A185" s="17" t="str">
        <f>VLOOKUP(C185,'Current OBD'!$B$6:$K$2098,4,0)</f>
        <v>Clark</v>
      </c>
      <c r="B185" s="17" t="str">
        <f>VLOOKUP(C185,'Current OBD'!$B$6:$K$2098,3,0)</f>
        <v>06-037</v>
      </c>
      <c r="C185" s="18">
        <v>665743</v>
      </c>
      <c r="D185" s="8" t="s">
        <v>5121</v>
      </c>
      <c r="E185" s="20" t="str">
        <f>IF(VLOOKUP(C185,'Current OBD'!$B$6:$AL$2097,23,0)="Yes","PK"," ")</f>
        <v xml:space="preserve"> </v>
      </c>
      <c r="F185" s="20" t="str">
        <f>IF(VLOOKUP(C185,'Current OBD'!$B$6:$AL$2097,24,0)="Yes","K"," ")</f>
        <v>K</v>
      </c>
      <c r="G185" s="20" t="str">
        <f>IF(VLOOKUP(C185,'Current OBD'!$B$6:$AL$2097,25,0)="Yes","1"," ")</f>
        <v>1</v>
      </c>
      <c r="H185" s="20" t="str">
        <f>IF(VLOOKUP(C185,'Current OBD'!$B$6:$AL$2097,26,0)="Yes","2"," ")</f>
        <v>2</v>
      </c>
      <c r="I185" s="20" t="str">
        <f>IF(VLOOKUP(C185,'Current OBD'!$B$6:$AL$2097,27,0)="Yes","3"," ")</f>
        <v>3</v>
      </c>
      <c r="J185" s="20" t="str">
        <f>IF(VLOOKUP(C185,'Current OBD'!$B$6:$AL$2097,28,0)="Yes","4"," ")</f>
        <v>4</v>
      </c>
      <c r="K185" s="20" t="str">
        <f>IF(VLOOKUP(C185,'Current OBD'!$B$6:$AL$2097,29,0)="Yes","5"," ")</f>
        <v>5</v>
      </c>
      <c r="L185" s="20" t="str">
        <f>IF(VLOOKUP(C185,'Current OBD'!$B$6:$AL$2097,30,0)="Yes","6"," ")</f>
        <v xml:space="preserve"> </v>
      </c>
      <c r="M185" s="20" t="str">
        <f>IF(VLOOKUP(C185,'Current OBD'!$B$6:$AL$2097,31,0)="Yes","7"," ")</f>
        <v xml:space="preserve"> </v>
      </c>
      <c r="N185" s="20" t="str">
        <f>IF(VLOOKUP(C185,'Current OBD'!$B$6:$AL$2097,32,0)="Yes","8"," ")</f>
        <v xml:space="preserve"> </v>
      </c>
      <c r="O185" s="20" t="str">
        <f>IF(VLOOKUP(C185,'Current OBD'!$B$6:$AL$2097,33,0)="Yes","9"," ")</f>
        <v xml:space="preserve"> </v>
      </c>
      <c r="P185" s="20" t="str">
        <f>IF(VLOOKUP(C185,'Current OBD'!$B$6:$AL$2097,34,0)="Yes","10"," ")</f>
        <v xml:space="preserve"> </v>
      </c>
      <c r="Q185" s="20" t="str">
        <f>IF(VLOOKUP(C185,'Current OBD'!$B$6:$AL$2097,35,0)="Yes","11"," ")</f>
        <v xml:space="preserve"> </v>
      </c>
      <c r="R185" s="20" t="str">
        <f>IF(VLOOKUP(C185,'Current OBD'!$B$6:$AL$2097,36,0)="Yes","12"," ")</f>
        <v xml:space="preserve"> </v>
      </c>
      <c r="S185" s="44">
        <v>414</v>
      </c>
      <c r="T185" s="44">
        <v>0</v>
      </c>
      <c r="U185" s="44">
        <v>546</v>
      </c>
      <c r="V185" s="12">
        <f t="shared" si="17"/>
        <v>0.75824175824175821</v>
      </c>
      <c r="W185" s="12">
        <f t="shared" si="18"/>
        <v>0</v>
      </c>
      <c r="X185" s="12">
        <f t="shared" si="14"/>
        <v>0.75824175824175821</v>
      </c>
    </row>
    <row r="186" spans="1:24">
      <c r="A186" s="17" t="str">
        <f>VLOOKUP(C186,'Current OBD'!$B$6:$K$2098,4,0)</f>
        <v>Clark</v>
      </c>
      <c r="B186" s="17" t="str">
        <f>VLOOKUP(C186,'Current OBD'!$B$6:$K$2098,3,0)</f>
        <v>06-037</v>
      </c>
      <c r="C186" s="18">
        <v>665750</v>
      </c>
      <c r="D186" s="8" t="s">
        <v>5123</v>
      </c>
      <c r="E186" s="20" t="str">
        <f>IF(VLOOKUP(C186,'Current OBD'!$B$6:$AL$2097,23,0)="Yes","PK"," ")</f>
        <v>PK</v>
      </c>
      <c r="F186" s="20" t="str">
        <f>IF(VLOOKUP(C186,'Current OBD'!$B$6:$AL$2097,24,0)="Yes","K"," ")</f>
        <v>K</v>
      </c>
      <c r="G186" s="20" t="str">
        <f>IF(VLOOKUP(C186,'Current OBD'!$B$6:$AL$2097,25,0)="Yes","1"," ")</f>
        <v>1</v>
      </c>
      <c r="H186" s="20" t="str">
        <f>IF(VLOOKUP(C186,'Current OBD'!$B$6:$AL$2097,26,0)="Yes","2"," ")</f>
        <v>2</v>
      </c>
      <c r="I186" s="20" t="str">
        <f>IF(VLOOKUP(C186,'Current OBD'!$B$6:$AL$2097,27,0)="Yes","3"," ")</f>
        <v>3</v>
      </c>
      <c r="J186" s="20" t="str">
        <f>IF(VLOOKUP(C186,'Current OBD'!$B$6:$AL$2097,28,0)="Yes","4"," ")</f>
        <v>4</v>
      </c>
      <c r="K186" s="20" t="str">
        <f>IF(VLOOKUP(C186,'Current OBD'!$B$6:$AL$2097,29,0)="Yes","5"," ")</f>
        <v>5</v>
      </c>
      <c r="L186" s="20" t="str">
        <f>IF(VLOOKUP(C186,'Current OBD'!$B$6:$AL$2097,30,0)="Yes","6"," ")</f>
        <v xml:space="preserve"> </v>
      </c>
      <c r="M186" s="20" t="str">
        <f>IF(VLOOKUP(C186,'Current OBD'!$B$6:$AL$2097,31,0)="Yes","7"," ")</f>
        <v xml:space="preserve"> </v>
      </c>
      <c r="N186" s="20" t="str">
        <f>IF(VLOOKUP(C186,'Current OBD'!$B$6:$AL$2097,32,0)="Yes","8"," ")</f>
        <v xml:space="preserve"> </v>
      </c>
      <c r="O186" s="20" t="str">
        <f>IF(VLOOKUP(C186,'Current OBD'!$B$6:$AL$2097,33,0)="Yes","9"," ")</f>
        <v xml:space="preserve"> </v>
      </c>
      <c r="P186" s="20" t="str">
        <f>IF(VLOOKUP(C186,'Current OBD'!$B$6:$AL$2097,34,0)="Yes","10"," ")</f>
        <v xml:space="preserve"> </v>
      </c>
      <c r="Q186" s="20" t="str">
        <f>IF(VLOOKUP(C186,'Current OBD'!$B$6:$AL$2097,35,0)="Yes","11"," ")</f>
        <v xml:space="preserve"> </v>
      </c>
      <c r="R186" s="20" t="str">
        <f>IF(VLOOKUP(C186,'Current OBD'!$B$6:$AL$2097,36,0)="Yes","12"," ")</f>
        <v xml:space="preserve"> </v>
      </c>
      <c r="S186" s="44">
        <v>516</v>
      </c>
      <c r="T186" s="44">
        <v>0</v>
      </c>
      <c r="U186" s="44">
        <v>592</v>
      </c>
      <c r="V186" s="12">
        <f t="shared" si="17"/>
        <v>0.8716216216216216</v>
      </c>
      <c r="W186" s="12">
        <f t="shared" si="18"/>
        <v>0</v>
      </c>
      <c r="X186" s="12">
        <f t="shared" si="14"/>
        <v>0.8716216216216216</v>
      </c>
    </row>
    <row r="187" spans="1:24">
      <c r="A187" s="17" t="str">
        <f>VLOOKUP(C187,'Current OBD'!$B$6:$K$2098,4,0)</f>
        <v>Clark</v>
      </c>
      <c r="B187" s="17" t="str">
        <f>VLOOKUP(C187,'Current OBD'!$B$6:$K$2098,3,0)</f>
        <v>06-037</v>
      </c>
      <c r="C187" s="18">
        <v>665744</v>
      </c>
      <c r="D187" s="8" t="s">
        <v>5125</v>
      </c>
      <c r="E187" s="20" t="str">
        <f>IF(VLOOKUP(C187,'Current OBD'!$B$6:$AL$2097,23,0)="Yes","PK"," ")</f>
        <v xml:space="preserve"> </v>
      </c>
      <c r="F187" s="20" t="str">
        <f>IF(VLOOKUP(C187,'Current OBD'!$B$6:$AL$2097,24,0)="Yes","K"," ")</f>
        <v>K</v>
      </c>
      <c r="G187" s="20" t="str">
        <f>IF(VLOOKUP(C187,'Current OBD'!$B$6:$AL$2097,25,0)="Yes","1"," ")</f>
        <v>1</v>
      </c>
      <c r="H187" s="20" t="str">
        <f>IF(VLOOKUP(C187,'Current OBD'!$B$6:$AL$2097,26,0)="Yes","2"," ")</f>
        <v>2</v>
      </c>
      <c r="I187" s="20" t="str">
        <f>IF(VLOOKUP(C187,'Current OBD'!$B$6:$AL$2097,27,0)="Yes","3"," ")</f>
        <v>3</v>
      </c>
      <c r="J187" s="20" t="str">
        <f>IF(VLOOKUP(C187,'Current OBD'!$B$6:$AL$2097,28,0)="Yes","4"," ")</f>
        <v>4</v>
      </c>
      <c r="K187" s="20" t="str">
        <f>IF(VLOOKUP(C187,'Current OBD'!$B$6:$AL$2097,29,0)="Yes","5"," ")</f>
        <v>5</v>
      </c>
      <c r="L187" s="20" t="str">
        <f>IF(VLOOKUP(C187,'Current OBD'!$B$6:$AL$2097,30,0)="Yes","6"," ")</f>
        <v xml:space="preserve"> </v>
      </c>
      <c r="M187" s="20" t="str">
        <f>IF(VLOOKUP(C187,'Current OBD'!$B$6:$AL$2097,31,0)="Yes","7"," ")</f>
        <v xml:space="preserve"> </v>
      </c>
      <c r="N187" s="20" t="str">
        <f>IF(VLOOKUP(C187,'Current OBD'!$B$6:$AL$2097,32,0)="Yes","8"," ")</f>
        <v xml:space="preserve"> </v>
      </c>
      <c r="O187" s="20" t="str">
        <f>IF(VLOOKUP(C187,'Current OBD'!$B$6:$AL$2097,33,0)="Yes","9"," ")</f>
        <v xml:space="preserve"> </v>
      </c>
      <c r="P187" s="20" t="str">
        <f>IF(VLOOKUP(C187,'Current OBD'!$B$6:$AL$2097,34,0)="Yes","10"," ")</f>
        <v xml:space="preserve"> </v>
      </c>
      <c r="Q187" s="20" t="str">
        <f>IF(VLOOKUP(C187,'Current OBD'!$B$6:$AL$2097,35,0)="Yes","11"," ")</f>
        <v xml:space="preserve"> </v>
      </c>
      <c r="R187" s="20" t="str">
        <f>IF(VLOOKUP(C187,'Current OBD'!$B$6:$AL$2097,36,0)="Yes","12"," ")</f>
        <v xml:space="preserve"> </v>
      </c>
      <c r="S187" s="44">
        <v>324</v>
      </c>
      <c r="T187" s="44">
        <v>0</v>
      </c>
      <c r="U187" s="44">
        <v>402</v>
      </c>
      <c r="V187" s="12">
        <f t="shared" si="17"/>
        <v>0.80597014925373134</v>
      </c>
      <c r="W187" s="12">
        <f t="shared" si="18"/>
        <v>0</v>
      </c>
      <c r="X187" s="12">
        <f t="shared" si="14"/>
        <v>0.80597014925373134</v>
      </c>
    </row>
    <row r="188" spans="1:24">
      <c r="A188" s="17" t="str">
        <f>VLOOKUP(C188,'Current OBD'!$B$6:$K$2098,4,0)</f>
        <v>Clark</v>
      </c>
      <c r="B188" s="17" t="str">
        <f>VLOOKUP(C188,'Current OBD'!$B$6:$K$2098,3,0)</f>
        <v>06-037</v>
      </c>
      <c r="C188" s="18">
        <v>663289</v>
      </c>
      <c r="D188" s="8" t="s">
        <v>5127</v>
      </c>
      <c r="E188" s="20" t="str">
        <f>IF(VLOOKUP(C188,'Current OBD'!$B$6:$AL$2097,23,0)="Yes","PK"," ")</f>
        <v xml:space="preserve"> </v>
      </c>
      <c r="F188" s="20" t="str">
        <f>IF(VLOOKUP(C188,'Current OBD'!$B$6:$AL$2097,24,0)="Yes","K"," ")</f>
        <v>K</v>
      </c>
      <c r="G188" s="20" t="str">
        <f>IF(VLOOKUP(C188,'Current OBD'!$B$6:$AL$2097,25,0)="Yes","1"," ")</f>
        <v>1</v>
      </c>
      <c r="H188" s="20" t="str">
        <f>IF(VLOOKUP(C188,'Current OBD'!$B$6:$AL$2097,26,0)="Yes","2"," ")</f>
        <v>2</v>
      </c>
      <c r="I188" s="20" t="str">
        <f>IF(VLOOKUP(C188,'Current OBD'!$B$6:$AL$2097,27,0)="Yes","3"," ")</f>
        <v>3</v>
      </c>
      <c r="J188" s="20" t="str">
        <f>IF(VLOOKUP(C188,'Current OBD'!$B$6:$AL$2097,28,0)="Yes","4"," ")</f>
        <v>4</v>
      </c>
      <c r="K188" s="20" t="str">
        <f>IF(VLOOKUP(C188,'Current OBD'!$B$6:$AL$2097,29,0)="Yes","5"," ")</f>
        <v>5</v>
      </c>
      <c r="L188" s="20" t="str">
        <f>IF(VLOOKUP(C188,'Current OBD'!$B$6:$AL$2097,30,0)="Yes","6"," ")</f>
        <v>6</v>
      </c>
      <c r="M188" s="20" t="str">
        <f>IF(VLOOKUP(C188,'Current OBD'!$B$6:$AL$2097,31,0)="Yes","7"," ")</f>
        <v>7</v>
      </c>
      <c r="N188" s="20" t="str">
        <f>IF(VLOOKUP(C188,'Current OBD'!$B$6:$AL$2097,32,0)="Yes","8"," ")</f>
        <v>8</v>
      </c>
      <c r="O188" s="20" t="str">
        <f>IF(VLOOKUP(C188,'Current OBD'!$B$6:$AL$2097,33,0)="Yes","9"," ")</f>
        <v>9</v>
      </c>
      <c r="P188" s="20" t="str">
        <f>IF(VLOOKUP(C188,'Current OBD'!$B$6:$AL$2097,34,0)="Yes","10"," ")</f>
        <v>10</v>
      </c>
      <c r="Q188" s="20" t="str">
        <f>IF(VLOOKUP(C188,'Current OBD'!$B$6:$AL$2097,35,0)="Yes","11"," ")</f>
        <v>11</v>
      </c>
      <c r="R188" s="20" t="str">
        <f>IF(VLOOKUP(C188,'Current OBD'!$B$6:$AL$2097,36,0)="Yes","12"," ")</f>
        <v>12</v>
      </c>
      <c r="S188" s="44">
        <v>116</v>
      </c>
      <c r="T188" s="44">
        <v>0</v>
      </c>
      <c r="U188" s="44">
        <v>156</v>
      </c>
      <c r="V188" s="12">
        <f t="shared" si="17"/>
        <v>0.74358974358974361</v>
      </c>
      <c r="W188" s="12">
        <f t="shared" si="18"/>
        <v>0</v>
      </c>
      <c r="X188" s="12">
        <f t="shared" si="14"/>
        <v>0.74358974358974361</v>
      </c>
    </row>
    <row r="189" spans="1:24">
      <c r="A189" s="17" t="str">
        <f>VLOOKUP(C189,'Current OBD'!$B$6:$K$2098,4,0)</f>
        <v>Clark</v>
      </c>
      <c r="B189" s="17" t="str">
        <f>VLOOKUP(C189,'Current OBD'!$B$6:$K$2098,3,0)</f>
        <v>06-037</v>
      </c>
      <c r="C189" s="18">
        <v>665749</v>
      </c>
      <c r="D189" s="8" t="s">
        <v>5129</v>
      </c>
      <c r="E189" s="20" t="str">
        <f>IF(VLOOKUP(C189,'Current OBD'!$B$6:$AL$2097,23,0)="Yes","PK"," ")</f>
        <v xml:space="preserve"> </v>
      </c>
      <c r="F189" s="20" t="str">
        <f>IF(VLOOKUP(C189,'Current OBD'!$B$6:$AL$2097,24,0)="Yes","K"," ")</f>
        <v>K</v>
      </c>
      <c r="G189" s="20" t="str">
        <f>IF(VLOOKUP(C189,'Current OBD'!$B$6:$AL$2097,25,0)="Yes","1"," ")</f>
        <v>1</v>
      </c>
      <c r="H189" s="20" t="str">
        <f>IF(VLOOKUP(C189,'Current OBD'!$B$6:$AL$2097,26,0)="Yes","2"," ")</f>
        <v>2</v>
      </c>
      <c r="I189" s="20" t="str">
        <f>IF(VLOOKUP(C189,'Current OBD'!$B$6:$AL$2097,27,0)="Yes","3"," ")</f>
        <v>3</v>
      </c>
      <c r="J189" s="20" t="str">
        <f>IF(VLOOKUP(C189,'Current OBD'!$B$6:$AL$2097,28,0)="Yes","4"," ")</f>
        <v>4</v>
      </c>
      <c r="K189" s="20" t="str">
        <f>IF(VLOOKUP(C189,'Current OBD'!$B$6:$AL$2097,29,0)="Yes","5"," ")</f>
        <v>5</v>
      </c>
      <c r="L189" s="20" t="str">
        <f>IF(VLOOKUP(C189,'Current OBD'!$B$6:$AL$2097,30,0)="Yes","6"," ")</f>
        <v xml:space="preserve"> </v>
      </c>
      <c r="M189" s="20" t="str">
        <f>IF(VLOOKUP(C189,'Current OBD'!$B$6:$AL$2097,31,0)="Yes","7"," ")</f>
        <v xml:space="preserve"> </v>
      </c>
      <c r="N189" s="20" t="str">
        <f>IF(VLOOKUP(C189,'Current OBD'!$B$6:$AL$2097,32,0)="Yes","8"," ")</f>
        <v xml:space="preserve"> </v>
      </c>
      <c r="O189" s="20" t="str">
        <f>IF(VLOOKUP(C189,'Current OBD'!$B$6:$AL$2097,33,0)="Yes","9"," ")</f>
        <v xml:space="preserve"> </v>
      </c>
      <c r="P189" s="20" t="str">
        <f>IF(VLOOKUP(C189,'Current OBD'!$B$6:$AL$2097,34,0)="Yes","10"," ")</f>
        <v xml:space="preserve"> </v>
      </c>
      <c r="Q189" s="20" t="str">
        <f>IF(VLOOKUP(C189,'Current OBD'!$B$6:$AL$2097,35,0)="Yes","11"," ")</f>
        <v xml:space="preserve"> </v>
      </c>
      <c r="R189" s="20" t="str">
        <f>IF(VLOOKUP(C189,'Current OBD'!$B$6:$AL$2097,36,0)="Yes","12"," ")</f>
        <v xml:space="preserve"> </v>
      </c>
      <c r="S189" s="44">
        <v>206</v>
      </c>
      <c r="T189" s="44">
        <v>0</v>
      </c>
      <c r="U189" s="44">
        <v>254</v>
      </c>
      <c r="V189" s="12">
        <f t="shared" si="17"/>
        <v>0.8110236220472441</v>
      </c>
      <c r="W189" s="12">
        <f t="shared" si="18"/>
        <v>0</v>
      </c>
      <c r="X189" s="12">
        <f t="shared" si="14"/>
        <v>0.8110236220472441</v>
      </c>
    </row>
    <row r="190" spans="1:24">
      <c r="A190" s="17" t="str">
        <f>VLOOKUP(C190,'Current OBD'!$B$6:$K$2098,4,0)</f>
        <v>Clark</v>
      </c>
      <c r="B190" s="17" t="str">
        <f>VLOOKUP(C190,'Current OBD'!$B$6:$K$2098,3,0)</f>
        <v>06-037</v>
      </c>
      <c r="C190" s="18">
        <v>661236</v>
      </c>
      <c r="D190" s="8" t="s">
        <v>5131</v>
      </c>
      <c r="E190" s="20" t="str">
        <f>IF(VLOOKUP(C190,'Current OBD'!$B$6:$AL$2097,23,0)="Yes","PK"," ")</f>
        <v xml:space="preserve"> </v>
      </c>
      <c r="F190" s="20" t="str">
        <f>IF(VLOOKUP(C190,'Current OBD'!$B$6:$AL$2097,24,0)="Yes","K"," ")</f>
        <v xml:space="preserve"> </v>
      </c>
      <c r="G190" s="20" t="str">
        <f>IF(VLOOKUP(C190,'Current OBD'!$B$6:$AL$2097,25,0)="Yes","1"," ")</f>
        <v xml:space="preserve"> </v>
      </c>
      <c r="H190" s="20" t="str">
        <f>IF(VLOOKUP(C190,'Current OBD'!$B$6:$AL$2097,26,0)="Yes","2"," ")</f>
        <v xml:space="preserve"> </v>
      </c>
      <c r="I190" s="20" t="str">
        <f>IF(VLOOKUP(C190,'Current OBD'!$B$6:$AL$2097,27,0)="Yes","3"," ")</f>
        <v xml:space="preserve"> </v>
      </c>
      <c r="J190" s="20" t="str">
        <f>IF(VLOOKUP(C190,'Current OBD'!$B$6:$AL$2097,28,0)="Yes","4"," ")</f>
        <v xml:space="preserve"> </v>
      </c>
      <c r="K190" s="20" t="str">
        <f>IF(VLOOKUP(C190,'Current OBD'!$B$6:$AL$2097,29,0)="Yes","5"," ")</f>
        <v xml:space="preserve"> </v>
      </c>
      <c r="L190" s="20" t="str">
        <f>IF(VLOOKUP(C190,'Current OBD'!$B$6:$AL$2097,30,0)="Yes","6"," ")</f>
        <v xml:space="preserve"> </v>
      </c>
      <c r="M190" s="20" t="str">
        <f>IF(VLOOKUP(C190,'Current OBD'!$B$6:$AL$2097,31,0)="Yes","7"," ")</f>
        <v xml:space="preserve"> </v>
      </c>
      <c r="N190" s="20" t="str">
        <f>IF(VLOOKUP(C190,'Current OBD'!$B$6:$AL$2097,32,0)="Yes","8"," ")</f>
        <v xml:space="preserve"> </v>
      </c>
      <c r="O190" s="20" t="str">
        <f>IF(VLOOKUP(C190,'Current OBD'!$B$6:$AL$2097,33,0)="Yes","9"," ")</f>
        <v>9</v>
      </c>
      <c r="P190" s="20" t="str">
        <f>IF(VLOOKUP(C190,'Current OBD'!$B$6:$AL$2097,34,0)="Yes","10"," ")</f>
        <v>10</v>
      </c>
      <c r="Q190" s="20" t="str">
        <f>IF(VLOOKUP(C190,'Current OBD'!$B$6:$AL$2097,35,0)="Yes","11"," ")</f>
        <v>11</v>
      </c>
      <c r="R190" s="20" t="str">
        <f>IF(VLOOKUP(C190,'Current OBD'!$B$6:$AL$2097,36,0)="Yes","12"," ")</f>
        <v>12</v>
      </c>
      <c r="S190" s="44">
        <v>902</v>
      </c>
      <c r="T190" s="44">
        <v>0</v>
      </c>
      <c r="U190" s="44">
        <v>1190</v>
      </c>
      <c r="V190" s="12">
        <f t="shared" si="17"/>
        <v>0.7579831932773109</v>
      </c>
      <c r="W190" s="12">
        <f t="shared" si="18"/>
        <v>0</v>
      </c>
      <c r="X190" s="12">
        <f t="shared" si="14"/>
        <v>0.7579831932773109</v>
      </c>
    </row>
    <row r="191" spans="1:24">
      <c r="A191" s="17" t="str">
        <f>VLOOKUP(C191,'Current OBD'!$B$6:$K$2098,4,0)</f>
        <v>Clark</v>
      </c>
      <c r="B191" s="17" t="str">
        <f>VLOOKUP(C191,'Current OBD'!$B$6:$K$2098,3,0)</f>
        <v>06-037</v>
      </c>
      <c r="C191" s="18">
        <v>665418</v>
      </c>
      <c r="D191" s="8" t="s">
        <v>5133</v>
      </c>
      <c r="E191" s="20" t="str">
        <f>IF(VLOOKUP(C191,'Current OBD'!$B$6:$AL$2097,23,0)="Yes","PK"," ")</f>
        <v xml:space="preserve"> </v>
      </c>
      <c r="F191" s="20" t="str">
        <f>IF(VLOOKUP(C191,'Current OBD'!$B$6:$AL$2097,24,0)="Yes","K"," ")</f>
        <v xml:space="preserve"> </v>
      </c>
      <c r="G191" s="20" t="str">
        <f>IF(VLOOKUP(C191,'Current OBD'!$B$6:$AL$2097,25,0)="Yes","1"," ")</f>
        <v xml:space="preserve"> </v>
      </c>
      <c r="H191" s="20" t="str">
        <f>IF(VLOOKUP(C191,'Current OBD'!$B$6:$AL$2097,26,0)="Yes","2"," ")</f>
        <v xml:space="preserve"> </v>
      </c>
      <c r="I191" s="20" t="str">
        <f>IF(VLOOKUP(C191,'Current OBD'!$B$6:$AL$2097,27,0)="Yes","3"," ")</f>
        <v xml:space="preserve"> </v>
      </c>
      <c r="J191" s="20" t="str">
        <f>IF(VLOOKUP(C191,'Current OBD'!$B$6:$AL$2097,28,0)="Yes","4"," ")</f>
        <v xml:space="preserve"> </v>
      </c>
      <c r="K191" s="20" t="str">
        <f>IF(VLOOKUP(C191,'Current OBD'!$B$6:$AL$2097,29,0)="Yes","5"," ")</f>
        <v xml:space="preserve"> </v>
      </c>
      <c r="L191" s="20" t="str">
        <f>IF(VLOOKUP(C191,'Current OBD'!$B$6:$AL$2097,30,0)="Yes","6"," ")</f>
        <v>6</v>
      </c>
      <c r="M191" s="20" t="str">
        <f>IF(VLOOKUP(C191,'Current OBD'!$B$6:$AL$2097,31,0)="Yes","7"," ")</f>
        <v>7</v>
      </c>
      <c r="N191" s="20" t="str">
        <f>IF(VLOOKUP(C191,'Current OBD'!$B$6:$AL$2097,32,0)="Yes","8"," ")</f>
        <v>8</v>
      </c>
      <c r="O191" s="20" t="str">
        <f>IF(VLOOKUP(C191,'Current OBD'!$B$6:$AL$2097,33,0)="Yes","9"," ")</f>
        <v>9</v>
      </c>
      <c r="P191" s="20" t="str">
        <f>IF(VLOOKUP(C191,'Current OBD'!$B$6:$AL$2097,34,0)="Yes","10"," ")</f>
        <v>10</v>
      </c>
      <c r="Q191" s="20" t="str">
        <f>IF(VLOOKUP(C191,'Current OBD'!$B$6:$AL$2097,35,0)="Yes","11"," ")</f>
        <v>11</v>
      </c>
      <c r="R191" s="20" t="str">
        <f>IF(VLOOKUP(C191,'Current OBD'!$B$6:$AL$2097,36,0)="Yes","12"," ")</f>
        <v>12</v>
      </c>
      <c r="S191" s="44">
        <v>221</v>
      </c>
      <c r="T191" s="44">
        <v>0</v>
      </c>
      <c r="U191" s="44">
        <v>599</v>
      </c>
      <c r="V191" s="12">
        <f t="shared" si="17"/>
        <v>0.36894824707846413</v>
      </c>
      <c r="W191" s="12">
        <f t="shared" si="18"/>
        <v>0</v>
      </c>
      <c r="X191" s="12">
        <f t="shared" si="14"/>
        <v>0.36894824707846413</v>
      </c>
    </row>
    <row r="192" spans="1:24">
      <c r="A192" s="17" t="str">
        <f>VLOOKUP(C192,'Current OBD'!$B$6:$K$2098,4,0)</f>
        <v>Clark</v>
      </c>
      <c r="B192" s="17" t="str">
        <f>VLOOKUP(C192,'Current OBD'!$B$6:$K$2098,3,0)</f>
        <v>06-037</v>
      </c>
      <c r="C192" s="18">
        <v>665738</v>
      </c>
      <c r="D192" s="8" t="s">
        <v>5135</v>
      </c>
      <c r="E192" s="20" t="str">
        <f>IF(VLOOKUP(C192,'Current OBD'!$B$6:$AL$2097,23,0)="Yes","PK"," ")</f>
        <v xml:space="preserve"> </v>
      </c>
      <c r="F192" s="20" t="str">
        <f>IF(VLOOKUP(C192,'Current OBD'!$B$6:$AL$2097,24,0)="Yes","K"," ")</f>
        <v xml:space="preserve"> </v>
      </c>
      <c r="G192" s="20" t="str">
        <f>IF(VLOOKUP(C192,'Current OBD'!$B$6:$AL$2097,25,0)="Yes","1"," ")</f>
        <v xml:space="preserve"> </v>
      </c>
      <c r="H192" s="20" t="str">
        <f>IF(VLOOKUP(C192,'Current OBD'!$B$6:$AL$2097,26,0)="Yes","2"," ")</f>
        <v xml:space="preserve"> </v>
      </c>
      <c r="I192" s="20" t="str">
        <f>IF(VLOOKUP(C192,'Current OBD'!$B$6:$AL$2097,27,0)="Yes","3"," ")</f>
        <v xml:space="preserve"> </v>
      </c>
      <c r="J192" s="20" t="str">
        <f>IF(VLOOKUP(C192,'Current OBD'!$B$6:$AL$2097,28,0)="Yes","4"," ")</f>
        <v xml:space="preserve"> </v>
      </c>
      <c r="K192" s="20" t="str">
        <f>IF(VLOOKUP(C192,'Current OBD'!$B$6:$AL$2097,29,0)="Yes","5"," ")</f>
        <v xml:space="preserve"> </v>
      </c>
      <c r="L192" s="20" t="str">
        <f>IF(VLOOKUP(C192,'Current OBD'!$B$6:$AL$2097,30,0)="Yes","6"," ")</f>
        <v>6</v>
      </c>
      <c r="M192" s="20" t="str">
        <f>IF(VLOOKUP(C192,'Current OBD'!$B$6:$AL$2097,31,0)="Yes","7"," ")</f>
        <v>7</v>
      </c>
      <c r="N192" s="20" t="str">
        <f>IF(VLOOKUP(C192,'Current OBD'!$B$6:$AL$2097,32,0)="Yes","8"," ")</f>
        <v>8</v>
      </c>
      <c r="O192" s="20" t="str">
        <f>IF(VLOOKUP(C192,'Current OBD'!$B$6:$AL$2097,33,0)="Yes","9"," ")</f>
        <v xml:space="preserve"> </v>
      </c>
      <c r="P192" s="20" t="str">
        <f>IF(VLOOKUP(C192,'Current OBD'!$B$6:$AL$2097,34,0)="Yes","10"," ")</f>
        <v xml:space="preserve"> </v>
      </c>
      <c r="Q192" s="20" t="str">
        <f>IF(VLOOKUP(C192,'Current OBD'!$B$6:$AL$2097,35,0)="Yes","11"," ")</f>
        <v xml:space="preserve"> </v>
      </c>
      <c r="R192" s="20" t="str">
        <f>IF(VLOOKUP(C192,'Current OBD'!$B$6:$AL$2097,36,0)="Yes","12"," ")</f>
        <v xml:space="preserve"> </v>
      </c>
      <c r="S192" s="44">
        <v>369</v>
      </c>
      <c r="T192" s="44">
        <v>0</v>
      </c>
      <c r="U192" s="44">
        <v>544</v>
      </c>
      <c r="V192" s="12">
        <f t="shared" si="17"/>
        <v>0.6783088235294118</v>
      </c>
      <c r="W192" s="12">
        <f t="shared" si="18"/>
        <v>0</v>
      </c>
      <c r="X192" s="12">
        <f t="shared" si="14"/>
        <v>0.6783088235294118</v>
      </c>
    </row>
    <row r="193" spans="1:24">
      <c r="A193" s="17" t="str">
        <f>VLOOKUP(C193,'Current OBD'!$B$6:$K$2098,4,0)</f>
        <v>Clark</v>
      </c>
      <c r="B193" s="17" t="str">
        <f>VLOOKUP(C193,'Current OBD'!$B$6:$K$2098,3,0)</f>
        <v>06-037</v>
      </c>
      <c r="C193" s="18">
        <v>661228</v>
      </c>
      <c r="D193" s="8" t="s">
        <v>5137</v>
      </c>
      <c r="E193" s="20" t="str">
        <f>IF(VLOOKUP(C193,'Current OBD'!$B$6:$AL$2097,23,0)="Yes","PK"," ")</f>
        <v xml:space="preserve"> </v>
      </c>
      <c r="F193" s="20" t="str">
        <f>IF(VLOOKUP(C193,'Current OBD'!$B$6:$AL$2097,24,0)="Yes","K"," ")</f>
        <v>K</v>
      </c>
      <c r="G193" s="20" t="str">
        <f>IF(VLOOKUP(C193,'Current OBD'!$B$6:$AL$2097,25,0)="Yes","1"," ")</f>
        <v>1</v>
      </c>
      <c r="H193" s="20" t="str">
        <f>IF(VLOOKUP(C193,'Current OBD'!$B$6:$AL$2097,26,0)="Yes","2"," ")</f>
        <v>2</v>
      </c>
      <c r="I193" s="20" t="str">
        <f>IF(VLOOKUP(C193,'Current OBD'!$B$6:$AL$2097,27,0)="Yes","3"," ")</f>
        <v>3</v>
      </c>
      <c r="J193" s="20" t="str">
        <f>IF(VLOOKUP(C193,'Current OBD'!$B$6:$AL$2097,28,0)="Yes","4"," ")</f>
        <v>4</v>
      </c>
      <c r="K193" s="20" t="str">
        <f>IF(VLOOKUP(C193,'Current OBD'!$B$6:$AL$2097,29,0)="Yes","5"," ")</f>
        <v>5</v>
      </c>
      <c r="L193" s="20" t="str">
        <f>IF(VLOOKUP(C193,'Current OBD'!$B$6:$AL$2097,30,0)="Yes","6"," ")</f>
        <v>6</v>
      </c>
      <c r="M193" s="20" t="str">
        <f>IF(VLOOKUP(C193,'Current OBD'!$B$6:$AL$2097,31,0)="Yes","7"," ")</f>
        <v>7</v>
      </c>
      <c r="N193" s="20" t="str">
        <f>IF(VLOOKUP(C193,'Current OBD'!$B$6:$AL$2097,32,0)="Yes","8"," ")</f>
        <v>8</v>
      </c>
      <c r="O193" s="20" t="str">
        <f>IF(VLOOKUP(C193,'Current OBD'!$B$6:$AL$2097,33,0)="Yes","9"," ")</f>
        <v>9</v>
      </c>
      <c r="P193" s="20" t="str">
        <f>IF(VLOOKUP(C193,'Current OBD'!$B$6:$AL$2097,34,0)="Yes","10"," ")</f>
        <v>10</v>
      </c>
      <c r="Q193" s="20" t="str">
        <f>IF(VLOOKUP(C193,'Current OBD'!$B$6:$AL$2097,35,0)="Yes","11"," ")</f>
        <v>11</v>
      </c>
      <c r="R193" s="20" t="str">
        <f>IF(VLOOKUP(C193,'Current OBD'!$B$6:$AL$2097,36,0)="Yes","12"," ")</f>
        <v>12</v>
      </c>
      <c r="S193" s="44">
        <v>61</v>
      </c>
      <c r="T193" s="44">
        <v>0</v>
      </c>
      <c r="U193" s="44">
        <v>69</v>
      </c>
      <c r="V193" s="12">
        <f t="shared" si="17"/>
        <v>0.88405797101449279</v>
      </c>
      <c r="W193" s="12">
        <f t="shared" si="18"/>
        <v>0</v>
      </c>
      <c r="X193" s="12">
        <f t="shared" ref="X193:X256" si="19">(S193+T193)/U193</f>
        <v>0.88405797101449279</v>
      </c>
    </row>
    <row r="194" spans="1:24">
      <c r="A194" s="17" t="str">
        <f>VLOOKUP(C194,'Current OBD'!$B$6:$K$2098,4,0)</f>
        <v>Clark</v>
      </c>
      <c r="B194" s="17" t="str">
        <f>VLOOKUP(C194,'Current OBD'!$B$6:$K$2098,3,0)</f>
        <v>06-037</v>
      </c>
      <c r="C194" s="18">
        <v>661217</v>
      </c>
      <c r="D194" s="8" t="s">
        <v>5139</v>
      </c>
      <c r="E194" s="20" t="str">
        <f>IF(VLOOKUP(C194,'Current OBD'!$B$6:$AL$2097,23,0)="Yes","PK"," ")</f>
        <v xml:space="preserve"> </v>
      </c>
      <c r="F194" s="20" t="str">
        <f>IF(VLOOKUP(C194,'Current OBD'!$B$6:$AL$2097,24,0)="Yes","K"," ")</f>
        <v>K</v>
      </c>
      <c r="G194" s="20" t="str">
        <f>IF(VLOOKUP(C194,'Current OBD'!$B$6:$AL$2097,25,0)="Yes","1"," ")</f>
        <v>1</v>
      </c>
      <c r="H194" s="20" t="str">
        <f>IF(VLOOKUP(C194,'Current OBD'!$B$6:$AL$2097,26,0)="Yes","2"," ")</f>
        <v>2</v>
      </c>
      <c r="I194" s="20" t="str">
        <f>IF(VLOOKUP(C194,'Current OBD'!$B$6:$AL$2097,27,0)="Yes","3"," ")</f>
        <v>3</v>
      </c>
      <c r="J194" s="20" t="str">
        <f>IF(VLOOKUP(C194,'Current OBD'!$B$6:$AL$2097,28,0)="Yes","4"," ")</f>
        <v>4</v>
      </c>
      <c r="K194" s="20" t="str">
        <f>IF(VLOOKUP(C194,'Current OBD'!$B$6:$AL$2097,29,0)="Yes","5"," ")</f>
        <v>5</v>
      </c>
      <c r="L194" s="20" t="str">
        <f>IF(VLOOKUP(C194,'Current OBD'!$B$6:$AL$2097,30,0)="Yes","6"," ")</f>
        <v xml:space="preserve"> </v>
      </c>
      <c r="M194" s="20" t="str">
        <f>IF(VLOOKUP(C194,'Current OBD'!$B$6:$AL$2097,31,0)="Yes","7"," ")</f>
        <v xml:space="preserve"> </v>
      </c>
      <c r="N194" s="20" t="str">
        <f>IF(VLOOKUP(C194,'Current OBD'!$B$6:$AL$2097,32,0)="Yes","8"," ")</f>
        <v xml:space="preserve"> </v>
      </c>
      <c r="O194" s="20" t="str">
        <f>IF(VLOOKUP(C194,'Current OBD'!$B$6:$AL$2097,33,0)="Yes","9"," ")</f>
        <v xml:space="preserve"> </v>
      </c>
      <c r="P194" s="20" t="str">
        <f>IF(VLOOKUP(C194,'Current OBD'!$B$6:$AL$2097,34,0)="Yes","10"," ")</f>
        <v xml:space="preserve"> </v>
      </c>
      <c r="Q194" s="20" t="str">
        <f>IF(VLOOKUP(C194,'Current OBD'!$B$6:$AL$2097,35,0)="Yes","11"," ")</f>
        <v xml:space="preserve"> </v>
      </c>
      <c r="R194" s="20" t="str">
        <f>IF(VLOOKUP(C194,'Current OBD'!$B$6:$AL$2097,36,0)="Yes","12"," ")</f>
        <v xml:space="preserve"> </v>
      </c>
      <c r="S194" s="44">
        <v>120</v>
      </c>
      <c r="T194" s="44">
        <v>0</v>
      </c>
      <c r="U194" s="44">
        <v>332</v>
      </c>
      <c r="V194" s="12">
        <f t="shared" si="17"/>
        <v>0.36144578313253012</v>
      </c>
      <c r="W194" s="12">
        <f t="shared" si="18"/>
        <v>0</v>
      </c>
      <c r="X194" s="12">
        <f t="shared" si="19"/>
        <v>0.36144578313253012</v>
      </c>
    </row>
    <row r="195" spans="1:24">
      <c r="A195" s="17" t="str">
        <f>VLOOKUP(C195,'Current OBD'!$B$6:$K$2098,4,0)</f>
        <v>Clark</v>
      </c>
      <c r="B195" s="17" t="str">
        <f>VLOOKUP(C195,'Current OBD'!$B$6:$K$2098,3,0)</f>
        <v>06-037</v>
      </c>
      <c r="C195" s="18">
        <v>665746</v>
      </c>
      <c r="D195" s="8" t="s">
        <v>4988</v>
      </c>
      <c r="E195" s="20" t="str">
        <f>IF(VLOOKUP(C195,'Current OBD'!$B$6:$AL$2097,23,0)="Yes","PK"," ")</f>
        <v xml:space="preserve"> </v>
      </c>
      <c r="F195" s="20" t="str">
        <f>IF(VLOOKUP(C195,'Current OBD'!$B$6:$AL$2097,24,0)="Yes","K"," ")</f>
        <v>K</v>
      </c>
      <c r="G195" s="20" t="str">
        <f>IF(VLOOKUP(C195,'Current OBD'!$B$6:$AL$2097,25,0)="Yes","1"," ")</f>
        <v>1</v>
      </c>
      <c r="H195" s="20" t="str">
        <f>IF(VLOOKUP(C195,'Current OBD'!$B$6:$AL$2097,26,0)="Yes","2"," ")</f>
        <v>2</v>
      </c>
      <c r="I195" s="20" t="str">
        <f>IF(VLOOKUP(C195,'Current OBD'!$B$6:$AL$2097,27,0)="Yes","3"," ")</f>
        <v>3</v>
      </c>
      <c r="J195" s="20" t="str">
        <f>IF(VLOOKUP(C195,'Current OBD'!$B$6:$AL$2097,28,0)="Yes","4"," ")</f>
        <v>4</v>
      </c>
      <c r="K195" s="20" t="str">
        <f>IF(VLOOKUP(C195,'Current OBD'!$B$6:$AL$2097,29,0)="Yes","5"," ")</f>
        <v>5</v>
      </c>
      <c r="L195" s="20" t="str">
        <f>IF(VLOOKUP(C195,'Current OBD'!$B$6:$AL$2097,30,0)="Yes","6"," ")</f>
        <v xml:space="preserve"> </v>
      </c>
      <c r="M195" s="20" t="str">
        <f>IF(VLOOKUP(C195,'Current OBD'!$B$6:$AL$2097,31,0)="Yes","7"," ")</f>
        <v xml:space="preserve"> </v>
      </c>
      <c r="N195" s="20" t="str">
        <f>IF(VLOOKUP(C195,'Current OBD'!$B$6:$AL$2097,32,0)="Yes","8"," ")</f>
        <v xml:space="preserve"> </v>
      </c>
      <c r="O195" s="20" t="str">
        <f>IF(VLOOKUP(C195,'Current OBD'!$B$6:$AL$2097,33,0)="Yes","9"," ")</f>
        <v xml:space="preserve"> </v>
      </c>
      <c r="P195" s="20" t="str">
        <f>IF(VLOOKUP(C195,'Current OBD'!$B$6:$AL$2097,34,0)="Yes","10"," ")</f>
        <v xml:space="preserve"> </v>
      </c>
      <c r="Q195" s="20" t="str">
        <f>IF(VLOOKUP(C195,'Current OBD'!$B$6:$AL$2097,35,0)="Yes","11"," ")</f>
        <v xml:space="preserve"> </v>
      </c>
      <c r="R195" s="20" t="str">
        <f>IF(VLOOKUP(C195,'Current OBD'!$B$6:$AL$2097,36,0)="Yes","12"," ")</f>
        <v xml:space="preserve"> </v>
      </c>
      <c r="S195" s="44">
        <v>244</v>
      </c>
      <c r="T195" s="44">
        <v>0</v>
      </c>
      <c r="U195" s="44">
        <v>317</v>
      </c>
      <c r="V195" s="12">
        <f t="shared" si="17"/>
        <v>0.7697160883280757</v>
      </c>
      <c r="W195" s="12">
        <f t="shared" si="18"/>
        <v>0</v>
      </c>
      <c r="X195" s="12">
        <f t="shared" si="19"/>
        <v>0.7697160883280757</v>
      </c>
    </row>
    <row r="196" spans="1:24">
      <c r="A196" s="17" t="str">
        <f>VLOOKUP(C196,'Current OBD'!$B$6:$K$2098,4,0)</f>
        <v>Clark</v>
      </c>
      <c r="B196" s="17" t="str">
        <f>VLOOKUP(C196,'Current OBD'!$B$6:$K$2098,3,0)</f>
        <v>06-037</v>
      </c>
      <c r="C196" s="18">
        <v>661216</v>
      </c>
      <c r="D196" s="8" t="s">
        <v>5142</v>
      </c>
      <c r="E196" s="20" t="str">
        <f>IF(VLOOKUP(C196,'Current OBD'!$B$6:$AL$2097,23,0)="Yes","PK"," ")</f>
        <v>PK</v>
      </c>
      <c r="F196" s="20" t="str">
        <f>IF(VLOOKUP(C196,'Current OBD'!$B$6:$AL$2097,24,0)="Yes","K"," ")</f>
        <v>K</v>
      </c>
      <c r="G196" s="20" t="str">
        <f>IF(VLOOKUP(C196,'Current OBD'!$B$6:$AL$2097,25,0)="Yes","1"," ")</f>
        <v>1</v>
      </c>
      <c r="H196" s="20" t="str">
        <f>IF(VLOOKUP(C196,'Current OBD'!$B$6:$AL$2097,26,0)="Yes","2"," ")</f>
        <v>2</v>
      </c>
      <c r="I196" s="20" t="str">
        <f>IF(VLOOKUP(C196,'Current OBD'!$B$6:$AL$2097,27,0)="Yes","3"," ")</f>
        <v>3</v>
      </c>
      <c r="J196" s="20" t="str">
        <f>IF(VLOOKUP(C196,'Current OBD'!$B$6:$AL$2097,28,0)="Yes","4"," ")</f>
        <v>4</v>
      </c>
      <c r="K196" s="20" t="str">
        <f>IF(VLOOKUP(C196,'Current OBD'!$B$6:$AL$2097,29,0)="Yes","5"," ")</f>
        <v>5</v>
      </c>
      <c r="L196" s="20" t="str">
        <f>IF(VLOOKUP(C196,'Current OBD'!$B$6:$AL$2097,30,0)="Yes","6"," ")</f>
        <v xml:space="preserve"> </v>
      </c>
      <c r="M196" s="20" t="str">
        <f>IF(VLOOKUP(C196,'Current OBD'!$B$6:$AL$2097,31,0)="Yes","7"," ")</f>
        <v xml:space="preserve"> </v>
      </c>
      <c r="N196" s="20" t="str">
        <f>IF(VLOOKUP(C196,'Current OBD'!$B$6:$AL$2097,32,0)="Yes","8"," ")</f>
        <v xml:space="preserve"> </v>
      </c>
      <c r="O196" s="20" t="str">
        <f>IF(VLOOKUP(C196,'Current OBD'!$B$6:$AL$2097,33,0)="Yes","9"," ")</f>
        <v xml:space="preserve"> </v>
      </c>
      <c r="P196" s="20" t="str">
        <f>IF(VLOOKUP(C196,'Current OBD'!$B$6:$AL$2097,34,0)="Yes","10"," ")</f>
        <v xml:space="preserve"> </v>
      </c>
      <c r="Q196" s="20" t="str">
        <f>IF(VLOOKUP(C196,'Current OBD'!$B$6:$AL$2097,35,0)="Yes","11"," ")</f>
        <v xml:space="preserve"> </v>
      </c>
      <c r="R196" s="20" t="str">
        <f>IF(VLOOKUP(C196,'Current OBD'!$B$6:$AL$2097,36,0)="Yes","12"," ")</f>
        <v xml:space="preserve"> </v>
      </c>
      <c r="S196" s="44">
        <v>490</v>
      </c>
      <c r="T196" s="44">
        <v>0</v>
      </c>
      <c r="U196" s="44">
        <v>490</v>
      </c>
      <c r="V196" s="12">
        <f t="shared" si="17"/>
        <v>1</v>
      </c>
      <c r="W196" s="12">
        <f t="shared" si="18"/>
        <v>0</v>
      </c>
      <c r="X196" s="12">
        <f t="shared" si="19"/>
        <v>1</v>
      </c>
    </row>
    <row r="197" spans="1:24">
      <c r="A197" s="17" t="str">
        <f>VLOOKUP(C197,'Current OBD'!$B$6:$K$2098,4,0)</f>
        <v>Clark</v>
      </c>
      <c r="B197" s="17" t="str">
        <f>VLOOKUP(C197,'Current OBD'!$B$6:$K$2098,3,0)</f>
        <v>06-037</v>
      </c>
      <c r="C197" s="18">
        <v>665739</v>
      </c>
      <c r="D197" s="8" t="s">
        <v>3441</v>
      </c>
      <c r="E197" s="20" t="str">
        <f>IF(VLOOKUP(C197,'Current OBD'!$B$6:$AL$2097,23,0)="Yes","PK"," ")</f>
        <v xml:space="preserve"> </v>
      </c>
      <c r="F197" s="20" t="str">
        <f>IF(VLOOKUP(C197,'Current OBD'!$B$6:$AL$2097,24,0)="Yes","K"," ")</f>
        <v xml:space="preserve"> </v>
      </c>
      <c r="G197" s="20" t="str">
        <f>IF(VLOOKUP(C197,'Current OBD'!$B$6:$AL$2097,25,0)="Yes","1"," ")</f>
        <v xml:space="preserve"> </v>
      </c>
      <c r="H197" s="20" t="str">
        <f>IF(VLOOKUP(C197,'Current OBD'!$B$6:$AL$2097,26,0)="Yes","2"," ")</f>
        <v xml:space="preserve"> </v>
      </c>
      <c r="I197" s="20" t="str">
        <f>IF(VLOOKUP(C197,'Current OBD'!$B$6:$AL$2097,27,0)="Yes","3"," ")</f>
        <v xml:space="preserve"> </v>
      </c>
      <c r="J197" s="20" t="str">
        <f>IF(VLOOKUP(C197,'Current OBD'!$B$6:$AL$2097,28,0)="Yes","4"," ")</f>
        <v xml:space="preserve"> </v>
      </c>
      <c r="K197" s="20" t="str">
        <f>IF(VLOOKUP(C197,'Current OBD'!$B$6:$AL$2097,29,0)="Yes","5"," ")</f>
        <v xml:space="preserve"> </v>
      </c>
      <c r="L197" s="20" t="str">
        <f>IF(VLOOKUP(C197,'Current OBD'!$B$6:$AL$2097,30,0)="Yes","6"," ")</f>
        <v>6</v>
      </c>
      <c r="M197" s="20" t="str">
        <f>IF(VLOOKUP(C197,'Current OBD'!$B$6:$AL$2097,31,0)="Yes","7"," ")</f>
        <v>7</v>
      </c>
      <c r="N197" s="20" t="str">
        <f>IF(VLOOKUP(C197,'Current OBD'!$B$6:$AL$2097,32,0)="Yes","8"," ")</f>
        <v>8</v>
      </c>
      <c r="O197" s="20" t="str">
        <f>IF(VLOOKUP(C197,'Current OBD'!$B$6:$AL$2097,33,0)="Yes","9"," ")</f>
        <v xml:space="preserve"> </v>
      </c>
      <c r="P197" s="20" t="str">
        <f>IF(VLOOKUP(C197,'Current OBD'!$B$6:$AL$2097,34,0)="Yes","10"," ")</f>
        <v xml:space="preserve"> </v>
      </c>
      <c r="Q197" s="20" t="str">
        <f>IF(VLOOKUP(C197,'Current OBD'!$B$6:$AL$2097,35,0)="Yes","11"," ")</f>
        <v xml:space="preserve"> </v>
      </c>
      <c r="R197" s="20" t="str">
        <f>IF(VLOOKUP(C197,'Current OBD'!$B$6:$AL$2097,36,0)="Yes","12"," ")</f>
        <v xml:space="preserve"> </v>
      </c>
      <c r="S197" s="44">
        <v>889</v>
      </c>
      <c r="T197" s="44">
        <v>0</v>
      </c>
      <c r="U197" s="44">
        <v>889</v>
      </c>
      <c r="V197" s="12">
        <f t="shared" si="17"/>
        <v>1</v>
      </c>
      <c r="W197" s="12">
        <f t="shared" si="18"/>
        <v>0</v>
      </c>
      <c r="X197" s="12">
        <f t="shared" si="19"/>
        <v>1</v>
      </c>
    </row>
    <row r="198" spans="1:24">
      <c r="A198" s="17" t="str">
        <f>VLOOKUP(C198,'Current OBD'!$B$6:$K$2098,4,0)</f>
        <v>Clark</v>
      </c>
      <c r="B198" s="17" t="str">
        <f>VLOOKUP(C198,'Current OBD'!$B$6:$K$2098,3,0)</f>
        <v>06-037</v>
      </c>
      <c r="C198" s="18">
        <v>665753</v>
      </c>
      <c r="D198" s="8" t="s">
        <v>5145</v>
      </c>
      <c r="E198" s="20" t="str">
        <f>IF(VLOOKUP(C198,'Current OBD'!$B$6:$AL$2097,23,0)="Yes","PK"," ")</f>
        <v xml:space="preserve"> </v>
      </c>
      <c r="F198" s="20" t="str">
        <f>IF(VLOOKUP(C198,'Current OBD'!$B$6:$AL$2097,24,0)="Yes","K"," ")</f>
        <v>K</v>
      </c>
      <c r="G198" s="20" t="str">
        <f>IF(VLOOKUP(C198,'Current OBD'!$B$6:$AL$2097,25,0)="Yes","1"," ")</f>
        <v>1</v>
      </c>
      <c r="H198" s="20" t="str">
        <f>IF(VLOOKUP(C198,'Current OBD'!$B$6:$AL$2097,26,0)="Yes","2"," ")</f>
        <v>2</v>
      </c>
      <c r="I198" s="20" t="str">
        <f>IF(VLOOKUP(C198,'Current OBD'!$B$6:$AL$2097,27,0)="Yes","3"," ")</f>
        <v>3</v>
      </c>
      <c r="J198" s="20" t="str">
        <f>IF(VLOOKUP(C198,'Current OBD'!$B$6:$AL$2097,28,0)="Yes","4"," ")</f>
        <v>4</v>
      </c>
      <c r="K198" s="20" t="str">
        <f>IF(VLOOKUP(C198,'Current OBD'!$B$6:$AL$2097,29,0)="Yes","5"," ")</f>
        <v>5</v>
      </c>
      <c r="L198" s="20" t="str">
        <f>IF(VLOOKUP(C198,'Current OBD'!$B$6:$AL$2097,30,0)="Yes","6"," ")</f>
        <v xml:space="preserve"> </v>
      </c>
      <c r="M198" s="20" t="str">
        <f>IF(VLOOKUP(C198,'Current OBD'!$B$6:$AL$2097,31,0)="Yes","7"," ")</f>
        <v xml:space="preserve"> </v>
      </c>
      <c r="N198" s="20" t="str">
        <f>IF(VLOOKUP(C198,'Current OBD'!$B$6:$AL$2097,32,0)="Yes","8"," ")</f>
        <v xml:space="preserve"> </v>
      </c>
      <c r="O198" s="20" t="str">
        <f>IF(VLOOKUP(C198,'Current OBD'!$B$6:$AL$2097,33,0)="Yes","9"," ")</f>
        <v xml:space="preserve"> </v>
      </c>
      <c r="P198" s="20" t="str">
        <f>IF(VLOOKUP(C198,'Current OBD'!$B$6:$AL$2097,34,0)="Yes","10"," ")</f>
        <v xml:space="preserve"> </v>
      </c>
      <c r="Q198" s="20" t="str">
        <f>IF(VLOOKUP(C198,'Current OBD'!$B$6:$AL$2097,35,0)="Yes","11"," ")</f>
        <v xml:space="preserve"> </v>
      </c>
      <c r="R198" s="20" t="str">
        <f>IF(VLOOKUP(C198,'Current OBD'!$B$6:$AL$2097,36,0)="Yes","12"," ")</f>
        <v xml:space="preserve"> </v>
      </c>
      <c r="S198" s="44">
        <v>313</v>
      </c>
      <c r="T198" s="44">
        <v>0</v>
      </c>
      <c r="U198" s="44">
        <v>486</v>
      </c>
      <c r="V198" s="12">
        <f t="shared" si="17"/>
        <v>0.6440329218106996</v>
      </c>
      <c r="W198" s="12">
        <f t="shared" si="18"/>
        <v>0</v>
      </c>
      <c r="X198" s="12">
        <f t="shared" si="19"/>
        <v>0.6440329218106996</v>
      </c>
    </row>
    <row r="199" spans="1:24">
      <c r="A199" s="17" t="str">
        <f>VLOOKUP(C199,'Current OBD'!$B$6:$K$2098,4,0)</f>
        <v>Clark</v>
      </c>
      <c r="B199" s="17" t="str">
        <f>VLOOKUP(C199,'Current OBD'!$B$6:$K$2098,3,0)</f>
        <v>06-037</v>
      </c>
      <c r="C199" s="18">
        <v>665752</v>
      </c>
      <c r="D199" s="8" t="s">
        <v>5147</v>
      </c>
      <c r="E199" s="20" t="str">
        <f>IF(VLOOKUP(C199,'Current OBD'!$B$6:$AL$2097,23,0)="Yes","PK"," ")</f>
        <v>PK</v>
      </c>
      <c r="F199" s="20" t="str">
        <f>IF(VLOOKUP(C199,'Current OBD'!$B$6:$AL$2097,24,0)="Yes","K"," ")</f>
        <v>K</v>
      </c>
      <c r="G199" s="20" t="str">
        <f>IF(VLOOKUP(C199,'Current OBD'!$B$6:$AL$2097,25,0)="Yes","1"," ")</f>
        <v>1</v>
      </c>
      <c r="H199" s="20" t="str">
        <f>IF(VLOOKUP(C199,'Current OBD'!$B$6:$AL$2097,26,0)="Yes","2"," ")</f>
        <v>2</v>
      </c>
      <c r="I199" s="20" t="str">
        <f>IF(VLOOKUP(C199,'Current OBD'!$B$6:$AL$2097,27,0)="Yes","3"," ")</f>
        <v>3</v>
      </c>
      <c r="J199" s="20" t="str">
        <f>IF(VLOOKUP(C199,'Current OBD'!$B$6:$AL$2097,28,0)="Yes","4"," ")</f>
        <v>4</v>
      </c>
      <c r="K199" s="20" t="str">
        <f>IF(VLOOKUP(C199,'Current OBD'!$B$6:$AL$2097,29,0)="Yes","5"," ")</f>
        <v>5</v>
      </c>
      <c r="L199" s="20" t="str">
        <f>IF(VLOOKUP(C199,'Current OBD'!$B$6:$AL$2097,30,0)="Yes","6"," ")</f>
        <v xml:space="preserve"> </v>
      </c>
      <c r="M199" s="20" t="str">
        <f>IF(VLOOKUP(C199,'Current OBD'!$B$6:$AL$2097,31,0)="Yes","7"," ")</f>
        <v xml:space="preserve"> </v>
      </c>
      <c r="N199" s="20" t="str">
        <f>IF(VLOOKUP(C199,'Current OBD'!$B$6:$AL$2097,32,0)="Yes","8"," ")</f>
        <v xml:space="preserve"> </v>
      </c>
      <c r="O199" s="20" t="str">
        <f>IF(VLOOKUP(C199,'Current OBD'!$B$6:$AL$2097,33,0)="Yes","9"," ")</f>
        <v xml:space="preserve"> </v>
      </c>
      <c r="P199" s="20" t="str">
        <f>IF(VLOOKUP(C199,'Current OBD'!$B$6:$AL$2097,34,0)="Yes","10"," ")</f>
        <v xml:space="preserve"> </v>
      </c>
      <c r="Q199" s="20" t="str">
        <f>IF(VLOOKUP(C199,'Current OBD'!$B$6:$AL$2097,35,0)="Yes","11"," ")</f>
        <v xml:space="preserve"> </v>
      </c>
      <c r="R199" s="20" t="str">
        <f>IF(VLOOKUP(C199,'Current OBD'!$B$6:$AL$2097,36,0)="Yes","12"," ")</f>
        <v xml:space="preserve"> </v>
      </c>
      <c r="S199" s="44">
        <v>659</v>
      </c>
      <c r="T199" s="44">
        <v>0</v>
      </c>
      <c r="U199" s="44">
        <v>687</v>
      </c>
      <c r="V199" s="12">
        <f t="shared" si="17"/>
        <v>0.95924308588064044</v>
      </c>
      <c r="W199" s="12">
        <f t="shared" si="18"/>
        <v>0</v>
      </c>
      <c r="X199" s="12">
        <f t="shared" si="19"/>
        <v>0.95924308588064044</v>
      </c>
    </row>
    <row r="200" spans="1:24">
      <c r="A200" s="17" t="str">
        <f>VLOOKUP(C200,'Current OBD'!$B$6:$K$2098,4,0)</f>
        <v>Clark</v>
      </c>
      <c r="B200" s="17" t="str">
        <f>VLOOKUP(C200,'Current OBD'!$B$6:$K$2098,3,0)</f>
        <v>06-037</v>
      </c>
      <c r="C200" s="18">
        <v>687570</v>
      </c>
      <c r="D200" s="8" t="s">
        <v>5149</v>
      </c>
      <c r="E200" s="20" t="str">
        <f>IF(VLOOKUP(C200,'Current OBD'!$B$6:$AL$2097,23,0)="Yes","PK"," ")</f>
        <v xml:space="preserve"> </v>
      </c>
      <c r="F200" s="20" t="str">
        <f>IF(VLOOKUP(C200,'Current OBD'!$B$6:$AL$2097,24,0)="Yes","K"," ")</f>
        <v>K</v>
      </c>
      <c r="G200" s="20" t="str">
        <f>IF(VLOOKUP(C200,'Current OBD'!$B$6:$AL$2097,25,0)="Yes","1"," ")</f>
        <v>1</v>
      </c>
      <c r="H200" s="20" t="str">
        <f>IF(VLOOKUP(C200,'Current OBD'!$B$6:$AL$2097,26,0)="Yes","2"," ")</f>
        <v xml:space="preserve"> </v>
      </c>
      <c r="I200" s="20" t="str">
        <f>IF(VLOOKUP(C200,'Current OBD'!$B$6:$AL$2097,27,0)="Yes","3"," ")</f>
        <v xml:space="preserve"> </v>
      </c>
      <c r="J200" s="20" t="str">
        <f>IF(VLOOKUP(C200,'Current OBD'!$B$6:$AL$2097,28,0)="Yes","4"," ")</f>
        <v xml:space="preserve"> </v>
      </c>
      <c r="K200" s="20" t="str">
        <f>IF(VLOOKUP(C200,'Current OBD'!$B$6:$AL$2097,29,0)="Yes","5"," ")</f>
        <v xml:space="preserve"> </v>
      </c>
      <c r="L200" s="20" t="str">
        <f>IF(VLOOKUP(C200,'Current OBD'!$B$6:$AL$2097,30,0)="Yes","6"," ")</f>
        <v xml:space="preserve"> </v>
      </c>
      <c r="M200" s="20" t="str">
        <f>IF(VLOOKUP(C200,'Current OBD'!$B$6:$AL$2097,31,0)="Yes","7"," ")</f>
        <v xml:space="preserve"> </v>
      </c>
      <c r="N200" s="20" t="str">
        <f>IF(VLOOKUP(C200,'Current OBD'!$B$6:$AL$2097,32,0)="Yes","8"," ")</f>
        <v xml:space="preserve"> </v>
      </c>
      <c r="O200" s="20" t="str">
        <f>IF(VLOOKUP(C200,'Current OBD'!$B$6:$AL$2097,33,0)="Yes","9"," ")</f>
        <v xml:space="preserve"> </v>
      </c>
      <c r="P200" s="20" t="str">
        <f>IF(VLOOKUP(C200,'Current OBD'!$B$6:$AL$2097,34,0)="Yes","10"," ")</f>
        <v xml:space="preserve"> </v>
      </c>
      <c r="Q200" s="20" t="str">
        <f>IF(VLOOKUP(C200,'Current OBD'!$B$6:$AL$2097,35,0)="Yes","11"," ")</f>
        <v xml:space="preserve"> </v>
      </c>
      <c r="R200" s="20" t="str">
        <f>IF(VLOOKUP(C200,'Current OBD'!$B$6:$AL$2097,36,0)="Yes","12"," ")</f>
        <v xml:space="preserve"> </v>
      </c>
      <c r="S200" s="44">
        <v>53</v>
      </c>
      <c r="T200" s="44">
        <v>0</v>
      </c>
      <c r="U200" s="44">
        <v>118</v>
      </c>
      <c r="V200" s="12">
        <f t="shared" si="17"/>
        <v>0.44915254237288138</v>
      </c>
      <c r="W200" s="12">
        <f t="shared" si="18"/>
        <v>0</v>
      </c>
      <c r="X200" s="12">
        <f t="shared" si="19"/>
        <v>0.44915254237288138</v>
      </c>
    </row>
    <row r="201" spans="1:24">
      <c r="A201" s="17" t="str">
        <f>VLOOKUP(C201,'Current OBD'!$B$6:$K$2098,4,0)</f>
        <v>Clark</v>
      </c>
      <c r="B201" s="17" t="str">
        <f>VLOOKUP(C201,'Current OBD'!$B$6:$K$2098,3,0)</f>
        <v>06-037</v>
      </c>
      <c r="C201" s="18">
        <v>661223</v>
      </c>
      <c r="D201" s="8" t="s">
        <v>3869</v>
      </c>
      <c r="E201" s="20" t="str">
        <f>IF(VLOOKUP(C201,'Current OBD'!$B$6:$AL$2097,23,0)="Yes","PK"," ")</f>
        <v xml:space="preserve"> </v>
      </c>
      <c r="F201" s="20" t="str">
        <f>IF(VLOOKUP(C201,'Current OBD'!$B$6:$AL$2097,24,0)="Yes","K"," ")</f>
        <v>K</v>
      </c>
      <c r="G201" s="20" t="str">
        <f>IF(VLOOKUP(C201,'Current OBD'!$B$6:$AL$2097,25,0)="Yes","1"," ")</f>
        <v>1</v>
      </c>
      <c r="H201" s="20" t="str">
        <f>IF(VLOOKUP(C201,'Current OBD'!$B$6:$AL$2097,26,0)="Yes","2"," ")</f>
        <v>2</v>
      </c>
      <c r="I201" s="20" t="str">
        <f>IF(VLOOKUP(C201,'Current OBD'!$B$6:$AL$2097,27,0)="Yes","3"," ")</f>
        <v>3</v>
      </c>
      <c r="J201" s="20" t="str">
        <f>IF(VLOOKUP(C201,'Current OBD'!$B$6:$AL$2097,28,0)="Yes","4"," ")</f>
        <v>4</v>
      </c>
      <c r="K201" s="20" t="str">
        <f>IF(VLOOKUP(C201,'Current OBD'!$B$6:$AL$2097,29,0)="Yes","5"," ")</f>
        <v>5</v>
      </c>
      <c r="L201" s="20" t="str">
        <f>IF(VLOOKUP(C201,'Current OBD'!$B$6:$AL$2097,30,0)="Yes","6"," ")</f>
        <v xml:space="preserve"> </v>
      </c>
      <c r="M201" s="20" t="str">
        <f>IF(VLOOKUP(C201,'Current OBD'!$B$6:$AL$2097,31,0)="Yes","7"," ")</f>
        <v xml:space="preserve"> </v>
      </c>
      <c r="N201" s="20" t="str">
        <f>IF(VLOOKUP(C201,'Current OBD'!$B$6:$AL$2097,32,0)="Yes","8"," ")</f>
        <v xml:space="preserve"> </v>
      </c>
      <c r="O201" s="20" t="str">
        <f>IF(VLOOKUP(C201,'Current OBD'!$B$6:$AL$2097,33,0)="Yes","9"," ")</f>
        <v xml:space="preserve"> </v>
      </c>
      <c r="P201" s="20" t="str">
        <f>IF(VLOOKUP(C201,'Current OBD'!$B$6:$AL$2097,34,0)="Yes","10"," ")</f>
        <v xml:space="preserve"> </v>
      </c>
      <c r="Q201" s="20" t="str">
        <f>IF(VLOOKUP(C201,'Current OBD'!$B$6:$AL$2097,35,0)="Yes","11"," ")</f>
        <v xml:space="preserve"> </v>
      </c>
      <c r="R201" s="20" t="str">
        <f>IF(VLOOKUP(C201,'Current OBD'!$B$6:$AL$2097,36,0)="Yes","12"," ")</f>
        <v xml:space="preserve"> </v>
      </c>
      <c r="S201" s="44">
        <v>245</v>
      </c>
      <c r="T201" s="44">
        <v>0</v>
      </c>
      <c r="U201" s="44">
        <v>418</v>
      </c>
      <c r="V201" s="12">
        <f t="shared" si="17"/>
        <v>0.5861244019138756</v>
      </c>
      <c r="W201" s="12">
        <f t="shared" si="18"/>
        <v>0</v>
      </c>
      <c r="X201" s="12">
        <f t="shared" si="19"/>
        <v>0.5861244019138756</v>
      </c>
    </row>
    <row r="202" spans="1:24">
      <c r="A202" s="17" t="str">
        <f>VLOOKUP(C202,'Current OBD'!$B$6:$K$2098,4,0)</f>
        <v>Clark</v>
      </c>
      <c r="B202" s="17" t="str">
        <f>VLOOKUP(C202,'Current OBD'!$B$6:$K$2098,3,0)</f>
        <v>06-037</v>
      </c>
      <c r="C202" s="18">
        <v>661224</v>
      </c>
      <c r="D202" s="8" t="s">
        <v>5152</v>
      </c>
      <c r="E202" s="20" t="str">
        <f>IF(VLOOKUP(C202,'Current OBD'!$B$6:$AL$2097,23,0)="Yes","PK"," ")</f>
        <v xml:space="preserve"> </v>
      </c>
      <c r="F202" s="20" t="str">
        <f>IF(VLOOKUP(C202,'Current OBD'!$B$6:$AL$2097,24,0)="Yes","K"," ")</f>
        <v>K</v>
      </c>
      <c r="G202" s="20" t="str">
        <f>IF(VLOOKUP(C202,'Current OBD'!$B$6:$AL$2097,25,0)="Yes","1"," ")</f>
        <v>1</v>
      </c>
      <c r="H202" s="20" t="str">
        <f>IF(VLOOKUP(C202,'Current OBD'!$B$6:$AL$2097,26,0)="Yes","2"," ")</f>
        <v>2</v>
      </c>
      <c r="I202" s="20" t="str">
        <f>IF(VLOOKUP(C202,'Current OBD'!$B$6:$AL$2097,27,0)="Yes","3"," ")</f>
        <v>3</v>
      </c>
      <c r="J202" s="20" t="str">
        <f>IF(VLOOKUP(C202,'Current OBD'!$B$6:$AL$2097,28,0)="Yes","4"," ")</f>
        <v>4</v>
      </c>
      <c r="K202" s="20" t="str">
        <f>IF(VLOOKUP(C202,'Current OBD'!$B$6:$AL$2097,29,0)="Yes","5"," ")</f>
        <v>5</v>
      </c>
      <c r="L202" s="20" t="str">
        <f>IF(VLOOKUP(C202,'Current OBD'!$B$6:$AL$2097,30,0)="Yes","6"," ")</f>
        <v xml:space="preserve"> </v>
      </c>
      <c r="M202" s="20" t="str">
        <f>IF(VLOOKUP(C202,'Current OBD'!$B$6:$AL$2097,31,0)="Yes","7"," ")</f>
        <v xml:space="preserve"> </v>
      </c>
      <c r="N202" s="20" t="str">
        <f>IF(VLOOKUP(C202,'Current OBD'!$B$6:$AL$2097,32,0)="Yes","8"," ")</f>
        <v xml:space="preserve"> </v>
      </c>
      <c r="O202" s="20" t="str">
        <f>IF(VLOOKUP(C202,'Current OBD'!$B$6:$AL$2097,33,0)="Yes","9"," ")</f>
        <v xml:space="preserve"> </v>
      </c>
      <c r="P202" s="20" t="str">
        <f>IF(VLOOKUP(C202,'Current OBD'!$B$6:$AL$2097,34,0)="Yes","10"," ")</f>
        <v xml:space="preserve"> </v>
      </c>
      <c r="Q202" s="20" t="str">
        <f>IF(VLOOKUP(C202,'Current OBD'!$B$6:$AL$2097,35,0)="Yes","11"," ")</f>
        <v xml:space="preserve"> </v>
      </c>
      <c r="R202" s="20" t="str">
        <f>IF(VLOOKUP(C202,'Current OBD'!$B$6:$AL$2097,36,0)="Yes","12"," ")</f>
        <v xml:space="preserve"> </v>
      </c>
      <c r="S202" s="44">
        <v>170</v>
      </c>
      <c r="T202" s="44">
        <v>0</v>
      </c>
      <c r="U202" s="44">
        <v>415</v>
      </c>
      <c r="V202" s="12">
        <f t="shared" si="17"/>
        <v>0.40963855421686746</v>
      </c>
      <c r="W202" s="12">
        <f t="shared" si="18"/>
        <v>0</v>
      </c>
      <c r="X202" s="12">
        <f t="shared" si="19"/>
        <v>0.40963855421686746</v>
      </c>
    </row>
    <row r="203" spans="1:24">
      <c r="A203" s="17" t="str">
        <f>VLOOKUP(C203,'Current OBD'!$B$6:$K$2098,4,0)</f>
        <v>Clark</v>
      </c>
      <c r="B203" s="17" t="str">
        <f>VLOOKUP(C203,'Current OBD'!$B$6:$K$2098,3,0)</f>
        <v>06-037</v>
      </c>
      <c r="C203" s="18">
        <v>665741</v>
      </c>
      <c r="D203" s="8" t="s">
        <v>5154</v>
      </c>
      <c r="E203" s="20" t="str">
        <f>IF(VLOOKUP(C203,'Current OBD'!$B$6:$AL$2097,23,0)="Yes","PK"," ")</f>
        <v xml:space="preserve"> </v>
      </c>
      <c r="F203" s="20" t="str">
        <f>IF(VLOOKUP(C203,'Current OBD'!$B$6:$AL$2097,24,0)="Yes","K"," ")</f>
        <v>K</v>
      </c>
      <c r="G203" s="20" t="str">
        <f>IF(VLOOKUP(C203,'Current OBD'!$B$6:$AL$2097,25,0)="Yes","1"," ")</f>
        <v>1</v>
      </c>
      <c r="H203" s="20" t="str">
        <f>IF(VLOOKUP(C203,'Current OBD'!$B$6:$AL$2097,26,0)="Yes","2"," ")</f>
        <v>2</v>
      </c>
      <c r="I203" s="20" t="str">
        <f>IF(VLOOKUP(C203,'Current OBD'!$B$6:$AL$2097,27,0)="Yes","3"," ")</f>
        <v>3</v>
      </c>
      <c r="J203" s="20" t="str">
        <f>IF(VLOOKUP(C203,'Current OBD'!$B$6:$AL$2097,28,0)="Yes","4"," ")</f>
        <v>4</v>
      </c>
      <c r="K203" s="20" t="str">
        <f>IF(VLOOKUP(C203,'Current OBD'!$B$6:$AL$2097,29,0)="Yes","5"," ")</f>
        <v>5</v>
      </c>
      <c r="L203" s="20" t="str">
        <f>IF(VLOOKUP(C203,'Current OBD'!$B$6:$AL$2097,30,0)="Yes","6"," ")</f>
        <v xml:space="preserve"> </v>
      </c>
      <c r="M203" s="20" t="str">
        <f>IF(VLOOKUP(C203,'Current OBD'!$B$6:$AL$2097,31,0)="Yes","7"," ")</f>
        <v xml:space="preserve"> </v>
      </c>
      <c r="N203" s="20" t="str">
        <f>IF(VLOOKUP(C203,'Current OBD'!$B$6:$AL$2097,32,0)="Yes","8"," ")</f>
        <v xml:space="preserve"> </v>
      </c>
      <c r="O203" s="20" t="str">
        <f>IF(VLOOKUP(C203,'Current OBD'!$B$6:$AL$2097,33,0)="Yes","9"," ")</f>
        <v xml:space="preserve"> </v>
      </c>
      <c r="P203" s="20" t="str">
        <f>IF(VLOOKUP(C203,'Current OBD'!$B$6:$AL$2097,34,0)="Yes","10"," ")</f>
        <v xml:space="preserve"> </v>
      </c>
      <c r="Q203" s="20" t="str">
        <f>IF(VLOOKUP(C203,'Current OBD'!$B$6:$AL$2097,35,0)="Yes","11"," ")</f>
        <v xml:space="preserve"> </v>
      </c>
      <c r="R203" s="20" t="str">
        <f>IF(VLOOKUP(C203,'Current OBD'!$B$6:$AL$2097,36,0)="Yes","12"," ")</f>
        <v xml:space="preserve"> </v>
      </c>
      <c r="S203" s="44">
        <v>429</v>
      </c>
      <c r="T203" s="44">
        <v>0</v>
      </c>
      <c r="U203" s="44">
        <v>665</v>
      </c>
      <c r="V203" s="12">
        <f t="shared" si="17"/>
        <v>0.64511278195488719</v>
      </c>
      <c r="W203" s="12">
        <f t="shared" si="18"/>
        <v>0</v>
      </c>
      <c r="X203" s="12">
        <f t="shared" si="19"/>
        <v>0.64511278195488719</v>
      </c>
    </row>
    <row r="204" spans="1:24">
      <c r="A204" s="17" t="str">
        <f>VLOOKUP(C204,'Current OBD'!$B$6:$K$2098,4,0)</f>
        <v>Clark</v>
      </c>
      <c r="B204" s="17" t="str">
        <f>VLOOKUP(C204,'Current OBD'!$B$6:$K$2098,3,0)</f>
        <v>06-037</v>
      </c>
      <c r="C204" s="18">
        <v>661237</v>
      </c>
      <c r="D204" s="8" t="s">
        <v>5156</v>
      </c>
      <c r="E204" s="20" t="str">
        <f>IF(VLOOKUP(C204,'Current OBD'!$B$6:$AL$2097,23,0)="Yes","PK"," ")</f>
        <v xml:space="preserve"> </v>
      </c>
      <c r="F204" s="20" t="str">
        <f>IF(VLOOKUP(C204,'Current OBD'!$B$6:$AL$2097,24,0)="Yes","K"," ")</f>
        <v xml:space="preserve"> </v>
      </c>
      <c r="G204" s="20" t="str">
        <f>IF(VLOOKUP(C204,'Current OBD'!$B$6:$AL$2097,25,0)="Yes","1"," ")</f>
        <v xml:space="preserve"> </v>
      </c>
      <c r="H204" s="20" t="str">
        <f>IF(VLOOKUP(C204,'Current OBD'!$B$6:$AL$2097,26,0)="Yes","2"," ")</f>
        <v xml:space="preserve"> </v>
      </c>
      <c r="I204" s="20" t="str">
        <f>IF(VLOOKUP(C204,'Current OBD'!$B$6:$AL$2097,27,0)="Yes","3"," ")</f>
        <v xml:space="preserve"> </v>
      </c>
      <c r="J204" s="20" t="str">
        <f>IF(VLOOKUP(C204,'Current OBD'!$B$6:$AL$2097,28,0)="Yes","4"," ")</f>
        <v xml:space="preserve"> </v>
      </c>
      <c r="K204" s="20" t="str">
        <f>IF(VLOOKUP(C204,'Current OBD'!$B$6:$AL$2097,29,0)="Yes","5"," ")</f>
        <v xml:space="preserve"> </v>
      </c>
      <c r="L204" s="20" t="str">
        <f>IF(VLOOKUP(C204,'Current OBD'!$B$6:$AL$2097,30,0)="Yes","6"," ")</f>
        <v xml:space="preserve"> </v>
      </c>
      <c r="M204" s="20" t="str">
        <f>IF(VLOOKUP(C204,'Current OBD'!$B$6:$AL$2097,31,0)="Yes","7"," ")</f>
        <v xml:space="preserve"> </v>
      </c>
      <c r="N204" s="20" t="str">
        <f>IF(VLOOKUP(C204,'Current OBD'!$B$6:$AL$2097,32,0)="Yes","8"," ")</f>
        <v xml:space="preserve"> </v>
      </c>
      <c r="O204" s="20" t="str">
        <f>IF(VLOOKUP(C204,'Current OBD'!$B$6:$AL$2097,33,0)="Yes","9"," ")</f>
        <v>9</v>
      </c>
      <c r="P204" s="20" t="str">
        <f>IF(VLOOKUP(C204,'Current OBD'!$B$6:$AL$2097,34,0)="Yes","10"," ")</f>
        <v>10</v>
      </c>
      <c r="Q204" s="20" t="str">
        <f>IF(VLOOKUP(C204,'Current OBD'!$B$6:$AL$2097,35,0)="Yes","11"," ")</f>
        <v>11</v>
      </c>
      <c r="R204" s="20" t="str">
        <f>IF(VLOOKUP(C204,'Current OBD'!$B$6:$AL$2097,36,0)="Yes","12"," ")</f>
        <v>12</v>
      </c>
      <c r="S204" s="44">
        <v>608</v>
      </c>
      <c r="T204" s="44">
        <v>0</v>
      </c>
      <c r="U204" s="44">
        <v>1834</v>
      </c>
      <c r="V204" s="12">
        <f t="shared" si="17"/>
        <v>0.33151581243184297</v>
      </c>
      <c r="W204" s="12">
        <f t="shared" si="18"/>
        <v>0</v>
      </c>
      <c r="X204" s="12">
        <f t="shared" si="19"/>
        <v>0.33151581243184297</v>
      </c>
    </row>
    <row r="205" spans="1:24">
      <c r="A205" s="17" t="str">
        <f>VLOOKUP(C205,'Current OBD'!$B$6:$K$2098,4,0)</f>
        <v>Clark</v>
      </c>
      <c r="B205" s="17" t="str">
        <f>VLOOKUP(C205,'Current OBD'!$B$6:$K$2098,3,0)</f>
        <v>06-037</v>
      </c>
      <c r="C205" s="18">
        <v>662950</v>
      </c>
      <c r="D205" s="8" t="s">
        <v>5158</v>
      </c>
      <c r="E205" s="20" t="str">
        <f>IF(VLOOKUP(C205,'Current OBD'!$B$6:$AL$2097,23,0)="Yes","PK"," ")</f>
        <v xml:space="preserve"> </v>
      </c>
      <c r="F205" s="20" t="str">
        <f>IF(VLOOKUP(C205,'Current OBD'!$B$6:$AL$2097,24,0)="Yes","K"," ")</f>
        <v xml:space="preserve"> </v>
      </c>
      <c r="G205" s="20" t="str">
        <f>IF(VLOOKUP(C205,'Current OBD'!$B$6:$AL$2097,25,0)="Yes","1"," ")</f>
        <v xml:space="preserve"> </v>
      </c>
      <c r="H205" s="20" t="str">
        <f>IF(VLOOKUP(C205,'Current OBD'!$B$6:$AL$2097,26,0)="Yes","2"," ")</f>
        <v xml:space="preserve"> </v>
      </c>
      <c r="I205" s="20" t="str">
        <f>IF(VLOOKUP(C205,'Current OBD'!$B$6:$AL$2097,27,0)="Yes","3"," ")</f>
        <v xml:space="preserve"> </v>
      </c>
      <c r="J205" s="20" t="str">
        <f>IF(VLOOKUP(C205,'Current OBD'!$B$6:$AL$2097,28,0)="Yes","4"," ")</f>
        <v xml:space="preserve"> </v>
      </c>
      <c r="K205" s="20" t="str">
        <f>IF(VLOOKUP(C205,'Current OBD'!$B$6:$AL$2097,29,0)="Yes","5"," ")</f>
        <v xml:space="preserve"> </v>
      </c>
      <c r="L205" s="20" t="str">
        <f>IF(VLOOKUP(C205,'Current OBD'!$B$6:$AL$2097,30,0)="Yes","6"," ")</f>
        <v>6</v>
      </c>
      <c r="M205" s="20" t="str">
        <f>IF(VLOOKUP(C205,'Current OBD'!$B$6:$AL$2097,31,0)="Yes","7"," ")</f>
        <v>7</v>
      </c>
      <c r="N205" s="20" t="str">
        <f>IF(VLOOKUP(C205,'Current OBD'!$B$6:$AL$2097,32,0)="Yes","8"," ")</f>
        <v>8</v>
      </c>
      <c r="O205" s="20" t="str">
        <f>IF(VLOOKUP(C205,'Current OBD'!$B$6:$AL$2097,33,0)="Yes","9"," ")</f>
        <v xml:space="preserve"> </v>
      </c>
      <c r="P205" s="20" t="str">
        <f>IF(VLOOKUP(C205,'Current OBD'!$B$6:$AL$2097,34,0)="Yes","10"," ")</f>
        <v xml:space="preserve"> </v>
      </c>
      <c r="Q205" s="20" t="str">
        <f>IF(VLOOKUP(C205,'Current OBD'!$B$6:$AL$2097,35,0)="Yes","11"," ")</f>
        <v xml:space="preserve"> </v>
      </c>
      <c r="R205" s="20" t="str">
        <f>IF(VLOOKUP(C205,'Current OBD'!$B$6:$AL$2097,36,0)="Yes","12"," ")</f>
        <v xml:space="preserve"> </v>
      </c>
      <c r="S205" s="44">
        <v>272</v>
      </c>
      <c r="T205" s="44">
        <v>0</v>
      </c>
      <c r="U205" s="44">
        <v>763</v>
      </c>
      <c r="V205" s="12">
        <f t="shared" si="17"/>
        <v>0.3564875491480996</v>
      </c>
      <c r="W205" s="12">
        <f t="shared" si="18"/>
        <v>0</v>
      </c>
      <c r="X205" s="12">
        <f t="shared" si="19"/>
        <v>0.3564875491480996</v>
      </c>
    </row>
    <row r="206" spans="1:24">
      <c r="A206" s="17" t="str">
        <f>VLOOKUP(C206,'Current OBD'!$B$6:$K$2098,4,0)</f>
        <v>Clark</v>
      </c>
      <c r="B206" s="17" t="str">
        <f>VLOOKUP(C206,'Current OBD'!$B$6:$K$2098,3,0)</f>
        <v>06-037</v>
      </c>
      <c r="C206" s="18">
        <v>687571</v>
      </c>
      <c r="D206" s="8" t="s">
        <v>5160</v>
      </c>
      <c r="E206" s="20" t="str">
        <f>IF(VLOOKUP(C206,'Current OBD'!$B$6:$AL$2097,23,0)="Yes","PK"," ")</f>
        <v xml:space="preserve"> </v>
      </c>
      <c r="F206" s="20" t="str">
        <f>IF(VLOOKUP(C206,'Current OBD'!$B$6:$AL$2097,24,0)="Yes","K"," ")</f>
        <v>K</v>
      </c>
      <c r="G206" s="20" t="str">
        <f>IF(VLOOKUP(C206,'Current OBD'!$B$6:$AL$2097,25,0)="Yes","1"," ")</f>
        <v>1</v>
      </c>
      <c r="H206" s="20" t="str">
        <f>IF(VLOOKUP(C206,'Current OBD'!$B$6:$AL$2097,26,0)="Yes","2"," ")</f>
        <v>2</v>
      </c>
      <c r="I206" s="20" t="str">
        <f>IF(VLOOKUP(C206,'Current OBD'!$B$6:$AL$2097,27,0)="Yes","3"," ")</f>
        <v>3</v>
      </c>
      <c r="J206" s="20" t="str">
        <f>IF(VLOOKUP(C206,'Current OBD'!$B$6:$AL$2097,28,0)="Yes","4"," ")</f>
        <v>4</v>
      </c>
      <c r="K206" s="20" t="str">
        <f>IF(VLOOKUP(C206,'Current OBD'!$B$6:$AL$2097,29,0)="Yes","5"," ")</f>
        <v>5</v>
      </c>
      <c r="L206" s="20" t="str">
        <f>IF(VLOOKUP(C206,'Current OBD'!$B$6:$AL$2097,30,0)="Yes","6"," ")</f>
        <v xml:space="preserve"> </v>
      </c>
      <c r="M206" s="20" t="str">
        <f>IF(VLOOKUP(C206,'Current OBD'!$B$6:$AL$2097,31,0)="Yes","7"," ")</f>
        <v xml:space="preserve"> </v>
      </c>
      <c r="N206" s="20" t="str">
        <f>IF(VLOOKUP(C206,'Current OBD'!$B$6:$AL$2097,32,0)="Yes","8"," ")</f>
        <v xml:space="preserve"> </v>
      </c>
      <c r="O206" s="20" t="str">
        <f>IF(VLOOKUP(C206,'Current OBD'!$B$6:$AL$2097,33,0)="Yes","9"," ")</f>
        <v xml:space="preserve"> </v>
      </c>
      <c r="P206" s="20" t="str">
        <f>IF(VLOOKUP(C206,'Current OBD'!$B$6:$AL$2097,34,0)="Yes","10"," ")</f>
        <v xml:space="preserve"> </v>
      </c>
      <c r="Q206" s="20" t="str">
        <f>IF(VLOOKUP(C206,'Current OBD'!$B$6:$AL$2097,35,0)="Yes","11"," ")</f>
        <v xml:space="preserve"> </v>
      </c>
      <c r="R206" s="20" t="str">
        <f>IF(VLOOKUP(C206,'Current OBD'!$B$6:$AL$2097,36,0)="Yes","12"," ")</f>
        <v xml:space="preserve"> </v>
      </c>
      <c r="S206" s="44">
        <v>135</v>
      </c>
      <c r="T206" s="44">
        <v>0</v>
      </c>
      <c r="U206" s="44">
        <v>273</v>
      </c>
      <c r="V206" s="12">
        <f t="shared" si="17"/>
        <v>0.49450549450549453</v>
      </c>
      <c r="W206" s="12">
        <f t="shared" si="18"/>
        <v>0</v>
      </c>
      <c r="X206" s="12">
        <f t="shared" si="19"/>
        <v>0.49450549450549453</v>
      </c>
    </row>
    <row r="207" spans="1:24">
      <c r="A207" s="17" t="str">
        <f>VLOOKUP(C207,'Current OBD'!$B$6:$K$2098,4,0)</f>
        <v>Clark</v>
      </c>
      <c r="B207" s="17" t="str">
        <f>VLOOKUP(C207,'Current OBD'!$B$6:$K$2098,3,0)</f>
        <v>06-037</v>
      </c>
      <c r="C207" s="18">
        <v>661239</v>
      </c>
      <c r="D207" s="8" t="s">
        <v>5163</v>
      </c>
      <c r="E207" s="20" t="str">
        <f>IF(VLOOKUP(C207,'Current OBD'!$B$6:$AL$2097,23,0)="Yes","PK"," ")</f>
        <v xml:space="preserve"> </v>
      </c>
      <c r="F207" s="20" t="str">
        <f>IF(VLOOKUP(C207,'Current OBD'!$B$6:$AL$2097,24,0)="Yes","K"," ")</f>
        <v xml:space="preserve"> </v>
      </c>
      <c r="G207" s="20" t="str">
        <f>IF(VLOOKUP(C207,'Current OBD'!$B$6:$AL$2097,25,0)="Yes","1"," ")</f>
        <v xml:space="preserve"> </v>
      </c>
      <c r="H207" s="20" t="str">
        <f>IF(VLOOKUP(C207,'Current OBD'!$B$6:$AL$2097,26,0)="Yes","2"," ")</f>
        <v xml:space="preserve"> </v>
      </c>
      <c r="I207" s="20" t="str">
        <f>IF(VLOOKUP(C207,'Current OBD'!$B$6:$AL$2097,27,0)="Yes","3"," ")</f>
        <v xml:space="preserve"> </v>
      </c>
      <c r="J207" s="20" t="str">
        <f>IF(VLOOKUP(C207,'Current OBD'!$B$6:$AL$2097,28,0)="Yes","4"," ")</f>
        <v xml:space="preserve"> </v>
      </c>
      <c r="K207" s="20" t="str">
        <f>IF(VLOOKUP(C207,'Current OBD'!$B$6:$AL$2097,29,0)="Yes","5"," ")</f>
        <v xml:space="preserve"> </v>
      </c>
      <c r="L207" s="20" t="str">
        <f>IF(VLOOKUP(C207,'Current OBD'!$B$6:$AL$2097,30,0)="Yes","6"," ")</f>
        <v>6</v>
      </c>
      <c r="M207" s="20" t="str">
        <f>IF(VLOOKUP(C207,'Current OBD'!$B$6:$AL$2097,31,0)="Yes","7"," ")</f>
        <v>7</v>
      </c>
      <c r="N207" s="20" t="str">
        <f>IF(VLOOKUP(C207,'Current OBD'!$B$6:$AL$2097,32,0)="Yes","8"," ")</f>
        <v>8</v>
      </c>
      <c r="O207" s="20" t="str">
        <f>IF(VLOOKUP(C207,'Current OBD'!$B$6:$AL$2097,33,0)="Yes","9"," ")</f>
        <v>9</v>
      </c>
      <c r="P207" s="20" t="str">
        <f>IF(VLOOKUP(C207,'Current OBD'!$B$6:$AL$2097,34,0)="Yes","10"," ")</f>
        <v>10</v>
      </c>
      <c r="Q207" s="20" t="str">
        <f>IF(VLOOKUP(C207,'Current OBD'!$B$6:$AL$2097,35,0)="Yes","11"," ")</f>
        <v>11</v>
      </c>
      <c r="R207" s="20" t="str">
        <f>IF(VLOOKUP(C207,'Current OBD'!$B$6:$AL$2097,36,0)="Yes","12"," ")</f>
        <v>12</v>
      </c>
      <c r="S207" s="44">
        <v>209</v>
      </c>
      <c r="T207" s="44">
        <v>0</v>
      </c>
      <c r="U207" s="44">
        <v>789</v>
      </c>
      <c r="V207" s="12">
        <f t="shared" si="17"/>
        <v>0.26489226869455007</v>
      </c>
      <c r="W207" s="12">
        <f t="shared" si="18"/>
        <v>0</v>
      </c>
      <c r="X207" s="12">
        <f t="shared" si="19"/>
        <v>0.26489226869455007</v>
      </c>
    </row>
    <row r="208" spans="1:24">
      <c r="A208" s="17" t="str">
        <f>VLOOKUP(C208,'Current OBD'!$B$6:$K$2098,4,0)</f>
        <v>Clark</v>
      </c>
      <c r="B208" s="17" t="str">
        <f>VLOOKUP(C208,'Current OBD'!$B$6:$K$2098,3,0)</f>
        <v>06-037</v>
      </c>
      <c r="C208" s="18">
        <v>687569</v>
      </c>
      <c r="D208" s="8" t="s">
        <v>5165</v>
      </c>
      <c r="E208" s="20" t="str">
        <f>IF(VLOOKUP(C208,'Current OBD'!$B$6:$AL$2097,23,0)="Yes","PK"," ")</f>
        <v xml:space="preserve"> </v>
      </c>
      <c r="F208" s="20" t="str">
        <f>IF(VLOOKUP(C208,'Current OBD'!$B$6:$AL$2097,24,0)="Yes","K"," ")</f>
        <v xml:space="preserve"> </v>
      </c>
      <c r="G208" s="20" t="str">
        <f>IF(VLOOKUP(C208,'Current OBD'!$B$6:$AL$2097,25,0)="Yes","1"," ")</f>
        <v xml:space="preserve"> </v>
      </c>
      <c r="H208" s="20" t="str">
        <f>IF(VLOOKUP(C208,'Current OBD'!$B$6:$AL$2097,26,0)="Yes","2"," ")</f>
        <v xml:space="preserve"> </v>
      </c>
      <c r="I208" s="20" t="str">
        <f>IF(VLOOKUP(C208,'Current OBD'!$B$6:$AL$2097,27,0)="Yes","3"," ")</f>
        <v xml:space="preserve"> </v>
      </c>
      <c r="J208" s="20" t="str">
        <f>IF(VLOOKUP(C208,'Current OBD'!$B$6:$AL$2097,28,0)="Yes","4"," ")</f>
        <v xml:space="preserve"> </v>
      </c>
      <c r="K208" s="20" t="str">
        <f>IF(VLOOKUP(C208,'Current OBD'!$B$6:$AL$2097,29,0)="Yes","5"," ")</f>
        <v xml:space="preserve"> </v>
      </c>
      <c r="L208" s="20" t="str">
        <f>IF(VLOOKUP(C208,'Current OBD'!$B$6:$AL$2097,30,0)="Yes","6"," ")</f>
        <v>6</v>
      </c>
      <c r="M208" s="20" t="str">
        <f>IF(VLOOKUP(C208,'Current OBD'!$B$6:$AL$2097,31,0)="Yes","7"," ")</f>
        <v>7</v>
      </c>
      <c r="N208" s="20" t="str">
        <f>IF(VLOOKUP(C208,'Current OBD'!$B$6:$AL$2097,32,0)="Yes","8"," ")</f>
        <v>8</v>
      </c>
      <c r="O208" s="20" t="str">
        <f>IF(VLOOKUP(C208,'Current OBD'!$B$6:$AL$2097,33,0)="Yes","9"," ")</f>
        <v>9</v>
      </c>
      <c r="P208" s="20" t="str">
        <f>IF(VLOOKUP(C208,'Current OBD'!$B$6:$AL$2097,34,0)="Yes","10"," ")</f>
        <v>10</v>
      </c>
      <c r="Q208" s="20" t="str">
        <f>IF(VLOOKUP(C208,'Current OBD'!$B$6:$AL$2097,35,0)="Yes","11"," ")</f>
        <v>11</v>
      </c>
      <c r="R208" s="20" t="str">
        <f>IF(VLOOKUP(C208,'Current OBD'!$B$6:$AL$2097,36,0)="Yes","12"," ")</f>
        <v>12</v>
      </c>
      <c r="S208" s="44">
        <v>468</v>
      </c>
      <c r="T208" s="44">
        <v>0</v>
      </c>
      <c r="U208" s="44">
        <v>468</v>
      </c>
      <c r="V208" s="12">
        <f t="shared" si="17"/>
        <v>1</v>
      </c>
      <c r="W208" s="12">
        <f t="shared" si="18"/>
        <v>0</v>
      </c>
      <c r="X208" s="12">
        <f t="shared" si="19"/>
        <v>1</v>
      </c>
    </row>
    <row r="209" spans="1:24">
      <c r="A209" s="17" t="str">
        <f>VLOOKUP(C209,'Current OBD'!$B$6:$K$2098,4,0)</f>
        <v>Clark</v>
      </c>
      <c r="B209" s="17" t="str">
        <f>VLOOKUP(C209,'Current OBD'!$B$6:$K$2098,3,0)</f>
        <v>06-037</v>
      </c>
      <c r="C209" s="18">
        <v>665751</v>
      </c>
      <c r="D209" s="8" t="s">
        <v>5167</v>
      </c>
      <c r="E209" s="20" t="str">
        <f>IF(VLOOKUP(C209,'Current OBD'!$B$6:$AL$2097,23,0)="Yes","PK"," ")</f>
        <v xml:space="preserve"> </v>
      </c>
      <c r="F209" s="20" t="str">
        <f>IF(VLOOKUP(C209,'Current OBD'!$B$6:$AL$2097,24,0)="Yes","K"," ")</f>
        <v>K</v>
      </c>
      <c r="G209" s="20" t="str">
        <f>IF(VLOOKUP(C209,'Current OBD'!$B$6:$AL$2097,25,0)="Yes","1"," ")</f>
        <v>1</v>
      </c>
      <c r="H209" s="20" t="str">
        <f>IF(VLOOKUP(C209,'Current OBD'!$B$6:$AL$2097,26,0)="Yes","2"," ")</f>
        <v>2</v>
      </c>
      <c r="I209" s="20" t="str">
        <f>IF(VLOOKUP(C209,'Current OBD'!$B$6:$AL$2097,27,0)="Yes","3"," ")</f>
        <v>3</v>
      </c>
      <c r="J209" s="20" t="str">
        <f>IF(VLOOKUP(C209,'Current OBD'!$B$6:$AL$2097,28,0)="Yes","4"," ")</f>
        <v>4</v>
      </c>
      <c r="K209" s="20" t="str">
        <f>IF(VLOOKUP(C209,'Current OBD'!$B$6:$AL$2097,29,0)="Yes","5"," ")</f>
        <v>5</v>
      </c>
      <c r="L209" s="20" t="str">
        <f>IF(VLOOKUP(C209,'Current OBD'!$B$6:$AL$2097,30,0)="Yes","6"," ")</f>
        <v xml:space="preserve"> </v>
      </c>
      <c r="M209" s="20" t="str">
        <f>IF(VLOOKUP(C209,'Current OBD'!$B$6:$AL$2097,31,0)="Yes","7"," ")</f>
        <v xml:space="preserve"> </v>
      </c>
      <c r="N209" s="20" t="str">
        <f>IF(VLOOKUP(C209,'Current OBD'!$B$6:$AL$2097,32,0)="Yes","8"," ")</f>
        <v xml:space="preserve"> </v>
      </c>
      <c r="O209" s="20" t="str">
        <f>IF(VLOOKUP(C209,'Current OBD'!$B$6:$AL$2097,33,0)="Yes","9"," ")</f>
        <v xml:space="preserve"> </v>
      </c>
      <c r="P209" s="20" t="str">
        <f>IF(VLOOKUP(C209,'Current OBD'!$B$6:$AL$2097,34,0)="Yes","10"," ")</f>
        <v xml:space="preserve"> </v>
      </c>
      <c r="Q209" s="20" t="str">
        <f>IF(VLOOKUP(C209,'Current OBD'!$B$6:$AL$2097,35,0)="Yes","11"," ")</f>
        <v xml:space="preserve"> </v>
      </c>
      <c r="R209" s="20" t="str">
        <f>IF(VLOOKUP(C209,'Current OBD'!$B$6:$AL$2097,36,0)="Yes","12"," ")</f>
        <v xml:space="preserve"> </v>
      </c>
      <c r="S209" s="44">
        <v>568</v>
      </c>
      <c r="T209" s="44">
        <v>0</v>
      </c>
      <c r="U209" s="44">
        <v>687</v>
      </c>
      <c r="V209" s="12">
        <f t="shared" si="17"/>
        <v>0.82678311499272195</v>
      </c>
      <c r="W209" s="12">
        <f t="shared" si="18"/>
        <v>0</v>
      </c>
      <c r="X209" s="12">
        <f t="shared" si="19"/>
        <v>0.82678311499272195</v>
      </c>
    </row>
    <row r="210" spans="1:24">
      <c r="A210" s="17" t="str">
        <f>VLOOKUP(C210,'Current OBD'!$B$6:$K$2098,4,0)</f>
        <v>Clark</v>
      </c>
      <c r="B210" s="17" t="str">
        <f>VLOOKUP(C210,'Current OBD'!$B$6:$K$2098,3,0)</f>
        <v>06-037</v>
      </c>
      <c r="C210" s="18">
        <v>665748</v>
      </c>
      <c r="D210" s="8" t="s">
        <v>202</v>
      </c>
      <c r="E210" s="20" t="str">
        <f>IF(VLOOKUP(C210,'Current OBD'!$B$6:$AL$2097,23,0)="Yes","PK"," ")</f>
        <v xml:space="preserve"> </v>
      </c>
      <c r="F210" s="20" t="str">
        <f>IF(VLOOKUP(C210,'Current OBD'!$B$6:$AL$2097,24,0)="Yes","K"," ")</f>
        <v>K</v>
      </c>
      <c r="G210" s="20" t="str">
        <f>IF(VLOOKUP(C210,'Current OBD'!$B$6:$AL$2097,25,0)="Yes","1"," ")</f>
        <v>1</v>
      </c>
      <c r="H210" s="20" t="str">
        <f>IF(VLOOKUP(C210,'Current OBD'!$B$6:$AL$2097,26,0)="Yes","2"," ")</f>
        <v>2</v>
      </c>
      <c r="I210" s="20" t="str">
        <f>IF(VLOOKUP(C210,'Current OBD'!$B$6:$AL$2097,27,0)="Yes","3"," ")</f>
        <v>3</v>
      </c>
      <c r="J210" s="20" t="str">
        <f>IF(VLOOKUP(C210,'Current OBD'!$B$6:$AL$2097,28,0)="Yes","4"," ")</f>
        <v>4</v>
      </c>
      <c r="K210" s="20" t="str">
        <f>IF(VLOOKUP(C210,'Current OBD'!$B$6:$AL$2097,29,0)="Yes","5"," ")</f>
        <v>5</v>
      </c>
      <c r="L210" s="20" t="str">
        <f>IF(VLOOKUP(C210,'Current OBD'!$B$6:$AL$2097,30,0)="Yes","6"," ")</f>
        <v xml:space="preserve"> </v>
      </c>
      <c r="M210" s="20" t="str">
        <f>IF(VLOOKUP(C210,'Current OBD'!$B$6:$AL$2097,31,0)="Yes","7"," ")</f>
        <v xml:space="preserve"> </v>
      </c>
      <c r="N210" s="20" t="str">
        <f>IF(VLOOKUP(C210,'Current OBD'!$B$6:$AL$2097,32,0)="Yes","8"," ")</f>
        <v xml:space="preserve"> </v>
      </c>
      <c r="O210" s="20" t="str">
        <f>IF(VLOOKUP(C210,'Current OBD'!$B$6:$AL$2097,33,0)="Yes","9"," ")</f>
        <v xml:space="preserve"> </v>
      </c>
      <c r="P210" s="20" t="str">
        <f>IF(VLOOKUP(C210,'Current OBD'!$B$6:$AL$2097,34,0)="Yes","10"," ")</f>
        <v xml:space="preserve"> </v>
      </c>
      <c r="Q210" s="20" t="str">
        <f>IF(VLOOKUP(C210,'Current OBD'!$B$6:$AL$2097,35,0)="Yes","11"," ")</f>
        <v xml:space="preserve"> </v>
      </c>
      <c r="R210" s="20" t="str">
        <f>IF(VLOOKUP(C210,'Current OBD'!$B$6:$AL$2097,36,0)="Yes","12"," ")</f>
        <v xml:space="preserve"> </v>
      </c>
      <c r="S210" s="44">
        <v>256</v>
      </c>
      <c r="T210" s="44">
        <v>0</v>
      </c>
      <c r="U210" s="44">
        <v>256</v>
      </c>
      <c r="V210" s="12">
        <f t="shared" si="17"/>
        <v>1</v>
      </c>
      <c r="W210" s="12">
        <f t="shared" si="18"/>
        <v>0</v>
      </c>
      <c r="X210" s="12">
        <f t="shared" si="19"/>
        <v>1</v>
      </c>
    </row>
    <row r="211" spans="1:24">
      <c r="A211" s="26" t="s">
        <v>225</v>
      </c>
      <c r="B211" s="26" t="s">
        <v>1903</v>
      </c>
      <c r="C211" s="10">
        <v>159902</v>
      </c>
      <c r="D211" s="13" t="s">
        <v>1902</v>
      </c>
      <c r="E211" s="19"/>
      <c r="F211" s="19"/>
      <c r="G211" s="19"/>
      <c r="H211" s="19"/>
      <c r="I211" s="19"/>
      <c r="J211" s="19"/>
      <c r="K211" s="19"/>
      <c r="L211" s="19"/>
      <c r="M211" s="19"/>
      <c r="N211" s="19"/>
      <c r="O211" s="19"/>
      <c r="P211" s="19"/>
      <c r="Q211" s="19"/>
      <c r="R211" s="19"/>
      <c r="S211" s="43">
        <v>334</v>
      </c>
      <c r="T211" s="43">
        <v>123</v>
      </c>
      <c r="U211" s="43">
        <v>2091</v>
      </c>
      <c r="V211" s="14"/>
      <c r="W211" s="14"/>
      <c r="X211" s="14">
        <f t="shared" si="19"/>
        <v>0.21855571496891441</v>
      </c>
    </row>
    <row r="212" spans="1:24">
      <c r="A212" s="17" t="str">
        <f>VLOOKUP(C212,'Current OBD'!$B$6:$K$2098,4,0)</f>
        <v>Clark</v>
      </c>
      <c r="B212" s="17" t="str">
        <f>VLOOKUP(C212,'Current OBD'!$B$6:$K$2098,3,0)</f>
        <v>06-098</v>
      </c>
      <c r="C212" s="18">
        <v>665796</v>
      </c>
      <c r="D212" s="8" t="s">
        <v>1904</v>
      </c>
      <c r="E212" s="20" t="str">
        <f>IF(VLOOKUP(C212,'Current OBD'!$B$6:$AL$2097,23,0)="Yes","PK"," ")</f>
        <v>PK</v>
      </c>
      <c r="F212" s="20" t="str">
        <f>IF(VLOOKUP(C212,'Current OBD'!$B$6:$AL$2097,24,0)="Yes","K"," ")</f>
        <v>K</v>
      </c>
      <c r="G212" s="20" t="str">
        <f>IF(VLOOKUP(C212,'Current OBD'!$B$6:$AL$2097,25,0)="Yes","1"," ")</f>
        <v>1</v>
      </c>
      <c r="H212" s="20" t="str">
        <f>IF(VLOOKUP(C212,'Current OBD'!$B$6:$AL$2097,26,0)="Yes","2"," ")</f>
        <v>2</v>
      </c>
      <c r="I212" s="20" t="str">
        <f>IF(VLOOKUP(C212,'Current OBD'!$B$6:$AL$2097,27,0)="Yes","3"," ")</f>
        <v>3</v>
      </c>
      <c r="J212" s="20" t="str">
        <f>IF(VLOOKUP(C212,'Current OBD'!$B$6:$AL$2097,28,0)="Yes","4"," ")</f>
        <v>4</v>
      </c>
      <c r="K212" s="20" t="str">
        <f>IF(VLOOKUP(C212,'Current OBD'!$B$6:$AL$2097,29,0)="Yes","5"," ")</f>
        <v>5</v>
      </c>
      <c r="L212" s="20" t="str">
        <f>IF(VLOOKUP(C212,'Current OBD'!$B$6:$AL$2097,30,0)="Yes","6"," ")</f>
        <v xml:space="preserve"> </v>
      </c>
      <c r="M212" s="20" t="str">
        <f>IF(VLOOKUP(C212,'Current OBD'!$B$6:$AL$2097,31,0)="Yes","7"," ")</f>
        <v xml:space="preserve"> </v>
      </c>
      <c r="N212" s="20" t="str">
        <f>IF(VLOOKUP(C212,'Current OBD'!$B$6:$AL$2097,32,0)="Yes","8"," ")</f>
        <v xml:space="preserve"> </v>
      </c>
      <c r="O212" s="20" t="str">
        <f>IF(VLOOKUP(C212,'Current OBD'!$B$6:$AL$2097,33,0)="Yes","9"," ")</f>
        <v xml:space="preserve"> </v>
      </c>
      <c r="P212" s="20" t="str">
        <f>IF(VLOOKUP(C212,'Current OBD'!$B$6:$AL$2097,34,0)="Yes","10"," ")</f>
        <v xml:space="preserve"> </v>
      </c>
      <c r="Q212" s="20" t="str">
        <f>IF(VLOOKUP(C212,'Current OBD'!$B$6:$AL$2097,35,0)="Yes","11"," ")</f>
        <v xml:space="preserve"> </v>
      </c>
      <c r="R212" s="20" t="str">
        <f>IF(VLOOKUP(C212,'Current OBD'!$B$6:$AL$2097,36,0)="Yes","12"," ")</f>
        <v xml:space="preserve"> </v>
      </c>
      <c r="S212" s="44">
        <v>170</v>
      </c>
      <c r="T212" s="44">
        <v>63</v>
      </c>
      <c r="U212" s="44">
        <v>922</v>
      </c>
      <c r="V212" s="12">
        <f>S212/U212</f>
        <v>0.18438177874186551</v>
      </c>
      <c r="W212" s="12">
        <f>T212/U212</f>
        <v>6.8329718004338388E-2</v>
      </c>
      <c r="X212" s="12">
        <f t="shared" si="19"/>
        <v>0.25271149674620391</v>
      </c>
    </row>
    <row r="213" spans="1:24">
      <c r="A213" s="17" t="s">
        <v>225</v>
      </c>
      <c r="B213" s="17" t="str">
        <f>VLOOKUP(C213,'Current OBD'!$B$6:$K$2098,3,0)</f>
        <v>06-098</v>
      </c>
      <c r="C213" s="18">
        <v>662485</v>
      </c>
      <c r="D213" s="8" t="s">
        <v>1906</v>
      </c>
      <c r="E213" s="20" t="str">
        <f>IF(VLOOKUP(C213,'Current OBD'!$B$6:$AL$2097,23,0)="Yes","PK"," ")</f>
        <v xml:space="preserve"> </v>
      </c>
      <c r="F213" s="20" t="str">
        <f>IF(VLOOKUP(C213,'Current OBD'!$B$6:$AL$2097,24,0)="Yes","K"," ")</f>
        <v xml:space="preserve"> </v>
      </c>
      <c r="G213" s="20" t="str">
        <f>IF(VLOOKUP(C213,'Current OBD'!$B$6:$AL$2097,25,0)="Yes","1"," ")</f>
        <v xml:space="preserve"> </v>
      </c>
      <c r="H213" s="20" t="str">
        <f>IF(VLOOKUP(C213,'Current OBD'!$B$6:$AL$2097,26,0)="Yes","2"," ")</f>
        <v xml:space="preserve"> </v>
      </c>
      <c r="I213" s="20" t="str">
        <f>IF(VLOOKUP(C213,'Current OBD'!$B$6:$AL$2097,27,0)="Yes","3"," ")</f>
        <v xml:space="preserve"> </v>
      </c>
      <c r="J213" s="20" t="str">
        <f>IF(VLOOKUP(C213,'Current OBD'!$B$6:$AL$2097,28,0)="Yes","4"," ")</f>
        <v xml:space="preserve"> </v>
      </c>
      <c r="K213" s="20" t="str">
        <f>IF(VLOOKUP(C213,'Current OBD'!$B$6:$AL$2097,29,0)="Yes","5"," ")</f>
        <v xml:space="preserve"> </v>
      </c>
      <c r="L213" s="20" t="str">
        <f>IF(VLOOKUP(C213,'Current OBD'!$B$6:$AL$2097,30,0)="Yes","6"," ")</f>
        <v xml:space="preserve"> </v>
      </c>
      <c r="M213" s="20" t="str">
        <f>IF(VLOOKUP(C213,'Current OBD'!$B$6:$AL$2097,31,0)="Yes","7"," ")</f>
        <v xml:space="preserve"> </v>
      </c>
      <c r="N213" s="20" t="str">
        <f>IF(VLOOKUP(C213,'Current OBD'!$B$6:$AL$2097,32,0)="Yes","8"," ")</f>
        <v xml:space="preserve"> </v>
      </c>
      <c r="O213" s="20" t="str">
        <f>IF(VLOOKUP(C213,'Current OBD'!$B$6:$AL$2097,33,0)="Yes","9"," ")</f>
        <v>9</v>
      </c>
      <c r="P213" s="20" t="str">
        <f>IF(VLOOKUP(C213,'Current OBD'!$B$6:$AL$2097,34,0)="Yes","10"," ")</f>
        <v>10</v>
      </c>
      <c r="Q213" s="20" t="str">
        <f>IF(VLOOKUP(C213,'Current OBD'!$B$6:$AL$2097,35,0)="Yes","11"," ")</f>
        <v>11</v>
      </c>
      <c r="R213" s="20" t="str">
        <f>IF(VLOOKUP(C213,'Current OBD'!$B$6:$AL$2097,36,0)="Yes","12"," ")</f>
        <v>12</v>
      </c>
      <c r="S213" s="44">
        <v>82</v>
      </c>
      <c r="T213" s="44">
        <v>39</v>
      </c>
      <c r="U213" s="44">
        <v>700</v>
      </c>
      <c r="V213" s="12">
        <f>S213/U213</f>
        <v>0.11714285714285715</v>
      </c>
      <c r="W213" s="12">
        <f>T213/U213</f>
        <v>5.5714285714285716E-2</v>
      </c>
      <c r="X213" s="12">
        <f t="shared" si="19"/>
        <v>0.17285714285714285</v>
      </c>
    </row>
    <row r="214" spans="1:24">
      <c r="A214" s="17" t="s">
        <v>225</v>
      </c>
      <c r="B214" s="17" t="str">
        <f>VLOOKUP(C214,'Current OBD'!$B$6:$K$2098,3,0)</f>
        <v>06-098</v>
      </c>
      <c r="C214" s="18">
        <v>661243</v>
      </c>
      <c r="D214" s="8" t="s">
        <v>1909</v>
      </c>
      <c r="E214" s="20" t="str">
        <f>IF(VLOOKUP(C214,'Current OBD'!$B$6:$AL$2097,23,0)="Yes","PK"," ")</f>
        <v xml:space="preserve"> </v>
      </c>
      <c r="F214" s="20" t="str">
        <f>IF(VLOOKUP(C214,'Current OBD'!$B$6:$AL$2097,24,0)="Yes","K"," ")</f>
        <v xml:space="preserve"> </v>
      </c>
      <c r="G214" s="20" t="str">
        <f>IF(VLOOKUP(C214,'Current OBD'!$B$6:$AL$2097,25,0)="Yes","1"," ")</f>
        <v xml:space="preserve"> </v>
      </c>
      <c r="H214" s="20" t="str">
        <f>IF(VLOOKUP(C214,'Current OBD'!$B$6:$AL$2097,26,0)="Yes","2"," ")</f>
        <v xml:space="preserve"> </v>
      </c>
      <c r="I214" s="20" t="str">
        <f>IF(VLOOKUP(C214,'Current OBD'!$B$6:$AL$2097,27,0)="Yes","3"," ")</f>
        <v xml:space="preserve"> </v>
      </c>
      <c r="J214" s="20" t="str">
        <f>IF(VLOOKUP(C214,'Current OBD'!$B$6:$AL$2097,28,0)="Yes","4"," ")</f>
        <v xml:space="preserve"> </v>
      </c>
      <c r="K214" s="20" t="str">
        <f>IF(VLOOKUP(C214,'Current OBD'!$B$6:$AL$2097,29,0)="Yes","5"," ")</f>
        <v xml:space="preserve"> </v>
      </c>
      <c r="L214" s="20" t="str">
        <f>IF(VLOOKUP(C214,'Current OBD'!$B$6:$AL$2097,30,0)="Yes","6"," ")</f>
        <v>6</v>
      </c>
      <c r="M214" s="20" t="str">
        <f>IF(VLOOKUP(C214,'Current OBD'!$B$6:$AL$2097,31,0)="Yes","7"," ")</f>
        <v>7</v>
      </c>
      <c r="N214" s="20" t="str">
        <f>IF(VLOOKUP(C214,'Current OBD'!$B$6:$AL$2097,32,0)="Yes","8"," ")</f>
        <v>8</v>
      </c>
      <c r="O214" s="20" t="str">
        <f>IF(VLOOKUP(C214,'Current OBD'!$B$6:$AL$2097,33,0)="Yes","9"," ")</f>
        <v xml:space="preserve"> </v>
      </c>
      <c r="P214" s="20" t="str">
        <f>IF(VLOOKUP(C214,'Current OBD'!$B$6:$AL$2097,34,0)="Yes","10"," ")</f>
        <v xml:space="preserve"> </v>
      </c>
      <c r="Q214" s="20" t="str">
        <f>IF(VLOOKUP(C214,'Current OBD'!$B$6:$AL$2097,35,0)="Yes","11"," ")</f>
        <v xml:space="preserve"> </v>
      </c>
      <c r="R214" s="20" t="str">
        <f>IF(VLOOKUP(C214,'Current OBD'!$B$6:$AL$2097,36,0)="Yes","12"," ")</f>
        <v xml:space="preserve"> </v>
      </c>
      <c r="S214" s="44">
        <v>82</v>
      </c>
      <c r="T214" s="44">
        <v>21</v>
      </c>
      <c r="U214" s="44">
        <v>469</v>
      </c>
      <c r="V214" s="12">
        <f>S214/U214</f>
        <v>0.17484008528784648</v>
      </c>
      <c r="W214" s="12">
        <f>T214/U214</f>
        <v>4.4776119402985072E-2</v>
      </c>
      <c r="X214" s="12">
        <f t="shared" si="19"/>
        <v>0.21961620469083157</v>
      </c>
    </row>
    <row r="215" spans="1:24">
      <c r="A215" s="26" t="s">
        <v>225</v>
      </c>
      <c r="B215" s="26" t="s">
        <v>2258</v>
      </c>
      <c r="C215" s="10">
        <v>159903</v>
      </c>
      <c r="D215" s="13" t="s">
        <v>2257</v>
      </c>
      <c r="E215" s="19"/>
      <c r="F215" s="19"/>
      <c r="G215" s="19"/>
      <c r="H215" s="19"/>
      <c r="I215" s="19"/>
      <c r="J215" s="19"/>
      <c r="K215" s="19"/>
      <c r="L215" s="19"/>
      <c r="M215" s="19"/>
      <c r="N215" s="19"/>
      <c r="O215" s="19"/>
      <c r="P215" s="19"/>
      <c r="Q215" s="19"/>
      <c r="R215" s="19"/>
      <c r="S215" s="43">
        <v>384</v>
      </c>
      <c r="T215" s="43">
        <v>122</v>
      </c>
      <c r="U215" s="43">
        <v>1803</v>
      </c>
      <c r="V215" s="14"/>
      <c r="W215" s="14"/>
      <c r="X215" s="14">
        <f t="shared" si="19"/>
        <v>0.28064337215751523</v>
      </c>
    </row>
    <row r="216" spans="1:24">
      <c r="A216" s="17" t="str">
        <f>VLOOKUP(C216,'Current OBD'!$B$6:$K$2098,4,0)</f>
        <v>Clark</v>
      </c>
      <c r="B216" s="17" t="str">
        <f>VLOOKUP(C216,'Current OBD'!$B$6:$K$2098,3,0)</f>
        <v>06-101</v>
      </c>
      <c r="C216" s="18">
        <v>661244</v>
      </c>
      <c r="D216" s="8" t="s">
        <v>2259</v>
      </c>
      <c r="E216" s="20" t="str">
        <f>IF(VLOOKUP(C216,'Current OBD'!$B$6:$AL$2097,23,0)="Yes","PK"," ")</f>
        <v xml:space="preserve"> </v>
      </c>
      <c r="F216" s="20" t="str">
        <f>IF(VLOOKUP(C216,'Current OBD'!$B$6:$AL$2097,24,0)="Yes","K"," ")</f>
        <v>K</v>
      </c>
      <c r="G216" s="20" t="str">
        <f>IF(VLOOKUP(C216,'Current OBD'!$B$6:$AL$2097,25,0)="Yes","1"," ")</f>
        <v>1</v>
      </c>
      <c r="H216" s="20" t="str">
        <f>IF(VLOOKUP(C216,'Current OBD'!$B$6:$AL$2097,26,0)="Yes","2"," ")</f>
        <v>2</v>
      </c>
      <c r="I216" s="20" t="str">
        <f>IF(VLOOKUP(C216,'Current OBD'!$B$6:$AL$2097,27,0)="Yes","3"," ")</f>
        <v>3</v>
      </c>
      <c r="J216" s="20" t="str">
        <f>IF(VLOOKUP(C216,'Current OBD'!$B$6:$AL$2097,28,0)="Yes","4"," ")</f>
        <v>4</v>
      </c>
      <c r="K216" s="20" t="str">
        <f>IF(VLOOKUP(C216,'Current OBD'!$B$6:$AL$2097,29,0)="Yes","5"," ")</f>
        <v>5</v>
      </c>
      <c r="L216" s="20" t="str">
        <f>IF(VLOOKUP(C216,'Current OBD'!$B$6:$AL$2097,30,0)="Yes","6"," ")</f>
        <v xml:space="preserve"> </v>
      </c>
      <c r="M216" s="20" t="str">
        <f>IF(VLOOKUP(C216,'Current OBD'!$B$6:$AL$2097,31,0)="Yes","7"," ")</f>
        <v xml:space="preserve"> </v>
      </c>
      <c r="N216" s="20" t="str">
        <f>IF(VLOOKUP(C216,'Current OBD'!$B$6:$AL$2097,32,0)="Yes","8"," ")</f>
        <v xml:space="preserve"> </v>
      </c>
      <c r="O216" s="20" t="str">
        <f>IF(VLOOKUP(C216,'Current OBD'!$B$6:$AL$2097,33,0)="Yes","9"," ")</f>
        <v xml:space="preserve"> </v>
      </c>
      <c r="P216" s="20" t="str">
        <f>IF(VLOOKUP(C216,'Current OBD'!$B$6:$AL$2097,34,0)="Yes","10"," ")</f>
        <v xml:space="preserve"> </v>
      </c>
      <c r="Q216" s="20" t="str">
        <f>IF(VLOOKUP(C216,'Current OBD'!$B$6:$AL$2097,35,0)="Yes","11"," ")</f>
        <v xml:space="preserve"> </v>
      </c>
      <c r="R216" s="20" t="str">
        <f>IF(VLOOKUP(C216,'Current OBD'!$B$6:$AL$2097,36,0)="Yes","12"," ")</f>
        <v xml:space="preserve"> </v>
      </c>
      <c r="S216" s="44">
        <v>183</v>
      </c>
      <c r="T216" s="44">
        <v>50</v>
      </c>
      <c r="U216" s="44">
        <v>821</v>
      </c>
      <c r="V216" s="12">
        <f>S216/U216</f>
        <v>0.22289890377588306</v>
      </c>
      <c r="W216" s="12">
        <f>T216/U216</f>
        <v>6.090133982947625E-2</v>
      </c>
      <c r="X216" s="12">
        <f t="shared" si="19"/>
        <v>0.28380024360535933</v>
      </c>
    </row>
    <row r="217" spans="1:24">
      <c r="A217" s="17" t="str">
        <f>VLOOKUP(C217,'Current OBD'!$B$6:$K$2098,4,0)</f>
        <v>Clark</v>
      </c>
      <c r="B217" s="17" t="str">
        <f>VLOOKUP(C217,'Current OBD'!$B$6:$K$2098,3,0)</f>
        <v>06-101</v>
      </c>
      <c r="C217" s="18">
        <v>661246</v>
      </c>
      <c r="D217" s="8" t="s">
        <v>2263</v>
      </c>
      <c r="E217" s="20" t="str">
        <f>IF(VLOOKUP(C217,'Current OBD'!$B$6:$AL$2097,23,0)="Yes","PK"," ")</f>
        <v xml:space="preserve"> </v>
      </c>
      <c r="F217" s="20" t="str">
        <f>IF(VLOOKUP(C217,'Current OBD'!$B$6:$AL$2097,24,0)="Yes","K"," ")</f>
        <v xml:space="preserve"> </v>
      </c>
      <c r="G217" s="20" t="str">
        <f>IF(VLOOKUP(C217,'Current OBD'!$B$6:$AL$2097,25,0)="Yes","1"," ")</f>
        <v xml:space="preserve"> </v>
      </c>
      <c r="H217" s="20" t="str">
        <f>IF(VLOOKUP(C217,'Current OBD'!$B$6:$AL$2097,26,0)="Yes","2"," ")</f>
        <v xml:space="preserve"> </v>
      </c>
      <c r="I217" s="20" t="str">
        <f>IF(VLOOKUP(C217,'Current OBD'!$B$6:$AL$2097,27,0)="Yes","3"," ")</f>
        <v xml:space="preserve"> </v>
      </c>
      <c r="J217" s="20" t="str">
        <f>IF(VLOOKUP(C217,'Current OBD'!$B$6:$AL$2097,28,0)="Yes","4"," ")</f>
        <v xml:space="preserve"> </v>
      </c>
      <c r="K217" s="20" t="str">
        <f>IF(VLOOKUP(C217,'Current OBD'!$B$6:$AL$2097,29,0)="Yes","5"," ")</f>
        <v xml:space="preserve"> </v>
      </c>
      <c r="L217" s="20" t="str">
        <f>IF(VLOOKUP(C217,'Current OBD'!$B$6:$AL$2097,30,0)="Yes","6"," ")</f>
        <v xml:space="preserve"> </v>
      </c>
      <c r="M217" s="20" t="str">
        <f>IF(VLOOKUP(C217,'Current OBD'!$B$6:$AL$2097,31,0)="Yes","7"," ")</f>
        <v xml:space="preserve"> </v>
      </c>
      <c r="N217" s="20" t="str">
        <f>IF(VLOOKUP(C217,'Current OBD'!$B$6:$AL$2097,32,0)="Yes","8"," ")</f>
        <v xml:space="preserve"> </v>
      </c>
      <c r="O217" s="20" t="str">
        <f>IF(VLOOKUP(C217,'Current OBD'!$B$6:$AL$2097,33,0)="Yes","9"," ")</f>
        <v>9</v>
      </c>
      <c r="P217" s="20" t="str">
        <f>IF(VLOOKUP(C217,'Current OBD'!$B$6:$AL$2097,34,0)="Yes","10"," ")</f>
        <v>10</v>
      </c>
      <c r="Q217" s="20" t="str">
        <f>IF(VLOOKUP(C217,'Current OBD'!$B$6:$AL$2097,35,0)="Yes","11"," ")</f>
        <v>11</v>
      </c>
      <c r="R217" s="20" t="str">
        <f>IF(VLOOKUP(C217,'Current OBD'!$B$6:$AL$2097,36,0)="Yes","12"," ")</f>
        <v>12</v>
      </c>
      <c r="S217" s="44">
        <v>117</v>
      </c>
      <c r="T217" s="44">
        <v>38</v>
      </c>
      <c r="U217" s="44">
        <v>566</v>
      </c>
      <c r="V217" s="12">
        <f>S217/U217</f>
        <v>0.20671378091872791</v>
      </c>
      <c r="W217" s="12">
        <f>T217/U217</f>
        <v>6.7137809187279157E-2</v>
      </c>
      <c r="X217" s="12">
        <f t="shared" si="19"/>
        <v>0.27385159010600707</v>
      </c>
    </row>
    <row r="218" spans="1:24">
      <c r="A218" s="17" t="str">
        <f>VLOOKUP(C218,'Current OBD'!$B$6:$K$2098,4,0)</f>
        <v>Clark</v>
      </c>
      <c r="B218" s="17" t="str">
        <f>VLOOKUP(C218,'Current OBD'!$B$6:$K$2098,3,0)</f>
        <v>06-101</v>
      </c>
      <c r="C218" s="18">
        <v>661245</v>
      </c>
      <c r="D218" s="8" t="s">
        <v>2265</v>
      </c>
      <c r="E218" s="20" t="str">
        <f>IF(VLOOKUP(C218,'Current OBD'!$B$6:$AL$2097,23,0)="Yes","PK"," ")</f>
        <v xml:space="preserve"> </v>
      </c>
      <c r="F218" s="20" t="str">
        <f>IF(VLOOKUP(C218,'Current OBD'!$B$6:$AL$2097,24,0)="Yes","K"," ")</f>
        <v xml:space="preserve"> </v>
      </c>
      <c r="G218" s="20" t="str">
        <f>IF(VLOOKUP(C218,'Current OBD'!$B$6:$AL$2097,25,0)="Yes","1"," ")</f>
        <v xml:space="preserve"> </v>
      </c>
      <c r="H218" s="20" t="str">
        <f>IF(VLOOKUP(C218,'Current OBD'!$B$6:$AL$2097,26,0)="Yes","2"," ")</f>
        <v xml:space="preserve"> </v>
      </c>
      <c r="I218" s="20" t="str">
        <f>IF(VLOOKUP(C218,'Current OBD'!$B$6:$AL$2097,27,0)="Yes","3"," ")</f>
        <v xml:space="preserve"> </v>
      </c>
      <c r="J218" s="20" t="str">
        <f>IF(VLOOKUP(C218,'Current OBD'!$B$6:$AL$2097,28,0)="Yes","4"," ")</f>
        <v xml:space="preserve"> </v>
      </c>
      <c r="K218" s="20" t="str">
        <f>IF(VLOOKUP(C218,'Current OBD'!$B$6:$AL$2097,29,0)="Yes","5"," ")</f>
        <v xml:space="preserve"> </v>
      </c>
      <c r="L218" s="20" t="str">
        <f>IF(VLOOKUP(C218,'Current OBD'!$B$6:$AL$2097,30,0)="Yes","6"," ")</f>
        <v>6</v>
      </c>
      <c r="M218" s="20" t="str">
        <f>IF(VLOOKUP(C218,'Current OBD'!$B$6:$AL$2097,31,0)="Yes","7"," ")</f>
        <v>7</v>
      </c>
      <c r="N218" s="20" t="str">
        <f>IF(VLOOKUP(C218,'Current OBD'!$B$6:$AL$2097,32,0)="Yes","8"," ")</f>
        <v>8</v>
      </c>
      <c r="O218" s="20" t="str">
        <f>IF(VLOOKUP(C218,'Current OBD'!$B$6:$AL$2097,33,0)="Yes","9"," ")</f>
        <v xml:space="preserve"> </v>
      </c>
      <c r="P218" s="20" t="str">
        <f>IF(VLOOKUP(C218,'Current OBD'!$B$6:$AL$2097,34,0)="Yes","10"," ")</f>
        <v xml:space="preserve"> </v>
      </c>
      <c r="Q218" s="20" t="str">
        <f>IF(VLOOKUP(C218,'Current OBD'!$B$6:$AL$2097,35,0)="Yes","11"," ")</f>
        <v xml:space="preserve"> </v>
      </c>
      <c r="R218" s="20" t="str">
        <f>IF(VLOOKUP(C218,'Current OBD'!$B$6:$AL$2097,36,0)="Yes","12"," ")</f>
        <v xml:space="preserve"> </v>
      </c>
      <c r="S218" s="44">
        <v>84</v>
      </c>
      <c r="T218" s="44">
        <v>34</v>
      </c>
      <c r="U218" s="44">
        <v>416</v>
      </c>
      <c r="V218" s="12">
        <f>S218/U218</f>
        <v>0.20192307692307693</v>
      </c>
      <c r="W218" s="12">
        <f>T218/U218</f>
        <v>8.1730769230769232E-2</v>
      </c>
      <c r="X218" s="12">
        <f t="shared" si="19"/>
        <v>0.28365384615384615</v>
      </c>
    </row>
    <row r="219" spans="1:24">
      <c r="A219" s="26" t="s">
        <v>225</v>
      </c>
      <c r="B219" s="26" t="s">
        <v>1796</v>
      </c>
      <c r="C219" s="10">
        <v>159904</v>
      </c>
      <c r="D219" s="13" t="s">
        <v>1795</v>
      </c>
      <c r="E219" s="19"/>
      <c r="F219" s="19"/>
      <c r="G219" s="19"/>
      <c r="H219" s="19"/>
      <c r="I219" s="19"/>
      <c r="J219" s="19"/>
      <c r="K219" s="19"/>
      <c r="L219" s="19"/>
      <c r="M219" s="19"/>
      <c r="N219" s="19"/>
      <c r="O219" s="19"/>
      <c r="P219" s="19"/>
      <c r="Q219" s="19"/>
      <c r="R219" s="19"/>
      <c r="S219" s="43">
        <v>30</v>
      </c>
      <c r="T219" s="43">
        <v>18</v>
      </c>
      <c r="U219" s="43">
        <v>168</v>
      </c>
      <c r="V219" s="14"/>
      <c r="W219" s="14"/>
      <c r="X219" s="14">
        <f t="shared" si="19"/>
        <v>0.2857142857142857</v>
      </c>
    </row>
    <row r="220" spans="1:24">
      <c r="A220" s="17" t="str">
        <f>VLOOKUP(C220,'Current OBD'!$B$6:$K$2098,4,0)</f>
        <v>Clark</v>
      </c>
      <c r="B220" s="17" t="str">
        <f>VLOOKUP(C220,'Current OBD'!$B$6:$K$2098,3,0)</f>
        <v>06-103</v>
      </c>
      <c r="C220" s="18">
        <v>661247</v>
      </c>
      <c r="D220" s="8" t="s">
        <v>1797</v>
      </c>
      <c r="E220" s="20" t="str">
        <f>IF(VLOOKUP(C220,'Current OBD'!$B$6:$AL$2097,23,0)="Yes","PK"," ")</f>
        <v xml:space="preserve"> </v>
      </c>
      <c r="F220" s="20" t="str">
        <f>IF(VLOOKUP(C220,'Current OBD'!$B$6:$AL$2097,24,0)="Yes","K"," ")</f>
        <v>K</v>
      </c>
      <c r="G220" s="20" t="str">
        <f>IF(VLOOKUP(C220,'Current OBD'!$B$6:$AL$2097,25,0)="Yes","1"," ")</f>
        <v>1</v>
      </c>
      <c r="H220" s="20" t="str">
        <f>IF(VLOOKUP(C220,'Current OBD'!$B$6:$AL$2097,26,0)="Yes","2"," ")</f>
        <v>2</v>
      </c>
      <c r="I220" s="20" t="str">
        <f>IF(VLOOKUP(C220,'Current OBD'!$B$6:$AL$2097,27,0)="Yes","3"," ")</f>
        <v>3</v>
      </c>
      <c r="J220" s="20" t="str">
        <f>IF(VLOOKUP(C220,'Current OBD'!$B$6:$AL$2097,28,0)="Yes","4"," ")</f>
        <v>4</v>
      </c>
      <c r="K220" s="20" t="str">
        <f>IF(VLOOKUP(C220,'Current OBD'!$B$6:$AL$2097,29,0)="Yes","5"," ")</f>
        <v>5</v>
      </c>
      <c r="L220" s="20" t="str">
        <f>IF(VLOOKUP(C220,'Current OBD'!$B$6:$AL$2097,30,0)="Yes","6"," ")</f>
        <v>6</v>
      </c>
      <c r="M220" s="20" t="str">
        <f>IF(VLOOKUP(C220,'Current OBD'!$B$6:$AL$2097,31,0)="Yes","7"," ")</f>
        <v>7</v>
      </c>
      <c r="N220" s="20" t="str">
        <f>IF(VLOOKUP(C220,'Current OBD'!$B$6:$AL$2097,32,0)="Yes","8"," ")</f>
        <v>8</v>
      </c>
      <c r="O220" s="20" t="str">
        <f>IF(VLOOKUP(C220,'Current OBD'!$B$6:$AL$2097,33,0)="Yes","9"," ")</f>
        <v xml:space="preserve"> </v>
      </c>
      <c r="P220" s="20" t="str">
        <f>IF(VLOOKUP(C220,'Current OBD'!$B$6:$AL$2097,34,0)="Yes","10"," ")</f>
        <v xml:space="preserve"> </v>
      </c>
      <c r="Q220" s="20" t="str">
        <f>IF(VLOOKUP(C220,'Current OBD'!$B$6:$AL$2097,35,0)="Yes","11"," ")</f>
        <v xml:space="preserve"> </v>
      </c>
      <c r="R220" s="20" t="str">
        <f>IF(VLOOKUP(C220,'Current OBD'!$B$6:$AL$2097,36,0)="Yes","12"," ")</f>
        <v xml:space="preserve"> </v>
      </c>
      <c r="S220" s="44">
        <v>30</v>
      </c>
      <c r="T220" s="44">
        <v>18</v>
      </c>
      <c r="U220" s="44">
        <v>168</v>
      </c>
      <c r="V220" s="12">
        <f>S220/U220</f>
        <v>0.17857142857142858</v>
      </c>
      <c r="W220" s="12">
        <f>T220/U220</f>
        <v>0.10714285714285714</v>
      </c>
      <c r="X220" s="12">
        <f t="shared" si="19"/>
        <v>0.2857142857142857</v>
      </c>
    </row>
    <row r="221" spans="1:24">
      <c r="A221" s="26" t="s">
        <v>225</v>
      </c>
      <c r="B221" s="26" t="s">
        <v>5282</v>
      </c>
      <c r="C221" s="10">
        <v>159906</v>
      </c>
      <c r="D221" s="13" t="s">
        <v>5281</v>
      </c>
      <c r="E221" s="19"/>
      <c r="F221" s="19"/>
      <c r="G221" s="19"/>
      <c r="H221" s="19"/>
      <c r="I221" s="19"/>
      <c r="J221" s="19"/>
      <c r="K221" s="19"/>
      <c r="L221" s="19"/>
      <c r="M221" s="19"/>
      <c r="N221" s="19"/>
      <c r="O221" s="19"/>
      <c r="P221" s="19"/>
      <c r="Q221" s="19"/>
      <c r="R221" s="19"/>
      <c r="S221" s="43">
        <v>746</v>
      </c>
      <c r="T221" s="43">
        <v>201</v>
      </c>
      <c r="U221" s="43">
        <v>2831</v>
      </c>
      <c r="V221" s="14"/>
      <c r="W221" s="14"/>
      <c r="X221" s="14">
        <f t="shared" si="19"/>
        <v>0.33451077357824088</v>
      </c>
    </row>
    <row r="222" spans="1:24">
      <c r="A222" s="17" t="s">
        <v>225</v>
      </c>
      <c r="B222" s="17" t="str">
        <f>VLOOKUP(C222,'Current OBD'!$B$6:$K$2098,3,0)</f>
        <v>06-112</v>
      </c>
      <c r="C222" s="18">
        <v>661252</v>
      </c>
      <c r="D222" s="8" t="s">
        <v>5283</v>
      </c>
      <c r="E222" s="20" t="str">
        <f>IF(VLOOKUP(C222,'Current OBD'!$B$6:$AL$2097,23,0)="Yes","PK"," ")</f>
        <v xml:space="preserve"> </v>
      </c>
      <c r="F222" s="20" t="str">
        <f>IF(VLOOKUP(C222,'Current OBD'!$B$6:$AL$2097,24,0)="Yes","K"," ")</f>
        <v xml:space="preserve"> </v>
      </c>
      <c r="G222" s="20" t="str">
        <f>IF(VLOOKUP(C222,'Current OBD'!$B$6:$AL$2097,25,0)="Yes","1"," ")</f>
        <v xml:space="preserve"> </v>
      </c>
      <c r="H222" s="20" t="str">
        <f>IF(VLOOKUP(C222,'Current OBD'!$B$6:$AL$2097,26,0)="Yes","2"," ")</f>
        <v xml:space="preserve"> </v>
      </c>
      <c r="I222" s="20" t="str">
        <f>IF(VLOOKUP(C222,'Current OBD'!$B$6:$AL$2097,27,0)="Yes","3"," ")</f>
        <v xml:space="preserve"> </v>
      </c>
      <c r="J222" s="20" t="str">
        <f>IF(VLOOKUP(C222,'Current OBD'!$B$6:$AL$2097,28,0)="Yes","4"," ")</f>
        <v xml:space="preserve"> </v>
      </c>
      <c r="K222" s="20" t="str">
        <f>IF(VLOOKUP(C222,'Current OBD'!$B$6:$AL$2097,29,0)="Yes","5"," ")</f>
        <v xml:space="preserve"> </v>
      </c>
      <c r="L222" s="20" t="str">
        <f>IF(VLOOKUP(C222,'Current OBD'!$B$6:$AL$2097,30,0)="Yes","6"," ")</f>
        <v>6</v>
      </c>
      <c r="M222" s="20" t="str">
        <f>IF(VLOOKUP(C222,'Current OBD'!$B$6:$AL$2097,31,0)="Yes","7"," ")</f>
        <v>7</v>
      </c>
      <c r="N222" s="20" t="str">
        <f>IF(VLOOKUP(C222,'Current OBD'!$B$6:$AL$2097,32,0)="Yes","8"," ")</f>
        <v>8</v>
      </c>
      <c r="O222" s="20" t="str">
        <f>IF(VLOOKUP(C222,'Current OBD'!$B$6:$AL$2097,33,0)="Yes","9"," ")</f>
        <v xml:space="preserve"> </v>
      </c>
      <c r="P222" s="20" t="str">
        <f>IF(VLOOKUP(C222,'Current OBD'!$B$6:$AL$2097,34,0)="Yes","10"," ")</f>
        <v xml:space="preserve"> </v>
      </c>
      <c r="Q222" s="20" t="str">
        <f>IF(VLOOKUP(C222,'Current OBD'!$B$6:$AL$2097,35,0)="Yes","11"," ")</f>
        <v xml:space="preserve"> </v>
      </c>
      <c r="R222" s="20" t="str">
        <f>IF(VLOOKUP(C222,'Current OBD'!$B$6:$AL$2097,36,0)="Yes","12"," ")</f>
        <v xml:space="preserve"> </v>
      </c>
      <c r="S222" s="44">
        <v>33</v>
      </c>
      <c r="T222" s="44">
        <v>9</v>
      </c>
      <c r="U222" s="44">
        <v>178</v>
      </c>
      <c r="V222" s="12">
        <f t="shared" ref="V222:V228" si="20">S222/U222</f>
        <v>0.1853932584269663</v>
      </c>
      <c r="W222" s="12">
        <f t="shared" ref="W222:W228" si="21">T222/U222</f>
        <v>5.0561797752808987E-2</v>
      </c>
      <c r="X222" s="12">
        <f t="shared" si="19"/>
        <v>0.23595505617977527</v>
      </c>
    </row>
    <row r="223" spans="1:24">
      <c r="A223" s="17" t="s">
        <v>225</v>
      </c>
      <c r="B223" s="17" t="str">
        <f>VLOOKUP(C223,'Current OBD'!$B$6:$K$2098,3,0)</f>
        <v>06-112</v>
      </c>
      <c r="C223" s="18">
        <v>661250</v>
      </c>
      <c r="D223" s="8" t="s">
        <v>5285</v>
      </c>
      <c r="E223" s="20" t="str">
        <f>IF(VLOOKUP(C223,'Current OBD'!$B$6:$AL$2097,23,0)="Yes","PK"," ")</f>
        <v>PK</v>
      </c>
      <c r="F223" s="20" t="str">
        <f>IF(VLOOKUP(C223,'Current OBD'!$B$6:$AL$2097,24,0)="Yes","K"," ")</f>
        <v>K</v>
      </c>
      <c r="G223" s="20" t="str">
        <f>IF(VLOOKUP(C223,'Current OBD'!$B$6:$AL$2097,25,0)="Yes","1"," ")</f>
        <v>1</v>
      </c>
      <c r="H223" s="20" t="str">
        <f>IF(VLOOKUP(C223,'Current OBD'!$B$6:$AL$2097,26,0)="Yes","2"," ")</f>
        <v>2</v>
      </c>
      <c r="I223" s="20" t="str">
        <f>IF(VLOOKUP(C223,'Current OBD'!$B$6:$AL$2097,27,0)="Yes","3"," ")</f>
        <v>3</v>
      </c>
      <c r="J223" s="20" t="str">
        <f>IF(VLOOKUP(C223,'Current OBD'!$B$6:$AL$2097,28,0)="Yes","4"," ")</f>
        <v>4</v>
      </c>
      <c r="K223" s="20" t="str">
        <f>IF(VLOOKUP(C223,'Current OBD'!$B$6:$AL$2097,29,0)="Yes","5"," ")</f>
        <v>5</v>
      </c>
      <c r="L223" s="20" t="str">
        <f>IF(VLOOKUP(C223,'Current OBD'!$B$6:$AL$2097,30,0)="Yes","6"," ")</f>
        <v xml:space="preserve"> </v>
      </c>
      <c r="M223" s="20" t="str">
        <f>IF(VLOOKUP(C223,'Current OBD'!$B$6:$AL$2097,31,0)="Yes","7"," ")</f>
        <v xml:space="preserve"> </v>
      </c>
      <c r="N223" s="20" t="str">
        <f>IF(VLOOKUP(C223,'Current OBD'!$B$6:$AL$2097,32,0)="Yes","8"," ")</f>
        <v xml:space="preserve"> </v>
      </c>
      <c r="O223" s="20" t="str">
        <f>IF(VLOOKUP(C223,'Current OBD'!$B$6:$AL$2097,33,0)="Yes","9"," ")</f>
        <v xml:space="preserve"> </v>
      </c>
      <c r="P223" s="20" t="str">
        <f>IF(VLOOKUP(C223,'Current OBD'!$B$6:$AL$2097,34,0)="Yes","10"," ")</f>
        <v xml:space="preserve"> </v>
      </c>
      <c r="Q223" s="20" t="str">
        <f>IF(VLOOKUP(C223,'Current OBD'!$B$6:$AL$2097,35,0)="Yes","11"," ")</f>
        <v xml:space="preserve"> </v>
      </c>
      <c r="R223" s="20" t="str">
        <f>IF(VLOOKUP(C223,'Current OBD'!$B$6:$AL$2097,36,0)="Yes","12"," ")</f>
        <v xml:space="preserve"> </v>
      </c>
      <c r="S223" s="44">
        <v>54</v>
      </c>
      <c r="T223" s="44">
        <v>16</v>
      </c>
      <c r="U223" s="44">
        <v>296</v>
      </c>
      <c r="V223" s="12">
        <f t="shared" si="20"/>
        <v>0.18243243243243243</v>
      </c>
      <c r="W223" s="12">
        <f t="shared" si="21"/>
        <v>5.4054054054054057E-2</v>
      </c>
      <c r="X223" s="12">
        <f t="shared" si="19"/>
        <v>0.23648648648648649</v>
      </c>
    </row>
    <row r="224" spans="1:24">
      <c r="A224" s="17" t="str">
        <f>VLOOKUP(C224,'Current OBD'!$B$6:$K$2098,4,0)</f>
        <v>Clark</v>
      </c>
      <c r="B224" s="17" t="str">
        <f>VLOOKUP(C224,'Current OBD'!$B$6:$K$2098,3,0)</f>
        <v>06-112</v>
      </c>
      <c r="C224" s="18">
        <v>684925</v>
      </c>
      <c r="D224" s="8" t="s">
        <v>5287</v>
      </c>
      <c r="E224" s="20" t="str">
        <f>IF(VLOOKUP(C224,'Current OBD'!$B$6:$AL$2097,23,0)="Yes","PK"," ")</f>
        <v>PK</v>
      </c>
      <c r="F224" s="20" t="str">
        <f>IF(VLOOKUP(C224,'Current OBD'!$B$6:$AL$2097,24,0)="Yes","K"," ")</f>
        <v>K</v>
      </c>
      <c r="G224" s="20" t="str">
        <f>IF(VLOOKUP(C224,'Current OBD'!$B$6:$AL$2097,25,0)="Yes","1"," ")</f>
        <v>1</v>
      </c>
      <c r="H224" s="20" t="str">
        <f>IF(VLOOKUP(C224,'Current OBD'!$B$6:$AL$2097,26,0)="Yes","2"," ")</f>
        <v>2</v>
      </c>
      <c r="I224" s="20" t="str">
        <f>IF(VLOOKUP(C224,'Current OBD'!$B$6:$AL$2097,27,0)="Yes","3"," ")</f>
        <v>3</v>
      </c>
      <c r="J224" s="20" t="str">
        <f>IF(VLOOKUP(C224,'Current OBD'!$B$6:$AL$2097,28,0)="Yes","4"," ")</f>
        <v>4</v>
      </c>
      <c r="K224" s="20" t="str">
        <f>IF(VLOOKUP(C224,'Current OBD'!$B$6:$AL$2097,29,0)="Yes","5"," ")</f>
        <v>5</v>
      </c>
      <c r="L224" s="20" t="str">
        <f>IF(VLOOKUP(C224,'Current OBD'!$B$6:$AL$2097,30,0)="Yes","6"," ")</f>
        <v xml:space="preserve"> </v>
      </c>
      <c r="M224" s="20" t="str">
        <f>IF(VLOOKUP(C224,'Current OBD'!$B$6:$AL$2097,31,0)="Yes","7"," ")</f>
        <v xml:space="preserve"> </v>
      </c>
      <c r="N224" s="20" t="str">
        <f>IF(VLOOKUP(C224,'Current OBD'!$B$6:$AL$2097,32,0)="Yes","8"," ")</f>
        <v xml:space="preserve"> </v>
      </c>
      <c r="O224" s="20" t="str">
        <f>IF(VLOOKUP(C224,'Current OBD'!$B$6:$AL$2097,33,0)="Yes","9"," ")</f>
        <v xml:space="preserve"> </v>
      </c>
      <c r="P224" s="20" t="str">
        <f>IF(VLOOKUP(C224,'Current OBD'!$B$6:$AL$2097,34,0)="Yes","10"," ")</f>
        <v xml:space="preserve"> </v>
      </c>
      <c r="Q224" s="20" t="str">
        <f>IF(VLOOKUP(C224,'Current OBD'!$B$6:$AL$2097,35,0)="Yes","11"," ")</f>
        <v xml:space="preserve"> </v>
      </c>
      <c r="R224" s="20" t="str">
        <f>IF(VLOOKUP(C224,'Current OBD'!$B$6:$AL$2097,36,0)="Yes","12"," ")</f>
        <v xml:space="preserve"> </v>
      </c>
      <c r="S224" s="44">
        <v>106</v>
      </c>
      <c r="T224" s="44">
        <v>25</v>
      </c>
      <c r="U224" s="44">
        <v>362</v>
      </c>
      <c r="V224" s="12">
        <f t="shared" si="20"/>
        <v>0.29281767955801102</v>
      </c>
      <c r="W224" s="12">
        <f t="shared" si="21"/>
        <v>6.9060773480662987E-2</v>
      </c>
      <c r="X224" s="12">
        <f t="shared" si="19"/>
        <v>0.36187845303867405</v>
      </c>
    </row>
    <row r="225" spans="1:24">
      <c r="A225" s="17" t="str">
        <f>VLOOKUP(C225,'Current OBD'!$B$6:$K$2098,4,0)</f>
        <v>Clark</v>
      </c>
      <c r="B225" s="17" t="str">
        <f>VLOOKUP(C225,'Current OBD'!$B$6:$K$2098,3,0)</f>
        <v>06-112</v>
      </c>
      <c r="C225" s="18">
        <v>661249</v>
      </c>
      <c r="D225" s="8" t="s">
        <v>5289</v>
      </c>
      <c r="E225" s="20" t="str">
        <f>IF(VLOOKUP(C225,'Current OBD'!$B$6:$AL$2097,23,0)="Yes","PK"," ")</f>
        <v>PK</v>
      </c>
      <c r="F225" s="20" t="str">
        <f>IF(VLOOKUP(C225,'Current OBD'!$B$6:$AL$2097,24,0)="Yes","K"," ")</f>
        <v>K</v>
      </c>
      <c r="G225" s="20" t="str">
        <f>IF(VLOOKUP(C225,'Current OBD'!$B$6:$AL$2097,25,0)="Yes","1"," ")</f>
        <v>1</v>
      </c>
      <c r="H225" s="20" t="str">
        <f>IF(VLOOKUP(C225,'Current OBD'!$B$6:$AL$2097,26,0)="Yes","2"," ")</f>
        <v>2</v>
      </c>
      <c r="I225" s="20" t="str">
        <f>IF(VLOOKUP(C225,'Current OBD'!$B$6:$AL$2097,27,0)="Yes","3"," ")</f>
        <v>3</v>
      </c>
      <c r="J225" s="20" t="str">
        <f>IF(VLOOKUP(C225,'Current OBD'!$B$6:$AL$2097,28,0)="Yes","4"," ")</f>
        <v>4</v>
      </c>
      <c r="K225" s="20" t="str">
        <f>IF(VLOOKUP(C225,'Current OBD'!$B$6:$AL$2097,29,0)="Yes","5"," ")</f>
        <v>5</v>
      </c>
      <c r="L225" s="20" t="str">
        <f>IF(VLOOKUP(C225,'Current OBD'!$B$6:$AL$2097,30,0)="Yes","6"," ")</f>
        <v xml:space="preserve"> </v>
      </c>
      <c r="M225" s="20" t="str">
        <f>IF(VLOOKUP(C225,'Current OBD'!$B$6:$AL$2097,31,0)="Yes","7"," ")</f>
        <v xml:space="preserve"> </v>
      </c>
      <c r="N225" s="20" t="str">
        <f>IF(VLOOKUP(C225,'Current OBD'!$B$6:$AL$2097,32,0)="Yes","8"," ")</f>
        <v xml:space="preserve"> </v>
      </c>
      <c r="O225" s="20" t="str">
        <f>IF(VLOOKUP(C225,'Current OBD'!$B$6:$AL$2097,33,0)="Yes","9"," ")</f>
        <v xml:space="preserve"> </v>
      </c>
      <c r="P225" s="20" t="str">
        <f>IF(VLOOKUP(C225,'Current OBD'!$B$6:$AL$2097,34,0)="Yes","10"," ")</f>
        <v xml:space="preserve"> </v>
      </c>
      <c r="Q225" s="20" t="str">
        <f>IF(VLOOKUP(C225,'Current OBD'!$B$6:$AL$2097,35,0)="Yes","11"," ")</f>
        <v xml:space="preserve"> </v>
      </c>
      <c r="R225" s="20" t="str">
        <f>IF(VLOOKUP(C225,'Current OBD'!$B$6:$AL$2097,36,0)="Yes","12"," ")</f>
        <v xml:space="preserve"> </v>
      </c>
      <c r="S225" s="44">
        <v>70</v>
      </c>
      <c r="T225" s="44">
        <v>22</v>
      </c>
      <c r="U225" s="44">
        <v>248</v>
      </c>
      <c r="V225" s="12">
        <f t="shared" si="20"/>
        <v>0.28225806451612906</v>
      </c>
      <c r="W225" s="12">
        <f t="shared" si="21"/>
        <v>8.8709677419354843E-2</v>
      </c>
      <c r="X225" s="12">
        <f t="shared" si="19"/>
        <v>0.37096774193548387</v>
      </c>
    </row>
    <row r="226" spans="1:24">
      <c r="A226" s="17" t="str">
        <f>VLOOKUP(C226,'Current OBD'!$B$6:$K$2098,4,0)</f>
        <v>Clark</v>
      </c>
      <c r="B226" s="17" t="str">
        <f>VLOOKUP(C226,'Current OBD'!$B$6:$K$2098,3,0)</f>
        <v>06-112</v>
      </c>
      <c r="C226" s="18">
        <v>664341</v>
      </c>
      <c r="D226" s="8" t="s">
        <v>5291</v>
      </c>
      <c r="E226" s="20" t="str">
        <f>IF(VLOOKUP(C226,'Current OBD'!$B$6:$AL$2097,23,0)="Yes","PK"," ")</f>
        <v xml:space="preserve"> </v>
      </c>
      <c r="F226" s="20" t="str">
        <f>IF(VLOOKUP(C226,'Current OBD'!$B$6:$AL$2097,24,0)="Yes","K"," ")</f>
        <v>K</v>
      </c>
      <c r="G226" s="20" t="str">
        <f>IF(VLOOKUP(C226,'Current OBD'!$B$6:$AL$2097,25,0)="Yes","1"," ")</f>
        <v>1</v>
      </c>
      <c r="H226" s="20" t="str">
        <f>IF(VLOOKUP(C226,'Current OBD'!$B$6:$AL$2097,26,0)="Yes","2"," ")</f>
        <v>2</v>
      </c>
      <c r="I226" s="20" t="str">
        <f>IF(VLOOKUP(C226,'Current OBD'!$B$6:$AL$2097,27,0)="Yes","3"," ")</f>
        <v>3</v>
      </c>
      <c r="J226" s="20" t="str">
        <f>IF(VLOOKUP(C226,'Current OBD'!$B$6:$AL$2097,28,0)="Yes","4"," ")</f>
        <v>4</v>
      </c>
      <c r="K226" s="20" t="str">
        <f>IF(VLOOKUP(C226,'Current OBD'!$B$6:$AL$2097,29,0)="Yes","5"," ")</f>
        <v>5</v>
      </c>
      <c r="L226" s="20" t="str">
        <f>IF(VLOOKUP(C226,'Current OBD'!$B$6:$AL$2097,30,0)="Yes","6"," ")</f>
        <v xml:space="preserve"> </v>
      </c>
      <c r="M226" s="20" t="str">
        <f>IF(VLOOKUP(C226,'Current OBD'!$B$6:$AL$2097,31,0)="Yes","7"," ")</f>
        <v xml:space="preserve"> </v>
      </c>
      <c r="N226" s="20" t="str">
        <f>IF(VLOOKUP(C226,'Current OBD'!$B$6:$AL$2097,32,0)="Yes","8"," ")</f>
        <v xml:space="preserve"> </v>
      </c>
      <c r="O226" s="20" t="str">
        <f>IF(VLOOKUP(C226,'Current OBD'!$B$6:$AL$2097,33,0)="Yes","9"," ")</f>
        <v xml:space="preserve"> </v>
      </c>
      <c r="P226" s="20" t="str">
        <f>IF(VLOOKUP(C226,'Current OBD'!$B$6:$AL$2097,34,0)="Yes","10"," ")</f>
        <v xml:space="preserve"> </v>
      </c>
      <c r="Q226" s="20" t="str">
        <f>IF(VLOOKUP(C226,'Current OBD'!$B$6:$AL$2097,35,0)="Yes","11"," ")</f>
        <v xml:space="preserve"> </v>
      </c>
      <c r="R226" s="20" t="str">
        <f>IF(VLOOKUP(C226,'Current OBD'!$B$6:$AL$2097,36,0)="Yes","12"," ")</f>
        <v xml:space="preserve"> </v>
      </c>
      <c r="S226" s="44">
        <v>103</v>
      </c>
      <c r="T226" s="44">
        <v>23</v>
      </c>
      <c r="U226" s="44">
        <v>290</v>
      </c>
      <c r="V226" s="12">
        <f t="shared" si="20"/>
        <v>0.35517241379310344</v>
      </c>
      <c r="W226" s="12">
        <f t="shared" si="21"/>
        <v>7.9310344827586213E-2</v>
      </c>
      <c r="X226" s="12">
        <f t="shared" si="19"/>
        <v>0.43448275862068964</v>
      </c>
    </row>
    <row r="227" spans="1:24">
      <c r="A227" s="17" t="str">
        <f>VLOOKUP(C227,'Current OBD'!$B$6:$K$2098,4,0)</f>
        <v>Clark</v>
      </c>
      <c r="B227" s="17" t="str">
        <f>VLOOKUP(C227,'Current OBD'!$B$6:$K$2098,3,0)</f>
        <v>06-112</v>
      </c>
      <c r="C227" s="18">
        <v>661251</v>
      </c>
      <c r="D227" s="8" t="s">
        <v>5293</v>
      </c>
      <c r="E227" s="20" t="str">
        <f>IF(VLOOKUP(C227,'Current OBD'!$B$6:$AL$2097,23,0)="Yes","PK"," ")</f>
        <v xml:space="preserve"> </v>
      </c>
      <c r="F227" s="20" t="str">
        <f>IF(VLOOKUP(C227,'Current OBD'!$B$6:$AL$2097,24,0)="Yes","K"," ")</f>
        <v xml:space="preserve"> </v>
      </c>
      <c r="G227" s="20" t="str">
        <f>IF(VLOOKUP(C227,'Current OBD'!$B$6:$AL$2097,25,0)="Yes","1"," ")</f>
        <v xml:space="preserve"> </v>
      </c>
      <c r="H227" s="20" t="str">
        <f>IF(VLOOKUP(C227,'Current OBD'!$B$6:$AL$2097,26,0)="Yes","2"," ")</f>
        <v xml:space="preserve"> </v>
      </c>
      <c r="I227" s="20" t="str">
        <f>IF(VLOOKUP(C227,'Current OBD'!$B$6:$AL$2097,27,0)="Yes","3"," ")</f>
        <v xml:space="preserve"> </v>
      </c>
      <c r="J227" s="20" t="str">
        <f>IF(VLOOKUP(C227,'Current OBD'!$B$6:$AL$2097,28,0)="Yes","4"," ")</f>
        <v xml:space="preserve"> </v>
      </c>
      <c r="K227" s="20" t="str">
        <f>IF(VLOOKUP(C227,'Current OBD'!$B$6:$AL$2097,29,0)="Yes","5"," ")</f>
        <v xml:space="preserve"> </v>
      </c>
      <c r="L227" s="20" t="str">
        <f>IF(VLOOKUP(C227,'Current OBD'!$B$6:$AL$2097,30,0)="Yes","6"," ")</f>
        <v>6</v>
      </c>
      <c r="M227" s="20" t="str">
        <f>IF(VLOOKUP(C227,'Current OBD'!$B$6:$AL$2097,31,0)="Yes","7"," ")</f>
        <v>7</v>
      </c>
      <c r="N227" s="20" t="str">
        <f>IF(VLOOKUP(C227,'Current OBD'!$B$6:$AL$2097,32,0)="Yes","8"," ")</f>
        <v>8</v>
      </c>
      <c r="O227" s="20" t="str">
        <f>IF(VLOOKUP(C227,'Current OBD'!$B$6:$AL$2097,33,0)="Yes","9"," ")</f>
        <v xml:space="preserve"> </v>
      </c>
      <c r="P227" s="20" t="str">
        <f>IF(VLOOKUP(C227,'Current OBD'!$B$6:$AL$2097,34,0)="Yes","10"," ")</f>
        <v xml:space="preserve"> </v>
      </c>
      <c r="Q227" s="20" t="str">
        <f>IF(VLOOKUP(C227,'Current OBD'!$B$6:$AL$2097,35,0)="Yes","11"," ")</f>
        <v xml:space="preserve"> </v>
      </c>
      <c r="R227" s="20" t="str">
        <f>IF(VLOOKUP(C227,'Current OBD'!$B$6:$AL$2097,36,0)="Yes","12"," ")</f>
        <v xml:space="preserve"> </v>
      </c>
      <c r="S227" s="44">
        <v>133</v>
      </c>
      <c r="T227" s="44">
        <v>37</v>
      </c>
      <c r="U227" s="44">
        <v>445</v>
      </c>
      <c r="V227" s="12">
        <f t="shared" si="20"/>
        <v>0.29887640449438202</v>
      </c>
      <c r="W227" s="12">
        <f t="shared" si="21"/>
        <v>8.3146067415730343E-2</v>
      </c>
      <c r="X227" s="12">
        <f t="shared" si="19"/>
        <v>0.38202247191011235</v>
      </c>
    </row>
    <row r="228" spans="1:24">
      <c r="A228" s="17" t="str">
        <f>VLOOKUP(C228,'Current OBD'!$B$6:$K$2098,4,0)</f>
        <v>Clark</v>
      </c>
      <c r="B228" s="17" t="str">
        <f>VLOOKUP(C228,'Current OBD'!$B$6:$K$2098,3,0)</f>
        <v>06-112</v>
      </c>
      <c r="C228" s="18">
        <v>661253</v>
      </c>
      <c r="D228" s="8" t="s">
        <v>5294</v>
      </c>
      <c r="E228" s="20" t="str">
        <f>IF(VLOOKUP(C228,'Current OBD'!$B$6:$AL$2097,23,0)="Yes","PK"," ")</f>
        <v xml:space="preserve"> </v>
      </c>
      <c r="F228" s="20" t="str">
        <f>IF(VLOOKUP(C228,'Current OBD'!$B$6:$AL$2097,24,0)="Yes","K"," ")</f>
        <v xml:space="preserve"> </v>
      </c>
      <c r="G228" s="20" t="str">
        <f>IF(VLOOKUP(C228,'Current OBD'!$B$6:$AL$2097,25,0)="Yes","1"," ")</f>
        <v xml:space="preserve"> </v>
      </c>
      <c r="H228" s="20" t="str">
        <f>IF(VLOOKUP(C228,'Current OBD'!$B$6:$AL$2097,26,0)="Yes","2"," ")</f>
        <v xml:space="preserve"> </v>
      </c>
      <c r="I228" s="20" t="str">
        <f>IF(VLOOKUP(C228,'Current OBD'!$B$6:$AL$2097,27,0)="Yes","3"," ")</f>
        <v xml:space="preserve"> </v>
      </c>
      <c r="J228" s="20" t="str">
        <f>IF(VLOOKUP(C228,'Current OBD'!$B$6:$AL$2097,28,0)="Yes","4"," ")</f>
        <v xml:space="preserve"> </v>
      </c>
      <c r="K228" s="20" t="str">
        <f>IF(VLOOKUP(C228,'Current OBD'!$B$6:$AL$2097,29,0)="Yes","5"," ")</f>
        <v xml:space="preserve"> </v>
      </c>
      <c r="L228" s="20" t="str">
        <f>IF(VLOOKUP(C228,'Current OBD'!$B$6:$AL$2097,30,0)="Yes","6"," ")</f>
        <v xml:space="preserve"> </v>
      </c>
      <c r="M228" s="20" t="str">
        <f>IF(VLOOKUP(C228,'Current OBD'!$B$6:$AL$2097,31,0)="Yes","7"," ")</f>
        <v xml:space="preserve"> </v>
      </c>
      <c r="N228" s="20" t="str">
        <f>IF(VLOOKUP(C228,'Current OBD'!$B$6:$AL$2097,32,0)="Yes","8"," ")</f>
        <v xml:space="preserve"> </v>
      </c>
      <c r="O228" s="20" t="str">
        <f>IF(VLOOKUP(C228,'Current OBD'!$B$6:$AL$2097,33,0)="Yes","9"," ")</f>
        <v>9</v>
      </c>
      <c r="P228" s="20" t="str">
        <f>IF(VLOOKUP(C228,'Current OBD'!$B$6:$AL$2097,34,0)="Yes","10"," ")</f>
        <v>10</v>
      </c>
      <c r="Q228" s="20" t="str">
        <f>IF(VLOOKUP(C228,'Current OBD'!$B$6:$AL$2097,35,0)="Yes","11"," ")</f>
        <v>11</v>
      </c>
      <c r="R228" s="20" t="str">
        <f>IF(VLOOKUP(C228,'Current OBD'!$B$6:$AL$2097,36,0)="Yes","12"," ")</f>
        <v>12</v>
      </c>
      <c r="S228" s="44">
        <v>247</v>
      </c>
      <c r="T228" s="44">
        <v>69</v>
      </c>
      <c r="U228" s="44">
        <v>1012</v>
      </c>
      <c r="V228" s="12">
        <f t="shared" si="20"/>
        <v>0.2440711462450593</v>
      </c>
      <c r="W228" s="12">
        <f t="shared" si="21"/>
        <v>6.8181818181818177E-2</v>
      </c>
      <c r="X228" s="12">
        <f t="shared" si="19"/>
        <v>0.31225296442687744</v>
      </c>
    </row>
    <row r="229" spans="1:24">
      <c r="A229" s="26" t="s">
        <v>225</v>
      </c>
      <c r="B229" s="26" t="s">
        <v>1446</v>
      </c>
      <c r="C229" s="10">
        <v>159907</v>
      </c>
      <c r="D229" s="13" t="s">
        <v>1445</v>
      </c>
      <c r="E229" s="19"/>
      <c r="F229" s="19"/>
      <c r="G229" s="19"/>
      <c r="H229" s="19"/>
      <c r="I229" s="19"/>
      <c r="J229" s="19"/>
      <c r="K229" s="19"/>
      <c r="L229" s="19"/>
      <c r="M229" s="19"/>
      <c r="N229" s="19"/>
      <c r="O229" s="19"/>
      <c r="P229" s="19"/>
      <c r="Q229" s="19"/>
      <c r="R229" s="19"/>
      <c r="S229" s="43">
        <v>14358</v>
      </c>
      <c r="T229" s="43">
        <v>0</v>
      </c>
      <c r="U229" s="43">
        <v>21474</v>
      </c>
      <c r="V229" s="14"/>
      <c r="W229" s="14"/>
      <c r="X229" s="14">
        <f t="shared" si="19"/>
        <v>0.66862252025705504</v>
      </c>
    </row>
    <row r="230" spans="1:24">
      <c r="A230" s="17" t="str">
        <f>VLOOKUP(C230,'Current OBD'!$B$6:$K$2098,4,0)</f>
        <v>Clark</v>
      </c>
      <c r="B230" s="17" t="str">
        <f>VLOOKUP(C230,'Current OBD'!$B$6:$K$2098,3,0)</f>
        <v>06-114</v>
      </c>
      <c r="C230" s="18">
        <v>661254</v>
      </c>
      <c r="D230" s="8" t="s">
        <v>1447</v>
      </c>
      <c r="E230" s="20" t="str">
        <f>IF(VLOOKUP(C230,'Current OBD'!$B$6:$AL$2097,23,0)="Yes","PK"," ")</f>
        <v>PK</v>
      </c>
      <c r="F230" s="20" t="str">
        <f>IF(VLOOKUP(C230,'Current OBD'!$B$6:$AL$2097,24,0)="Yes","K"," ")</f>
        <v>K</v>
      </c>
      <c r="G230" s="20" t="str">
        <f>IF(VLOOKUP(C230,'Current OBD'!$B$6:$AL$2097,25,0)="Yes","1"," ")</f>
        <v>1</v>
      </c>
      <c r="H230" s="20" t="str">
        <f>IF(VLOOKUP(C230,'Current OBD'!$B$6:$AL$2097,26,0)="Yes","2"," ")</f>
        <v>2</v>
      </c>
      <c r="I230" s="20" t="str">
        <f>IF(VLOOKUP(C230,'Current OBD'!$B$6:$AL$2097,27,0)="Yes","3"," ")</f>
        <v>3</v>
      </c>
      <c r="J230" s="20" t="str">
        <f>IF(VLOOKUP(C230,'Current OBD'!$B$6:$AL$2097,28,0)="Yes","4"," ")</f>
        <v>4</v>
      </c>
      <c r="K230" s="20" t="str">
        <f>IF(VLOOKUP(C230,'Current OBD'!$B$6:$AL$2097,29,0)="Yes","5"," ")</f>
        <v>5</v>
      </c>
      <c r="L230" s="20" t="str">
        <f>IF(VLOOKUP(C230,'Current OBD'!$B$6:$AL$2097,30,0)="Yes","6"," ")</f>
        <v xml:space="preserve"> </v>
      </c>
      <c r="M230" s="20" t="str">
        <f>IF(VLOOKUP(C230,'Current OBD'!$B$6:$AL$2097,31,0)="Yes","7"," ")</f>
        <v xml:space="preserve"> </v>
      </c>
      <c r="N230" s="20" t="str">
        <f>IF(VLOOKUP(C230,'Current OBD'!$B$6:$AL$2097,32,0)="Yes","8"," ")</f>
        <v xml:space="preserve"> </v>
      </c>
      <c r="O230" s="20" t="str">
        <f>IF(VLOOKUP(C230,'Current OBD'!$B$6:$AL$2097,33,0)="Yes","9"," ")</f>
        <v xml:space="preserve"> </v>
      </c>
      <c r="P230" s="20" t="str">
        <f>IF(VLOOKUP(C230,'Current OBD'!$B$6:$AL$2097,34,0)="Yes","10"," ")</f>
        <v xml:space="preserve"> </v>
      </c>
      <c r="Q230" s="20" t="str">
        <f>IF(VLOOKUP(C230,'Current OBD'!$B$6:$AL$2097,35,0)="Yes","11"," ")</f>
        <v xml:space="preserve"> </v>
      </c>
      <c r="R230" s="20" t="str">
        <f>IF(VLOOKUP(C230,'Current OBD'!$B$6:$AL$2097,36,0)="Yes","12"," ")</f>
        <v xml:space="preserve"> </v>
      </c>
      <c r="S230" s="44">
        <v>254</v>
      </c>
      <c r="T230" s="44">
        <v>0</v>
      </c>
      <c r="U230" s="44">
        <v>350</v>
      </c>
      <c r="V230" s="12">
        <f t="shared" ref="V230:V265" si="22">S230/U230</f>
        <v>0.72571428571428576</v>
      </c>
      <c r="W230" s="12">
        <f t="shared" ref="W230:W265" si="23">T230/U230</f>
        <v>0</v>
      </c>
      <c r="X230" s="12">
        <f t="shared" si="19"/>
        <v>0.72571428571428576</v>
      </c>
    </row>
    <row r="231" spans="1:24">
      <c r="A231" s="17" t="str">
        <f>VLOOKUP(C231,'Current OBD'!$B$6:$K$2098,4,0)</f>
        <v>Clark</v>
      </c>
      <c r="B231" s="17" t="str">
        <f>VLOOKUP(C231,'Current OBD'!$B$6:$K$2098,3,0)</f>
        <v>06-114</v>
      </c>
      <c r="C231" s="18">
        <v>661255</v>
      </c>
      <c r="D231" s="8" t="s">
        <v>1450</v>
      </c>
      <c r="E231" s="20" t="str">
        <f>IF(VLOOKUP(C231,'Current OBD'!$B$6:$AL$2097,23,0)="Yes","PK"," ")</f>
        <v>PK</v>
      </c>
      <c r="F231" s="20" t="str">
        <f>IF(VLOOKUP(C231,'Current OBD'!$B$6:$AL$2097,24,0)="Yes","K"," ")</f>
        <v>K</v>
      </c>
      <c r="G231" s="20" t="str">
        <f>IF(VLOOKUP(C231,'Current OBD'!$B$6:$AL$2097,25,0)="Yes","1"," ")</f>
        <v>1</v>
      </c>
      <c r="H231" s="20" t="str">
        <f>IF(VLOOKUP(C231,'Current OBD'!$B$6:$AL$2097,26,0)="Yes","2"," ")</f>
        <v>2</v>
      </c>
      <c r="I231" s="20" t="str">
        <f>IF(VLOOKUP(C231,'Current OBD'!$B$6:$AL$2097,27,0)="Yes","3"," ")</f>
        <v>3</v>
      </c>
      <c r="J231" s="20" t="str">
        <f>IF(VLOOKUP(C231,'Current OBD'!$B$6:$AL$2097,28,0)="Yes","4"," ")</f>
        <v>4</v>
      </c>
      <c r="K231" s="20" t="str">
        <f>IF(VLOOKUP(C231,'Current OBD'!$B$6:$AL$2097,29,0)="Yes","5"," ")</f>
        <v>5</v>
      </c>
      <c r="L231" s="20" t="str">
        <f>IF(VLOOKUP(C231,'Current OBD'!$B$6:$AL$2097,30,0)="Yes","6"," ")</f>
        <v xml:space="preserve"> </v>
      </c>
      <c r="M231" s="20" t="str">
        <f>IF(VLOOKUP(C231,'Current OBD'!$B$6:$AL$2097,31,0)="Yes","7"," ")</f>
        <v xml:space="preserve"> </v>
      </c>
      <c r="N231" s="20" t="str">
        <f>IF(VLOOKUP(C231,'Current OBD'!$B$6:$AL$2097,32,0)="Yes","8"," ")</f>
        <v xml:space="preserve"> </v>
      </c>
      <c r="O231" s="20" t="str">
        <f>IF(VLOOKUP(C231,'Current OBD'!$B$6:$AL$2097,33,0)="Yes","9"," ")</f>
        <v xml:space="preserve"> </v>
      </c>
      <c r="P231" s="20" t="str">
        <f>IF(VLOOKUP(C231,'Current OBD'!$B$6:$AL$2097,34,0)="Yes","10"," ")</f>
        <v xml:space="preserve"> </v>
      </c>
      <c r="Q231" s="20" t="str">
        <f>IF(VLOOKUP(C231,'Current OBD'!$B$6:$AL$2097,35,0)="Yes","11"," ")</f>
        <v xml:space="preserve"> </v>
      </c>
      <c r="R231" s="20" t="str">
        <f>IF(VLOOKUP(C231,'Current OBD'!$B$6:$AL$2097,36,0)="Yes","12"," ")</f>
        <v xml:space="preserve"> </v>
      </c>
      <c r="S231" s="44">
        <v>399</v>
      </c>
      <c r="T231" s="44">
        <v>0</v>
      </c>
      <c r="U231" s="44">
        <v>448</v>
      </c>
      <c r="V231" s="12">
        <f t="shared" si="22"/>
        <v>0.890625</v>
      </c>
      <c r="W231" s="12">
        <f t="shared" si="23"/>
        <v>0</v>
      </c>
      <c r="X231" s="12">
        <f t="shared" si="19"/>
        <v>0.890625</v>
      </c>
    </row>
    <row r="232" spans="1:24">
      <c r="A232" s="17" t="str">
        <f>VLOOKUP(C232,'Current OBD'!$B$6:$K$2098,4,0)</f>
        <v>Clark</v>
      </c>
      <c r="B232" s="17" t="str">
        <f>VLOOKUP(C232,'Current OBD'!$B$6:$K$2098,3,0)</f>
        <v>06-114</v>
      </c>
      <c r="C232" s="18">
        <v>663586</v>
      </c>
      <c r="D232" s="8" t="s">
        <v>172</v>
      </c>
      <c r="E232" s="20" t="str">
        <f>IF(VLOOKUP(C232,'Current OBD'!$B$6:$AL$2097,23,0)="Yes","PK"," ")</f>
        <v xml:space="preserve"> </v>
      </c>
      <c r="F232" s="20" t="str">
        <f>IF(VLOOKUP(C232,'Current OBD'!$B$6:$AL$2097,24,0)="Yes","K"," ")</f>
        <v xml:space="preserve"> </v>
      </c>
      <c r="G232" s="20" t="str">
        <f>IF(VLOOKUP(C232,'Current OBD'!$B$6:$AL$2097,25,0)="Yes","1"," ")</f>
        <v xml:space="preserve"> </v>
      </c>
      <c r="H232" s="20" t="str">
        <f>IF(VLOOKUP(C232,'Current OBD'!$B$6:$AL$2097,26,0)="Yes","2"," ")</f>
        <v xml:space="preserve"> </v>
      </c>
      <c r="I232" s="20" t="str">
        <f>IF(VLOOKUP(C232,'Current OBD'!$B$6:$AL$2097,27,0)="Yes","3"," ")</f>
        <v xml:space="preserve"> </v>
      </c>
      <c r="J232" s="20" t="str">
        <f>IF(VLOOKUP(C232,'Current OBD'!$B$6:$AL$2097,28,0)="Yes","4"," ")</f>
        <v xml:space="preserve"> </v>
      </c>
      <c r="K232" s="20" t="str">
        <f>IF(VLOOKUP(C232,'Current OBD'!$B$6:$AL$2097,29,0)="Yes","5"," ")</f>
        <v xml:space="preserve"> </v>
      </c>
      <c r="L232" s="20" t="str">
        <f>IF(VLOOKUP(C232,'Current OBD'!$B$6:$AL$2097,30,0)="Yes","6"," ")</f>
        <v>6</v>
      </c>
      <c r="M232" s="20" t="str">
        <f>IF(VLOOKUP(C232,'Current OBD'!$B$6:$AL$2097,31,0)="Yes","7"," ")</f>
        <v>7</v>
      </c>
      <c r="N232" s="20" t="str">
        <f>IF(VLOOKUP(C232,'Current OBD'!$B$6:$AL$2097,32,0)="Yes","8"," ")</f>
        <v>8</v>
      </c>
      <c r="O232" s="20" t="str">
        <f>IF(VLOOKUP(C232,'Current OBD'!$B$6:$AL$2097,33,0)="Yes","9"," ")</f>
        <v xml:space="preserve"> </v>
      </c>
      <c r="P232" s="20" t="str">
        <f>IF(VLOOKUP(C232,'Current OBD'!$B$6:$AL$2097,34,0)="Yes","10"," ")</f>
        <v xml:space="preserve"> </v>
      </c>
      <c r="Q232" s="20" t="str">
        <f>IF(VLOOKUP(C232,'Current OBD'!$B$6:$AL$2097,35,0)="Yes","11"," ")</f>
        <v xml:space="preserve"> </v>
      </c>
      <c r="R232" s="20" t="str">
        <f>IF(VLOOKUP(C232,'Current OBD'!$B$6:$AL$2097,36,0)="Yes","12"," ")</f>
        <v xml:space="preserve"> </v>
      </c>
      <c r="S232" s="44">
        <v>730</v>
      </c>
      <c r="T232" s="44">
        <v>0</v>
      </c>
      <c r="U232" s="44">
        <v>839</v>
      </c>
      <c r="V232" s="12">
        <f t="shared" si="22"/>
        <v>0.87008343265792609</v>
      </c>
      <c r="W232" s="12">
        <f t="shared" si="23"/>
        <v>0</v>
      </c>
      <c r="X232" s="12">
        <f t="shared" si="19"/>
        <v>0.87008343265792609</v>
      </c>
    </row>
    <row r="233" spans="1:24">
      <c r="A233" s="17" t="str">
        <f>VLOOKUP(C233,'Current OBD'!$B$6:$K$2098,4,0)</f>
        <v>Clark</v>
      </c>
      <c r="B233" s="17" t="str">
        <f>VLOOKUP(C233,'Current OBD'!$B$6:$K$2098,3,0)</f>
        <v>06-114</v>
      </c>
      <c r="C233" s="18">
        <v>662725</v>
      </c>
      <c r="D233" s="8" t="s">
        <v>1454</v>
      </c>
      <c r="E233" s="20" t="str">
        <f>IF(VLOOKUP(C233,'Current OBD'!$B$6:$AL$2097,23,0)="Yes","PK"," ")</f>
        <v>PK</v>
      </c>
      <c r="F233" s="20" t="str">
        <f>IF(VLOOKUP(C233,'Current OBD'!$B$6:$AL$2097,24,0)="Yes","K"," ")</f>
        <v>K</v>
      </c>
      <c r="G233" s="20" t="str">
        <f>IF(VLOOKUP(C233,'Current OBD'!$B$6:$AL$2097,25,0)="Yes","1"," ")</f>
        <v>1</v>
      </c>
      <c r="H233" s="20" t="str">
        <f>IF(VLOOKUP(C233,'Current OBD'!$B$6:$AL$2097,26,0)="Yes","2"," ")</f>
        <v>2</v>
      </c>
      <c r="I233" s="20" t="str">
        <f>IF(VLOOKUP(C233,'Current OBD'!$B$6:$AL$2097,27,0)="Yes","3"," ")</f>
        <v>3</v>
      </c>
      <c r="J233" s="20" t="str">
        <f>IF(VLOOKUP(C233,'Current OBD'!$B$6:$AL$2097,28,0)="Yes","4"," ")</f>
        <v>4</v>
      </c>
      <c r="K233" s="20" t="str">
        <f>IF(VLOOKUP(C233,'Current OBD'!$B$6:$AL$2097,29,0)="Yes","5"," ")</f>
        <v>5</v>
      </c>
      <c r="L233" s="20" t="str">
        <f>IF(VLOOKUP(C233,'Current OBD'!$B$6:$AL$2097,30,0)="Yes","6"," ")</f>
        <v xml:space="preserve"> </v>
      </c>
      <c r="M233" s="20" t="str">
        <f>IF(VLOOKUP(C233,'Current OBD'!$B$6:$AL$2097,31,0)="Yes","7"," ")</f>
        <v xml:space="preserve"> </v>
      </c>
      <c r="N233" s="20" t="str">
        <f>IF(VLOOKUP(C233,'Current OBD'!$B$6:$AL$2097,32,0)="Yes","8"," ")</f>
        <v xml:space="preserve"> </v>
      </c>
      <c r="O233" s="20" t="str">
        <f>IF(VLOOKUP(C233,'Current OBD'!$B$6:$AL$2097,33,0)="Yes","9"," ")</f>
        <v xml:space="preserve"> </v>
      </c>
      <c r="P233" s="20" t="str">
        <f>IF(VLOOKUP(C233,'Current OBD'!$B$6:$AL$2097,34,0)="Yes","10"," ")</f>
        <v xml:space="preserve"> </v>
      </c>
      <c r="Q233" s="20" t="str">
        <f>IF(VLOOKUP(C233,'Current OBD'!$B$6:$AL$2097,35,0)="Yes","11"," ")</f>
        <v xml:space="preserve"> </v>
      </c>
      <c r="R233" s="20" t="str">
        <f>IF(VLOOKUP(C233,'Current OBD'!$B$6:$AL$2097,36,0)="Yes","12"," ")</f>
        <v xml:space="preserve"> </v>
      </c>
      <c r="S233" s="44">
        <v>222</v>
      </c>
      <c r="T233" s="44">
        <v>0</v>
      </c>
      <c r="U233" s="44">
        <v>349</v>
      </c>
      <c r="V233" s="12">
        <f t="shared" si="22"/>
        <v>0.63610315186246413</v>
      </c>
      <c r="W233" s="12">
        <f t="shared" si="23"/>
        <v>0</v>
      </c>
      <c r="X233" s="12">
        <f t="shared" si="19"/>
        <v>0.63610315186246413</v>
      </c>
    </row>
    <row r="234" spans="1:24">
      <c r="A234" s="17" t="str">
        <f>VLOOKUP(C234,'Current OBD'!$B$6:$K$2098,4,0)</f>
        <v>Clark</v>
      </c>
      <c r="B234" s="17" t="str">
        <f>VLOOKUP(C234,'Current OBD'!$B$6:$K$2098,3,0)</f>
        <v>06-114</v>
      </c>
      <c r="C234" s="18">
        <v>664339</v>
      </c>
      <c r="D234" s="8" t="s">
        <v>1457</v>
      </c>
      <c r="E234" s="20" t="str">
        <f>IF(VLOOKUP(C234,'Current OBD'!$B$6:$AL$2097,23,0)="Yes","PK"," ")</f>
        <v xml:space="preserve"> </v>
      </c>
      <c r="F234" s="20" t="str">
        <f>IF(VLOOKUP(C234,'Current OBD'!$B$6:$AL$2097,24,0)="Yes","K"," ")</f>
        <v xml:space="preserve"> </v>
      </c>
      <c r="G234" s="20" t="str">
        <f>IF(VLOOKUP(C234,'Current OBD'!$B$6:$AL$2097,25,0)="Yes","1"," ")</f>
        <v xml:space="preserve"> </v>
      </c>
      <c r="H234" s="20" t="str">
        <f>IF(VLOOKUP(C234,'Current OBD'!$B$6:$AL$2097,26,0)="Yes","2"," ")</f>
        <v xml:space="preserve"> </v>
      </c>
      <c r="I234" s="20" t="str">
        <f>IF(VLOOKUP(C234,'Current OBD'!$B$6:$AL$2097,27,0)="Yes","3"," ")</f>
        <v xml:space="preserve"> </v>
      </c>
      <c r="J234" s="20" t="str">
        <f>IF(VLOOKUP(C234,'Current OBD'!$B$6:$AL$2097,28,0)="Yes","4"," ")</f>
        <v xml:space="preserve"> </v>
      </c>
      <c r="K234" s="20" t="str">
        <f>IF(VLOOKUP(C234,'Current OBD'!$B$6:$AL$2097,29,0)="Yes","5"," ")</f>
        <v xml:space="preserve"> </v>
      </c>
      <c r="L234" s="20" t="str">
        <f>IF(VLOOKUP(C234,'Current OBD'!$B$6:$AL$2097,30,0)="Yes","6"," ")</f>
        <v>6</v>
      </c>
      <c r="M234" s="20" t="str">
        <f>IF(VLOOKUP(C234,'Current OBD'!$B$6:$AL$2097,31,0)="Yes","7"," ")</f>
        <v>7</v>
      </c>
      <c r="N234" s="20" t="str">
        <f>IF(VLOOKUP(C234,'Current OBD'!$B$6:$AL$2097,32,0)="Yes","8"," ")</f>
        <v>8</v>
      </c>
      <c r="O234" s="20" t="str">
        <f>IF(VLOOKUP(C234,'Current OBD'!$B$6:$AL$2097,33,0)="Yes","9"," ")</f>
        <v xml:space="preserve"> </v>
      </c>
      <c r="P234" s="20" t="str">
        <f>IF(VLOOKUP(C234,'Current OBD'!$B$6:$AL$2097,34,0)="Yes","10"," ")</f>
        <v xml:space="preserve"> </v>
      </c>
      <c r="Q234" s="20" t="str">
        <f>IF(VLOOKUP(C234,'Current OBD'!$B$6:$AL$2097,35,0)="Yes","11"," ")</f>
        <v xml:space="preserve"> </v>
      </c>
      <c r="R234" s="20" t="str">
        <f>IF(VLOOKUP(C234,'Current OBD'!$B$6:$AL$2097,36,0)="Yes","12"," ")</f>
        <v xml:space="preserve"> </v>
      </c>
      <c r="S234" s="44">
        <v>765</v>
      </c>
      <c r="T234" s="44">
        <v>0</v>
      </c>
      <c r="U234" s="44">
        <v>885</v>
      </c>
      <c r="V234" s="12">
        <f t="shared" si="22"/>
        <v>0.86440677966101698</v>
      </c>
      <c r="W234" s="12">
        <f t="shared" si="23"/>
        <v>0</v>
      </c>
      <c r="X234" s="12">
        <f t="shared" si="19"/>
        <v>0.86440677966101698</v>
      </c>
    </row>
    <row r="235" spans="1:24">
      <c r="A235" s="17" t="str">
        <f>VLOOKUP(C235,'Current OBD'!$B$6:$K$2098,4,0)</f>
        <v>Clark</v>
      </c>
      <c r="B235" s="17" t="str">
        <f>VLOOKUP(C235,'Current OBD'!$B$6:$K$2098,3,0)</f>
        <v>06-114</v>
      </c>
      <c r="C235" s="18">
        <v>663374</v>
      </c>
      <c r="D235" s="8" t="s">
        <v>1459</v>
      </c>
      <c r="E235" s="20" t="str">
        <f>IF(VLOOKUP(C235,'Current OBD'!$B$6:$AL$2097,23,0)="Yes","PK"," ")</f>
        <v>PK</v>
      </c>
      <c r="F235" s="20" t="str">
        <f>IF(VLOOKUP(C235,'Current OBD'!$B$6:$AL$2097,24,0)="Yes","K"," ")</f>
        <v>K</v>
      </c>
      <c r="G235" s="20" t="str">
        <f>IF(VLOOKUP(C235,'Current OBD'!$B$6:$AL$2097,25,0)="Yes","1"," ")</f>
        <v>1</v>
      </c>
      <c r="H235" s="20" t="str">
        <f>IF(VLOOKUP(C235,'Current OBD'!$B$6:$AL$2097,26,0)="Yes","2"," ")</f>
        <v>2</v>
      </c>
      <c r="I235" s="20" t="str">
        <f>IF(VLOOKUP(C235,'Current OBD'!$B$6:$AL$2097,27,0)="Yes","3"," ")</f>
        <v>3</v>
      </c>
      <c r="J235" s="20" t="str">
        <f>IF(VLOOKUP(C235,'Current OBD'!$B$6:$AL$2097,28,0)="Yes","4"," ")</f>
        <v>4</v>
      </c>
      <c r="K235" s="20" t="str">
        <f>IF(VLOOKUP(C235,'Current OBD'!$B$6:$AL$2097,29,0)="Yes","5"," ")</f>
        <v>5</v>
      </c>
      <c r="L235" s="20" t="str">
        <f>IF(VLOOKUP(C235,'Current OBD'!$B$6:$AL$2097,30,0)="Yes","6"," ")</f>
        <v xml:space="preserve"> </v>
      </c>
      <c r="M235" s="20" t="str">
        <f>IF(VLOOKUP(C235,'Current OBD'!$B$6:$AL$2097,31,0)="Yes","7"," ")</f>
        <v xml:space="preserve"> </v>
      </c>
      <c r="N235" s="20" t="str">
        <f>IF(VLOOKUP(C235,'Current OBD'!$B$6:$AL$2097,32,0)="Yes","8"," ")</f>
        <v xml:space="preserve"> </v>
      </c>
      <c r="O235" s="20" t="str">
        <f>IF(VLOOKUP(C235,'Current OBD'!$B$6:$AL$2097,33,0)="Yes","9"," ")</f>
        <v xml:space="preserve"> </v>
      </c>
      <c r="P235" s="20" t="str">
        <f>IF(VLOOKUP(C235,'Current OBD'!$B$6:$AL$2097,34,0)="Yes","10"," ")</f>
        <v xml:space="preserve"> </v>
      </c>
      <c r="Q235" s="20" t="str">
        <f>IF(VLOOKUP(C235,'Current OBD'!$B$6:$AL$2097,35,0)="Yes","11"," ")</f>
        <v xml:space="preserve"> </v>
      </c>
      <c r="R235" s="20" t="str">
        <f>IF(VLOOKUP(C235,'Current OBD'!$B$6:$AL$2097,36,0)="Yes","12"," ")</f>
        <v xml:space="preserve"> </v>
      </c>
      <c r="S235" s="44">
        <v>338</v>
      </c>
      <c r="T235" s="44">
        <v>0</v>
      </c>
      <c r="U235" s="44">
        <v>404</v>
      </c>
      <c r="V235" s="12">
        <f t="shared" si="22"/>
        <v>0.8366336633663366</v>
      </c>
      <c r="W235" s="12">
        <f t="shared" si="23"/>
        <v>0</v>
      </c>
      <c r="X235" s="12">
        <f t="shared" si="19"/>
        <v>0.8366336633663366</v>
      </c>
    </row>
    <row r="236" spans="1:24">
      <c r="A236" s="17" t="str">
        <f>VLOOKUP(C236,'Current OBD'!$B$6:$K$2098,4,0)</f>
        <v>Clark</v>
      </c>
      <c r="B236" s="17" t="str">
        <f>VLOOKUP(C236,'Current OBD'!$B$6:$K$2098,3,0)</f>
        <v>06-114</v>
      </c>
      <c r="C236" s="18">
        <v>663566</v>
      </c>
      <c r="D236" s="8" t="s">
        <v>1461</v>
      </c>
      <c r="E236" s="20" t="str">
        <f>IF(VLOOKUP(C236,'Current OBD'!$B$6:$AL$2097,23,0)="Yes","PK"," ")</f>
        <v>PK</v>
      </c>
      <c r="F236" s="20" t="str">
        <f>IF(VLOOKUP(C236,'Current OBD'!$B$6:$AL$2097,24,0)="Yes","K"," ")</f>
        <v>K</v>
      </c>
      <c r="G236" s="20" t="str">
        <f>IF(VLOOKUP(C236,'Current OBD'!$B$6:$AL$2097,25,0)="Yes","1"," ")</f>
        <v>1</v>
      </c>
      <c r="H236" s="20" t="str">
        <f>IF(VLOOKUP(C236,'Current OBD'!$B$6:$AL$2097,26,0)="Yes","2"," ")</f>
        <v>2</v>
      </c>
      <c r="I236" s="20" t="str">
        <f>IF(VLOOKUP(C236,'Current OBD'!$B$6:$AL$2097,27,0)="Yes","3"," ")</f>
        <v>3</v>
      </c>
      <c r="J236" s="20" t="str">
        <f>IF(VLOOKUP(C236,'Current OBD'!$B$6:$AL$2097,28,0)="Yes","4"," ")</f>
        <v>4</v>
      </c>
      <c r="K236" s="20" t="str">
        <f>IF(VLOOKUP(C236,'Current OBD'!$B$6:$AL$2097,29,0)="Yes","5"," ")</f>
        <v>5</v>
      </c>
      <c r="L236" s="20" t="str">
        <f>IF(VLOOKUP(C236,'Current OBD'!$B$6:$AL$2097,30,0)="Yes","6"," ")</f>
        <v xml:space="preserve"> </v>
      </c>
      <c r="M236" s="20" t="str">
        <f>IF(VLOOKUP(C236,'Current OBD'!$B$6:$AL$2097,31,0)="Yes","7"," ")</f>
        <v xml:space="preserve"> </v>
      </c>
      <c r="N236" s="20" t="str">
        <f>IF(VLOOKUP(C236,'Current OBD'!$B$6:$AL$2097,32,0)="Yes","8"," ")</f>
        <v xml:space="preserve"> </v>
      </c>
      <c r="O236" s="20" t="str">
        <f>IF(VLOOKUP(C236,'Current OBD'!$B$6:$AL$2097,33,0)="Yes","9"," ")</f>
        <v xml:space="preserve"> </v>
      </c>
      <c r="P236" s="20" t="str">
        <f>IF(VLOOKUP(C236,'Current OBD'!$B$6:$AL$2097,34,0)="Yes","10"," ")</f>
        <v xml:space="preserve"> </v>
      </c>
      <c r="Q236" s="20" t="str">
        <f>IF(VLOOKUP(C236,'Current OBD'!$B$6:$AL$2097,35,0)="Yes","11"," ")</f>
        <v xml:space="preserve"> </v>
      </c>
      <c r="R236" s="20" t="str">
        <f>IF(VLOOKUP(C236,'Current OBD'!$B$6:$AL$2097,36,0)="Yes","12"," ")</f>
        <v xml:space="preserve"> </v>
      </c>
      <c r="S236" s="44">
        <v>332</v>
      </c>
      <c r="T236" s="44">
        <v>0</v>
      </c>
      <c r="U236" s="44">
        <v>382</v>
      </c>
      <c r="V236" s="12">
        <f t="shared" si="22"/>
        <v>0.86910994764397909</v>
      </c>
      <c r="W236" s="12">
        <f t="shared" si="23"/>
        <v>0</v>
      </c>
      <c r="X236" s="12">
        <f t="shared" si="19"/>
        <v>0.86910994764397909</v>
      </c>
    </row>
    <row r="237" spans="1:24">
      <c r="A237" s="17" t="str">
        <f>VLOOKUP(C237,'Current OBD'!$B$6:$K$2098,4,0)</f>
        <v>Clark</v>
      </c>
      <c r="B237" s="17" t="str">
        <f>VLOOKUP(C237,'Current OBD'!$B$6:$K$2098,3,0)</f>
        <v>06-114</v>
      </c>
      <c r="C237" s="18">
        <v>686485</v>
      </c>
      <c r="D237" s="8" t="s">
        <v>1464</v>
      </c>
      <c r="E237" s="20" t="str">
        <f>IF(VLOOKUP(C237,'Current OBD'!$B$6:$AL$2097,23,0)="Yes","PK"," ")</f>
        <v>PK</v>
      </c>
      <c r="F237" s="20" t="str">
        <f>IF(VLOOKUP(C237,'Current OBD'!$B$6:$AL$2097,24,0)="Yes","K"," ")</f>
        <v>K</v>
      </c>
      <c r="G237" s="20" t="str">
        <f>IF(VLOOKUP(C237,'Current OBD'!$B$6:$AL$2097,25,0)="Yes","1"," ")</f>
        <v>1</v>
      </c>
      <c r="H237" s="20" t="str">
        <f>IF(VLOOKUP(C237,'Current OBD'!$B$6:$AL$2097,26,0)="Yes","2"," ")</f>
        <v>2</v>
      </c>
      <c r="I237" s="20" t="str">
        <f>IF(VLOOKUP(C237,'Current OBD'!$B$6:$AL$2097,27,0)="Yes","3"," ")</f>
        <v>3</v>
      </c>
      <c r="J237" s="20" t="str">
        <f>IF(VLOOKUP(C237,'Current OBD'!$B$6:$AL$2097,28,0)="Yes","4"," ")</f>
        <v>4</v>
      </c>
      <c r="K237" s="20" t="str">
        <f>IF(VLOOKUP(C237,'Current OBD'!$B$6:$AL$2097,29,0)="Yes","5"," ")</f>
        <v>5</v>
      </c>
      <c r="L237" s="20" t="str">
        <f>IF(VLOOKUP(C237,'Current OBD'!$B$6:$AL$2097,30,0)="Yes","6"," ")</f>
        <v xml:space="preserve"> </v>
      </c>
      <c r="M237" s="20" t="str">
        <f>IF(VLOOKUP(C237,'Current OBD'!$B$6:$AL$2097,31,0)="Yes","7"," ")</f>
        <v xml:space="preserve"> </v>
      </c>
      <c r="N237" s="20" t="str">
        <f>IF(VLOOKUP(C237,'Current OBD'!$B$6:$AL$2097,32,0)="Yes","8"," ")</f>
        <v xml:space="preserve"> </v>
      </c>
      <c r="O237" s="20" t="str">
        <f>IF(VLOOKUP(C237,'Current OBD'!$B$6:$AL$2097,33,0)="Yes","9"," ")</f>
        <v xml:space="preserve"> </v>
      </c>
      <c r="P237" s="20" t="str">
        <f>IF(VLOOKUP(C237,'Current OBD'!$B$6:$AL$2097,34,0)="Yes","10"," ")</f>
        <v xml:space="preserve"> </v>
      </c>
      <c r="Q237" s="20" t="str">
        <f>IF(VLOOKUP(C237,'Current OBD'!$B$6:$AL$2097,35,0)="Yes","11"," ")</f>
        <v xml:space="preserve"> </v>
      </c>
      <c r="R237" s="20" t="str">
        <f>IF(VLOOKUP(C237,'Current OBD'!$B$6:$AL$2097,36,0)="Yes","12"," ")</f>
        <v xml:space="preserve"> </v>
      </c>
      <c r="S237" s="44">
        <v>242</v>
      </c>
      <c r="T237" s="44">
        <v>0</v>
      </c>
      <c r="U237" s="44">
        <v>463</v>
      </c>
      <c r="V237" s="12">
        <f t="shared" si="22"/>
        <v>0.52267818574514036</v>
      </c>
      <c r="W237" s="12">
        <f t="shared" si="23"/>
        <v>0</v>
      </c>
      <c r="X237" s="12">
        <f t="shared" si="19"/>
        <v>0.52267818574514036</v>
      </c>
    </row>
    <row r="238" spans="1:24">
      <c r="A238" s="17" t="str">
        <f>VLOOKUP(C238,'Current OBD'!$B$6:$K$2098,4,0)</f>
        <v>Clark</v>
      </c>
      <c r="B238" s="17" t="str">
        <f>VLOOKUP(C238,'Current OBD'!$B$6:$K$2098,3,0)</f>
        <v>06-114</v>
      </c>
      <c r="C238" s="18">
        <v>664144</v>
      </c>
      <c r="D238" s="8" t="s">
        <v>1466</v>
      </c>
      <c r="E238" s="20" t="str">
        <f>IF(VLOOKUP(C238,'Current OBD'!$B$6:$AL$2097,23,0)="Yes","PK"," ")</f>
        <v>PK</v>
      </c>
      <c r="F238" s="20" t="str">
        <f>IF(VLOOKUP(C238,'Current OBD'!$B$6:$AL$2097,24,0)="Yes","K"," ")</f>
        <v>K</v>
      </c>
      <c r="G238" s="20" t="str">
        <f>IF(VLOOKUP(C238,'Current OBD'!$B$6:$AL$2097,25,0)="Yes","1"," ")</f>
        <v>1</v>
      </c>
      <c r="H238" s="20" t="str">
        <f>IF(VLOOKUP(C238,'Current OBD'!$B$6:$AL$2097,26,0)="Yes","2"," ")</f>
        <v>2</v>
      </c>
      <c r="I238" s="20" t="str">
        <f>IF(VLOOKUP(C238,'Current OBD'!$B$6:$AL$2097,27,0)="Yes","3"," ")</f>
        <v>3</v>
      </c>
      <c r="J238" s="20" t="str">
        <f>IF(VLOOKUP(C238,'Current OBD'!$B$6:$AL$2097,28,0)="Yes","4"," ")</f>
        <v>4</v>
      </c>
      <c r="K238" s="20" t="str">
        <f>IF(VLOOKUP(C238,'Current OBD'!$B$6:$AL$2097,29,0)="Yes","5"," ")</f>
        <v>5</v>
      </c>
      <c r="L238" s="20" t="str">
        <f>IF(VLOOKUP(C238,'Current OBD'!$B$6:$AL$2097,30,0)="Yes","6"," ")</f>
        <v xml:space="preserve"> </v>
      </c>
      <c r="M238" s="20" t="str">
        <f>IF(VLOOKUP(C238,'Current OBD'!$B$6:$AL$2097,31,0)="Yes","7"," ")</f>
        <v xml:space="preserve"> </v>
      </c>
      <c r="N238" s="20" t="str">
        <f>IF(VLOOKUP(C238,'Current OBD'!$B$6:$AL$2097,32,0)="Yes","8"," ")</f>
        <v xml:space="preserve"> </v>
      </c>
      <c r="O238" s="20" t="str">
        <f>IF(VLOOKUP(C238,'Current OBD'!$B$6:$AL$2097,33,0)="Yes","9"," ")</f>
        <v xml:space="preserve"> </v>
      </c>
      <c r="P238" s="20" t="str">
        <f>IF(VLOOKUP(C238,'Current OBD'!$B$6:$AL$2097,34,0)="Yes","10"," ")</f>
        <v xml:space="preserve"> </v>
      </c>
      <c r="Q238" s="20" t="str">
        <f>IF(VLOOKUP(C238,'Current OBD'!$B$6:$AL$2097,35,0)="Yes","11"," ")</f>
        <v xml:space="preserve"> </v>
      </c>
      <c r="R238" s="20" t="str">
        <f>IF(VLOOKUP(C238,'Current OBD'!$B$6:$AL$2097,36,0)="Yes","12"," ")</f>
        <v xml:space="preserve"> </v>
      </c>
      <c r="S238" s="44">
        <v>384</v>
      </c>
      <c r="T238" s="44">
        <v>0</v>
      </c>
      <c r="U238" s="44">
        <v>448</v>
      </c>
      <c r="V238" s="12">
        <f t="shared" si="22"/>
        <v>0.8571428571428571</v>
      </c>
      <c r="W238" s="12">
        <f t="shared" si="23"/>
        <v>0</v>
      </c>
      <c r="X238" s="12">
        <f t="shared" si="19"/>
        <v>0.8571428571428571</v>
      </c>
    </row>
    <row r="239" spans="1:24">
      <c r="A239" s="17" t="str">
        <f>VLOOKUP(C239,'Current OBD'!$B$6:$K$2098,4,0)</f>
        <v>Clark</v>
      </c>
      <c r="B239" s="17" t="str">
        <f>VLOOKUP(C239,'Current OBD'!$B$6:$K$2098,3,0)</f>
        <v>06-114</v>
      </c>
      <c r="C239" s="18">
        <v>661278</v>
      </c>
      <c r="D239" s="8" t="s">
        <v>1468</v>
      </c>
      <c r="E239" s="20" t="str">
        <f>IF(VLOOKUP(C239,'Current OBD'!$B$6:$AL$2097,23,0)="Yes","PK"," ")</f>
        <v xml:space="preserve"> </v>
      </c>
      <c r="F239" s="20" t="str">
        <f>IF(VLOOKUP(C239,'Current OBD'!$B$6:$AL$2097,24,0)="Yes","K"," ")</f>
        <v xml:space="preserve"> </v>
      </c>
      <c r="G239" s="20" t="str">
        <f>IF(VLOOKUP(C239,'Current OBD'!$B$6:$AL$2097,25,0)="Yes","1"," ")</f>
        <v xml:space="preserve"> </v>
      </c>
      <c r="H239" s="20" t="str">
        <f>IF(VLOOKUP(C239,'Current OBD'!$B$6:$AL$2097,26,0)="Yes","2"," ")</f>
        <v xml:space="preserve"> </v>
      </c>
      <c r="I239" s="20" t="str">
        <f>IF(VLOOKUP(C239,'Current OBD'!$B$6:$AL$2097,27,0)="Yes","3"," ")</f>
        <v xml:space="preserve"> </v>
      </c>
      <c r="J239" s="20" t="str">
        <f>IF(VLOOKUP(C239,'Current OBD'!$B$6:$AL$2097,28,0)="Yes","4"," ")</f>
        <v xml:space="preserve"> </v>
      </c>
      <c r="K239" s="20" t="str">
        <f>IF(VLOOKUP(C239,'Current OBD'!$B$6:$AL$2097,29,0)="Yes","5"," ")</f>
        <v xml:space="preserve"> </v>
      </c>
      <c r="L239" s="20" t="str">
        <f>IF(VLOOKUP(C239,'Current OBD'!$B$6:$AL$2097,30,0)="Yes","6"," ")</f>
        <v xml:space="preserve"> </v>
      </c>
      <c r="M239" s="20" t="str">
        <f>IF(VLOOKUP(C239,'Current OBD'!$B$6:$AL$2097,31,0)="Yes","7"," ")</f>
        <v xml:space="preserve"> </v>
      </c>
      <c r="N239" s="20" t="str">
        <f>IF(VLOOKUP(C239,'Current OBD'!$B$6:$AL$2097,32,0)="Yes","8"," ")</f>
        <v xml:space="preserve"> </v>
      </c>
      <c r="O239" s="20" t="str">
        <f>IF(VLOOKUP(C239,'Current OBD'!$B$6:$AL$2097,33,0)="Yes","9"," ")</f>
        <v>9</v>
      </c>
      <c r="P239" s="20" t="str">
        <f>IF(VLOOKUP(C239,'Current OBD'!$B$6:$AL$2097,34,0)="Yes","10"," ")</f>
        <v>10</v>
      </c>
      <c r="Q239" s="20" t="str">
        <f>IF(VLOOKUP(C239,'Current OBD'!$B$6:$AL$2097,35,0)="Yes","11"," ")</f>
        <v>11</v>
      </c>
      <c r="R239" s="20" t="str">
        <f>IF(VLOOKUP(C239,'Current OBD'!$B$6:$AL$2097,36,0)="Yes","12"," ")</f>
        <v>12</v>
      </c>
      <c r="S239" s="44">
        <v>1128</v>
      </c>
      <c r="T239" s="44">
        <v>0</v>
      </c>
      <c r="U239" s="44">
        <v>1508</v>
      </c>
      <c r="V239" s="12">
        <f t="shared" si="22"/>
        <v>0.74801061007957559</v>
      </c>
      <c r="W239" s="12">
        <f t="shared" si="23"/>
        <v>0</v>
      </c>
      <c r="X239" s="12">
        <f t="shared" si="19"/>
        <v>0.74801061007957559</v>
      </c>
    </row>
    <row r="240" spans="1:24">
      <c r="A240" s="17" t="str">
        <f>VLOOKUP(C240,'Current OBD'!$B$6:$K$2098,4,0)</f>
        <v>Clark</v>
      </c>
      <c r="B240" s="17" t="str">
        <f>VLOOKUP(C240,'Current OBD'!$B$6:$K$2098,3,0)</f>
        <v>06-114</v>
      </c>
      <c r="C240" s="18">
        <v>661258</v>
      </c>
      <c r="D240" s="8" t="s">
        <v>1470</v>
      </c>
      <c r="E240" s="20" t="str">
        <f>IF(VLOOKUP(C240,'Current OBD'!$B$6:$AL$2097,23,0)="Yes","PK"," ")</f>
        <v>PK</v>
      </c>
      <c r="F240" s="20" t="str">
        <f>IF(VLOOKUP(C240,'Current OBD'!$B$6:$AL$2097,24,0)="Yes","K"," ")</f>
        <v>K</v>
      </c>
      <c r="G240" s="20" t="str">
        <f>IF(VLOOKUP(C240,'Current OBD'!$B$6:$AL$2097,25,0)="Yes","1"," ")</f>
        <v>1</v>
      </c>
      <c r="H240" s="20" t="str">
        <f>IF(VLOOKUP(C240,'Current OBD'!$B$6:$AL$2097,26,0)="Yes","2"," ")</f>
        <v>2</v>
      </c>
      <c r="I240" s="20" t="str">
        <f>IF(VLOOKUP(C240,'Current OBD'!$B$6:$AL$2097,27,0)="Yes","3"," ")</f>
        <v>3</v>
      </c>
      <c r="J240" s="20" t="str">
        <f>IF(VLOOKUP(C240,'Current OBD'!$B$6:$AL$2097,28,0)="Yes","4"," ")</f>
        <v>4</v>
      </c>
      <c r="K240" s="20" t="str">
        <f>IF(VLOOKUP(C240,'Current OBD'!$B$6:$AL$2097,29,0)="Yes","5"," ")</f>
        <v>5</v>
      </c>
      <c r="L240" s="20" t="str">
        <f>IF(VLOOKUP(C240,'Current OBD'!$B$6:$AL$2097,30,0)="Yes","6"," ")</f>
        <v xml:space="preserve"> </v>
      </c>
      <c r="M240" s="20" t="str">
        <f>IF(VLOOKUP(C240,'Current OBD'!$B$6:$AL$2097,31,0)="Yes","7"," ")</f>
        <v xml:space="preserve"> </v>
      </c>
      <c r="N240" s="20" t="str">
        <f>IF(VLOOKUP(C240,'Current OBD'!$B$6:$AL$2097,32,0)="Yes","8"," ")</f>
        <v xml:space="preserve"> </v>
      </c>
      <c r="O240" s="20" t="str">
        <f>IF(VLOOKUP(C240,'Current OBD'!$B$6:$AL$2097,33,0)="Yes","9"," ")</f>
        <v xml:space="preserve"> </v>
      </c>
      <c r="P240" s="20" t="str">
        <f>IF(VLOOKUP(C240,'Current OBD'!$B$6:$AL$2097,34,0)="Yes","10"," ")</f>
        <v xml:space="preserve"> </v>
      </c>
      <c r="Q240" s="20" t="str">
        <f>IF(VLOOKUP(C240,'Current OBD'!$B$6:$AL$2097,35,0)="Yes","11"," ")</f>
        <v xml:space="preserve"> </v>
      </c>
      <c r="R240" s="20" t="str">
        <f>IF(VLOOKUP(C240,'Current OBD'!$B$6:$AL$2097,36,0)="Yes","12"," ")</f>
        <v xml:space="preserve"> </v>
      </c>
      <c r="S240" s="44">
        <v>340</v>
      </c>
      <c r="T240" s="44">
        <v>0</v>
      </c>
      <c r="U240" s="44">
        <v>356</v>
      </c>
      <c r="V240" s="12">
        <f t="shared" si="22"/>
        <v>0.9550561797752809</v>
      </c>
      <c r="W240" s="12">
        <f t="shared" si="23"/>
        <v>0</v>
      </c>
      <c r="X240" s="12">
        <f t="shared" si="19"/>
        <v>0.9550561797752809</v>
      </c>
    </row>
    <row r="241" spans="1:25">
      <c r="A241" s="17" t="str">
        <f>VLOOKUP(C241,'Current OBD'!$B$6:$K$2098,4,0)</f>
        <v>Clark</v>
      </c>
      <c r="B241" s="17" t="str">
        <f>VLOOKUP(C241,'Current OBD'!$B$6:$K$2098,3,0)</f>
        <v>06-114</v>
      </c>
      <c r="C241" s="18">
        <v>661259</v>
      </c>
      <c r="D241" s="8" t="s">
        <v>1472</v>
      </c>
      <c r="E241" s="20" t="str">
        <f>IF(VLOOKUP(C241,'Current OBD'!$B$6:$AL$2097,23,0)="Yes","PK"," ")</f>
        <v>PK</v>
      </c>
      <c r="F241" s="20" t="str">
        <f>IF(VLOOKUP(C241,'Current OBD'!$B$6:$AL$2097,24,0)="Yes","K"," ")</f>
        <v>K</v>
      </c>
      <c r="G241" s="20" t="str">
        <f>IF(VLOOKUP(C241,'Current OBD'!$B$6:$AL$2097,25,0)="Yes","1"," ")</f>
        <v>1</v>
      </c>
      <c r="H241" s="20" t="str">
        <f>IF(VLOOKUP(C241,'Current OBD'!$B$6:$AL$2097,26,0)="Yes","2"," ")</f>
        <v>2</v>
      </c>
      <c r="I241" s="20" t="str">
        <f>IF(VLOOKUP(C241,'Current OBD'!$B$6:$AL$2097,27,0)="Yes","3"," ")</f>
        <v>3</v>
      </c>
      <c r="J241" s="20" t="str">
        <f>IF(VLOOKUP(C241,'Current OBD'!$B$6:$AL$2097,28,0)="Yes","4"," ")</f>
        <v>4</v>
      </c>
      <c r="K241" s="20" t="str">
        <f>IF(VLOOKUP(C241,'Current OBD'!$B$6:$AL$2097,29,0)="Yes","5"," ")</f>
        <v>5</v>
      </c>
      <c r="L241" s="20" t="str">
        <f>IF(VLOOKUP(C241,'Current OBD'!$B$6:$AL$2097,30,0)="Yes","6"," ")</f>
        <v xml:space="preserve"> </v>
      </c>
      <c r="M241" s="20" t="str">
        <f>IF(VLOOKUP(C241,'Current OBD'!$B$6:$AL$2097,31,0)="Yes","7"," ")</f>
        <v xml:space="preserve"> </v>
      </c>
      <c r="N241" s="20" t="str">
        <f>IF(VLOOKUP(C241,'Current OBD'!$B$6:$AL$2097,32,0)="Yes","8"," ")</f>
        <v xml:space="preserve"> </v>
      </c>
      <c r="O241" s="20" t="str">
        <f>IF(VLOOKUP(C241,'Current OBD'!$B$6:$AL$2097,33,0)="Yes","9"," ")</f>
        <v xml:space="preserve"> </v>
      </c>
      <c r="P241" s="20" t="str">
        <f>IF(VLOOKUP(C241,'Current OBD'!$B$6:$AL$2097,34,0)="Yes","10"," ")</f>
        <v xml:space="preserve"> </v>
      </c>
      <c r="Q241" s="20" t="str">
        <f>IF(VLOOKUP(C241,'Current OBD'!$B$6:$AL$2097,35,0)="Yes","11"," ")</f>
        <v xml:space="preserve"> </v>
      </c>
      <c r="R241" s="20" t="str">
        <f>IF(VLOOKUP(C241,'Current OBD'!$B$6:$AL$2097,36,0)="Yes","12"," ")</f>
        <v xml:space="preserve"> </v>
      </c>
      <c r="S241" s="44">
        <v>125</v>
      </c>
      <c r="T241" s="44">
        <v>0</v>
      </c>
      <c r="U241" s="44">
        <v>423</v>
      </c>
      <c r="V241" s="12">
        <f t="shared" si="22"/>
        <v>0.29550827423167847</v>
      </c>
      <c r="W241" s="12">
        <f t="shared" si="23"/>
        <v>0</v>
      </c>
      <c r="X241" s="12">
        <f t="shared" si="19"/>
        <v>0.29550827423167847</v>
      </c>
    </row>
    <row r="242" spans="1:25">
      <c r="A242" s="17" t="str">
        <f>VLOOKUP(C242,'Current OBD'!$B$6:$K$2098,4,0)</f>
        <v>Clark</v>
      </c>
      <c r="B242" s="17" t="str">
        <f>VLOOKUP(C242,'Current OBD'!$B$6:$K$2098,3,0)</f>
        <v>06-114</v>
      </c>
      <c r="C242" s="18">
        <v>665710</v>
      </c>
      <c r="D242" s="8" t="s">
        <v>431</v>
      </c>
      <c r="E242" s="20" t="str">
        <f>IF(VLOOKUP(C242,'Current OBD'!$B$6:$AL$2097,23,0)="Yes","PK"," ")</f>
        <v xml:space="preserve"> </v>
      </c>
      <c r="F242" s="20" t="str">
        <f>IF(VLOOKUP(C242,'Current OBD'!$B$6:$AL$2097,24,0)="Yes","K"," ")</f>
        <v xml:space="preserve"> </v>
      </c>
      <c r="G242" s="20" t="str">
        <f>IF(VLOOKUP(C242,'Current OBD'!$B$6:$AL$2097,25,0)="Yes","1"," ")</f>
        <v xml:space="preserve"> </v>
      </c>
      <c r="H242" s="20" t="str">
        <f>IF(VLOOKUP(C242,'Current OBD'!$B$6:$AL$2097,26,0)="Yes","2"," ")</f>
        <v xml:space="preserve"> </v>
      </c>
      <c r="I242" s="20" t="str">
        <f>IF(VLOOKUP(C242,'Current OBD'!$B$6:$AL$2097,27,0)="Yes","3"," ")</f>
        <v xml:space="preserve"> </v>
      </c>
      <c r="J242" s="20" t="str">
        <f>IF(VLOOKUP(C242,'Current OBD'!$B$6:$AL$2097,28,0)="Yes","4"," ")</f>
        <v xml:space="preserve"> </v>
      </c>
      <c r="K242" s="20" t="str">
        <f>IF(VLOOKUP(C242,'Current OBD'!$B$6:$AL$2097,29,0)="Yes","5"," ")</f>
        <v xml:space="preserve"> </v>
      </c>
      <c r="L242" s="20" t="str">
        <f>IF(VLOOKUP(C242,'Current OBD'!$B$6:$AL$2097,30,0)="Yes","6"," ")</f>
        <v>6</v>
      </c>
      <c r="M242" s="20" t="str">
        <f>IF(VLOOKUP(C242,'Current OBD'!$B$6:$AL$2097,31,0)="Yes","7"," ")</f>
        <v>7</v>
      </c>
      <c r="N242" s="20" t="str">
        <f>IF(VLOOKUP(C242,'Current OBD'!$B$6:$AL$2097,32,0)="Yes","8"," ")</f>
        <v>8</v>
      </c>
      <c r="O242" s="20" t="str">
        <f>IF(VLOOKUP(C242,'Current OBD'!$B$6:$AL$2097,33,0)="Yes","9"," ")</f>
        <v xml:space="preserve"> </v>
      </c>
      <c r="P242" s="20" t="str">
        <f>IF(VLOOKUP(C242,'Current OBD'!$B$6:$AL$2097,34,0)="Yes","10"," ")</f>
        <v xml:space="preserve"> </v>
      </c>
      <c r="Q242" s="20" t="str">
        <f>IF(VLOOKUP(C242,'Current OBD'!$B$6:$AL$2097,35,0)="Yes","11"," ")</f>
        <v xml:space="preserve"> </v>
      </c>
      <c r="R242" s="20" t="str">
        <f>IF(VLOOKUP(C242,'Current OBD'!$B$6:$AL$2097,36,0)="Yes","12"," ")</f>
        <v xml:space="preserve"> </v>
      </c>
      <c r="S242" s="44">
        <v>517</v>
      </c>
      <c r="T242" s="44">
        <v>0</v>
      </c>
      <c r="U242" s="44">
        <v>790</v>
      </c>
      <c r="V242" s="12">
        <f t="shared" si="22"/>
        <v>0.65443037974683549</v>
      </c>
      <c r="W242" s="12">
        <f t="shared" si="23"/>
        <v>0</v>
      </c>
      <c r="X242" s="12">
        <f t="shared" si="19"/>
        <v>0.65443037974683549</v>
      </c>
      <c r="Y242" t="s">
        <v>5571</v>
      </c>
    </row>
    <row r="243" spans="1:25">
      <c r="A243" s="17" t="str">
        <f>VLOOKUP(C243,'Current OBD'!$B$6:$K$2098,4,0)</f>
        <v>Clark</v>
      </c>
      <c r="B243" s="17" t="str">
        <f>VLOOKUP(C243,'Current OBD'!$B$6:$K$2098,3,0)</f>
        <v>06-114</v>
      </c>
      <c r="C243" s="18">
        <v>661260</v>
      </c>
      <c r="D243" s="8" t="s">
        <v>1475</v>
      </c>
      <c r="E243" s="20" t="str">
        <f>IF(VLOOKUP(C243,'Current OBD'!$B$6:$AL$2097,23,0)="Yes","PK"," ")</f>
        <v>PK</v>
      </c>
      <c r="F243" s="20" t="str">
        <f>IF(VLOOKUP(C243,'Current OBD'!$B$6:$AL$2097,24,0)="Yes","K"," ")</f>
        <v>K</v>
      </c>
      <c r="G243" s="20" t="str">
        <f>IF(VLOOKUP(C243,'Current OBD'!$B$6:$AL$2097,25,0)="Yes","1"," ")</f>
        <v>1</v>
      </c>
      <c r="H243" s="20" t="str">
        <f>IF(VLOOKUP(C243,'Current OBD'!$B$6:$AL$2097,26,0)="Yes","2"," ")</f>
        <v>2</v>
      </c>
      <c r="I243" s="20" t="str">
        <f>IF(VLOOKUP(C243,'Current OBD'!$B$6:$AL$2097,27,0)="Yes","3"," ")</f>
        <v>3</v>
      </c>
      <c r="J243" s="20" t="str">
        <f>IF(VLOOKUP(C243,'Current OBD'!$B$6:$AL$2097,28,0)="Yes","4"," ")</f>
        <v>4</v>
      </c>
      <c r="K243" s="20" t="str">
        <f>IF(VLOOKUP(C243,'Current OBD'!$B$6:$AL$2097,29,0)="Yes","5"," ")</f>
        <v>5</v>
      </c>
      <c r="L243" s="20" t="str">
        <f>IF(VLOOKUP(C243,'Current OBD'!$B$6:$AL$2097,30,0)="Yes","6"," ")</f>
        <v xml:space="preserve"> </v>
      </c>
      <c r="M243" s="20" t="str">
        <f>IF(VLOOKUP(C243,'Current OBD'!$B$6:$AL$2097,31,0)="Yes","7"," ")</f>
        <v xml:space="preserve"> </v>
      </c>
      <c r="N243" s="20" t="str">
        <f>IF(VLOOKUP(C243,'Current OBD'!$B$6:$AL$2097,32,0)="Yes","8"," ")</f>
        <v xml:space="preserve"> </v>
      </c>
      <c r="O243" s="20" t="str">
        <f>IF(VLOOKUP(C243,'Current OBD'!$B$6:$AL$2097,33,0)="Yes","9"," ")</f>
        <v xml:space="preserve"> </v>
      </c>
      <c r="P243" s="20" t="str">
        <f>IF(VLOOKUP(C243,'Current OBD'!$B$6:$AL$2097,34,0)="Yes","10"," ")</f>
        <v xml:space="preserve"> </v>
      </c>
      <c r="Q243" s="20" t="str">
        <f>IF(VLOOKUP(C243,'Current OBD'!$B$6:$AL$2097,35,0)="Yes","11"," ")</f>
        <v xml:space="preserve"> </v>
      </c>
      <c r="R243" s="20" t="str">
        <f>IF(VLOOKUP(C243,'Current OBD'!$B$6:$AL$2097,36,0)="Yes","12"," ")</f>
        <v xml:space="preserve"> </v>
      </c>
      <c r="S243" s="44">
        <v>280</v>
      </c>
      <c r="T243" s="44">
        <v>0</v>
      </c>
      <c r="U243" s="44">
        <v>485</v>
      </c>
      <c r="V243" s="12">
        <f t="shared" si="22"/>
        <v>0.57731958762886593</v>
      </c>
      <c r="W243" s="12">
        <f t="shared" si="23"/>
        <v>0</v>
      </c>
      <c r="X243" s="12">
        <f t="shared" si="19"/>
        <v>0.57731958762886593</v>
      </c>
    </row>
    <row r="244" spans="1:25">
      <c r="A244" s="17" t="str">
        <f>VLOOKUP(C244,'Current OBD'!$B$6:$K$2098,4,0)</f>
        <v>Clark</v>
      </c>
      <c r="B244" s="17" t="str">
        <f>VLOOKUP(C244,'Current OBD'!$B$6:$K$2098,3,0)</f>
        <v>06-114</v>
      </c>
      <c r="C244" s="18">
        <v>661261</v>
      </c>
      <c r="D244" s="8" t="s">
        <v>1477</v>
      </c>
      <c r="E244" s="20" t="str">
        <f>IF(VLOOKUP(C244,'Current OBD'!$B$6:$AL$2097,23,0)="Yes","PK"," ")</f>
        <v>PK</v>
      </c>
      <c r="F244" s="20" t="str">
        <f>IF(VLOOKUP(C244,'Current OBD'!$B$6:$AL$2097,24,0)="Yes","K"," ")</f>
        <v>K</v>
      </c>
      <c r="G244" s="20" t="str">
        <f>IF(VLOOKUP(C244,'Current OBD'!$B$6:$AL$2097,25,0)="Yes","1"," ")</f>
        <v>1</v>
      </c>
      <c r="H244" s="20" t="str">
        <f>IF(VLOOKUP(C244,'Current OBD'!$B$6:$AL$2097,26,0)="Yes","2"," ")</f>
        <v>2</v>
      </c>
      <c r="I244" s="20" t="str">
        <f>IF(VLOOKUP(C244,'Current OBD'!$B$6:$AL$2097,27,0)="Yes","3"," ")</f>
        <v>3</v>
      </c>
      <c r="J244" s="20" t="str">
        <f>IF(VLOOKUP(C244,'Current OBD'!$B$6:$AL$2097,28,0)="Yes","4"," ")</f>
        <v>4</v>
      </c>
      <c r="K244" s="20" t="str">
        <f>IF(VLOOKUP(C244,'Current OBD'!$B$6:$AL$2097,29,0)="Yes","5"," ")</f>
        <v>5</v>
      </c>
      <c r="L244" s="20" t="str">
        <f>IF(VLOOKUP(C244,'Current OBD'!$B$6:$AL$2097,30,0)="Yes","6"," ")</f>
        <v xml:space="preserve"> </v>
      </c>
      <c r="M244" s="20" t="str">
        <f>IF(VLOOKUP(C244,'Current OBD'!$B$6:$AL$2097,31,0)="Yes","7"," ")</f>
        <v xml:space="preserve"> </v>
      </c>
      <c r="N244" s="20" t="str">
        <f>IF(VLOOKUP(C244,'Current OBD'!$B$6:$AL$2097,32,0)="Yes","8"," ")</f>
        <v xml:space="preserve"> </v>
      </c>
      <c r="O244" s="20" t="str">
        <f>IF(VLOOKUP(C244,'Current OBD'!$B$6:$AL$2097,33,0)="Yes","9"," ")</f>
        <v xml:space="preserve"> </v>
      </c>
      <c r="P244" s="20" t="str">
        <f>IF(VLOOKUP(C244,'Current OBD'!$B$6:$AL$2097,34,0)="Yes","10"," ")</f>
        <v xml:space="preserve"> </v>
      </c>
      <c r="Q244" s="20" t="str">
        <f>IF(VLOOKUP(C244,'Current OBD'!$B$6:$AL$2097,35,0)="Yes","11"," ")</f>
        <v xml:space="preserve"> </v>
      </c>
      <c r="R244" s="20" t="str">
        <f>IF(VLOOKUP(C244,'Current OBD'!$B$6:$AL$2097,36,0)="Yes","12"," ")</f>
        <v xml:space="preserve"> </v>
      </c>
      <c r="S244" s="44">
        <v>224</v>
      </c>
      <c r="T244" s="44">
        <v>0</v>
      </c>
      <c r="U244" s="44">
        <v>301</v>
      </c>
      <c r="V244" s="12">
        <f t="shared" si="22"/>
        <v>0.7441860465116279</v>
      </c>
      <c r="W244" s="12">
        <f t="shared" si="23"/>
        <v>0</v>
      </c>
      <c r="X244" s="12">
        <f t="shared" si="19"/>
        <v>0.7441860465116279</v>
      </c>
    </row>
    <row r="245" spans="1:25">
      <c r="A245" s="17" t="str">
        <f>VLOOKUP(C245,'Current OBD'!$B$6:$K$2098,4,0)</f>
        <v>Clark</v>
      </c>
      <c r="B245" s="17" t="str">
        <f>VLOOKUP(C245,'Current OBD'!$B$6:$K$2098,3,0)</f>
        <v>06-114</v>
      </c>
      <c r="C245" s="18">
        <v>665787</v>
      </c>
      <c r="D245" s="8" t="s">
        <v>1479</v>
      </c>
      <c r="E245" s="20" t="str">
        <f>IF(VLOOKUP(C245,'Current OBD'!$B$6:$AL$2097,23,0)="Yes","PK"," ")</f>
        <v xml:space="preserve"> </v>
      </c>
      <c r="F245" s="20" t="str">
        <f>IF(VLOOKUP(C245,'Current OBD'!$B$6:$AL$2097,24,0)="Yes","K"," ")</f>
        <v xml:space="preserve"> </v>
      </c>
      <c r="G245" s="20" t="str">
        <f>IF(VLOOKUP(C245,'Current OBD'!$B$6:$AL$2097,25,0)="Yes","1"," ")</f>
        <v xml:space="preserve"> </v>
      </c>
      <c r="H245" s="20" t="str">
        <f>IF(VLOOKUP(C245,'Current OBD'!$B$6:$AL$2097,26,0)="Yes","2"," ")</f>
        <v xml:space="preserve"> </v>
      </c>
      <c r="I245" s="20" t="str">
        <f>IF(VLOOKUP(C245,'Current OBD'!$B$6:$AL$2097,27,0)="Yes","3"," ")</f>
        <v xml:space="preserve"> </v>
      </c>
      <c r="J245" s="20" t="str">
        <f>IF(VLOOKUP(C245,'Current OBD'!$B$6:$AL$2097,28,0)="Yes","4"," ")</f>
        <v xml:space="preserve"> </v>
      </c>
      <c r="K245" s="20" t="str">
        <f>IF(VLOOKUP(C245,'Current OBD'!$B$6:$AL$2097,29,0)="Yes","5"," ")</f>
        <v xml:space="preserve"> </v>
      </c>
      <c r="L245" s="20" t="str">
        <f>IF(VLOOKUP(C245,'Current OBD'!$B$6:$AL$2097,30,0)="Yes","6"," ")</f>
        <v xml:space="preserve"> </v>
      </c>
      <c r="M245" s="20" t="str">
        <f>IF(VLOOKUP(C245,'Current OBD'!$B$6:$AL$2097,31,0)="Yes","7"," ")</f>
        <v xml:space="preserve"> </v>
      </c>
      <c r="N245" s="20" t="str">
        <f>IF(VLOOKUP(C245,'Current OBD'!$B$6:$AL$2097,32,0)="Yes","8"," ")</f>
        <v xml:space="preserve"> </v>
      </c>
      <c r="O245" s="20" t="str">
        <f>IF(VLOOKUP(C245,'Current OBD'!$B$6:$AL$2097,33,0)="Yes","9"," ")</f>
        <v>9</v>
      </c>
      <c r="P245" s="20" t="str">
        <f>IF(VLOOKUP(C245,'Current OBD'!$B$6:$AL$2097,34,0)="Yes","10"," ")</f>
        <v>10</v>
      </c>
      <c r="Q245" s="20" t="str">
        <f>IF(VLOOKUP(C245,'Current OBD'!$B$6:$AL$2097,35,0)="Yes","11"," ")</f>
        <v>11</v>
      </c>
      <c r="R245" s="20" t="str">
        <f>IF(VLOOKUP(C245,'Current OBD'!$B$6:$AL$2097,36,0)="Yes","12"," ")</f>
        <v>12</v>
      </c>
      <c r="S245" s="44">
        <v>244</v>
      </c>
      <c r="T245" s="44">
        <v>0</v>
      </c>
      <c r="U245" s="44">
        <v>462</v>
      </c>
      <c r="V245" s="12">
        <f t="shared" si="22"/>
        <v>0.52813852813852813</v>
      </c>
      <c r="W245" s="12">
        <f t="shared" si="23"/>
        <v>0</v>
      </c>
      <c r="X245" s="12">
        <f t="shared" si="19"/>
        <v>0.52813852813852813</v>
      </c>
    </row>
    <row r="246" spans="1:25">
      <c r="A246" s="17" t="str">
        <f>VLOOKUP(C246,'Current OBD'!$B$6:$K$2098,4,0)</f>
        <v>Clark</v>
      </c>
      <c r="B246" s="17" t="str">
        <f>VLOOKUP(C246,'Current OBD'!$B$6:$K$2098,3,0)</f>
        <v>06-114</v>
      </c>
      <c r="C246" s="18">
        <v>661280</v>
      </c>
      <c r="D246" s="8" t="s">
        <v>1481</v>
      </c>
      <c r="E246" s="20" t="str">
        <f>IF(VLOOKUP(C246,'Current OBD'!$B$6:$AL$2097,23,0)="Yes","PK"," ")</f>
        <v xml:space="preserve"> </v>
      </c>
      <c r="F246" s="20" t="str">
        <f>IF(VLOOKUP(C246,'Current OBD'!$B$6:$AL$2097,24,0)="Yes","K"," ")</f>
        <v xml:space="preserve"> </v>
      </c>
      <c r="G246" s="20" t="str">
        <f>IF(VLOOKUP(C246,'Current OBD'!$B$6:$AL$2097,25,0)="Yes","1"," ")</f>
        <v xml:space="preserve"> </v>
      </c>
      <c r="H246" s="20" t="str">
        <f>IF(VLOOKUP(C246,'Current OBD'!$B$6:$AL$2097,26,0)="Yes","2"," ")</f>
        <v xml:space="preserve"> </v>
      </c>
      <c r="I246" s="20" t="str">
        <f>IF(VLOOKUP(C246,'Current OBD'!$B$6:$AL$2097,27,0)="Yes","3"," ")</f>
        <v xml:space="preserve"> </v>
      </c>
      <c r="J246" s="20" t="str">
        <f>IF(VLOOKUP(C246,'Current OBD'!$B$6:$AL$2097,28,0)="Yes","4"," ")</f>
        <v xml:space="preserve"> </v>
      </c>
      <c r="K246" s="20" t="str">
        <f>IF(VLOOKUP(C246,'Current OBD'!$B$6:$AL$2097,29,0)="Yes","5"," ")</f>
        <v xml:space="preserve"> </v>
      </c>
      <c r="L246" s="20" t="str">
        <f>IF(VLOOKUP(C246,'Current OBD'!$B$6:$AL$2097,30,0)="Yes","6"," ")</f>
        <v xml:space="preserve"> </v>
      </c>
      <c r="M246" s="20" t="str">
        <f>IF(VLOOKUP(C246,'Current OBD'!$B$6:$AL$2097,31,0)="Yes","7"," ")</f>
        <v xml:space="preserve"> </v>
      </c>
      <c r="N246" s="20" t="str">
        <f>IF(VLOOKUP(C246,'Current OBD'!$B$6:$AL$2097,32,0)="Yes","8"," ")</f>
        <v xml:space="preserve"> </v>
      </c>
      <c r="O246" s="20" t="str">
        <f>IF(VLOOKUP(C246,'Current OBD'!$B$6:$AL$2097,33,0)="Yes","9"," ")</f>
        <v>9</v>
      </c>
      <c r="P246" s="20" t="str">
        <f>IF(VLOOKUP(C246,'Current OBD'!$B$6:$AL$2097,34,0)="Yes","10"," ")</f>
        <v>10</v>
      </c>
      <c r="Q246" s="20" t="str">
        <f>IF(VLOOKUP(C246,'Current OBD'!$B$6:$AL$2097,35,0)="Yes","11"," ")</f>
        <v>11</v>
      </c>
      <c r="R246" s="20" t="str">
        <f>IF(VLOOKUP(C246,'Current OBD'!$B$6:$AL$2097,36,0)="Yes","12"," ")</f>
        <v>12</v>
      </c>
      <c r="S246" s="44">
        <v>1116</v>
      </c>
      <c r="T246" s="44">
        <v>0</v>
      </c>
      <c r="U246" s="44">
        <v>1559</v>
      </c>
      <c r="V246" s="12">
        <f t="shared" si="22"/>
        <v>0.7158434894162925</v>
      </c>
      <c r="W246" s="12">
        <f t="shared" si="23"/>
        <v>0</v>
      </c>
      <c r="X246" s="12">
        <f t="shared" si="19"/>
        <v>0.7158434894162925</v>
      </c>
    </row>
    <row r="247" spans="1:25">
      <c r="A247" s="17" t="str">
        <f>VLOOKUP(C247,'Current OBD'!$B$6:$K$2098,4,0)</f>
        <v>Clark</v>
      </c>
      <c r="B247" s="17" t="str">
        <f>VLOOKUP(C247,'Current OBD'!$B$6:$K$2098,3,0)</f>
        <v>06-114</v>
      </c>
      <c r="C247" s="18">
        <v>664610</v>
      </c>
      <c r="D247" s="8" t="s">
        <v>1483</v>
      </c>
      <c r="E247" s="20" t="str">
        <f>IF(VLOOKUP(C247,'Current OBD'!$B$6:$AL$2097,23,0)="Yes","PK"," ")</f>
        <v xml:space="preserve"> </v>
      </c>
      <c r="F247" s="20" t="str">
        <f>IF(VLOOKUP(C247,'Current OBD'!$B$6:$AL$2097,24,0)="Yes","K"," ")</f>
        <v>K</v>
      </c>
      <c r="G247" s="20" t="str">
        <f>IF(VLOOKUP(C247,'Current OBD'!$B$6:$AL$2097,25,0)="Yes","1"," ")</f>
        <v>1</v>
      </c>
      <c r="H247" s="20" t="str">
        <f>IF(VLOOKUP(C247,'Current OBD'!$B$6:$AL$2097,26,0)="Yes","2"," ")</f>
        <v>2</v>
      </c>
      <c r="I247" s="20" t="str">
        <f>IF(VLOOKUP(C247,'Current OBD'!$B$6:$AL$2097,27,0)="Yes","3"," ")</f>
        <v>3</v>
      </c>
      <c r="J247" s="20" t="str">
        <f>IF(VLOOKUP(C247,'Current OBD'!$B$6:$AL$2097,28,0)="Yes","4"," ")</f>
        <v>4</v>
      </c>
      <c r="K247" s="20" t="str">
        <f>IF(VLOOKUP(C247,'Current OBD'!$B$6:$AL$2097,29,0)="Yes","5"," ")</f>
        <v>5</v>
      </c>
      <c r="L247" s="20" t="str">
        <f>IF(VLOOKUP(C247,'Current OBD'!$B$6:$AL$2097,30,0)="Yes","6"," ")</f>
        <v>6</v>
      </c>
      <c r="M247" s="20" t="str">
        <f>IF(VLOOKUP(C247,'Current OBD'!$B$6:$AL$2097,31,0)="Yes","7"," ")</f>
        <v>7</v>
      </c>
      <c r="N247" s="20" t="str">
        <f>IF(VLOOKUP(C247,'Current OBD'!$B$6:$AL$2097,32,0)="Yes","8"," ")</f>
        <v>8</v>
      </c>
      <c r="O247" s="20" t="str">
        <f>IF(VLOOKUP(C247,'Current OBD'!$B$6:$AL$2097,33,0)="Yes","9"," ")</f>
        <v>9</v>
      </c>
      <c r="P247" s="20" t="str">
        <f>IF(VLOOKUP(C247,'Current OBD'!$B$6:$AL$2097,34,0)="Yes","10"," ")</f>
        <v>10</v>
      </c>
      <c r="Q247" s="20" t="str">
        <f>IF(VLOOKUP(C247,'Current OBD'!$B$6:$AL$2097,35,0)="Yes","11"," ")</f>
        <v>11</v>
      </c>
      <c r="R247" s="20" t="str">
        <f>IF(VLOOKUP(C247,'Current OBD'!$B$6:$AL$2097,36,0)="Yes","12"," ")</f>
        <v>12</v>
      </c>
      <c r="S247" s="44">
        <v>37</v>
      </c>
      <c r="T247" s="44">
        <v>0</v>
      </c>
      <c r="U247" s="44">
        <v>37</v>
      </c>
      <c r="V247" s="12">
        <f t="shared" si="22"/>
        <v>1</v>
      </c>
      <c r="W247" s="12">
        <f t="shared" si="23"/>
        <v>0</v>
      </c>
      <c r="X247" s="12">
        <f t="shared" si="19"/>
        <v>1</v>
      </c>
    </row>
    <row r="248" spans="1:25">
      <c r="A248" s="17" t="str">
        <f>VLOOKUP(C248,'Current OBD'!$B$6:$K$2098,4,0)</f>
        <v>Clark</v>
      </c>
      <c r="B248" s="17" t="str">
        <f>VLOOKUP(C248,'Current OBD'!$B$6:$K$2098,3,0)</f>
        <v>06-114</v>
      </c>
      <c r="C248" s="18">
        <v>665769</v>
      </c>
      <c r="D248" s="8" t="s">
        <v>1486</v>
      </c>
      <c r="E248" s="20" t="str">
        <f>IF(VLOOKUP(C248,'Current OBD'!$B$6:$AL$2097,23,0)="Yes","PK"," ")</f>
        <v xml:space="preserve"> </v>
      </c>
      <c r="F248" s="20" t="str">
        <f>IF(VLOOKUP(C248,'Current OBD'!$B$6:$AL$2097,24,0)="Yes","K"," ")</f>
        <v>K</v>
      </c>
      <c r="G248" s="20" t="str">
        <f>IF(VLOOKUP(C248,'Current OBD'!$B$6:$AL$2097,25,0)="Yes","1"," ")</f>
        <v>1</v>
      </c>
      <c r="H248" s="20" t="str">
        <f>IF(VLOOKUP(C248,'Current OBD'!$B$6:$AL$2097,26,0)="Yes","2"," ")</f>
        <v>2</v>
      </c>
      <c r="I248" s="20" t="str">
        <f>IF(VLOOKUP(C248,'Current OBD'!$B$6:$AL$2097,27,0)="Yes","3"," ")</f>
        <v>3</v>
      </c>
      <c r="J248" s="20" t="str">
        <f>IF(VLOOKUP(C248,'Current OBD'!$B$6:$AL$2097,28,0)="Yes","4"," ")</f>
        <v>4</v>
      </c>
      <c r="K248" s="20" t="str">
        <f>IF(VLOOKUP(C248,'Current OBD'!$B$6:$AL$2097,29,0)="Yes","5"," ")</f>
        <v>5</v>
      </c>
      <c r="L248" s="20" t="str">
        <f>IF(VLOOKUP(C248,'Current OBD'!$B$6:$AL$2097,30,0)="Yes","6"," ")</f>
        <v>6</v>
      </c>
      <c r="M248" s="20" t="str">
        <f>IF(VLOOKUP(C248,'Current OBD'!$B$6:$AL$2097,31,0)="Yes","7"," ")</f>
        <v>7</v>
      </c>
      <c r="N248" s="20" t="str">
        <f>IF(VLOOKUP(C248,'Current OBD'!$B$6:$AL$2097,32,0)="Yes","8"," ")</f>
        <v>8</v>
      </c>
      <c r="O248" s="20" t="str">
        <f>IF(VLOOKUP(C248,'Current OBD'!$B$6:$AL$2097,33,0)="Yes","9"," ")</f>
        <v xml:space="preserve"> </v>
      </c>
      <c r="P248" s="20" t="str">
        <f>IF(VLOOKUP(C248,'Current OBD'!$B$6:$AL$2097,34,0)="Yes","10"," ")</f>
        <v xml:space="preserve"> </v>
      </c>
      <c r="Q248" s="20" t="str">
        <f>IF(VLOOKUP(C248,'Current OBD'!$B$6:$AL$2097,35,0)="Yes","11"," ")</f>
        <v xml:space="preserve"> </v>
      </c>
      <c r="R248" s="20" t="str">
        <f>IF(VLOOKUP(C248,'Current OBD'!$B$6:$AL$2097,36,0)="Yes","12"," ")</f>
        <v xml:space="preserve"> </v>
      </c>
      <c r="S248" s="44">
        <v>154</v>
      </c>
      <c r="T248" s="44">
        <v>0</v>
      </c>
      <c r="U248" s="44">
        <v>192</v>
      </c>
      <c r="V248" s="12">
        <f t="shared" si="22"/>
        <v>0.80208333333333337</v>
      </c>
      <c r="W248" s="12">
        <f t="shared" si="23"/>
        <v>0</v>
      </c>
      <c r="X248" s="12">
        <f t="shared" si="19"/>
        <v>0.80208333333333337</v>
      </c>
    </row>
    <row r="249" spans="1:25">
      <c r="A249" s="17" t="str">
        <f>VLOOKUP(C249,'Current OBD'!$B$6:$K$2098,4,0)</f>
        <v>Clark</v>
      </c>
      <c r="B249" s="17" t="str">
        <f>VLOOKUP(C249,'Current OBD'!$B$6:$K$2098,3,0)</f>
        <v>06-114</v>
      </c>
      <c r="C249" s="18">
        <v>661262</v>
      </c>
      <c r="D249" s="8" t="s">
        <v>1488</v>
      </c>
      <c r="E249" s="20" t="str">
        <f>IF(VLOOKUP(C249,'Current OBD'!$B$6:$AL$2097,23,0)="Yes","PK"," ")</f>
        <v>PK</v>
      </c>
      <c r="F249" s="20" t="str">
        <f>IF(VLOOKUP(C249,'Current OBD'!$B$6:$AL$2097,24,0)="Yes","K"," ")</f>
        <v>K</v>
      </c>
      <c r="G249" s="20" t="str">
        <f>IF(VLOOKUP(C249,'Current OBD'!$B$6:$AL$2097,25,0)="Yes","1"," ")</f>
        <v>1</v>
      </c>
      <c r="H249" s="20" t="str">
        <f>IF(VLOOKUP(C249,'Current OBD'!$B$6:$AL$2097,26,0)="Yes","2"," ")</f>
        <v>2</v>
      </c>
      <c r="I249" s="20" t="str">
        <f>IF(VLOOKUP(C249,'Current OBD'!$B$6:$AL$2097,27,0)="Yes","3"," ")</f>
        <v>3</v>
      </c>
      <c r="J249" s="20" t="str">
        <f>IF(VLOOKUP(C249,'Current OBD'!$B$6:$AL$2097,28,0)="Yes","4"," ")</f>
        <v>4</v>
      </c>
      <c r="K249" s="20" t="str">
        <f>IF(VLOOKUP(C249,'Current OBD'!$B$6:$AL$2097,29,0)="Yes","5"," ")</f>
        <v>5</v>
      </c>
      <c r="L249" s="20" t="str">
        <f>IF(VLOOKUP(C249,'Current OBD'!$B$6:$AL$2097,30,0)="Yes","6"," ")</f>
        <v xml:space="preserve"> </v>
      </c>
      <c r="M249" s="20" t="str">
        <f>IF(VLOOKUP(C249,'Current OBD'!$B$6:$AL$2097,31,0)="Yes","7"," ")</f>
        <v xml:space="preserve"> </v>
      </c>
      <c r="N249" s="20" t="str">
        <f>IF(VLOOKUP(C249,'Current OBD'!$B$6:$AL$2097,32,0)="Yes","8"," ")</f>
        <v xml:space="preserve"> </v>
      </c>
      <c r="O249" s="20" t="str">
        <f>IF(VLOOKUP(C249,'Current OBD'!$B$6:$AL$2097,33,0)="Yes","9"," ")</f>
        <v xml:space="preserve"> </v>
      </c>
      <c r="P249" s="20" t="str">
        <f>IF(VLOOKUP(C249,'Current OBD'!$B$6:$AL$2097,34,0)="Yes","10"," ")</f>
        <v xml:space="preserve"> </v>
      </c>
      <c r="Q249" s="20" t="str">
        <f>IF(VLOOKUP(C249,'Current OBD'!$B$6:$AL$2097,35,0)="Yes","11"," ")</f>
        <v xml:space="preserve"> </v>
      </c>
      <c r="R249" s="20" t="str">
        <f>IF(VLOOKUP(C249,'Current OBD'!$B$6:$AL$2097,36,0)="Yes","12"," ")</f>
        <v xml:space="preserve"> </v>
      </c>
      <c r="S249" s="44">
        <v>113</v>
      </c>
      <c r="T249" s="44">
        <v>0</v>
      </c>
      <c r="U249" s="44">
        <v>394</v>
      </c>
      <c r="V249" s="12">
        <f t="shared" si="22"/>
        <v>0.28680203045685282</v>
      </c>
      <c r="W249" s="12">
        <f t="shared" si="23"/>
        <v>0</v>
      </c>
      <c r="X249" s="12">
        <f t="shared" si="19"/>
        <v>0.28680203045685282</v>
      </c>
    </row>
    <row r="250" spans="1:25">
      <c r="A250" s="17" t="str">
        <f>VLOOKUP(C250,'Current OBD'!$B$6:$K$2098,4,0)</f>
        <v>Clark</v>
      </c>
      <c r="B250" s="17" t="str">
        <f>VLOOKUP(C250,'Current OBD'!$B$6:$K$2098,3,0)</f>
        <v>06-114</v>
      </c>
      <c r="C250" s="18">
        <v>661263</v>
      </c>
      <c r="D250" s="8" t="s">
        <v>1490</v>
      </c>
      <c r="E250" s="20" t="str">
        <f>IF(VLOOKUP(C250,'Current OBD'!$B$6:$AL$2097,23,0)="Yes","PK"," ")</f>
        <v>PK</v>
      </c>
      <c r="F250" s="20" t="str">
        <f>IF(VLOOKUP(C250,'Current OBD'!$B$6:$AL$2097,24,0)="Yes","K"," ")</f>
        <v>K</v>
      </c>
      <c r="G250" s="20" t="str">
        <f>IF(VLOOKUP(C250,'Current OBD'!$B$6:$AL$2097,25,0)="Yes","1"," ")</f>
        <v>1</v>
      </c>
      <c r="H250" s="20" t="str">
        <f>IF(VLOOKUP(C250,'Current OBD'!$B$6:$AL$2097,26,0)="Yes","2"," ")</f>
        <v>2</v>
      </c>
      <c r="I250" s="20" t="str">
        <f>IF(VLOOKUP(C250,'Current OBD'!$B$6:$AL$2097,27,0)="Yes","3"," ")</f>
        <v>3</v>
      </c>
      <c r="J250" s="20" t="str">
        <f>IF(VLOOKUP(C250,'Current OBD'!$B$6:$AL$2097,28,0)="Yes","4"," ")</f>
        <v>4</v>
      </c>
      <c r="K250" s="20" t="str">
        <f>IF(VLOOKUP(C250,'Current OBD'!$B$6:$AL$2097,29,0)="Yes","5"," ")</f>
        <v>5</v>
      </c>
      <c r="L250" s="20" t="str">
        <f>IF(VLOOKUP(C250,'Current OBD'!$B$6:$AL$2097,30,0)="Yes","6"," ")</f>
        <v xml:space="preserve"> </v>
      </c>
      <c r="M250" s="20" t="str">
        <f>IF(VLOOKUP(C250,'Current OBD'!$B$6:$AL$2097,31,0)="Yes","7"," ")</f>
        <v xml:space="preserve"> </v>
      </c>
      <c r="N250" s="20" t="str">
        <f>IF(VLOOKUP(C250,'Current OBD'!$B$6:$AL$2097,32,0)="Yes","8"," ")</f>
        <v xml:space="preserve"> </v>
      </c>
      <c r="O250" s="20" t="str">
        <f>IF(VLOOKUP(C250,'Current OBD'!$B$6:$AL$2097,33,0)="Yes","9"," ")</f>
        <v xml:space="preserve"> </v>
      </c>
      <c r="P250" s="20" t="str">
        <f>IF(VLOOKUP(C250,'Current OBD'!$B$6:$AL$2097,34,0)="Yes","10"," ")</f>
        <v xml:space="preserve"> </v>
      </c>
      <c r="Q250" s="20" t="str">
        <f>IF(VLOOKUP(C250,'Current OBD'!$B$6:$AL$2097,35,0)="Yes","11"," ")</f>
        <v xml:space="preserve"> </v>
      </c>
      <c r="R250" s="20" t="str">
        <f>IF(VLOOKUP(C250,'Current OBD'!$B$6:$AL$2097,36,0)="Yes","12"," ")</f>
        <v xml:space="preserve"> </v>
      </c>
      <c r="S250" s="44">
        <v>381</v>
      </c>
      <c r="T250" s="44">
        <v>0</v>
      </c>
      <c r="U250" s="44">
        <v>444</v>
      </c>
      <c r="V250" s="12">
        <f t="shared" si="22"/>
        <v>0.85810810810810811</v>
      </c>
      <c r="W250" s="12">
        <f t="shared" si="23"/>
        <v>0</v>
      </c>
      <c r="X250" s="12">
        <f t="shared" si="19"/>
        <v>0.85810810810810811</v>
      </c>
    </row>
    <row r="251" spans="1:25">
      <c r="A251" s="17" t="str">
        <f>VLOOKUP(C251,'Current OBD'!$B$6:$K$2098,4,0)</f>
        <v>Clark</v>
      </c>
      <c r="B251" s="17" t="str">
        <f>VLOOKUP(C251,'Current OBD'!$B$6:$K$2098,3,0)</f>
        <v>06-114</v>
      </c>
      <c r="C251" s="18">
        <v>661281</v>
      </c>
      <c r="D251" s="8" t="s">
        <v>1492</v>
      </c>
      <c r="E251" s="20" t="str">
        <f>IF(VLOOKUP(C251,'Current OBD'!$B$6:$AL$2097,23,0)="Yes","PK"," ")</f>
        <v xml:space="preserve"> </v>
      </c>
      <c r="F251" s="20" t="str">
        <f>IF(VLOOKUP(C251,'Current OBD'!$B$6:$AL$2097,24,0)="Yes","K"," ")</f>
        <v xml:space="preserve"> </v>
      </c>
      <c r="G251" s="20" t="str">
        <f>IF(VLOOKUP(C251,'Current OBD'!$B$6:$AL$2097,25,0)="Yes","1"," ")</f>
        <v xml:space="preserve"> </v>
      </c>
      <c r="H251" s="20" t="str">
        <f>IF(VLOOKUP(C251,'Current OBD'!$B$6:$AL$2097,26,0)="Yes","2"," ")</f>
        <v xml:space="preserve"> </v>
      </c>
      <c r="I251" s="20" t="str">
        <f>IF(VLOOKUP(C251,'Current OBD'!$B$6:$AL$2097,27,0)="Yes","3"," ")</f>
        <v xml:space="preserve"> </v>
      </c>
      <c r="J251" s="20" t="str">
        <f>IF(VLOOKUP(C251,'Current OBD'!$B$6:$AL$2097,28,0)="Yes","4"," ")</f>
        <v xml:space="preserve"> </v>
      </c>
      <c r="K251" s="20" t="str">
        <f>IF(VLOOKUP(C251,'Current OBD'!$B$6:$AL$2097,29,0)="Yes","5"," ")</f>
        <v xml:space="preserve"> </v>
      </c>
      <c r="L251" s="20" t="str">
        <f>IF(VLOOKUP(C251,'Current OBD'!$B$6:$AL$2097,30,0)="Yes","6"," ")</f>
        <v xml:space="preserve"> </v>
      </c>
      <c r="M251" s="20" t="str">
        <f>IF(VLOOKUP(C251,'Current OBD'!$B$6:$AL$2097,31,0)="Yes","7"," ")</f>
        <v xml:space="preserve"> </v>
      </c>
      <c r="N251" s="20" t="str">
        <f>IF(VLOOKUP(C251,'Current OBD'!$B$6:$AL$2097,32,0)="Yes","8"," ")</f>
        <v xml:space="preserve"> </v>
      </c>
      <c r="O251" s="20" t="str">
        <f>IF(VLOOKUP(C251,'Current OBD'!$B$6:$AL$2097,33,0)="Yes","9"," ")</f>
        <v>9</v>
      </c>
      <c r="P251" s="20" t="str">
        <f>IF(VLOOKUP(C251,'Current OBD'!$B$6:$AL$2097,34,0)="Yes","10"," ")</f>
        <v>10</v>
      </c>
      <c r="Q251" s="20" t="str">
        <f>IF(VLOOKUP(C251,'Current OBD'!$B$6:$AL$2097,35,0)="Yes","11"," ")</f>
        <v>11</v>
      </c>
      <c r="R251" s="20" t="str">
        <f>IF(VLOOKUP(C251,'Current OBD'!$B$6:$AL$2097,36,0)="Yes","12"," ")</f>
        <v>12</v>
      </c>
      <c r="S251" s="44">
        <v>150</v>
      </c>
      <c r="T251" s="44">
        <v>0</v>
      </c>
      <c r="U251" s="44">
        <v>184</v>
      </c>
      <c r="V251" s="12">
        <f t="shared" si="22"/>
        <v>0.81521739130434778</v>
      </c>
      <c r="W251" s="12">
        <f t="shared" si="23"/>
        <v>0</v>
      </c>
      <c r="X251" s="12">
        <f t="shared" si="19"/>
        <v>0.81521739130434778</v>
      </c>
    </row>
    <row r="252" spans="1:25">
      <c r="A252" s="17" t="str">
        <f>VLOOKUP(C252,'Current OBD'!$B$6:$K$2098,4,0)</f>
        <v>Clark</v>
      </c>
      <c r="B252" s="17" t="str">
        <f>VLOOKUP(C252,'Current OBD'!$B$6:$K$2098,3,0)</f>
        <v>06-114</v>
      </c>
      <c r="C252" s="18">
        <v>661264</v>
      </c>
      <c r="D252" s="8" t="s">
        <v>1494</v>
      </c>
      <c r="E252" s="20" t="str">
        <f>IF(VLOOKUP(C252,'Current OBD'!$B$6:$AL$2097,23,0)="Yes","PK"," ")</f>
        <v>PK</v>
      </c>
      <c r="F252" s="20" t="str">
        <f>IF(VLOOKUP(C252,'Current OBD'!$B$6:$AL$2097,24,0)="Yes","K"," ")</f>
        <v>K</v>
      </c>
      <c r="G252" s="20" t="str">
        <f>IF(VLOOKUP(C252,'Current OBD'!$B$6:$AL$2097,25,0)="Yes","1"," ")</f>
        <v>1</v>
      </c>
      <c r="H252" s="20" t="str">
        <f>IF(VLOOKUP(C252,'Current OBD'!$B$6:$AL$2097,26,0)="Yes","2"," ")</f>
        <v>2</v>
      </c>
      <c r="I252" s="20" t="str">
        <f>IF(VLOOKUP(C252,'Current OBD'!$B$6:$AL$2097,27,0)="Yes","3"," ")</f>
        <v>3</v>
      </c>
      <c r="J252" s="20" t="str">
        <f>IF(VLOOKUP(C252,'Current OBD'!$B$6:$AL$2097,28,0)="Yes","4"," ")</f>
        <v>4</v>
      </c>
      <c r="K252" s="20" t="str">
        <f>IF(VLOOKUP(C252,'Current OBD'!$B$6:$AL$2097,29,0)="Yes","5"," ")</f>
        <v>5</v>
      </c>
      <c r="L252" s="20" t="str">
        <f>IF(VLOOKUP(C252,'Current OBD'!$B$6:$AL$2097,30,0)="Yes","6"," ")</f>
        <v xml:space="preserve"> </v>
      </c>
      <c r="M252" s="20" t="str">
        <f>IF(VLOOKUP(C252,'Current OBD'!$B$6:$AL$2097,31,0)="Yes","7"," ")</f>
        <v xml:space="preserve"> </v>
      </c>
      <c r="N252" s="20" t="str">
        <f>IF(VLOOKUP(C252,'Current OBD'!$B$6:$AL$2097,32,0)="Yes","8"," ")</f>
        <v xml:space="preserve"> </v>
      </c>
      <c r="O252" s="20" t="str">
        <f>IF(VLOOKUP(C252,'Current OBD'!$B$6:$AL$2097,33,0)="Yes","9"," ")</f>
        <v xml:space="preserve"> </v>
      </c>
      <c r="P252" s="20" t="str">
        <f>IF(VLOOKUP(C252,'Current OBD'!$B$6:$AL$2097,34,0)="Yes","10"," ")</f>
        <v xml:space="preserve"> </v>
      </c>
      <c r="Q252" s="20" t="str">
        <f>IF(VLOOKUP(C252,'Current OBD'!$B$6:$AL$2097,35,0)="Yes","11"," ")</f>
        <v xml:space="preserve"> </v>
      </c>
      <c r="R252" s="20" t="str">
        <f>IF(VLOOKUP(C252,'Current OBD'!$B$6:$AL$2097,36,0)="Yes","12"," ")</f>
        <v xml:space="preserve"> </v>
      </c>
      <c r="S252" s="44">
        <v>406</v>
      </c>
      <c r="T252" s="44">
        <v>0</v>
      </c>
      <c r="U252" s="44">
        <v>529</v>
      </c>
      <c r="V252" s="12">
        <f t="shared" si="22"/>
        <v>0.76748582230623819</v>
      </c>
      <c r="W252" s="12">
        <f t="shared" si="23"/>
        <v>0</v>
      </c>
      <c r="X252" s="12">
        <f t="shared" si="19"/>
        <v>0.76748582230623819</v>
      </c>
    </row>
    <row r="253" spans="1:25">
      <c r="A253" s="17" t="str">
        <f>VLOOKUP(C253,'Current OBD'!$B$6:$K$2098,4,0)</f>
        <v>Clark</v>
      </c>
      <c r="B253" s="17" t="str">
        <f>VLOOKUP(C253,'Current OBD'!$B$6:$K$2098,3,0)</f>
        <v>06-114</v>
      </c>
      <c r="C253" s="18">
        <v>661265</v>
      </c>
      <c r="D253" s="8" t="s">
        <v>1496</v>
      </c>
      <c r="E253" s="20" t="str">
        <f>IF(VLOOKUP(C253,'Current OBD'!$B$6:$AL$2097,23,0)="Yes","PK"," ")</f>
        <v>PK</v>
      </c>
      <c r="F253" s="20" t="str">
        <f>IF(VLOOKUP(C253,'Current OBD'!$B$6:$AL$2097,24,0)="Yes","K"," ")</f>
        <v>K</v>
      </c>
      <c r="G253" s="20" t="str">
        <f>IF(VLOOKUP(C253,'Current OBD'!$B$6:$AL$2097,25,0)="Yes","1"," ")</f>
        <v>1</v>
      </c>
      <c r="H253" s="20" t="str">
        <f>IF(VLOOKUP(C253,'Current OBD'!$B$6:$AL$2097,26,0)="Yes","2"," ")</f>
        <v>2</v>
      </c>
      <c r="I253" s="20" t="str">
        <f>IF(VLOOKUP(C253,'Current OBD'!$B$6:$AL$2097,27,0)="Yes","3"," ")</f>
        <v>3</v>
      </c>
      <c r="J253" s="20" t="str">
        <f>IF(VLOOKUP(C253,'Current OBD'!$B$6:$AL$2097,28,0)="Yes","4"," ")</f>
        <v>4</v>
      </c>
      <c r="K253" s="20" t="str">
        <f>IF(VLOOKUP(C253,'Current OBD'!$B$6:$AL$2097,29,0)="Yes","5"," ")</f>
        <v>5</v>
      </c>
      <c r="L253" s="20" t="str">
        <f>IF(VLOOKUP(C253,'Current OBD'!$B$6:$AL$2097,30,0)="Yes","6"," ")</f>
        <v xml:space="preserve"> </v>
      </c>
      <c r="M253" s="20" t="str">
        <f>IF(VLOOKUP(C253,'Current OBD'!$B$6:$AL$2097,31,0)="Yes","7"," ")</f>
        <v xml:space="preserve"> </v>
      </c>
      <c r="N253" s="20" t="str">
        <f>IF(VLOOKUP(C253,'Current OBD'!$B$6:$AL$2097,32,0)="Yes","8"," ")</f>
        <v xml:space="preserve"> </v>
      </c>
      <c r="O253" s="20" t="str">
        <f>IF(VLOOKUP(C253,'Current OBD'!$B$6:$AL$2097,33,0)="Yes","9"," ")</f>
        <v xml:space="preserve"> </v>
      </c>
      <c r="P253" s="20" t="str">
        <f>IF(VLOOKUP(C253,'Current OBD'!$B$6:$AL$2097,34,0)="Yes","10"," ")</f>
        <v xml:space="preserve"> </v>
      </c>
      <c r="Q253" s="20" t="str">
        <f>IF(VLOOKUP(C253,'Current OBD'!$B$6:$AL$2097,35,0)="Yes","11"," ")</f>
        <v xml:space="preserve"> </v>
      </c>
      <c r="R253" s="20" t="str">
        <f>IF(VLOOKUP(C253,'Current OBD'!$B$6:$AL$2097,36,0)="Yes","12"," ")</f>
        <v xml:space="preserve"> </v>
      </c>
      <c r="S253" s="44">
        <v>335</v>
      </c>
      <c r="T253" s="44">
        <v>0</v>
      </c>
      <c r="U253" s="44">
        <v>383</v>
      </c>
      <c r="V253" s="12">
        <f t="shared" si="22"/>
        <v>0.87467362924281988</v>
      </c>
      <c r="W253" s="12">
        <f t="shared" si="23"/>
        <v>0</v>
      </c>
      <c r="X253" s="12">
        <f t="shared" si="19"/>
        <v>0.87467362924281988</v>
      </c>
    </row>
    <row r="254" spans="1:25">
      <c r="A254" s="17" t="str">
        <f>VLOOKUP(C254,'Current OBD'!$B$6:$K$2098,4,0)</f>
        <v>Clark</v>
      </c>
      <c r="B254" s="17" t="str">
        <f>VLOOKUP(C254,'Current OBD'!$B$6:$K$2098,3,0)</f>
        <v>06-114</v>
      </c>
      <c r="C254" s="18">
        <v>661279</v>
      </c>
      <c r="D254" s="8" t="s">
        <v>1498</v>
      </c>
      <c r="E254" s="20" t="str">
        <f>IF(VLOOKUP(C254,'Current OBD'!$B$6:$AL$2097,23,0)="Yes","PK"," ")</f>
        <v xml:space="preserve"> </v>
      </c>
      <c r="F254" s="20" t="str">
        <f>IF(VLOOKUP(C254,'Current OBD'!$B$6:$AL$2097,24,0)="Yes","K"," ")</f>
        <v xml:space="preserve"> </v>
      </c>
      <c r="G254" s="20" t="str">
        <f>IF(VLOOKUP(C254,'Current OBD'!$B$6:$AL$2097,25,0)="Yes","1"," ")</f>
        <v xml:space="preserve"> </v>
      </c>
      <c r="H254" s="20" t="str">
        <f>IF(VLOOKUP(C254,'Current OBD'!$B$6:$AL$2097,26,0)="Yes","2"," ")</f>
        <v xml:space="preserve"> </v>
      </c>
      <c r="I254" s="20" t="str">
        <f>IF(VLOOKUP(C254,'Current OBD'!$B$6:$AL$2097,27,0)="Yes","3"," ")</f>
        <v xml:space="preserve"> </v>
      </c>
      <c r="J254" s="20" t="str">
        <f>IF(VLOOKUP(C254,'Current OBD'!$B$6:$AL$2097,28,0)="Yes","4"," ")</f>
        <v xml:space="preserve"> </v>
      </c>
      <c r="K254" s="20" t="str">
        <f>IF(VLOOKUP(C254,'Current OBD'!$B$6:$AL$2097,29,0)="Yes","5"," ")</f>
        <v xml:space="preserve"> </v>
      </c>
      <c r="L254" s="20" t="str">
        <f>IF(VLOOKUP(C254,'Current OBD'!$B$6:$AL$2097,30,0)="Yes","6"," ")</f>
        <v xml:space="preserve"> </v>
      </c>
      <c r="M254" s="20" t="str">
        <f>IF(VLOOKUP(C254,'Current OBD'!$B$6:$AL$2097,31,0)="Yes","7"," ")</f>
        <v xml:space="preserve"> </v>
      </c>
      <c r="N254" s="20" t="str">
        <f>IF(VLOOKUP(C254,'Current OBD'!$B$6:$AL$2097,32,0)="Yes","8"," ")</f>
        <v xml:space="preserve"> </v>
      </c>
      <c r="O254" s="20" t="str">
        <f>IF(VLOOKUP(C254,'Current OBD'!$B$6:$AL$2097,33,0)="Yes","9"," ")</f>
        <v>9</v>
      </c>
      <c r="P254" s="20" t="str">
        <f>IF(VLOOKUP(C254,'Current OBD'!$B$6:$AL$2097,34,0)="Yes","10"," ")</f>
        <v>10</v>
      </c>
      <c r="Q254" s="20" t="str">
        <f>IF(VLOOKUP(C254,'Current OBD'!$B$6:$AL$2097,35,0)="Yes","11"," ")</f>
        <v>11</v>
      </c>
      <c r="R254" s="20" t="str">
        <f>IF(VLOOKUP(C254,'Current OBD'!$B$6:$AL$2097,36,0)="Yes","12"," ")</f>
        <v>12</v>
      </c>
      <c r="S254" s="44">
        <v>923</v>
      </c>
      <c r="T254" s="44">
        <v>0</v>
      </c>
      <c r="U254" s="44">
        <v>1606</v>
      </c>
      <c r="V254" s="12">
        <f t="shared" si="22"/>
        <v>0.57471980074719797</v>
      </c>
      <c r="W254" s="12">
        <f t="shared" si="23"/>
        <v>0</v>
      </c>
      <c r="X254" s="12">
        <f t="shared" si="19"/>
        <v>0.57471980074719797</v>
      </c>
    </row>
    <row r="255" spans="1:25">
      <c r="A255" s="17" t="str">
        <f>VLOOKUP(C255,'Current OBD'!$B$6:$K$2098,4,0)</f>
        <v>Clark</v>
      </c>
      <c r="B255" s="17" t="str">
        <f>VLOOKUP(C255,'Current OBD'!$B$6:$K$2098,3,0)</f>
        <v>06-114</v>
      </c>
      <c r="C255" s="18">
        <v>663373</v>
      </c>
      <c r="D255" s="8" t="s">
        <v>1500</v>
      </c>
      <c r="E255" s="20" t="str">
        <f>IF(VLOOKUP(C255,'Current OBD'!$B$6:$AL$2097,23,0)="Yes","PK"," ")</f>
        <v>PK</v>
      </c>
      <c r="F255" s="20" t="str">
        <f>IF(VLOOKUP(C255,'Current OBD'!$B$6:$AL$2097,24,0)="Yes","K"," ")</f>
        <v>K</v>
      </c>
      <c r="G255" s="20" t="str">
        <f>IF(VLOOKUP(C255,'Current OBD'!$B$6:$AL$2097,25,0)="Yes","1"," ")</f>
        <v>1</v>
      </c>
      <c r="H255" s="20" t="str">
        <f>IF(VLOOKUP(C255,'Current OBD'!$B$6:$AL$2097,26,0)="Yes","2"," ")</f>
        <v>2</v>
      </c>
      <c r="I255" s="20" t="str">
        <f>IF(VLOOKUP(C255,'Current OBD'!$B$6:$AL$2097,27,0)="Yes","3"," ")</f>
        <v>3</v>
      </c>
      <c r="J255" s="20" t="str">
        <f>IF(VLOOKUP(C255,'Current OBD'!$B$6:$AL$2097,28,0)="Yes","4"," ")</f>
        <v>4</v>
      </c>
      <c r="K255" s="20" t="str">
        <f>IF(VLOOKUP(C255,'Current OBD'!$B$6:$AL$2097,29,0)="Yes","5"," ")</f>
        <v>5</v>
      </c>
      <c r="L255" s="20" t="str">
        <f>IF(VLOOKUP(C255,'Current OBD'!$B$6:$AL$2097,30,0)="Yes","6"," ")</f>
        <v xml:space="preserve"> </v>
      </c>
      <c r="M255" s="20" t="str">
        <f>IF(VLOOKUP(C255,'Current OBD'!$B$6:$AL$2097,31,0)="Yes","7"," ")</f>
        <v xml:space="preserve"> </v>
      </c>
      <c r="N255" s="20" t="str">
        <f>IF(VLOOKUP(C255,'Current OBD'!$B$6:$AL$2097,32,0)="Yes","8"," ")</f>
        <v xml:space="preserve"> </v>
      </c>
      <c r="O255" s="20" t="str">
        <f>IF(VLOOKUP(C255,'Current OBD'!$B$6:$AL$2097,33,0)="Yes","9"," ")</f>
        <v xml:space="preserve"> </v>
      </c>
      <c r="P255" s="20" t="str">
        <f>IF(VLOOKUP(C255,'Current OBD'!$B$6:$AL$2097,34,0)="Yes","10"," ")</f>
        <v xml:space="preserve"> </v>
      </c>
      <c r="Q255" s="20" t="str">
        <f>IF(VLOOKUP(C255,'Current OBD'!$B$6:$AL$2097,35,0)="Yes","11"," ")</f>
        <v xml:space="preserve"> </v>
      </c>
      <c r="R255" s="20" t="str">
        <f>IF(VLOOKUP(C255,'Current OBD'!$B$6:$AL$2097,36,0)="Yes","12"," ")</f>
        <v xml:space="preserve"> </v>
      </c>
      <c r="S255" s="44">
        <v>374</v>
      </c>
      <c r="T255" s="44">
        <v>0</v>
      </c>
      <c r="U255" s="44">
        <v>402</v>
      </c>
      <c r="V255" s="12">
        <f t="shared" si="22"/>
        <v>0.93034825870646765</v>
      </c>
      <c r="W255" s="12">
        <f t="shared" si="23"/>
        <v>0</v>
      </c>
      <c r="X255" s="12">
        <f t="shared" si="19"/>
        <v>0.93034825870646765</v>
      </c>
    </row>
    <row r="256" spans="1:25">
      <c r="A256" s="17" t="str">
        <f>VLOOKUP(C256,'Current OBD'!$B$6:$K$2098,4,0)</f>
        <v>Clark</v>
      </c>
      <c r="B256" s="17" t="str">
        <f>VLOOKUP(C256,'Current OBD'!$B$6:$K$2098,3,0)</f>
        <v>06-114</v>
      </c>
      <c r="C256" s="18">
        <v>661275</v>
      </c>
      <c r="D256" s="8" t="s">
        <v>1502</v>
      </c>
      <c r="E256" s="20" t="str">
        <f>IF(VLOOKUP(C256,'Current OBD'!$B$6:$AL$2097,23,0)="Yes","PK"," ")</f>
        <v xml:space="preserve"> </v>
      </c>
      <c r="F256" s="20" t="str">
        <f>IF(VLOOKUP(C256,'Current OBD'!$B$6:$AL$2097,24,0)="Yes","K"," ")</f>
        <v xml:space="preserve"> </v>
      </c>
      <c r="G256" s="20" t="str">
        <f>IF(VLOOKUP(C256,'Current OBD'!$B$6:$AL$2097,25,0)="Yes","1"," ")</f>
        <v xml:space="preserve"> </v>
      </c>
      <c r="H256" s="20" t="str">
        <f>IF(VLOOKUP(C256,'Current OBD'!$B$6:$AL$2097,26,0)="Yes","2"," ")</f>
        <v xml:space="preserve"> </v>
      </c>
      <c r="I256" s="20" t="str">
        <f>IF(VLOOKUP(C256,'Current OBD'!$B$6:$AL$2097,27,0)="Yes","3"," ")</f>
        <v xml:space="preserve"> </v>
      </c>
      <c r="J256" s="20" t="str">
        <f>IF(VLOOKUP(C256,'Current OBD'!$B$6:$AL$2097,28,0)="Yes","4"," ")</f>
        <v xml:space="preserve"> </v>
      </c>
      <c r="K256" s="20" t="str">
        <f>IF(VLOOKUP(C256,'Current OBD'!$B$6:$AL$2097,29,0)="Yes","5"," ")</f>
        <v xml:space="preserve"> </v>
      </c>
      <c r="L256" s="20" t="str">
        <f>IF(VLOOKUP(C256,'Current OBD'!$B$6:$AL$2097,30,0)="Yes","6"," ")</f>
        <v>6</v>
      </c>
      <c r="M256" s="20" t="str">
        <f>IF(VLOOKUP(C256,'Current OBD'!$B$6:$AL$2097,31,0)="Yes","7"," ")</f>
        <v>7</v>
      </c>
      <c r="N256" s="20" t="str">
        <f>IF(VLOOKUP(C256,'Current OBD'!$B$6:$AL$2097,32,0)="Yes","8"," ")</f>
        <v>8</v>
      </c>
      <c r="O256" s="20" t="str">
        <f>IF(VLOOKUP(C256,'Current OBD'!$B$6:$AL$2097,33,0)="Yes","9"," ")</f>
        <v xml:space="preserve"> </v>
      </c>
      <c r="P256" s="20" t="str">
        <f>IF(VLOOKUP(C256,'Current OBD'!$B$6:$AL$2097,34,0)="Yes","10"," ")</f>
        <v xml:space="preserve"> </v>
      </c>
      <c r="Q256" s="20" t="str">
        <f>IF(VLOOKUP(C256,'Current OBD'!$B$6:$AL$2097,35,0)="Yes","11"," ")</f>
        <v xml:space="preserve"> </v>
      </c>
      <c r="R256" s="20" t="str">
        <f>IF(VLOOKUP(C256,'Current OBD'!$B$6:$AL$2097,36,0)="Yes","12"," ")</f>
        <v xml:space="preserve"> </v>
      </c>
      <c r="S256" s="44">
        <v>476</v>
      </c>
      <c r="T256" s="44">
        <v>0</v>
      </c>
      <c r="U256" s="44">
        <v>844</v>
      </c>
      <c r="V256" s="12">
        <f t="shared" si="22"/>
        <v>0.56398104265402849</v>
      </c>
      <c r="W256" s="12">
        <f t="shared" si="23"/>
        <v>0</v>
      </c>
      <c r="X256" s="12">
        <f t="shared" si="19"/>
        <v>0.56398104265402849</v>
      </c>
    </row>
    <row r="257" spans="1:24">
      <c r="A257" s="17" t="str">
        <f>VLOOKUP(C257,'Current OBD'!$B$6:$K$2098,4,0)</f>
        <v>Clark</v>
      </c>
      <c r="B257" s="17" t="str">
        <f>VLOOKUP(C257,'Current OBD'!$B$6:$K$2098,3,0)</f>
        <v>06-114</v>
      </c>
      <c r="C257" s="18">
        <v>661267</v>
      </c>
      <c r="D257" s="8" t="s">
        <v>127</v>
      </c>
      <c r="E257" s="20" t="str">
        <f>IF(VLOOKUP(C257,'Current OBD'!$B$6:$AL$2097,23,0)="Yes","PK"," ")</f>
        <v>PK</v>
      </c>
      <c r="F257" s="20" t="str">
        <f>IF(VLOOKUP(C257,'Current OBD'!$B$6:$AL$2097,24,0)="Yes","K"," ")</f>
        <v>K</v>
      </c>
      <c r="G257" s="20" t="str">
        <f>IF(VLOOKUP(C257,'Current OBD'!$B$6:$AL$2097,25,0)="Yes","1"," ")</f>
        <v>1</v>
      </c>
      <c r="H257" s="20" t="str">
        <f>IF(VLOOKUP(C257,'Current OBD'!$B$6:$AL$2097,26,0)="Yes","2"," ")</f>
        <v>2</v>
      </c>
      <c r="I257" s="20" t="str">
        <f>IF(VLOOKUP(C257,'Current OBD'!$B$6:$AL$2097,27,0)="Yes","3"," ")</f>
        <v>3</v>
      </c>
      <c r="J257" s="20" t="str">
        <f>IF(VLOOKUP(C257,'Current OBD'!$B$6:$AL$2097,28,0)="Yes","4"," ")</f>
        <v>4</v>
      </c>
      <c r="K257" s="20" t="str">
        <f>IF(VLOOKUP(C257,'Current OBD'!$B$6:$AL$2097,29,0)="Yes","5"," ")</f>
        <v>5</v>
      </c>
      <c r="L257" s="20" t="str">
        <f>IF(VLOOKUP(C257,'Current OBD'!$B$6:$AL$2097,30,0)="Yes","6"," ")</f>
        <v xml:space="preserve"> </v>
      </c>
      <c r="M257" s="20" t="str">
        <f>IF(VLOOKUP(C257,'Current OBD'!$B$6:$AL$2097,31,0)="Yes","7"," ")</f>
        <v xml:space="preserve"> </v>
      </c>
      <c r="N257" s="20" t="str">
        <f>IF(VLOOKUP(C257,'Current OBD'!$B$6:$AL$2097,32,0)="Yes","8"," ")</f>
        <v xml:space="preserve"> </v>
      </c>
      <c r="O257" s="20" t="str">
        <f>IF(VLOOKUP(C257,'Current OBD'!$B$6:$AL$2097,33,0)="Yes","9"," ")</f>
        <v xml:space="preserve"> </v>
      </c>
      <c r="P257" s="20" t="str">
        <f>IF(VLOOKUP(C257,'Current OBD'!$B$6:$AL$2097,34,0)="Yes","10"," ")</f>
        <v xml:space="preserve"> </v>
      </c>
      <c r="Q257" s="20" t="str">
        <f>IF(VLOOKUP(C257,'Current OBD'!$B$6:$AL$2097,35,0)="Yes","11"," ")</f>
        <v xml:space="preserve"> </v>
      </c>
      <c r="R257" s="20" t="str">
        <f>IF(VLOOKUP(C257,'Current OBD'!$B$6:$AL$2097,36,0)="Yes","12"," ")</f>
        <v xml:space="preserve"> </v>
      </c>
      <c r="S257" s="44">
        <v>305</v>
      </c>
      <c r="T257" s="44">
        <v>0</v>
      </c>
      <c r="U257" s="44">
        <v>542</v>
      </c>
      <c r="V257" s="12">
        <f t="shared" si="22"/>
        <v>0.5627306273062731</v>
      </c>
      <c r="W257" s="12">
        <f t="shared" si="23"/>
        <v>0</v>
      </c>
      <c r="X257" s="12">
        <f t="shared" ref="X257:X320" si="24">(S257+T257)/U257</f>
        <v>0.5627306273062731</v>
      </c>
    </row>
    <row r="258" spans="1:24">
      <c r="A258" s="17" t="str">
        <f>VLOOKUP(C258,'Current OBD'!$B$6:$K$2098,4,0)</f>
        <v>Clark</v>
      </c>
      <c r="B258" s="17" t="str">
        <f>VLOOKUP(C258,'Current OBD'!$B$6:$K$2098,3,0)</f>
        <v>06-114</v>
      </c>
      <c r="C258" s="18">
        <v>661268</v>
      </c>
      <c r="D258" s="8" t="s">
        <v>1505</v>
      </c>
      <c r="E258" s="20" t="str">
        <f>IF(VLOOKUP(C258,'Current OBD'!$B$6:$AL$2097,23,0)="Yes","PK"," ")</f>
        <v>PK</v>
      </c>
      <c r="F258" s="20" t="str">
        <f>IF(VLOOKUP(C258,'Current OBD'!$B$6:$AL$2097,24,0)="Yes","K"," ")</f>
        <v>K</v>
      </c>
      <c r="G258" s="20" t="str">
        <f>IF(VLOOKUP(C258,'Current OBD'!$B$6:$AL$2097,25,0)="Yes","1"," ")</f>
        <v>1</v>
      </c>
      <c r="H258" s="20" t="str">
        <f>IF(VLOOKUP(C258,'Current OBD'!$B$6:$AL$2097,26,0)="Yes","2"," ")</f>
        <v>2</v>
      </c>
      <c r="I258" s="20" t="str">
        <f>IF(VLOOKUP(C258,'Current OBD'!$B$6:$AL$2097,27,0)="Yes","3"," ")</f>
        <v>3</v>
      </c>
      <c r="J258" s="20" t="str">
        <f>IF(VLOOKUP(C258,'Current OBD'!$B$6:$AL$2097,28,0)="Yes","4"," ")</f>
        <v>4</v>
      </c>
      <c r="K258" s="20" t="str">
        <f>IF(VLOOKUP(C258,'Current OBD'!$B$6:$AL$2097,29,0)="Yes","5"," ")</f>
        <v>5</v>
      </c>
      <c r="L258" s="20" t="str">
        <f>IF(VLOOKUP(C258,'Current OBD'!$B$6:$AL$2097,30,0)="Yes","6"," ")</f>
        <v xml:space="preserve"> </v>
      </c>
      <c r="M258" s="20" t="str">
        <f>IF(VLOOKUP(C258,'Current OBD'!$B$6:$AL$2097,31,0)="Yes","7"," ")</f>
        <v xml:space="preserve"> </v>
      </c>
      <c r="N258" s="20" t="str">
        <f>IF(VLOOKUP(C258,'Current OBD'!$B$6:$AL$2097,32,0)="Yes","8"," ")</f>
        <v xml:space="preserve"> </v>
      </c>
      <c r="O258" s="20" t="str">
        <f>IF(VLOOKUP(C258,'Current OBD'!$B$6:$AL$2097,33,0)="Yes","9"," ")</f>
        <v xml:space="preserve"> </v>
      </c>
      <c r="P258" s="20" t="str">
        <f>IF(VLOOKUP(C258,'Current OBD'!$B$6:$AL$2097,34,0)="Yes","10"," ")</f>
        <v xml:space="preserve"> </v>
      </c>
      <c r="Q258" s="20" t="str">
        <f>IF(VLOOKUP(C258,'Current OBD'!$B$6:$AL$2097,35,0)="Yes","11"," ")</f>
        <v xml:space="preserve"> </v>
      </c>
      <c r="R258" s="20" t="str">
        <f>IF(VLOOKUP(C258,'Current OBD'!$B$6:$AL$2097,36,0)="Yes","12"," ")</f>
        <v xml:space="preserve"> </v>
      </c>
      <c r="S258" s="44">
        <v>195</v>
      </c>
      <c r="T258" s="44">
        <v>0</v>
      </c>
      <c r="U258" s="44">
        <v>310</v>
      </c>
      <c r="V258" s="12">
        <f t="shared" si="22"/>
        <v>0.62903225806451613</v>
      </c>
      <c r="W258" s="12">
        <f t="shared" si="23"/>
        <v>0</v>
      </c>
      <c r="X258" s="12">
        <f t="shared" si="24"/>
        <v>0.62903225806451613</v>
      </c>
    </row>
    <row r="259" spans="1:24">
      <c r="A259" s="17" t="str">
        <f>VLOOKUP(C259,'Current OBD'!$B$6:$K$2098,4,0)</f>
        <v>Clark</v>
      </c>
      <c r="B259" s="17" t="str">
        <f>VLOOKUP(C259,'Current OBD'!$B$6:$K$2098,3,0)</f>
        <v>06-114</v>
      </c>
      <c r="C259" s="18">
        <v>661276</v>
      </c>
      <c r="D259" s="8" t="s">
        <v>1507</v>
      </c>
      <c r="E259" s="20" t="str">
        <f>IF(VLOOKUP(C259,'Current OBD'!$B$6:$AL$2097,23,0)="Yes","PK"," ")</f>
        <v xml:space="preserve"> </v>
      </c>
      <c r="F259" s="20" t="str">
        <f>IF(VLOOKUP(C259,'Current OBD'!$B$6:$AL$2097,24,0)="Yes","K"," ")</f>
        <v xml:space="preserve"> </v>
      </c>
      <c r="G259" s="20" t="str">
        <f>IF(VLOOKUP(C259,'Current OBD'!$B$6:$AL$2097,25,0)="Yes","1"," ")</f>
        <v xml:space="preserve"> </v>
      </c>
      <c r="H259" s="20" t="str">
        <f>IF(VLOOKUP(C259,'Current OBD'!$B$6:$AL$2097,26,0)="Yes","2"," ")</f>
        <v xml:space="preserve"> </v>
      </c>
      <c r="I259" s="20" t="str">
        <f>IF(VLOOKUP(C259,'Current OBD'!$B$6:$AL$2097,27,0)="Yes","3"," ")</f>
        <v xml:space="preserve"> </v>
      </c>
      <c r="J259" s="20" t="str">
        <f>IF(VLOOKUP(C259,'Current OBD'!$B$6:$AL$2097,28,0)="Yes","4"," ")</f>
        <v xml:space="preserve"> </v>
      </c>
      <c r="K259" s="20" t="str">
        <f>IF(VLOOKUP(C259,'Current OBD'!$B$6:$AL$2097,29,0)="Yes","5"," ")</f>
        <v xml:space="preserve"> </v>
      </c>
      <c r="L259" s="20" t="str">
        <f>IF(VLOOKUP(C259,'Current OBD'!$B$6:$AL$2097,30,0)="Yes","6"," ")</f>
        <v>6</v>
      </c>
      <c r="M259" s="20" t="str">
        <f>IF(VLOOKUP(C259,'Current OBD'!$B$6:$AL$2097,31,0)="Yes","7"," ")</f>
        <v>7</v>
      </c>
      <c r="N259" s="20" t="str">
        <f>IF(VLOOKUP(C259,'Current OBD'!$B$6:$AL$2097,32,0)="Yes","8"," ")</f>
        <v>8</v>
      </c>
      <c r="O259" s="20" t="str">
        <f>IF(VLOOKUP(C259,'Current OBD'!$B$6:$AL$2097,33,0)="Yes","9"," ")</f>
        <v xml:space="preserve"> </v>
      </c>
      <c r="P259" s="20" t="str">
        <f>IF(VLOOKUP(C259,'Current OBD'!$B$6:$AL$2097,34,0)="Yes","10"," ")</f>
        <v xml:space="preserve"> </v>
      </c>
      <c r="Q259" s="20" t="str">
        <f>IF(VLOOKUP(C259,'Current OBD'!$B$6:$AL$2097,35,0)="Yes","11"," ")</f>
        <v xml:space="preserve"> </v>
      </c>
      <c r="R259" s="20" t="str">
        <f>IF(VLOOKUP(C259,'Current OBD'!$B$6:$AL$2097,36,0)="Yes","12"," ")</f>
        <v xml:space="preserve"> </v>
      </c>
      <c r="S259" s="44">
        <v>377</v>
      </c>
      <c r="T259" s="44">
        <v>0</v>
      </c>
      <c r="U259" s="44">
        <v>814</v>
      </c>
      <c r="V259" s="12">
        <f t="shared" si="22"/>
        <v>0.46314496314496312</v>
      </c>
      <c r="W259" s="12">
        <f t="shared" si="23"/>
        <v>0</v>
      </c>
      <c r="X259" s="12">
        <f t="shared" si="24"/>
        <v>0.46314496314496312</v>
      </c>
    </row>
    <row r="260" spans="1:24">
      <c r="A260" s="17" t="str">
        <f>VLOOKUP(C260,'Current OBD'!$B$6:$K$2098,4,0)</f>
        <v>Clark</v>
      </c>
      <c r="B260" s="17" t="str">
        <f>VLOOKUP(C260,'Current OBD'!$B$6:$K$2098,3,0)</f>
        <v>06-114</v>
      </c>
      <c r="C260" s="18">
        <v>661269</v>
      </c>
      <c r="D260" s="8" t="s">
        <v>1510</v>
      </c>
      <c r="E260" s="20" t="str">
        <f>IF(VLOOKUP(C260,'Current OBD'!$B$6:$AL$2097,23,0)="Yes","PK"," ")</f>
        <v>PK</v>
      </c>
      <c r="F260" s="20" t="str">
        <f>IF(VLOOKUP(C260,'Current OBD'!$B$6:$AL$2097,24,0)="Yes","K"," ")</f>
        <v>K</v>
      </c>
      <c r="G260" s="20" t="str">
        <f>IF(VLOOKUP(C260,'Current OBD'!$B$6:$AL$2097,25,0)="Yes","1"," ")</f>
        <v>1</v>
      </c>
      <c r="H260" s="20" t="str">
        <f>IF(VLOOKUP(C260,'Current OBD'!$B$6:$AL$2097,26,0)="Yes","2"," ")</f>
        <v>2</v>
      </c>
      <c r="I260" s="20" t="str">
        <f>IF(VLOOKUP(C260,'Current OBD'!$B$6:$AL$2097,27,0)="Yes","3"," ")</f>
        <v>3</v>
      </c>
      <c r="J260" s="20" t="str">
        <f>IF(VLOOKUP(C260,'Current OBD'!$B$6:$AL$2097,28,0)="Yes","4"," ")</f>
        <v>4</v>
      </c>
      <c r="K260" s="20" t="str">
        <f>IF(VLOOKUP(C260,'Current OBD'!$B$6:$AL$2097,29,0)="Yes","5"," ")</f>
        <v>5</v>
      </c>
      <c r="L260" s="20" t="str">
        <f>IF(VLOOKUP(C260,'Current OBD'!$B$6:$AL$2097,30,0)="Yes","6"," ")</f>
        <v xml:space="preserve"> </v>
      </c>
      <c r="M260" s="20" t="str">
        <f>IF(VLOOKUP(C260,'Current OBD'!$B$6:$AL$2097,31,0)="Yes","7"," ")</f>
        <v xml:space="preserve"> </v>
      </c>
      <c r="N260" s="20" t="str">
        <f>IF(VLOOKUP(C260,'Current OBD'!$B$6:$AL$2097,32,0)="Yes","8"," ")</f>
        <v xml:space="preserve"> </v>
      </c>
      <c r="O260" s="20" t="str">
        <f>IF(VLOOKUP(C260,'Current OBD'!$B$6:$AL$2097,33,0)="Yes","9"," ")</f>
        <v xml:space="preserve"> </v>
      </c>
      <c r="P260" s="20" t="str">
        <f>IF(VLOOKUP(C260,'Current OBD'!$B$6:$AL$2097,34,0)="Yes","10"," ")</f>
        <v xml:space="preserve"> </v>
      </c>
      <c r="Q260" s="20" t="str">
        <f>IF(VLOOKUP(C260,'Current OBD'!$B$6:$AL$2097,35,0)="Yes","11"," ")</f>
        <v xml:space="preserve"> </v>
      </c>
      <c r="R260" s="20" t="str">
        <f>IF(VLOOKUP(C260,'Current OBD'!$B$6:$AL$2097,36,0)="Yes","12"," ")</f>
        <v xml:space="preserve"> </v>
      </c>
      <c r="S260" s="44">
        <v>339</v>
      </c>
      <c r="T260" s="44">
        <v>0</v>
      </c>
      <c r="U260" s="44">
        <v>468</v>
      </c>
      <c r="V260" s="12">
        <f t="shared" si="22"/>
        <v>0.72435897435897434</v>
      </c>
      <c r="W260" s="12">
        <f t="shared" si="23"/>
        <v>0</v>
      </c>
      <c r="X260" s="12">
        <f t="shared" si="24"/>
        <v>0.72435897435897434</v>
      </c>
    </row>
    <row r="261" spans="1:24">
      <c r="A261" s="17" t="str">
        <f>VLOOKUP(C261,'Current OBD'!$B$6:$K$2098,4,0)</f>
        <v>Clark</v>
      </c>
      <c r="B261" s="17" t="str">
        <f>VLOOKUP(C261,'Current OBD'!$B$6:$K$2098,3,0)</f>
        <v>06-114</v>
      </c>
      <c r="C261" s="18">
        <v>661270</v>
      </c>
      <c r="D261" s="8" t="s">
        <v>1512</v>
      </c>
      <c r="E261" s="20" t="str">
        <f>IF(VLOOKUP(C261,'Current OBD'!$B$6:$AL$2097,23,0)="Yes","PK"," ")</f>
        <v>PK</v>
      </c>
      <c r="F261" s="20" t="str">
        <f>IF(VLOOKUP(C261,'Current OBD'!$B$6:$AL$2097,24,0)="Yes","K"," ")</f>
        <v>K</v>
      </c>
      <c r="G261" s="20" t="str">
        <f>IF(VLOOKUP(C261,'Current OBD'!$B$6:$AL$2097,25,0)="Yes","1"," ")</f>
        <v>1</v>
      </c>
      <c r="H261" s="20" t="str">
        <f>IF(VLOOKUP(C261,'Current OBD'!$B$6:$AL$2097,26,0)="Yes","2"," ")</f>
        <v>2</v>
      </c>
      <c r="I261" s="20" t="str">
        <f>IF(VLOOKUP(C261,'Current OBD'!$B$6:$AL$2097,27,0)="Yes","3"," ")</f>
        <v>3</v>
      </c>
      <c r="J261" s="20" t="str">
        <f>IF(VLOOKUP(C261,'Current OBD'!$B$6:$AL$2097,28,0)="Yes","4"," ")</f>
        <v>4</v>
      </c>
      <c r="K261" s="20" t="str">
        <f>IF(VLOOKUP(C261,'Current OBD'!$B$6:$AL$2097,29,0)="Yes","5"," ")</f>
        <v>5</v>
      </c>
      <c r="L261" s="20" t="str">
        <f>IF(VLOOKUP(C261,'Current OBD'!$B$6:$AL$2097,30,0)="Yes","6"," ")</f>
        <v xml:space="preserve"> </v>
      </c>
      <c r="M261" s="20" t="str">
        <f>IF(VLOOKUP(C261,'Current OBD'!$B$6:$AL$2097,31,0)="Yes","7"," ")</f>
        <v xml:space="preserve"> </v>
      </c>
      <c r="N261" s="20" t="str">
        <f>IF(VLOOKUP(C261,'Current OBD'!$B$6:$AL$2097,32,0)="Yes","8"," ")</f>
        <v xml:space="preserve"> </v>
      </c>
      <c r="O261" s="20" t="str">
        <f>IF(VLOOKUP(C261,'Current OBD'!$B$6:$AL$2097,33,0)="Yes","9"," ")</f>
        <v xml:space="preserve"> </v>
      </c>
      <c r="P261" s="20" t="str">
        <f>IF(VLOOKUP(C261,'Current OBD'!$B$6:$AL$2097,34,0)="Yes","10"," ")</f>
        <v xml:space="preserve"> </v>
      </c>
      <c r="Q261" s="20" t="str">
        <f>IF(VLOOKUP(C261,'Current OBD'!$B$6:$AL$2097,35,0)="Yes","11"," ")</f>
        <v xml:space="preserve"> </v>
      </c>
      <c r="R261" s="20" t="str">
        <f>IF(VLOOKUP(C261,'Current OBD'!$B$6:$AL$2097,36,0)="Yes","12"," ")</f>
        <v xml:space="preserve"> </v>
      </c>
      <c r="S261" s="44">
        <v>283</v>
      </c>
      <c r="T261" s="44">
        <v>0</v>
      </c>
      <c r="U261" s="44">
        <v>385</v>
      </c>
      <c r="V261" s="12">
        <f t="shared" si="22"/>
        <v>0.73506493506493509</v>
      </c>
      <c r="W261" s="12">
        <f t="shared" si="23"/>
        <v>0</v>
      </c>
      <c r="X261" s="12">
        <f t="shared" si="24"/>
        <v>0.73506493506493509</v>
      </c>
    </row>
    <row r="262" spans="1:24">
      <c r="A262" s="17" t="str">
        <f>VLOOKUP(C262,'Current OBD'!$B$6:$K$2098,4,0)</f>
        <v>Clark</v>
      </c>
      <c r="B262" s="17" t="str">
        <f>VLOOKUP(C262,'Current OBD'!$B$6:$K$2098,3,0)</f>
        <v>06-114</v>
      </c>
      <c r="C262" s="18">
        <v>661271</v>
      </c>
      <c r="D262" s="8" t="s">
        <v>795</v>
      </c>
      <c r="E262" s="20" t="str">
        <f>IF(VLOOKUP(C262,'Current OBD'!$B$6:$AL$2097,23,0)="Yes","PK"," ")</f>
        <v>PK</v>
      </c>
      <c r="F262" s="20" t="str">
        <f>IF(VLOOKUP(C262,'Current OBD'!$B$6:$AL$2097,24,0)="Yes","K"," ")</f>
        <v>K</v>
      </c>
      <c r="G262" s="20" t="str">
        <f>IF(VLOOKUP(C262,'Current OBD'!$B$6:$AL$2097,25,0)="Yes","1"," ")</f>
        <v>1</v>
      </c>
      <c r="H262" s="20" t="str">
        <f>IF(VLOOKUP(C262,'Current OBD'!$B$6:$AL$2097,26,0)="Yes","2"," ")</f>
        <v>2</v>
      </c>
      <c r="I262" s="20" t="str">
        <f>IF(VLOOKUP(C262,'Current OBD'!$B$6:$AL$2097,27,0)="Yes","3"," ")</f>
        <v>3</v>
      </c>
      <c r="J262" s="20" t="str">
        <f>IF(VLOOKUP(C262,'Current OBD'!$B$6:$AL$2097,28,0)="Yes","4"," ")</f>
        <v>4</v>
      </c>
      <c r="K262" s="20" t="str">
        <f>IF(VLOOKUP(C262,'Current OBD'!$B$6:$AL$2097,29,0)="Yes","5"," ")</f>
        <v>5</v>
      </c>
      <c r="L262" s="20" t="str">
        <f>IF(VLOOKUP(C262,'Current OBD'!$B$6:$AL$2097,30,0)="Yes","6"," ")</f>
        <v xml:space="preserve"> </v>
      </c>
      <c r="M262" s="20" t="str">
        <f>IF(VLOOKUP(C262,'Current OBD'!$B$6:$AL$2097,31,0)="Yes","7"," ")</f>
        <v xml:space="preserve"> </v>
      </c>
      <c r="N262" s="20" t="str">
        <f>IF(VLOOKUP(C262,'Current OBD'!$B$6:$AL$2097,32,0)="Yes","8"," ")</f>
        <v xml:space="preserve"> </v>
      </c>
      <c r="O262" s="20" t="str">
        <f>IF(VLOOKUP(C262,'Current OBD'!$B$6:$AL$2097,33,0)="Yes","9"," ")</f>
        <v xml:space="preserve"> </v>
      </c>
      <c r="P262" s="20" t="str">
        <f>IF(VLOOKUP(C262,'Current OBD'!$B$6:$AL$2097,34,0)="Yes","10"," ")</f>
        <v xml:space="preserve"> </v>
      </c>
      <c r="Q262" s="20" t="str">
        <f>IF(VLOOKUP(C262,'Current OBD'!$B$6:$AL$2097,35,0)="Yes","11"," ")</f>
        <v xml:space="preserve"> </v>
      </c>
      <c r="R262" s="20" t="str">
        <f>IF(VLOOKUP(C262,'Current OBD'!$B$6:$AL$2097,36,0)="Yes","12"," ")</f>
        <v xml:space="preserve"> </v>
      </c>
      <c r="S262" s="44">
        <v>313</v>
      </c>
      <c r="T262" s="44">
        <v>0</v>
      </c>
      <c r="U262" s="44">
        <v>437</v>
      </c>
      <c r="V262" s="12">
        <f t="shared" si="22"/>
        <v>0.71624713958810071</v>
      </c>
      <c r="W262" s="12">
        <f t="shared" si="23"/>
        <v>0</v>
      </c>
      <c r="X262" s="12">
        <f t="shared" si="24"/>
        <v>0.71624713958810071</v>
      </c>
    </row>
    <row r="263" spans="1:24">
      <c r="A263" s="17" t="str">
        <f>VLOOKUP(C263,'Current OBD'!$B$6:$K$2098,4,0)</f>
        <v>Clark</v>
      </c>
      <c r="B263" s="17" t="str">
        <f>VLOOKUP(C263,'Current OBD'!$B$6:$K$2098,3,0)</f>
        <v>06-114</v>
      </c>
      <c r="C263" s="18">
        <v>663841</v>
      </c>
      <c r="D263" s="8" t="s">
        <v>1515</v>
      </c>
      <c r="E263" s="20" t="str">
        <f>IF(VLOOKUP(C263,'Current OBD'!$B$6:$AL$2097,23,0)="Yes","PK"," ")</f>
        <v xml:space="preserve"> </v>
      </c>
      <c r="F263" s="20" t="str">
        <f>IF(VLOOKUP(C263,'Current OBD'!$B$6:$AL$2097,24,0)="Yes","K"," ")</f>
        <v xml:space="preserve"> </v>
      </c>
      <c r="G263" s="20" t="str">
        <f>IF(VLOOKUP(C263,'Current OBD'!$B$6:$AL$2097,25,0)="Yes","1"," ")</f>
        <v xml:space="preserve"> </v>
      </c>
      <c r="H263" s="20" t="str">
        <f>IF(VLOOKUP(C263,'Current OBD'!$B$6:$AL$2097,26,0)="Yes","2"," ")</f>
        <v xml:space="preserve"> </v>
      </c>
      <c r="I263" s="20" t="str">
        <f>IF(VLOOKUP(C263,'Current OBD'!$B$6:$AL$2097,27,0)="Yes","3"," ")</f>
        <v xml:space="preserve"> </v>
      </c>
      <c r="J263" s="20" t="str">
        <f>IF(VLOOKUP(C263,'Current OBD'!$B$6:$AL$2097,28,0)="Yes","4"," ")</f>
        <v xml:space="preserve"> </v>
      </c>
      <c r="K263" s="20" t="str">
        <f>IF(VLOOKUP(C263,'Current OBD'!$B$6:$AL$2097,29,0)="Yes","5"," ")</f>
        <v xml:space="preserve"> </v>
      </c>
      <c r="L263" s="20" t="str">
        <f>IF(VLOOKUP(C263,'Current OBD'!$B$6:$AL$2097,30,0)="Yes","6"," ")</f>
        <v xml:space="preserve"> </v>
      </c>
      <c r="M263" s="20" t="str">
        <f>IF(VLOOKUP(C263,'Current OBD'!$B$6:$AL$2097,31,0)="Yes","7"," ")</f>
        <v xml:space="preserve"> </v>
      </c>
      <c r="N263" s="20" t="str">
        <f>IF(VLOOKUP(C263,'Current OBD'!$B$6:$AL$2097,32,0)="Yes","8"," ")</f>
        <v xml:space="preserve"> </v>
      </c>
      <c r="O263" s="20" t="str">
        <f>IF(VLOOKUP(C263,'Current OBD'!$B$6:$AL$2097,33,0)="Yes","9"," ")</f>
        <v>9</v>
      </c>
      <c r="P263" s="20" t="str">
        <f>IF(VLOOKUP(C263,'Current OBD'!$B$6:$AL$2097,34,0)="Yes","10"," ")</f>
        <v>10</v>
      </c>
      <c r="Q263" s="20" t="str">
        <f>IF(VLOOKUP(C263,'Current OBD'!$B$6:$AL$2097,35,0)="Yes","11"," ")</f>
        <v>11</v>
      </c>
      <c r="R263" s="20" t="str">
        <f>IF(VLOOKUP(C263,'Current OBD'!$B$6:$AL$2097,36,0)="Yes","12"," ")</f>
        <v>12</v>
      </c>
      <c r="S263" s="44">
        <v>735</v>
      </c>
      <c r="T263" s="44">
        <v>0</v>
      </c>
      <c r="U263" s="44">
        <v>1938</v>
      </c>
      <c r="V263" s="12">
        <f t="shared" si="22"/>
        <v>0.37925696594427244</v>
      </c>
      <c r="W263" s="12">
        <f t="shared" si="23"/>
        <v>0</v>
      </c>
      <c r="X263" s="12">
        <f t="shared" si="24"/>
        <v>0.37925696594427244</v>
      </c>
    </row>
    <row r="264" spans="1:24">
      <c r="A264" s="17" t="str">
        <f>VLOOKUP(C264,'Current OBD'!$B$6:$K$2098,4,0)</f>
        <v>Clark</v>
      </c>
      <c r="B264" s="17" t="str">
        <f>VLOOKUP(C264,'Current OBD'!$B$6:$K$2098,3,0)</f>
        <v>06-114</v>
      </c>
      <c r="C264" s="18">
        <v>661277</v>
      </c>
      <c r="D264" s="8" t="s">
        <v>1517</v>
      </c>
      <c r="E264" s="20" t="str">
        <f>IF(VLOOKUP(C264,'Current OBD'!$B$6:$AL$2097,23,0)="Yes","PK"," ")</f>
        <v xml:space="preserve"> </v>
      </c>
      <c r="F264" s="20" t="str">
        <f>IF(VLOOKUP(C264,'Current OBD'!$B$6:$AL$2097,24,0)="Yes","K"," ")</f>
        <v xml:space="preserve"> </v>
      </c>
      <c r="G264" s="20" t="str">
        <f>IF(VLOOKUP(C264,'Current OBD'!$B$6:$AL$2097,25,0)="Yes","1"," ")</f>
        <v xml:space="preserve"> </v>
      </c>
      <c r="H264" s="20" t="str">
        <f>IF(VLOOKUP(C264,'Current OBD'!$B$6:$AL$2097,26,0)="Yes","2"," ")</f>
        <v xml:space="preserve"> </v>
      </c>
      <c r="I264" s="20" t="str">
        <f>IF(VLOOKUP(C264,'Current OBD'!$B$6:$AL$2097,27,0)="Yes","3"," ")</f>
        <v xml:space="preserve"> </v>
      </c>
      <c r="J264" s="20" t="str">
        <f>IF(VLOOKUP(C264,'Current OBD'!$B$6:$AL$2097,28,0)="Yes","4"," ")</f>
        <v xml:space="preserve"> </v>
      </c>
      <c r="K264" s="20" t="str">
        <f>IF(VLOOKUP(C264,'Current OBD'!$B$6:$AL$2097,29,0)="Yes","5"," ")</f>
        <v xml:space="preserve"> </v>
      </c>
      <c r="L264" s="20" t="str">
        <f>IF(VLOOKUP(C264,'Current OBD'!$B$6:$AL$2097,30,0)="Yes","6"," ")</f>
        <v>6</v>
      </c>
      <c r="M264" s="20" t="str">
        <f>IF(VLOOKUP(C264,'Current OBD'!$B$6:$AL$2097,31,0)="Yes","7"," ")</f>
        <v>7</v>
      </c>
      <c r="N264" s="20" t="str">
        <f>IF(VLOOKUP(C264,'Current OBD'!$B$6:$AL$2097,32,0)="Yes","8"," ")</f>
        <v>8</v>
      </c>
      <c r="O264" s="20" t="str">
        <f>IF(VLOOKUP(C264,'Current OBD'!$B$6:$AL$2097,33,0)="Yes","9"," ")</f>
        <v xml:space="preserve"> </v>
      </c>
      <c r="P264" s="20" t="str">
        <f>IF(VLOOKUP(C264,'Current OBD'!$B$6:$AL$2097,34,0)="Yes","10"," ")</f>
        <v xml:space="preserve"> </v>
      </c>
      <c r="Q264" s="20" t="str">
        <f>IF(VLOOKUP(C264,'Current OBD'!$B$6:$AL$2097,35,0)="Yes","11"," ")</f>
        <v xml:space="preserve"> </v>
      </c>
      <c r="R264" s="20" t="str">
        <f>IF(VLOOKUP(C264,'Current OBD'!$B$6:$AL$2097,36,0)="Yes","12"," ")</f>
        <v xml:space="preserve"> </v>
      </c>
      <c r="S264" s="44">
        <v>605</v>
      </c>
      <c r="T264" s="44">
        <v>0</v>
      </c>
      <c r="U264" s="44">
        <v>752</v>
      </c>
      <c r="V264" s="12">
        <f t="shared" si="22"/>
        <v>0.80452127659574468</v>
      </c>
      <c r="W264" s="12">
        <f t="shared" si="23"/>
        <v>0</v>
      </c>
      <c r="X264" s="12">
        <f t="shared" si="24"/>
        <v>0.80452127659574468</v>
      </c>
    </row>
    <row r="265" spans="1:24">
      <c r="A265" s="17" t="str">
        <f>VLOOKUP(C265,'Current OBD'!$B$6:$K$2098,4,0)</f>
        <v>Clark</v>
      </c>
      <c r="B265" s="17" t="str">
        <f>VLOOKUP(C265,'Current OBD'!$B$6:$K$2098,3,0)</f>
        <v>06-114</v>
      </c>
      <c r="C265" s="18">
        <v>662704</v>
      </c>
      <c r="D265" s="8" t="s">
        <v>1519</v>
      </c>
      <c r="E265" s="20" t="str">
        <f>IF(VLOOKUP(C265,'Current OBD'!$B$6:$AL$2097,23,0)="Yes","PK"," ")</f>
        <v>PK</v>
      </c>
      <c r="F265" s="20" t="str">
        <f>IF(VLOOKUP(C265,'Current OBD'!$B$6:$AL$2097,24,0)="Yes","K"," ")</f>
        <v>K</v>
      </c>
      <c r="G265" s="20" t="str">
        <f>IF(VLOOKUP(C265,'Current OBD'!$B$6:$AL$2097,25,0)="Yes","1"," ")</f>
        <v>1</v>
      </c>
      <c r="H265" s="20" t="str">
        <f>IF(VLOOKUP(C265,'Current OBD'!$B$6:$AL$2097,26,0)="Yes","2"," ")</f>
        <v>2</v>
      </c>
      <c r="I265" s="20" t="str">
        <f>IF(VLOOKUP(C265,'Current OBD'!$B$6:$AL$2097,27,0)="Yes","3"," ")</f>
        <v>3</v>
      </c>
      <c r="J265" s="20" t="str">
        <f>IF(VLOOKUP(C265,'Current OBD'!$B$6:$AL$2097,28,0)="Yes","4"," ")</f>
        <v>4</v>
      </c>
      <c r="K265" s="20" t="str">
        <f>IF(VLOOKUP(C265,'Current OBD'!$B$6:$AL$2097,29,0)="Yes","5"," ")</f>
        <v>5</v>
      </c>
      <c r="L265" s="20" t="str">
        <f>IF(VLOOKUP(C265,'Current OBD'!$B$6:$AL$2097,30,0)="Yes","6"," ")</f>
        <v xml:space="preserve"> </v>
      </c>
      <c r="M265" s="20" t="str">
        <f>IF(VLOOKUP(C265,'Current OBD'!$B$6:$AL$2097,31,0)="Yes","7"," ")</f>
        <v xml:space="preserve"> </v>
      </c>
      <c r="N265" s="20" t="str">
        <f>IF(VLOOKUP(C265,'Current OBD'!$B$6:$AL$2097,32,0)="Yes","8"," ")</f>
        <v xml:space="preserve"> </v>
      </c>
      <c r="O265" s="20" t="str">
        <f>IF(VLOOKUP(C265,'Current OBD'!$B$6:$AL$2097,33,0)="Yes","9"," ")</f>
        <v xml:space="preserve"> </v>
      </c>
      <c r="P265" s="20" t="str">
        <f>IF(VLOOKUP(C265,'Current OBD'!$B$6:$AL$2097,34,0)="Yes","10"," ")</f>
        <v xml:space="preserve"> </v>
      </c>
      <c r="Q265" s="20" t="str">
        <f>IF(VLOOKUP(C265,'Current OBD'!$B$6:$AL$2097,35,0)="Yes","11"," ")</f>
        <v xml:space="preserve"> </v>
      </c>
      <c r="R265" s="20" t="str">
        <f>IF(VLOOKUP(C265,'Current OBD'!$B$6:$AL$2097,36,0)="Yes","12"," ")</f>
        <v xml:space="preserve"> </v>
      </c>
      <c r="S265" s="44">
        <v>217</v>
      </c>
      <c r="T265" s="44">
        <v>0</v>
      </c>
      <c r="U265" s="44">
        <v>361</v>
      </c>
      <c r="V265" s="12">
        <f t="shared" si="22"/>
        <v>0.60110803324099726</v>
      </c>
      <c r="W265" s="12">
        <f t="shared" si="23"/>
        <v>0</v>
      </c>
      <c r="X265" s="12">
        <f t="shared" si="24"/>
        <v>0.60110803324099726</v>
      </c>
    </row>
    <row r="266" spans="1:24">
      <c r="A266" s="26" t="s">
        <v>225</v>
      </c>
      <c r="B266" s="26" t="s">
        <v>566</v>
      </c>
      <c r="C266" s="10">
        <v>159946</v>
      </c>
      <c r="D266" s="13" t="s">
        <v>565</v>
      </c>
      <c r="E266" s="19"/>
      <c r="F266" s="19"/>
      <c r="G266" s="19"/>
      <c r="H266" s="19"/>
      <c r="I266" s="19"/>
      <c r="J266" s="19"/>
      <c r="K266" s="19"/>
      <c r="L266" s="19"/>
      <c r="M266" s="19"/>
      <c r="N266" s="19"/>
      <c r="O266" s="19"/>
      <c r="P266" s="19"/>
      <c r="Q266" s="19"/>
      <c r="R266" s="19"/>
      <c r="S266" s="43">
        <v>861</v>
      </c>
      <c r="T266" s="43">
        <v>257</v>
      </c>
      <c r="U266" s="43">
        <v>6980</v>
      </c>
      <c r="V266" s="14"/>
      <c r="W266" s="14"/>
      <c r="X266" s="14">
        <f t="shared" si="24"/>
        <v>0.16017191977077364</v>
      </c>
    </row>
    <row r="267" spans="1:24">
      <c r="A267" s="17" t="str">
        <f>VLOOKUP(C267,'Current OBD'!$B$6:$K$2098,4,0)</f>
        <v>Clark</v>
      </c>
      <c r="B267" s="17" t="str">
        <f>VLOOKUP(C267,'Current OBD'!$B$6:$K$2098,3,0)</f>
        <v>06-117</v>
      </c>
      <c r="C267" s="18">
        <v>661289</v>
      </c>
      <c r="D267" s="8" t="s">
        <v>567</v>
      </c>
      <c r="E267" s="20" t="str">
        <f>IF(VLOOKUP(C267,'Current OBD'!$B$6:$AL$2097,23,0)="Yes","PK"," ")</f>
        <v xml:space="preserve"> </v>
      </c>
      <c r="F267" s="20" t="str">
        <f>IF(VLOOKUP(C267,'Current OBD'!$B$6:$AL$2097,24,0)="Yes","K"," ")</f>
        <v xml:space="preserve"> </v>
      </c>
      <c r="G267" s="20" t="str">
        <f>IF(VLOOKUP(C267,'Current OBD'!$B$6:$AL$2097,25,0)="Yes","1"," ")</f>
        <v xml:space="preserve"> </v>
      </c>
      <c r="H267" s="20" t="str">
        <f>IF(VLOOKUP(C267,'Current OBD'!$B$6:$AL$2097,26,0)="Yes","2"," ")</f>
        <v xml:space="preserve"> </v>
      </c>
      <c r="I267" s="20" t="str">
        <f>IF(VLOOKUP(C267,'Current OBD'!$B$6:$AL$2097,27,0)="Yes","3"," ")</f>
        <v xml:space="preserve"> </v>
      </c>
      <c r="J267" s="20" t="str">
        <f>IF(VLOOKUP(C267,'Current OBD'!$B$6:$AL$2097,28,0)="Yes","4"," ")</f>
        <v xml:space="preserve"> </v>
      </c>
      <c r="K267" s="20" t="str">
        <f>IF(VLOOKUP(C267,'Current OBD'!$B$6:$AL$2097,29,0)="Yes","5"," ")</f>
        <v xml:space="preserve"> </v>
      </c>
      <c r="L267" s="20" t="str">
        <f>IF(VLOOKUP(C267,'Current OBD'!$B$6:$AL$2097,30,0)="Yes","6"," ")</f>
        <v xml:space="preserve"> </v>
      </c>
      <c r="M267" s="20" t="str">
        <f>IF(VLOOKUP(C267,'Current OBD'!$B$6:$AL$2097,31,0)="Yes","7"," ")</f>
        <v xml:space="preserve"> </v>
      </c>
      <c r="N267" s="20" t="str">
        <f>IF(VLOOKUP(C267,'Current OBD'!$B$6:$AL$2097,32,0)="Yes","8"," ")</f>
        <v xml:space="preserve"> </v>
      </c>
      <c r="O267" s="20" t="str">
        <f>IF(VLOOKUP(C267,'Current OBD'!$B$6:$AL$2097,33,0)="Yes","9"," ")</f>
        <v>9</v>
      </c>
      <c r="P267" s="20" t="str">
        <f>IF(VLOOKUP(C267,'Current OBD'!$B$6:$AL$2097,34,0)="Yes","10"," ")</f>
        <v>10</v>
      </c>
      <c r="Q267" s="20" t="str">
        <f>IF(VLOOKUP(C267,'Current OBD'!$B$6:$AL$2097,35,0)="Yes","11"," ")</f>
        <v>11</v>
      </c>
      <c r="R267" s="20" t="str">
        <f>IF(VLOOKUP(C267,'Current OBD'!$B$6:$AL$2097,36,0)="Yes","12"," ")</f>
        <v>12</v>
      </c>
      <c r="S267" s="44">
        <v>213</v>
      </c>
      <c r="T267" s="44">
        <v>60</v>
      </c>
      <c r="U267" s="44">
        <v>2037</v>
      </c>
      <c r="V267" s="12">
        <f t="shared" ref="V267:V278" si="25">S267/U267</f>
        <v>0.10456553755522828</v>
      </c>
      <c r="W267" s="12">
        <f t="shared" ref="W267:W278" si="26">T267/U267</f>
        <v>2.9455081001472753E-2</v>
      </c>
      <c r="X267" s="12">
        <f t="shared" si="24"/>
        <v>0.13402061855670103</v>
      </c>
    </row>
    <row r="268" spans="1:24">
      <c r="A268" s="17" t="str">
        <f>VLOOKUP(C268,'Current OBD'!$B$6:$K$2098,4,0)</f>
        <v>Clark</v>
      </c>
      <c r="B268" s="17" t="str">
        <f>VLOOKUP(C268,'Current OBD'!$B$6:$K$2098,3,0)</f>
        <v>06-117</v>
      </c>
      <c r="C268" s="18">
        <v>685401</v>
      </c>
      <c r="D268" s="8" t="s">
        <v>571</v>
      </c>
      <c r="E268" s="20" t="str">
        <f>IF(VLOOKUP(C268,'Current OBD'!$B$6:$AL$2097,23,0)="Yes","PK"," ")</f>
        <v xml:space="preserve"> </v>
      </c>
      <c r="F268" s="20" t="str">
        <f>IF(VLOOKUP(C268,'Current OBD'!$B$6:$AL$2097,24,0)="Yes","K"," ")</f>
        <v xml:space="preserve"> </v>
      </c>
      <c r="G268" s="20" t="str">
        <f>IF(VLOOKUP(C268,'Current OBD'!$B$6:$AL$2097,25,0)="Yes","1"," ")</f>
        <v xml:space="preserve"> </v>
      </c>
      <c r="H268" s="20" t="str">
        <f>IF(VLOOKUP(C268,'Current OBD'!$B$6:$AL$2097,26,0)="Yes","2"," ")</f>
        <v xml:space="preserve"> </v>
      </c>
      <c r="I268" s="20" t="str">
        <f>IF(VLOOKUP(C268,'Current OBD'!$B$6:$AL$2097,27,0)="Yes","3"," ")</f>
        <v xml:space="preserve"> </v>
      </c>
      <c r="J268" s="20" t="str">
        <f>IF(VLOOKUP(C268,'Current OBD'!$B$6:$AL$2097,28,0)="Yes","4"," ")</f>
        <v xml:space="preserve"> </v>
      </c>
      <c r="K268" s="20" t="str">
        <f>IF(VLOOKUP(C268,'Current OBD'!$B$6:$AL$2097,29,0)="Yes","5"," ")</f>
        <v xml:space="preserve"> </v>
      </c>
      <c r="L268" s="20" t="str">
        <f>IF(VLOOKUP(C268,'Current OBD'!$B$6:$AL$2097,30,0)="Yes","6"," ")</f>
        <v xml:space="preserve"> </v>
      </c>
      <c r="M268" s="20" t="str">
        <f>IF(VLOOKUP(C268,'Current OBD'!$B$6:$AL$2097,31,0)="Yes","7"," ")</f>
        <v xml:space="preserve"> </v>
      </c>
      <c r="N268" s="20" t="str">
        <f>IF(VLOOKUP(C268,'Current OBD'!$B$6:$AL$2097,32,0)="Yes","8"," ")</f>
        <v xml:space="preserve"> </v>
      </c>
      <c r="O268" s="20" t="str">
        <f>IF(VLOOKUP(C268,'Current OBD'!$B$6:$AL$2097,33,0)="Yes","9"," ")</f>
        <v>9</v>
      </c>
      <c r="P268" s="20" t="str">
        <f>IF(VLOOKUP(C268,'Current OBD'!$B$6:$AL$2097,34,0)="Yes","10"," ")</f>
        <v>10</v>
      </c>
      <c r="Q268" s="20" t="str">
        <f>IF(VLOOKUP(C268,'Current OBD'!$B$6:$AL$2097,35,0)="Yes","11"," ")</f>
        <v>11</v>
      </c>
      <c r="R268" s="20" t="str">
        <f>IF(VLOOKUP(C268,'Current OBD'!$B$6:$AL$2097,36,0)="Yes","12"," ")</f>
        <v>12</v>
      </c>
      <c r="S268" s="44">
        <v>22</v>
      </c>
      <c r="T268" s="44">
        <v>5</v>
      </c>
      <c r="U268" s="44">
        <v>192</v>
      </c>
      <c r="V268" s="12">
        <f t="shared" si="25"/>
        <v>0.11458333333333333</v>
      </c>
      <c r="W268" s="12">
        <f t="shared" si="26"/>
        <v>2.6041666666666668E-2</v>
      </c>
      <c r="X268" s="12">
        <f t="shared" si="24"/>
        <v>0.140625</v>
      </c>
    </row>
    <row r="269" spans="1:24">
      <c r="A269" s="17" t="str">
        <f>VLOOKUP(C269,'Current OBD'!$B$6:$K$2098,4,0)</f>
        <v>Clark</v>
      </c>
      <c r="B269" s="17" t="str">
        <f>VLOOKUP(C269,'Current OBD'!$B$6:$K$2098,3,0)</f>
        <v>06-117</v>
      </c>
      <c r="C269" s="18">
        <v>661284</v>
      </c>
      <c r="D269" s="8" t="s">
        <v>573</v>
      </c>
      <c r="E269" s="20" t="str">
        <f>IF(VLOOKUP(C269,'Current OBD'!$B$6:$AL$2097,23,0)="Yes","PK"," ")</f>
        <v xml:space="preserve"> </v>
      </c>
      <c r="F269" s="20" t="str">
        <f>IF(VLOOKUP(C269,'Current OBD'!$B$6:$AL$2097,24,0)="Yes","K"," ")</f>
        <v>K</v>
      </c>
      <c r="G269" s="20" t="str">
        <f>IF(VLOOKUP(C269,'Current OBD'!$B$6:$AL$2097,25,0)="Yes","1"," ")</f>
        <v>1</v>
      </c>
      <c r="H269" s="20" t="str">
        <f>IF(VLOOKUP(C269,'Current OBD'!$B$6:$AL$2097,26,0)="Yes","2"," ")</f>
        <v>2</v>
      </c>
      <c r="I269" s="20" t="str">
        <f>IF(VLOOKUP(C269,'Current OBD'!$B$6:$AL$2097,27,0)="Yes","3"," ")</f>
        <v>3</v>
      </c>
      <c r="J269" s="20" t="str">
        <f>IF(VLOOKUP(C269,'Current OBD'!$B$6:$AL$2097,28,0)="Yes","4"," ")</f>
        <v>4</v>
      </c>
      <c r="K269" s="20" t="str">
        <f>IF(VLOOKUP(C269,'Current OBD'!$B$6:$AL$2097,29,0)="Yes","5"," ")</f>
        <v>5</v>
      </c>
      <c r="L269" s="20" t="str">
        <f>IF(VLOOKUP(C269,'Current OBD'!$B$6:$AL$2097,30,0)="Yes","6"," ")</f>
        <v xml:space="preserve"> </v>
      </c>
      <c r="M269" s="20" t="str">
        <f>IF(VLOOKUP(C269,'Current OBD'!$B$6:$AL$2097,31,0)="Yes","7"," ")</f>
        <v xml:space="preserve"> </v>
      </c>
      <c r="N269" s="20" t="str">
        <f>IF(VLOOKUP(C269,'Current OBD'!$B$6:$AL$2097,32,0)="Yes","8"," ")</f>
        <v xml:space="preserve"> </v>
      </c>
      <c r="O269" s="20" t="str">
        <f>IF(VLOOKUP(C269,'Current OBD'!$B$6:$AL$2097,33,0)="Yes","9"," ")</f>
        <v xml:space="preserve"> </v>
      </c>
      <c r="P269" s="20" t="str">
        <f>IF(VLOOKUP(C269,'Current OBD'!$B$6:$AL$2097,34,0)="Yes","10"," ")</f>
        <v xml:space="preserve"> </v>
      </c>
      <c r="Q269" s="20" t="str">
        <f>IF(VLOOKUP(C269,'Current OBD'!$B$6:$AL$2097,35,0)="Yes","11"," ")</f>
        <v xml:space="preserve"> </v>
      </c>
      <c r="R269" s="20" t="str">
        <f>IF(VLOOKUP(C269,'Current OBD'!$B$6:$AL$2097,36,0)="Yes","12"," ")</f>
        <v xml:space="preserve"> </v>
      </c>
      <c r="S269" s="44">
        <v>52</v>
      </c>
      <c r="T269" s="44">
        <v>13</v>
      </c>
      <c r="U269" s="44">
        <v>513</v>
      </c>
      <c r="V269" s="12">
        <f t="shared" si="25"/>
        <v>0.10136452241715399</v>
      </c>
      <c r="W269" s="12">
        <f t="shared" si="26"/>
        <v>2.5341130604288498E-2</v>
      </c>
      <c r="X269" s="12">
        <f t="shared" si="24"/>
        <v>0.12670565302144249</v>
      </c>
    </row>
    <row r="270" spans="1:24">
      <c r="A270" s="17" t="str">
        <f>VLOOKUP(C270,'Current OBD'!$B$6:$K$2098,4,0)</f>
        <v>Clark</v>
      </c>
      <c r="B270" s="17" t="str">
        <f>VLOOKUP(C270,'Current OBD'!$B$6:$K$2098,3,0)</f>
        <v>06-117</v>
      </c>
      <c r="C270" s="18">
        <v>664456</v>
      </c>
      <c r="D270" s="8" t="s">
        <v>575</v>
      </c>
      <c r="E270" s="20" t="str">
        <f>IF(VLOOKUP(C270,'Current OBD'!$B$6:$AL$2097,23,0)="Yes","PK"," ")</f>
        <v xml:space="preserve"> </v>
      </c>
      <c r="F270" s="20" t="str">
        <f>IF(VLOOKUP(C270,'Current OBD'!$B$6:$AL$2097,24,0)="Yes","K"," ")</f>
        <v>K</v>
      </c>
      <c r="G270" s="20" t="str">
        <f>IF(VLOOKUP(C270,'Current OBD'!$B$6:$AL$2097,25,0)="Yes","1"," ")</f>
        <v>1</v>
      </c>
      <c r="H270" s="20" t="str">
        <f>IF(VLOOKUP(C270,'Current OBD'!$B$6:$AL$2097,26,0)="Yes","2"," ")</f>
        <v>2</v>
      </c>
      <c r="I270" s="20" t="str">
        <f>IF(VLOOKUP(C270,'Current OBD'!$B$6:$AL$2097,27,0)="Yes","3"," ")</f>
        <v>3</v>
      </c>
      <c r="J270" s="20" t="str">
        <f>IF(VLOOKUP(C270,'Current OBD'!$B$6:$AL$2097,28,0)="Yes","4"," ")</f>
        <v>4</v>
      </c>
      <c r="K270" s="20" t="str">
        <f>IF(VLOOKUP(C270,'Current OBD'!$B$6:$AL$2097,29,0)="Yes","5"," ")</f>
        <v>5</v>
      </c>
      <c r="L270" s="20" t="str">
        <f>IF(VLOOKUP(C270,'Current OBD'!$B$6:$AL$2097,30,0)="Yes","6"," ")</f>
        <v xml:space="preserve"> </v>
      </c>
      <c r="M270" s="20" t="str">
        <f>IF(VLOOKUP(C270,'Current OBD'!$B$6:$AL$2097,31,0)="Yes","7"," ")</f>
        <v xml:space="preserve"> </v>
      </c>
      <c r="N270" s="20" t="str">
        <f>IF(VLOOKUP(C270,'Current OBD'!$B$6:$AL$2097,32,0)="Yes","8"," ")</f>
        <v xml:space="preserve"> </v>
      </c>
      <c r="O270" s="20" t="str">
        <f>IF(VLOOKUP(C270,'Current OBD'!$B$6:$AL$2097,33,0)="Yes","9"," ")</f>
        <v xml:space="preserve"> </v>
      </c>
      <c r="P270" s="20" t="str">
        <f>IF(VLOOKUP(C270,'Current OBD'!$B$6:$AL$2097,34,0)="Yes","10"," ")</f>
        <v xml:space="preserve"> </v>
      </c>
      <c r="Q270" s="20" t="str">
        <f>IF(VLOOKUP(C270,'Current OBD'!$B$6:$AL$2097,35,0)="Yes","11"," ")</f>
        <v xml:space="preserve"> </v>
      </c>
      <c r="R270" s="20" t="str">
        <f>IF(VLOOKUP(C270,'Current OBD'!$B$6:$AL$2097,36,0)="Yes","12"," ")</f>
        <v xml:space="preserve"> </v>
      </c>
      <c r="S270" s="44">
        <v>44</v>
      </c>
      <c r="T270" s="44">
        <v>14</v>
      </c>
      <c r="U270" s="44">
        <v>474</v>
      </c>
      <c r="V270" s="12">
        <f t="shared" si="25"/>
        <v>9.2827004219409287E-2</v>
      </c>
      <c r="W270" s="12">
        <f t="shared" si="26"/>
        <v>2.9535864978902954E-2</v>
      </c>
      <c r="X270" s="12">
        <f t="shared" si="24"/>
        <v>0.12236286919831224</v>
      </c>
    </row>
    <row r="271" spans="1:24">
      <c r="A271" s="17" t="str">
        <f>VLOOKUP(C271,'Current OBD'!$B$6:$K$2098,4,0)</f>
        <v>Clark</v>
      </c>
      <c r="B271" s="17" t="str">
        <f>VLOOKUP(C271,'Current OBD'!$B$6:$K$2098,3,0)</f>
        <v>06-117</v>
      </c>
      <c r="C271" s="18">
        <v>663882</v>
      </c>
      <c r="D271" s="8" t="s">
        <v>577</v>
      </c>
      <c r="E271" s="20" t="str">
        <f>IF(VLOOKUP(C271,'Current OBD'!$B$6:$AL$2097,23,0)="Yes","PK"," ")</f>
        <v xml:space="preserve"> </v>
      </c>
      <c r="F271" s="20" t="str">
        <f>IF(VLOOKUP(C271,'Current OBD'!$B$6:$AL$2097,24,0)="Yes","K"," ")</f>
        <v xml:space="preserve"> </v>
      </c>
      <c r="G271" s="20" t="str">
        <f>IF(VLOOKUP(C271,'Current OBD'!$B$6:$AL$2097,25,0)="Yes","1"," ")</f>
        <v xml:space="preserve"> </v>
      </c>
      <c r="H271" s="20" t="str">
        <f>IF(VLOOKUP(C271,'Current OBD'!$B$6:$AL$2097,26,0)="Yes","2"," ")</f>
        <v xml:space="preserve"> </v>
      </c>
      <c r="I271" s="20" t="str">
        <f>IF(VLOOKUP(C271,'Current OBD'!$B$6:$AL$2097,27,0)="Yes","3"," ")</f>
        <v xml:space="preserve"> </v>
      </c>
      <c r="J271" s="20" t="str">
        <f>IF(VLOOKUP(C271,'Current OBD'!$B$6:$AL$2097,28,0)="Yes","4"," ")</f>
        <v xml:space="preserve"> </v>
      </c>
      <c r="K271" s="20" t="str">
        <f>IF(VLOOKUP(C271,'Current OBD'!$B$6:$AL$2097,29,0)="Yes","5"," ")</f>
        <v xml:space="preserve"> </v>
      </c>
      <c r="L271" s="20" t="str">
        <f>IF(VLOOKUP(C271,'Current OBD'!$B$6:$AL$2097,30,0)="Yes","6"," ")</f>
        <v xml:space="preserve"> </v>
      </c>
      <c r="M271" s="20" t="str">
        <f>IF(VLOOKUP(C271,'Current OBD'!$B$6:$AL$2097,31,0)="Yes","7"," ")</f>
        <v xml:space="preserve"> </v>
      </c>
      <c r="N271" s="20" t="str">
        <f>IF(VLOOKUP(C271,'Current OBD'!$B$6:$AL$2097,32,0)="Yes","8"," ")</f>
        <v xml:space="preserve"> </v>
      </c>
      <c r="O271" s="20" t="str">
        <f>IF(VLOOKUP(C271,'Current OBD'!$B$6:$AL$2097,33,0)="Yes","9"," ")</f>
        <v>9</v>
      </c>
      <c r="P271" s="20" t="str">
        <f>IF(VLOOKUP(C271,'Current OBD'!$B$6:$AL$2097,34,0)="Yes","10"," ")</f>
        <v>10</v>
      </c>
      <c r="Q271" s="20" t="str">
        <f>IF(VLOOKUP(C271,'Current OBD'!$B$6:$AL$2097,35,0)="Yes","11"," ")</f>
        <v>11</v>
      </c>
      <c r="R271" s="20" t="str">
        <f>IF(VLOOKUP(C271,'Current OBD'!$B$6:$AL$2097,36,0)="Yes","12"," ")</f>
        <v>12</v>
      </c>
      <c r="S271" s="44">
        <v>44</v>
      </c>
      <c r="T271" s="44">
        <v>8</v>
      </c>
      <c r="U271" s="44">
        <v>177</v>
      </c>
      <c r="V271" s="12">
        <f t="shared" si="25"/>
        <v>0.24858757062146894</v>
      </c>
      <c r="W271" s="12">
        <f t="shared" si="26"/>
        <v>4.519774011299435E-2</v>
      </c>
      <c r="X271" s="12">
        <f t="shared" si="24"/>
        <v>0.29378531073446329</v>
      </c>
    </row>
    <row r="272" spans="1:24">
      <c r="A272" s="17" t="str">
        <f>VLOOKUP(C272,'Current OBD'!$B$6:$K$2098,4,0)</f>
        <v>Clark</v>
      </c>
      <c r="B272" s="17" t="str">
        <f>VLOOKUP(C272,'Current OBD'!$B$6:$K$2098,3,0)</f>
        <v>06-117</v>
      </c>
      <c r="C272" s="18">
        <v>661283</v>
      </c>
      <c r="D272" s="8" t="s">
        <v>579</v>
      </c>
      <c r="E272" s="20" t="str">
        <f>IF(VLOOKUP(C272,'Current OBD'!$B$6:$AL$2097,23,0)="Yes","PK"," ")</f>
        <v xml:space="preserve"> </v>
      </c>
      <c r="F272" s="20" t="str">
        <f>IF(VLOOKUP(C272,'Current OBD'!$B$6:$AL$2097,24,0)="Yes","K"," ")</f>
        <v>K</v>
      </c>
      <c r="G272" s="20" t="str">
        <f>IF(VLOOKUP(C272,'Current OBD'!$B$6:$AL$2097,25,0)="Yes","1"," ")</f>
        <v>1</v>
      </c>
      <c r="H272" s="20" t="str">
        <f>IF(VLOOKUP(C272,'Current OBD'!$B$6:$AL$2097,26,0)="Yes","2"," ")</f>
        <v>2</v>
      </c>
      <c r="I272" s="20" t="str">
        <f>IF(VLOOKUP(C272,'Current OBD'!$B$6:$AL$2097,27,0)="Yes","3"," ")</f>
        <v>3</v>
      </c>
      <c r="J272" s="20" t="str">
        <f>IF(VLOOKUP(C272,'Current OBD'!$B$6:$AL$2097,28,0)="Yes","4"," ")</f>
        <v>4</v>
      </c>
      <c r="K272" s="20" t="str">
        <f>IF(VLOOKUP(C272,'Current OBD'!$B$6:$AL$2097,29,0)="Yes","5"," ")</f>
        <v>5</v>
      </c>
      <c r="L272" s="20" t="str">
        <f>IF(VLOOKUP(C272,'Current OBD'!$B$6:$AL$2097,30,0)="Yes","6"," ")</f>
        <v xml:space="preserve"> </v>
      </c>
      <c r="M272" s="20" t="str">
        <f>IF(VLOOKUP(C272,'Current OBD'!$B$6:$AL$2097,31,0)="Yes","7"," ")</f>
        <v xml:space="preserve"> </v>
      </c>
      <c r="N272" s="20" t="str">
        <f>IF(VLOOKUP(C272,'Current OBD'!$B$6:$AL$2097,32,0)="Yes","8"," ")</f>
        <v xml:space="preserve"> </v>
      </c>
      <c r="O272" s="20" t="str">
        <f>IF(VLOOKUP(C272,'Current OBD'!$B$6:$AL$2097,33,0)="Yes","9"," ")</f>
        <v xml:space="preserve"> </v>
      </c>
      <c r="P272" s="20" t="str">
        <f>IF(VLOOKUP(C272,'Current OBD'!$B$6:$AL$2097,34,0)="Yes","10"," ")</f>
        <v xml:space="preserve"> </v>
      </c>
      <c r="Q272" s="20" t="str">
        <f>IF(VLOOKUP(C272,'Current OBD'!$B$6:$AL$2097,35,0)="Yes","11"," ")</f>
        <v xml:space="preserve"> </v>
      </c>
      <c r="R272" s="20" t="str">
        <f>IF(VLOOKUP(C272,'Current OBD'!$B$6:$AL$2097,36,0)="Yes","12"," ")</f>
        <v xml:space="preserve"> </v>
      </c>
      <c r="S272" s="44">
        <v>71</v>
      </c>
      <c r="T272" s="44">
        <v>29</v>
      </c>
      <c r="U272" s="44">
        <v>500</v>
      </c>
      <c r="V272" s="12">
        <f t="shared" si="25"/>
        <v>0.14199999999999999</v>
      </c>
      <c r="W272" s="12">
        <f t="shared" si="26"/>
        <v>5.8000000000000003E-2</v>
      </c>
      <c r="X272" s="12">
        <f t="shared" si="24"/>
        <v>0.2</v>
      </c>
    </row>
    <row r="273" spans="1:24">
      <c r="A273" s="17" t="str">
        <f>VLOOKUP(C273,'Current OBD'!$B$6:$K$2098,4,0)</f>
        <v>Clark</v>
      </c>
      <c r="B273" s="17" t="str">
        <f>VLOOKUP(C273,'Current OBD'!$B$6:$K$2098,3,0)</f>
        <v>06-117</v>
      </c>
      <c r="C273" s="18">
        <v>661285</v>
      </c>
      <c r="D273" s="8" t="s">
        <v>581</v>
      </c>
      <c r="E273" s="20" t="str">
        <f>IF(VLOOKUP(C273,'Current OBD'!$B$6:$AL$2097,23,0)="Yes","PK"," ")</f>
        <v xml:space="preserve"> </v>
      </c>
      <c r="F273" s="20" t="str">
        <f>IF(VLOOKUP(C273,'Current OBD'!$B$6:$AL$2097,24,0)="Yes","K"," ")</f>
        <v>K</v>
      </c>
      <c r="G273" s="20" t="str">
        <f>IF(VLOOKUP(C273,'Current OBD'!$B$6:$AL$2097,25,0)="Yes","1"," ")</f>
        <v>1</v>
      </c>
      <c r="H273" s="20" t="str">
        <f>IF(VLOOKUP(C273,'Current OBD'!$B$6:$AL$2097,26,0)="Yes","2"," ")</f>
        <v>2</v>
      </c>
      <c r="I273" s="20" t="str">
        <f>IF(VLOOKUP(C273,'Current OBD'!$B$6:$AL$2097,27,0)="Yes","3"," ")</f>
        <v>3</v>
      </c>
      <c r="J273" s="20" t="str">
        <f>IF(VLOOKUP(C273,'Current OBD'!$B$6:$AL$2097,28,0)="Yes","4"," ")</f>
        <v>4</v>
      </c>
      <c r="K273" s="20" t="str">
        <f>IF(VLOOKUP(C273,'Current OBD'!$B$6:$AL$2097,29,0)="Yes","5"," ")</f>
        <v>5</v>
      </c>
      <c r="L273" s="20" t="str">
        <f>IF(VLOOKUP(C273,'Current OBD'!$B$6:$AL$2097,30,0)="Yes","6"," ")</f>
        <v xml:space="preserve"> </v>
      </c>
      <c r="M273" s="20" t="str">
        <f>IF(VLOOKUP(C273,'Current OBD'!$B$6:$AL$2097,31,0)="Yes","7"," ")</f>
        <v xml:space="preserve"> </v>
      </c>
      <c r="N273" s="20" t="str">
        <f>IF(VLOOKUP(C273,'Current OBD'!$B$6:$AL$2097,32,0)="Yes","8"," ")</f>
        <v xml:space="preserve"> </v>
      </c>
      <c r="O273" s="20" t="str">
        <f>IF(VLOOKUP(C273,'Current OBD'!$B$6:$AL$2097,33,0)="Yes","9"," ")</f>
        <v xml:space="preserve"> </v>
      </c>
      <c r="P273" s="20" t="str">
        <f>IF(VLOOKUP(C273,'Current OBD'!$B$6:$AL$2097,34,0)="Yes","10"," ")</f>
        <v xml:space="preserve"> </v>
      </c>
      <c r="Q273" s="20" t="str">
        <f>IF(VLOOKUP(C273,'Current OBD'!$B$6:$AL$2097,35,0)="Yes","11"," ")</f>
        <v xml:space="preserve"> </v>
      </c>
      <c r="R273" s="20" t="str">
        <f>IF(VLOOKUP(C273,'Current OBD'!$B$6:$AL$2097,36,0)="Yes","12"," ")</f>
        <v xml:space="preserve"> </v>
      </c>
      <c r="S273" s="44">
        <v>56</v>
      </c>
      <c r="T273" s="44">
        <v>13</v>
      </c>
      <c r="U273" s="44">
        <v>360</v>
      </c>
      <c r="V273" s="12">
        <f t="shared" si="25"/>
        <v>0.15555555555555556</v>
      </c>
      <c r="W273" s="12">
        <f t="shared" si="26"/>
        <v>3.6111111111111108E-2</v>
      </c>
      <c r="X273" s="12">
        <f t="shared" si="24"/>
        <v>0.19166666666666668</v>
      </c>
    </row>
    <row r="274" spans="1:24">
      <c r="A274" s="17" t="str">
        <f>VLOOKUP(C274,'Current OBD'!$B$6:$K$2098,4,0)</f>
        <v>Clark</v>
      </c>
      <c r="B274" s="17" t="str">
        <f>VLOOKUP(C274,'Current OBD'!$B$6:$K$2098,3,0)</f>
        <v>06-117</v>
      </c>
      <c r="C274" s="18">
        <v>663591</v>
      </c>
      <c r="D274" s="8" t="s">
        <v>583</v>
      </c>
      <c r="E274" s="20" t="str">
        <f>IF(VLOOKUP(C274,'Current OBD'!$B$6:$AL$2097,23,0)="Yes","PK"," ")</f>
        <v xml:space="preserve"> </v>
      </c>
      <c r="F274" s="20" t="str">
        <f>IF(VLOOKUP(C274,'Current OBD'!$B$6:$AL$2097,24,0)="Yes","K"," ")</f>
        <v xml:space="preserve"> </v>
      </c>
      <c r="G274" s="20" t="str">
        <f>IF(VLOOKUP(C274,'Current OBD'!$B$6:$AL$2097,25,0)="Yes","1"," ")</f>
        <v xml:space="preserve"> </v>
      </c>
      <c r="H274" s="20" t="str">
        <f>IF(VLOOKUP(C274,'Current OBD'!$B$6:$AL$2097,26,0)="Yes","2"," ")</f>
        <v xml:space="preserve"> </v>
      </c>
      <c r="I274" s="20" t="str">
        <f>IF(VLOOKUP(C274,'Current OBD'!$B$6:$AL$2097,27,0)="Yes","3"," ")</f>
        <v xml:space="preserve"> </v>
      </c>
      <c r="J274" s="20" t="str">
        <f>IF(VLOOKUP(C274,'Current OBD'!$B$6:$AL$2097,28,0)="Yes","4"," ")</f>
        <v xml:space="preserve"> </v>
      </c>
      <c r="K274" s="20" t="str">
        <f>IF(VLOOKUP(C274,'Current OBD'!$B$6:$AL$2097,29,0)="Yes","5"," ")</f>
        <v xml:space="preserve"> </v>
      </c>
      <c r="L274" s="20" t="str">
        <f>IF(VLOOKUP(C274,'Current OBD'!$B$6:$AL$2097,30,0)="Yes","6"," ")</f>
        <v>6</v>
      </c>
      <c r="M274" s="20" t="str">
        <f>IF(VLOOKUP(C274,'Current OBD'!$B$6:$AL$2097,31,0)="Yes","7"," ")</f>
        <v>7</v>
      </c>
      <c r="N274" s="20" t="str">
        <f>IF(VLOOKUP(C274,'Current OBD'!$B$6:$AL$2097,32,0)="Yes","8"," ")</f>
        <v>8</v>
      </c>
      <c r="O274" s="20" t="str">
        <f>IF(VLOOKUP(C274,'Current OBD'!$B$6:$AL$2097,33,0)="Yes","9"," ")</f>
        <v xml:space="preserve"> </v>
      </c>
      <c r="P274" s="20" t="str">
        <f>IF(VLOOKUP(C274,'Current OBD'!$B$6:$AL$2097,34,0)="Yes","10"," ")</f>
        <v xml:space="preserve"> </v>
      </c>
      <c r="Q274" s="20" t="str">
        <f>IF(VLOOKUP(C274,'Current OBD'!$B$6:$AL$2097,35,0)="Yes","11"," ")</f>
        <v xml:space="preserve"> </v>
      </c>
      <c r="R274" s="20" t="str">
        <f>IF(VLOOKUP(C274,'Current OBD'!$B$6:$AL$2097,36,0)="Yes","12"," ")</f>
        <v xml:space="preserve"> </v>
      </c>
      <c r="S274" s="44">
        <v>108</v>
      </c>
      <c r="T274" s="44">
        <v>42</v>
      </c>
      <c r="U274" s="44">
        <v>693</v>
      </c>
      <c r="V274" s="12">
        <f t="shared" si="25"/>
        <v>0.15584415584415584</v>
      </c>
      <c r="W274" s="12">
        <f t="shared" si="26"/>
        <v>6.0606060606060608E-2</v>
      </c>
      <c r="X274" s="12">
        <f t="shared" si="24"/>
        <v>0.21645021645021645</v>
      </c>
    </row>
    <row r="275" spans="1:24">
      <c r="A275" s="17" t="s">
        <v>225</v>
      </c>
      <c r="B275" s="17" t="str">
        <f>VLOOKUP(C275,'Current OBD'!$B$6:$K$2098,3,0)</f>
        <v>06-117</v>
      </c>
      <c r="C275" s="18">
        <v>685444</v>
      </c>
      <c r="D275" s="8" t="s">
        <v>585</v>
      </c>
      <c r="E275" s="20" t="str">
        <f>IF(VLOOKUP(C275,'Current OBD'!$B$6:$AL$2097,23,0)="Yes","PK"," ")</f>
        <v xml:space="preserve"> </v>
      </c>
      <c r="F275" s="20" t="str">
        <f>IF(VLOOKUP(C275,'Current OBD'!$B$6:$AL$2097,24,0)="Yes","K"," ")</f>
        <v xml:space="preserve"> </v>
      </c>
      <c r="G275" s="20" t="str">
        <f>IF(VLOOKUP(C275,'Current OBD'!$B$6:$AL$2097,25,0)="Yes","1"," ")</f>
        <v xml:space="preserve"> </v>
      </c>
      <c r="H275" s="20" t="str">
        <f>IF(VLOOKUP(C275,'Current OBD'!$B$6:$AL$2097,26,0)="Yes","2"," ")</f>
        <v xml:space="preserve"> </v>
      </c>
      <c r="I275" s="20" t="str">
        <f>IF(VLOOKUP(C275,'Current OBD'!$B$6:$AL$2097,27,0)="Yes","3"," ")</f>
        <v xml:space="preserve"> </v>
      </c>
      <c r="J275" s="20" t="str">
        <f>IF(VLOOKUP(C275,'Current OBD'!$B$6:$AL$2097,28,0)="Yes","4"," ")</f>
        <v xml:space="preserve"> </v>
      </c>
      <c r="K275" s="20" t="str">
        <f>IF(VLOOKUP(C275,'Current OBD'!$B$6:$AL$2097,29,0)="Yes","5"," ")</f>
        <v xml:space="preserve"> </v>
      </c>
      <c r="L275" s="20" t="str">
        <f>IF(VLOOKUP(C275,'Current OBD'!$B$6:$AL$2097,30,0)="Yes","6"," ")</f>
        <v>6</v>
      </c>
      <c r="M275" s="20" t="str">
        <f>IF(VLOOKUP(C275,'Current OBD'!$B$6:$AL$2097,31,0)="Yes","7"," ")</f>
        <v>7</v>
      </c>
      <c r="N275" s="20" t="str">
        <f>IF(VLOOKUP(C275,'Current OBD'!$B$6:$AL$2097,32,0)="Yes","8"," ")</f>
        <v>8</v>
      </c>
      <c r="O275" s="20" t="str">
        <f>IF(VLOOKUP(C275,'Current OBD'!$B$6:$AL$2097,33,0)="Yes","9"," ")</f>
        <v xml:space="preserve"> </v>
      </c>
      <c r="P275" s="20" t="str">
        <f>IF(VLOOKUP(C275,'Current OBD'!$B$6:$AL$2097,34,0)="Yes","10"," ")</f>
        <v xml:space="preserve"> </v>
      </c>
      <c r="Q275" s="20" t="str">
        <f>IF(VLOOKUP(C275,'Current OBD'!$B$6:$AL$2097,35,0)="Yes","11"," ")</f>
        <v xml:space="preserve"> </v>
      </c>
      <c r="R275" s="20" t="str">
        <f>IF(VLOOKUP(C275,'Current OBD'!$B$6:$AL$2097,36,0)="Yes","12"," ")</f>
        <v xml:space="preserve"> </v>
      </c>
      <c r="S275" s="44">
        <v>27</v>
      </c>
      <c r="T275" s="44">
        <v>11</v>
      </c>
      <c r="U275" s="44">
        <v>270</v>
      </c>
      <c r="V275" s="12">
        <f t="shared" si="25"/>
        <v>0.1</v>
      </c>
      <c r="W275" s="12">
        <f t="shared" si="26"/>
        <v>4.0740740740740744E-2</v>
      </c>
      <c r="X275" s="12">
        <f t="shared" si="24"/>
        <v>0.14074074074074075</v>
      </c>
    </row>
    <row r="276" spans="1:24">
      <c r="A276" s="17" t="str">
        <f>VLOOKUP(C276,'Current OBD'!$B$6:$K$2098,4,0)</f>
        <v>Clark</v>
      </c>
      <c r="B276" s="17" t="str">
        <f>VLOOKUP(C276,'Current OBD'!$B$6:$K$2098,3,0)</f>
        <v>06-117</v>
      </c>
      <c r="C276" s="18">
        <v>661287</v>
      </c>
      <c r="D276" s="8" t="s">
        <v>587</v>
      </c>
      <c r="E276" s="20" t="str">
        <f>IF(VLOOKUP(C276,'Current OBD'!$B$6:$AL$2097,23,0)="Yes","PK"," ")</f>
        <v xml:space="preserve"> </v>
      </c>
      <c r="F276" s="20" t="str">
        <f>IF(VLOOKUP(C276,'Current OBD'!$B$6:$AL$2097,24,0)="Yes","K"," ")</f>
        <v>K</v>
      </c>
      <c r="G276" s="20" t="str">
        <f>IF(VLOOKUP(C276,'Current OBD'!$B$6:$AL$2097,25,0)="Yes","1"," ")</f>
        <v>1</v>
      </c>
      <c r="H276" s="20" t="str">
        <f>IF(VLOOKUP(C276,'Current OBD'!$B$6:$AL$2097,26,0)="Yes","2"," ")</f>
        <v>2</v>
      </c>
      <c r="I276" s="20" t="str">
        <f>IF(VLOOKUP(C276,'Current OBD'!$B$6:$AL$2097,27,0)="Yes","3"," ")</f>
        <v>3</v>
      </c>
      <c r="J276" s="20" t="str">
        <f>IF(VLOOKUP(C276,'Current OBD'!$B$6:$AL$2097,28,0)="Yes","4"," ")</f>
        <v>4</v>
      </c>
      <c r="K276" s="20" t="str">
        <f>IF(VLOOKUP(C276,'Current OBD'!$B$6:$AL$2097,29,0)="Yes","5"," ")</f>
        <v>5</v>
      </c>
      <c r="L276" s="20" t="str">
        <f>IF(VLOOKUP(C276,'Current OBD'!$B$6:$AL$2097,30,0)="Yes","6"," ")</f>
        <v xml:space="preserve"> </v>
      </c>
      <c r="M276" s="20" t="str">
        <f>IF(VLOOKUP(C276,'Current OBD'!$B$6:$AL$2097,31,0)="Yes","7"," ")</f>
        <v xml:space="preserve"> </v>
      </c>
      <c r="N276" s="20" t="str">
        <f>IF(VLOOKUP(C276,'Current OBD'!$B$6:$AL$2097,32,0)="Yes","8"," ")</f>
        <v xml:space="preserve"> </v>
      </c>
      <c r="O276" s="20" t="str">
        <f>IF(VLOOKUP(C276,'Current OBD'!$B$6:$AL$2097,33,0)="Yes","9"," ")</f>
        <v xml:space="preserve"> </v>
      </c>
      <c r="P276" s="20" t="str">
        <f>IF(VLOOKUP(C276,'Current OBD'!$B$6:$AL$2097,34,0)="Yes","10"," ")</f>
        <v xml:space="preserve"> </v>
      </c>
      <c r="Q276" s="20" t="str">
        <f>IF(VLOOKUP(C276,'Current OBD'!$B$6:$AL$2097,35,0)="Yes","11"," ")</f>
        <v xml:space="preserve"> </v>
      </c>
      <c r="R276" s="20" t="str">
        <f>IF(VLOOKUP(C276,'Current OBD'!$B$6:$AL$2097,36,0)="Yes","12"," ")</f>
        <v xml:space="preserve"> </v>
      </c>
      <c r="S276" s="44">
        <v>49</v>
      </c>
      <c r="T276" s="44">
        <v>13</v>
      </c>
      <c r="U276" s="44">
        <v>426</v>
      </c>
      <c r="V276" s="12">
        <f t="shared" si="25"/>
        <v>0.11502347417840375</v>
      </c>
      <c r="W276" s="12">
        <f t="shared" si="26"/>
        <v>3.0516431924882629E-2</v>
      </c>
      <c r="X276" s="12">
        <f t="shared" si="24"/>
        <v>0.14553990610328638</v>
      </c>
    </row>
    <row r="277" spans="1:24">
      <c r="A277" s="17" t="str">
        <f>VLOOKUP(C277,'Current OBD'!$B$6:$K$2098,4,0)</f>
        <v>Clark</v>
      </c>
      <c r="B277" s="17" t="str">
        <f>VLOOKUP(C277,'Current OBD'!$B$6:$K$2098,3,0)</f>
        <v>06-117</v>
      </c>
      <c r="C277" s="18">
        <v>661288</v>
      </c>
      <c r="D277" s="8" t="s">
        <v>589</v>
      </c>
      <c r="E277" s="20" t="str">
        <f>IF(VLOOKUP(C277,'Current OBD'!$B$6:$AL$2097,23,0)="Yes","PK"," ")</f>
        <v xml:space="preserve"> </v>
      </c>
      <c r="F277" s="20" t="str">
        <f>IF(VLOOKUP(C277,'Current OBD'!$B$6:$AL$2097,24,0)="Yes","K"," ")</f>
        <v xml:space="preserve"> </v>
      </c>
      <c r="G277" s="20" t="str">
        <f>IF(VLOOKUP(C277,'Current OBD'!$B$6:$AL$2097,25,0)="Yes","1"," ")</f>
        <v xml:space="preserve"> </v>
      </c>
      <c r="H277" s="20" t="str">
        <f>IF(VLOOKUP(C277,'Current OBD'!$B$6:$AL$2097,26,0)="Yes","2"," ")</f>
        <v xml:space="preserve"> </v>
      </c>
      <c r="I277" s="20" t="str">
        <f>IF(VLOOKUP(C277,'Current OBD'!$B$6:$AL$2097,27,0)="Yes","3"," ")</f>
        <v xml:space="preserve"> </v>
      </c>
      <c r="J277" s="20" t="str">
        <f>IF(VLOOKUP(C277,'Current OBD'!$B$6:$AL$2097,28,0)="Yes","4"," ")</f>
        <v xml:space="preserve"> </v>
      </c>
      <c r="K277" s="20" t="str">
        <f>IF(VLOOKUP(C277,'Current OBD'!$B$6:$AL$2097,29,0)="Yes","5"," ")</f>
        <v xml:space="preserve"> </v>
      </c>
      <c r="L277" s="20" t="str">
        <f>IF(VLOOKUP(C277,'Current OBD'!$B$6:$AL$2097,30,0)="Yes","6"," ")</f>
        <v>6</v>
      </c>
      <c r="M277" s="20" t="str">
        <f>IF(VLOOKUP(C277,'Current OBD'!$B$6:$AL$2097,31,0)="Yes","7"," ")</f>
        <v>7</v>
      </c>
      <c r="N277" s="20" t="str">
        <f>IF(VLOOKUP(C277,'Current OBD'!$B$6:$AL$2097,32,0)="Yes","8"," ")</f>
        <v>8</v>
      </c>
      <c r="O277" s="20" t="str">
        <f>IF(VLOOKUP(C277,'Current OBD'!$B$6:$AL$2097,33,0)="Yes","9"," ")</f>
        <v xml:space="preserve"> </v>
      </c>
      <c r="P277" s="20" t="str">
        <f>IF(VLOOKUP(C277,'Current OBD'!$B$6:$AL$2097,34,0)="Yes","10"," ")</f>
        <v xml:space="preserve"> </v>
      </c>
      <c r="Q277" s="20" t="str">
        <f>IF(VLOOKUP(C277,'Current OBD'!$B$6:$AL$2097,35,0)="Yes","11"," ")</f>
        <v xml:space="preserve"> </v>
      </c>
      <c r="R277" s="20" t="str">
        <f>IF(VLOOKUP(C277,'Current OBD'!$B$6:$AL$2097,36,0)="Yes","12"," ")</f>
        <v xml:space="preserve"> </v>
      </c>
      <c r="S277" s="44">
        <v>67</v>
      </c>
      <c r="T277" s="44">
        <v>25</v>
      </c>
      <c r="U277" s="44">
        <v>733</v>
      </c>
      <c r="V277" s="12">
        <f t="shared" si="25"/>
        <v>9.1405184174624829E-2</v>
      </c>
      <c r="W277" s="12">
        <f t="shared" si="26"/>
        <v>3.4106412005457026E-2</v>
      </c>
      <c r="X277" s="12">
        <f t="shared" si="24"/>
        <v>0.12551159618008187</v>
      </c>
    </row>
    <row r="278" spans="1:24">
      <c r="A278" s="17" t="str">
        <f>VLOOKUP(C278,'Current OBD'!$B$6:$K$2098,4,0)</f>
        <v>Clark</v>
      </c>
      <c r="B278" s="17" t="str">
        <f>VLOOKUP(C278,'Current OBD'!$B$6:$K$2098,3,0)</f>
        <v>06-117</v>
      </c>
      <c r="C278" s="18">
        <v>665784</v>
      </c>
      <c r="D278" s="8" t="s">
        <v>591</v>
      </c>
      <c r="E278" s="20" t="str">
        <f>IF(VLOOKUP(C278,'Current OBD'!$B$6:$AL$2097,23,0)="Yes","PK"," ")</f>
        <v xml:space="preserve"> </v>
      </c>
      <c r="F278" s="20" t="str">
        <f>IF(VLOOKUP(C278,'Current OBD'!$B$6:$AL$2097,24,0)="Yes","K"," ")</f>
        <v>K</v>
      </c>
      <c r="G278" s="20" t="str">
        <f>IF(VLOOKUP(C278,'Current OBD'!$B$6:$AL$2097,25,0)="Yes","1"," ")</f>
        <v>1</v>
      </c>
      <c r="H278" s="20" t="str">
        <f>IF(VLOOKUP(C278,'Current OBD'!$B$6:$AL$2097,26,0)="Yes","2"," ")</f>
        <v>2</v>
      </c>
      <c r="I278" s="20" t="str">
        <f>IF(VLOOKUP(C278,'Current OBD'!$B$6:$AL$2097,27,0)="Yes","3"," ")</f>
        <v>3</v>
      </c>
      <c r="J278" s="20" t="str">
        <f>IF(VLOOKUP(C278,'Current OBD'!$B$6:$AL$2097,28,0)="Yes","4"," ")</f>
        <v>4</v>
      </c>
      <c r="K278" s="20" t="str">
        <f>IF(VLOOKUP(C278,'Current OBD'!$B$6:$AL$2097,29,0)="Yes","5"," ")</f>
        <v>5</v>
      </c>
      <c r="L278" s="20" t="str">
        <f>IF(VLOOKUP(C278,'Current OBD'!$B$6:$AL$2097,30,0)="Yes","6"," ")</f>
        <v xml:space="preserve"> </v>
      </c>
      <c r="M278" s="20" t="str">
        <f>IF(VLOOKUP(C278,'Current OBD'!$B$6:$AL$2097,31,0)="Yes","7"," ")</f>
        <v xml:space="preserve"> </v>
      </c>
      <c r="N278" s="20" t="str">
        <f>IF(VLOOKUP(C278,'Current OBD'!$B$6:$AL$2097,32,0)="Yes","8"," ")</f>
        <v xml:space="preserve"> </v>
      </c>
      <c r="O278" s="20" t="str">
        <f>IF(VLOOKUP(C278,'Current OBD'!$B$6:$AL$2097,33,0)="Yes","9"," ")</f>
        <v xml:space="preserve"> </v>
      </c>
      <c r="P278" s="20" t="str">
        <f>IF(VLOOKUP(C278,'Current OBD'!$B$6:$AL$2097,34,0)="Yes","10"," ")</f>
        <v xml:space="preserve"> </v>
      </c>
      <c r="Q278" s="20" t="str">
        <f>IF(VLOOKUP(C278,'Current OBD'!$B$6:$AL$2097,35,0)="Yes","11"," ")</f>
        <v xml:space="preserve"> </v>
      </c>
      <c r="R278" s="20" t="str">
        <f>IF(VLOOKUP(C278,'Current OBD'!$B$6:$AL$2097,36,0)="Yes","12"," ")</f>
        <v xml:space="preserve"> </v>
      </c>
      <c r="S278" s="44">
        <v>108</v>
      </c>
      <c r="T278" s="44">
        <v>24</v>
      </c>
      <c r="U278" s="44">
        <v>605</v>
      </c>
      <c r="V278" s="12">
        <f t="shared" si="25"/>
        <v>0.17851239669421487</v>
      </c>
      <c r="W278" s="12">
        <f t="shared" si="26"/>
        <v>3.9669421487603308E-2</v>
      </c>
      <c r="X278" s="12">
        <f t="shared" si="24"/>
        <v>0.21818181818181817</v>
      </c>
    </row>
    <row r="279" spans="1:24">
      <c r="A279" s="26" t="s">
        <v>225</v>
      </c>
      <c r="B279" s="26" t="s">
        <v>224</v>
      </c>
      <c r="C279" s="10">
        <v>159962</v>
      </c>
      <c r="D279" s="13" t="s">
        <v>223</v>
      </c>
      <c r="E279" s="19"/>
      <c r="F279" s="19"/>
      <c r="G279" s="19"/>
      <c r="H279" s="19"/>
      <c r="I279" s="19"/>
      <c r="J279" s="19"/>
      <c r="K279" s="19"/>
      <c r="L279" s="19"/>
      <c r="M279" s="19"/>
      <c r="N279" s="19"/>
      <c r="O279" s="19"/>
      <c r="P279" s="19"/>
      <c r="Q279" s="19"/>
      <c r="R279" s="19"/>
      <c r="S279" s="43">
        <v>3340</v>
      </c>
      <c r="T279" s="43">
        <v>1240</v>
      </c>
      <c r="U279" s="43">
        <v>12400</v>
      </c>
      <c r="V279" s="14"/>
      <c r="W279" s="14"/>
      <c r="X279" s="14">
        <f t="shared" si="24"/>
        <v>0.36935483870967745</v>
      </c>
    </row>
    <row r="280" spans="1:24">
      <c r="A280" s="17" t="str">
        <f>VLOOKUP(C280,'Current OBD'!$B$6:$K$2098,4,0)</f>
        <v>Clark</v>
      </c>
      <c r="B280" s="17" t="str">
        <f>VLOOKUP(C280,'Current OBD'!$B$6:$K$2098,3,0)</f>
        <v>06-119</v>
      </c>
      <c r="C280" s="18">
        <v>661296</v>
      </c>
      <c r="D280" s="8" t="s">
        <v>226</v>
      </c>
      <c r="E280" s="20" t="str">
        <f>IF(VLOOKUP(C280,'Current OBD'!$B$6:$AL$2097,23,0)="Yes","PK"," ")</f>
        <v xml:space="preserve"> </v>
      </c>
      <c r="F280" s="20" t="str">
        <f>IF(VLOOKUP(C280,'Current OBD'!$B$6:$AL$2097,24,0)="Yes","K"," ")</f>
        <v xml:space="preserve"> </v>
      </c>
      <c r="G280" s="20" t="str">
        <f>IF(VLOOKUP(C280,'Current OBD'!$B$6:$AL$2097,25,0)="Yes","1"," ")</f>
        <v xml:space="preserve"> </v>
      </c>
      <c r="H280" s="20" t="str">
        <f>IF(VLOOKUP(C280,'Current OBD'!$B$6:$AL$2097,26,0)="Yes","2"," ")</f>
        <v xml:space="preserve"> </v>
      </c>
      <c r="I280" s="20" t="str">
        <f>IF(VLOOKUP(C280,'Current OBD'!$B$6:$AL$2097,27,0)="Yes","3"," ")</f>
        <v xml:space="preserve"> </v>
      </c>
      <c r="J280" s="20" t="str">
        <f>IF(VLOOKUP(C280,'Current OBD'!$B$6:$AL$2097,28,0)="Yes","4"," ")</f>
        <v xml:space="preserve"> </v>
      </c>
      <c r="K280" s="20" t="str">
        <f>IF(VLOOKUP(C280,'Current OBD'!$B$6:$AL$2097,29,0)="Yes","5"," ")</f>
        <v>5</v>
      </c>
      <c r="L280" s="20" t="str">
        <f>IF(VLOOKUP(C280,'Current OBD'!$B$6:$AL$2097,30,0)="Yes","6"," ")</f>
        <v>6</v>
      </c>
      <c r="M280" s="20" t="str">
        <f>IF(VLOOKUP(C280,'Current OBD'!$B$6:$AL$2097,31,0)="Yes","7"," ")</f>
        <v>7</v>
      </c>
      <c r="N280" s="20" t="str">
        <f>IF(VLOOKUP(C280,'Current OBD'!$B$6:$AL$2097,32,0)="Yes","8"," ")</f>
        <v>8</v>
      </c>
      <c r="O280" s="20" t="str">
        <f>IF(VLOOKUP(C280,'Current OBD'!$B$6:$AL$2097,33,0)="Yes","9"," ")</f>
        <v xml:space="preserve"> </v>
      </c>
      <c r="P280" s="20" t="str">
        <f>IF(VLOOKUP(C280,'Current OBD'!$B$6:$AL$2097,34,0)="Yes","10"," ")</f>
        <v xml:space="preserve"> </v>
      </c>
      <c r="Q280" s="20" t="str">
        <f>IF(VLOOKUP(C280,'Current OBD'!$B$6:$AL$2097,35,0)="Yes","11"," ")</f>
        <v xml:space="preserve"> </v>
      </c>
      <c r="R280" s="20" t="str">
        <f>IF(VLOOKUP(C280,'Current OBD'!$B$6:$AL$2097,36,0)="Yes","12"," ")</f>
        <v xml:space="preserve"> </v>
      </c>
      <c r="S280" s="44">
        <v>107</v>
      </c>
      <c r="T280" s="44">
        <v>79</v>
      </c>
      <c r="U280" s="44">
        <v>518</v>
      </c>
      <c r="V280" s="12">
        <f t="shared" ref="V280:V297" si="27">S280/U280</f>
        <v>0.20656370656370657</v>
      </c>
      <c r="W280" s="12">
        <f t="shared" ref="W280:W297" si="28">T280/U280</f>
        <v>0.15250965250965251</v>
      </c>
      <c r="X280" s="12">
        <f t="shared" si="24"/>
        <v>0.35907335907335908</v>
      </c>
    </row>
    <row r="281" spans="1:24">
      <c r="A281" s="17" t="str">
        <f>VLOOKUP(C281,'Current OBD'!$B$6:$K$2098,4,0)</f>
        <v>Clark</v>
      </c>
      <c r="B281" s="17" t="str">
        <f>VLOOKUP(C281,'Current OBD'!$B$6:$K$2098,3,0)</f>
        <v>06-119</v>
      </c>
      <c r="C281" s="18">
        <v>661302</v>
      </c>
      <c r="D281" s="8" t="s">
        <v>230</v>
      </c>
      <c r="E281" s="20" t="str">
        <f>IF(VLOOKUP(C281,'Current OBD'!$B$6:$AL$2097,23,0)="Yes","PK"," ")</f>
        <v xml:space="preserve"> </v>
      </c>
      <c r="F281" s="20" t="str">
        <f>IF(VLOOKUP(C281,'Current OBD'!$B$6:$AL$2097,24,0)="Yes","K"," ")</f>
        <v xml:space="preserve"> </v>
      </c>
      <c r="G281" s="20" t="str">
        <f>IF(VLOOKUP(C281,'Current OBD'!$B$6:$AL$2097,25,0)="Yes","1"," ")</f>
        <v xml:space="preserve"> </v>
      </c>
      <c r="H281" s="20" t="str">
        <f>IF(VLOOKUP(C281,'Current OBD'!$B$6:$AL$2097,26,0)="Yes","2"," ")</f>
        <v xml:space="preserve"> </v>
      </c>
      <c r="I281" s="20" t="str">
        <f>IF(VLOOKUP(C281,'Current OBD'!$B$6:$AL$2097,27,0)="Yes","3"," ")</f>
        <v xml:space="preserve"> </v>
      </c>
      <c r="J281" s="20" t="str">
        <f>IF(VLOOKUP(C281,'Current OBD'!$B$6:$AL$2097,28,0)="Yes","4"," ")</f>
        <v xml:space="preserve"> </v>
      </c>
      <c r="K281" s="20" t="str">
        <f>IF(VLOOKUP(C281,'Current OBD'!$B$6:$AL$2097,29,0)="Yes","5"," ")</f>
        <v xml:space="preserve"> </v>
      </c>
      <c r="L281" s="20" t="str">
        <f>IF(VLOOKUP(C281,'Current OBD'!$B$6:$AL$2097,30,0)="Yes","6"," ")</f>
        <v xml:space="preserve"> </v>
      </c>
      <c r="M281" s="20" t="str">
        <f>IF(VLOOKUP(C281,'Current OBD'!$B$6:$AL$2097,31,0)="Yes","7"," ")</f>
        <v xml:space="preserve"> </v>
      </c>
      <c r="N281" s="20" t="str">
        <f>IF(VLOOKUP(C281,'Current OBD'!$B$6:$AL$2097,32,0)="Yes","8"," ")</f>
        <v xml:space="preserve"> </v>
      </c>
      <c r="O281" s="20" t="str">
        <f>IF(VLOOKUP(C281,'Current OBD'!$B$6:$AL$2097,33,0)="Yes","9"," ")</f>
        <v>9</v>
      </c>
      <c r="P281" s="20" t="str">
        <f>IF(VLOOKUP(C281,'Current OBD'!$B$6:$AL$2097,34,0)="Yes","10"," ")</f>
        <v>10</v>
      </c>
      <c r="Q281" s="20" t="str">
        <f>IF(VLOOKUP(C281,'Current OBD'!$B$6:$AL$2097,35,0)="Yes","11"," ")</f>
        <v>11</v>
      </c>
      <c r="R281" s="20" t="str">
        <f>IF(VLOOKUP(C281,'Current OBD'!$B$6:$AL$2097,36,0)="Yes","12"," ")</f>
        <v>12</v>
      </c>
      <c r="S281" s="44">
        <v>358</v>
      </c>
      <c r="T281" s="44">
        <v>181</v>
      </c>
      <c r="U281" s="44">
        <v>1820</v>
      </c>
      <c r="V281" s="12">
        <f t="shared" si="27"/>
        <v>0.1967032967032967</v>
      </c>
      <c r="W281" s="12">
        <f t="shared" si="28"/>
        <v>9.9450549450549444E-2</v>
      </c>
      <c r="X281" s="12">
        <f t="shared" si="24"/>
        <v>0.29615384615384616</v>
      </c>
    </row>
    <row r="282" spans="1:24">
      <c r="A282" s="17" t="str">
        <f>VLOOKUP(C282,'Current OBD'!$B$6:$K$2098,4,0)</f>
        <v>Clark</v>
      </c>
      <c r="B282" s="17" t="str">
        <f>VLOOKUP(C282,'Current OBD'!$B$6:$K$2098,3,0)</f>
        <v>06-119</v>
      </c>
      <c r="C282" s="18">
        <v>683768</v>
      </c>
      <c r="D282" s="8" t="s">
        <v>231</v>
      </c>
      <c r="E282" s="20" t="str">
        <f>IF(VLOOKUP(C282,'Current OBD'!$B$6:$AL$2097,23,0)="Yes","PK"," ")</f>
        <v xml:space="preserve"> </v>
      </c>
      <c r="F282" s="20" t="str">
        <f>IF(VLOOKUP(C282,'Current OBD'!$B$6:$AL$2097,24,0)="Yes","K"," ")</f>
        <v xml:space="preserve"> </v>
      </c>
      <c r="G282" s="20" t="str">
        <f>IF(VLOOKUP(C282,'Current OBD'!$B$6:$AL$2097,25,0)="Yes","1"," ")</f>
        <v xml:space="preserve"> </v>
      </c>
      <c r="H282" s="20" t="str">
        <f>IF(VLOOKUP(C282,'Current OBD'!$B$6:$AL$2097,26,0)="Yes","2"," ")</f>
        <v xml:space="preserve"> </v>
      </c>
      <c r="I282" s="20" t="str">
        <f>IF(VLOOKUP(C282,'Current OBD'!$B$6:$AL$2097,27,0)="Yes","3"," ")</f>
        <v>3</v>
      </c>
      <c r="J282" s="20" t="str">
        <f>IF(VLOOKUP(C282,'Current OBD'!$B$6:$AL$2097,28,0)="Yes","4"," ")</f>
        <v>4</v>
      </c>
      <c r="K282" s="20" t="str">
        <f>IF(VLOOKUP(C282,'Current OBD'!$B$6:$AL$2097,29,0)="Yes","5"," ")</f>
        <v>5</v>
      </c>
      <c r="L282" s="20" t="str">
        <f>IF(VLOOKUP(C282,'Current OBD'!$B$6:$AL$2097,30,0)="Yes","6"," ")</f>
        <v>6</v>
      </c>
      <c r="M282" s="20" t="str">
        <f>IF(VLOOKUP(C282,'Current OBD'!$B$6:$AL$2097,31,0)="Yes","7"," ")</f>
        <v>7</v>
      </c>
      <c r="N282" s="20" t="str">
        <f>IF(VLOOKUP(C282,'Current OBD'!$B$6:$AL$2097,32,0)="Yes","8"," ")</f>
        <v>8</v>
      </c>
      <c r="O282" s="20" t="str">
        <f>IF(VLOOKUP(C282,'Current OBD'!$B$6:$AL$2097,33,0)="Yes","9"," ")</f>
        <v>9</v>
      </c>
      <c r="P282" s="20" t="str">
        <f>IF(VLOOKUP(C282,'Current OBD'!$B$6:$AL$2097,34,0)="Yes","10"," ")</f>
        <v>10</v>
      </c>
      <c r="Q282" s="20" t="str">
        <f>IF(VLOOKUP(C282,'Current OBD'!$B$6:$AL$2097,35,0)="Yes","11"," ")</f>
        <v>11</v>
      </c>
      <c r="R282" s="20" t="str">
        <f>IF(VLOOKUP(C282,'Current OBD'!$B$6:$AL$2097,36,0)="Yes","12"," ")</f>
        <v>12</v>
      </c>
      <c r="S282" s="44">
        <v>107</v>
      </c>
      <c r="T282" s="44">
        <v>49</v>
      </c>
      <c r="U282" s="44">
        <v>512</v>
      </c>
      <c r="V282" s="12">
        <f t="shared" si="27"/>
        <v>0.208984375</v>
      </c>
      <c r="W282" s="12">
        <f t="shared" si="28"/>
        <v>9.5703125E-2</v>
      </c>
      <c r="X282" s="12">
        <f t="shared" si="24"/>
        <v>0.3046875</v>
      </c>
    </row>
    <row r="283" spans="1:24">
      <c r="A283" s="17" t="str">
        <f>VLOOKUP(C283,'Current OBD'!$B$6:$K$2098,4,0)</f>
        <v>Clark</v>
      </c>
      <c r="B283" s="17" t="str">
        <f>VLOOKUP(C283,'Current OBD'!$B$6:$K$2098,3,0)</f>
        <v>06-119</v>
      </c>
      <c r="C283" s="18">
        <v>665310</v>
      </c>
      <c r="D283" s="8" t="s">
        <v>233</v>
      </c>
      <c r="E283" s="20" t="str">
        <f>IF(VLOOKUP(C283,'Current OBD'!$B$6:$AL$2097,23,0)="Yes","PK"," ")</f>
        <v>PK</v>
      </c>
      <c r="F283" s="20" t="str">
        <f>IF(VLOOKUP(C283,'Current OBD'!$B$6:$AL$2097,24,0)="Yes","K"," ")</f>
        <v>K</v>
      </c>
      <c r="G283" s="20" t="str">
        <f>IF(VLOOKUP(C283,'Current OBD'!$B$6:$AL$2097,25,0)="Yes","1"," ")</f>
        <v>1</v>
      </c>
      <c r="H283" s="20" t="str">
        <f>IF(VLOOKUP(C283,'Current OBD'!$B$6:$AL$2097,26,0)="Yes","2"," ")</f>
        <v>2</v>
      </c>
      <c r="I283" s="20" t="str">
        <f>IF(VLOOKUP(C283,'Current OBD'!$B$6:$AL$2097,27,0)="Yes","3"," ")</f>
        <v>3</v>
      </c>
      <c r="J283" s="20" t="str">
        <f>IF(VLOOKUP(C283,'Current OBD'!$B$6:$AL$2097,28,0)="Yes","4"," ")</f>
        <v>4</v>
      </c>
      <c r="K283" s="20" t="str">
        <f>IF(VLOOKUP(C283,'Current OBD'!$B$6:$AL$2097,29,0)="Yes","5"," ")</f>
        <v xml:space="preserve"> </v>
      </c>
      <c r="L283" s="20" t="str">
        <f>IF(VLOOKUP(C283,'Current OBD'!$B$6:$AL$2097,30,0)="Yes","6"," ")</f>
        <v xml:space="preserve"> </v>
      </c>
      <c r="M283" s="20" t="str">
        <f>IF(VLOOKUP(C283,'Current OBD'!$B$6:$AL$2097,31,0)="Yes","7"," ")</f>
        <v xml:space="preserve"> </v>
      </c>
      <c r="N283" s="20" t="str">
        <f>IF(VLOOKUP(C283,'Current OBD'!$B$6:$AL$2097,32,0)="Yes","8"," ")</f>
        <v xml:space="preserve"> </v>
      </c>
      <c r="O283" s="20" t="str">
        <f>IF(VLOOKUP(C283,'Current OBD'!$B$6:$AL$2097,33,0)="Yes","9"," ")</f>
        <v xml:space="preserve"> </v>
      </c>
      <c r="P283" s="20" t="str">
        <f>IF(VLOOKUP(C283,'Current OBD'!$B$6:$AL$2097,34,0)="Yes","10"," ")</f>
        <v xml:space="preserve"> </v>
      </c>
      <c r="Q283" s="20" t="str">
        <f>IF(VLOOKUP(C283,'Current OBD'!$B$6:$AL$2097,35,0)="Yes","11"," ")</f>
        <v xml:space="preserve"> </v>
      </c>
      <c r="R283" s="20" t="str">
        <f>IF(VLOOKUP(C283,'Current OBD'!$B$6:$AL$2097,36,0)="Yes","12"," ")</f>
        <v xml:space="preserve"> </v>
      </c>
      <c r="S283" s="44">
        <v>170</v>
      </c>
      <c r="T283" s="44">
        <v>56</v>
      </c>
      <c r="U283" s="44">
        <v>600</v>
      </c>
      <c r="V283" s="12">
        <f t="shared" si="27"/>
        <v>0.28333333333333333</v>
      </c>
      <c r="W283" s="12">
        <f t="shared" si="28"/>
        <v>9.3333333333333338E-2</v>
      </c>
      <c r="X283" s="12">
        <f t="shared" si="24"/>
        <v>0.37666666666666665</v>
      </c>
    </row>
    <row r="284" spans="1:24">
      <c r="A284" s="17" t="str">
        <f>VLOOKUP(C284,'Current OBD'!$B$6:$K$2098,4,0)</f>
        <v>Clark</v>
      </c>
      <c r="B284" s="17" t="str">
        <f>VLOOKUP(C284,'Current OBD'!$B$6:$K$2098,3,0)</f>
        <v>06-119</v>
      </c>
      <c r="C284" s="18">
        <v>665649</v>
      </c>
      <c r="D284" s="8" t="s">
        <v>235</v>
      </c>
      <c r="E284" s="20" t="str">
        <f>IF(VLOOKUP(C284,'Current OBD'!$B$6:$AL$2097,23,0)="Yes","PK"," ")</f>
        <v xml:space="preserve"> </v>
      </c>
      <c r="F284" s="20" t="str">
        <f>IF(VLOOKUP(C284,'Current OBD'!$B$6:$AL$2097,24,0)="Yes","K"," ")</f>
        <v xml:space="preserve"> </v>
      </c>
      <c r="G284" s="20" t="str">
        <f>IF(VLOOKUP(C284,'Current OBD'!$B$6:$AL$2097,25,0)="Yes","1"," ")</f>
        <v xml:space="preserve"> </v>
      </c>
      <c r="H284" s="20" t="str">
        <f>IF(VLOOKUP(C284,'Current OBD'!$B$6:$AL$2097,26,0)="Yes","2"," ")</f>
        <v xml:space="preserve"> </v>
      </c>
      <c r="I284" s="20" t="str">
        <f>IF(VLOOKUP(C284,'Current OBD'!$B$6:$AL$2097,27,0)="Yes","3"," ")</f>
        <v xml:space="preserve"> </v>
      </c>
      <c r="J284" s="20" t="str">
        <f>IF(VLOOKUP(C284,'Current OBD'!$B$6:$AL$2097,28,0)="Yes","4"," ")</f>
        <v xml:space="preserve"> </v>
      </c>
      <c r="K284" s="20" t="str">
        <f>IF(VLOOKUP(C284,'Current OBD'!$B$6:$AL$2097,29,0)="Yes","5"," ")</f>
        <v>5</v>
      </c>
      <c r="L284" s="20" t="str">
        <f>IF(VLOOKUP(C284,'Current OBD'!$B$6:$AL$2097,30,0)="Yes","6"," ")</f>
        <v>6</v>
      </c>
      <c r="M284" s="20" t="str">
        <f>IF(VLOOKUP(C284,'Current OBD'!$B$6:$AL$2097,31,0)="Yes","7"," ")</f>
        <v>7</v>
      </c>
      <c r="N284" s="20" t="str">
        <f>IF(VLOOKUP(C284,'Current OBD'!$B$6:$AL$2097,32,0)="Yes","8"," ")</f>
        <v>8</v>
      </c>
      <c r="O284" s="20" t="str">
        <f>IF(VLOOKUP(C284,'Current OBD'!$B$6:$AL$2097,33,0)="Yes","9"," ")</f>
        <v xml:space="preserve"> </v>
      </c>
      <c r="P284" s="20" t="str">
        <f>IF(VLOOKUP(C284,'Current OBD'!$B$6:$AL$2097,34,0)="Yes","10"," ")</f>
        <v xml:space="preserve"> </v>
      </c>
      <c r="Q284" s="20" t="str">
        <f>IF(VLOOKUP(C284,'Current OBD'!$B$6:$AL$2097,35,0)="Yes","11"," ")</f>
        <v xml:space="preserve"> </v>
      </c>
      <c r="R284" s="20" t="str">
        <f>IF(VLOOKUP(C284,'Current OBD'!$B$6:$AL$2097,36,0)="Yes","12"," ")</f>
        <v xml:space="preserve"> </v>
      </c>
      <c r="S284" s="44">
        <v>134</v>
      </c>
      <c r="T284" s="44">
        <v>49</v>
      </c>
      <c r="U284" s="44">
        <v>562</v>
      </c>
      <c r="V284" s="12">
        <f t="shared" si="27"/>
        <v>0.23843416370106763</v>
      </c>
      <c r="W284" s="12">
        <f t="shared" si="28"/>
        <v>8.7188612099644125E-2</v>
      </c>
      <c r="X284" s="12">
        <f t="shared" si="24"/>
        <v>0.32562277580071175</v>
      </c>
    </row>
    <row r="285" spans="1:24">
      <c r="A285" s="17" t="str">
        <f>VLOOKUP(C285,'Current OBD'!$B$6:$K$2098,4,0)</f>
        <v>Clark</v>
      </c>
      <c r="B285" s="17" t="str">
        <f>VLOOKUP(C285,'Current OBD'!$B$6:$K$2098,3,0)</f>
        <v>06-119</v>
      </c>
      <c r="C285" s="18">
        <v>663849</v>
      </c>
      <c r="D285" s="8" t="s">
        <v>237</v>
      </c>
      <c r="E285" s="20" t="str">
        <f>IF(VLOOKUP(C285,'Current OBD'!$B$6:$AL$2097,23,0)="Yes","PK"," ")</f>
        <v xml:space="preserve"> </v>
      </c>
      <c r="F285" s="20" t="str">
        <f>IF(VLOOKUP(C285,'Current OBD'!$B$6:$AL$2097,24,0)="Yes","K"," ")</f>
        <v xml:space="preserve"> </v>
      </c>
      <c r="G285" s="20" t="str">
        <f>IF(VLOOKUP(C285,'Current OBD'!$B$6:$AL$2097,25,0)="Yes","1"," ")</f>
        <v xml:space="preserve"> </v>
      </c>
      <c r="H285" s="20" t="str">
        <f>IF(VLOOKUP(C285,'Current OBD'!$B$6:$AL$2097,26,0)="Yes","2"," ")</f>
        <v xml:space="preserve"> </v>
      </c>
      <c r="I285" s="20" t="str">
        <f>IF(VLOOKUP(C285,'Current OBD'!$B$6:$AL$2097,27,0)="Yes","3"," ")</f>
        <v xml:space="preserve"> </v>
      </c>
      <c r="J285" s="20" t="str">
        <f>IF(VLOOKUP(C285,'Current OBD'!$B$6:$AL$2097,28,0)="Yes","4"," ")</f>
        <v xml:space="preserve"> </v>
      </c>
      <c r="K285" s="20" t="str">
        <f>IF(VLOOKUP(C285,'Current OBD'!$B$6:$AL$2097,29,0)="Yes","5"," ")</f>
        <v>5</v>
      </c>
      <c r="L285" s="20" t="str">
        <f>IF(VLOOKUP(C285,'Current OBD'!$B$6:$AL$2097,30,0)="Yes","6"," ")</f>
        <v>6</v>
      </c>
      <c r="M285" s="20" t="str">
        <f>IF(VLOOKUP(C285,'Current OBD'!$B$6:$AL$2097,31,0)="Yes","7"," ")</f>
        <v>7</v>
      </c>
      <c r="N285" s="20" t="str">
        <f>IF(VLOOKUP(C285,'Current OBD'!$B$6:$AL$2097,32,0)="Yes","8"," ")</f>
        <v>8</v>
      </c>
      <c r="O285" s="20" t="str">
        <f>IF(VLOOKUP(C285,'Current OBD'!$B$6:$AL$2097,33,0)="Yes","9"," ")</f>
        <v xml:space="preserve"> </v>
      </c>
      <c r="P285" s="20" t="str">
        <f>IF(VLOOKUP(C285,'Current OBD'!$B$6:$AL$2097,34,0)="Yes","10"," ")</f>
        <v xml:space="preserve"> </v>
      </c>
      <c r="Q285" s="20" t="str">
        <f>IF(VLOOKUP(C285,'Current OBD'!$B$6:$AL$2097,35,0)="Yes","11"," ")</f>
        <v xml:space="preserve"> </v>
      </c>
      <c r="R285" s="20" t="str">
        <f>IF(VLOOKUP(C285,'Current OBD'!$B$6:$AL$2097,36,0)="Yes","12"," ")</f>
        <v xml:space="preserve"> </v>
      </c>
      <c r="S285" s="44">
        <v>165</v>
      </c>
      <c r="T285" s="44">
        <v>57</v>
      </c>
      <c r="U285" s="44">
        <v>487</v>
      </c>
      <c r="V285" s="12">
        <f t="shared" si="27"/>
        <v>0.33880903490759756</v>
      </c>
      <c r="W285" s="12">
        <f t="shared" si="28"/>
        <v>0.11704312114989733</v>
      </c>
      <c r="X285" s="12">
        <f t="shared" si="24"/>
        <v>0.45585215605749485</v>
      </c>
    </row>
    <row r="286" spans="1:24">
      <c r="A286" s="17" t="str">
        <f>VLOOKUP(C286,'Current OBD'!$B$6:$K$2098,4,0)</f>
        <v>Clark</v>
      </c>
      <c r="B286" s="17" t="str">
        <f>VLOOKUP(C286,'Current OBD'!$B$6:$K$2098,3,0)</f>
        <v>06-119</v>
      </c>
      <c r="C286" s="18">
        <v>663848</v>
      </c>
      <c r="D286" s="8" t="s">
        <v>239</v>
      </c>
      <c r="E286" s="20" t="str">
        <f>IF(VLOOKUP(C286,'Current OBD'!$B$6:$AL$2097,23,0)="Yes","PK"," ")</f>
        <v>PK</v>
      </c>
      <c r="F286" s="20" t="str">
        <f>IF(VLOOKUP(C286,'Current OBD'!$B$6:$AL$2097,24,0)="Yes","K"," ")</f>
        <v>K</v>
      </c>
      <c r="G286" s="20" t="str">
        <f>IF(VLOOKUP(C286,'Current OBD'!$B$6:$AL$2097,25,0)="Yes","1"," ")</f>
        <v>1</v>
      </c>
      <c r="H286" s="20" t="str">
        <f>IF(VLOOKUP(C286,'Current OBD'!$B$6:$AL$2097,26,0)="Yes","2"," ")</f>
        <v>2</v>
      </c>
      <c r="I286" s="20" t="str">
        <f>IF(VLOOKUP(C286,'Current OBD'!$B$6:$AL$2097,27,0)="Yes","3"," ")</f>
        <v>3</v>
      </c>
      <c r="J286" s="20" t="str">
        <f>IF(VLOOKUP(C286,'Current OBD'!$B$6:$AL$2097,28,0)="Yes","4"," ")</f>
        <v>4</v>
      </c>
      <c r="K286" s="20" t="str">
        <f>IF(VLOOKUP(C286,'Current OBD'!$B$6:$AL$2097,29,0)="Yes","5"," ")</f>
        <v xml:space="preserve"> </v>
      </c>
      <c r="L286" s="20" t="str">
        <f>IF(VLOOKUP(C286,'Current OBD'!$B$6:$AL$2097,30,0)="Yes","6"," ")</f>
        <v xml:space="preserve"> </v>
      </c>
      <c r="M286" s="20" t="str">
        <f>IF(VLOOKUP(C286,'Current OBD'!$B$6:$AL$2097,31,0)="Yes","7"," ")</f>
        <v xml:space="preserve"> </v>
      </c>
      <c r="N286" s="20" t="str">
        <f>IF(VLOOKUP(C286,'Current OBD'!$B$6:$AL$2097,32,0)="Yes","8"," ")</f>
        <v xml:space="preserve"> </v>
      </c>
      <c r="O286" s="20" t="str">
        <f>IF(VLOOKUP(C286,'Current OBD'!$B$6:$AL$2097,33,0)="Yes","9"," ")</f>
        <v xml:space="preserve"> </v>
      </c>
      <c r="P286" s="20" t="str">
        <f>IF(VLOOKUP(C286,'Current OBD'!$B$6:$AL$2097,34,0)="Yes","10"," ")</f>
        <v xml:space="preserve"> </v>
      </c>
      <c r="Q286" s="20" t="str">
        <f>IF(VLOOKUP(C286,'Current OBD'!$B$6:$AL$2097,35,0)="Yes","11"," ")</f>
        <v xml:space="preserve"> </v>
      </c>
      <c r="R286" s="20" t="str">
        <f>IF(VLOOKUP(C286,'Current OBD'!$B$6:$AL$2097,36,0)="Yes","12"," ")</f>
        <v xml:space="preserve"> </v>
      </c>
      <c r="S286" s="44">
        <v>163</v>
      </c>
      <c r="T286" s="44">
        <v>46</v>
      </c>
      <c r="U286" s="44">
        <v>514</v>
      </c>
      <c r="V286" s="12">
        <f t="shared" si="27"/>
        <v>0.31712062256809337</v>
      </c>
      <c r="W286" s="12">
        <f t="shared" si="28"/>
        <v>8.9494163424124515E-2</v>
      </c>
      <c r="X286" s="12">
        <f t="shared" si="24"/>
        <v>0.4066147859922179</v>
      </c>
    </row>
    <row r="287" spans="1:24">
      <c r="A287" s="17" t="str">
        <f>VLOOKUP(C287,'Current OBD'!$B$6:$K$2098,4,0)</f>
        <v>Clark</v>
      </c>
      <c r="B287" s="17" t="str">
        <f>VLOOKUP(C287,'Current OBD'!$B$6:$K$2098,3,0)</f>
        <v>06-119</v>
      </c>
      <c r="C287" s="18">
        <v>661292</v>
      </c>
      <c r="D287" s="8" t="s">
        <v>240</v>
      </c>
      <c r="E287" s="20" t="str">
        <f>IF(VLOOKUP(C287,'Current OBD'!$B$6:$AL$2097,23,0)="Yes","PK"," ")</f>
        <v>PK</v>
      </c>
      <c r="F287" s="20" t="str">
        <f>IF(VLOOKUP(C287,'Current OBD'!$B$6:$AL$2097,24,0)="Yes","K"," ")</f>
        <v>K</v>
      </c>
      <c r="G287" s="20" t="str">
        <f>IF(VLOOKUP(C287,'Current OBD'!$B$6:$AL$2097,25,0)="Yes","1"," ")</f>
        <v>1</v>
      </c>
      <c r="H287" s="20" t="str">
        <f>IF(VLOOKUP(C287,'Current OBD'!$B$6:$AL$2097,26,0)="Yes","2"," ")</f>
        <v>2</v>
      </c>
      <c r="I287" s="20" t="str">
        <f>IF(VLOOKUP(C287,'Current OBD'!$B$6:$AL$2097,27,0)="Yes","3"," ")</f>
        <v>3</v>
      </c>
      <c r="J287" s="20" t="str">
        <f>IF(VLOOKUP(C287,'Current OBD'!$B$6:$AL$2097,28,0)="Yes","4"," ")</f>
        <v>4</v>
      </c>
      <c r="K287" s="20" t="str">
        <f>IF(VLOOKUP(C287,'Current OBD'!$B$6:$AL$2097,29,0)="Yes","5"," ")</f>
        <v xml:space="preserve"> </v>
      </c>
      <c r="L287" s="20" t="str">
        <f>IF(VLOOKUP(C287,'Current OBD'!$B$6:$AL$2097,30,0)="Yes","6"," ")</f>
        <v xml:space="preserve"> </v>
      </c>
      <c r="M287" s="20" t="str">
        <f>IF(VLOOKUP(C287,'Current OBD'!$B$6:$AL$2097,31,0)="Yes","7"," ")</f>
        <v xml:space="preserve"> </v>
      </c>
      <c r="N287" s="20" t="str">
        <f>IF(VLOOKUP(C287,'Current OBD'!$B$6:$AL$2097,32,0)="Yes","8"," ")</f>
        <v xml:space="preserve"> </v>
      </c>
      <c r="O287" s="20" t="str">
        <f>IF(VLOOKUP(C287,'Current OBD'!$B$6:$AL$2097,33,0)="Yes","9"," ")</f>
        <v xml:space="preserve"> </v>
      </c>
      <c r="P287" s="20" t="str">
        <f>IF(VLOOKUP(C287,'Current OBD'!$B$6:$AL$2097,34,0)="Yes","10"," ")</f>
        <v xml:space="preserve"> </v>
      </c>
      <c r="Q287" s="20" t="str">
        <f>IF(VLOOKUP(C287,'Current OBD'!$B$6:$AL$2097,35,0)="Yes","11"," ")</f>
        <v xml:space="preserve"> </v>
      </c>
      <c r="R287" s="20" t="str">
        <f>IF(VLOOKUP(C287,'Current OBD'!$B$6:$AL$2097,36,0)="Yes","12"," ")</f>
        <v xml:space="preserve"> </v>
      </c>
      <c r="S287" s="44">
        <v>253</v>
      </c>
      <c r="T287" s="44">
        <v>44</v>
      </c>
      <c r="U287" s="44">
        <v>590</v>
      </c>
      <c r="V287" s="12">
        <f t="shared" si="27"/>
        <v>0.42881355932203391</v>
      </c>
      <c r="W287" s="12">
        <f t="shared" si="28"/>
        <v>7.4576271186440682E-2</v>
      </c>
      <c r="X287" s="12">
        <f t="shared" si="24"/>
        <v>0.50338983050847452</v>
      </c>
    </row>
    <row r="288" spans="1:24">
      <c r="A288" s="17" t="str">
        <f>VLOOKUP(C288,'Current OBD'!$B$6:$K$2098,4,0)</f>
        <v>Clark</v>
      </c>
      <c r="B288" s="17" t="str">
        <f>VLOOKUP(C288,'Current OBD'!$B$6:$K$2098,3,0)</f>
        <v>06-119</v>
      </c>
      <c r="C288" s="18">
        <v>665152</v>
      </c>
      <c r="D288" s="8" t="s">
        <v>244</v>
      </c>
      <c r="E288" s="20" t="str">
        <f>IF(VLOOKUP(C288,'Current OBD'!$B$6:$AL$2097,23,0)="Yes","PK"," ")</f>
        <v xml:space="preserve"> </v>
      </c>
      <c r="F288" s="20" t="str">
        <f>IF(VLOOKUP(C288,'Current OBD'!$B$6:$AL$2097,24,0)="Yes","K"," ")</f>
        <v>K</v>
      </c>
      <c r="G288" s="20" t="str">
        <f>IF(VLOOKUP(C288,'Current OBD'!$B$6:$AL$2097,25,0)="Yes","1"," ")</f>
        <v>1</v>
      </c>
      <c r="H288" s="20" t="str">
        <f>IF(VLOOKUP(C288,'Current OBD'!$B$6:$AL$2097,26,0)="Yes","2"," ")</f>
        <v>2</v>
      </c>
      <c r="I288" s="20" t="str">
        <f>IF(VLOOKUP(C288,'Current OBD'!$B$6:$AL$2097,27,0)="Yes","3"," ")</f>
        <v>3</v>
      </c>
      <c r="J288" s="20" t="str">
        <f>IF(VLOOKUP(C288,'Current OBD'!$B$6:$AL$2097,28,0)="Yes","4"," ")</f>
        <v>4</v>
      </c>
      <c r="K288" s="20" t="str">
        <f>IF(VLOOKUP(C288,'Current OBD'!$B$6:$AL$2097,29,0)="Yes","5"," ")</f>
        <v>5</v>
      </c>
      <c r="L288" s="20" t="str">
        <f>IF(VLOOKUP(C288,'Current OBD'!$B$6:$AL$2097,30,0)="Yes","6"," ")</f>
        <v>6</v>
      </c>
      <c r="M288" s="20" t="str">
        <f>IF(VLOOKUP(C288,'Current OBD'!$B$6:$AL$2097,31,0)="Yes","7"," ")</f>
        <v>7</v>
      </c>
      <c r="N288" s="20" t="str">
        <f>IF(VLOOKUP(C288,'Current OBD'!$B$6:$AL$2097,32,0)="Yes","8"," ")</f>
        <v>8</v>
      </c>
      <c r="O288" s="20" t="str">
        <f>IF(VLOOKUP(C288,'Current OBD'!$B$6:$AL$2097,33,0)="Yes","9"," ")</f>
        <v>9</v>
      </c>
      <c r="P288" s="20" t="str">
        <f>IF(VLOOKUP(C288,'Current OBD'!$B$6:$AL$2097,34,0)="Yes","10"," ")</f>
        <v>10</v>
      </c>
      <c r="Q288" s="20" t="str">
        <f>IF(VLOOKUP(C288,'Current OBD'!$B$6:$AL$2097,35,0)="Yes","11"," ")</f>
        <v>11</v>
      </c>
      <c r="R288" s="20" t="str">
        <f>IF(VLOOKUP(C288,'Current OBD'!$B$6:$AL$2097,36,0)="Yes","12"," ")</f>
        <v>12</v>
      </c>
      <c r="S288" s="44">
        <v>218</v>
      </c>
      <c r="T288" s="44">
        <v>85</v>
      </c>
      <c r="U288" s="44">
        <v>1028</v>
      </c>
      <c r="V288" s="12">
        <f t="shared" si="27"/>
        <v>0.21206225680933852</v>
      </c>
      <c r="W288" s="12">
        <f t="shared" si="28"/>
        <v>8.2684824902723733E-2</v>
      </c>
      <c r="X288" s="12">
        <f t="shared" si="24"/>
        <v>0.29474708171206226</v>
      </c>
    </row>
    <row r="289" spans="1:24">
      <c r="A289" s="17" t="str">
        <f>VLOOKUP(C289,'Current OBD'!$B$6:$K$2098,4,0)</f>
        <v>Clark</v>
      </c>
      <c r="B289" s="17" t="str">
        <f>VLOOKUP(C289,'Current OBD'!$B$6:$K$2098,3,0)</f>
        <v>06-119</v>
      </c>
      <c r="C289" s="18">
        <v>661297</v>
      </c>
      <c r="D289" s="8" t="s">
        <v>246</v>
      </c>
      <c r="E289" s="20" t="str">
        <f>IF(VLOOKUP(C289,'Current OBD'!$B$6:$AL$2097,23,0)="Yes","PK"," ")</f>
        <v xml:space="preserve"> </v>
      </c>
      <c r="F289" s="20" t="str">
        <f>IF(VLOOKUP(C289,'Current OBD'!$B$6:$AL$2097,24,0)="Yes","K"," ")</f>
        <v xml:space="preserve"> </v>
      </c>
      <c r="G289" s="20" t="str">
        <f>IF(VLOOKUP(C289,'Current OBD'!$B$6:$AL$2097,25,0)="Yes","1"," ")</f>
        <v xml:space="preserve"> </v>
      </c>
      <c r="H289" s="20" t="str">
        <f>IF(VLOOKUP(C289,'Current OBD'!$B$6:$AL$2097,26,0)="Yes","2"," ")</f>
        <v xml:space="preserve"> </v>
      </c>
      <c r="I289" s="20" t="str">
        <f>IF(VLOOKUP(C289,'Current OBD'!$B$6:$AL$2097,27,0)="Yes","3"," ")</f>
        <v xml:space="preserve"> </v>
      </c>
      <c r="J289" s="20" t="str">
        <f>IF(VLOOKUP(C289,'Current OBD'!$B$6:$AL$2097,28,0)="Yes","4"," ")</f>
        <v xml:space="preserve"> </v>
      </c>
      <c r="K289" s="20" t="str">
        <f>IF(VLOOKUP(C289,'Current OBD'!$B$6:$AL$2097,29,0)="Yes","5"," ")</f>
        <v>5</v>
      </c>
      <c r="L289" s="20" t="str">
        <f>IF(VLOOKUP(C289,'Current OBD'!$B$6:$AL$2097,30,0)="Yes","6"," ")</f>
        <v>6</v>
      </c>
      <c r="M289" s="20" t="str">
        <f>IF(VLOOKUP(C289,'Current OBD'!$B$6:$AL$2097,31,0)="Yes","7"," ")</f>
        <v>7</v>
      </c>
      <c r="N289" s="20" t="str">
        <f>IF(VLOOKUP(C289,'Current OBD'!$B$6:$AL$2097,32,0)="Yes","8"," ")</f>
        <v>8</v>
      </c>
      <c r="O289" s="20" t="str">
        <f>IF(VLOOKUP(C289,'Current OBD'!$B$6:$AL$2097,33,0)="Yes","9"," ")</f>
        <v xml:space="preserve"> </v>
      </c>
      <c r="P289" s="20" t="str">
        <f>IF(VLOOKUP(C289,'Current OBD'!$B$6:$AL$2097,34,0)="Yes","10"," ")</f>
        <v xml:space="preserve"> </v>
      </c>
      <c r="Q289" s="20" t="str">
        <f>IF(VLOOKUP(C289,'Current OBD'!$B$6:$AL$2097,35,0)="Yes","11"," ")</f>
        <v xml:space="preserve"> </v>
      </c>
      <c r="R289" s="20" t="str">
        <f>IF(VLOOKUP(C289,'Current OBD'!$B$6:$AL$2097,36,0)="Yes","12"," ")</f>
        <v xml:space="preserve"> </v>
      </c>
      <c r="S289" s="44">
        <v>270</v>
      </c>
      <c r="T289" s="44">
        <v>79</v>
      </c>
      <c r="U289" s="44">
        <v>742</v>
      </c>
      <c r="V289" s="12">
        <f t="shared" si="27"/>
        <v>0.36388140161725069</v>
      </c>
      <c r="W289" s="12">
        <f t="shared" si="28"/>
        <v>0.10646900269541779</v>
      </c>
      <c r="X289" s="12">
        <f t="shared" si="24"/>
        <v>0.47035040431266845</v>
      </c>
    </row>
    <row r="290" spans="1:24">
      <c r="A290" s="17" t="str">
        <f>VLOOKUP(C290,'Current OBD'!$B$6:$K$2098,4,0)</f>
        <v>Clark</v>
      </c>
      <c r="B290" s="17" t="str">
        <f>VLOOKUP(C290,'Current OBD'!$B$6:$K$2098,3,0)</f>
        <v>06-119</v>
      </c>
      <c r="C290" s="18">
        <v>661299</v>
      </c>
      <c r="D290" s="8" t="s">
        <v>248</v>
      </c>
      <c r="E290" s="20" t="str">
        <f>IF(VLOOKUP(C290,'Current OBD'!$B$6:$AL$2097,23,0)="Yes","PK"," ")</f>
        <v xml:space="preserve"> </v>
      </c>
      <c r="F290" s="20" t="str">
        <f>IF(VLOOKUP(C290,'Current OBD'!$B$6:$AL$2097,24,0)="Yes","K"," ")</f>
        <v>K</v>
      </c>
      <c r="G290" s="20" t="str">
        <f>IF(VLOOKUP(C290,'Current OBD'!$B$6:$AL$2097,25,0)="Yes","1"," ")</f>
        <v>1</v>
      </c>
      <c r="H290" s="20" t="str">
        <f>IF(VLOOKUP(C290,'Current OBD'!$B$6:$AL$2097,26,0)="Yes","2"," ")</f>
        <v>2</v>
      </c>
      <c r="I290" s="20" t="str">
        <f>IF(VLOOKUP(C290,'Current OBD'!$B$6:$AL$2097,27,0)="Yes","3"," ")</f>
        <v>3</v>
      </c>
      <c r="J290" s="20" t="str">
        <f>IF(VLOOKUP(C290,'Current OBD'!$B$6:$AL$2097,28,0)="Yes","4"," ")</f>
        <v>4</v>
      </c>
      <c r="K290" s="20" t="str">
        <f>IF(VLOOKUP(C290,'Current OBD'!$B$6:$AL$2097,29,0)="Yes","5"," ")</f>
        <v>5</v>
      </c>
      <c r="L290" s="20" t="str">
        <f>IF(VLOOKUP(C290,'Current OBD'!$B$6:$AL$2097,30,0)="Yes","6"," ")</f>
        <v>6</v>
      </c>
      <c r="M290" s="20" t="str">
        <f>IF(VLOOKUP(C290,'Current OBD'!$B$6:$AL$2097,31,0)="Yes","7"," ")</f>
        <v xml:space="preserve"> </v>
      </c>
      <c r="N290" s="20" t="str">
        <f>IF(VLOOKUP(C290,'Current OBD'!$B$6:$AL$2097,32,0)="Yes","8"," ")</f>
        <v xml:space="preserve"> </v>
      </c>
      <c r="O290" s="20" t="str">
        <f>IF(VLOOKUP(C290,'Current OBD'!$B$6:$AL$2097,33,0)="Yes","9"," ")</f>
        <v xml:space="preserve"> </v>
      </c>
      <c r="P290" s="20" t="str">
        <f>IF(VLOOKUP(C290,'Current OBD'!$B$6:$AL$2097,34,0)="Yes","10"," ")</f>
        <v xml:space="preserve"> </v>
      </c>
      <c r="Q290" s="20" t="str">
        <f>IF(VLOOKUP(C290,'Current OBD'!$B$6:$AL$2097,35,0)="Yes","11"," ")</f>
        <v xml:space="preserve"> </v>
      </c>
      <c r="R290" s="20" t="str">
        <f>IF(VLOOKUP(C290,'Current OBD'!$B$6:$AL$2097,36,0)="Yes","12"," ")</f>
        <v xml:space="preserve"> </v>
      </c>
      <c r="S290" s="44">
        <v>181</v>
      </c>
      <c r="T290" s="44">
        <v>56</v>
      </c>
      <c r="U290" s="44">
        <v>531</v>
      </c>
      <c r="V290" s="12">
        <f t="shared" si="27"/>
        <v>0.3408662900188324</v>
      </c>
      <c r="W290" s="12">
        <f t="shared" si="28"/>
        <v>0.10546139359698682</v>
      </c>
      <c r="X290" s="12">
        <f t="shared" si="24"/>
        <v>0.4463276836158192</v>
      </c>
    </row>
    <row r="291" spans="1:24">
      <c r="A291" s="17" t="str">
        <f>VLOOKUP(C291,'Current OBD'!$B$6:$K$2098,4,0)</f>
        <v>Clark</v>
      </c>
      <c r="B291" s="17" t="str">
        <f>VLOOKUP(C291,'Current OBD'!$B$6:$K$2098,3,0)</f>
        <v>06-119</v>
      </c>
      <c r="C291" s="18">
        <v>661300</v>
      </c>
      <c r="D291" s="8" t="s">
        <v>250</v>
      </c>
      <c r="E291" s="20" t="str">
        <f>IF(VLOOKUP(C291,'Current OBD'!$B$6:$AL$2097,23,0)="Yes","PK"," ")</f>
        <v xml:space="preserve"> </v>
      </c>
      <c r="F291" s="20" t="str">
        <f>IF(VLOOKUP(C291,'Current OBD'!$B$6:$AL$2097,24,0)="Yes","K"," ")</f>
        <v xml:space="preserve"> </v>
      </c>
      <c r="G291" s="20" t="str">
        <f>IF(VLOOKUP(C291,'Current OBD'!$B$6:$AL$2097,25,0)="Yes","1"," ")</f>
        <v xml:space="preserve"> </v>
      </c>
      <c r="H291" s="20" t="str">
        <f>IF(VLOOKUP(C291,'Current OBD'!$B$6:$AL$2097,26,0)="Yes","2"," ")</f>
        <v xml:space="preserve"> </v>
      </c>
      <c r="I291" s="20" t="str">
        <f>IF(VLOOKUP(C291,'Current OBD'!$B$6:$AL$2097,27,0)="Yes","3"," ")</f>
        <v xml:space="preserve"> </v>
      </c>
      <c r="J291" s="20" t="str">
        <f>IF(VLOOKUP(C291,'Current OBD'!$B$6:$AL$2097,28,0)="Yes","4"," ")</f>
        <v xml:space="preserve"> </v>
      </c>
      <c r="K291" s="20" t="str">
        <f>IF(VLOOKUP(C291,'Current OBD'!$B$6:$AL$2097,29,0)="Yes","5"," ")</f>
        <v>5</v>
      </c>
      <c r="L291" s="20" t="str">
        <f>IF(VLOOKUP(C291,'Current OBD'!$B$6:$AL$2097,30,0)="Yes","6"," ")</f>
        <v>6</v>
      </c>
      <c r="M291" s="20" t="str">
        <f>IF(VLOOKUP(C291,'Current OBD'!$B$6:$AL$2097,31,0)="Yes","7"," ")</f>
        <v>7</v>
      </c>
      <c r="N291" s="20" t="str">
        <f>IF(VLOOKUP(C291,'Current OBD'!$B$6:$AL$2097,32,0)="Yes","8"," ")</f>
        <v>8</v>
      </c>
      <c r="O291" s="20" t="str">
        <f>IF(VLOOKUP(C291,'Current OBD'!$B$6:$AL$2097,33,0)="Yes","9"," ")</f>
        <v xml:space="preserve"> </v>
      </c>
      <c r="P291" s="20" t="str">
        <f>IF(VLOOKUP(C291,'Current OBD'!$B$6:$AL$2097,34,0)="Yes","10"," ")</f>
        <v xml:space="preserve"> </v>
      </c>
      <c r="Q291" s="20" t="str">
        <f>IF(VLOOKUP(C291,'Current OBD'!$B$6:$AL$2097,35,0)="Yes","11"," ")</f>
        <v xml:space="preserve"> </v>
      </c>
      <c r="R291" s="20" t="str">
        <f>IF(VLOOKUP(C291,'Current OBD'!$B$6:$AL$2097,36,0)="Yes","12"," ")</f>
        <v xml:space="preserve"> </v>
      </c>
      <c r="S291" s="44">
        <v>135</v>
      </c>
      <c r="T291" s="44">
        <v>34</v>
      </c>
      <c r="U291" s="44">
        <v>404</v>
      </c>
      <c r="V291" s="12">
        <f t="shared" si="27"/>
        <v>0.33415841584158418</v>
      </c>
      <c r="W291" s="12">
        <f t="shared" si="28"/>
        <v>8.4158415841584164E-2</v>
      </c>
      <c r="X291" s="12">
        <f t="shared" si="24"/>
        <v>0.4183168316831683</v>
      </c>
    </row>
    <row r="292" spans="1:24">
      <c r="A292" s="17" t="str">
        <f>VLOOKUP(C292,'Current OBD'!$B$6:$K$2098,4,0)</f>
        <v>Clark</v>
      </c>
      <c r="B292" s="17" t="str">
        <f>VLOOKUP(C292,'Current OBD'!$B$6:$K$2098,3,0)</f>
        <v>06-119</v>
      </c>
      <c r="C292" s="18">
        <v>661294</v>
      </c>
      <c r="D292" s="8" t="s">
        <v>253</v>
      </c>
      <c r="E292" s="20" t="str">
        <f>IF(VLOOKUP(C292,'Current OBD'!$B$6:$AL$2097,23,0)="Yes","PK"," ")</f>
        <v xml:space="preserve"> </v>
      </c>
      <c r="F292" s="20" t="str">
        <f>IF(VLOOKUP(C292,'Current OBD'!$B$6:$AL$2097,24,0)="Yes","K"," ")</f>
        <v>K</v>
      </c>
      <c r="G292" s="20" t="str">
        <f>IF(VLOOKUP(C292,'Current OBD'!$B$6:$AL$2097,25,0)="Yes","1"," ")</f>
        <v>1</v>
      </c>
      <c r="H292" s="20" t="str">
        <f>IF(VLOOKUP(C292,'Current OBD'!$B$6:$AL$2097,26,0)="Yes","2"," ")</f>
        <v>2</v>
      </c>
      <c r="I292" s="20" t="str">
        <f>IF(VLOOKUP(C292,'Current OBD'!$B$6:$AL$2097,27,0)="Yes","3"," ")</f>
        <v>3</v>
      </c>
      <c r="J292" s="20" t="str">
        <f>IF(VLOOKUP(C292,'Current OBD'!$B$6:$AL$2097,28,0)="Yes","4"," ")</f>
        <v>4</v>
      </c>
      <c r="K292" s="20" t="str">
        <f>IF(VLOOKUP(C292,'Current OBD'!$B$6:$AL$2097,29,0)="Yes","5"," ")</f>
        <v xml:space="preserve"> </v>
      </c>
      <c r="L292" s="20" t="str">
        <f>IF(VLOOKUP(C292,'Current OBD'!$B$6:$AL$2097,30,0)="Yes","6"," ")</f>
        <v xml:space="preserve"> </v>
      </c>
      <c r="M292" s="20" t="str">
        <f>IF(VLOOKUP(C292,'Current OBD'!$B$6:$AL$2097,31,0)="Yes","7"," ")</f>
        <v xml:space="preserve"> </v>
      </c>
      <c r="N292" s="20" t="str">
        <f>IF(VLOOKUP(C292,'Current OBD'!$B$6:$AL$2097,32,0)="Yes","8"," ")</f>
        <v xml:space="preserve"> </v>
      </c>
      <c r="O292" s="20" t="str">
        <f>IF(VLOOKUP(C292,'Current OBD'!$B$6:$AL$2097,33,0)="Yes","9"," ")</f>
        <v xml:space="preserve"> </v>
      </c>
      <c r="P292" s="20" t="str">
        <f>IF(VLOOKUP(C292,'Current OBD'!$B$6:$AL$2097,34,0)="Yes","10"," ")</f>
        <v xml:space="preserve"> </v>
      </c>
      <c r="Q292" s="20" t="str">
        <f>IF(VLOOKUP(C292,'Current OBD'!$B$6:$AL$2097,35,0)="Yes","11"," ")</f>
        <v xml:space="preserve"> </v>
      </c>
      <c r="R292" s="20" t="str">
        <f>IF(VLOOKUP(C292,'Current OBD'!$B$6:$AL$2097,36,0)="Yes","12"," ")</f>
        <v xml:space="preserve"> </v>
      </c>
      <c r="S292" s="44">
        <v>170</v>
      </c>
      <c r="T292" s="44">
        <v>45</v>
      </c>
      <c r="U292" s="44">
        <v>537</v>
      </c>
      <c r="V292" s="12">
        <f t="shared" si="27"/>
        <v>0.31657355679702048</v>
      </c>
      <c r="W292" s="12">
        <f t="shared" si="28"/>
        <v>8.3798882681564241E-2</v>
      </c>
      <c r="X292" s="12">
        <f t="shared" si="24"/>
        <v>0.40037243947858475</v>
      </c>
    </row>
    <row r="293" spans="1:24">
      <c r="A293" s="17" t="str">
        <f>VLOOKUP(C293,'Current OBD'!$B$6:$K$2098,4,0)</f>
        <v>Clark</v>
      </c>
      <c r="B293" s="17" t="str">
        <f>VLOOKUP(C293,'Current OBD'!$B$6:$K$2098,3,0)</f>
        <v>06-119</v>
      </c>
      <c r="C293" s="18">
        <v>661301</v>
      </c>
      <c r="D293" s="8" t="s">
        <v>254</v>
      </c>
      <c r="E293" s="20" t="str">
        <f>IF(VLOOKUP(C293,'Current OBD'!$B$6:$AL$2097,23,0)="Yes","PK"," ")</f>
        <v xml:space="preserve"> </v>
      </c>
      <c r="F293" s="20" t="str">
        <f>IF(VLOOKUP(C293,'Current OBD'!$B$6:$AL$2097,24,0)="Yes","K"," ")</f>
        <v xml:space="preserve"> </v>
      </c>
      <c r="G293" s="20" t="str">
        <f>IF(VLOOKUP(C293,'Current OBD'!$B$6:$AL$2097,25,0)="Yes","1"," ")</f>
        <v xml:space="preserve"> </v>
      </c>
      <c r="H293" s="20" t="str">
        <f>IF(VLOOKUP(C293,'Current OBD'!$B$6:$AL$2097,26,0)="Yes","2"," ")</f>
        <v xml:space="preserve"> </v>
      </c>
      <c r="I293" s="20" t="str">
        <f>IF(VLOOKUP(C293,'Current OBD'!$B$6:$AL$2097,27,0)="Yes","3"," ")</f>
        <v xml:space="preserve"> </v>
      </c>
      <c r="J293" s="20" t="str">
        <f>IF(VLOOKUP(C293,'Current OBD'!$B$6:$AL$2097,28,0)="Yes","4"," ")</f>
        <v xml:space="preserve"> </v>
      </c>
      <c r="K293" s="20" t="str">
        <f>IF(VLOOKUP(C293,'Current OBD'!$B$6:$AL$2097,29,0)="Yes","5"," ")</f>
        <v xml:space="preserve"> </v>
      </c>
      <c r="L293" s="20" t="str">
        <f>IF(VLOOKUP(C293,'Current OBD'!$B$6:$AL$2097,30,0)="Yes","6"," ")</f>
        <v xml:space="preserve"> </v>
      </c>
      <c r="M293" s="20" t="str">
        <f>IF(VLOOKUP(C293,'Current OBD'!$B$6:$AL$2097,31,0)="Yes","7"," ")</f>
        <v xml:space="preserve"> </v>
      </c>
      <c r="N293" s="20" t="str">
        <f>IF(VLOOKUP(C293,'Current OBD'!$B$6:$AL$2097,32,0)="Yes","8"," ")</f>
        <v xml:space="preserve"> </v>
      </c>
      <c r="O293" s="20" t="str">
        <f>IF(VLOOKUP(C293,'Current OBD'!$B$6:$AL$2097,33,0)="Yes","9"," ")</f>
        <v>9</v>
      </c>
      <c r="P293" s="20" t="str">
        <f>IF(VLOOKUP(C293,'Current OBD'!$B$6:$AL$2097,34,0)="Yes","10"," ")</f>
        <v>10</v>
      </c>
      <c r="Q293" s="20" t="str">
        <f>IF(VLOOKUP(C293,'Current OBD'!$B$6:$AL$2097,35,0)="Yes","11"," ")</f>
        <v>11</v>
      </c>
      <c r="R293" s="20" t="str">
        <f>IF(VLOOKUP(C293,'Current OBD'!$B$6:$AL$2097,36,0)="Yes","12"," ")</f>
        <v>12</v>
      </c>
      <c r="S293" s="44">
        <v>448</v>
      </c>
      <c r="T293" s="44">
        <v>132</v>
      </c>
      <c r="U293" s="44">
        <v>1584</v>
      </c>
      <c r="V293" s="12">
        <f t="shared" si="27"/>
        <v>0.28282828282828282</v>
      </c>
      <c r="W293" s="12">
        <f t="shared" si="28"/>
        <v>8.3333333333333329E-2</v>
      </c>
      <c r="X293" s="12">
        <f t="shared" si="24"/>
        <v>0.36616161616161619</v>
      </c>
    </row>
    <row r="294" spans="1:24">
      <c r="A294" s="17" t="str">
        <f>VLOOKUP(C294,'Current OBD'!$B$6:$K$2098,4,0)</f>
        <v>Clark</v>
      </c>
      <c r="B294" s="17" t="str">
        <f>VLOOKUP(C294,'Current OBD'!$B$6:$K$2098,3,0)</f>
        <v>06-119</v>
      </c>
      <c r="C294" s="18">
        <v>685016</v>
      </c>
      <c r="D294" s="8" t="s">
        <v>256</v>
      </c>
      <c r="E294" s="20" t="str">
        <f>IF(VLOOKUP(C294,'Current OBD'!$B$6:$AL$2097,23,0)="Yes","PK"," ")</f>
        <v xml:space="preserve"> </v>
      </c>
      <c r="F294" s="20" t="str">
        <f>IF(VLOOKUP(C294,'Current OBD'!$B$6:$AL$2097,24,0)="Yes","K"," ")</f>
        <v xml:space="preserve"> </v>
      </c>
      <c r="G294" s="20" t="str">
        <f>IF(VLOOKUP(C294,'Current OBD'!$B$6:$AL$2097,25,0)="Yes","1"," ")</f>
        <v xml:space="preserve"> </v>
      </c>
      <c r="H294" s="20" t="str">
        <f>IF(VLOOKUP(C294,'Current OBD'!$B$6:$AL$2097,26,0)="Yes","2"," ")</f>
        <v xml:space="preserve"> </v>
      </c>
      <c r="I294" s="20" t="str">
        <f>IF(VLOOKUP(C294,'Current OBD'!$B$6:$AL$2097,27,0)="Yes","3"," ")</f>
        <v xml:space="preserve"> </v>
      </c>
      <c r="J294" s="20" t="str">
        <f>IF(VLOOKUP(C294,'Current OBD'!$B$6:$AL$2097,28,0)="Yes","4"," ")</f>
        <v xml:space="preserve"> </v>
      </c>
      <c r="K294" s="20" t="str">
        <f>IF(VLOOKUP(C294,'Current OBD'!$B$6:$AL$2097,29,0)="Yes","5"," ")</f>
        <v xml:space="preserve"> </v>
      </c>
      <c r="L294" s="20" t="str">
        <f>IF(VLOOKUP(C294,'Current OBD'!$B$6:$AL$2097,30,0)="Yes","6"," ")</f>
        <v xml:space="preserve"> </v>
      </c>
      <c r="M294" s="20" t="str">
        <f>IF(VLOOKUP(C294,'Current OBD'!$B$6:$AL$2097,31,0)="Yes","7"," ")</f>
        <v xml:space="preserve"> </v>
      </c>
      <c r="N294" s="20" t="str">
        <f>IF(VLOOKUP(C294,'Current OBD'!$B$6:$AL$2097,32,0)="Yes","8"," ")</f>
        <v xml:space="preserve"> </v>
      </c>
      <c r="O294" s="20" t="str">
        <f>IF(VLOOKUP(C294,'Current OBD'!$B$6:$AL$2097,33,0)="Yes","9"," ")</f>
        <v>9</v>
      </c>
      <c r="P294" s="20" t="str">
        <f>IF(VLOOKUP(C294,'Current OBD'!$B$6:$AL$2097,34,0)="Yes","10"," ")</f>
        <v>10</v>
      </c>
      <c r="Q294" s="20" t="str">
        <f>IF(VLOOKUP(C294,'Current OBD'!$B$6:$AL$2097,35,0)="Yes","11"," ")</f>
        <v>11</v>
      </c>
      <c r="R294" s="20" t="str">
        <f>IF(VLOOKUP(C294,'Current OBD'!$B$6:$AL$2097,36,0)="Yes","12"," ")</f>
        <v>12</v>
      </c>
      <c r="S294" s="44">
        <v>86</v>
      </c>
      <c r="T294" s="44">
        <v>27</v>
      </c>
      <c r="U294" s="44">
        <v>276</v>
      </c>
      <c r="V294" s="12">
        <f t="shared" si="27"/>
        <v>0.31159420289855072</v>
      </c>
      <c r="W294" s="12">
        <f t="shared" si="28"/>
        <v>9.7826086956521743E-2</v>
      </c>
      <c r="X294" s="12">
        <f t="shared" si="24"/>
        <v>0.40942028985507245</v>
      </c>
    </row>
    <row r="295" spans="1:24">
      <c r="A295" s="17" t="str">
        <f>VLOOKUP(C295,'Current OBD'!$B$6:$K$2098,4,0)</f>
        <v>Clark</v>
      </c>
      <c r="B295" s="17" t="str">
        <f>VLOOKUP(C295,'Current OBD'!$B$6:$K$2098,3,0)</f>
        <v>06-119</v>
      </c>
      <c r="C295" s="18">
        <v>664133</v>
      </c>
      <c r="D295" s="8" t="s">
        <v>260</v>
      </c>
      <c r="E295" s="20" t="str">
        <f>IF(VLOOKUP(C295,'Current OBD'!$B$6:$AL$2097,23,0)="Yes","PK"," ")</f>
        <v xml:space="preserve"> </v>
      </c>
      <c r="F295" s="20" t="str">
        <f>IF(VLOOKUP(C295,'Current OBD'!$B$6:$AL$2097,24,0)="Yes","K"," ")</f>
        <v xml:space="preserve"> </v>
      </c>
      <c r="G295" s="20" t="str">
        <f>IF(VLOOKUP(C295,'Current OBD'!$B$6:$AL$2097,25,0)="Yes","1"," ")</f>
        <v xml:space="preserve"> </v>
      </c>
      <c r="H295" s="20" t="str">
        <f>IF(VLOOKUP(C295,'Current OBD'!$B$6:$AL$2097,26,0)="Yes","2"," ")</f>
        <v xml:space="preserve"> </v>
      </c>
      <c r="I295" s="20" t="str">
        <f>IF(VLOOKUP(C295,'Current OBD'!$B$6:$AL$2097,27,0)="Yes","3"," ")</f>
        <v xml:space="preserve"> </v>
      </c>
      <c r="J295" s="20" t="str">
        <f>IF(VLOOKUP(C295,'Current OBD'!$B$6:$AL$2097,28,0)="Yes","4"," ")</f>
        <v xml:space="preserve"> </v>
      </c>
      <c r="K295" s="20" t="str">
        <f>IF(VLOOKUP(C295,'Current OBD'!$B$6:$AL$2097,29,0)="Yes","5"," ")</f>
        <v>5</v>
      </c>
      <c r="L295" s="20" t="str">
        <f>IF(VLOOKUP(C295,'Current OBD'!$B$6:$AL$2097,30,0)="Yes","6"," ")</f>
        <v>6</v>
      </c>
      <c r="M295" s="20" t="str">
        <f>IF(VLOOKUP(C295,'Current OBD'!$B$6:$AL$2097,31,0)="Yes","7"," ")</f>
        <v>7</v>
      </c>
      <c r="N295" s="20" t="str">
        <f>IF(VLOOKUP(C295,'Current OBD'!$B$6:$AL$2097,32,0)="Yes","8"," ")</f>
        <v>8</v>
      </c>
      <c r="O295" s="20" t="str">
        <f>IF(VLOOKUP(C295,'Current OBD'!$B$6:$AL$2097,33,0)="Yes","9"," ")</f>
        <v xml:space="preserve"> </v>
      </c>
      <c r="P295" s="20" t="str">
        <f>IF(VLOOKUP(C295,'Current OBD'!$B$6:$AL$2097,34,0)="Yes","10"," ")</f>
        <v xml:space="preserve"> </v>
      </c>
      <c r="Q295" s="20" t="str">
        <f>IF(VLOOKUP(C295,'Current OBD'!$B$6:$AL$2097,35,0)="Yes","11"," ")</f>
        <v xml:space="preserve"> </v>
      </c>
      <c r="R295" s="20" t="str">
        <f>IF(VLOOKUP(C295,'Current OBD'!$B$6:$AL$2097,36,0)="Yes","12"," ")</f>
        <v xml:space="preserve"> </v>
      </c>
      <c r="S295" s="44">
        <v>133</v>
      </c>
      <c r="T295" s="44">
        <v>30</v>
      </c>
      <c r="U295" s="44">
        <v>461</v>
      </c>
      <c r="V295" s="12">
        <f t="shared" si="27"/>
        <v>0.28850325379609543</v>
      </c>
      <c r="W295" s="12">
        <f t="shared" si="28"/>
        <v>6.5075921908893705E-2</v>
      </c>
      <c r="X295" s="12">
        <f t="shared" si="24"/>
        <v>0.35357917570498915</v>
      </c>
    </row>
    <row r="296" spans="1:24">
      <c r="A296" s="17" t="str">
        <f>VLOOKUP(C296,'Current OBD'!$B$6:$K$2098,4,0)</f>
        <v>Clark</v>
      </c>
      <c r="B296" s="17" t="str">
        <f>VLOOKUP(C296,'Current OBD'!$B$6:$K$2098,3,0)</f>
        <v>06-119</v>
      </c>
      <c r="C296" s="18">
        <v>664132</v>
      </c>
      <c r="D296" s="8" t="s">
        <v>262</v>
      </c>
      <c r="E296" s="20" t="str">
        <f>IF(VLOOKUP(C296,'Current OBD'!$B$6:$AL$2097,23,0)="Yes","PK"," ")</f>
        <v>PK</v>
      </c>
      <c r="F296" s="20" t="str">
        <f>IF(VLOOKUP(C296,'Current OBD'!$B$6:$AL$2097,24,0)="Yes","K"," ")</f>
        <v>K</v>
      </c>
      <c r="G296" s="20" t="str">
        <f>IF(VLOOKUP(C296,'Current OBD'!$B$6:$AL$2097,25,0)="Yes","1"," ")</f>
        <v>1</v>
      </c>
      <c r="H296" s="20" t="str">
        <f>IF(VLOOKUP(C296,'Current OBD'!$B$6:$AL$2097,26,0)="Yes","2"," ")</f>
        <v>2</v>
      </c>
      <c r="I296" s="20" t="str">
        <f>IF(VLOOKUP(C296,'Current OBD'!$B$6:$AL$2097,27,0)="Yes","3"," ")</f>
        <v>3</v>
      </c>
      <c r="J296" s="20" t="str">
        <f>IF(VLOOKUP(C296,'Current OBD'!$B$6:$AL$2097,28,0)="Yes","4"," ")</f>
        <v>4</v>
      </c>
      <c r="K296" s="20" t="str">
        <f>IF(VLOOKUP(C296,'Current OBD'!$B$6:$AL$2097,29,0)="Yes","5"," ")</f>
        <v xml:space="preserve"> </v>
      </c>
      <c r="L296" s="20" t="str">
        <f>IF(VLOOKUP(C296,'Current OBD'!$B$6:$AL$2097,30,0)="Yes","6"," ")</f>
        <v xml:space="preserve"> </v>
      </c>
      <c r="M296" s="20" t="str">
        <f>IF(VLOOKUP(C296,'Current OBD'!$B$6:$AL$2097,31,0)="Yes","7"," ")</f>
        <v xml:space="preserve"> </v>
      </c>
      <c r="N296" s="20" t="str">
        <f>IF(VLOOKUP(C296,'Current OBD'!$B$6:$AL$2097,32,0)="Yes","8"," ")</f>
        <v xml:space="preserve"> </v>
      </c>
      <c r="O296" s="20" t="str">
        <f>IF(VLOOKUP(C296,'Current OBD'!$B$6:$AL$2097,33,0)="Yes","9"," ")</f>
        <v xml:space="preserve"> </v>
      </c>
      <c r="P296" s="20" t="str">
        <f>IF(VLOOKUP(C296,'Current OBD'!$B$6:$AL$2097,34,0)="Yes","10"," ")</f>
        <v xml:space="preserve"> </v>
      </c>
      <c r="Q296" s="20" t="str">
        <f>IF(VLOOKUP(C296,'Current OBD'!$B$6:$AL$2097,35,0)="Yes","11"," ")</f>
        <v xml:space="preserve"> </v>
      </c>
      <c r="R296" s="20" t="str">
        <f>IF(VLOOKUP(C296,'Current OBD'!$B$6:$AL$2097,36,0)="Yes","12"," ")</f>
        <v xml:space="preserve"> </v>
      </c>
      <c r="S296" s="44">
        <v>133</v>
      </c>
      <c r="T296" s="44">
        <v>60</v>
      </c>
      <c r="U296" s="44">
        <v>531</v>
      </c>
      <c r="V296" s="12">
        <f t="shared" si="27"/>
        <v>0.2504708097928437</v>
      </c>
      <c r="W296" s="12">
        <f t="shared" si="28"/>
        <v>0.11299435028248588</v>
      </c>
      <c r="X296" s="12">
        <f t="shared" si="24"/>
        <v>0.36346516007532959</v>
      </c>
    </row>
    <row r="297" spans="1:24">
      <c r="A297" s="17" t="str">
        <f>VLOOKUP(C297,'Current OBD'!$B$6:$K$2098,4,0)</f>
        <v>Clark</v>
      </c>
      <c r="B297" s="17" t="str">
        <f>VLOOKUP(C297,'Current OBD'!$B$6:$K$2098,3,0)</f>
        <v>06-119</v>
      </c>
      <c r="C297" s="18">
        <v>661295</v>
      </c>
      <c r="D297" s="8" t="s">
        <v>263</v>
      </c>
      <c r="E297" s="20" t="str">
        <f>IF(VLOOKUP(C297,'Current OBD'!$B$6:$AL$2097,23,0)="Yes","PK"," ")</f>
        <v>PK</v>
      </c>
      <c r="F297" s="20" t="str">
        <f>IF(VLOOKUP(C297,'Current OBD'!$B$6:$AL$2097,24,0)="Yes","K"," ")</f>
        <v>K</v>
      </c>
      <c r="G297" s="20" t="str">
        <f>IF(VLOOKUP(C297,'Current OBD'!$B$6:$AL$2097,25,0)="Yes","1"," ")</f>
        <v>1</v>
      </c>
      <c r="H297" s="20" t="str">
        <f>IF(VLOOKUP(C297,'Current OBD'!$B$6:$AL$2097,26,0)="Yes","2"," ")</f>
        <v>2</v>
      </c>
      <c r="I297" s="20" t="str">
        <f>IF(VLOOKUP(C297,'Current OBD'!$B$6:$AL$2097,27,0)="Yes","3"," ")</f>
        <v>3</v>
      </c>
      <c r="J297" s="20" t="str">
        <f>IF(VLOOKUP(C297,'Current OBD'!$B$6:$AL$2097,28,0)="Yes","4"," ")</f>
        <v>4</v>
      </c>
      <c r="K297" s="20" t="str">
        <f>IF(VLOOKUP(C297,'Current OBD'!$B$6:$AL$2097,29,0)="Yes","5"," ")</f>
        <v xml:space="preserve"> </v>
      </c>
      <c r="L297" s="20" t="str">
        <f>IF(VLOOKUP(C297,'Current OBD'!$B$6:$AL$2097,30,0)="Yes","6"," ")</f>
        <v xml:space="preserve"> </v>
      </c>
      <c r="M297" s="20" t="str">
        <f>IF(VLOOKUP(C297,'Current OBD'!$B$6:$AL$2097,31,0)="Yes","7"," ")</f>
        <v xml:space="preserve"> </v>
      </c>
      <c r="N297" s="20" t="str">
        <f>IF(VLOOKUP(C297,'Current OBD'!$B$6:$AL$2097,32,0)="Yes","8"," ")</f>
        <v xml:space="preserve"> </v>
      </c>
      <c r="O297" s="20" t="str">
        <f>IF(VLOOKUP(C297,'Current OBD'!$B$6:$AL$2097,33,0)="Yes","9"," ")</f>
        <v xml:space="preserve"> </v>
      </c>
      <c r="P297" s="20" t="str">
        <f>IF(VLOOKUP(C297,'Current OBD'!$B$6:$AL$2097,34,0)="Yes","10"," ")</f>
        <v xml:space="preserve"> </v>
      </c>
      <c r="Q297" s="20" t="str">
        <f>IF(VLOOKUP(C297,'Current OBD'!$B$6:$AL$2097,35,0)="Yes","11"," ")</f>
        <v xml:space="preserve"> </v>
      </c>
      <c r="R297" s="20" t="str">
        <f>IF(VLOOKUP(C297,'Current OBD'!$B$6:$AL$2097,36,0)="Yes","12"," ")</f>
        <v xml:space="preserve"> </v>
      </c>
      <c r="S297" s="44">
        <v>109</v>
      </c>
      <c r="T297" s="44">
        <v>131</v>
      </c>
      <c r="U297" s="44">
        <v>703</v>
      </c>
      <c r="V297" s="12">
        <f t="shared" si="27"/>
        <v>0.155049786628734</v>
      </c>
      <c r="W297" s="12">
        <f t="shared" si="28"/>
        <v>0.18634423897581792</v>
      </c>
      <c r="X297" s="12">
        <f t="shared" si="24"/>
        <v>0.3413940256045519</v>
      </c>
    </row>
    <row r="298" spans="1:24">
      <c r="A298" s="26" t="s">
        <v>225</v>
      </c>
      <c r="B298" s="26" t="s">
        <v>3880</v>
      </c>
      <c r="C298" s="10">
        <v>160022</v>
      </c>
      <c r="D298" s="13" t="s">
        <v>3879</v>
      </c>
      <c r="E298" s="19"/>
      <c r="F298" s="19"/>
      <c r="G298" s="19"/>
      <c r="H298" s="19"/>
      <c r="I298" s="19"/>
      <c r="J298" s="19"/>
      <c r="K298" s="19"/>
      <c r="L298" s="19"/>
      <c r="M298" s="19"/>
      <c r="N298" s="19"/>
      <c r="O298" s="19"/>
      <c r="P298" s="19"/>
      <c r="Q298" s="19"/>
      <c r="R298" s="19"/>
      <c r="S298" s="43">
        <v>629</v>
      </c>
      <c r="T298" s="43">
        <v>206</v>
      </c>
      <c r="U298" s="43">
        <v>3865</v>
      </c>
      <c r="V298" s="14"/>
      <c r="W298" s="14"/>
      <c r="X298" s="14">
        <f t="shared" si="24"/>
        <v>0.21604139715394566</v>
      </c>
    </row>
    <row r="299" spans="1:24">
      <c r="A299" s="17" t="str">
        <f>VLOOKUP(C299,'Current OBD'!$B$6:$K$2098,4,0)</f>
        <v>Clark</v>
      </c>
      <c r="B299" s="17" t="str">
        <f>VLOOKUP(C299,'Current OBD'!$B$6:$K$2098,3,0)</f>
        <v>06-122</v>
      </c>
      <c r="C299" s="18">
        <v>661307</v>
      </c>
      <c r="D299" s="8" t="s">
        <v>3881</v>
      </c>
      <c r="E299" s="20" t="str">
        <f>IF(VLOOKUP(C299,'Current OBD'!$B$6:$AL$2097,23,0)="Yes","PK"," ")</f>
        <v xml:space="preserve"> </v>
      </c>
      <c r="F299" s="20" t="str">
        <f>IF(VLOOKUP(C299,'Current OBD'!$B$6:$AL$2097,24,0)="Yes","K"," ")</f>
        <v xml:space="preserve"> </v>
      </c>
      <c r="G299" s="20" t="str">
        <f>IF(VLOOKUP(C299,'Current OBD'!$B$6:$AL$2097,25,0)="Yes","1"," ")</f>
        <v xml:space="preserve"> </v>
      </c>
      <c r="H299" s="20" t="str">
        <f>IF(VLOOKUP(C299,'Current OBD'!$B$6:$AL$2097,26,0)="Yes","2"," ")</f>
        <v xml:space="preserve"> </v>
      </c>
      <c r="I299" s="20" t="str">
        <f>IF(VLOOKUP(C299,'Current OBD'!$B$6:$AL$2097,27,0)="Yes","3"," ")</f>
        <v xml:space="preserve"> </v>
      </c>
      <c r="J299" s="20" t="str">
        <f>IF(VLOOKUP(C299,'Current OBD'!$B$6:$AL$2097,28,0)="Yes","4"," ")</f>
        <v xml:space="preserve"> </v>
      </c>
      <c r="K299" s="20" t="str">
        <f>IF(VLOOKUP(C299,'Current OBD'!$B$6:$AL$2097,29,0)="Yes","5"," ")</f>
        <v xml:space="preserve"> </v>
      </c>
      <c r="L299" s="20" t="str">
        <f>IF(VLOOKUP(C299,'Current OBD'!$B$6:$AL$2097,30,0)="Yes","6"," ")</f>
        <v xml:space="preserve"> </v>
      </c>
      <c r="M299" s="20" t="str">
        <f>IF(VLOOKUP(C299,'Current OBD'!$B$6:$AL$2097,31,0)="Yes","7"," ")</f>
        <v xml:space="preserve"> </v>
      </c>
      <c r="N299" s="20" t="str">
        <f>IF(VLOOKUP(C299,'Current OBD'!$B$6:$AL$2097,32,0)="Yes","8"," ")</f>
        <v xml:space="preserve"> </v>
      </c>
      <c r="O299" s="20" t="str">
        <f>IF(VLOOKUP(C299,'Current OBD'!$B$6:$AL$2097,33,0)="Yes","9"," ")</f>
        <v>9</v>
      </c>
      <c r="P299" s="20" t="str">
        <f>IF(VLOOKUP(C299,'Current OBD'!$B$6:$AL$2097,34,0)="Yes","10"," ")</f>
        <v>10</v>
      </c>
      <c r="Q299" s="20" t="str">
        <f>IF(VLOOKUP(C299,'Current OBD'!$B$6:$AL$2097,35,0)="Yes","11"," ")</f>
        <v>11</v>
      </c>
      <c r="R299" s="20" t="str">
        <f>IF(VLOOKUP(C299,'Current OBD'!$B$6:$AL$2097,36,0)="Yes","12"," ")</f>
        <v>12</v>
      </c>
      <c r="S299" s="44">
        <v>181</v>
      </c>
      <c r="T299" s="44">
        <v>61</v>
      </c>
      <c r="U299" s="44">
        <v>1221</v>
      </c>
      <c r="V299" s="12">
        <f>S299/U299</f>
        <v>0.14823914823914824</v>
      </c>
      <c r="W299" s="12">
        <f>T299/U299</f>
        <v>4.9959049959049956E-2</v>
      </c>
      <c r="X299" s="12">
        <f t="shared" si="24"/>
        <v>0.1981981981981982</v>
      </c>
    </row>
    <row r="300" spans="1:24">
      <c r="A300" s="17" t="str">
        <f>VLOOKUP(C300,'Current OBD'!$B$6:$K$2098,4,0)</f>
        <v>Clark</v>
      </c>
      <c r="B300" s="17" t="str">
        <f>VLOOKUP(C300,'Current OBD'!$B$6:$K$2098,3,0)</f>
        <v>06-122</v>
      </c>
      <c r="C300" s="18">
        <v>661304</v>
      </c>
      <c r="D300" s="8" t="s">
        <v>3885</v>
      </c>
      <c r="E300" s="20" t="str">
        <f>IF(VLOOKUP(C300,'Current OBD'!$B$6:$AL$2097,23,0)="Yes","PK"," ")</f>
        <v xml:space="preserve"> </v>
      </c>
      <c r="F300" s="20" t="str">
        <f>IF(VLOOKUP(C300,'Current OBD'!$B$6:$AL$2097,24,0)="Yes","K"," ")</f>
        <v>K</v>
      </c>
      <c r="G300" s="20" t="str">
        <f>IF(VLOOKUP(C300,'Current OBD'!$B$6:$AL$2097,25,0)="Yes","1"," ")</f>
        <v>1</v>
      </c>
      <c r="H300" s="20" t="str">
        <f>IF(VLOOKUP(C300,'Current OBD'!$B$6:$AL$2097,26,0)="Yes","2"," ")</f>
        <v>2</v>
      </c>
      <c r="I300" s="20" t="str">
        <f>IF(VLOOKUP(C300,'Current OBD'!$B$6:$AL$2097,27,0)="Yes","3"," ")</f>
        <v>3</v>
      </c>
      <c r="J300" s="20" t="str">
        <f>IF(VLOOKUP(C300,'Current OBD'!$B$6:$AL$2097,28,0)="Yes","4"," ")</f>
        <v>4</v>
      </c>
      <c r="K300" s="20" t="str">
        <f>IF(VLOOKUP(C300,'Current OBD'!$B$6:$AL$2097,29,0)="Yes","5"," ")</f>
        <v xml:space="preserve"> </v>
      </c>
      <c r="L300" s="20" t="str">
        <f>IF(VLOOKUP(C300,'Current OBD'!$B$6:$AL$2097,30,0)="Yes","6"," ")</f>
        <v xml:space="preserve"> </v>
      </c>
      <c r="M300" s="20" t="str">
        <f>IF(VLOOKUP(C300,'Current OBD'!$B$6:$AL$2097,31,0)="Yes","7"," ")</f>
        <v xml:space="preserve"> </v>
      </c>
      <c r="N300" s="20" t="str">
        <f>IF(VLOOKUP(C300,'Current OBD'!$B$6:$AL$2097,32,0)="Yes","8"," ")</f>
        <v xml:space="preserve"> </v>
      </c>
      <c r="O300" s="20" t="str">
        <f>IF(VLOOKUP(C300,'Current OBD'!$B$6:$AL$2097,33,0)="Yes","9"," ")</f>
        <v xml:space="preserve"> </v>
      </c>
      <c r="P300" s="20" t="str">
        <f>IF(VLOOKUP(C300,'Current OBD'!$B$6:$AL$2097,34,0)="Yes","10"," ")</f>
        <v xml:space="preserve"> </v>
      </c>
      <c r="Q300" s="20" t="str">
        <f>IF(VLOOKUP(C300,'Current OBD'!$B$6:$AL$2097,35,0)="Yes","11"," ")</f>
        <v xml:space="preserve"> </v>
      </c>
      <c r="R300" s="20" t="str">
        <f>IF(VLOOKUP(C300,'Current OBD'!$B$6:$AL$2097,36,0)="Yes","12"," ")</f>
        <v xml:space="preserve"> </v>
      </c>
      <c r="S300" s="44">
        <v>141</v>
      </c>
      <c r="T300" s="44">
        <v>42</v>
      </c>
      <c r="U300" s="44">
        <v>750</v>
      </c>
      <c r="V300" s="12">
        <f>S300/U300</f>
        <v>0.188</v>
      </c>
      <c r="W300" s="12">
        <f>T300/U300</f>
        <v>5.6000000000000001E-2</v>
      </c>
      <c r="X300" s="12">
        <f t="shared" si="24"/>
        <v>0.24399999999999999</v>
      </c>
    </row>
    <row r="301" spans="1:24">
      <c r="A301" s="17" t="str">
        <f>VLOOKUP(C301,'Current OBD'!$B$6:$K$2098,4,0)</f>
        <v>Clark</v>
      </c>
      <c r="B301" s="17" t="str">
        <f>VLOOKUP(C301,'Current OBD'!$B$6:$K$2098,3,0)</f>
        <v>06-122</v>
      </c>
      <c r="C301" s="18">
        <v>685329</v>
      </c>
      <c r="D301" s="8" t="s">
        <v>3887</v>
      </c>
      <c r="E301" s="20" t="str">
        <f>IF(VLOOKUP(C301,'Current OBD'!$B$6:$AL$2097,23,0)="Yes","PK"," ")</f>
        <v xml:space="preserve"> </v>
      </c>
      <c r="F301" s="20" t="str">
        <f>IF(VLOOKUP(C301,'Current OBD'!$B$6:$AL$2097,24,0)="Yes","K"," ")</f>
        <v xml:space="preserve"> </v>
      </c>
      <c r="G301" s="20" t="str">
        <f>IF(VLOOKUP(C301,'Current OBD'!$B$6:$AL$2097,25,0)="Yes","1"," ")</f>
        <v xml:space="preserve"> </v>
      </c>
      <c r="H301" s="20" t="str">
        <f>IF(VLOOKUP(C301,'Current OBD'!$B$6:$AL$2097,26,0)="Yes","2"," ")</f>
        <v xml:space="preserve"> </v>
      </c>
      <c r="I301" s="20" t="str">
        <f>IF(VLOOKUP(C301,'Current OBD'!$B$6:$AL$2097,27,0)="Yes","3"," ")</f>
        <v xml:space="preserve"> </v>
      </c>
      <c r="J301" s="20" t="str">
        <f>IF(VLOOKUP(C301,'Current OBD'!$B$6:$AL$2097,28,0)="Yes","4"," ")</f>
        <v xml:space="preserve"> </v>
      </c>
      <c r="K301" s="20" t="str">
        <f>IF(VLOOKUP(C301,'Current OBD'!$B$6:$AL$2097,29,0)="Yes","5"," ")</f>
        <v>5</v>
      </c>
      <c r="L301" s="20" t="str">
        <f>IF(VLOOKUP(C301,'Current OBD'!$B$6:$AL$2097,30,0)="Yes","6"," ")</f>
        <v>6</v>
      </c>
      <c r="M301" s="20" t="str">
        <f>IF(VLOOKUP(C301,'Current OBD'!$B$6:$AL$2097,31,0)="Yes","7"," ")</f>
        <v xml:space="preserve"> </v>
      </c>
      <c r="N301" s="20" t="str">
        <f>IF(VLOOKUP(C301,'Current OBD'!$B$6:$AL$2097,32,0)="Yes","8"," ")</f>
        <v xml:space="preserve"> </v>
      </c>
      <c r="O301" s="20" t="str">
        <f>IF(VLOOKUP(C301,'Current OBD'!$B$6:$AL$2097,33,0)="Yes","9"," ")</f>
        <v xml:space="preserve"> </v>
      </c>
      <c r="P301" s="20" t="str">
        <f>IF(VLOOKUP(C301,'Current OBD'!$B$6:$AL$2097,34,0)="Yes","10"," ")</f>
        <v xml:space="preserve"> </v>
      </c>
      <c r="Q301" s="20" t="str">
        <f>IF(VLOOKUP(C301,'Current OBD'!$B$6:$AL$2097,35,0)="Yes","11"," ")</f>
        <v xml:space="preserve"> </v>
      </c>
      <c r="R301" s="20" t="str">
        <f>IF(VLOOKUP(C301,'Current OBD'!$B$6:$AL$2097,36,0)="Yes","12"," ")</f>
        <v xml:space="preserve"> </v>
      </c>
      <c r="S301" s="44">
        <v>109</v>
      </c>
      <c r="T301" s="44">
        <v>35</v>
      </c>
      <c r="U301" s="44">
        <v>622</v>
      </c>
      <c r="V301" s="12">
        <f>S301/U301</f>
        <v>0.17524115755627009</v>
      </c>
      <c r="W301" s="12">
        <f>T301/U301</f>
        <v>5.6270096463022508E-2</v>
      </c>
      <c r="X301" s="12">
        <f t="shared" si="24"/>
        <v>0.23151125401929259</v>
      </c>
    </row>
    <row r="302" spans="1:24">
      <c r="A302" s="17" t="str">
        <f>VLOOKUP(C302,'Current OBD'!$B$6:$K$2098,4,0)</f>
        <v>Clark</v>
      </c>
      <c r="B302" s="17" t="str">
        <f>VLOOKUP(C302,'Current OBD'!$B$6:$K$2098,3,0)</f>
        <v>06-122</v>
      </c>
      <c r="C302" s="18">
        <v>661305</v>
      </c>
      <c r="D302" s="8" t="s">
        <v>3890</v>
      </c>
      <c r="E302" s="20" t="str">
        <f>IF(VLOOKUP(C302,'Current OBD'!$B$6:$AL$2097,23,0)="Yes","PK"," ")</f>
        <v xml:space="preserve"> </v>
      </c>
      <c r="F302" s="20" t="str">
        <f>IF(VLOOKUP(C302,'Current OBD'!$B$6:$AL$2097,24,0)="Yes","K"," ")</f>
        <v>K</v>
      </c>
      <c r="G302" s="20" t="str">
        <f>IF(VLOOKUP(C302,'Current OBD'!$B$6:$AL$2097,25,0)="Yes","1"," ")</f>
        <v>1</v>
      </c>
      <c r="H302" s="20" t="str">
        <f>IF(VLOOKUP(C302,'Current OBD'!$B$6:$AL$2097,26,0)="Yes","2"," ")</f>
        <v>2</v>
      </c>
      <c r="I302" s="20" t="str">
        <f>IF(VLOOKUP(C302,'Current OBD'!$B$6:$AL$2097,27,0)="Yes","3"," ")</f>
        <v>3</v>
      </c>
      <c r="J302" s="20" t="str">
        <f>IF(VLOOKUP(C302,'Current OBD'!$B$6:$AL$2097,28,0)="Yes","4"," ")</f>
        <v>4</v>
      </c>
      <c r="K302" s="20" t="str">
        <f>IF(VLOOKUP(C302,'Current OBD'!$B$6:$AL$2097,29,0)="Yes","5"," ")</f>
        <v xml:space="preserve"> </v>
      </c>
      <c r="L302" s="20" t="str">
        <f>IF(VLOOKUP(C302,'Current OBD'!$B$6:$AL$2097,30,0)="Yes","6"," ")</f>
        <v xml:space="preserve"> </v>
      </c>
      <c r="M302" s="20" t="str">
        <f>IF(VLOOKUP(C302,'Current OBD'!$B$6:$AL$2097,31,0)="Yes","7"," ")</f>
        <v xml:space="preserve"> </v>
      </c>
      <c r="N302" s="20" t="str">
        <f>IF(VLOOKUP(C302,'Current OBD'!$B$6:$AL$2097,32,0)="Yes","8"," ")</f>
        <v xml:space="preserve"> </v>
      </c>
      <c r="O302" s="20" t="str">
        <f>IF(VLOOKUP(C302,'Current OBD'!$B$6:$AL$2097,33,0)="Yes","9"," ")</f>
        <v xml:space="preserve"> </v>
      </c>
      <c r="P302" s="20" t="str">
        <f>IF(VLOOKUP(C302,'Current OBD'!$B$6:$AL$2097,34,0)="Yes","10"," ")</f>
        <v xml:space="preserve"> </v>
      </c>
      <c r="Q302" s="20" t="str">
        <f>IF(VLOOKUP(C302,'Current OBD'!$B$6:$AL$2097,35,0)="Yes","11"," ")</f>
        <v xml:space="preserve"> </v>
      </c>
      <c r="R302" s="20" t="str">
        <f>IF(VLOOKUP(C302,'Current OBD'!$B$6:$AL$2097,36,0)="Yes","12"," ")</f>
        <v xml:space="preserve"> </v>
      </c>
      <c r="S302" s="44">
        <v>99</v>
      </c>
      <c r="T302" s="44">
        <v>34</v>
      </c>
      <c r="U302" s="44">
        <v>636</v>
      </c>
      <c r="V302" s="12">
        <f>S302/U302</f>
        <v>0.15566037735849056</v>
      </c>
      <c r="W302" s="12">
        <f>T302/U302</f>
        <v>5.3459119496855348E-2</v>
      </c>
      <c r="X302" s="12">
        <f t="shared" si="24"/>
        <v>0.20911949685534592</v>
      </c>
    </row>
    <row r="303" spans="1:24">
      <c r="A303" s="17" t="str">
        <f>VLOOKUP(C303,'Current OBD'!$B$6:$K$2098,4,0)</f>
        <v>Clark</v>
      </c>
      <c r="B303" s="17" t="str">
        <f>VLOOKUP(C303,'Current OBD'!$B$6:$K$2098,3,0)</f>
        <v>06-122</v>
      </c>
      <c r="C303" s="18">
        <v>661306</v>
      </c>
      <c r="D303" s="8" t="s">
        <v>3892</v>
      </c>
      <c r="E303" s="20" t="str">
        <f>IF(VLOOKUP(C303,'Current OBD'!$B$6:$AL$2097,23,0)="Yes","PK"," ")</f>
        <v xml:space="preserve"> </v>
      </c>
      <c r="F303" s="20" t="str">
        <f>IF(VLOOKUP(C303,'Current OBD'!$B$6:$AL$2097,24,0)="Yes","K"," ")</f>
        <v xml:space="preserve"> </v>
      </c>
      <c r="G303" s="20" t="str">
        <f>IF(VLOOKUP(C303,'Current OBD'!$B$6:$AL$2097,25,0)="Yes","1"," ")</f>
        <v xml:space="preserve"> </v>
      </c>
      <c r="H303" s="20" t="str">
        <f>IF(VLOOKUP(C303,'Current OBD'!$B$6:$AL$2097,26,0)="Yes","2"," ")</f>
        <v xml:space="preserve"> </v>
      </c>
      <c r="I303" s="20" t="str">
        <f>IF(VLOOKUP(C303,'Current OBD'!$B$6:$AL$2097,27,0)="Yes","3"," ")</f>
        <v xml:space="preserve"> </v>
      </c>
      <c r="J303" s="20" t="str">
        <f>IF(VLOOKUP(C303,'Current OBD'!$B$6:$AL$2097,28,0)="Yes","4"," ")</f>
        <v xml:space="preserve"> </v>
      </c>
      <c r="K303" s="20" t="str">
        <f>IF(VLOOKUP(C303,'Current OBD'!$B$6:$AL$2097,29,0)="Yes","5"," ")</f>
        <v xml:space="preserve"> </v>
      </c>
      <c r="L303" s="20" t="str">
        <f>IF(VLOOKUP(C303,'Current OBD'!$B$6:$AL$2097,30,0)="Yes","6"," ")</f>
        <v xml:space="preserve"> </v>
      </c>
      <c r="M303" s="20" t="str">
        <f>IF(VLOOKUP(C303,'Current OBD'!$B$6:$AL$2097,31,0)="Yes","7"," ")</f>
        <v>7</v>
      </c>
      <c r="N303" s="20" t="str">
        <f>IF(VLOOKUP(C303,'Current OBD'!$B$6:$AL$2097,32,0)="Yes","8"," ")</f>
        <v>8</v>
      </c>
      <c r="O303" s="20" t="str">
        <f>IF(VLOOKUP(C303,'Current OBD'!$B$6:$AL$2097,33,0)="Yes","9"," ")</f>
        <v xml:space="preserve"> </v>
      </c>
      <c r="P303" s="20" t="str">
        <f>IF(VLOOKUP(C303,'Current OBD'!$B$6:$AL$2097,34,0)="Yes","10"," ")</f>
        <v xml:space="preserve"> </v>
      </c>
      <c r="Q303" s="20" t="str">
        <f>IF(VLOOKUP(C303,'Current OBD'!$B$6:$AL$2097,35,0)="Yes","11"," ")</f>
        <v xml:space="preserve"> </v>
      </c>
      <c r="R303" s="20" t="str">
        <f>IF(VLOOKUP(C303,'Current OBD'!$B$6:$AL$2097,36,0)="Yes","12"," ")</f>
        <v xml:space="preserve"> </v>
      </c>
      <c r="S303" s="44">
        <v>99</v>
      </c>
      <c r="T303" s="44">
        <v>34</v>
      </c>
      <c r="U303" s="44">
        <v>636</v>
      </c>
      <c r="V303" s="12">
        <f>S303/U303</f>
        <v>0.15566037735849056</v>
      </c>
      <c r="W303" s="12">
        <f>T303/U303</f>
        <v>5.3459119496855348E-2</v>
      </c>
      <c r="X303" s="12">
        <f t="shared" si="24"/>
        <v>0.20911949685534592</v>
      </c>
    </row>
    <row r="304" spans="1:24">
      <c r="A304" s="26" t="s">
        <v>225</v>
      </c>
      <c r="B304" s="26" t="s">
        <v>3950</v>
      </c>
      <c r="C304" s="10">
        <v>160549</v>
      </c>
      <c r="D304" s="13" t="s">
        <v>3949</v>
      </c>
      <c r="E304" s="19"/>
      <c r="F304" s="19"/>
      <c r="G304" s="19"/>
      <c r="H304" s="19"/>
      <c r="I304" s="19"/>
      <c r="J304" s="19"/>
      <c r="K304" s="19"/>
      <c r="L304" s="19"/>
      <c r="M304" s="19"/>
      <c r="N304" s="19"/>
      <c r="O304" s="19"/>
      <c r="P304" s="19"/>
      <c r="Q304" s="19"/>
      <c r="R304" s="19"/>
      <c r="S304" s="43">
        <v>8</v>
      </c>
      <c r="T304" s="43">
        <v>5</v>
      </c>
      <c r="U304" s="43">
        <v>25</v>
      </c>
      <c r="V304" s="14"/>
      <c r="W304" s="14"/>
      <c r="X304" s="14">
        <f t="shared" si="24"/>
        <v>0.52</v>
      </c>
    </row>
    <row r="305" spans="1:24">
      <c r="A305" s="17" t="str">
        <f>VLOOKUP(C305,'Current OBD'!$B$6:$K$2098,4,0)</f>
        <v>Clark</v>
      </c>
      <c r="B305" s="17" t="str">
        <f>VLOOKUP(C305,'Current OBD'!$B$6:$K$2098,3,0)</f>
        <v>06-901</v>
      </c>
      <c r="C305" s="18">
        <v>687334</v>
      </c>
      <c r="D305" s="8" t="s">
        <v>3949</v>
      </c>
      <c r="E305" s="20" t="str">
        <f>IF(VLOOKUP(C305,'Current OBD'!$B$6:$AL$2097,23,0)="Yes","PK"," ")</f>
        <v xml:space="preserve"> </v>
      </c>
      <c r="F305" s="20" t="str">
        <f>IF(VLOOKUP(C305,'Current OBD'!$B$6:$AL$2097,24,0)="Yes","K"," ")</f>
        <v xml:space="preserve"> </v>
      </c>
      <c r="G305" s="20" t="str">
        <f>IF(VLOOKUP(C305,'Current OBD'!$B$6:$AL$2097,25,0)="Yes","1"," ")</f>
        <v xml:space="preserve"> </v>
      </c>
      <c r="H305" s="20" t="str">
        <f>IF(VLOOKUP(C305,'Current OBD'!$B$6:$AL$2097,26,0)="Yes","2"," ")</f>
        <v xml:space="preserve"> </v>
      </c>
      <c r="I305" s="20" t="str">
        <f>IF(VLOOKUP(C305,'Current OBD'!$B$6:$AL$2097,27,0)="Yes","3"," ")</f>
        <v xml:space="preserve"> </v>
      </c>
      <c r="J305" s="20" t="str">
        <f>IF(VLOOKUP(C305,'Current OBD'!$B$6:$AL$2097,28,0)="Yes","4"," ")</f>
        <v xml:space="preserve"> </v>
      </c>
      <c r="K305" s="20" t="str">
        <f>IF(VLOOKUP(C305,'Current OBD'!$B$6:$AL$2097,29,0)="Yes","5"," ")</f>
        <v xml:space="preserve"> </v>
      </c>
      <c r="L305" s="20" t="str">
        <f>IF(VLOOKUP(C305,'Current OBD'!$B$6:$AL$2097,30,0)="Yes","6"," ")</f>
        <v xml:space="preserve"> </v>
      </c>
      <c r="M305" s="20" t="str">
        <f>IF(VLOOKUP(C305,'Current OBD'!$B$6:$AL$2097,31,0)="Yes","7"," ")</f>
        <v xml:space="preserve"> </v>
      </c>
      <c r="N305" s="20" t="str">
        <f>IF(VLOOKUP(C305,'Current OBD'!$B$6:$AL$2097,32,0)="Yes","8"," ")</f>
        <v xml:space="preserve"> </v>
      </c>
      <c r="O305" s="20" t="str">
        <f>IF(VLOOKUP(C305,'Current OBD'!$B$6:$AL$2097,33,0)="Yes","9"," ")</f>
        <v>9</v>
      </c>
      <c r="P305" s="20" t="str">
        <f>IF(VLOOKUP(C305,'Current OBD'!$B$6:$AL$2097,34,0)="Yes","10"," ")</f>
        <v xml:space="preserve"> </v>
      </c>
      <c r="Q305" s="20" t="str">
        <f>IF(VLOOKUP(C305,'Current OBD'!$B$6:$AL$2097,35,0)="Yes","11"," ")</f>
        <v xml:space="preserve"> </v>
      </c>
      <c r="R305" s="20" t="str">
        <f>IF(VLOOKUP(C305,'Current OBD'!$B$6:$AL$2097,36,0)="Yes","12"," ")</f>
        <v xml:space="preserve"> </v>
      </c>
      <c r="S305" s="44">
        <v>8</v>
      </c>
      <c r="T305" s="44">
        <v>5</v>
      </c>
      <c r="U305" s="44">
        <v>25</v>
      </c>
      <c r="V305" s="12">
        <f>S305/U305</f>
        <v>0.32</v>
      </c>
      <c r="W305" s="12">
        <f>T305/U305</f>
        <v>0.2</v>
      </c>
      <c r="X305" s="12">
        <f t="shared" si="24"/>
        <v>0.52</v>
      </c>
    </row>
    <row r="306" spans="1:24">
      <c r="A306" s="26" t="s">
        <v>1071</v>
      </c>
      <c r="B306" s="26" t="s">
        <v>1070</v>
      </c>
      <c r="C306" s="10">
        <v>159456</v>
      </c>
      <c r="D306" s="13" t="s">
        <v>1069</v>
      </c>
      <c r="E306" s="19"/>
      <c r="F306" s="19"/>
      <c r="G306" s="19"/>
      <c r="H306" s="19"/>
      <c r="I306" s="19"/>
      <c r="J306" s="19"/>
      <c r="K306" s="19"/>
      <c r="L306" s="19"/>
      <c r="M306" s="19"/>
      <c r="N306" s="19"/>
      <c r="O306" s="19"/>
      <c r="P306" s="19"/>
      <c r="Q306" s="19"/>
      <c r="R306" s="19"/>
      <c r="S306" s="43">
        <v>229</v>
      </c>
      <c r="T306" s="43">
        <v>0</v>
      </c>
      <c r="U306" s="43">
        <v>349</v>
      </c>
      <c r="V306" s="14"/>
      <c r="W306" s="14"/>
      <c r="X306" s="14">
        <f t="shared" si="24"/>
        <v>0.65616045845272208</v>
      </c>
    </row>
    <row r="307" spans="1:24">
      <c r="A307" s="17" t="str">
        <f>VLOOKUP(C307,'Current OBD'!$B$6:$K$2098,4,0)</f>
        <v>Columbia</v>
      </c>
      <c r="B307" s="17" t="str">
        <f>VLOOKUP(C307,'Current OBD'!$B$6:$K$2098,3,0)</f>
        <v>07-002</v>
      </c>
      <c r="C307" s="18">
        <v>661308</v>
      </c>
      <c r="D307" s="8" t="s">
        <v>1072</v>
      </c>
      <c r="E307" s="20" t="str">
        <f>IF(VLOOKUP(C307,'Current OBD'!$B$6:$AL$2097,23,0)="Yes","PK"," ")</f>
        <v>PK</v>
      </c>
      <c r="F307" s="20" t="str">
        <f>IF(VLOOKUP(C307,'Current OBD'!$B$6:$AL$2097,24,0)="Yes","K"," ")</f>
        <v>K</v>
      </c>
      <c r="G307" s="20" t="str">
        <f>IF(VLOOKUP(C307,'Current OBD'!$B$6:$AL$2097,25,0)="Yes","1"," ")</f>
        <v>1</v>
      </c>
      <c r="H307" s="20" t="str">
        <f>IF(VLOOKUP(C307,'Current OBD'!$B$6:$AL$2097,26,0)="Yes","2"," ")</f>
        <v>2</v>
      </c>
      <c r="I307" s="20" t="str">
        <f>IF(VLOOKUP(C307,'Current OBD'!$B$6:$AL$2097,27,0)="Yes","3"," ")</f>
        <v>3</v>
      </c>
      <c r="J307" s="20" t="str">
        <f>IF(VLOOKUP(C307,'Current OBD'!$B$6:$AL$2097,28,0)="Yes","4"," ")</f>
        <v>4</v>
      </c>
      <c r="K307" s="20" t="str">
        <f>IF(VLOOKUP(C307,'Current OBD'!$B$6:$AL$2097,29,0)="Yes","5"," ")</f>
        <v>5</v>
      </c>
      <c r="L307" s="20" t="str">
        <f>IF(VLOOKUP(C307,'Current OBD'!$B$6:$AL$2097,30,0)="Yes","6"," ")</f>
        <v xml:space="preserve"> </v>
      </c>
      <c r="M307" s="20" t="str">
        <f>IF(VLOOKUP(C307,'Current OBD'!$B$6:$AL$2097,31,0)="Yes","7"," ")</f>
        <v xml:space="preserve"> </v>
      </c>
      <c r="N307" s="20" t="str">
        <f>IF(VLOOKUP(C307,'Current OBD'!$B$6:$AL$2097,32,0)="Yes","8"," ")</f>
        <v xml:space="preserve"> </v>
      </c>
      <c r="O307" s="20" t="str">
        <f>IF(VLOOKUP(C307,'Current OBD'!$B$6:$AL$2097,33,0)="Yes","9"," ")</f>
        <v xml:space="preserve"> </v>
      </c>
      <c r="P307" s="20" t="str">
        <f>IF(VLOOKUP(C307,'Current OBD'!$B$6:$AL$2097,34,0)="Yes","10"," ")</f>
        <v xml:space="preserve"> </v>
      </c>
      <c r="Q307" s="20" t="str">
        <f>IF(VLOOKUP(C307,'Current OBD'!$B$6:$AL$2097,35,0)="Yes","11"," ")</f>
        <v xml:space="preserve"> </v>
      </c>
      <c r="R307" s="20" t="str">
        <f>IF(VLOOKUP(C307,'Current OBD'!$B$6:$AL$2097,36,0)="Yes","12"," ")</f>
        <v xml:space="preserve"> </v>
      </c>
      <c r="S307" s="44">
        <v>120</v>
      </c>
      <c r="T307" s="44">
        <v>0</v>
      </c>
      <c r="U307" s="44">
        <v>182</v>
      </c>
      <c r="V307" s="12">
        <f>S307/U307</f>
        <v>0.65934065934065933</v>
      </c>
      <c r="W307" s="12">
        <f>T307/U307</f>
        <v>0</v>
      </c>
      <c r="X307" s="12">
        <f t="shared" si="24"/>
        <v>0.65934065934065933</v>
      </c>
    </row>
    <row r="308" spans="1:24">
      <c r="A308" s="17" t="str">
        <f>VLOOKUP(C308,'Current OBD'!$B$6:$K$2098,4,0)</f>
        <v>Columbia</v>
      </c>
      <c r="B308" s="17" t="str">
        <f>VLOOKUP(C308,'Current OBD'!$B$6:$K$2098,3,0)</f>
        <v>07-002</v>
      </c>
      <c r="C308" s="18">
        <v>661310</v>
      </c>
      <c r="D308" s="8" t="s">
        <v>1076</v>
      </c>
      <c r="E308" s="20" t="str">
        <f>IF(VLOOKUP(C308,'Current OBD'!$B$6:$AL$2097,23,0)="Yes","PK"," ")</f>
        <v xml:space="preserve"> </v>
      </c>
      <c r="F308" s="20" t="str">
        <f>IF(VLOOKUP(C308,'Current OBD'!$B$6:$AL$2097,24,0)="Yes","K"," ")</f>
        <v xml:space="preserve"> </v>
      </c>
      <c r="G308" s="20" t="str">
        <f>IF(VLOOKUP(C308,'Current OBD'!$B$6:$AL$2097,25,0)="Yes","1"," ")</f>
        <v xml:space="preserve"> </v>
      </c>
      <c r="H308" s="20" t="str">
        <f>IF(VLOOKUP(C308,'Current OBD'!$B$6:$AL$2097,26,0)="Yes","2"," ")</f>
        <v xml:space="preserve"> </v>
      </c>
      <c r="I308" s="20" t="str">
        <f>IF(VLOOKUP(C308,'Current OBD'!$B$6:$AL$2097,27,0)="Yes","3"," ")</f>
        <v xml:space="preserve"> </v>
      </c>
      <c r="J308" s="20" t="str">
        <f>IF(VLOOKUP(C308,'Current OBD'!$B$6:$AL$2097,28,0)="Yes","4"," ")</f>
        <v xml:space="preserve"> </v>
      </c>
      <c r="K308" s="20" t="str">
        <f>IF(VLOOKUP(C308,'Current OBD'!$B$6:$AL$2097,29,0)="Yes","5"," ")</f>
        <v xml:space="preserve"> </v>
      </c>
      <c r="L308" s="20" t="str">
        <f>IF(VLOOKUP(C308,'Current OBD'!$B$6:$AL$2097,30,0)="Yes","6"," ")</f>
        <v xml:space="preserve"> </v>
      </c>
      <c r="M308" s="20" t="str">
        <f>IF(VLOOKUP(C308,'Current OBD'!$B$6:$AL$2097,31,0)="Yes","7"," ")</f>
        <v xml:space="preserve"> </v>
      </c>
      <c r="N308" s="20" t="str">
        <f>IF(VLOOKUP(C308,'Current OBD'!$B$6:$AL$2097,32,0)="Yes","8"," ")</f>
        <v xml:space="preserve"> </v>
      </c>
      <c r="O308" s="20" t="str">
        <f>IF(VLOOKUP(C308,'Current OBD'!$B$6:$AL$2097,33,0)="Yes","9"," ")</f>
        <v>9</v>
      </c>
      <c r="P308" s="20" t="str">
        <f>IF(VLOOKUP(C308,'Current OBD'!$B$6:$AL$2097,34,0)="Yes","10"," ")</f>
        <v>10</v>
      </c>
      <c r="Q308" s="20" t="str">
        <f>IF(VLOOKUP(C308,'Current OBD'!$B$6:$AL$2097,35,0)="Yes","11"," ")</f>
        <v>11</v>
      </c>
      <c r="R308" s="20" t="str">
        <f>IF(VLOOKUP(C308,'Current OBD'!$B$6:$AL$2097,36,0)="Yes","12"," ")</f>
        <v>12</v>
      </c>
      <c r="S308" s="44">
        <v>63</v>
      </c>
      <c r="T308" s="44">
        <v>0</v>
      </c>
      <c r="U308" s="44">
        <v>90</v>
      </c>
      <c r="V308" s="12">
        <f>S308/U308</f>
        <v>0.7</v>
      </c>
      <c r="W308" s="12">
        <f>T308/U308</f>
        <v>0</v>
      </c>
      <c r="X308" s="12">
        <f t="shared" si="24"/>
        <v>0.7</v>
      </c>
    </row>
    <row r="309" spans="1:24">
      <c r="A309" s="17" t="str">
        <f>VLOOKUP(C309,'Current OBD'!$B$6:$K$2098,4,0)</f>
        <v>Columbia</v>
      </c>
      <c r="B309" s="17" t="str">
        <f>VLOOKUP(C309,'Current OBD'!$B$6:$K$2098,3,0)</f>
        <v>07-002</v>
      </c>
      <c r="C309" s="18">
        <v>661309</v>
      </c>
      <c r="D309" s="8" t="s">
        <v>1078</v>
      </c>
      <c r="E309" s="20" t="str">
        <f>IF(VLOOKUP(C309,'Current OBD'!$B$6:$AL$2097,23,0)="Yes","PK"," ")</f>
        <v xml:space="preserve"> </v>
      </c>
      <c r="F309" s="20" t="str">
        <f>IF(VLOOKUP(C309,'Current OBD'!$B$6:$AL$2097,24,0)="Yes","K"," ")</f>
        <v xml:space="preserve"> </v>
      </c>
      <c r="G309" s="20" t="str">
        <f>IF(VLOOKUP(C309,'Current OBD'!$B$6:$AL$2097,25,0)="Yes","1"," ")</f>
        <v xml:space="preserve"> </v>
      </c>
      <c r="H309" s="20" t="str">
        <f>IF(VLOOKUP(C309,'Current OBD'!$B$6:$AL$2097,26,0)="Yes","2"," ")</f>
        <v xml:space="preserve"> </v>
      </c>
      <c r="I309" s="20" t="str">
        <f>IF(VLOOKUP(C309,'Current OBD'!$B$6:$AL$2097,27,0)="Yes","3"," ")</f>
        <v xml:space="preserve"> </v>
      </c>
      <c r="J309" s="20" t="str">
        <f>IF(VLOOKUP(C309,'Current OBD'!$B$6:$AL$2097,28,0)="Yes","4"," ")</f>
        <v xml:space="preserve"> </v>
      </c>
      <c r="K309" s="20" t="str">
        <f>IF(VLOOKUP(C309,'Current OBD'!$B$6:$AL$2097,29,0)="Yes","5"," ")</f>
        <v xml:space="preserve"> </v>
      </c>
      <c r="L309" s="20" t="str">
        <f>IF(VLOOKUP(C309,'Current OBD'!$B$6:$AL$2097,30,0)="Yes","6"," ")</f>
        <v>6</v>
      </c>
      <c r="M309" s="20" t="str">
        <f>IF(VLOOKUP(C309,'Current OBD'!$B$6:$AL$2097,31,0)="Yes","7"," ")</f>
        <v>7</v>
      </c>
      <c r="N309" s="20" t="str">
        <f>IF(VLOOKUP(C309,'Current OBD'!$B$6:$AL$2097,32,0)="Yes","8"," ")</f>
        <v>8</v>
      </c>
      <c r="O309" s="20" t="str">
        <f>IF(VLOOKUP(C309,'Current OBD'!$B$6:$AL$2097,33,0)="Yes","9"," ")</f>
        <v xml:space="preserve"> </v>
      </c>
      <c r="P309" s="20" t="str">
        <f>IF(VLOOKUP(C309,'Current OBD'!$B$6:$AL$2097,34,0)="Yes","10"," ")</f>
        <v xml:space="preserve"> </v>
      </c>
      <c r="Q309" s="20" t="str">
        <f>IF(VLOOKUP(C309,'Current OBD'!$B$6:$AL$2097,35,0)="Yes","11"," ")</f>
        <v xml:space="preserve"> </v>
      </c>
      <c r="R309" s="20" t="str">
        <f>IF(VLOOKUP(C309,'Current OBD'!$B$6:$AL$2097,36,0)="Yes","12"," ")</f>
        <v xml:space="preserve"> </v>
      </c>
      <c r="S309" s="44">
        <v>46</v>
      </c>
      <c r="T309" s="44">
        <v>0</v>
      </c>
      <c r="U309" s="44">
        <v>77</v>
      </c>
      <c r="V309" s="12">
        <f>S309/U309</f>
        <v>0.59740259740259738</v>
      </c>
      <c r="W309" s="12">
        <f>T309/U309</f>
        <v>0</v>
      </c>
      <c r="X309" s="12">
        <f t="shared" si="24"/>
        <v>0.59740259740259738</v>
      </c>
    </row>
    <row r="310" spans="1:24">
      <c r="A310" s="26" t="s">
        <v>1071</v>
      </c>
      <c r="B310" s="26" t="s">
        <v>4653</v>
      </c>
      <c r="C310" s="10">
        <v>160510</v>
      </c>
      <c r="D310" s="13" t="s">
        <v>4652</v>
      </c>
      <c r="E310" s="19"/>
      <c r="F310" s="19"/>
      <c r="G310" s="19"/>
      <c r="H310" s="19"/>
      <c r="I310" s="19"/>
      <c r="J310" s="19"/>
      <c r="K310" s="19"/>
      <c r="L310" s="19"/>
      <c r="M310" s="19"/>
      <c r="N310" s="19"/>
      <c r="O310" s="19"/>
      <c r="P310" s="19"/>
      <c r="Q310" s="19"/>
      <c r="R310" s="19"/>
      <c r="S310" s="43">
        <v>22</v>
      </c>
      <c r="T310" s="43">
        <v>0</v>
      </c>
      <c r="U310" s="43">
        <v>24</v>
      </c>
      <c r="V310" s="14"/>
      <c r="W310" s="14"/>
      <c r="X310" s="14">
        <f t="shared" si="24"/>
        <v>0.91666666666666663</v>
      </c>
    </row>
    <row r="311" spans="1:24">
      <c r="A311" s="17" t="str">
        <f>VLOOKUP(C311,'Current OBD'!$B$6:$K$2098,4,0)</f>
        <v>Columbia</v>
      </c>
      <c r="B311" s="17" t="str">
        <f>VLOOKUP(C311,'Current OBD'!$B$6:$K$2098,3,0)</f>
        <v>07-035</v>
      </c>
      <c r="C311" s="18">
        <v>686340</v>
      </c>
      <c r="D311" s="8" t="s">
        <v>4652</v>
      </c>
      <c r="E311" s="20" t="str">
        <f>IF(VLOOKUP(C311,'Current OBD'!$B$6:$AL$2097,23,0)="Yes","PK"," ")</f>
        <v>PK</v>
      </c>
      <c r="F311" s="20" t="str">
        <f>IF(VLOOKUP(C311,'Current OBD'!$B$6:$AL$2097,24,0)="Yes","K"," ")</f>
        <v>K</v>
      </c>
      <c r="G311" s="20" t="str">
        <f>IF(VLOOKUP(C311,'Current OBD'!$B$6:$AL$2097,25,0)="Yes","1"," ")</f>
        <v>1</v>
      </c>
      <c r="H311" s="20" t="str">
        <f>IF(VLOOKUP(C311,'Current OBD'!$B$6:$AL$2097,26,0)="Yes","2"," ")</f>
        <v>2</v>
      </c>
      <c r="I311" s="20" t="str">
        <f>IF(VLOOKUP(C311,'Current OBD'!$B$6:$AL$2097,27,0)="Yes","3"," ")</f>
        <v>3</v>
      </c>
      <c r="J311" s="20" t="str">
        <f>IF(VLOOKUP(C311,'Current OBD'!$B$6:$AL$2097,28,0)="Yes","4"," ")</f>
        <v>4</v>
      </c>
      <c r="K311" s="20" t="str">
        <f>IF(VLOOKUP(C311,'Current OBD'!$B$6:$AL$2097,29,0)="Yes","5"," ")</f>
        <v>5</v>
      </c>
      <c r="L311" s="20" t="str">
        <f>IF(VLOOKUP(C311,'Current OBD'!$B$6:$AL$2097,30,0)="Yes","6"," ")</f>
        <v>6</v>
      </c>
      <c r="M311" s="20" t="str">
        <f>IF(VLOOKUP(C311,'Current OBD'!$B$6:$AL$2097,31,0)="Yes","7"," ")</f>
        <v>7</v>
      </c>
      <c r="N311" s="20" t="str">
        <f>IF(VLOOKUP(C311,'Current OBD'!$B$6:$AL$2097,32,0)="Yes","8"," ")</f>
        <v>8</v>
      </c>
      <c r="O311" s="20" t="str">
        <f>IF(VLOOKUP(C311,'Current OBD'!$B$6:$AL$2097,33,0)="Yes","9"," ")</f>
        <v xml:space="preserve"> </v>
      </c>
      <c r="P311" s="20" t="str">
        <f>IF(VLOOKUP(C311,'Current OBD'!$B$6:$AL$2097,34,0)="Yes","10"," ")</f>
        <v xml:space="preserve"> </v>
      </c>
      <c r="Q311" s="20" t="str">
        <f>IF(VLOOKUP(C311,'Current OBD'!$B$6:$AL$2097,35,0)="Yes","11"," ")</f>
        <v xml:space="preserve"> </v>
      </c>
      <c r="R311" s="20" t="str">
        <f>IF(VLOOKUP(C311,'Current OBD'!$B$6:$AL$2097,36,0)="Yes","12"," ")</f>
        <v xml:space="preserve"> </v>
      </c>
      <c r="S311" s="44">
        <v>22</v>
      </c>
      <c r="T311" s="44">
        <v>0</v>
      </c>
      <c r="U311" s="44">
        <v>24</v>
      </c>
      <c r="V311" s="12">
        <f>S311/U311</f>
        <v>0.91666666666666663</v>
      </c>
      <c r="W311" s="12">
        <f>T311/U311</f>
        <v>0</v>
      </c>
      <c r="X311" s="12">
        <f t="shared" si="24"/>
        <v>0.91666666666666663</v>
      </c>
    </row>
    <row r="312" spans="1:24">
      <c r="A312" s="26" t="s">
        <v>647</v>
      </c>
      <c r="B312" s="26" t="s">
        <v>2465</v>
      </c>
      <c r="C312" s="10">
        <v>159910</v>
      </c>
      <c r="D312" s="13" t="s">
        <v>2464</v>
      </c>
      <c r="E312" s="19"/>
      <c r="F312" s="19"/>
      <c r="G312" s="19"/>
      <c r="H312" s="19"/>
      <c r="I312" s="19"/>
      <c r="J312" s="19"/>
      <c r="K312" s="19"/>
      <c r="L312" s="19"/>
      <c r="M312" s="19"/>
      <c r="N312" s="19"/>
      <c r="O312" s="19"/>
      <c r="P312" s="19"/>
      <c r="Q312" s="19"/>
      <c r="R312" s="19"/>
      <c r="S312" s="43">
        <v>4995</v>
      </c>
      <c r="T312" s="43">
        <v>0</v>
      </c>
      <c r="U312" s="43">
        <v>6212</v>
      </c>
      <c r="V312" s="14"/>
      <c r="W312" s="14"/>
      <c r="X312" s="14">
        <f t="shared" si="24"/>
        <v>0.80408886027044435</v>
      </c>
    </row>
    <row r="313" spans="1:24">
      <c r="A313" s="17" t="str">
        <f>VLOOKUP(C313,'Current OBD'!$B$6:$K$2098,4,0)</f>
        <v>Cowlitz</v>
      </c>
      <c r="B313" s="17" t="str">
        <f>VLOOKUP(C313,'Current OBD'!$B$6:$K$2098,3,0)</f>
        <v>08-122</v>
      </c>
      <c r="C313" s="18">
        <v>662473</v>
      </c>
      <c r="D313" s="8" t="s">
        <v>2466</v>
      </c>
      <c r="E313" s="20" t="str">
        <f>IF(VLOOKUP(C313,'Current OBD'!$B$6:$AL$2097,23,0)="Yes","PK"," ")</f>
        <v>PK</v>
      </c>
      <c r="F313" s="20" t="str">
        <f>IF(VLOOKUP(C313,'Current OBD'!$B$6:$AL$2097,24,0)="Yes","K"," ")</f>
        <v>K</v>
      </c>
      <c r="G313" s="20" t="str">
        <f>IF(VLOOKUP(C313,'Current OBD'!$B$6:$AL$2097,25,0)="Yes","1"," ")</f>
        <v xml:space="preserve"> </v>
      </c>
      <c r="H313" s="20" t="str">
        <f>IF(VLOOKUP(C313,'Current OBD'!$B$6:$AL$2097,26,0)="Yes","2"," ")</f>
        <v xml:space="preserve"> </v>
      </c>
      <c r="I313" s="20" t="str">
        <f>IF(VLOOKUP(C313,'Current OBD'!$B$6:$AL$2097,27,0)="Yes","3"," ")</f>
        <v xml:space="preserve"> </v>
      </c>
      <c r="J313" s="20" t="str">
        <f>IF(VLOOKUP(C313,'Current OBD'!$B$6:$AL$2097,28,0)="Yes","4"," ")</f>
        <v xml:space="preserve"> </v>
      </c>
      <c r="K313" s="20" t="str">
        <f>IF(VLOOKUP(C313,'Current OBD'!$B$6:$AL$2097,29,0)="Yes","5"," ")</f>
        <v xml:space="preserve"> </v>
      </c>
      <c r="L313" s="20" t="str">
        <f>IF(VLOOKUP(C313,'Current OBD'!$B$6:$AL$2097,30,0)="Yes","6"," ")</f>
        <v xml:space="preserve"> </v>
      </c>
      <c r="M313" s="20" t="str">
        <f>IF(VLOOKUP(C313,'Current OBD'!$B$6:$AL$2097,31,0)="Yes","7"," ")</f>
        <v xml:space="preserve"> </v>
      </c>
      <c r="N313" s="20" t="str">
        <f>IF(VLOOKUP(C313,'Current OBD'!$B$6:$AL$2097,32,0)="Yes","8"," ")</f>
        <v xml:space="preserve"> </v>
      </c>
      <c r="O313" s="20" t="str">
        <f>IF(VLOOKUP(C313,'Current OBD'!$B$6:$AL$2097,33,0)="Yes","9"," ")</f>
        <v xml:space="preserve"> </v>
      </c>
      <c r="P313" s="20" t="str">
        <f>IF(VLOOKUP(C313,'Current OBD'!$B$6:$AL$2097,34,0)="Yes","10"," ")</f>
        <v xml:space="preserve"> </v>
      </c>
      <c r="Q313" s="20" t="str">
        <f>IF(VLOOKUP(C313,'Current OBD'!$B$6:$AL$2097,35,0)="Yes","11"," ")</f>
        <v xml:space="preserve"> </v>
      </c>
      <c r="R313" s="20" t="str">
        <f>IF(VLOOKUP(C313,'Current OBD'!$B$6:$AL$2097,36,0)="Yes","12"," ")</f>
        <v xml:space="preserve"> </v>
      </c>
      <c r="S313" s="44">
        <v>117</v>
      </c>
      <c r="T313" s="44">
        <v>0</v>
      </c>
      <c r="U313" s="44">
        <v>135</v>
      </c>
      <c r="V313" s="12">
        <f t="shared" ref="V313:V327" si="29">S313/U313</f>
        <v>0.8666666666666667</v>
      </c>
      <c r="W313" s="12">
        <f t="shared" ref="W313:W327" si="30">T313/U313</f>
        <v>0</v>
      </c>
      <c r="X313" s="12">
        <f t="shared" si="24"/>
        <v>0.8666666666666667</v>
      </c>
    </row>
    <row r="314" spans="1:24">
      <c r="A314" s="17" t="str">
        <f>VLOOKUP(C314,'Current OBD'!$B$6:$K$2098,4,0)</f>
        <v>Cowlitz</v>
      </c>
      <c r="B314" s="17" t="str">
        <f>VLOOKUP(C314,'Current OBD'!$B$6:$K$2098,3,0)</f>
        <v>08-122</v>
      </c>
      <c r="C314" s="18">
        <v>665293</v>
      </c>
      <c r="D314" s="8" t="s">
        <v>172</v>
      </c>
      <c r="E314" s="20" t="str">
        <f>IF(VLOOKUP(C314,'Current OBD'!$B$6:$AL$2097,23,0)="Yes","PK"," ")</f>
        <v xml:space="preserve"> </v>
      </c>
      <c r="F314" s="20" t="str">
        <f>IF(VLOOKUP(C314,'Current OBD'!$B$6:$AL$2097,24,0)="Yes","K"," ")</f>
        <v xml:space="preserve"> </v>
      </c>
      <c r="G314" s="20" t="str">
        <f>IF(VLOOKUP(C314,'Current OBD'!$B$6:$AL$2097,25,0)="Yes","1"," ")</f>
        <v xml:space="preserve"> </v>
      </c>
      <c r="H314" s="20" t="str">
        <f>IF(VLOOKUP(C314,'Current OBD'!$B$6:$AL$2097,26,0)="Yes","2"," ")</f>
        <v xml:space="preserve"> </v>
      </c>
      <c r="I314" s="20" t="str">
        <f>IF(VLOOKUP(C314,'Current OBD'!$B$6:$AL$2097,27,0)="Yes","3"," ")</f>
        <v xml:space="preserve"> </v>
      </c>
      <c r="J314" s="20" t="str">
        <f>IF(VLOOKUP(C314,'Current OBD'!$B$6:$AL$2097,28,0)="Yes","4"," ")</f>
        <v xml:space="preserve"> </v>
      </c>
      <c r="K314" s="20" t="str">
        <f>IF(VLOOKUP(C314,'Current OBD'!$B$6:$AL$2097,29,0)="Yes","5"," ")</f>
        <v xml:space="preserve"> </v>
      </c>
      <c r="L314" s="20" t="str">
        <f>IF(VLOOKUP(C314,'Current OBD'!$B$6:$AL$2097,30,0)="Yes","6"," ")</f>
        <v>6</v>
      </c>
      <c r="M314" s="20" t="str">
        <f>IF(VLOOKUP(C314,'Current OBD'!$B$6:$AL$2097,31,0)="Yes","7"," ")</f>
        <v>7</v>
      </c>
      <c r="N314" s="20" t="str">
        <f>IF(VLOOKUP(C314,'Current OBD'!$B$6:$AL$2097,32,0)="Yes","8"," ")</f>
        <v>8</v>
      </c>
      <c r="O314" s="20" t="str">
        <f>IF(VLOOKUP(C314,'Current OBD'!$B$6:$AL$2097,33,0)="Yes","9"," ")</f>
        <v xml:space="preserve"> </v>
      </c>
      <c r="P314" s="20" t="str">
        <f>IF(VLOOKUP(C314,'Current OBD'!$B$6:$AL$2097,34,0)="Yes","10"," ")</f>
        <v xml:space="preserve"> </v>
      </c>
      <c r="Q314" s="20" t="str">
        <f>IF(VLOOKUP(C314,'Current OBD'!$B$6:$AL$2097,35,0)="Yes","11"," ")</f>
        <v xml:space="preserve"> </v>
      </c>
      <c r="R314" s="20" t="str">
        <f>IF(VLOOKUP(C314,'Current OBD'!$B$6:$AL$2097,36,0)="Yes","12"," ")</f>
        <v xml:space="preserve"> </v>
      </c>
      <c r="S314" s="44">
        <v>392</v>
      </c>
      <c r="T314" s="44">
        <v>0</v>
      </c>
      <c r="U314" s="44">
        <v>470</v>
      </c>
      <c r="V314" s="12">
        <f t="shared" si="29"/>
        <v>0.83404255319148934</v>
      </c>
      <c r="W314" s="12">
        <f t="shared" si="30"/>
        <v>0</v>
      </c>
      <c r="X314" s="12">
        <f t="shared" si="24"/>
        <v>0.83404255319148934</v>
      </c>
    </row>
    <row r="315" spans="1:24">
      <c r="A315" s="17" t="str">
        <f>VLOOKUP(C315,'Current OBD'!$B$6:$K$2098,4,0)</f>
        <v>Cowlitz</v>
      </c>
      <c r="B315" s="17" t="str">
        <f>VLOOKUP(C315,'Current OBD'!$B$6:$K$2098,3,0)</f>
        <v>08-122</v>
      </c>
      <c r="C315" s="18">
        <v>661312</v>
      </c>
      <c r="D315" s="8" t="s">
        <v>2469</v>
      </c>
      <c r="E315" s="20" t="str">
        <f>IF(VLOOKUP(C315,'Current OBD'!$B$6:$AL$2097,23,0)="Yes","PK"," ")</f>
        <v xml:space="preserve"> </v>
      </c>
      <c r="F315" s="20" t="str">
        <f>IF(VLOOKUP(C315,'Current OBD'!$B$6:$AL$2097,24,0)="Yes","K"," ")</f>
        <v>K</v>
      </c>
      <c r="G315" s="20" t="str">
        <f>IF(VLOOKUP(C315,'Current OBD'!$B$6:$AL$2097,25,0)="Yes","1"," ")</f>
        <v>1</v>
      </c>
      <c r="H315" s="20" t="str">
        <f>IF(VLOOKUP(C315,'Current OBD'!$B$6:$AL$2097,26,0)="Yes","2"," ")</f>
        <v>2</v>
      </c>
      <c r="I315" s="20" t="str">
        <f>IF(VLOOKUP(C315,'Current OBD'!$B$6:$AL$2097,27,0)="Yes","3"," ")</f>
        <v>3</v>
      </c>
      <c r="J315" s="20" t="str">
        <f>IF(VLOOKUP(C315,'Current OBD'!$B$6:$AL$2097,28,0)="Yes","4"," ")</f>
        <v>4</v>
      </c>
      <c r="K315" s="20" t="str">
        <f>IF(VLOOKUP(C315,'Current OBD'!$B$6:$AL$2097,29,0)="Yes","5"," ")</f>
        <v>5</v>
      </c>
      <c r="L315" s="20" t="str">
        <f>IF(VLOOKUP(C315,'Current OBD'!$B$6:$AL$2097,30,0)="Yes","6"," ")</f>
        <v xml:space="preserve"> </v>
      </c>
      <c r="M315" s="20" t="str">
        <f>IF(VLOOKUP(C315,'Current OBD'!$B$6:$AL$2097,31,0)="Yes","7"," ")</f>
        <v xml:space="preserve"> </v>
      </c>
      <c r="N315" s="20" t="str">
        <f>IF(VLOOKUP(C315,'Current OBD'!$B$6:$AL$2097,32,0)="Yes","8"," ")</f>
        <v xml:space="preserve"> </v>
      </c>
      <c r="O315" s="20" t="str">
        <f>IF(VLOOKUP(C315,'Current OBD'!$B$6:$AL$2097,33,0)="Yes","9"," ")</f>
        <v xml:space="preserve"> </v>
      </c>
      <c r="P315" s="20" t="str">
        <f>IF(VLOOKUP(C315,'Current OBD'!$B$6:$AL$2097,34,0)="Yes","10"," ")</f>
        <v xml:space="preserve"> </v>
      </c>
      <c r="Q315" s="20" t="str">
        <f>IF(VLOOKUP(C315,'Current OBD'!$B$6:$AL$2097,35,0)="Yes","11"," ")</f>
        <v xml:space="preserve"> </v>
      </c>
      <c r="R315" s="20" t="str">
        <f>IF(VLOOKUP(C315,'Current OBD'!$B$6:$AL$2097,36,0)="Yes","12"," ")</f>
        <v xml:space="preserve"> </v>
      </c>
      <c r="S315" s="44">
        <v>264</v>
      </c>
      <c r="T315" s="44">
        <v>0</v>
      </c>
      <c r="U315" s="44">
        <v>334</v>
      </c>
      <c r="V315" s="12">
        <f t="shared" si="29"/>
        <v>0.79041916167664672</v>
      </c>
      <c r="W315" s="12">
        <f t="shared" si="30"/>
        <v>0</v>
      </c>
      <c r="X315" s="12">
        <f t="shared" si="24"/>
        <v>0.79041916167664672</v>
      </c>
    </row>
    <row r="316" spans="1:24">
      <c r="A316" s="17" t="str">
        <f>VLOOKUP(C316,'Current OBD'!$B$6:$K$2098,4,0)</f>
        <v>Cowlitz</v>
      </c>
      <c r="B316" s="17" t="str">
        <f>VLOOKUP(C316,'Current OBD'!$B$6:$K$2098,3,0)</f>
        <v>08-122</v>
      </c>
      <c r="C316" s="18">
        <v>661313</v>
      </c>
      <c r="D316" s="8" t="s">
        <v>2471</v>
      </c>
      <c r="E316" s="20" t="str">
        <f>IF(VLOOKUP(C316,'Current OBD'!$B$6:$AL$2097,23,0)="Yes","PK"," ")</f>
        <v xml:space="preserve"> </v>
      </c>
      <c r="F316" s="20" t="str">
        <f>IF(VLOOKUP(C316,'Current OBD'!$B$6:$AL$2097,24,0)="Yes","K"," ")</f>
        <v>K</v>
      </c>
      <c r="G316" s="20" t="str">
        <f>IF(VLOOKUP(C316,'Current OBD'!$B$6:$AL$2097,25,0)="Yes","1"," ")</f>
        <v>1</v>
      </c>
      <c r="H316" s="20" t="str">
        <f>IF(VLOOKUP(C316,'Current OBD'!$B$6:$AL$2097,26,0)="Yes","2"," ")</f>
        <v>2</v>
      </c>
      <c r="I316" s="20" t="str">
        <f>IF(VLOOKUP(C316,'Current OBD'!$B$6:$AL$2097,27,0)="Yes","3"," ")</f>
        <v>3</v>
      </c>
      <c r="J316" s="20" t="str">
        <f>IF(VLOOKUP(C316,'Current OBD'!$B$6:$AL$2097,28,0)="Yes","4"," ")</f>
        <v>4</v>
      </c>
      <c r="K316" s="20" t="str">
        <f>IF(VLOOKUP(C316,'Current OBD'!$B$6:$AL$2097,29,0)="Yes","5"," ")</f>
        <v>5</v>
      </c>
      <c r="L316" s="20" t="str">
        <f>IF(VLOOKUP(C316,'Current OBD'!$B$6:$AL$2097,30,0)="Yes","6"," ")</f>
        <v xml:space="preserve"> </v>
      </c>
      <c r="M316" s="20" t="str">
        <f>IF(VLOOKUP(C316,'Current OBD'!$B$6:$AL$2097,31,0)="Yes","7"," ")</f>
        <v xml:space="preserve"> </v>
      </c>
      <c r="N316" s="20" t="str">
        <f>IF(VLOOKUP(C316,'Current OBD'!$B$6:$AL$2097,32,0)="Yes","8"," ")</f>
        <v xml:space="preserve"> </v>
      </c>
      <c r="O316" s="20" t="str">
        <f>IF(VLOOKUP(C316,'Current OBD'!$B$6:$AL$2097,33,0)="Yes","9"," ")</f>
        <v xml:space="preserve"> </v>
      </c>
      <c r="P316" s="20" t="str">
        <f>IF(VLOOKUP(C316,'Current OBD'!$B$6:$AL$2097,34,0)="Yes","10"," ")</f>
        <v xml:space="preserve"> </v>
      </c>
      <c r="Q316" s="20" t="str">
        <f>IF(VLOOKUP(C316,'Current OBD'!$B$6:$AL$2097,35,0)="Yes","11"," ")</f>
        <v xml:space="preserve"> </v>
      </c>
      <c r="R316" s="20" t="str">
        <f>IF(VLOOKUP(C316,'Current OBD'!$B$6:$AL$2097,36,0)="Yes","12"," ")</f>
        <v xml:space="preserve"> </v>
      </c>
      <c r="S316" s="44">
        <v>243</v>
      </c>
      <c r="T316" s="44">
        <v>0</v>
      </c>
      <c r="U316" s="44">
        <v>367</v>
      </c>
      <c r="V316" s="12">
        <f t="shared" si="29"/>
        <v>0.66212534059945505</v>
      </c>
      <c r="W316" s="12">
        <f t="shared" si="30"/>
        <v>0</v>
      </c>
      <c r="X316" s="12">
        <f t="shared" si="24"/>
        <v>0.66212534059945505</v>
      </c>
    </row>
    <row r="317" spans="1:24">
      <c r="A317" s="17" t="str">
        <f>VLOOKUP(C317,'Current OBD'!$B$6:$K$2098,4,0)</f>
        <v>Cowlitz</v>
      </c>
      <c r="B317" s="17" t="str">
        <f>VLOOKUP(C317,'Current OBD'!$B$6:$K$2098,3,0)</f>
        <v>08-122</v>
      </c>
      <c r="C317" s="18">
        <v>683603</v>
      </c>
      <c r="D317" s="8" t="s">
        <v>2473</v>
      </c>
      <c r="E317" s="20" t="str">
        <f>IF(VLOOKUP(C317,'Current OBD'!$B$6:$AL$2097,23,0)="Yes","PK"," ")</f>
        <v xml:space="preserve"> </v>
      </c>
      <c r="F317" s="20" t="str">
        <f>IF(VLOOKUP(C317,'Current OBD'!$B$6:$AL$2097,24,0)="Yes","K"," ")</f>
        <v xml:space="preserve"> </v>
      </c>
      <c r="G317" s="20" t="str">
        <f>IF(VLOOKUP(C317,'Current OBD'!$B$6:$AL$2097,25,0)="Yes","1"," ")</f>
        <v xml:space="preserve"> </v>
      </c>
      <c r="H317" s="20" t="str">
        <f>IF(VLOOKUP(C317,'Current OBD'!$B$6:$AL$2097,26,0)="Yes","2"," ")</f>
        <v xml:space="preserve"> </v>
      </c>
      <c r="I317" s="20" t="str">
        <f>IF(VLOOKUP(C317,'Current OBD'!$B$6:$AL$2097,27,0)="Yes","3"," ")</f>
        <v xml:space="preserve"> </v>
      </c>
      <c r="J317" s="20" t="str">
        <f>IF(VLOOKUP(C317,'Current OBD'!$B$6:$AL$2097,28,0)="Yes","4"," ")</f>
        <v xml:space="preserve"> </v>
      </c>
      <c r="K317" s="20" t="str">
        <f>IF(VLOOKUP(C317,'Current OBD'!$B$6:$AL$2097,29,0)="Yes","5"," ")</f>
        <v xml:space="preserve"> </v>
      </c>
      <c r="L317" s="20" t="str">
        <f>IF(VLOOKUP(C317,'Current OBD'!$B$6:$AL$2097,30,0)="Yes","6"," ")</f>
        <v>6</v>
      </c>
      <c r="M317" s="20" t="str">
        <f>IF(VLOOKUP(C317,'Current OBD'!$B$6:$AL$2097,31,0)="Yes","7"," ")</f>
        <v>7</v>
      </c>
      <c r="N317" s="20" t="str">
        <f>IF(VLOOKUP(C317,'Current OBD'!$B$6:$AL$2097,32,0)="Yes","8"," ")</f>
        <v>8</v>
      </c>
      <c r="O317" s="20" t="str">
        <f>IF(VLOOKUP(C317,'Current OBD'!$B$6:$AL$2097,33,0)="Yes","9"," ")</f>
        <v>9</v>
      </c>
      <c r="P317" s="20" t="str">
        <f>IF(VLOOKUP(C317,'Current OBD'!$B$6:$AL$2097,34,0)="Yes","10"," ")</f>
        <v>10</v>
      </c>
      <c r="Q317" s="20" t="str">
        <f>IF(VLOOKUP(C317,'Current OBD'!$B$6:$AL$2097,35,0)="Yes","11"," ")</f>
        <v>11</v>
      </c>
      <c r="R317" s="20" t="str">
        <f>IF(VLOOKUP(C317,'Current OBD'!$B$6:$AL$2097,36,0)="Yes","12"," ")</f>
        <v>12</v>
      </c>
      <c r="S317" s="44">
        <v>11</v>
      </c>
      <c r="T317" s="44">
        <v>0</v>
      </c>
      <c r="U317" s="44">
        <v>11</v>
      </c>
      <c r="V317" s="12">
        <f t="shared" si="29"/>
        <v>1</v>
      </c>
      <c r="W317" s="12">
        <f t="shared" si="30"/>
        <v>0</v>
      </c>
      <c r="X317" s="12">
        <f t="shared" si="24"/>
        <v>1</v>
      </c>
    </row>
    <row r="318" spans="1:24">
      <c r="A318" s="17" t="str">
        <f>VLOOKUP(C318,'Current OBD'!$B$6:$K$2098,4,0)</f>
        <v>Cowlitz</v>
      </c>
      <c r="B318" s="17" t="str">
        <f>VLOOKUP(C318,'Current OBD'!$B$6:$K$2098,3,0)</f>
        <v>08-122</v>
      </c>
      <c r="C318" s="18">
        <v>659051</v>
      </c>
      <c r="D318" s="8" t="s">
        <v>2475</v>
      </c>
      <c r="E318" s="20" t="str">
        <f>IF(VLOOKUP(C318,'Current OBD'!$B$6:$AL$2097,23,0)="Yes","PK"," ")</f>
        <v xml:space="preserve"> </v>
      </c>
      <c r="F318" s="20" t="str">
        <f>IF(VLOOKUP(C318,'Current OBD'!$B$6:$AL$2097,24,0)="Yes","K"," ")</f>
        <v>K</v>
      </c>
      <c r="G318" s="20" t="str">
        <f>IF(VLOOKUP(C318,'Current OBD'!$B$6:$AL$2097,25,0)="Yes","1"," ")</f>
        <v>1</v>
      </c>
      <c r="H318" s="20" t="str">
        <f>IF(VLOOKUP(C318,'Current OBD'!$B$6:$AL$2097,26,0)="Yes","2"," ")</f>
        <v>2</v>
      </c>
      <c r="I318" s="20" t="str">
        <f>IF(VLOOKUP(C318,'Current OBD'!$B$6:$AL$2097,27,0)="Yes","3"," ")</f>
        <v>3</v>
      </c>
      <c r="J318" s="20" t="str">
        <f>IF(VLOOKUP(C318,'Current OBD'!$B$6:$AL$2097,28,0)="Yes","4"," ")</f>
        <v>4</v>
      </c>
      <c r="K318" s="20" t="str">
        <f>IF(VLOOKUP(C318,'Current OBD'!$B$6:$AL$2097,29,0)="Yes","5"," ")</f>
        <v>5</v>
      </c>
      <c r="L318" s="20" t="str">
        <f>IF(VLOOKUP(C318,'Current OBD'!$B$6:$AL$2097,30,0)="Yes","6"," ")</f>
        <v xml:space="preserve"> </v>
      </c>
      <c r="M318" s="20" t="str">
        <f>IF(VLOOKUP(C318,'Current OBD'!$B$6:$AL$2097,31,0)="Yes","7"," ")</f>
        <v xml:space="preserve"> </v>
      </c>
      <c r="N318" s="20" t="str">
        <f>IF(VLOOKUP(C318,'Current OBD'!$B$6:$AL$2097,32,0)="Yes","8"," ")</f>
        <v xml:space="preserve"> </v>
      </c>
      <c r="O318" s="20" t="str">
        <f>IF(VLOOKUP(C318,'Current OBD'!$B$6:$AL$2097,33,0)="Yes","9"," ")</f>
        <v xml:space="preserve"> </v>
      </c>
      <c r="P318" s="20" t="str">
        <f>IF(VLOOKUP(C318,'Current OBD'!$B$6:$AL$2097,34,0)="Yes","10"," ")</f>
        <v xml:space="preserve"> </v>
      </c>
      <c r="Q318" s="20" t="str">
        <f>IF(VLOOKUP(C318,'Current OBD'!$B$6:$AL$2097,35,0)="Yes","11"," ")</f>
        <v xml:space="preserve"> </v>
      </c>
      <c r="R318" s="20" t="str">
        <f>IF(VLOOKUP(C318,'Current OBD'!$B$6:$AL$2097,36,0)="Yes","12"," ")</f>
        <v xml:space="preserve"> </v>
      </c>
      <c r="S318" s="44">
        <v>340</v>
      </c>
      <c r="T318" s="44">
        <v>0</v>
      </c>
      <c r="U318" s="44">
        <v>340</v>
      </c>
      <c r="V318" s="12">
        <f t="shared" si="29"/>
        <v>1</v>
      </c>
      <c r="W318" s="12">
        <f t="shared" si="30"/>
        <v>0</v>
      </c>
      <c r="X318" s="12">
        <f t="shared" si="24"/>
        <v>1</v>
      </c>
    </row>
    <row r="319" spans="1:24">
      <c r="A319" s="17" t="str">
        <f>VLOOKUP(C319,'Current OBD'!$B$6:$K$2098,4,0)</f>
        <v>Cowlitz</v>
      </c>
      <c r="B319" s="17" t="str">
        <f>VLOOKUP(C319,'Current OBD'!$B$6:$K$2098,3,0)</f>
        <v>08-122</v>
      </c>
      <c r="C319" s="18">
        <v>661323</v>
      </c>
      <c r="D319" s="8" t="s">
        <v>2477</v>
      </c>
      <c r="E319" s="20" t="str">
        <f>IF(VLOOKUP(C319,'Current OBD'!$B$6:$AL$2097,23,0)="Yes","PK"," ")</f>
        <v xml:space="preserve"> </v>
      </c>
      <c r="F319" s="20" t="str">
        <f>IF(VLOOKUP(C319,'Current OBD'!$B$6:$AL$2097,24,0)="Yes","K"," ")</f>
        <v xml:space="preserve"> </v>
      </c>
      <c r="G319" s="20" t="str">
        <f>IF(VLOOKUP(C319,'Current OBD'!$B$6:$AL$2097,25,0)="Yes","1"," ")</f>
        <v xml:space="preserve"> </v>
      </c>
      <c r="H319" s="20" t="str">
        <f>IF(VLOOKUP(C319,'Current OBD'!$B$6:$AL$2097,26,0)="Yes","2"," ")</f>
        <v xml:space="preserve"> </v>
      </c>
      <c r="I319" s="20" t="str">
        <f>IF(VLOOKUP(C319,'Current OBD'!$B$6:$AL$2097,27,0)="Yes","3"," ")</f>
        <v xml:space="preserve"> </v>
      </c>
      <c r="J319" s="20" t="str">
        <f>IF(VLOOKUP(C319,'Current OBD'!$B$6:$AL$2097,28,0)="Yes","4"," ")</f>
        <v xml:space="preserve"> </v>
      </c>
      <c r="K319" s="20" t="str">
        <f>IF(VLOOKUP(C319,'Current OBD'!$B$6:$AL$2097,29,0)="Yes","5"," ")</f>
        <v xml:space="preserve"> </v>
      </c>
      <c r="L319" s="20" t="str">
        <f>IF(VLOOKUP(C319,'Current OBD'!$B$6:$AL$2097,30,0)="Yes","6"," ")</f>
        <v xml:space="preserve"> </v>
      </c>
      <c r="M319" s="20" t="str">
        <f>IF(VLOOKUP(C319,'Current OBD'!$B$6:$AL$2097,31,0)="Yes","7"," ")</f>
        <v xml:space="preserve"> </v>
      </c>
      <c r="N319" s="20" t="str">
        <f>IF(VLOOKUP(C319,'Current OBD'!$B$6:$AL$2097,32,0)="Yes","8"," ")</f>
        <v xml:space="preserve"> </v>
      </c>
      <c r="O319" s="20" t="str">
        <f>IF(VLOOKUP(C319,'Current OBD'!$B$6:$AL$2097,33,0)="Yes","9"," ")</f>
        <v>9</v>
      </c>
      <c r="P319" s="20" t="str">
        <f>IF(VLOOKUP(C319,'Current OBD'!$B$6:$AL$2097,34,0)="Yes","10"," ")</f>
        <v>10</v>
      </c>
      <c r="Q319" s="20" t="str">
        <f>IF(VLOOKUP(C319,'Current OBD'!$B$6:$AL$2097,35,0)="Yes","11"," ")</f>
        <v>11</v>
      </c>
      <c r="R319" s="20" t="str">
        <f>IF(VLOOKUP(C319,'Current OBD'!$B$6:$AL$2097,36,0)="Yes","12"," ")</f>
        <v>12</v>
      </c>
      <c r="S319" s="44">
        <v>522</v>
      </c>
      <c r="T319" s="44">
        <v>0</v>
      </c>
      <c r="U319" s="44">
        <v>926</v>
      </c>
      <c r="V319" s="12">
        <f t="shared" si="29"/>
        <v>0.56371490280777536</v>
      </c>
      <c r="W319" s="12">
        <f t="shared" si="30"/>
        <v>0</v>
      </c>
      <c r="X319" s="12">
        <f t="shared" si="24"/>
        <v>0.56371490280777536</v>
      </c>
    </row>
    <row r="320" spans="1:24">
      <c r="A320" s="17" t="str">
        <f>VLOOKUP(C320,'Current OBD'!$B$6:$K$2098,4,0)</f>
        <v>Cowlitz</v>
      </c>
      <c r="B320" s="17" t="str">
        <f>VLOOKUP(C320,'Current OBD'!$B$6:$K$2098,3,0)</f>
        <v>08-122</v>
      </c>
      <c r="C320" s="18">
        <v>663750</v>
      </c>
      <c r="D320" s="8" t="s">
        <v>2479</v>
      </c>
      <c r="E320" s="20" t="str">
        <f>IF(VLOOKUP(C320,'Current OBD'!$B$6:$AL$2097,23,0)="Yes","PK"," ")</f>
        <v xml:space="preserve"> </v>
      </c>
      <c r="F320" s="20" t="str">
        <f>IF(VLOOKUP(C320,'Current OBD'!$B$6:$AL$2097,24,0)="Yes","K"," ")</f>
        <v>K</v>
      </c>
      <c r="G320" s="20" t="str">
        <f>IF(VLOOKUP(C320,'Current OBD'!$B$6:$AL$2097,25,0)="Yes","1"," ")</f>
        <v>1</v>
      </c>
      <c r="H320" s="20" t="str">
        <f>IF(VLOOKUP(C320,'Current OBD'!$B$6:$AL$2097,26,0)="Yes","2"," ")</f>
        <v>2</v>
      </c>
      <c r="I320" s="20" t="str">
        <f>IF(VLOOKUP(C320,'Current OBD'!$B$6:$AL$2097,27,0)="Yes","3"," ")</f>
        <v>3</v>
      </c>
      <c r="J320" s="20" t="str">
        <f>IF(VLOOKUP(C320,'Current OBD'!$B$6:$AL$2097,28,0)="Yes","4"," ")</f>
        <v>4</v>
      </c>
      <c r="K320" s="20" t="str">
        <f>IF(VLOOKUP(C320,'Current OBD'!$B$6:$AL$2097,29,0)="Yes","5"," ")</f>
        <v>5</v>
      </c>
      <c r="L320" s="20" t="str">
        <f>IF(VLOOKUP(C320,'Current OBD'!$B$6:$AL$2097,30,0)="Yes","6"," ")</f>
        <v xml:space="preserve"> </v>
      </c>
      <c r="M320" s="20" t="str">
        <f>IF(VLOOKUP(C320,'Current OBD'!$B$6:$AL$2097,31,0)="Yes","7"," ")</f>
        <v xml:space="preserve"> </v>
      </c>
      <c r="N320" s="20" t="str">
        <f>IF(VLOOKUP(C320,'Current OBD'!$B$6:$AL$2097,32,0)="Yes","8"," ")</f>
        <v xml:space="preserve"> </v>
      </c>
      <c r="O320" s="20" t="str">
        <f>IF(VLOOKUP(C320,'Current OBD'!$B$6:$AL$2097,33,0)="Yes","9"," ")</f>
        <v xml:space="preserve"> </v>
      </c>
      <c r="P320" s="20" t="str">
        <f>IF(VLOOKUP(C320,'Current OBD'!$B$6:$AL$2097,34,0)="Yes","10"," ")</f>
        <v xml:space="preserve"> </v>
      </c>
      <c r="Q320" s="20" t="str">
        <f>IF(VLOOKUP(C320,'Current OBD'!$B$6:$AL$2097,35,0)="Yes","11"," ")</f>
        <v xml:space="preserve"> </v>
      </c>
      <c r="R320" s="20" t="str">
        <f>IF(VLOOKUP(C320,'Current OBD'!$B$6:$AL$2097,36,0)="Yes","12"," ")</f>
        <v xml:space="preserve"> </v>
      </c>
      <c r="S320" s="44">
        <v>384</v>
      </c>
      <c r="T320" s="44">
        <v>0</v>
      </c>
      <c r="U320" s="44">
        <v>384</v>
      </c>
      <c r="V320" s="12">
        <f t="shared" si="29"/>
        <v>1</v>
      </c>
      <c r="W320" s="12">
        <f t="shared" si="30"/>
        <v>0</v>
      </c>
      <c r="X320" s="12">
        <f t="shared" si="24"/>
        <v>1</v>
      </c>
    </row>
    <row r="321" spans="1:24">
      <c r="A321" s="17" t="str">
        <f>VLOOKUP(C321,'Current OBD'!$B$6:$K$2098,4,0)</f>
        <v>Cowlitz</v>
      </c>
      <c r="B321" s="17" t="str">
        <f>VLOOKUP(C321,'Current OBD'!$B$6:$K$2098,3,0)</f>
        <v>08-122</v>
      </c>
      <c r="C321" s="18">
        <v>661321</v>
      </c>
      <c r="D321" s="8" t="s">
        <v>2481</v>
      </c>
      <c r="E321" s="20" t="str">
        <f>IF(VLOOKUP(C321,'Current OBD'!$B$6:$AL$2097,23,0)="Yes","PK"," ")</f>
        <v xml:space="preserve"> </v>
      </c>
      <c r="F321" s="20" t="str">
        <f>IF(VLOOKUP(C321,'Current OBD'!$B$6:$AL$2097,24,0)="Yes","K"," ")</f>
        <v xml:space="preserve"> </v>
      </c>
      <c r="G321" s="20" t="str">
        <f>IF(VLOOKUP(C321,'Current OBD'!$B$6:$AL$2097,25,0)="Yes","1"," ")</f>
        <v xml:space="preserve"> </v>
      </c>
      <c r="H321" s="20" t="str">
        <f>IF(VLOOKUP(C321,'Current OBD'!$B$6:$AL$2097,26,0)="Yes","2"," ")</f>
        <v xml:space="preserve"> </v>
      </c>
      <c r="I321" s="20" t="str">
        <f>IF(VLOOKUP(C321,'Current OBD'!$B$6:$AL$2097,27,0)="Yes","3"," ")</f>
        <v xml:space="preserve"> </v>
      </c>
      <c r="J321" s="20" t="str">
        <f>IF(VLOOKUP(C321,'Current OBD'!$B$6:$AL$2097,28,0)="Yes","4"," ")</f>
        <v xml:space="preserve"> </v>
      </c>
      <c r="K321" s="20" t="str">
        <f>IF(VLOOKUP(C321,'Current OBD'!$B$6:$AL$2097,29,0)="Yes","5"," ")</f>
        <v xml:space="preserve"> </v>
      </c>
      <c r="L321" s="20" t="str">
        <f>IF(VLOOKUP(C321,'Current OBD'!$B$6:$AL$2097,30,0)="Yes","6"," ")</f>
        <v>6</v>
      </c>
      <c r="M321" s="20" t="str">
        <f>IF(VLOOKUP(C321,'Current OBD'!$B$6:$AL$2097,31,0)="Yes","7"," ")</f>
        <v>7</v>
      </c>
      <c r="N321" s="20" t="str">
        <f>IF(VLOOKUP(C321,'Current OBD'!$B$6:$AL$2097,32,0)="Yes","8"," ")</f>
        <v>8</v>
      </c>
      <c r="O321" s="20" t="str">
        <f>IF(VLOOKUP(C321,'Current OBD'!$B$6:$AL$2097,33,0)="Yes","9"," ")</f>
        <v xml:space="preserve"> </v>
      </c>
      <c r="P321" s="20" t="str">
        <f>IF(VLOOKUP(C321,'Current OBD'!$B$6:$AL$2097,34,0)="Yes","10"," ")</f>
        <v xml:space="preserve"> </v>
      </c>
      <c r="Q321" s="20" t="str">
        <f>IF(VLOOKUP(C321,'Current OBD'!$B$6:$AL$2097,35,0)="Yes","11"," ")</f>
        <v xml:space="preserve"> </v>
      </c>
      <c r="R321" s="20" t="str">
        <f>IF(VLOOKUP(C321,'Current OBD'!$B$6:$AL$2097,36,0)="Yes","12"," ")</f>
        <v xml:space="preserve"> </v>
      </c>
      <c r="S321" s="44">
        <v>454</v>
      </c>
      <c r="T321" s="44">
        <v>0</v>
      </c>
      <c r="U321" s="44">
        <v>476</v>
      </c>
      <c r="V321" s="12">
        <f t="shared" si="29"/>
        <v>0.95378151260504207</v>
      </c>
      <c r="W321" s="12">
        <f t="shared" si="30"/>
        <v>0</v>
      </c>
      <c r="X321" s="12">
        <f t="shared" ref="X321:X384" si="31">(S321+T321)/U321</f>
        <v>0.95378151260504207</v>
      </c>
    </row>
    <row r="322" spans="1:24">
      <c r="A322" s="17" t="str">
        <f>VLOOKUP(C322,'Current OBD'!$B$6:$K$2098,4,0)</f>
        <v>Cowlitz</v>
      </c>
      <c r="B322" s="17" t="str">
        <f>VLOOKUP(C322,'Current OBD'!$B$6:$K$2098,3,0)</f>
        <v>08-122</v>
      </c>
      <c r="C322" s="18">
        <v>663216</v>
      </c>
      <c r="D322" s="8" t="s">
        <v>2483</v>
      </c>
      <c r="E322" s="20" t="str">
        <f>IF(VLOOKUP(C322,'Current OBD'!$B$6:$AL$2097,23,0)="Yes","PK"," ")</f>
        <v xml:space="preserve"> </v>
      </c>
      <c r="F322" s="20" t="str">
        <f>IF(VLOOKUP(C322,'Current OBD'!$B$6:$AL$2097,24,0)="Yes","K"," ")</f>
        <v xml:space="preserve"> </v>
      </c>
      <c r="G322" s="20" t="str">
        <f>IF(VLOOKUP(C322,'Current OBD'!$B$6:$AL$2097,25,0)="Yes","1"," ")</f>
        <v xml:space="preserve"> </v>
      </c>
      <c r="H322" s="20" t="str">
        <f>IF(VLOOKUP(C322,'Current OBD'!$B$6:$AL$2097,26,0)="Yes","2"," ")</f>
        <v xml:space="preserve"> </v>
      </c>
      <c r="I322" s="20" t="str">
        <f>IF(VLOOKUP(C322,'Current OBD'!$B$6:$AL$2097,27,0)="Yes","3"," ")</f>
        <v xml:space="preserve"> </v>
      </c>
      <c r="J322" s="20" t="str">
        <f>IF(VLOOKUP(C322,'Current OBD'!$B$6:$AL$2097,28,0)="Yes","4"," ")</f>
        <v xml:space="preserve"> </v>
      </c>
      <c r="K322" s="20" t="str">
        <f>IF(VLOOKUP(C322,'Current OBD'!$B$6:$AL$2097,29,0)="Yes","5"," ")</f>
        <v xml:space="preserve"> </v>
      </c>
      <c r="L322" s="20" t="str">
        <f>IF(VLOOKUP(C322,'Current OBD'!$B$6:$AL$2097,30,0)="Yes","6"," ")</f>
        <v>6</v>
      </c>
      <c r="M322" s="20" t="str">
        <f>IF(VLOOKUP(C322,'Current OBD'!$B$6:$AL$2097,31,0)="Yes","7"," ")</f>
        <v>7</v>
      </c>
      <c r="N322" s="20" t="str">
        <f>IF(VLOOKUP(C322,'Current OBD'!$B$6:$AL$2097,32,0)="Yes","8"," ")</f>
        <v>8</v>
      </c>
      <c r="O322" s="20" t="str">
        <f>IF(VLOOKUP(C322,'Current OBD'!$B$6:$AL$2097,33,0)="Yes","9"," ")</f>
        <v xml:space="preserve"> </v>
      </c>
      <c r="P322" s="20" t="str">
        <f>IF(VLOOKUP(C322,'Current OBD'!$B$6:$AL$2097,34,0)="Yes","10"," ")</f>
        <v xml:space="preserve"> </v>
      </c>
      <c r="Q322" s="20" t="str">
        <f>IF(VLOOKUP(C322,'Current OBD'!$B$6:$AL$2097,35,0)="Yes","11"," ")</f>
        <v xml:space="preserve"> </v>
      </c>
      <c r="R322" s="20" t="str">
        <f>IF(VLOOKUP(C322,'Current OBD'!$B$6:$AL$2097,36,0)="Yes","12"," ")</f>
        <v xml:space="preserve"> </v>
      </c>
      <c r="S322" s="44">
        <v>294</v>
      </c>
      <c r="T322" s="44">
        <v>0</v>
      </c>
      <c r="U322" s="44">
        <v>421</v>
      </c>
      <c r="V322" s="12">
        <f t="shared" si="29"/>
        <v>0.69833729216152018</v>
      </c>
      <c r="W322" s="12">
        <f t="shared" si="30"/>
        <v>0</v>
      </c>
      <c r="X322" s="12">
        <f t="shared" si="31"/>
        <v>0.69833729216152018</v>
      </c>
    </row>
    <row r="323" spans="1:24">
      <c r="A323" s="17" t="str">
        <f>VLOOKUP(C323,'Current OBD'!$B$6:$K$2098,4,0)</f>
        <v>Cowlitz</v>
      </c>
      <c r="B323" s="17" t="str">
        <f>VLOOKUP(C323,'Current OBD'!$B$6:$K$2098,3,0)</f>
        <v>08-122</v>
      </c>
      <c r="C323" s="18">
        <v>661317</v>
      </c>
      <c r="D323" s="8" t="s">
        <v>2485</v>
      </c>
      <c r="E323" s="20" t="str">
        <f>IF(VLOOKUP(C323,'Current OBD'!$B$6:$AL$2097,23,0)="Yes","PK"," ")</f>
        <v xml:space="preserve"> </v>
      </c>
      <c r="F323" s="20" t="str">
        <f>IF(VLOOKUP(C323,'Current OBD'!$B$6:$AL$2097,24,0)="Yes","K"," ")</f>
        <v>K</v>
      </c>
      <c r="G323" s="20" t="str">
        <f>IF(VLOOKUP(C323,'Current OBD'!$B$6:$AL$2097,25,0)="Yes","1"," ")</f>
        <v>1</v>
      </c>
      <c r="H323" s="20" t="str">
        <f>IF(VLOOKUP(C323,'Current OBD'!$B$6:$AL$2097,26,0)="Yes","2"," ")</f>
        <v>2</v>
      </c>
      <c r="I323" s="20" t="str">
        <f>IF(VLOOKUP(C323,'Current OBD'!$B$6:$AL$2097,27,0)="Yes","3"," ")</f>
        <v>3</v>
      </c>
      <c r="J323" s="20" t="str">
        <f>IF(VLOOKUP(C323,'Current OBD'!$B$6:$AL$2097,28,0)="Yes","4"," ")</f>
        <v>4</v>
      </c>
      <c r="K323" s="20" t="str">
        <f>IF(VLOOKUP(C323,'Current OBD'!$B$6:$AL$2097,29,0)="Yes","5"," ")</f>
        <v>5</v>
      </c>
      <c r="L323" s="20" t="str">
        <f>IF(VLOOKUP(C323,'Current OBD'!$B$6:$AL$2097,30,0)="Yes","6"," ")</f>
        <v xml:space="preserve"> </v>
      </c>
      <c r="M323" s="20" t="str">
        <f>IF(VLOOKUP(C323,'Current OBD'!$B$6:$AL$2097,31,0)="Yes","7"," ")</f>
        <v xml:space="preserve"> </v>
      </c>
      <c r="N323" s="20" t="str">
        <f>IF(VLOOKUP(C323,'Current OBD'!$B$6:$AL$2097,32,0)="Yes","8"," ")</f>
        <v xml:space="preserve"> </v>
      </c>
      <c r="O323" s="20" t="str">
        <f>IF(VLOOKUP(C323,'Current OBD'!$B$6:$AL$2097,33,0)="Yes","9"," ")</f>
        <v xml:space="preserve"> </v>
      </c>
      <c r="P323" s="20" t="str">
        <f>IF(VLOOKUP(C323,'Current OBD'!$B$6:$AL$2097,34,0)="Yes","10"," ")</f>
        <v xml:space="preserve"> </v>
      </c>
      <c r="Q323" s="20" t="str">
        <f>IF(VLOOKUP(C323,'Current OBD'!$B$6:$AL$2097,35,0)="Yes","11"," ")</f>
        <v xml:space="preserve"> </v>
      </c>
      <c r="R323" s="20" t="str">
        <f>IF(VLOOKUP(C323,'Current OBD'!$B$6:$AL$2097,36,0)="Yes","12"," ")</f>
        <v xml:space="preserve"> </v>
      </c>
      <c r="S323" s="44">
        <v>273</v>
      </c>
      <c r="T323" s="44">
        <v>0</v>
      </c>
      <c r="U323" s="44">
        <v>328</v>
      </c>
      <c r="V323" s="12">
        <f t="shared" si="29"/>
        <v>0.83231707317073167</v>
      </c>
      <c r="W323" s="12">
        <f t="shared" si="30"/>
        <v>0</v>
      </c>
      <c r="X323" s="12">
        <f t="shared" si="31"/>
        <v>0.83231707317073167</v>
      </c>
    </row>
    <row r="324" spans="1:24">
      <c r="A324" s="17" t="str">
        <f>VLOOKUP(C324,'Current OBD'!$B$6:$K$2098,4,0)</f>
        <v>Cowlitz</v>
      </c>
      <c r="B324" s="17" t="str">
        <f>VLOOKUP(C324,'Current OBD'!$B$6:$K$2098,3,0)</f>
        <v>08-122</v>
      </c>
      <c r="C324" s="18">
        <v>659053</v>
      </c>
      <c r="D324" s="8" t="s">
        <v>2487</v>
      </c>
      <c r="E324" s="20" t="str">
        <f>IF(VLOOKUP(C324,'Current OBD'!$B$6:$AL$2097,23,0)="Yes","PK"," ")</f>
        <v xml:space="preserve"> </v>
      </c>
      <c r="F324" s="20" t="str">
        <f>IF(VLOOKUP(C324,'Current OBD'!$B$6:$AL$2097,24,0)="Yes","K"," ")</f>
        <v>K</v>
      </c>
      <c r="G324" s="20" t="str">
        <f>IF(VLOOKUP(C324,'Current OBD'!$B$6:$AL$2097,25,0)="Yes","1"," ")</f>
        <v>1</v>
      </c>
      <c r="H324" s="20" t="str">
        <f>IF(VLOOKUP(C324,'Current OBD'!$B$6:$AL$2097,26,0)="Yes","2"," ")</f>
        <v>2</v>
      </c>
      <c r="I324" s="20" t="str">
        <f>IF(VLOOKUP(C324,'Current OBD'!$B$6:$AL$2097,27,0)="Yes","3"," ")</f>
        <v>3</v>
      </c>
      <c r="J324" s="20" t="str">
        <f>IF(VLOOKUP(C324,'Current OBD'!$B$6:$AL$2097,28,0)="Yes","4"," ")</f>
        <v>4</v>
      </c>
      <c r="K324" s="20" t="str">
        <f>IF(VLOOKUP(C324,'Current OBD'!$B$6:$AL$2097,29,0)="Yes","5"," ")</f>
        <v>5</v>
      </c>
      <c r="L324" s="20" t="str">
        <f>IF(VLOOKUP(C324,'Current OBD'!$B$6:$AL$2097,30,0)="Yes","6"," ")</f>
        <v xml:space="preserve"> </v>
      </c>
      <c r="M324" s="20" t="str">
        <f>IF(VLOOKUP(C324,'Current OBD'!$B$6:$AL$2097,31,0)="Yes","7"," ")</f>
        <v xml:space="preserve"> </v>
      </c>
      <c r="N324" s="20" t="str">
        <f>IF(VLOOKUP(C324,'Current OBD'!$B$6:$AL$2097,32,0)="Yes","8"," ")</f>
        <v xml:space="preserve"> </v>
      </c>
      <c r="O324" s="20" t="str">
        <f>IF(VLOOKUP(C324,'Current OBD'!$B$6:$AL$2097,33,0)="Yes","9"," ")</f>
        <v xml:space="preserve"> </v>
      </c>
      <c r="P324" s="20" t="str">
        <f>IF(VLOOKUP(C324,'Current OBD'!$B$6:$AL$2097,34,0)="Yes","10"," ")</f>
        <v xml:space="preserve"> </v>
      </c>
      <c r="Q324" s="20" t="str">
        <f>IF(VLOOKUP(C324,'Current OBD'!$B$6:$AL$2097,35,0)="Yes","11"," ")</f>
        <v xml:space="preserve"> </v>
      </c>
      <c r="R324" s="20" t="str">
        <f>IF(VLOOKUP(C324,'Current OBD'!$B$6:$AL$2097,36,0)="Yes","12"," ")</f>
        <v xml:space="preserve"> </v>
      </c>
      <c r="S324" s="44">
        <v>364</v>
      </c>
      <c r="T324" s="44">
        <v>0</v>
      </c>
      <c r="U324" s="44">
        <v>364</v>
      </c>
      <c r="V324" s="12">
        <f t="shared" si="29"/>
        <v>1</v>
      </c>
      <c r="W324" s="12">
        <f t="shared" si="30"/>
        <v>0</v>
      </c>
      <c r="X324" s="12">
        <f t="shared" si="31"/>
        <v>1</v>
      </c>
    </row>
    <row r="325" spans="1:24">
      <c r="A325" s="17" t="str">
        <f>VLOOKUP(C325,'Current OBD'!$B$6:$K$2098,4,0)</f>
        <v>Cowlitz</v>
      </c>
      <c r="B325" s="17" t="str">
        <f>VLOOKUP(C325,'Current OBD'!$B$6:$K$2098,3,0)</f>
        <v>08-122</v>
      </c>
      <c r="C325" s="18">
        <v>661322</v>
      </c>
      <c r="D325" s="8" t="s">
        <v>2489</v>
      </c>
      <c r="E325" s="20" t="str">
        <f>IF(VLOOKUP(C325,'Current OBD'!$B$6:$AL$2097,23,0)="Yes","PK"," ")</f>
        <v xml:space="preserve"> </v>
      </c>
      <c r="F325" s="20" t="str">
        <f>IF(VLOOKUP(C325,'Current OBD'!$B$6:$AL$2097,24,0)="Yes","K"," ")</f>
        <v xml:space="preserve"> </v>
      </c>
      <c r="G325" s="20" t="str">
        <f>IF(VLOOKUP(C325,'Current OBD'!$B$6:$AL$2097,25,0)="Yes","1"," ")</f>
        <v xml:space="preserve"> </v>
      </c>
      <c r="H325" s="20" t="str">
        <f>IF(VLOOKUP(C325,'Current OBD'!$B$6:$AL$2097,26,0)="Yes","2"," ")</f>
        <v xml:space="preserve"> </v>
      </c>
      <c r="I325" s="20" t="str">
        <f>IF(VLOOKUP(C325,'Current OBD'!$B$6:$AL$2097,27,0)="Yes","3"," ")</f>
        <v xml:space="preserve"> </v>
      </c>
      <c r="J325" s="20" t="str">
        <f>IF(VLOOKUP(C325,'Current OBD'!$B$6:$AL$2097,28,0)="Yes","4"," ")</f>
        <v xml:space="preserve"> </v>
      </c>
      <c r="K325" s="20" t="str">
        <f>IF(VLOOKUP(C325,'Current OBD'!$B$6:$AL$2097,29,0)="Yes","5"," ")</f>
        <v xml:space="preserve"> </v>
      </c>
      <c r="L325" s="20" t="str">
        <f>IF(VLOOKUP(C325,'Current OBD'!$B$6:$AL$2097,30,0)="Yes","6"," ")</f>
        <v xml:space="preserve"> </v>
      </c>
      <c r="M325" s="20" t="str">
        <f>IF(VLOOKUP(C325,'Current OBD'!$B$6:$AL$2097,31,0)="Yes","7"," ")</f>
        <v xml:space="preserve"> </v>
      </c>
      <c r="N325" s="20" t="str">
        <f>IF(VLOOKUP(C325,'Current OBD'!$B$6:$AL$2097,32,0)="Yes","8"," ")</f>
        <v xml:space="preserve"> </v>
      </c>
      <c r="O325" s="20" t="str">
        <f>IF(VLOOKUP(C325,'Current OBD'!$B$6:$AL$2097,33,0)="Yes","9"," ")</f>
        <v>9</v>
      </c>
      <c r="P325" s="20" t="str">
        <f>IF(VLOOKUP(C325,'Current OBD'!$B$6:$AL$2097,34,0)="Yes","10"," ")</f>
        <v>10</v>
      </c>
      <c r="Q325" s="20" t="str">
        <f>IF(VLOOKUP(C325,'Current OBD'!$B$6:$AL$2097,35,0)="Yes","11"," ")</f>
        <v>11</v>
      </c>
      <c r="R325" s="20" t="str">
        <f>IF(VLOOKUP(C325,'Current OBD'!$B$6:$AL$2097,36,0)="Yes","12"," ")</f>
        <v>12</v>
      </c>
      <c r="S325" s="44">
        <v>813</v>
      </c>
      <c r="T325" s="44">
        <v>0</v>
      </c>
      <c r="U325" s="44">
        <v>942</v>
      </c>
      <c r="V325" s="12">
        <f t="shared" si="29"/>
        <v>0.86305732484076436</v>
      </c>
      <c r="W325" s="12">
        <f t="shared" si="30"/>
        <v>0</v>
      </c>
      <c r="X325" s="12">
        <f t="shared" si="31"/>
        <v>0.86305732484076436</v>
      </c>
    </row>
    <row r="326" spans="1:24">
      <c r="A326" s="17" t="str">
        <f>VLOOKUP(C326,'Current OBD'!$B$6:$K$2098,4,0)</f>
        <v>Cowlitz</v>
      </c>
      <c r="B326" s="17" t="str">
        <f>VLOOKUP(C326,'Current OBD'!$B$6:$K$2098,3,0)</f>
        <v>08-122</v>
      </c>
      <c r="C326" s="18">
        <v>661314</v>
      </c>
      <c r="D326" s="8" t="s">
        <v>68</v>
      </c>
      <c r="E326" s="20" t="str">
        <f>IF(VLOOKUP(C326,'Current OBD'!$B$6:$AL$2097,23,0)="Yes","PK"," ")</f>
        <v xml:space="preserve"> </v>
      </c>
      <c r="F326" s="20" t="str">
        <f>IF(VLOOKUP(C326,'Current OBD'!$B$6:$AL$2097,24,0)="Yes","K"," ")</f>
        <v>K</v>
      </c>
      <c r="G326" s="20" t="str">
        <f>IF(VLOOKUP(C326,'Current OBD'!$B$6:$AL$2097,25,0)="Yes","1"," ")</f>
        <v>1</v>
      </c>
      <c r="H326" s="20" t="str">
        <f>IF(VLOOKUP(C326,'Current OBD'!$B$6:$AL$2097,26,0)="Yes","2"," ")</f>
        <v>2</v>
      </c>
      <c r="I326" s="20" t="str">
        <f>IF(VLOOKUP(C326,'Current OBD'!$B$6:$AL$2097,27,0)="Yes","3"," ")</f>
        <v>3</v>
      </c>
      <c r="J326" s="20" t="str">
        <f>IF(VLOOKUP(C326,'Current OBD'!$B$6:$AL$2097,28,0)="Yes","4"," ")</f>
        <v>4</v>
      </c>
      <c r="K326" s="20" t="str">
        <f>IF(VLOOKUP(C326,'Current OBD'!$B$6:$AL$2097,29,0)="Yes","5"," ")</f>
        <v>5</v>
      </c>
      <c r="L326" s="20" t="str">
        <f>IF(VLOOKUP(C326,'Current OBD'!$B$6:$AL$2097,30,0)="Yes","6"," ")</f>
        <v xml:space="preserve"> </v>
      </c>
      <c r="M326" s="20" t="str">
        <f>IF(VLOOKUP(C326,'Current OBD'!$B$6:$AL$2097,31,0)="Yes","7"," ")</f>
        <v xml:space="preserve"> </v>
      </c>
      <c r="N326" s="20" t="str">
        <f>IF(VLOOKUP(C326,'Current OBD'!$B$6:$AL$2097,32,0)="Yes","8"," ")</f>
        <v xml:space="preserve"> </v>
      </c>
      <c r="O326" s="20" t="str">
        <f>IF(VLOOKUP(C326,'Current OBD'!$B$6:$AL$2097,33,0)="Yes","9"," ")</f>
        <v xml:space="preserve"> </v>
      </c>
      <c r="P326" s="20" t="str">
        <f>IF(VLOOKUP(C326,'Current OBD'!$B$6:$AL$2097,34,0)="Yes","10"," ")</f>
        <v xml:space="preserve"> </v>
      </c>
      <c r="Q326" s="20" t="str">
        <f>IF(VLOOKUP(C326,'Current OBD'!$B$6:$AL$2097,35,0)="Yes","11"," ")</f>
        <v xml:space="preserve"> </v>
      </c>
      <c r="R326" s="20" t="str">
        <f>IF(VLOOKUP(C326,'Current OBD'!$B$6:$AL$2097,36,0)="Yes","12"," ")</f>
        <v xml:space="preserve"> </v>
      </c>
      <c r="S326" s="44">
        <v>237</v>
      </c>
      <c r="T326" s="44">
        <v>0</v>
      </c>
      <c r="U326" s="44">
        <v>427</v>
      </c>
      <c r="V326" s="12">
        <f t="shared" si="29"/>
        <v>0.55503512880562056</v>
      </c>
      <c r="W326" s="12">
        <f t="shared" si="30"/>
        <v>0</v>
      </c>
      <c r="X326" s="12">
        <f t="shared" si="31"/>
        <v>0.55503512880562056</v>
      </c>
    </row>
    <row r="327" spans="1:24">
      <c r="A327" s="17" t="str">
        <f>VLOOKUP(C327,'Current OBD'!$B$6:$K$2098,4,0)</f>
        <v>Cowlitz</v>
      </c>
      <c r="B327" s="17" t="str">
        <f>VLOOKUP(C327,'Current OBD'!$B$6:$K$2098,3,0)</f>
        <v>08-122</v>
      </c>
      <c r="C327" s="18">
        <v>661319</v>
      </c>
      <c r="D327" s="8" t="s">
        <v>2492</v>
      </c>
      <c r="E327" s="20" t="str">
        <f>IF(VLOOKUP(C327,'Current OBD'!$B$6:$AL$2097,23,0)="Yes","PK"," ")</f>
        <v xml:space="preserve"> </v>
      </c>
      <c r="F327" s="20" t="str">
        <f>IF(VLOOKUP(C327,'Current OBD'!$B$6:$AL$2097,24,0)="Yes","K"," ")</f>
        <v>K</v>
      </c>
      <c r="G327" s="20" t="str">
        <f>IF(VLOOKUP(C327,'Current OBD'!$B$6:$AL$2097,25,0)="Yes","1"," ")</f>
        <v>1</v>
      </c>
      <c r="H327" s="20" t="str">
        <f>IF(VLOOKUP(C327,'Current OBD'!$B$6:$AL$2097,26,0)="Yes","2"," ")</f>
        <v>2</v>
      </c>
      <c r="I327" s="20" t="str">
        <f>IF(VLOOKUP(C327,'Current OBD'!$B$6:$AL$2097,27,0)="Yes","3"," ")</f>
        <v>3</v>
      </c>
      <c r="J327" s="20" t="str">
        <f>IF(VLOOKUP(C327,'Current OBD'!$B$6:$AL$2097,28,0)="Yes","4"," ")</f>
        <v>4</v>
      </c>
      <c r="K327" s="20" t="str">
        <f>IF(VLOOKUP(C327,'Current OBD'!$B$6:$AL$2097,29,0)="Yes","5"," ")</f>
        <v>5</v>
      </c>
      <c r="L327" s="20" t="str">
        <f>IF(VLOOKUP(C327,'Current OBD'!$B$6:$AL$2097,30,0)="Yes","6"," ")</f>
        <v xml:space="preserve"> </v>
      </c>
      <c r="M327" s="20" t="str">
        <f>IF(VLOOKUP(C327,'Current OBD'!$B$6:$AL$2097,31,0)="Yes","7"," ")</f>
        <v xml:space="preserve"> </v>
      </c>
      <c r="N327" s="20" t="str">
        <f>IF(VLOOKUP(C327,'Current OBD'!$B$6:$AL$2097,32,0)="Yes","8"," ")</f>
        <v xml:space="preserve"> </v>
      </c>
      <c r="O327" s="20" t="str">
        <f>IF(VLOOKUP(C327,'Current OBD'!$B$6:$AL$2097,33,0)="Yes","9"," ")</f>
        <v xml:space="preserve"> </v>
      </c>
      <c r="P327" s="20" t="str">
        <f>IF(VLOOKUP(C327,'Current OBD'!$B$6:$AL$2097,34,0)="Yes","10"," ")</f>
        <v xml:space="preserve"> </v>
      </c>
      <c r="Q327" s="20" t="str">
        <f>IF(VLOOKUP(C327,'Current OBD'!$B$6:$AL$2097,35,0)="Yes","11"," ")</f>
        <v xml:space="preserve"> </v>
      </c>
      <c r="R327" s="20" t="str">
        <f>IF(VLOOKUP(C327,'Current OBD'!$B$6:$AL$2097,36,0)="Yes","12"," ")</f>
        <v xml:space="preserve"> </v>
      </c>
      <c r="S327" s="44">
        <v>287</v>
      </c>
      <c r="T327" s="44">
        <v>0</v>
      </c>
      <c r="U327" s="44">
        <v>287</v>
      </c>
      <c r="V327" s="12">
        <f t="shared" si="29"/>
        <v>1</v>
      </c>
      <c r="W327" s="12">
        <f t="shared" si="30"/>
        <v>0</v>
      </c>
      <c r="X327" s="12">
        <f t="shared" si="31"/>
        <v>1</v>
      </c>
    </row>
    <row r="328" spans="1:24">
      <c r="A328" s="26" t="s">
        <v>647</v>
      </c>
      <c r="B328" s="26" t="s">
        <v>5004</v>
      </c>
      <c r="C328" s="10">
        <v>159350</v>
      </c>
      <c r="D328" s="13" t="s">
        <v>5003</v>
      </c>
      <c r="E328" s="19"/>
      <c r="F328" s="19"/>
      <c r="G328" s="19"/>
      <c r="H328" s="19"/>
      <c r="I328" s="19"/>
      <c r="J328" s="19"/>
      <c r="K328" s="19"/>
      <c r="L328" s="19"/>
      <c r="M328" s="19"/>
      <c r="N328" s="19"/>
      <c r="O328" s="19"/>
      <c r="P328" s="19"/>
      <c r="Q328" s="19"/>
      <c r="R328" s="19"/>
      <c r="S328" s="43">
        <v>225</v>
      </c>
      <c r="T328" s="43">
        <v>38</v>
      </c>
      <c r="U328" s="43">
        <v>677</v>
      </c>
      <c r="V328" s="14"/>
      <c r="W328" s="14"/>
      <c r="X328" s="14">
        <f t="shared" si="31"/>
        <v>0.38847858197932056</v>
      </c>
    </row>
    <row r="329" spans="1:24">
      <c r="A329" s="17" t="str">
        <f>VLOOKUP(C329,'Current OBD'!$B$6:$K$2098,4,0)</f>
        <v>Cowlitz</v>
      </c>
      <c r="B329" s="17" t="str">
        <f>VLOOKUP(C329,'Current OBD'!$B$6:$K$2098,3,0)</f>
        <v>08-130</v>
      </c>
      <c r="C329" s="18">
        <v>661325</v>
      </c>
      <c r="D329" s="8" t="s">
        <v>5005</v>
      </c>
      <c r="E329" s="20" t="str">
        <f>IF(VLOOKUP(C329,'Current OBD'!$B$6:$AL$2097,23,0)="Yes","PK"," ")</f>
        <v xml:space="preserve"> </v>
      </c>
      <c r="F329" s="20" t="str">
        <f>IF(VLOOKUP(C329,'Current OBD'!$B$6:$AL$2097,24,0)="Yes","K"," ")</f>
        <v>K</v>
      </c>
      <c r="G329" s="20" t="str">
        <f>IF(VLOOKUP(C329,'Current OBD'!$B$6:$AL$2097,25,0)="Yes","1"," ")</f>
        <v>1</v>
      </c>
      <c r="H329" s="20" t="str">
        <f>IF(VLOOKUP(C329,'Current OBD'!$B$6:$AL$2097,26,0)="Yes","2"," ")</f>
        <v>2</v>
      </c>
      <c r="I329" s="20" t="str">
        <f>IF(VLOOKUP(C329,'Current OBD'!$B$6:$AL$2097,27,0)="Yes","3"," ")</f>
        <v>3</v>
      </c>
      <c r="J329" s="20" t="str">
        <f>IF(VLOOKUP(C329,'Current OBD'!$B$6:$AL$2097,28,0)="Yes","4"," ")</f>
        <v>4</v>
      </c>
      <c r="K329" s="20" t="str">
        <f>IF(VLOOKUP(C329,'Current OBD'!$B$6:$AL$2097,29,0)="Yes","5"," ")</f>
        <v>5</v>
      </c>
      <c r="L329" s="20" t="str">
        <f>IF(VLOOKUP(C329,'Current OBD'!$B$6:$AL$2097,30,0)="Yes","6"," ")</f>
        <v>6</v>
      </c>
      <c r="M329" s="20" t="str">
        <f>IF(VLOOKUP(C329,'Current OBD'!$B$6:$AL$2097,31,0)="Yes","7"," ")</f>
        <v xml:space="preserve"> </v>
      </c>
      <c r="N329" s="20" t="str">
        <f>IF(VLOOKUP(C329,'Current OBD'!$B$6:$AL$2097,32,0)="Yes","8"," ")</f>
        <v xml:space="preserve"> </v>
      </c>
      <c r="O329" s="20" t="str">
        <f>IF(VLOOKUP(C329,'Current OBD'!$B$6:$AL$2097,33,0)="Yes","9"," ")</f>
        <v xml:space="preserve"> </v>
      </c>
      <c r="P329" s="20" t="str">
        <f>IF(VLOOKUP(C329,'Current OBD'!$B$6:$AL$2097,34,0)="Yes","10"," ")</f>
        <v xml:space="preserve"> </v>
      </c>
      <c r="Q329" s="20" t="str">
        <f>IF(VLOOKUP(C329,'Current OBD'!$B$6:$AL$2097,35,0)="Yes","11"," ")</f>
        <v xml:space="preserve"> </v>
      </c>
      <c r="R329" s="20" t="str">
        <f>IF(VLOOKUP(C329,'Current OBD'!$B$6:$AL$2097,36,0)="Yes","12"," ")</f>
        <v xml:space="preserve"> </v>
      </c>
      <c r="S329" s="44">
        <v>123</v>
      </c>
      <c r="T329" s="44">
        <v>25</v>
      </c>
      <c r="U329" s="44">
        <v>378</v>
      </c>
      <c r="V329" s="12">
        <f>S329/U329</f>
        <v>0.32539682539682541</v>
      </c>
      <c r="W329" s="12">
        <f>T329/U329</f>
        <v>6.6137566137566134E-2</v>
      </c>
      <c r="X329" s="12">
        <f t="shared" si="31"/>
        <v>0.39153439153439151</v>
      </c>
    </row>
    <row r="330" spans="1:24">
      <c r="A330" s="17" t="str">
        <f>VLOOKUP(C330,'Current OBD'!$B$6:$K$2098,4,0)</f>
        <v>Cowlitz</v>
      </c>
      <c r="B330" s="17" t="str">
        <f>VLOOKUP(C330,'Current OBD'!$B$6:$K$2098,3,0)</f>
        <v>08-130</v>
      </c>
      <c r="C330" s="18">
        <v>661326</v>
      </c>
      <c r="D330" s="8" t="s">
        <v>5009</v>
      </c>
      <c r="E330" s="20" t="str">
        <f>IF(VLOOKUP(C330,'Current OBD'!$B$6:$AL$2097,23,0)="Yes","PK"," ")</f>
        <v xml:space="preserve"> </v>
      </c>
      <c r="F330" s="20" t="str">
        <f>IF(VLOOKUP(C330,'Current OBD'!$B$6:$AL$2097,24,0)="Yes","K"," ")</f>
        <v xml:space="preserve"> </v>
      </c>
      <c r="G330" s="20" t="str">
        <f>IF(VLOOKUP(C330,'Current OBD'!$B$6:$AL$2097,25,0)="Yes","1"," ")</f>
        <v xml:space="preserve"> </v>
      </c>
      <c r="H330" s="20" t="str">
        <f>IF(VLOOKUP(C330,'Current OBD'!$B$6:$AL$2097,26,0)="Yes","2"," ")</f>
        <v xml:space="preserve"> </v>
      </c>
      <c r="I330" s="20" t="str">
        <f>IF(VLOOKUP(C330,'Current OBD'!$B$6:$AL$2097,27,0)="Yes","3"," ")</f>
        <v xml:space="preserve"> </v>
      </c>
      <c r="J330" s="20" t="str">
        <f>IF(VLOOKUP(C330,'Current OBD'!$B$6:$AL$2097,28,0)="Yes","4"," ")</f>
        <v xml:space="preserve"> </v>
      </c>
      <c r="K330" s="20" t="str">
        <f>IF(VLOOKUP(C330,'Current OBD'!$B$6:$AL$2097,29,0)="Yes","5"," ")</f>
        <v xml:space="preserve"> </v>
      </c>
      <c r="L330" s="20" t="str">
        <f>IF(VLOOKUP(C330,'Current OBD'!$B$6:$AL$2097,30,0)="Yes","6"," ")</f>
        <v xml:space="preserve"> </v>
      </c>
      <c r="M330" s="20" t="str">
        <f>IF(VLOOKUP(C330,'Current OBD'!$B$6:$AL$2097,31,0)="Yes","7"," ")</f>
        <v>7</v>
      </c>
      <c r="N330" s="20" t="str">
        <f>IF(VLOOKUP(C330,'Current OBD'!$B$6:$AL$2097,32,0)="Yes","8"," ")</f>
        <v>8</v>
      </c>
      <c r="O330" s="20" t="str">
        <f>IF(VLOOKUP(C330,'Current OBD'!$B$6:$AL$2097,33,0)="Yes","9"," ")</f>
        <v>9</v>
      </c>
      <c r="P330" s="20" t="str">
        <f>IF(VLOOKUP(C330,'Current OBD'!$B$6:$AL$2097,34,0)="Yes","10"," ")</f>
        <v>10</v>
      </c>
      <c r="Q330" s="20" t="str">
        <f>IF(VLOOKUP(C330,'Current OBD'!$B$6:$AL$2097,35,0)="Yes","11"," ")</f>
        <v>11</v>
      </c>
      <c r="R330" s="20" t="str">
        <f>IF(VLOOKUP(C330,'Current OBD'!$B$6:$AL$2097,36,0)="Yes","12"," ")</f>
        <v>12</v>
      </c>
      <c r="S330" s="44">
        <v>102</v>
      </c>
      <c r="T330" s="44">
        <v>13</v>
      </c>
      <c r="U330" s="44">
        <v>299</v>
      </c>
      <c r="V330" s="12">
        <f>S330/U330</f>
        <v>0.34113712374581939</v>
      </c>
      <c r="W330" s="12">
        <f>T330/U330</f>
        <v>4.3478260869565216E-2</v>
      </c>
      <c r="X330" s="12">
        <f t="shared" si="31"/>
        <v>0.38461538461538464</v>
      </c>
    </row>
    <row r="331" spans="1:24">
      <c r="A331" s="26" t="s">
        <v>647</v>
      </c>
      <c r="B331" s="26" t="s">
        <v>646</v>
      </c>
      <c r="C331" s="10">
        <v>159469</v>
      </c>
      <c r="D331" s="13" t="s">
        <v>645</v>
      </c>
      <c r="E331" s="19"/>
      <c r="F331" s="19"/>
      <c r="G331" s="19"/>
      <c r="H331" s="19"/>
      <c r="I331" s="19"/>
      <c r="J331" s="19"/>
      <c r="K331" s="19"/>
      <c r="L331" s="19"/>
      <c r="M331" s="19"/>
      <c r="N331" s="19"/>
      <c r="O331" s="19"/>
      <c r="P331" s="19"/>
      <c r="Q331" s="19"/>
      <c r="R331" s="19"/>
      <c r="S331" s="43">
        <v>936</v>
      </c>
      <c r="T331" s="43">
        <v>0</v>
      </c>
      <c r="U331" s="43">
        <v>1410</v>
      </c>
      <c r="V331" s="14"/>
      <c r="W331" s="14"/>
      <c r="X331" s="14">
        <f t="shared" si="31"/>
        <v>0.66382978723404251</v>
      </c>
    </row>
    <row r="332" spans="1:24">
      <c r="A332" s="17" t="str">
        <f>VLOOKUP(C332,'Current OBD'!$B$6:$K$2098,4,0)</f>
        <v>Cowlitz</v>
      </c>
      <c r="B332" s="17" t="str">
        <f>VLOOKUP(C332,'Current OBD'!$B$6:$K$2098,3,0)</f>
        <v>08-401</v>
      </c>
      <c r="C332" s="18">
        <v>679069</v>
      </c>
      <c r="D332" s="8" t="s">
        <v>648</v>
      </c>
      <c r="E332" s="20" t="str">
        <f>IF(VLOOKUP(C332,'Current OBD'!$B$6:$AL$2097,23,0)="Yes","PK"," ")</f>
        <v>PK</v>
      </c>
      <c r="F332" s="20" t="str">
        <f>IF(VLOOKUP(C332,'Current OBD'!$B$6:$AL$2097,24,0)="Yes","K"," ")</f>
        <v>K</v>
      </c>
      <c r="G332" s="20" t="str">
        <f>IF(VLOOKUP(C332,'Current OBD'!$B$6:$AL$2097,25,0)="Yes","1"," ")</f>
        <v>1</v>
      </c>
      <c r="H332" s="20" t="str">
        <f>IF(VLOOKUP(C332,'Current OBD'!$B$6:$AL$2097,26,0)="Yes","2"," ")</f>
        <v>2</v>
      </c>
      <c r="I332" s="20" t="str">
        <f>IF(VLOOKUP(C332,'Current OBD'!$B$6:$AL$2097,27,0)="Yes","3"," ")</f>
        <v>3</v>
      </c>
      <c r="J332" s="20" t="str">
        <f>IF(VLOOKUP(C332,'Current OBD'!$B$6:$AL$2097,28,0)="Yes","4"," ")</f>
        <v>4</v>
      </c>
      <c r="K332" s="20" t="str">
        <f>IF(VLOOKUP(C332,'Current OBD'!$B$6:$AL$2097,29,0)="Yes","5"," ")</f>
        <v>5</v>
      </c>
      <c r="L332" s="20" t="str">
        <f>IF(VLOOKUP(C332,'Current OBD'!$B$6:$AL$2097,30,0)="Yes","6"," ")</f>
        <v xml:space="preserve"> </v>
      </c>
      <c r="M332" s="20" t="str">
        <f>IF(VLOOKUP(C332,'Current OBD'!$B$6:$AL$2097,31,0)="Yes","7"," ")</f>
        <v xml:space="preserve"> </v>
      </c>
      <c r="N332" s="20" t="str">
        <f>IF(VLOOKUP(C332,'Current OBD'!$B$6:$AL$2097,32,0)="Yes","8"," ")</f>
        <v xml:space="preserve"> </v>
      </c>
      <c r="O332" s="20" t="str">
        <f>IF(VLOOKUP(C332,'Current OBD'!$B$6:$AL$2097,33,0)="Yes","9"," ")</f>
        <v xml:space="preserve"> </v>
      </c>
      <c r="P332" s="20" t="str">
        <f>IF(VLOOKUP(C332,'Current OBD'!$B$6:$AL$2097,34,0)="Yes","10"," ")</f>
        <v xml:space="preserve"> </v>
      </c>
      <c r="Q332" s="20" t="str">
        <f>IF(VLOOKUP(C332,'Current OBD'!$B$6:$AL$2097,35,0)="Yes","11"," ")</f>
        <v xml:space="preserve"> </v>
      </c>
      <c r="R332" s="20" t="str">
        <f>IF(VLOOKUP(C332,'Current OBD'!$B$6:$AL$2097,36,0)="Yes","12"," ")</f>
        <v xml:space="preserve"> </v>
      </c>
      <c r="S332" s="44">
        <v>441</v>
      </c>
      <c r="T332" s="44">
        <v>0</v>
      </c>
      <c r="U332" s="44">
        <v>646</v>
      </c>
      <c r="V332" s="12">
        <f>S332/U332</f>
        <v>0.6826625386996904</v>
      </c>
      <c r="W332" s="12">
        <f>T332/U332</f>
        <v>0</v>
      </c>
      <c r="X332" s="12">
        <f t="shared" si="31"/>
        <v>0.6826625386996904</v>
      </c>
    </row>
    <row r="333" spans="1:24">
      <c r="A333" s="17" t="str">
        <f>VLOOKUP(C333,'Current OBD'!$B$6:$K$2098,4,0)</f>
        <v>Cowlitz</v>
      </c>
      <c r="B333" s="17" t="str">
        <f>VLOOKUP(C333,'Current OBD'!$B$6:$K$2098,3,0)</f>
        <v>08-401</v>
      </c>
      <c r="C333" s="18">
        <v>661329</v>
      </c>
      <c r="D333" s="8" t="s">
        <v>652</v>
      </c>
      <c r="E333" s="20" t="str">
        <f>IF(VLOOKUP(C333,'Current OBD'!$B$6:$AL$2097,23,0)="Yes","PK"," ")</f>
        <v xml:space="preserve"> </v>
      </c>
      <c r="F333" s="20" t="str">
        <f>IF(VLOOKUP(C333,'Current OBD'!$B$6:$AL$2097,24,0)="Yes","K"," ")</f>
        <v xml:space="preserve"> </v>
      </c>
      <c r="G333" s="20" t="str">
        <f>IF(VLOOKUP(C333,'Current OBD'!$B$6:$AL$2097,25,0)="Yes","1"," ")</f>
        <v xml:space="preserve"> </v>
      </c>
      <c r="H333" s="20" t="str">
        <f>IF(VLOOKUP(C333,'Current OBD'!$B$6:$AL$2097,26,0)="Yes","2"," ")</f>
        <v xml:space="preserve"> </v>
      </c>
      <c r="I333" s="20" t="str">
        <f>IF(VLOOKUP(C333,'Current OBD'!$B$6:$AL$2097,27,0)="Yes","3"," ")</f>
        <v xml:space="preserve"> </v>
      </c>
      <c r="J333" s="20" t="str">
        <f>IF(VLOOKUP(C333,'Current OBD'!$B$6:$AL$2097,28,0)="Yes","4"," ")</f>
        <v xml:space="preserve"> </v>
      </c>
      <c r="K333" s="20" t="str">
        <f>IF(VLOOKUP(C333,'Current OBD'!$B$6:$AL$2097,29,0)="Yes","5"," ")</f>
        <v xml:space="preserve"> </v>
      </c>
      <c r="L333" s="20" t="str">
        <f>IF(VLOOKUP(C333,'Current OBD'!$B$6:$AL$2097,30,0)="Yes","6"," ")</f>
        <v xml:space="preserve"> </v>
      </c>
      <c r="M333" s="20" t="str">
        <f>IF(VLOOKUP(C333,'Current OBD'!$B$6:$AL$2097,31,0)="Yes","7"," ")</f>
        <v xml:space="preserve"> </v>
      </c>
      <c r="N333" s="20" t="str">
        <f>IF(VLOOKUP(C333,'Current OBD'!$B$6:$AL$2097,32,0)="Yes","8"," ")</f>
        <v xml:space="preserve"> </v>
      </c>
      <c r="O333" s="20" t="str">
        <f>IF(VLOOKUP(C333,'Current OBD'!$B$6:$AL$2097,33,0)="Yes","9"," ")</f>
        <v>9</v>
      </c>
      <c r="P333" s="20" t="str">
        <f>IF(VLOOKUP(C333,'Current OBD'!$B$6:$AL$2097,34,0)="Yes","10"," ")</f>
        <v>10</v>
      </c>
      <c r="Q333" s="20" t="str">
        <f>IF(VLOOKUP(C333,'Current OBD'!$B$6:$AL$2097,35,0)="Yes","11"," ")</f>
        <v>11</v>
      </c>
      <c r="R333" s="20" t="str">
        <f>IF(VLOOKUP(C333,'Current OBD'!$B$6:$AL$2097,36,0)="Yes","12"," ")</f>
        <v>12</v>
      </c>
      <c r="S333" s="44">
        <v>288</v>
      </c>
      <c r="T333" s="44">
        <v>0</v>
      </c>
      <c r="U333" s="44">
        <v>433</v>
      </c>
      <c r="V333" s="12">
        <f>S333/U333</f>
        <v>0.66512702078521935</v>
      </c>
      <c r="W333" s="12">
        <f>T333/U333</f>
        <v>0</v>
      </c>
      <c r="X333" s="12">
        <f t="shared" si="31"/>
        <v>0.66512702078521935</v>
      </c>
    </row>
    <row r="334" spans="1:24">
      <c r="A334" s="17" t="str">
        <f>VLOOKUP(C334,'Current OBD'!$B$6:$K$2098,4,0)</f>
        <v>Cowlitz</v>
      </c>
      <c r="B334" s="17" t="str">
        <f>VLOOKUP(C334,'Current OBD'!$B$6:$K$2098,3,0)</f>
        <v>08-401</v>
      </c>
      <c r="C334" s="18">
        <v>661328</v>
      </c>
      <c r="D334" s="8" t="s">
        <v>654</v>
      </c>
      <c r="E334" s="20" t="str">
        <f>IF(VLOOKUP(C334,'Current OBD'!$B$6:$AL$2097,23,0)="Yes","PK"," ")</f>
        <v xml:space="preserve"> </v>
      </c>
      <c r="F334" s="20" t="str">
        <f>IF(VLOOKUP(C334,'Current OBD'!$B$6:$AL$2097,24,0)="Yes","K"," ")</f>
        <v xml:space="preserve"> </v>
      </c>
      <c r="G334" s="20" t="str">
        <f>IF(VLOOKUP(C334,'Current OBD'!$B$6:$AL$2097,25,0)="Yes","1"," ")</f>
        <v xml:space="preserve"> </v>
      </c>
      <c r="H334" s="20" t="str">
        <f>IF(VLOOKUP(C334,'Current OBD'!$B$6:$AL$2097,26,0)="Yes","2"," ")</f>
        <v xml:space="preserve"> </v>
      </c>
      <c r="I334" s="20" t="str">
        <f>IF(VLOOKUP(C334,'Current OBD'!$B$6:$AL$2097,27,0)="Yes","3"," ")</f>
        <v xml:space="preserve"> </v>
      </c>
      <c r="J334" s="20" t="str">
        <f>IF(VLOOKUP(C334,'Current OBD'!$B$6:$AL$2097,28,0)="Yes","4"," ")</f>
        <v xml:space="preserve"> </v>
      </c>
      <c r="K334" s="20" t="str">
        <f>IF(VLOOKUP(C334,'Current OBD'!$B$6:$AL$2097,29,0)="Yes","5"," ")</f>
        <v xml:space="preserve"> </v>
      </c>
      <c r="L334" s="20" t="str">
        <f>IF(VLOOKUP(C334,'Current OBD'!$B$6:$AL$2097,30,0)="Yes","6"," ")</f>
        <v>6</v>
      </c>
      <c r="M334" s="20" t="str">
        <f>IF(VLOOKUP(C334,'Current OBD'!$B$6:$AL$2097,31,0)="Yes","7"," ")</f>
        <v>7</v>
      </c>
      <c r="N334" s="20" t="str">
        <f>IF(VLOOKUP(C334,'Current OBD'!$B$6:$AL$2097,32,0)="Yes","8"," ")</f>
        <v>8</v>
      </c>
      <c r="O334" s="20" t="str">
        <f>IF(VLOOKUP(C334,'Current OBD'!$B$6:$AL$2097,33,0)="Yes","9"," ")</f>
        <v xml:space="preserve"> </v>
      </c>
      <c r="P334" s="20" t="str">
        <f>IF(VLOOKUP(C334,'Current OBD'!$B$6:$AL$2097,34,0)="Yes","10"," ")</f>
        <v xml:space="preserve"> </v>
      </c>
      <c r="Q334" s="20" t="str">
        <f>IF(VLOOKUP(C334,'Current OBD'!$B$6:$AL$2097,35,0)="Yes","11"," ")</f>
        <v xml:space="preserve"> </v>
      </c>
      <c r="R334" s="20" t="str">
        <f>IF(VLOOKUP(C334,'Current OBD'!$B$6:$AL$2097,36,0)="Yes","12"," ")</f>
        <v xml:space="preserve"> </v>
      </c>
      <c r="S334" s="44">
        <v>207</v>
      </c>
      <c r="T334" s="44">
        <v>0</v>
      </c>
      <c r="U334" s="44">
        <v>331</v>
      </c>
      <c r="V334" s="12">
        <f>S334/U334</f>
        <v>0.62537764350453173</v>
      </c>
      <c r="W334" s="12">
        <f>T334/U334</f>
        <v>0</v>
      </c>
      <c r="X334" s="12">
        <f t="shared" si="31"/>
        <v>0.62537764350453173</v>
      </c>
    </row>
    <row r="335" spans="1:24">
      <c r="A335" s="26" t="s">
        <v>647</v>
      </c>
      <c r="B335" s="26" t="s">
        <v>2043</v>
      </c>
      <c r="C335" s="10">
        <v>159346</v>
      </c>
      <c r="D335" s="13" t="s">
        <v>2042</v>
      </c>
      <c r="E335" s="19"/>
      <c r="F335" s="19"/>
      <c r="G335" s="19"/>
      <c r="H335" s="19"/>
      <c r="I335" s="19"/>
      <c r="J335" s="19"/>
      <c r="K335" s="19"/>
      <c r="L335" s="19"/>
      <c r="M335" s="19"/>
      <c r="N335" s="19"/>
      <c r="O335" s="19"/>
      <c r="P335" s="19"/>
      <c r="Q335" s="19"/>
      <c r="R335" s="19"/>
      <c r="S335" s="43">
        <v>370</v>
      </c>
      <c r="T335" s="43">
        <v>84</v>
      </c>
      <c r="U335" s="43">
        <v>1616</v>
      </c>
      <c r="V335" s="14"/>
      <c r="W335" s="14"/>
      <c r="X335" s="14">
        <f t="shared" si="31"/>
        <v>0.28094059405940597</v>
      </c>
    </row>
    <row r="336" spans="1:24">
      <c r="A336" s="17" t="str">
        <f>VLOOKUP(C336,'Current OBD'!$B$6:$K$2098,4,0)</f>
        <v>Cowlitz</v>
      </c>
      <c r="B336" s="17" t="str">
        <f>VLOOKUP(C336,'Current OBD'!$B$6:$K$2098,3,0)</f>
        <v>08-402</v>
      </c>
      <c r="C336" s="18">
        <v>661482</v>
      </c>
      <c r="D336" s="8" t="s">
        <v>2044</v>
      </c>
      <c r="E336" s="20" t="str">
        <f>IF(VLOOKUP(C336,'Current OBD'!$B$6:$AL$2097,23,0)="Yes","PK"," ")</f>
        <v>PK</v>
      </c>
      <c r="F336" s="20" t="str">
        <f>IF(VLOOKUP(C336,'Current OBD'!$B$6:$AL$2097,24,0)="Yes","K"," ")</f>
        <v>K</v>
      </c>
      <c r="G336" s="20" t="str">
        <f>IF(VLOOKUP(C336,'Current OBD'!$B$6:$AL$2097,25,0)="Yes","1"," ")</f>
        <v>1</v>
      </c>
      <c r="H336" s="20" t="str">
        <f>IF(VLOOKUP(C336,'Current OBD'!$B$6:$AL$2097,26,0)="Yes","2"," ")</f>
        <v>2</v>
      </c>
      <c r="I336" s="20" t="str">
        <f>IF(VLOOKUP(C336,'Current OBD'!$B$6:$AL$2097,27,0)="Yes","3"," ")</f>
        <v>3</v>
      </c>
      <c r="J336" s="20" t="str">
        <f>IF(VLOOKUP(C336,'Current OBD'!$B$6:$AL$2097,28,0)="Yes","4"," ")</f>
        <v>4</v>
      </c>
      <c r="K336" s="20" t="str">
        <f>IF(VLOOKUP(C336,'Current OBD'!$B$6:$AL$2097,29,0)="Yes","5"," ")</f>
        <v>5</v>
      </c>
      <c r="L336" s="20" t="str">
        <f>IF(VLOOKUP(C336,'Current OBD'!$B$6:$AL$2097,30,0)="Yes","6"," ")</f>
        <v xml:space="preserve"> </v>
      </c>
      <c r="M336" s="20" t="str">
        <f>IF(VLOOKUP(C336,'Current OBD'!$B$6:$AL$2097,31,0)="Yes","7"," ")</f>
        <v xml:space="preserve"> </v>
      </c>
      <c r="N336" s="20" t="str">
        <f>IF(VLOOKUP(C336,'Current OBD'!$B$6:$AL$2097,32,0)="Yes","8"," ")</f>
        <v xml:space="preserve"> </v>
      </c>
      <c r="O336" s="20" t="str">
        <f>IF(VLOOKUP(C336,'Current OBD'!$B$6:$AL$2097,33,0)="Yes","9"," ")</f>
        <v xml:space="preserve"> </v>
      </c>
      <c r="P336" s="20" t="str">
        <f>IF(VLOOKUP(C336,'Current OBD'!$B$6:$AL$2097,34,0)="Yes","10"," ")</f>
        <v xml:space="preserve"> </v>
      </c>
      <c r="Q336" s="20" t="str">
        <f>IF(VLOOKUP(C336,'Current OBD'!$B$6:$AL$2097,35,0)="Yes","11"," ")</f>
        <v xml:space="preserve"> </v>
      </c>
      <c r="R336" s="20" t="str">
        <f>IF(VLOOKUP(C336,'Current OBD'!$B$6:$AL$2097,36,0)="Yes","12"," ")</f>
        <v xml:space="preserve"> </v>
      </c>
      <c r="S336" s="44">
        <v>135</v>
      </c>
      <c r="T336" s="44">
        <v>35</v>
      </c>
      <c r="U336" s="44">
        <v>541</v>
      </c>
      <c r="V336" s="12">
        <f>S336/U336</f>
        <v>0.24953789279112754</v>
      </c>
      <c r="W336" s="12">
        <f>T336/U336</f>
        <v>6.4695009242144177E-2</v>
      </c>
      <c r="X336" s="12">
        <f t="shared" si="31"/>
        <v>0.3142329020332717</v>
      </c>
    </row>
    <row r="337" spans="1:24">
      <c r="A337" s="17" t="str">
        <f>VLOOKUP(C337,'Current OBD'!$B$6:$K$2098,4,0)</f>
        <v>Cowlitz</v>
      </c>
      <c r="B337" s="17" t="str">
        <f>VLOOKUP(C337,'Current OBD'!$B$6:$K$2098,3,0)</f>
        <v>08-402</v>
      </c>
      <c r="C337" s="18">
        <v>687675</v>
      </c>
      <c r="D337" s="8" t="s">
        <v>2049</v>
      </c>
      <c r="E337" s="20" t="str">
        <f>IF(VLOOKUP(C337,'Current OBD'!$B$6:$AL$2097,23,0)="Yes","PK"," ")</f>
        <v xml:space="preserve"> </v>
      </c>
      <c r="F337" s="20" t="str">
        <f>IF(VLOOKUP(C337,'Current OBD'!$B$6:$AL$2097,24,0)="Yes","K"," ")</f>
        <v xml:space="preserve"> </v>
      </c>
      <c r="G337" s="20" t="str">
        <f>IF(VLOOKUP(C337,'Current OBD'!$B$6:$AL$2097,25,0)="Yes","1"," ")</f>
        <v xml:space="preserve"> </v>
      </c>
      <c r="H337" s="20" t="str">
        <f>IF(VLOOKUP(C337,'Current OBD'!$B$6:$AL$2097,26,0)="Yes","2"," ")</f>
        <v xml:space="preserve"> </v>
      </c>
      <c r="I337" s="20" t="str">
        <f>IF(VLOOKUP(C337,'Current OBD'!$B$6:$AL$2097,27,0)="Yes","3"," ")</f>
        <v xml:space="preserve"> </v>
      </c>
      <c r="J337" s="20" t="str">
        <f>IF(VLOOKUP(C337,'Current OBD'!$B$6:$AL$2097,28,0)="Yes","4"," ")</f>
        <v xml:space="preserve"> </v>
      </c>
      <c r="K337" s="20" t="str">
        <f>IF(VLOOKUP(C337,'Current OBD'!$B$6:$AL$2097,29,0)="Yes","5"," ")</f>
        <v xml:space="preserve"> </v>
      </c>
      <c r="L337" s="20" t="str">
        <f>IF(VLOOKUP(C337,'Current OBD'!$B$6:$AL$2097,30,0)="Yes","6"," ")</f>
        <v xml:space="preserve"> </v>
      </c>
      <c r="M337" s="20" t="str">
        <f>IF(VLOOKUP(C337,'Current OBD'!$B$6:$AL$2097,31,0)="Yes","7"," ")</f>
        <v xml:space="preserve"> </v>
      </c>
      <c r="N337" s="20" t="str">
        <f>IF(VLOOKUP(C337,'Current OBD'!$B$6:$AL$2097,32,0)="Yes","8"," ")</f>
        <v xml:space="preserve"> </v>
      </c>
      <c r="O337" s="20" t="str">
        <f>IF(VLOOKUP(C337,'Current OBD'!$B$6:$AL$2097,33,0)="Yes","9"," ")</f>
        <v>9</v>
      </c>
      <c r="P337" s="20" t="str">
        <f>IF(VLOOKUP(C337,'Current OBD'!$B$6:$AL$2097,34,0)="Yes","10"," ")</f>
        <v>10</v>
      </c>
      <c r="Q337" s="20" t="str">
        <f>IF(VLOOKUP(C337,'Current OBD'!$B$6:$AL$2097,35,0)="Yes","11"," ")</f>
        <v>11</v>
      </c>
      <c r="R337" s="20" t="str">
        <f>IF(VLOOKUP(C337,'Current OBD'!$B$6:$AL$2097,36,0)="Yes","12"," ")</f>
        <v>12</v>
      </c>
      <c r="S337" s="44">
        <v>87</v>
      </c>
      <c r="T337" s="44">
        <v>15</v>
      </c>
      <c r="U337" s="44">
        <v>459</v>
      </c>
      <c r="V337" s="12">
        <f>S337/U337</f>
        <v>0.18954248366013071</v>
      </c>
      <c r="W337" s="12">
        <f>T337/U337</f>
        <v>3.2679738562091505E-2</v>
      </c>
      <c r="X337" s="12">
        <f t="shared" si="31"/>
        <v>0.22222222222222221</v>
      </c>
    </row>
    <row r="338" spans="1:24">
      <c r="A338" s="17" t="str">
        <f>VLOOKUP(C338,'Current OBD'!$B$6:$K$2098,4,0)</f>
        <v>Cowlitz</v>
      </c>
      <c r="B338" s="17" t="str">
        <f>VLOOKUP(C338,'Current OBD'!$B$6:$K$2098,3,0)</f>
        <v>08-402</v>
      </c>
      <c r="C338" s="18">
        <v>661483</v>
      </c>
      <c r="D338" s="8" t="s">
        <v>2050</v>
      </c>
      <c r="E338" s="20" t="str">
        <f>IF(VLOOKUP(C338,'Current OBD'!$B$6:$AL$2097,23,0)="Yes","PK"," ")</f>
        <v xml:space="preserve"> </v>
      </c>
      <c r="F338" s="20" t="str">
        <f>IF(VLOOKUP(C338,'Current OBD'!$B$6:$AL$2097,24,0)="Yes","K"," ")</f>
        <v xml:space="preserve"> </v>
      </c>
      <c r="G338" s="20" t="str">
        <f>IF(VLOOKUP(C338,'Current OBD'!$B$6:$AL$2097,25,0)="Yes","1"," ")</f>
        <v xml:space="preserve"> </v>
      </c>
      <c r="H338" s="20" t="str">
        <f>IF(VLOOKUP(C338,'Current OBD'!$B$6:$AL$2097,26,0)="Yes","2"," ")</f>
        <v xml:space="preserve"> </v>
      </c>
      <c r="I338" s="20" t="str">
        <f>IF(VLOOKUP(C338,'Current OBD'!$B$6:$AL$2097,27,0)="Yes","3"," ")</f>
        <v xml:space="preserve"> </v>
      </c>
      <c r="J338" s="20" t="str">
        <f>IF(VLOOKUP(C338,'Current OBD'!$B$6:$AL$2097,28,0)="Yes","4"," ")</f>
        <v xml:space="preserve"> </v>
      </c>
      <c r="K338" s="20" t="str">
        <f>IF(VLOOKUP(C338,'Current OBD'!$B$6:$AL$2097,29,0)="Yes","5"," ")</f>
        <v xml:space="preserve"> </v>
      </c>
      <c r="L338" s="20" t="str">
        <f>IF(VLOOKUP(C338,'Current OBD'!$B$6:$AL$2097,30,0)="Yes","6"," ")</f>
        <v>6</v>
      </c>
      <c r="M338" s="20" t="str">
        <f>IF(VLOOKUP(C338,'Current OBD'!$B$6:$AL$2097,31,0)="Yes","7"," ")</f>
        <v>7</v>
      </c>
      <c r="N338" s="20" t="str">
        <f>IF(VLOOKUP(C338,'Current OBD'!$B$6:$AL$2097,32,0)="Yes","8"," ")</f>
        <v>8</v>
      </c>
      <c r="O338" s="20" t="str">
        <f>IF(VLOOKUP(C338,'Current OBD'!$B$6:$AL$2097,33,0)="Yes","9"," ")</f>
        <v>9</v>
      </c>
      <c r="P338" s="20" t="str">
        <f>IF(VLOOKUP(C338,'Current OBD'!$B$6:$AL$2097,34,0)="Yes","10"," ")</f>
        <v>10</v>
      </c>
      <c r="Q338" s="20" t="str">
        <f>IF(VLOOKUP(C338,'Current OBD'!$B$6:$AL$2097,35,0)="Yes","11"," ")</f>
        <v>11</v>
      </c>
      <c r="R338" s="20" t="str">
        <f>IF(VLOOKUP(C338,'Current OBD'!$B$6:$AL$2097,36,0)="Yes","12"," ")</f>
        <v>12</v>
      </c>
      <c r="S338" s="44">
        <v>148</v>
      </c>
      <c r="T338" s="44">
        <v>34</v>
      </c>
      <c r="U338" s="44">
        <v>616</v>
      </c>
      <c r="V338" s="12">
        <f>S338/U338</f>
        <v>0.24025974025974026</v>
      </c>
      <c r="W338" s="12">
        <f>T338/U338</f>
        <v>5.5194805194805192E-2</v>
      </c>
      <c r="X338" s="12">
        <f t="shared" si="31"/>
        <v>0.29545454545454547</v>
      </c>
    </row>
    <row r="339" spans="1:24">
      <c r="A339" s="26" t="s">
        <v>647</v>
      </c>
      <c r="B339" s="26" t="s">
        <v>5463</v>
      </c>
      <c r="C339" s="10">
        <v>159376</v>
      </c>
      <c r="D339" s="13" t="s">
        <v>5462</v>
      </c>
      <c r="E339" s="19"/>
      <c r="F339" s="19"/>
      <c r="G339" s="19"/>
      <c r="H339" s="19"/>
      <c r="I339" s="19"/>
      <c r="J339" s="19"/>
      <c r="K339" s="19"/>
      <c r="L339" s="19"/>
      <c r="M339" s="19"/>
      <c r="N339" s="19"/>
      <c r="O339" s="19"/>
      <c r="P339" s="19"/>
      <c r="Q339" s="19"/>
      <c r="R339" s="19"/>
      <c r="S339" s="43">
        <v>774</v>
      </c>
      <c r="T339" s="43">
        <v>189</v>
      </c>
      <c r="U339" s="43">
        <v>2462</v>
      </c>
      <c r="V339" s="14"/>
      <c r="W339" s="14"/>
      <c r="X339" s="14">
        <f t="shared" si="31"/>
        <v>0.3911454102355808</v>
      </c>
    </row>
    <row r="340" spans="1:24">
      <c r="A340" s="17" t="str">
        <f>VLOOKUP(C340,'Current OBD'!$B$6:$K$2098,4,0)</f>
        <v>Cowlitz</v>
      </c>
      <c r="B340" s="17" t="str">
        <f>VLOOKUP(C340,'Current OBD'!$B$6:$K$2098,3,0)</f>
        <v>08-404</v>
      </c>
      <c r="C340" s="18">
        <v>661331</v>
      </c>
      <c r="D340" s="8" t="s">
        <v>5464</v>
      </c>
      <c r="E340" s="20" t="str">
        <f>IF(VLOOKUP(C340,'Current OBD'!$B$6:$AL$2097,23,0)="Yes","PK"," ")</f>
        <v xml:space="preserve"> </v>
      </c>
      <c r="F340" s="20" t="str">
        <f>IF(VLOOKUP(C340,'Current OBD'!$B$6:$AL$2097,24,0)="Yes","K"," ")</f>
        <v>K</v>
      </c>
      <c r="G340" s="20" t="str">
        <f>IF(VLOOKUP(C340,'Current OBD'!$B$6:$AL$2097,25,0)="Yes","1"," ")</f>
        <v>1</v>
      </c>
      <c r="H340" s="20" t="str">
        <f>IF(VLOOKUP(C340,'Current OBD'!$B$6:$AL$2097,26,0)="Yes","2"," ")</f>
        <v>2</v>
      </c>
      <c r="I340" s="20" t="str">
        <f>IF(VLOOKUP(C340,'Current OBD'!$B$6:$AL$2097,27,0)="Yes","3"," ")</f>
        <v>3</v>
      </c>
      <c r="J340" s="20" t="str">
        <f>IF(VLOOKUP(C340,'Current OBD'!$B$6:$AL$2097,28,0)="Yes","4"," ")</f>
        <v>4</v>
      </c>
      <c r="K340" s="20" t="str">
        <f>IF(VLOOKUP(C340,'Current OBD'!$B$6:$AL$2097,29,0)="Yes","5"," ")</f>
        <v xml:space="preserve"> </v>
      </c>
      <c r="L340" s="20" t="str">
        <f>IF(VLOOKUP(C340,'Current OBD'!$B$6:$AL$2097,30,0)="Yes","6"," ")</f>
        <v xml:space="preserve"> </v>
      </c>
      <c r="M340" s="20" t="str">
        <f>IF(VLOOKUP(C340,'Current OBD'!$B$6:$AL$2097,31,0)="Yes","7"," ")</f>
        <v xml:space="preserve"> </v>
      </c>
      <c r="N340" s="20" t="str">
        <f>IF(VLOOKUP(C340,'Current OBD'!$B$6:$AL$2097,32,0)="Yes","8"," ")</f>
        <v xml:space="preserve"> </v>
      </c>
      <c r="O340" s="20" t="str">
        <f>IF(VLOOKUP(C340,'Current OBD'!$B$6:$AL$2097,33,0)="Yes","9"," ")</f>
        <v xml:space="preserve"> </v>
      </c>
      <c r="P340" s="20" t="str">
        <f>IF(VLOOKUP(C340,'Current OBD'!$B$6:$AL$2097,34,0)="Yes","10"," ")</f>
        <v xml:space="preserve"> </v>
      </c>
      <c r="Q340" s="20" t="str">
        <f>IF(VLOOKUP(C340,'Current OBD'!$B$6:$AL$2097,35,0)="Yes","11"," ")</f>
        <v xml:space="preserve"> </v>
      </c>
      <c r="R340" s="20" t="str">
        <f>IF(VLOOKUP(C340,'Current OBD'!$B$6:$AL$2097,36,0)="Yes","12"," ")</f>
        <v xml:space="preserve"> </v>
      </c>
      <c r="S340" s="44">
        <v>130</v>
      </c>
      <c r="T340" s="44">
        <v>19</v>
      </c>
      <c r="U340" s="44">
        <v>353</v>
      </c>
      <c r="V340" s="12">
        <f>S340/U340</f>
        <v>0.36827195467422097</v>
      </c>
      <c r="W340" s="12">
        <f>T340/U340</f>
        <v>5.3824362606232294E-2</v>
      </c>
      <c r="X340" s="12">
        <f t="shared" si="31"/>
        <v>0.42209631728045327</v>
      </c>
    </row>
    <row r="341" spans="1:24">
      <c r="A341" s="17" t="str">
        <f>VLOOKUP(C341,'Current OBD'!$B$6:$K$2098,4,0)</f>
        <v>Cowlitz</v>
      </c>
      <c r="B341" s="17" t="str">
        <f>VLOOKUP(C341,'Current OBD'!$B$6:$K$2098,3,0)</f>
        <v>08-404</v>
      </c>
      <c r="C341" s="18">
        <v>661332</v>
      </c>
      <c r="D341" s="8" t="s">
        <v>5466</v>
      </c>
      <c r="E341" s="20" t="str">
        <f>IF(VLOOKUP(C341,'Current OBD'!$B$6:$AL$2097,23,0)="Yes","PK"," ")</f>
        <v xml:space="preserve"> </v>
      </c>
      <c r="F341" s="20" t="str">
        <f>IF(VLOOKUP(C341,'Current OBD'!$B$6:$AL$2097,24,0)="Yes","K"," ")</f>
        <v>K</v>
      </c>
      <c r="G341" s="20" t="str">
        <f>IF(VLOOKUP(C341,'Current OBD'!$B$6:$AL$2097,25,0)="Yes","1"," ")</f>
        <v>1</v>
      </c>
      <c r="H341" s="20" t="str">
        <f>IF(VLOOKUP(C341,'Current OBD'!$B$6:$AL$2097,26,0)="Yes","2"," ")</f>
        <v>2</v>
      </c>
      <c r="I341" s="20" t="str">
        <f>IF(VLOOKUP(C341,'Current OBD'!$B$6:$AL$2097,27,0)="Yes","3"," ")</f>
        <v>3</v>
      </c>
      <c r="J341" s="20" t="str">
        <f>IF(VLOOKUP(C341,'Current OBD'!$B$6:$AL$2097,28,0)="Yes","4"," ")</f>
        <v>4</v>
      </c>
      <c r="K341" s="20" t="str">
        <f>IF(VLOOKUP(C341,'Current OBD'!$B$6:$AL$2097,29,0)="Yes","5"," ")</f>
        <v xml:space="preserve"> </v>
      </c>
      <c r="L341" s="20" t="str">
        <f>IF(VLOOKUP(C341,'Current OBD'!$B$6:$AL$2097,30,0)="Yes","6"," ")</f>
        <v xml:space="preserve"> </v>
      </c>
      <c r="M341" s="20" t="str">
        <f>IF(VLOOKUP(C341,'Current OBD'!$B$6:$AL$2097,31,0)="Yes","7"," ")</f>
        <v xml:space="preserve"> </v>
      </c>
      <c r="N341" s="20" t="str">
        <f>IF(VLOOKUP(C341,'Current OBD'!$B$6:$AL$2097,32,0)="Yes","8"," ")</f>
        <v xml:space="preserve"> </v>
      </c>
      <c r="O341" s="20" t="str">
        <f>IF(VLOOKUP(C341,'Current OBD'!$B$6:$AL$2097,33,0)="Yes","9"," ")</f>
        <v xml:space="preserve"> </v>
      </c>
      <c r="P341" s="20" t="str">
        <f>IF(VLOOKUP(C341,'Current OBD'!$B$6:$AL$2097,34,0)="Yes","10"," ")</f>
        <v xml:space="preserve"> </v>
      </c>
      <c r="Q341" s="20" t="str">
        <f>IF(VLOOKUP(C341,'Current OBD'!$B$6:$AL$2097,35,0)="Yes","11"," ")</f>
        <v xml:space="preserve"> </v>
      </c>
      <c r="R341" s="20" t="str">
        <f>IF(VLOOKUP(C341,'Current OBD'!$B$6:$AL$2097,36,0)="Yes","12"," ")</f>
        <v xml:space="preserve"> </v>
      </c>
      <c r="S341" s="44">
        <v>131</v>
      </c>
      <c r="T341" s="44">
        <v>32</v>
      </c>
      <c r="U341" s="44">
        <v>514</v>
      </c>
      <c r="V341" s="12">
        <f>S341/U341</f>
        <v>0.25486381322957197</v>
      </c>
      <c r="W341" s="12">
        <f>T341/U341</f>
        <v>6.2256809338521402E-2</v>
      </c>
      <c r="X341" s="12">
        <f t="shared" si="31"/>
        <v>0.31712062256809337</v>
      </c>
    </row>
    <row r="342" spans="1:24">
      <c r="A342" s="17" t="str">
        <f>VLOOKUP(C342,'Current OBD'!$B$6:$K$2098,4,0)</f>
        <v>Cowlitz</v>
      </c>
      <c r="B342" s="17" t="str">
        <f>VLOOKUP(C342,'Current OBD'!$B$6:$K$2098,3,0)</f>
        <v>08-404</v>
      </c>
      <c r="C342" s="18">
        <v>661334</v>
      </c>
      <c r="D342" s="8" t="s">
        <v>5468</v>
      </c>
      <c r="E342" s="20" t="str">
        <f>IF(VLOOKUP(C342,'Current OBD'!$B$6:$AL$2097,23,0)="Yes","PK"," ")</f>
        <v xml:space="preserve"> </v>
      </c>
      <c r="F342" s="20" t="str">
        <f>IF(VLOOKUP(C342,'Current OBD'!$B$6:$AL$2097,24,0)="Yes","K"," ")</f>
        <v xml:space="preserve"> </v>
      </c>
      <c r="G342" s="20" t="str">
        <f>IF(VLOOKUP(C342,'Current OBD'!$B$6:$AL$2097,25,0)="Yes","1"," ")</f>
        <v xml:space="preserve"> </v>
      </c>
      <c r="H342" s="20" t="str">
        <f>IF(VLOOKUP(C342,'Current OBD'!$B$6:$AL$2097,26,0)="Yes","2"," ")</f>
        <v xml:space="preserve"> </v>
      </c>
      <c r="I342" s="20" t="str">
        <f>IF(VLOOKUP(C342,'Current OBD'!$B$6:$AL$2097,27,0)="Yes","3"," ")</f>
        <v xml:space="preserve"> </v>
      </c>
      <c r="J342" s="20" t="str">
        <f>IF(VLOOKUP(C342,'Current OBD'!$B$6:$AL$2097,28,0)="Yes","4"," ")</f>
        <v xml:space="preserve"> </v>
      </c>
      <c r="K342" s="20" t="str">
        <f>IF(VLOOKUP(C342,'Current OBD'!$B$6:$AL$2097,29,0)="Yes","5"," ")</f>
        <v xml:space="preserve"> </v>
      </c>
      <c r="L342" s="20" t="str">
        <f>IF(VLOOKUP(C342,'Current OBD'!$B$6:$AL$2097,30,0)="Yes","6"," ")</f>
        <v xml:space="preserve"> </v>
      </c>
      <c r="M342" s="20" t="str">
        <f>IF(VLOOKUP(C342,'Current OBD'!$B$6:$AL$2097,31,0)="Yes","7"," ")</f>
        <v xml:space="preserve"> </v>
      </c>
      <c r="N342" s="20" t="str">
        <f>IF(VLOOKUP(C342,'Current OBD'!$B$6:$AL$2097,32,0)="Yes","8"," ")</f>
        <v xml:space="preserve"> </v>
      </c>
      <c r="O342" s="20" t="str">
        <f>IF(VLOOKUP(C342,'Current OBD'!$B$6:$AL$2097,33,0)="Yes","9"," ")</f>
        <v>9</v>
      </c>
      <c r="P342" s="20" t="str">
        <f>IF(VLOOKUP(C342,'Current OBD'!$B$6:$AL$2097,34,0)="Yes","10"," ")</f>
        <v>10</v>
      </c>
      <c r="Q342" s="20" t="str">
        <f>IF(VLOOKUP(C342,'Current OBD'!$B$6:$AL$2097,35,0)="Yes","11"," ")</f>
        <v>11</v>
      </c>
      <c r="R342" s="20" t="str">
        <f>IF(VLOOKUP(C342,'Current OBD'!$B$6:$AL$2097,36,0)="Yes","12"," ")</f>
        <v>12</v>
      </c>
      <c r="S342" s="44">
        <v>196</v>
      </c>
      <c r="T342" s="44">
        <v>51</v>
      </c>
      <c r="U342" s="44">
        <v>652</v>
      </c>
      <c r="V342" s="12">
        <f>S342/U342</f>
        <v>0.30061349693251532</v>
      </c>
      <c r="W342" s="12">
        <f>T342/U342</f>
        <v>7.8220858895705528E-2</v>
      </c>
      <c r="X342" s="12">
        <f t="shared" si="31"/>
        <v>0.37883435582822084</v>
      </c>
    </row>
    <row r="343" spans="1:24">
      <c r="A343" s="17" t="str">
        <f>VLOOKUP(C343,'Current OBD'!$B$6:$K$2098,4,0)</f>
        <v>Cowlitz</v>
      </c>
      <c r="B343" s="17" t="str">
        <f>VLOOKUP(C343,'Current OBD'!$B$6:$K$2098,3,0)</f>
        <v>08-404</v>
      </c>
      <c r="C343" s="18">
        <v>661333</v>
      </c>
      <c r="D343" s="8" t="s">
        <v>5470</v>
      </c>
      <c r="E343" s="20" t="str">
        <f>IF(VLOOKUP(C343,'Current OBD'!$B$6:$AL$2097,23,0)="Yes","PK"," ")</f>
        <v xml:space="preserve"> </v>
      </c>
      <c r="F343" s="20" t="str">
        <f>IF(VLOOKUP(C343,'Current OBD'!$B$6:$AL$2097,24,0)="Yes","K"," ")</f>
        <v xml:space="preserve"> </v>
      </c>
      <c r="G343" s="20" t="str">
        <f>IF(VLOOKUP(C343,'Current OBD'!$B$6:$AL$2097,25,0)="Yes","1"," ")</f>
        <v xml:space="preserve"> </v>
      </c>
      <c r="H343" s="20" t="str">
        <f>IF(VLOOKUP(C343,'Current OBD'!$B$6:$AL$2097,26,0)="Yes","2"," ")</f>
        <v xml:space="preserve"> </v>
      </c>
      <c r="I343" s="20" t="str">
        <f>IF(VLOOKUP(C343,'Current OBD'!$B$6:$AL$2097,27,0)="Yes","3"," ")</f>
        <v xml:space="preserve"> </v>
      </c>
      <c r="J343" s="20" t="str">
        <f>IF(VLOOKUP(C343,'Current OBD'!$B$6:$AL$2097,28,0)="Yes","4"," ")</f>
        <v xml:space="preserve"> </v>
      </c>
      <c r="K343" s="20" t="str">
        <f>IF(VLOOKUP(C343,'Current OBD'!$B$6:$AL$2097,29,0)="Yes","5"," ")</f>
        <v>5</v>
      </c>
      <c r="L343" s="20" t="str">
        <f>IF(VLOOKUP(C343,'Current OBD'!$B$6:$AL$2097,30,0)="Yes","6"," ")</f>
        <v>6</v>
      </c>
      <c r="M343" s="20" t="str">
        <f>IF(VLOOKUP(C343,'Current OBD'!$B$6:$AL$2097,31,0)="Yes","7"," ")</f>
        <v>7</v>
      </c>
      <c r="N343" s="20" t="str">
        <f>IF(VLOOKUP(C343,'Current OBD'!$B$6:$AL$2097,32,0)="Yes","8"," ")</f>
        <v>8</v>
      </c>
      <c r="O343" s="20" t="str">
        <f>IF(VLOOKUP(C343,'Current OBD'!$B$6:$AL$2097,33,0)="Yes","9"," ")</f>
        <v xml:space="preserve"> </v>
      </c>
      <c r="P343" s="20" t="str">
        <f>IF(VLOOKUP(C343,'Current OBD'!$B$6:$AL$2097,34,0)="Yes","10"," ")</f>
        <v xml:space="preserve"> </v>
      </c>
      <c r="Q343" s="20" t="str">
        <f>IF(VLOOKUP(C343,'Current OBD'!$B$6:$AL$2097,35,0)="Yes","11"," ")</f>
        <v xml:space="preserve"> </v>
      </c>
      <c r="R343" s="20" t="str">
        <f>IF(VLOOKUP(C343,'Current OBD'!$B$6:$AL$2097,36,0)="Yes","12"," ")</f>
        <v xml:space="preserve"> </v>
      </c>
      <c r="S343" s="44">
        <v>291</v>
      </c>
      <c r="T343" s="44">
        <v>87</v>
      </c>
      <c r="U343" s="44">
        <v>904</v>
      </c>
      <c r="V343" s="12">
        <f>S343/U343</f>
        <v>0.32190265486725661</v>
      </c>
      <c r="W343" s="12">
        <f>T343/U343</f>
        <v>9.6238938053097342E-2</v>
      </c>
      <c r="X343" s="12">
        <f t="shared" si="31"/>
        <v>0.41814159292035397</v>
      </c>
    </row>
    <row r="344" spans="1:24">
      <c r="A344" s="17" t="str">
        <f>VLOOKUP(C344,'Current OBD'!$B$6:$K$2098,4,0)</f>
        <v>Cowlitz</v>
      </c>
      <c r="B344" s="17" t="str">
        <f>VLOOKUP(C344,'Current OBD'!$B$6:$K$2098,3,0)</f>
        <v>08-404</v>
      </c>
      <c r="C344" s="18">
        <v>661330</v>
      </c>
      <c r="D344" s="8" t="s">
        <v>5472</v>
      </c>
      <c r="E344" s="20" t="str">
        <f>IF(VLOOKUP(C344,'Current OBD'!$B$6:$AL$2097,23,0)="Yes","PK"," ")</f>
        <v xml:space="preserve"> </v>
      </c>
      <c r="F344" s="20" t="str">
        <f>IF(VLOOKUP(C344,'Current OBD'!$B$6:$AL$2097,24,0)="Yes","K"," ")</f>
        <v>K</v>
      </c>
      <c r="G344" s="20" t="str">
        <f>IF(VLOOKUP(C344,'Current OBD'!$B$6:$AL$2097,25,0)="Yes","1"," ")</f>
        <v>1</v>
      </c>
      <c r="H344" s="20" t="str">
        <f>IF(VLOOKUP(C344,'Current OBD'!$B$6:$AL$2097,26,0)="Yes","2"," ")</f>
        <v>2</v>
      </c>
      <c r="I344" s="20" t="str">
        <f>IF(VLOOKUP(C344,'Current OBD'!$B$6:$AL$2097,27,0)="Yes","3"," ")</f>
        <v>3</v>
      </c>
      <c r="J344" s="20" t="str">
        <f>IF(VLOOKUP(C344,'Current OBD'!$B$6:$AL$2097,28,0)="Yes","4"," ")</f>
        <v>4</v>
      </c>
      <c r="K344" s="20" t="str">
        <f>IF(VLOOKUP(C344,'Current OBD'!$B$6:$AL$2097,29,0)="Yes","5"," ")</f>
        <v xml:space="preserve"> </v>
      </c>
      <c r="L344" s="20" t="str">
        <f>IF(VLOOKUP(C344,'Current OBD'!$B$6:$AL$2097,30,0)="Yes","6"," ")</f>
        <v xml:space="preserve"> </v>
      </c>
      <c r="M344" s="20" t="str">
        <f>IF(VLOOKUP(C344,'Current OBD'!$B$6:$AL$2097,31,0)="Yes","7"," ")</f>
        <v xml:space="preserve"> </v>
      </c>
      <c r="N344" s="20" t="str">
        <f>IF(VLOOKUP(C344,'Current OBD'!$B$6:$AL$2097,32,0)="Yes","8"," ")</f>
        <v xml:space="preserve"> </v>
      </c>
      <c r="O344" s="20" t="str">
        <f>IF(VLOOKUP(C344,'Current OBD'!$B$6:$AL$2097,33,0)="Yes","9"," ")</f>
        <v xml:space="preserve"> </v>
      </c>
      <c r="P344" s="20" t="str">
        <f>IF(VLOOKUP(C344,'Current OBD'!$B$6:$AL$2097,34,0)="Yes","10"," ")</f>
        <v xml:space="preserve"> </v>
      </c>
      <c r="Q344" s="20" t="str">
        <f>IF(VLOOKUP(C344,'Current OBD'!$B$6:$AL$2097,35,0)="Yes","11"," ")</f>
        <v xml:space="preserve"> </v>
      </c>
      <c r="R344" s="20" t="str">
        <f>IF(VLOOKUP(C344,'Current OBD'!$B$6:$AL$2097,36,0)="Yes","12"," ")</f>
        <v xml:space="preserve"> </v>
      </c>
      <c r="S344" s="44">
        <v>26</v>
      </c>
      <c r="T344" s="44">
        <v>0</v>
      </c>
      <c r="U344" s="44">
        <v>39</v>
      </c>
      <c r="V344" s="12">
        <f>S344/U344</f>
        <v>0.66666666666666663</v>
      </c>
      <c r="W344" s="12">
        <f>T344/U344</f>
        <v>0</v>
      </c>
      <c r="X344" s="12">
        <f t="shared" si="31"/>
        <v>0.66666666666666663</v>
      </c>
    </row>
    <row r="345" spans="1:24">
      <c r="A345" s="26" t="s">
        <v>647</v>
      </c>
      <c r="B345" s="26" t="s">
        <v>2059</v>
      </c>
      <c r="C345" s="10">
        <v>159957</v>
      </c>
      <c r="D345" s="13" t="s">
        <v>2058</v>
      </c>
      <c r="E345" s="19"/>
      <c r="F345" s="19"/>
      <c r="G345" s="19"/>
      <c r="H345" s="19"/>
      <c r="I345" s="19"/>
      <c r="J345" s="19"/>
      <c r="K345" s="19"/>
      <c r="L345" s="19"/>
      <c r="M345" s="19"/>
      <c r="N345" s="19"/>
      <c r="O345" s="19"/>
      <c r="P345" s="19"/>
      <c r="Q345" s="19"/>
      <c r="R345" s="19"/>
      <c r="S345" s="43">
        <v>3540</v>
      </c>
      <c r="T345" s="43">
        <v>0</v>
      </c>
      <c r="U345" s="43">
        <v>4844</v>
      </c>
      <c r="V345" s="14"/>
      <c r="W345" s="14"/>
      <c r="X345" s="14">
        <f t="shared" si="31"/>
        <v>0.73080099091659789</v>
      </c>
    </row>
    <row r="346" spans="1:24">
      <c r="A346" s="17" t="str">
        <f>VLOOKUP(C346,'Current OBD'!$B$6:$K$2098,4,0)</f>
        <v>Cowlitz</v>
      </c>
      <c r="B346" s="17" t="str">
        <f>VLOOKUP(C346,'Current OBD'!$B$6:$K$2098,3,0)</f>
        <v>08-458</v>
      </c>
      <c r="C346" s="18">
        <v>659055</v>
      </c>
      <c r="D346" s="8" t="s">
        <v>2060</v>
      </c>
      <c r="E346" s="20" t="str">
        <f>IF(VLOOKUP(C346,'Current OBD'!$B$6:$AL$2097,23,0)="Yes","PK"," ")</f>
        <v>PK</v>
      </c>
      <c r="F346" s="20" t="str">
        <f>IF(VLOOKUP(C346,'Current OBD'!$B$6:$AL$2097,24,0)="Yes","K"," ")</f>
        <v>K</v>
      </c>
      <c r="G346" s="20" t="str">
        <f>IF(VLOOKUP(C346,'Current OBD'!$B$6:$AL$2097,25,0)="Yes","1"," ")</f>
        <v>1</v>
      </c>
      <c r="H346" s="20" t="str">
        <f>IF(VLOOKUP(C346,'Current OBD'!$B$6:$AL$2097,26,0)="Yes","2"," ")</f>
        <v>2</v>
      </c>
      <c r="I346" s="20" t="str">
        <f>IF(VLOOKUP(C346,'Current OBD'!$B$6:$AL$2097,27,0)="Yes","3"," ")</f>
        <v>3</v>
      </c>
      <c r="J346" s="20" t="str">
        <f>IF(VLOOKUP(C346,'Current OBD'!$B$6:$AL$2097,28,0)="Yes","4"," ")</f>
        <v>4</v>
      </c>
      <c r="K346" s="20" t="str">
        <f>IF(VLOOKUP(C346,'Current OBD'!$B$6:$AL$2097,29,0)="Yes","5"," ")</f>
        <v>5</v>
      </c>
      <c r="L346" s="20" t="str">
        <f>IF(VLOOKUP(C346,'Current OBD'!$B$6:$AL$2097,30,0)="Yes","6"," ")</f>
        <v xml:space="preserve"> </v>
      </c>
      <c r="M346" s="20" t="str">
        <f>IF(VLOOKUP(C346,'Current OBD'!$B$6:$AL$2097,31,0)="Yes","7"," ")</f>
        <v xml:space="preserve"> </v>
      </c>
      <c r="N346" s="20" t="str">
        <f>IF(VLOOKUP(C346,'Current OBD'!$B$6:$AL$2097,32,0)="Yes","8"," ")</f>
        <v xml:space="preserve"> </v>
      </c>
      <c r="O346" s="20" t="str">
        <f>IF(VLOOKUP(C346,'Current OBD'!$B$6:$AL$2097,33,0)="Yes","9"," ")</f>
        <v xml:space="preserve"> </v>
      </c>
      <c r="P346" s="20" t="str">
        <f>IF(VLOOKUP(C346,'Current OBD'!$B$6:$AL$2097,34,0)="Yes","10"," ")</f>
        <v xml:space="preserve"> </v>
      </c>
      <c r="Q346" s="20" t="str">
        <f>IF(VLOOKUP(C346,'Current OBD'!$B$6:$AL$2097,35,0)="Yes","11"," ")</f>
        <v xml:space="preserve"> </v>
      </c>
      <c r="R346" s="20" t="str">
        <f>IF(VLOOKUP(C346,'Current OBD'!$B$6:$AL$2097,36,0)="Yes","12"," ")</f>
        <v xml:space="preserve"> </v>
      </c>
      <c r="S346" s="44">
        <v>351</v>
      </c>
      <c r="T346" s="44">
        <v>0</v>
      </c>
      <c r="U346" s="44">
        <v>351</v>
      </c>
      <c r="V346" s="12">
        <f t="shared" ref="V346:V354" si="32">S346/U346</f>
        <v>1</v>
      </c>
      <c r="W346" s="12">
        <f t="shared" ref="W346:W354" si="33">T346/U346</f>
        <v>0</v>
      </c>
      <c r="X346" s="12">
        <f t="shared" si="31"/>
        <v>1</v>
      </c>
    </row>
    <row r="347" spans="1:24">
      <c r="A347" s="17" t="str">
        <f>VLOOKUP(C347,'Current OBD'!$B$6:$K$2098,4,0)</f>
        <v>Cowlitz</v>
      </c>
      <c r="B347" s="17" t="str">
        <f>VLOOKUP(C347,'Current OBD'!$B$6:$K$2098,3,0)</f>
        <v>08-458</v>
      </c>
      <c r="C347" s="18">
        <v>661499</v>
      </c>
      <c r="D347" s="8" t="s">
        <v>2064</v>
      </c>
      <c r="E347" s="20" t="str">
        <f>IF(VLOOKUP(C347,'Current OBD'!$B$6:$AL$2097,23,0)="Yes","PK"," ")</f>
        <v>PK</v>
      </c>
      <c r="F347" s="20" t="str">
        <f>IF(VLOOKUP(C347,'Current OBD'!$B$6:$AL$2097,24,0)="Yes","K"," ")</f>
        <v>K</v>
      </c>
      <c r="G347" s="20" t="str">
        <f>IF(VLOOKUP(C347,'Current OBD'!$B$6:$AL$2097,25,0)="Yes","1"," ")</f>
        <v>1</v>
      </c>
      <c r="H347" s="20" t="str">
        <f>IF(VLOOKUP(C347,'Current OBD'!$B$6:$AL$2097,26,0)="Yes","2"," ")</f>
        <v>2</v>
      </c>
      <c r="I347" s="20" t="str">
        <f>IF(VLOOKUP(C347,'Current OBD'!$B$6:$AL$2097,27,0)="Yes","3"," ")</f>
        <v>3</v>
      </c>
      <c r="J347" s="20" t="str">
        <f>IF(VLOOKUP(C347,'Current OBD'!$B$6:$AL$2097,28,0)="Yes","4"," ")</f>
        <v>4</v>
      </c>
      <c r="K347" s="20" t="str">
        <f>IF(VLOOKUP(C347,'Current OBD'!$B$6:$AL$2097,29,0)="Yes","5"," ")</f>
        <v>5</v>
      </c>
      <c r="L347" s="20" t="str">
        <f>IF(VLOOKUP(C347,'Current OBD'!$B$6:$AL$2097,30,0)="Yes","6"," ")</f>
        <v xml:space="preserve"> </v>
      </c>
      <c r="M347" s="20" t="str">
        <f>IF(VLOOKUP(C347,'Current OBD'!$B$6:$AL$2097,31,0)="Yes","7"," ")</f>
        <v xml:space="preserve"> </v>
      </c>
      <c r="N347" s="20" t="str">
        <f>IF(VLOOKUP(C347,'Current OBD'!$B$6:$AL$2097,32,0)="Yes","8"," ")</f>
        <v xml:space="preserve"> </v>
      </c>
      <c r="O347" s="20" t="str">
        <f>IF(VLOOKUP(C347,'Current OBD'!$B$6:$AL$2097,33,0)="Yes","9"," ")</f>
        <v xml:space="preserve"> </v>
      </c>
      <c r="P347" s="20" t="str">
        <f>IF(VLOOKUP(C347,'Current OBD'!$B$6:$AL$2097,34,0)="Yes","10"," ")</f>
        <v xml:space="preserve"> </v>
      </c>
      <c r="Q347" s="20" t="str">
        <f>IF(VLOOKUP(C347,'Current OBD'!$B$6:$AL$2097,35,0)="Yes","11"," ")</f>
        <v xml:space="preserve"> </v>
      </c>
      <c r="R347" s="20" t="str">
        <f>IF(VLOOKUP(C347,'Current OBD'!$B$6:$AL$2097,36,0)="Yes","12"," ")</f>
        <v xml:space="preserve"> </v>
      </c>
      <c r="S347" s="44">
        <v>300</v>
      </c>
      <c r="T347" s="44">
        <v>0</v>
      </c>
      <c r="U347" s="44">
        <v>441</v>
      </c>
      <c r="V347" s="12">
        <f t="shared" si="32"/>
        <v>0.68027210884353739</v>
      </c>
      <c r="W347" s="12">
        <f t="shared" si="33"/>
        <v>0</v>
      </c>
      <c r="X347" s="12">
        <f t="shared" si="31"/>
        <v>0.68027210884353739</v>
      </c>
    </row>
    <row r="348" spans="1:24">
      <c r="A348" s="17" t="str">
        <f>VLOOKUP(C348,'Current OBD'!$B$6:$K$2098,4,0)</f>
        <v>Cowlitz</v>
      </c>
      <c r="B348" s="17" t="str">
        <f>VLOOKUP(C348,'Current OBD'!$B$6:$K$2098,3,0)</f>
        <v>08-458</v>
      </c>
      <c r="C348" s="18">
        <v>661491</v>
      </c>
      <c r="D348" s="8" t="s">
        <v>2066</v>
      </c>
      <c r="E348" s="20" t="str">
        <f>IF(VLOOKUP(C348,'Current OBD'!$B$6:$AL$2097,23,0)="Yes","PK"," ")</f>
        <v xml:space="preserve"> </v>
      </c>
      <c r="F348" s="20" t="str">
        <f>IF(VLOOKUP(C348,'Current OBD'!$B$6:$AL$2097,24,0)="Yes","K"," ")</f>
        <v>K</v>
      </c>
      <c r="G348" s="20" t="str">
        <f>IF(VLOOKUP(C348,'Current OBD'!$B$6:$AL$2097,25,0)="Yes","1"," ")</f>
        <v>1</v>
      </c>
      <c r="H348" s="20" t="str">
        <f>IF(VLOOKUP(C348,'Current OBD'!$B$6:$AL$2097,26,0)="Yes","2"," ")</f>
        <v>2</v>
      </c>
      <c r="I348" s="20" t="str">
        <f>IF(VLOOKUP(C348,'Current OBD'!$B$6:$AL$2097,27,0)="Yes","3"," ")</f>
        <v>3</v>
      </c>
      <c r="J348" s="20" t="str">
        <f>IF(VLOOKUP(C348,'Current OBD'!$B$6:$AL$2097,28,0)="Yes","4"," ")</f>
        <v>4</v>
      </c>
      <c r="K348" s="20" t="str">
        <f>IF(VLOOKUP(C348,'Current OBD'!$B$6:$AL$2097,29,0)="Yes","5"," ")</f>
        <v>5</v>
      </c>
      <c r="L348" s="20" t="str">
        <f>IF(VLOOKUP(C348,'Current OBD'!$B$6:$AL$2097,30,0)="Yes","6"," ")</f>
        <v xml:space="preserve"> </v>
      </c>
      <c r="M348" s="20" t="str">
        <f>IF(VLOOKUP(C348,'Current OBD'!$B$6:$AL$2097,31,0)="Yes","7"," ")</f>
        <v xml:space="preserve"> </v>
      </c>
      <c r="N348" s="20" t="str">
        <f>IF(VLOOKUP(C348,'Current OBD'!$B$6:$AL$2097,32,0)="Yes","8"," ")</f>
        <v xml:space="preserve"> </v>
      </c>
      <c r="O348" s="20" t="str">
        <f>IF(VLOOKUP(C348,'Current OBD'!$B$6:$AL$2097,33,0)="Yes","9"," ")</f>
        <v xml:space="preserve"> </v>
      </c>
      <c r="P348" s="20" t="str">
        <f>IF(VLOOKUP(C348,'Current OBD'!$B$6:$AL$2097,34,0)="Yes","10"," ")</f>
        <v xml:space="preserve"> </v>
      </c>
      <c r="Q348" s="20" t="str">
        <f>IF(VLOOKUP(C348,'Current OBD'!$B$6:$AL$2097,35,0)="Yes","11"," ")</f>
        <v xml:space="preserve"> </v>
      </c>
      <c r="R348" s="20" t="str">
        <f>IF(VLOOKUP(C348,'Current OBD'!$B$6:$AL$2097,36,0)="Yes","12"," ")</f>
        <v xml:space="preserve"> </v>
      </c>
      <c r="S348" s="44">
        <v>64</v>
      </c>
      <c r="T348" s="44">
        <v>0</v>
      </c>
      <c r="U348" s="44">
        <v>115</v>
      </c>
      <c r="V348" s="12">
        <f t="shared" si="32"/>
        <v>0.55652173913043479</v>
      </c>
      <c r="W348" s="12">
        <f t="shared" si="33"/>
        <v>0</v>
      </c>
      <c r="X348" s="12">
        <f t="shared" si="31"/>
        <v>0.55652173913043479</v>
      </c>
    </row>
    <row r="349" spans="1:24">
      <c r="A349" s="17" t="str">
        <f>VLOOKUP(C349,'Current OBD'!$B$6:$K$2098,4,0)</f>
        <v>Cowlitz</v>
      </c>
      <c r="B349" s="17" t="str">
        <f>VLOOKUP(C349,'Current OBD'!$B$6:$K$2098,3,0)</f>
        <v>08-458</v>
      </c>
      <c r="C349" s="18">
        <v>665411</v>
      </c>
      <c r="D349" s="8" t="s">
        <v>2068</v>
      </c>
      <c r="E349" s="20" t="str">
        <f>IF(VLOOKUP(C349,'Current OBD'!$B$6:$AL$2097,23,0)="Yes","PK"," ")</f>
        <v xml:space="preserve"> </v>
      </c>
      <c r="F349" s="20" t="str">
        <f>IF(VLOOKUP(C349,'Current OBD'!$B$6:$AL$2097,24,0)="Yes","K"," ")</f>
        <v xml:space="preserve"> </v>
      </c>
      <c r="G349" s="20" t="str">
        <f>IF(VLOOKUP(C349,'Current OBD'!$B$6:$AL$2097,25,0)="Yes","1"," ")</f>
        <v xml:space="preserve"> </v>
      </c>
      <c r="H349" s="20" t="str">
        <f>IF(VLOOKUP(C349,'Current OBD'!$B$6:$AL$2097,26,0)="Yes","2"," ")</f>
        <v xml:space="preserve"> </v>
      </c>
      <c r="I349" s="20" t="str">
        <f>IF(VLOOKUP(C349,'Current OBD'!$B$6:$AL$2097,27,0)="Yes","3"," ")</f>
        <v xml:space="preserve"> </v>
      </c>
      <c r="J349" s="20" t="str">
        <f>IF(VLOOKUP(C349,'Current OBD'!$B$6:$AL$2097,28,0)="Yes","4"," ")</f>
        <v xml:space="preserve"> </v>
      </c>
      <c r="K349" s="20" t="str">
        <f>IF(VLOOKUP(C349,'Current OBD'!$B$6:$AL$2097,29,0)="Yes","5"," ")</f>
        <v xml:space="preserve"> </v>
      </c>
      <c r="L349" s="20" t="str">
        <f>IF(VLOOKUP(C349,'Current OBD'!$B$6:$AL$2097,30,0)="Yes","6"," ")</f>
        <v>6</v>
      </c>
      <c r="M349" s="20" t="str">
        <f>IF(VLOOKUP(C349,'Current OBD'!$B$6:$AL$2097,31,0)="Yes","7"," ")</f>
        <v>7</v>
      </c>
      <c r="N349" s="20" t="str">
        <f>IF(VLOOKUP(C349,'Current OBD'!$B$6:$AL$2097,32,0)="Yes","8"," ")</f>
        <v>8</v>
      </c>
      <c r="O349" s="20" t="str">
        <f>IF(VLOOKUP(C349,'Current OBD'!$B$6:$AL$2097,33,0)="Yes","9"," ")</f>
        <v xml:space="preserve"> </v>
      </c>
      <c r="P349" s="20" t="str">
        <f>IF(VLOOKUP(C349,'Current OBD'!$B$6:$AL$2097,34,0)="Yes","10"," ")</f>
        <v xml:space="preserve"> </v>
      </c>
      <c r="Q349" s="20" t="str">
        <f>IF(VLOOKUP(C349,'Current OBD'!$B$6:$AL$2097,35,0)="Yes","11"," ")</f>
        <v xml:space="preserve"> </v>
      </c>
      <c r="R349" s="20" t="str">
        <f>IF(VLOOKUP(C349,'Current OBD'!$B$6:$AL$2097,36,0)="Yes","12"," ")</f>
        <v xml:space="preserve"> </v>
      </c>
      <c r="S349" s="44">
        <v>357</v>
      </c>
      <c r="T349" s="44">
        <v>0</v>
      </c>
      <c r="U349" s="44">
        <v>517</v>
      </c>
      <c r="V349" s="12">
        <f t="shared" si="32"/>
        <v>0.69052224371373305</v>
      </c>
      <c r="W349" s="12">
        <f t="shared" si="33"/>
        <v>0</v>
      </c>
      <c r="X349" s="12">
        <f t="shared" si="31"/>
        <v>0.69052224371373305</v>
      </c>
    </row>
    <row r="350" spans="1:24">
      <c r="A350" s="17" t="str">
        <f>VLOOKUP(C350,'Current OBD'!$B$6:$K$2098,4,0)</f>
        <v>Cowlitz</v>
      </c>
      <c r="B350" s="17" t="str">
        <f>VLOOKUP(C350,'Current OBD'!$B$6:$K$2098,3,0)</f>
        <v>08-458</v>
      </c>
      <c r="C350" s="18">
        <v>661496</v>
      </c>
      <c r="D350" s="8" t="s">
        <v>2070</v>
      </c>
      <c r="E350" s="20" t="str">
        <f>IF(VLOOKUP(C350,'Current OBD'!$B$6:$AL$2097,23,0)="Yes","PK"," ")</f>
        <v xml:space="preserve"> </v>
      </c>
      <c r="F350" s="20" t="str">
        <f>IF(VLOOKUP(C350,'Current OBD'!$B$6:$AL$2097,24,0)="Yes","K"," ")</f>
        <v xml:space="preserve"> </v>
      </c>
      <c r="G350" s="20" t="str">
        <f>IF(VLOOKUP(C350,'Current OBD'!$B$6:$AL$2097,25,0)="Yes","1"," ")</f>
        <v xml:space="preserve"> </v>
      </c>
      <c r="H350" s="20" t="str">
        <f>IF(VLOOKUP(C350,'Current OBD'!$B$6:$AL$2097,26,0)="Yes","2"," ")</f>
        <v xml:space="preserve"> </v>
      </c>
      <c r="I350" s="20" t="str">
        <f>IF(VLOOKUP(C350,'Current OBD'!$B$6:$AL$2097,27,0)="Yes","3"," ")</f>
        <v xml:space="preserve"> </v>
      </c>
      <c r="J350" s="20" t="str">
        <f>IF(VLOOKUP(C350,'Current OBD'!$B$6:$AL$2097,28,0)="Yes","4"," ")</f>
        <v xml:space="preserve"> </v>
      </c>
      <c r="K350" s="20" t="str">
        <f>IF(VLOOKUP(C350,'Current OBD'!$B$6:$AL$2097,29,0)="Yes","5"," ")</f>
        <v xml:space="preserve"> </v>
      </c>
      <c r="L350" s="20" t="str">
        <f>IF(VLOOKUP(C350,'Current OBD'!$B$6:$AL$2097,30,0)="Yes","6"," ")</f>
        <v>6</v>
      </c>
      <c r="M350" s="20" t="str">
        <f>IF(VLOOKUP(C350,'Current OBD'!$B$6:$AL$2097,31,0)="Yes","7"," ")</f>
        <v>7</v>
      </c>
      <c r="N350" s="20" t="str">
        <f>IF(VLOOKUP(C350,'Current OBD'!$B$6:$AL$2097,32,0)="Yes","8"," ")</f>
        <v>8</v>
      </c>
      <c r="O350" s="20" t="str">
        <f>IF(VLOOKUP(C350,'Current OBD'!$B$6:$AL$2097,33,0)="Yes","9"," ")</f>
        <v xml:space="preserve"> </v>
      </c>
      <c r="P350" s="20" t="str">
        <f>IF(VLOOKUP(C350,'Current OBD'!$B$6:$AL$2097,34,0)="Yes","10"," ")</f>
        <v xml:space="preserve"> </v>
      </c>
      <c r="Q350" s="20" t="str">
        <f>IF(VLOOKUP(C350,'Current OBD'!$B$6:$AL$2097,35,0)="Yes","11"," ")</f>
        <v xml:space="preserve"> </v>
      </c>
      <c r="R350" s="20" t="str">
        <f>IF(VLOOKUP(C350,'Current OBD'!$B$6:$AL$2097,36,0)="Yes","12"," ")</f>
        <v xml:space="preserve"> </v>
      </c>
      <c r="S350" s="44">
        <v>464</v>
      </c>
      <c r="T350" s="44">
        <v>0</v>
      </c>
      <c r="U350" s="44">
        <v>569</v>
      </c>
      <c r="V350" s="12">
        <f t="shared" si="32"/>
        <v>0.81546572934973638</v>
      </c>
      <c r="W350" s="12">
        <f t="shared" si="33"/>
        <v>0</v>
      </c>
      <c r="X350" s="12">
        <f t="shared" si="31"/>
        <v>0.81546572934973638</v>
      </c>
    </row>
    <row r="351" spans="1:24">
      <c r="A351" s="17" t="str">
        <f>VLOOKUP(C351,'Current OBD'!$B$6:$K$2098,4,0)</f>
        <v>Cowlitz</v>
      </c>
      <c r="B351" s="17" t="str">
        <f>VLOOKUP(C351,'Current OBD'!$B$6:$K$2098,3,0)</f>
        <v>08-458</v>
      </c>
      <c r="C351" s="18">
        <v>659057</v>
      </c>
      <c r="D351" s="8" t="s">
        <v>2072</v>
      </c>
      <c r="E351" s="20" t="str">
        <f>IF(VLOOKUP(C351,'Current OBD'!$B$6:$AL$2097,23,0)="Yes","PK"," ")</f>
        <v xml:space="preserve"> </v>
      </c>
      <c r="F351" s="20" t="str">
        <f>IF(VLOOKUP(C351,'Current OBD'!$B$6:$AL$2097,24,0)="Yes","K"," ")</f>
        <v xml:space="preserve"> </v>
      </c>
      <c r="G351" s="20" t="str">
        <f>IF(VLOOKUP(C351,'Current OBD'!$B$6:$AL$2097,25,0)="Yes","1"," ")</f>
        <v xml:space="preserve"> </v>
      </c>
      <c r="H351" s="20" t="str">
        <f>IF(VLOOKUP(C351,'Current OBD'!$B$6:$AL$2097,26,0)="Yes","2"," ")</f>
        <v xml:space="preserve"> </v>
      </c>
      <c r="I351" s="20" t="str">
        <f>IF(VLOOKUP(C351,'Current OBD'!$B$6:$AL$2097,27,0)="Yes","3"," ")</f>
        <v xml:space="preserve"> </v>
      </c>
      <c r="J351" s="20" t="str">
        <f>IF(VLOOKUP(C351,'Current OBD'!$B$6:$AL$2097,28,0)="Yes","4"," ")</f>
        <v xml:space="preserve"> </v>
      </c>
      <c r="K351" s="20" t="str">
        <f>IF(VLOOKUP(C351,'Current OBD'!$B$6:$AL$2097,29,0)="Yes","5"," ")</f>
        <v xml:space="preserve"> </v>
      </c>
      <c r="L351" s="20" t="str">
        <f>IF(VLOOKUP(C351,'Current OBD'!$B$6:$AL$2097,30,0)="Yes","6"," ")</f>
        <v xml:space="preserve"> </v>
      </c>
      <c r="M351" s="20" t="str">
        <f>IF(VLOOKUP(C351,'Current OBD'!$B$6:$AL$2097,31,0)="Yes","7"," ")</f>
        <v xml:space="preserve"> </v>
      </c>
      <c r="N351" s="20" t="str">
        <f>IF(VLOOKUP(C351,'Current OBD'!$B$6:$AL$2097,32,0)="Yes","8"," ")</f>
        <v xml:space="preserve"> </v>
      </c>
      <c r="O351" s="20" t="str">
        <f>IF(VLOOKUP(C351,'Current OBD'!$B$6:$AL$2097,33,0)="Yes","9"," ")</f>
        <v>9</v>
      </c>
      <c r="P351" s="20" t="str">
        <f>IF(VLOOKUP(C351,'Current OBD'!$B$6:$AL$2097,34,0)="Yes","10"," ")</f>
        <v>10</v>
      </c>
      <c r="Q351" s="20" t="str">
        <f>IF(VLOOKUP(C351,'Current OBD'!$B$6:$AL$2097,35,0)="Yes","11"," ")</f>
        <v>11</v>
      </c>
      <c r="R351" s="20" t="str">
        <f>IF(VLOOKUP(C351,'Current OBD'!$B$6:$AL$2097,36,0)="Yes","12"," ")</f>
        <v>12</v>
      </c>
      <c r="S351" s="44">
        <v>923</v>
      </c>
      <c r="T351" s="44">
        <v>0</v>
      </c>
      <c r="U351" s="44">
        <v>1442</v>
      </c>
      <c r="V351" s="12">
        <f t="shared" si="32"/>
        <v>0.64008321775312071</v>
      </c>
      <c r="W351" s="12">
        <f t="shared" si="33"/>
        <v>0</v>
      </c>
      <c r="X351" s="12">
        <f t="shared" si="31"/>
        <v>0.64008321775312071</v>
      </c>
    </row>
    <row r="352" spans="1:24">
      <c r="A352" s="17" t="str">
        <f>VLOOKUP(C352,'Current OBD'!$B$6:$K$2098,4,0)</f>
        <v>Cowlitz</v>
      </c>
      <c r="B352" s="17" t="str">
        <f>VLOOKUP(C352,'Current OBD'!$B$6:$K$2098,3,0)</f>
        <v>08-458</v>
      </c>
      <c r="C352" s="18">
        <v>686643</v>
      </c>
      <c r="D352" s="8" t="s">
        <v>2074</v>
      </c>
      <c r="E352" s="20" t="str">
        <f>IF(VLOOKUP(C352,'Current OBD'!$B$6:$AL$2097,23,0)="Yes","PK"," ")</f>
        <v xml:space="preserve"> </v>
      </c>
      <c r="F352" s="20" t="str">
        <f>IF(VLOOKUP(C352,'Current OBD'!$B$6:$AL$2097,24,0)="Yes","K"," ")</f>
        <v>K</v>
      </c>
      <c r="G352" s="20" t="str">
        <f>IF(VLOOKUP(C352,'Current OBD'!$B$6:$AL$2097,25,0)="Yes","1"," ")</f>
        <v>1</v>
      </c>
      <c r="H352" s="20" t="str">
        <f>IF(VLOOKUP(C352,'Current OBD'!$B$6:$AL$2097,26,0)="Yes","2"," ")</f>
        <v>2</v>
      </c>
      <c r="I352" s="20" t="str">
        <f>IF(VLOOKUP(C352,'Current OBD'!$B$6:$AL$2097,27,0)="Yes","3"," ")</f>
        <v>3</v>
      </c>
      <c r="J352" s="20" t="str">
        <f>IF(VLOOKUP(C352,'Current OBD'!$B$6:$AL$2097,28,0)="Yes","4"," ")</f>
        <v>4</v>
      </c>
      <c r="K352" s="20" t="str">
        <f>IF(VLOOKUP(C352,'Current OBD'!$B$6:$AL$2097,29,0)="Yes","5"," ")</f>
        <v>5</v>
      </c>
      <c r="L352" s="20" t="str">
        <f>IF(VLOOKUP(C352,'Current OBD'!$B$6:$AL$2097,30,0)="Yes","6"," ")</f>
        <v xml:space="preserve"> </v>
      </c>
      <c r="M352" s="20" t="str">
        <f>IF(VLOOKUP(C352,'Current OBD'!$B$6:$AL$2097,31,0)="Yes","7"," ")</f>
        <v xml:space="preserve"> </v>
      </c>
      <c r="N352" s="20" t="str">
        <f>IF(VLOOKUP(C352,'Current OBD'!$B$6:$AL$2097,32,0)="Yes","8"," ")</f>
        <v xml:space="preserve"> </v>
      </c>
      <c r="O352" s="20" t="str">
        <f>IF(VLOOKUP(C352,'Current OBD'!$B$6:$AL$2097,33,0)="Yes","9"," ")</f>
        <v xml:space="preserve"> </v>
      </c>
      <c r="P352" s="20" t="str">
        <f>IF(VLOOKUP(C352,'Current OBD'!$B$6:$AL$2097,34,0)="Yes","10"," ")</f>
        <v xml:space="preserve"> </v>
      </c>
      <c r="Q352" s="20" t="str">
        <f>IF(VLOOKUP(C352,'Current OBD'!$B$6:$AL$2097,35,0)="Yes","11"," ")</f>
        <v xml:space="preserve"> </v>
      </c>
      <c r="R352" s="20" t="str">
        <f>IF(VLOOKUP(C352,'Current OBD'!$B$6:$AL$2097,36,0)="Yes","12"," ")</f>
        <v xml:space="preserve"> </v>
      </c>
      <c r="S352" s="44">
        <v>620</v>
      </c>
      <c r="T352" s="44">
        <v>0</v>
      </c>
      <c r="U352" s="44">
        <v>852</v>
      </c>
      <c r="V352" s="12">
        <f t="shared" si="32"/>
        <v>0.72769953051643188</v>
      </c>
      <c r="W352" s="12">
        <f t="shared" si="33"/>
        <v>0</v>
      </c>
      <c r="X352" s="12">
        <f t="shared" si="31"/>
        <v>0.72769953051643188</v>
      </c>
    </row>
    <row r="353" spans="1:24">
      <c r="A353" s="17" t="str">
        <f>VLOOKUP(C353,'Current OBD'!$B$6:$K$2098,4,0)</f>
        <v>Cowlitz</v>
      </c>
      <c r="B353" s="17" t="str">
        <f>VLOOKUP(C353,'Current OBD'!$B$6:$K$2098,3,0)</f>
        <v>08-458</v>
      </c>
      <c r="C353" s="18">
        <v>661493</v>
      </c>
      <c r="D353" s="8" t="s">
        <v>2076</v>
      </c>
      <c r="E353" s="20" t="str">
        <f>IF(VLOOKUP(C353,'Current OBD'!$B$6:$AL$2097,23,0)="Yes","PK"," ")</f>
        <v xml:space="preserve"> </v>
      </c>
      <c r="F353" s="20" t="str">
        <f>IF(VLOOKUP(C353,'Current OBD'!$B$6:$AL$2097,24,0)="Yes","K"," ")</f>
        <v>K</v>
      </c>
      <c r="G353" s="20" t="str">
        <f>IF(VLOOKUP(C353,'Current OBD'!$B$6:$AL$2097,25,0)="Yes","1"," ")</f>
        <v>1</v>
      </c>
      <c r="H353" s="20" t="str">
        <f>IF(VLOOKUP(C353,'Current OBD'!$B$6:$AL$2097,26,0)="Yes","2"," ")</f>
        <v>2</v>
      </c>
      <c r="I353" s="20" t="str">
        <f>IF(VLOOKUP(C353,'Current OBD'!$B$6:$AL$2097,27,0)="Yes","3"," ")</f>
        <v>3</v>
      </c>
      <c r="J353" s="20" t="str">
        <f>IF(VLOOKUP(C353,'Current OBD'!$B$6:$AL$2097,28,0)="Yes","4"," ")</f>
        <v>4</v>
      </c>
      <c r="K353" s="20" t="str">
        <f>IF(VLOOKUP(C353,'Current OBD'!$B$6:$AL$2097,29,0)="Yes","5"," ")</f>
        <v>5</v>
      </c>
      <c r="L353" s="20" t="str">
        <f>IF(VLOOKUP(C353,'Current OBD'!$B$6:$AL$2097,30,0)="Yes","6"," ")</f>
        <v xml:space="preserve"> </v>
      </c>
      <c r="M353" s="20" t="str">
        <f>IF(VLOOKUP(C353,'Current OBD'!$B$6:$AL$2097,31,0)="Yes","7"," ")</f>
        <v xml:space="preserve"> </v>
      </c>
      <c r="N353" s="20" t="str">
        <f>IF(VLOOKUP(C353,'Current OBD'!$B$6:$AL$2097,32,0)="Yes","8"," ")</f>
        <v xml:space="preserve"> </v>
      </c>
      <c r="O353" s="20" t="str">
        <f>IF(VLOOKUP(C353,'Current OBD'!$B$6:$AL$2097,33,0)="Yes","9"," ")</f>
        <v xml:space="preserve"> </v>
      </c>
      <c r="P353" s="20" t="str">
        <f>IF(VLOOKUP(C353,'Current OBD'!$B$6:$AL$2097,34,0)="Yes","10"," ")</f>
        <v xml:space="preserve"> </v>
      </c>
      <c r="Q353" s="20" t="str">
        <f>IF(VLOOKUP(C353,'Current OBD'!$B$6:$AL$2097,35,0)="Yes","11"," ")</f>
        <v xml:space="preserve"> </v>
      </c>
      <c r="R353" s="20" t="str">
        <f>IF(VLOOKUP(C353,'Current OBD'!$B$6:$AL$2097,36,0)="Yes","12"," ")</f>
        <v xml:space="preserve"> </v>
      </c>
      <c r="S353" s="44">
        <v>70</v>
      </c>
      <c r="T353" s="44">
        <v>0</v>
      </c>
      <c r="U353" s="44">
        <v>166</v>
      </c>
      <c r="V353" s="12">
        <f t="shared" si="32"/>
        <v>0.42168674698795183</v>
      </c>
      <c r="W353" s="12">
        <f t="shared" si="33"/>
        <v>0</v>
      </c>
      <c r="X353" s="12">
        <f t="shared" si="31"/>
        <v>0.42168674698795183</v>
      </c>
    </row>
    <row r="354" spans="1:24">
      <c r="A354" s="17" t="str">
        <f>VLOOKUP(C354,'Current OBD'!$B$6:$K$2098,4,0)</f>
        <v>Cowlitz</v>
      </c>
      <c r="B354" s="17" t="str">
        <f>VLOOKUP(C354,'Current OBD'!$B$6:$K$2098,3,0)</f>
        <v>08-458</v>
      </c>
      <c r="C354" s="18">
        <v>661494</v>
      </c>
      <c r="D354" s="8" t="s">
        <v>2078</v>
      </c>
      <c r="E354" s="20" t="str">
        <f>IF(VLOOKUP(C354,'Current OBD'!$B$6:$AL$2097,23,0)="Yes","PK"," ")</f>
        <v>PK</v>
      </c>
      <c r="F354" s="20" t="str">
        <f>IF(VLOOKUP(C354,'Current OBD'!$B$6:$AL$2097,24,0)="Yes","K"," ")</f>
        <v>K</v>
      </c>
      <c r="G354" s="20" t="str">
        <f>IF(VLOOKUP(C354,'Current OBD'!$B$6:$AL$2097,25,0)="Yes","1"," ")</f>
        <v>1</v>
      </c>
      <c r="H354" s="20" t="str">
        <f>IF(VLOOKUP(C354,'Current OBD'!$B$6:$AL$2097,26,0)="Yes","2"," ")</f>
        <v>2</v>
      </c>
      <c r="I354" s="20" t="str">
        <f>IF(VLOOKUP(C354,'Current OBD'!$B$6:$AL$2097,27,0)="Yes","3"," ")</f>
        <v>3</v>
      </c>
      <c r="J354" s="20" t="str">
        <f>IF(VLOOKUP(C354,'Current OBD'!$B$6:$AL$2097,28,0)="Yes","4"," ")</f>
        <v>4</v>
      </c>
      <c r="K354" s="20" t="str">
        <f>IF(VLOOKUP(C354,'Current OBD'!$B$6:$AL$2097,29,0)="Yes","5"," ")</f>
        <v>5</v>
      </c>
      <c r="L354" s="20" t="str">
        <f>IF(VLOOKUP(C354,'Current OBD'!$B$6:$AL$2097,30,0)="Yes","6"," ")</f>
        <v xml:space="preserve"> </v>
      </c>
      <c r="M354" s="20" t="str">
        <f>IF(VLOOKUP(C354,'Current OBD'!$B$6:$AL$2097,31,0)="Yes","7"," ")</f>
        <v xml:space="preserve"> </v>
      </c>
      <c r="N354" s="20" t="str">
        <f>IF(VLOOKUP(C354,'Current OBD'!$B$6:$AL$2097,32,0)="Yes","8"," ")</f>
        <v xml:space="preserve"> </v>
      </c>
      <c r="O354" s="20" t="str">
        <f>IF(VLOOKUP(C354,'Current OBD'!$B$6:$AL$2097,33,0)="Yes","9"," ")</f>
        <v xml:space="preserve"> </v>
      </c>
      <c r="P354" s="20" t="str">
        <f>IF(VLOOKUP(C354,'Current OBD'!$B$6:$AL$2097,34,0)="Yes","10"," ")</f>
        <v xml:space="preserve"> </v>
      </c>
      <c r="Q354" s="20" t="str">
        <f>IF(VLOOKUP(C354,'Current OBD'!$B$6:$AL$2097,35,0)="Yes","11"," ")</f>
        <v xml:space="preserve"> </v>
      </c>
      <c r="R354" s="20" t="str">
        <f>IF(VLOOKUP(C354,'Current OBD'!$B$6:$AL$2097,36,0)="Yes","12"," ")</f>
        <v xml:space="preserve"> </v>
      </c>
      <c r="S354" s="44">
        <v>391</v>
      </c>
      <c r="T354" s="44">
        <v>0</v>
      </c>
      <c r="U354" s="44">
        <v>391</v>
      </c>
      <c r="V354" s="12">
        <f t="shared" si="32"/>
        <v>1</v>
      </c>
      <c r="W354" s="12">
        <f t="shared" si="33"/>
        <v>0</v>
      </c>
      <c r="X354" s="12">
        <f t="shared" si="31"/>
        <v>1</v>
      </c>
    </row>
    <row r="355" spans="1:24">
      <c r="A355" s="26" t="s">
        <v>532</v>
      </c>
      <c r="B355" s="26" t="s">
        <v>3353</v>
      </c>
      <c r="C355" s="10">
        <v>159520</v>
      </c>
      <c r="D355" s="13" t="s">
        <v>3352</v>
      </c>
      <c r="E355" s="19"/>
      <c r="F355" s="19"/>
      <c r="G355" s="19"/>
      <c r="H355" s="19"/>
      <c r="I355" s="19"/>
      <c r="J355" s="19"/>
      <c r="K355" s="19"/>
      <c r="L355" s="19"/>
      <c r="M355" s="19"/>
      <c r="N355" s="19"/>
      <c r="O355" s="19"/>
      <c r="P355" s="19"/>
      <c r="Q355" s="19"/>
      <c r="R355" s="19"/>
      <c r="S355" s="43">
        <v>145</v>
      </c>
      <c r="T355" s="43">
        <v>0</v>
      </c>
      <c r="U355" s="43">
        <v>157</v>
      </c>
      <c r="V355" s="14"/>
      <c r="W355" s="14"/>
      <c r="X355" s="14">
        <f t="shared" si="31"/>
        <v>0.92356687898089174</v>
      </c>
    </row>
    <row r="356" spans="1:24">
      <c r="A356" s="17" t="str">
        <f>VLOOKUP(C356,'Current OBD'!$B$6:$K$2098,4,0)</f>
        <v>Douglas</v>
      </c>
      <c r="B356" s="17" t="str">
        <f>VLOOKUP(C356,'Current OBD'!$B$6:$K$2098,3,0)</f>
        <v>09-013</v>
      </c>
      <c r="C356" s="18">
        <v>663766</v>
      </c>
      <c r="D356" s="8" t="s">
        <v>3354</v>
      </c>
      <c r="E356" s="20" t="str">
        <f>IF(VLOOKUP(C356,'Current OBD'!$B$6:$AL$2097,23,0)="Yes","PK"," ")</f>
        <v>PK</v>
      </c>
      <c r="F356" s="20" t="str">
        <f>IF(VLOOKUP(C356,'Current OBD'!$B$6:$AL$2097,24,0)="Yes","K"," ")</f>
        <v>K</v>
      </c>
      <c r="G356" s="20" t="str">
        <f>IF(VLOOKUP(C356,'Current OBD'!$B$6:$AL$2097,25,0)="Yes","1"," ")</f>
        <v>1</v>
      </c>
      <c r="H356" s="20" t="str">
        <f>IF(VLOOKUP(C356,'Current OBD'!$B$6:$AL$2097,26,0)="Yes","2"," ")</f>
        <v>2</v>
      </c>
      <c r="I356" s="20" t="str">
        <f>IF(VLOOKUP(C356,'Current OBD'!$B$6:$AL$2097,27,0)="Yes","3"," ")</f>
        <v>3</v>
      </c>
      <c r="J356" s="20" t="str">
        <f>IF(VLOOKUP(C356,'Current OBD'!$B$6:$AL$2097,28,0)="Yes","4"," ")</f>
        <v>4</v>
      </c>
      <c r="K356" s="20" t="str">
        <f>IF(VLOOKUP(C356,'Current OBD'!$B$6:$AL$2097,29,0)="Yes","5"," ")</f>
        <v>5</v>
      </c>
      <c r="L356" s="20" t="str">
        <f>IF(VLOOKUP(C356,'Current OBD'!$B$6:$AL$2097,30,0)="Yes","6"," ")</f>
        <v>6</v>
      </c>
      <c r="M356" s="20" t="str">
        <f>IF(VLOOKUP(C356,'Current OBD'!$B$6:$AL$2097,31,0)="Yes","7"," ")</f>
        <v>7</v>
      </c>
      <c r="N356" s="20" t="str">
        <f>IF(VLOOKUP(C356,'Current OBD'!$B$6:$AL$2097,32,0)="Yes","8"," ")</f>
        <v>8</v>
      </c>
      <c r="O356" s="20" t="str">
        <f>IF(VLOOKUP(C356,'Current OBD'!$B$6:$AL$2097,33,0)="Yes","9"," ")</f>
        <v xml:space="preserve"> </v>
      </c>
      <c r="P356" s="20" t="str">
        <f>IF(VLOOKUP(C356,'Current OBD'!$B$6:$AL$2097,34,0)="Yes","10"," ")</f>
        <v xml:space="preserve"> </v>
      </c>
      <c r="Q356" s="20" t="str">
        <f>IF(VLOOKUP(C356,'Current OBD'!$B$6:$AL$2097,35,0)="Yes","11"," ")</f>
        <v xml:space="preserve"> </v>
      </c>
      <c r="R356" s="20" t="str">
        <f>IF(VLOOKUP(C356,'Current OBD'!$B$6:$AL$2097,36,0)="Yes","12"," ")</f>
        <v xml:space="preserve"> </v>
      </c>
      <c r="S356" s="44">
        <v>145</v>
      </c>
      <c r="T356" s="44">
        <v>0</v>
      </c>
      <c r="U356" s="44">
        <v>157</v>
      </c>
      <c r="V356" s="12">
        <f>S356/U356</f>
        <v>0.92356687898089174</v>
      </c>
      <c r="W356" s="12">
        <f>T356/U356</f>
        <v>0</v>
      </c>
      <c r="X356" s="12">
        <f t="shared" si="31"/>
        <v>0.92356687898089174</v>
      </c>
    </row>
    <row r="357" spans="1:24">
      <c r="A357" s="26" t="s">
        <v>532</v>
      </c>
      <c r="B357" s="26" t="s">
        <v>531</v>
      </c>
      <c r="C357" s="10">
        <v>159342</v>
      </c>
      <c r="D357" s="13" t="s">
        <v>530</v>
      </c>
      <c r="E357" s="19"/>
      <c r="F357" s="19"/>
      <c r="G357" s="19"/>
      <c r="H357" s="19"/>
      <c r="I357" s="19"/>
      <c r="J357" s="19"/>
      <c r="K357" s="19"/>
      <c r="L357" s="19"/>
      <c r="M357" s="19"/>
      <c r="N357" s="19"/>
      <c r="O357" s="19"/>
      <c r="P357" s="19"/>
      <c r="Q357" s="19"/>
      <c r="R357" s="19"/>
      <c r="S357" s="43">
        <v>593</v>
      </c>
      <c r="T357" s="43">
        <v>0</v>
      </c>
      <c r="U357" s="43">
        <v>728</v>
      </c>
      <c r="V357" s="14"/>
      <c r="W357" s="14"/>
      <c r="X357" s="14">
        <f t="shared" si="31"/>
        <v>0.81456043956043955</v>
      </c>
    </row>
    <row r="358" spans="1:24">
      <c r="A358" s="17" t="str">
        <f>VLOOKUP(C358,'Current OBD'!$B$6:$K$2098,4,0)</f>
        <v>Douglas</v>
      </c>
      <c r="B358" s="17" t="str">
        <f>VLOOKUP(C358,'Current OBD'!$B$6:$K$2098,3,0)</f>
        <v>09-075</v>
      </c>
      <c r="C358" s="18">
        <v>659058</v>
      </c>
      <c r="D358" s="8" t="s">
        <v>533</v>
      </c>
      <c r="E358" s="20" t="str">
        <f>IF(VLOOKUP(C358,'Current OBD'!$B$6:$AL$2097,23,0)="Yes","PK"," ")</f>
        <v>PK</v>
      </c>
      <c r="F358" s="20" t="str">
        <f>IF(VLOOKUP(C358,'Current OBD'!$B$6:$AL$2097,24,0)="Yes","K"," ")</f>
        <v>K</v>
      </c>
      <c r="G358" s="20" t="str">
        <f>IF(VLOOKUP(C358,'Current OBD'!$B$6:$AL$2097,25,0)="Yes","1"," ")</f>
        <v>1</v>
      </c>
      <c r="H358" s="20" t="str">
        <f>IF(VLOOKUP(C358,'Current OBD'!$B$6:$AL$2097,26,0)="Yes","2"," ")</f>
        <v>2</v>
      </c>
      <c r="I358" s="20" t="str">
        <f>IF(VLOOKUP(C358,'Current OBD'!$B$6:$AL$2097,27,0)="Yes","3"," ")</f>
        <v>3</v>
      </c>
      <c r="J358" s="20" t="str">
        <f>IF(VLOOKUP(C358,'Current OBD'!$B$6:$AL$2097,28,0)="Yes","4"," ")</f>
        <v>4</v>
      </c>
      <c r="K358" s="20" t="str">
        <f>IF(VLOOKUP(C358,'Current OBD'!$B$6:$AL$2097,29,0)="Yes","5"," ")</f>
        <v>5</v>
      </c>
      <c r="L358" s="20" t="str">
        <f>IF(VLOOKUP(C358,'Current OBD'!$B$6:$AL$2097,30,0)="Yes","6"," ")</f>
        <v xml:space="preserve"> </v>
      </c>
      <c r="M358" s="20" t="str">
        <f>IF(VLOOKUP(C358,'Current OBD'!$B$6:$AL$2097,31,0)="Yes","7"," ")</f>
        <v xml:space="preserve"> </v>
      </c>
      <c r="N358" s="20" t="str">
        <f>IF(VLOOKUP(C358,'Current OBD'!$B$6:$AL$2097,32,0)="Yes","8"," ")</f>
        <v xml:space="preserve"> </v>
      </c>
      <c r="O358" s="20" t="str">
        <f>IF(VLOOKUP(C358,'Current OBD'!$B$6:$AL$2097,33,0)="Yes","9"," ")</f>
        <v xml:space="preserve"> </v>
      </c>
      <c r="P358" s="20" t="str">
        <f>IF(VLOOKUP(C358,'Current OBD'!$B$6:$AL$2097,34,0)="Yes","10"," ")</f>
        <v xml:space="preserve"> </v>
      </c>
      <c r="Q358" s="20" t="str">
        <f>IF(VLOOKUP(C358,'Current OBD'!$B$6:$AL$2097,35,0)="Yes","11"," ")</f>
        <v xml:space="preserve"> </v>
      </c>
      <c r="R358" s="20" t="str">
        <f>IF(VLOOKUP(C358,'Current OBD'!$B$6:$AL$2097,36,0)="Yes","12"," ")</f>
        <v xml:space="preserve"> </v>
      </c>
      <c r="S358" s="44">
        <v>255</v>
      </c>
      <c r="T358" s="44">
        <v>0</v>
      </c>
      <c r="U358" s="44">
        <v>317</v>
      </c>
      <c r="V358" s="12">
        <f>S358/U358</f>
        <v>0.80441640378548895</v>
      </c>
      <c r="W358" s="12">
        <f>T358/U358</f>
        <v>0</v>
      </c>
      <c r="X358" s="12">
        <f t="shared" si="31"/>
        <v>0.80441640378548895</v>
      </c>
    </row>
    <row r="359" spans="1:24">
      <c r="A359" s="17" t="str">
        <f>VLOOKUP(C359,'Current OBD'!$B$6:$K$2098,4,0)</f>
        <v>Douglas</v>
      </c>
      <c r="B359" s="17" t="str">
        <f>VLOOKUP(C359,'Current OBD'!$B$6:$K$2098,3,0)</f>
        <v>09-075</v>
      </c>
      <c r="C359" s="18">
        <v>665483</v>
      </c>
      <c r="D359" s="8" t="s">
        <v>537</v>
      </c>
      <c r="E359" s="20" t="str">
        <f>IF(VLOOKUP(C359,'Current OBD'!$B$6:$AL$2097,23,0)="Yes","PK"," ")</f>
        <v xml:space="preserve"> </v>
      </c>
      <c r="F359" s="20" t="str">
        <f>IF(VLOOKUP(C359,'Current OBD'!$B$6:$AL$2097,24,0)="Yes","K"," ")</f>
        <v xml:space="preserve"> </v>
      </c>
      <c r="G359" s="20" t="str">
        <f>IF(VLOOKUP(C359,'Current OBD'!$B$6:$AL$2097,25,0)="Yes","1"," ")</f>
        <v xml:space="preserve"> </v>
      </c>
      <c r="H359" s="20" t="str">
        <f>IF(VLOOKUP(C359,'Current OBD'!$B$6:$AL$2097,26,0)="Yes","2"," ")</f>
        <v xml:space="preserve"> </v>
      </c>
      <c r="I359" s="20" t="str">
        <f>IF(VLOOKUP(C359,'Current OBD'!$B$6:$AL$2097,27,0)="Yes","3"," ")</f>
        <v xml:space="preserve"> </v>
      </c>
      <c r="J359" s="20" t="str">
        <f>IF(VLOOKUP(C359,'Current OBD'!$B$6:$AL$2097,28,0)="Yes","4"," ")</f>
        <v xml:space="preserve"> </v>
      </c>
      <c r="K359" s="20" t="str">
        <f>IF(VLOOKUP(C359,'Current OBD'!$B$6:$AL$2097,29,0)="Yes","5"," ")</f>
        <v xml:space="preserve"> </v>
      </c>
      <c r="L359" s="20" t="str">
        <f>IF(VLOOKUP(C359,'Current OBD'!$B$6:$AL$2097,30,0)="Yes","6"," ")</f>
        <v xml:space="preserve"> </v>
      </c>
      <c r="M359" s="20" t="str">
        <f>IF(VLOOKUP(C359,'Current OBD'!$B$6:$AL$2097,31,0)="Yes","7"," ")</f>
        <v xml:space="preserve"> </v>
      </c>
      <c r="N359" s="20" t="str">
        <f>IF(VLOOKUP(C359,'Current OBD'!$B$6:$AL$2097,32,0)="Yes","8"," ")</f>
        <v xml:space="preserve"> </v>
      </c>
      <c r="O359" s="20" t="str">
        <f>IF(VLOOKUP(C359,'Current OBD'!$B$6:$AL$2097,33,0)="Yes","9"," ")</f>
        <v>9</v>
      </c>
      <c r="P359" s="20" t="str">
        <f>IF(VLOOKUP(C359,'Current OBD'!$B$6:$AL$2097,34,0)="Yes","10"," ")</f>
        <v>10</v>
      </c>
      <c r="Q359" s="20" t="str">
        <f>IF(VLOOKUP(C359,'Current OBD'!$B$6:$AL$2097,35,0)="Yes","11"," ")</f>
        <v>11</v>
      </c>
      <c r="R359" s="20" t="str">
        <f>IF(VLOOKUP(C359,'Current OBD'!$B$6:$AL$2097,36,0)="Yes","12"," ")</f>
        <v>12</v>
      </c>
      <c r="S359" s="44">
        <v>202</v>
      </c>
      <c r="T359" s="44">
        <v>0</v>
      </c>
      <c r="U359" s="44">
        <v>254</v>
      </c>
      <c r="V359" s="12">
        <f>S359/U359</f>
        <v>0.79527559055118113</v>
      </c>
      <c r="W359" s="12">
        <f>T359/U359</f>
        <v>0</v>
      </c>
      <c r="X359" s="12">
        <f t="shared" si="31"/>
        <v>0.79527559055118113</v>
      </c>
    </row>
    <row r="360" spans="1:24">
      <c r="A360" s="17" t="str">
        <f>VLOOKUP(C360,'Current OBD'!$B$6:$K$2098,4,0)</f>
        <v>Douglas</v>
      </c>
      <c r="B360" s="17" t="str">
        <f>VLOOKUP(C360,'Current OBD'!$B$6:$K$2098,3,0)</f>
        <v>09-075</v>
      </c>
      <c r="C360" s="18">
        <v>665482</v>
      </c>
      <c r="D360" s="8" t="s">
        <v>539</v>
      </c>
      <c r="E360" s="20" t="str">
        <f>IF(VLOOKUP(C360,'Current OBD'!$B$6:$AL$2097,23,0)="Yes","PK"," ")</f>
        <v xml:space="preserve"> </v>
      </c>
      <c r="F360" s="20" t="str">
        <f>IF(VLOOKUP(C360,'Current OBD'!$B$6:$AL$2097,24,0)="Yes","K"," ")</f>
        <v xml:space="preserve"> </v>
      </c>
      <c r="G360" s="20" t="str">
        <f>IF(VLOOKUP(C360,'Current OBD'!$B$6:$AL$2097,25,0)="Yes","1"," ")</f>
        <v xml:space="preserve"> </v>
      </c>
      <c r="H360" s="20" t="str">
        <f>IF(VLOOKUP(C360,'Current OBD'!$B$6:$AL$2097,26,0)="Yes","2"," ")</f>
        <v xml:space="preserve"> </v>
      </c>
      <c r="I360" s="20" t="str">
        <f>IF(VLOOKUP(C360,'Current OBD'!$B$6:$AL$2097,27,0)="Yes","3"," ")</f>
        <v xml:space="preserve"> </v>
      </c>
      <c r="J360" s="20" t="str">
        <f>IF(VLOOKUP(C360,'Current OBD'!$B$6:$AL$2097,28,0)="Yes","4"," ")</f>
        <v xml:space="preserve"> </v>
      </c>
      <c r="K360" s="20" t="str">
        <f>IF(VLOOKUP(C360,'Current OBD'!$B$6:$AL$2097,29,0)="Yes","5"," ")</f>
        <v xml:space="preserve"> </v>
      </c>
      <c r="L360" s="20" t="str">
        <f>IF(VLOOKUP(C360,'Current OBD'!$B$6:$AL$2097,30,0)="Yes","6"," ")</f>
        <v>6</v>
      </c>
      <c r="M360" s="20" t="str">
        <f>IF(VLOOKUP(C360,'Current OBD'!$B$6:$AL$2097,31,0)="Yes","7"," ")</f>
        <v>7</v>
      </c>
      <c r="N360" s="20" t="str">
        <f>IF(VLOOKUP(C360,'Current OBD'!$B$6:$AL$2097,32,0)="Yes","8"," ")</f>
        <v>8</v>
      </c>
      <c r="O360" s="20" t="str">
        <f>IF(VLOOKUP(C360,'Current OBD'!$B$6:$AL$2097,33,0)="Yes","9"," ")</f>
        <v xml:space="preserve"> </v>
      </c>
      <c r="P360" s="20" t="str">
        <f>IF(VLOOKUP(C360,'Current OBD'!$B$6:$AL$2097,34,0)="Yes","10"," ")</f>
        <v xml:space="preserve"> </v>
      </c>
      <c r="Q360" s="20" t="str">
        <f>IF(VLOOKUP(C360,'Current OBD'!$B$6:$AL$2097,35,0)="Yes","11"," ")</f>
        <v xml:space="preserve"> </v>
      </c>
      <c r="R360" s="20" t="str">
        <f>IF(VLOOKUP(C360,'Current OBD'!$B$6:$AL$2097,36,0)="Yes","12"," ")</f>
        <v xml:space="preserve"> </v>
      </c>
      <c r="S360" s="44">
        <v>136</v>
      </c>
      <c r="T360" s="44">
        <v>0</v>
      </c>
      <c r="U360" s="44">
        <v>157</v>
      </c>
      <c r="V360" s="12">
        <f>S360/U360</f>
        <v>0.86624203821656054</v>
      </c>
      <c r="W360" s="12">
        <f>T360/U360</f>
        <v>0</v>
      </c>
      <c r="X360" s="12">
        <f t="shared" si="31"/>
        <v>0.86624203821656054</v>
      </c>
    </row>
    <row r="361" spans="1:24">
      <c r="A361" s="26" t="s">
        <v>532</v>
      </c>
      <c r="B361" s="26" t="s">
        <v>3396</v>
      </c>
      <c r="C361" s="10">
        <v>159540</v>
      </c>
      <c r="D361" s="13" t="s">
        <v>3395</v>
      </c>
      <c r="E361" s="19"/>
      <c r="F361" s="19"/>
      <c r="G361" s="19"/>
      <c r="H361" s="19"/>
      <c r="I361" s="19"/>
      <c r="J361" s="19"/>
      <c r="K361" s="19"/>
      <c r="L361" s="19"/>
      <c r="M361" s="19"/>
      <c r="N361" s="19"/>
      <c r="O361" s="19"/>
      <c r="P361" s="19"/>
      <c r="Q361" s="19"/>
      <c r="R361" s="19"/>
      <c r="S361" s="43">
        <v>26</v>
      </c>
      <c r="T361" s="43">
        <v>0</v>
      </c>
      <c r="U361" s="43">
        <v>26</v>
      </c>
      <c r="V361" s="14"/>
      <c r="W361" s="14"/>
      <c r="X361" s="14">
        <f t="shared" si="31"/>
        <v>1</v>
      </c>
    </row>
    <row r="362" spans="1:24">
      <c r="A362" s="17" t="str">
        <f>VLOOKUP(C362,'Current OBD'!$B$6:$K$2098,4,0)</f>
        <v>Douglas</v>
      </c>
      <c r="B362" s="17" t="str">
        <f>VLOOKUP(C362,'Current OBD'!$B$6:$K$2098,3,0)</f>
        <v>09-102</v>
      </c>
      <c r="C362" s="18">
        <v>661439</v>
      </c>
      <c r="D362" s="8" t="s">
        <v>3397</v>
      </c>
      <c r="E362" s="20" t="str">
        <f>IF(VLOOKUP(C362,'Current OBD'!$B$6:$AL$2097,23,0)="Yes","PK"," ")</f>
        <v xml:space="preserve"> </v>
      </c>
      <c r="F362" s="20" t="str">
        <f>IF(VLOOKUP(C362,'Current OBD'!$B$6:$AL$2097,24,0)="Yes","K"," ")</f>
        <v>K</v>
      </c>
      <c r="G362" s="20" t="str">
        <f>IF(VLOOKUP(C362,'Current OBD'!$B$6:$AL$2097,25,0)="Yes","1"," ")</f>
        <v>1</v>
      </c>
      <c r="H362" s="20" t="str">
        <f>IF(VLOOKUP(C362,'Current OBD'!$B$6:$AL$2097,26,0)="Yes","2"," ")</f>
        <v>2</v>
      </c>
      <c r="I362" s="20" t="str">
        <f>IF(VLOOKUP(C362,'Current OBD'!$B$6:$AL$2097,27,0)="Yes","3"," ")</f>
        <v>3</v>
      </c>
      <c r="J362" s="20" t="str">
        <f>IF(VLOOKUP(C362,'Current OBD'!$B$6:$AL$2097,28,0)="Yes","4"," ")</f>
        <v>4</v>
      </c>
      <c r="K362" s="20" t="str">
        <f>IF(VLOOKUP(C362,'Current OBD'!$B$6:$AL$2097,29,0)="Yes","5"," ")</f>
        <v>5</v>
      </c>
      <c r="L362" s="20" t="str">
        <f>IF(VLOOKUP(C362,'Current OBD'!$B$6:$AL$2097,30,0)="Yes","6"," ")</f>
        <v>6</v>
      </c>
      <c r="M362" s="20" t="str">
        <f>IF(VLOOKUP(C362,'Current OBD'!$B$6:$AL$2097,31,0)="Yes","7"," ")</f>
        <v xml:space="preserve"> </v>
      </c>
      <c r="N362" s="20" t="str">
        <f>IF(VLOOKUP(C362,'Current OBD'!$B$6:$AL$2097,32,0)="Yes","8"," ")</f>
        <v xml:space="preserve"> </v>
      </c>
      <c r="O362" s="20" t="str">
        <f>IF(VLOOKUP(C362,'Current OBD'!$B$6:$AL$2097,33,0)="Yes","9"," ")</f>
        <v xml:space="preserve"> </v>
      </c>
      <c r="P362" s="20" t="str">
        <f>IF(VLOOKUP(C362,'Current OBD'!$B$6:$AL$2097,34,0)="Yes","10"," ")</f>
        <v xml:space="preserve"> </v>
      </c>
      <c r="Q362" s="20" t="str">
        <f>IF(VLOOKUP(C362,'Current OBD'!$B$6:$AL$2097,35,0)="Yes","11"," ")</f>
        <v xml:space="preserve"> </v>
      </c>
      <c r="R362" s="20" t="str">
        <f>IF(VLOOKUP(C362,'Current OBD'!$B$6:$AL$2097,36,0)="Yes","12"," ")</f>
        <v xml:space="preserve"> </v>
      </c>
      <c r="S362" s="44">
        <v>26</v>
      </c>
      <c r="T362" s="44">
        <v>0</v>
      </c>
      <c r="U362" s="44">
        <v>26</v>
      </c>
      <c r="V362" s="12">
        <f>S362/U362</f>
        <v>1</v>
      </c>
      <c r="W362" s="12">
        <f>T362/U362</f>
        <v>0</v>
      </c>
      <c r="X362" s="12">
        <f t="shared" si="31"/>
        <v>1</v>
      </c>
    </row>
    <row r="363" spans="1:24">
      <c r="A363" s="26" t="s">
        <v>532</v>
      </c>
      <c r="B363" s="26" t="s">
        <v>1182</v>
      </c>
      <c r="C363" s="10">
        <v>159244</v>
      </c>
      <c r="D363" s="13" t="s">
        <v>1181</v>
      </c>
      <c r="E363" s="19"/>
      <c r="F363" s="19"/>
      <c r="G363" s="19"/>
      <c r="H363" s="19"/>
      <c r="I363" s="19"/>
      <c r="J363" s="19"/>
      <c r="K363" s="19"/>
      <c r="L363" s="19"/>
      <c r="M363" s="19"/>
      <c r="N363" s="19"/>
      <c r="O363" s="19"/>
      <c r="P363" s="19"/>
      <c r="Q363" s="19"/>
      <c r="R363" s="19"/>
      <c r="S363" s="43">
        <v>4203</v>
      </c>
      <c r="T363" s="43">
        <v>0</v>
      </c>
      <c r="U363" s="43">
        <v>5910</v>
      </c>
      <c r="V363" s="14"/>
      <c r="W363" s="14"/>
      <c r="X363" s="14">
        <f t="shared" si="31"/>
        <v>0.71116751269035527</v>
      </c>
    </row>
    <row r="364" spans="1:24">
      <c r="A364" s="17" t="str">
        <f>VLOOKUP(C364,'Current OBD'!$B$6:$K$2098,4,0)</f>
        <v>Douglas</v>
      </c>
      <c r="B364" s="17" t="str">
        <f>VLOOKUP(C364,'Current OBD'!$B$6:$K$2098,3,0)</f>
        <v>09-206</v>
      </c>
      <c r="C364" s="18">
        <v>660455</v>
      </c>
      <c r="D364" s="8" t="s">
        <v>1183</v>
      </c>
      <c r="E364" s="20" t="str">
        <f>IF(VLOOKUP(C364,'Current OBD'!$B$6:$AL$2097,23,0)="Yes","PK"," ")</f>
        <v>PK</v>
      </c>
      <c r="F364" s="20" t="str">
        <f>IF(VLOOKUP(C364,'Current OBD'!$B$6:$AL$2097,24,0)="Yes","K"," ")</f>
        <v>K</v>
      </c>
      <c r="G364" s="20" t="str">
        <f>IF(VLOOKUP(C364,'Current OBD'!$B$6:$AL$2097,25,0)="Yes","1"," ")</f>
        <v>1</v>
      </c>
      <c r="H364" s="20" t="str">
        <f>IF(VLOOKUP(C364,'Current OBD'!$B$6:$AL$2097,26,0)="Yes","2"," ")</f>
        <v>2</v>
      </c>
      <c r="I364" s="20" t="str">
        <f>IF(VLOOKUP(C364,'Current OBD'!$B$6:$AL$2097,27,0)="Yes","3"," ")</f>
        <v>3</v>
      </c>
      <c r="J364" s="20" t="str">
        <f>IF(VLOOKUP(C364,'Current OBD'!$B$6:$AL$2097,28,0)="Yes","4"," ")</f>
        <v>4</v>
      </c>
      <c r="K364" s="20" t="str">
        <f>IF(VLOOKUP(C364,'Current OBD'!$B$6:$AL$2097,29,0)="Yes","5"," ")</f>
        <v>5</v>
      </c>
      <c r="L364" s="20" t="str">
        <f>IF(VLOOKUP(C364,'Current OBD'!$B$6:$AL$2097,30,0)="Yes","6"," ")</f>
        <v>6</v>
      </c>
      <c r="M364" s="20" t="str">
        <f>IF(VLOOKUP(C364,'Current OBD'!$B$6:$AL$2097,31,0)="Yes","7"," ")</f>
        <v xml:space="preserve"> </v>
      </c>
      <c r="N364" s="20" t="str">
        <f>IF(VLOOKUP(C364,'Current OBD'!$B$6:$AL$2097,32,0)="Yes","8"," ")</f>
        <v xml:space="preserve"> </v>
      </c>
      <c r="O364" s="20" t="str">
        <f>IF(VLOOKUP(C364,'Current OBD'!$B$6:$AL$2097,33,0)="Yes","9"," ")</f>
        <v xml:space="preserve"> </v>
      </c>
      <c r="P364" s="20" t="str">
        <f>IF(VLOOKUP(C364,'Current OBD'!$B$6:$AL$2097,34,0)="Yes","10"," ")</f>
        <v xml:space="preserve"> </v>
      </c>
      <c r="Q364" s="20" t="str">
        <f>IF(VLOOKUP(C364,'Current OBD'!$B$6:$AL$2097,35,0)="Yes","11"," ")</f>
        <v xml:space="preserve"> </v>
      </c>
      <c r="R364" s="20" t="str">
        <f>IF(VLOOKUP(C364,'Current OBD'!$B$6:$AL$2097,36,0)="Yes","12"," ")</f>
        <v xml:space="preserve"> </v>
      </c>
      <c r="S364" s="44">
        <v>372</v>
      </c>
      <c r="T364" s="44">
        <v>0</v>
      </c>
      <c r="U364" s="44">
        <v>599</v>
      </c>
      <c r="V364" s="12">
        <f t="shared" ref="V364:V372" si="34">S364/U364</f>
        <v>0.62103505843071782</v>
      </c>
      <c r="W364" s="12">
        <f t="shared" ref="W364:W372" si="35">T364/U364</f>
        <v>0</v>
      </c>
      <c r="X364" s="12">
        <f t="shared" si="31"/>
        <v>0.62103505843071782</v>
      </c>
    </row>
    <row r="365" spans="1:24">
      <c r="A365" s="17" t="str">
        <f>VLOOKUP(C365,'Current OBD'!$B$6:$K$2098,4,0)</f>
        <v>Douglas</v>
      </c>
      <c r="B365" s="17" t="str">
        <f>VLOOKUP(C365,'Current OBD'!$B$6:$K$2098,3,0)</f>
        <v>09-206</v>
      </c>
      <c r="C365" s="18">
        <v>662947</v>
      </c>
      <c r="D365" s="8" t="s">
        <v>1185</v>
      </c>
      <c r="E365" s="20" t="str">
        <f>IF(VLOOKUP(C365,'Current OBD'!$B$6:$AL$2097,23,0)="Yes","PK"," ")</f>
        <v>PK</v>
      </c>
      <c r="F365" s="20" t="str">
        <f>IF(VLOOKUP(C365,'Current OBD'!$B$6:$AL$2097,24,0)="Yes","K"," ")</f>
        <v>K</v>
      </c>
      <c r="G365" s="20" t="str">
        <f>IF(VLOOKUP(C365,'Current OBD'!$B$6:$AL$2097,25,0)="Yes","1"," ")</f>
        <v>1</v>
      </c>
      <c r="H365" s="20" t="str">
        <f>IF(VLOOKUP(C365,'Current OBD'!$B$6:$AL$2097,26,0)="Yes","2"," ")</f>
        <v>2</v>
      </c>
      <c r="I365" s="20" t="str">
        <f>IF(VLOOKUP(C365,'Current OBD'!$B$6:$AL$2097,27,0)="Yes","3"," ")</f>
        <v>3</v>
      </c>
      <c r="J365" s="20" t="str">
        <f>IF(VLOOKUP(C365,'Current OBD'!$B$6:$AL$2097,28,0)="Yes","4"," ")</f>
        <v>4</v>
      </c>
      <c r="K365" s="20" t="str">
        <f>IF(VLOOKUP(C365,'Current OBD'!$B$6:$AL$2097,29,0)="Yes","5"," ")</f>
        <v>5</v>
      </c>
      <c r="L365" s="20" t="str">
        <f>IF(VLOOKUP(C365,'Current OBD'!$B$6:$AL$2097,30,0)="Yes","6"," ")</f>
        <v>6</v>
      </c>
      <c r="M365" s="20" t="str">
        <f>IF(VLOOKUP(C365,'Current OBD'!$B$6:$AL$2097,31,0)="Yes","7"," ")</f>
        <v xml:space="preserve"> </v>
      </c>
      <c r="N365" s="20" t="str">
        <f>IF(VLOOKUP(C365,'Current OBD'!$B$6:$AL$2097,32,0)="Yes","8"," ")</f>
        <v xml:space="preserve"> </v>
      </c>
      <c r="O365" s="20" t="str">
        <f>IF(VLOOKUP(C365,'Current OBD'!$B$6:$AL$2097,33,0)="Yes","9"," ")</f>
        <v xml:space="preserve"> </v>
      </c>
      <c r="P365" s="20" t="str">
        <f>IF(VLOOKUP(C365,'Current OBD'!$B$6:$AL$2097,34,0)="Yes","10"," ")</f>
        <v xml:space="preserve"> </v>
      </c>
      <c r="Q365" s="20" t="str">
        <f>IF(VLOOKUP(C365,'Current OBD'!$B$6:$AL$2097,35,0)="Yes","11"," ")</f>
        <v xml:space="preserve"> </v>
      </c>
      <c r="R365" s="20" t="str">
        <f>IF(VLOOKUP(C365,'Current OBD'!$B$6:$AL$2097,36,0)="Yes","12"," ")</f>
        <v xml:space="preserve"> </v>
      </c>
      <c r="S365" s="44">
        <v>375</v>
      </c>
      <c r="T365" s="44">
        <v>0</v>
      </c>
      <c r="U365" s="44">
        <v>505</v>
      </c>
      <c r="V365" s="12">
        <f t="shared" si="34"/>
        <v>0.74257425742574257</v>
      </c>
      <c r="W365" s="12">
        <f t="shared" si="35"/>
        <v>0</v>
      </c>
      <c r="X365" s="12">
        <f t="shared" si="31"/>
        <v>0.74257425742574257</v>
      </c>
    </row>
    <row r="366" spans="1:24">
      <c r="A366" s="17" t="str">
        <f>VLOOKUP(C366,'Current OBD'!$B$6:$K$2098,4,0)</f>
        <v>Douglas</v>
      </c>
      <c r="B366" s="17" t="str">
        <f>VLOOKUP(C366,'Current OBD'!$B$6:$K$2098,3,0)</f>
        <v>09-206</v>
      </c>
      <c r="C366" s="18">
        <v>660453</v>
      </c>
      <c r="D366" s="8" t="s">
        <v>1187</v>
      </c>
      <c r="E366" s="20" t="str">
        <f>IF(VLOOKUP(C366,'Current OBD'!$B$6:$AL$2097,23,0)="Yes","PK"," ")</f>
        <v xml:space="preserve"> </v>
      </c>
      <c r="F366" s="20" t="str">
        <f>IF(VLOOKUP(C366,'Current OBD'!$B$6:$AL$2097,24,0)="Yes","K"," ")</f>
        <v xml:space="preserve"> </v>
      </c>
      <c r="G366" s="20" t="str">
        <f>IF(VLOOKUP(C366,'Current OBD'!$B$6:$AL$2097,25,0)="Yes","1"," ")</f>
        <v xml:space="preserve"> </v>
      </c>
      <c r="H366" s="20" t="str">
        <f>IF(VLOOKUP(C366,'Current OBD'!$B$6:$AL$2097,26,0)="Yes","2"," ")</f>
        <v xml:space="preserve"> </v>
      </c>
      <c r="I366" s="20" t="str">
        <f>IF(VLOOKUP(C366,'Current OBD'!$B$6:$AL$2097,27,0)="Yes","3"," ")</f>
        <v xml:space="preserve"> </v>
      </c>
      <c r="J366" s="20" t="str">
        <f>IF(VLOOKUP(C366,'Current OBD'!$B$6:$AL$2097,28,0)="Yes","4"," ")</f>
        <v xml:space="preserve"> </v>
      </c>
      <c r="K366" s="20" t="str">
        <f>IF(VLOOKUP(C366,'Current OBD'!$B$6:$AL$2097,29,0)="Yes","5"," ")</f>
        <v xml:space="preserve"> </v>
      </c>
      <c r="L366" s="20" t="str">
        <f>IF(VLOOKUP(C366,'Current OBD'!$B$6:$AL$2097,30,0)="Yes","6"," ")</f>
        <v xml:space="preserve"> </v>
      </c>
      <c r="M366" s="20" t="str">
        <f>IF(VLOOKUP(C366,'Current OBD'!$B$6:$AL$2097,31,0)="Yes","7"," ")</f>
        <v>7</v>
      </c>
      <c r="N366" s="20" t="str">
        <f>IF(VLOOKUP(C366,'Current OBD'!$B$6:$AL$2097,32,0)="Yes","8"," ")</f>
        <v>8</v>
      </c>
      <c r="O366" s="20" t="str">
        <f>IF(VLOOKUP(C366,'Current OBD'!$B$6:$AL$2097,33,0)="Yes","9"," ")</f>
        <v>9</v>
      </c>
      <c r="P366" s="20" t="str">
        <f>IF(VLOOKUP(C366,'Current OBD'!$B$6:$AL$2097,34,0)="Yes","10"," ")</f>
        <v xml:space="preserve"> </v>
      </c>
      <c r="Q366" s="20" t="str">
        <f>IF(VLOOKUP(C366,'Current OBD'!$B$6:$AL$2097,35,0)="Yes","11"," ")</f>
        <v xml:space="preserve"> </v>
      </c>
      <c r="R366" s="20" t="str">
        <f>IF(VLOOKUP(C366,'Current OBD'!$B$6:$AL$2097,36,0)="Yes","12"," ")</f>
        <v xml:space="preserve"> </v>
      </c>
      <c r="S366" s="44">
        <v>524</v>
      </c>
      <c r="T366" s="44">
        <v>0</v>
      </c>
      <c r="U366" s="44">
        <v>697</v>
      </c>
      <c r="V366" s="12">
        <f t="shared" si="34"/>
        <v>0.75179340028694408</v>
      </c>
      <c r="W366" s="12">
        <f t="shared" si="35"/>
        <v>0</v>
      </c>
      <c r="X366" s="12">
        <f t="shared" si="31"/>
        <v>0.75179340028694408</v>
      </c>
    </row>
    <row r="367" spans="1:24">
      <c r="A367" s="17" t="str">
        <f>VLOOKUP(C367,'Current OBD'!$B$6:$K$2098,4,0)</f>
        <v>Douglas</v>
      </c>
      <c r="B367" s="17" t="str">
        <f>VLOOKUP(C367,'Current OBD'!$B$6:$K$2098,3,0)</f>
        <v>09-206</v>
      </c>
      <c r="C367" s="18">
        <v>660452</v>
      </c>
      <c r="D367" s="8" t="s">
        <v>1189</v>
      </c>
      <c r="E367" s="20" t="str">
        <f>IF(VLOOKUP(C367,'Current OBD'!$B$6:$AL$2097,23,0)="Yes","PK"," ")</f>
        <v xml:space="preserve"> </v>
      </c>
      <c r="F367" s="20" t="str">
        <f>IF(VLOOKUP(C367,'Current OBD'!$B$6:$AL$2097,24,0)="Yes","K"," ")</f>
        <v xml:space="preserve"> </v>
      </c>
      <c r="G367" s="20" t="str">
        <f>IF(VLOOKUP(C367,'Current OBD'!$B$6:$AL$2097,25,0)="Yes","1"," ")</f>
        <v xml:space="preserve"> </v>
      </c>
      <c r="H367" s="20" t="str">
        <f>IF(VLOOKUP(C367,'Current OBD'!$B$6:$AL$2097,26,0)="Yes","2"," ")</f>
        <v xml:space="preserve"> </v>
      </c>
      <c r="I367" s="20" t="str">
        <f>IF(VLOOKUP(C367,'Current OBD'!$B$6:$AL$2097,27,0)="Yes","3"," ")</f>
        <v xml:space="preserve"> </v>
      </c>
      <c r="J367" s="20" t="str">
        <f>IF(VLOOKUP(C367,'Current OBD'!$B$6:$AL$2097,28,0)="Yes","4"," ")</f>
        <v xml:space="preserve"> </v>
      </c>
      <c r="K367" s="20" t="str">
        <f>IF(VLOOKUP(C367,'Current OBD'!$B$6:$AL$2097,29,0)="Yes","5"," ")</f>
        <v xml:space="preserve"> </v>
      </c>
      <c r="L367" s="20" t="str">
        <f>IF(VLOOKUP(C367,'Current OBD'!$B$6:$AL$2097,30,0)="Yes","6"," ")</f>
        <v xml:space="preserve"> </v>
      </c>
      <c r="M367" s="20" t="str">
        <f>IF(VLOOKUP(C367,'Current OBD'!$B$6:$AL$2097,31,0)="Yes","7"," ")</f>
        <v xml:space="preserve"> </v>
      </c>
      <c r="N367" s="20" t="str">
        <f>IF(VLOOKUP(C367,'Current OBD'!$B$6:$AL$2097,32,0)="Yes","8"," ")</f>
        <v xml:space="preserve"> </v>
      </c>
      <c r="O367" s="20" t="str">
        <f>IF(VLOOKUP(C367,'Current OBD'!$B$6:$AL$2097,33,0)="Yes","9"," ")</f>
        <v xml:space="preserve"> </v>
      </c>
      <c r="P367" s="20" t="str">
        <f>IF(VLOOKUP(C367,'Current OBD'!$B$6:$AL$2097,34,0)="Yes","10"," ")</f>
        <v>10</v>
      </c>
      <c r="Q367" s="20" t="str">
        <f>IF(VLOOKUP(C367,'Current OBD'!$B$6:$AL$2097,35,0)="Yes","11"," ")</f>
        <v>11</v>
      </c>
      <c r="R367" s="20" t="str">
        <f>IF(VLOOKUP(C367,'Current OBD'!$B$6:$AL$2097,36,0)="Yes","12"," ")</f>
        <v>12</v>
      </c>
      <c r="S367" s="44">
        <v>990</v>
      </c>
      <c r="T367" s="44">
        <v>0</v>
      </c>
      <c r="U367" s="44">
        <v>1491</v>
      </c>
      <c r="V367" s="12">
        <f t="shared" si="34"/>
        <v>0.66398390342052316</v>
      </c>
      <c r="W367" s="12">
        <f t="shared" si="35"/>
        <v>0</v>
      </c>
      <c r="X367" s="12">
        <f t="shared" si="31"/>
        <v>0.66398390342052316</v>
      </c>
    </row>
    <row r="368" spans="1:24">
      <c r="A368" s="17" t="str">
        <f>VLOOKUP(C368,'Current OBD'!$B$6:$K$2098,4,0)</f>
        <v>Douglas</v>
      </c>
      <c r="B368" s="17" t="str">
        <f>VLOOKUP(C368,'Current OBD'!$B$6:$K$2098,3,0)</f>
        <v>09-206</v>
      </c>
      <c r="C368" s="18">
        <v>660456</v>
      </c>
      <c r="D368" s="8" t="s">
        <v>1191</v>
      </c>
      <c r="E368" s="20" t="str">
        <f>IF(VLOOKUP(C368,'Current OBD'!$B$6:$AL$2097,23,0)="Yes","PK"," ")</f>
        <v>PK</v>
      </c>
      <c r="F368" s="20" t="str">
        <f>IF(VLOOKUP(C368,'Current OBD'!$B$6:$AL$2097,24,0)="Yes","K"," ")</f>
        <v>K</v>
      </c>
      <c r="G368" s="20" t="str">
        <f>IF(VLOOKUP(C368,'Current OBD'!$B$6:$AL$2097,25,0)="Yes","1"," ")</f>
        <v>1</v>
      </c>
      <c r="H368" s="20" t="str">
        <f>IF(VLOOKUP(C368,'Current OBD'!$B$6:$AL$2097,26,0)="Yes","2"," ")</f>
        <v>2</v>
      </c>
      <c r="I368" s="20" t="str">
        <f>IF(VLOOKUP(C368,'Current OBD'!$B$6:$AL$2097,27,0)="Yes","3"," ")</f>
        <v>3</v>
      </c>
      <c r="J368" s="20" t="str">
        <f>IF(VLOOKUP(C368,'Current OBD'!$B$6:$AL$2097,28,0)="Yes","4"," ")</f>
        <v>4</v>
      </c>
      <c r="K368" s="20" t="str">
        <f>IF(VLOOKUP(C368,'Current OBD'!$B$6:$AL$2097,29,0)="Yes","5"," ")</f>
        <v>5</v>
      </c>
      <c r="L368" s="20" t="str">
        <f>IF(VLOOKUP(C368,'Current OBD'!$B$6:$AL$2097,30,0)="Yes","6"," ")</f>
        <v>6</v>
      </c>
      <c r="M368" s="20" t="str">
        <f>IF(VLOOKUP(C368,'Current OBD'!$B$6:$AL$2097,31,0)="Yes","7"," ")</f>
        <v xml:space="preserve"> </v>
      </c>
      <c r="N368" s="20" t="str">
        <f>IF(VLOOKUP(C368,'Current OBD'!$B$6:$AL$2097,32,0)="Yes","8"," ")</f>
        <v xml:space="preserve"> </v>
      </c>
      <c r="O368" s="20" t="str">
        <f>IF(VLOOKUP(C368,'Current OBD'!$B$6:$AL$2097,33,0)="Yes","9"," ")</f>
        <v xml:space="preserve"> </v>
      </c>
      <c r="P368" s="20" t="str">
        <f>IF(VLOOKUP(C368,'Current OBD'!$B$6:$AL$2097,34,0)="Yes","10"," ")</f>
        <v xml:space="preserve"> </v>
      </c>
      <c r="Q368" s="20" t="str">
        <f>IF(VLOOKUP(C368,'Current OBD'!$B$6:$AL$2097,35,0)="Yes","11"," ")</f>
        <v xml:space="preserve"> </v>
      </c>
      <c r="R368" s="20" t="str">
        <f>IF(VLOOKUP(C368,'Current OBD'!$B$6:$AL$2097,36,0)="Yes","12"," ")</f>
        <v xml:space="preserve"> </v>
      </c>
      <c r="S368" s="44">
        <v>342</v>
      </c>
      <c r="T368" s="44">
        <v>0</v>
      </c>
      <c r="U368" s="44">
        <v>515</v>
      </c>
      <c r="V368" s="12">
        <f t="shared" si="34"/>
        <v>0.66407766990291262</v>
      </c>
      <c r="W368" s="12">
        <f t="shared" si="35"/>
        <v>0</v>
      </c>
      <c r="X368" s="12">
        <f t="shared" si="31"/>
        <v>0.66407766990291262</v>
      </c>
    </row>
    <row r="369" spans="1:24">
      <c r="A369" s="17" t="str">
        <f>VLOOKUP(C369,'Current OBD'!$B$6:$K$2098,4,0)</f>
        <v>Douglas</v>
      </c>
      <c r="B369" s="17" t="str">
        <f>VLOOKUP(C369,'Current OBD'!$B$6:$K$2098,3,0)</f>
        <v>09-206</v>
      </c>
      <c r="C369" s="18">
        <v>660457</v>
      </c>
      <c r="D369" s="8" t="s">
        <v>1193</v>
      </c>
      <c r="E369" s="20" t="str">
        <f>IF(VLOOKUP(C369,'Current OBD'!$B$6:$AL$2097,23,0)="Yes","PK"," ")</f>
        <v xml:space="preserve"> </v>
      </c>
      <c r="F369" s="20" t="str">
        <f>IF(VLOOKUP(C369,'Current OBD'!$B$6:$AL$2097,24,0)="Yes","K"," ")</f>
        <v>K</v>
      </c>
      <c r="G369" s="20" t="str">
        <f>IF(VLOOKUP(C369,'Current OBD'!$B$6:$AL$2097,25,0)="Yes","1"," ")</f>
        <v>1</v>
      </c>
      <c r="H369" s="20" t="str">
        <f>IF(VLOOKUP(C369,'Current OBD'!$B$6:$AL$2097,26,0)="Yes","2"," ")</f>
        <v>2</v>
      </c>
      <c r="I369" s="20" t="str">
        <f>IF(VLOOKUP(C369,'Current OBD'!$B$6:$AL$2097,27,0)="Yes","3"," ")</f>
        <v>3</v>
      </c>
      <c r="J369" s="20" t="str">
        <f>IF(VLOOKUP(C369,'Current OBD'!$B$6:$AL$2097,28,0)="Yes","4"," ")</f>
        <v>4</v>
      </c>
      <c r="K369" s="20" t="str">
        <f>IF(VLOOKUP(C369,'Current OBD'!$B$6:$AL$2097,29,0)="Yes","5"," ")</f>
        <v>5</v>
      </c>
      <c r="L369" s="20" t="str">
        <f>IF(VLOOKUP(C369,'Current OBD'!$B$6:$AL$2097,30,0)="Yes","6"," ")</f>
        <v>6</v>
      </c>
      <c r="M369" s="20" t="str">
        <f>IF(VLOOKUP(C369,'Current OBD'!$B$6:$AL$2097,31,0)="Yes","7"," ")</f>
        <v xml:space="preserve"> </v>
      </c>
      <c r="N369" s="20" t="str">
        <f>IF(VLOOKUP(C369,'Current OBD'!$B$6:$AL$2097,32,0)="Yes","8"," ")</f>
        <v xml:space="preserve"> </v>
      </c>
      <c r="O369" s="20" t="str">
        <f>IF(VLOOKUP(C369,'Current OBD'!$B$6:$AL$2097,33,0)="Yes","9"," ")</f>
        <v xml:space="preserve"> </v>
      </c>
      <c r="P369" s="20" t="str">
        <f>IF(VLOOKUP(C369,'Current OBD'!$B$6:$AL$2097,34,0)="Yes","10"," ")</f>
        <v xml:space="preserve"> </v>
      </c>
      <c r="Q369" s="20" t="str">
        <f>IF(VLOOKUP(C369,'Current OBD'!$B$6:$AL$2097,35,0)="Yes","11"," ")</f>
        <v xml:space="preserve"> </v>
      </c>
      <c r="R369" s="20" t="str">
        <f>IF(VLOOKUP(C369,'Current OBD'!$B$6:$AL$2097,36,0)="Yes","12"," ")</f>
        <v xml:space="preserve"> </v>
      </c>
      <c r="S369" s="44">
        <v>430</v>
      </c>
      <c r="T369" s="44">
        <v>0</v>
      </c>
      <c r="U369" s="44">
        <v>549</v>
      </c>
      <c r="V369" s="12">
        <f t="shared" si="34"/>
        <v>0.78324225865209474</v>
      </c>
      <c r="W369" s="12">
        <f t="shared" si="35"/>
        <v>0</v>
      </c>
      <c r="X369" s="12">
        <f t="shared" si="31"/>
        <v>0.78324225865209474</v>
      </c>
    </row>
    <row r="370" spans="1:24">
      <c r="A370" s="17" t="str">
        <f>VLOOKUP(C370,'Current OBD'!$B$6:$K$2098,4,0)</f>
        <v>Douglas</v>
      </c>
      <c r="B370" s="17" t="str">
        <f>VLOOKUP(C370,'Current OBD'!$B$6:$K$2098,3,0)</f>
        <v>09-206</v>
      </c>
      <c r="C370" s="18">
        <v>660458</v>
      </c>
      <c r="D370" s="8" t="s">
        <v>1195</v>
      </c>
      <c r="E370" s="20" t="str">
        <f>IF(VLOOKUP(C370,'Current OBD'!$B$6:$AL$2097,23,0)="Yes","PK"," ")</f>
        <v>PK</v>
      </c>
      <c r="F370" s="20" t="str">
        <f>IF(VLOOKUP(C370,'Current OBD'!$B$6:$AL$2097,24,0)="Yes","K"," ")</f>
        <v>K</v>
      </c>
      <c r="G370" s="20" t="str">
        <f>IF(VLOOKUP(C370,'Current OBD'!$B$6:$AL$2097,25,0)="Yes","1"," ")</f>
        <v>1</v>
      </c>
      <c r="H370" s="20" t="str">
        <f>IF(VLOOKUP(C370,'Current OBD'!$B$6:$AL$2097,26,0)="Yes","2"," ")</f>
        <v>2</v>
      </c>
      <c r="I370" s="20" t="str">
        <f>IF(VLOOKUP(C370,'Current OBD'!$B$6:$AL$2097,27,0)="Yes","3"," ")</f>
        <v>3</v>
      </c>
      <c r="J370" s="20" t="str">
        <f>IF(VLOOKUP(C370,'Current OBD'!$B$6:$AL$2097,28,0)="Yes","4"," ")</f>
        <v>4</v>
      </c>
      <c r="K370" s="20" t="str">
        <f>IF(VLOOKUP(C370,'Current OBD'!$B$6:$AL$2097,29,0)="Yes","5"," ")</f>
        <v>5</v>
      </c>
      <c r="L370" s="20" t="str">
        <f>IF(VLOOKUP(C370,'Current OBD'!$B$6:$AL$2097,30,0)="Yes","6"," ")</f>
        <v>6</v>
      </c>
      <c r="M370" s="20" t="str">
        <f>IF(VLOOKUP(C370,'Current OBD'!$B$6:$AL$2097,31,0)="Yes","7"," ")</f>
        <v xml:space="preserve"> </v>
      </c>
      <c r="N370" s="20" t="str">
        <f>IF(VLOOKUP(C370,'Current OBD'!$B$6:$AL$2097,32,0)="Yes","8"," ")</f>
        <v xml:space="preserve"> </v>
      </c>
      <c r="O370" s="20" t="str">
        <f>IF(VLOOKUP(C370,'Current OBD'!$B$6:$AL$2097,33,0)="Yes","9"," ")</f>
        <v xml:space="preserve"> </v>
      </c>
      <c r="P370" s="20" t="str">
        <f>IF(VLOOKUP(C370,'Current OBD'!$B$6:$AL$2097,34,0)="Yes","10"," ")</f>
        <v xml:space="preserve"> </v>
      </c>
      <c r="Q370" s="20" t="str">
        <f>IF(VLOOKUP(C370,'Current OBD'!$B$6:$AL$2097,35,0)="Yes","11"," ")</f>
        <v xml:space="preserve"> </v>
      </c>
      <c r="R370" s="20" t="str">
        <f>IF(VLOOKUP(C370,'Current OBD'!$B$6:$AL$2097,36,0)="Yes","12"," ")</f>
        <v xml:space="preserve"> </v>
      </c>
      <c r="S370" s="44">
        <v>362</v>
      </c>
      <c r="T370" s="44">
        <v>0</v>
      </c>
      <c r="U370" s="44">
        <v>523</v>
      </c>
      <c r="V370" s="12">
        <f t="shared" si="34"/>
        <v>0.69216061185468447</v>
      </c>
      <c r="W370" s="12">
        <f t="shared" si="35"/>
        <v>0</v>
      </c>
      <c r="X370" s="12">
        <f t="shared" si="31"/>
        <v>0.69216061185468447</v>
      </c>
    </row>
    <row r="371" spans="1:24">
      <c r="A371" s="17" t="str">
        <f>VLOOKUP(C371,'Current OBD'!$B$6:$K$2098,4,0)</f>
        <v>Douglas</v>
      </c>
      <c r="B371" s="17" t="str">
        <f>VLOOKUP(C371,'Current OBD'!$B$6:$K$2098,3,0)</f>
        <v>09-206</v>
      </c>
      <c r="C371" s="18">
        <v>660459</v>
      </c>
      <c r="D371" s="8" t="s">
        <v>1197</v>
      </c>
      <c r="E371" s="20" t="str">
        <f>IF(VLOOKUP(C371,'Current OBD'!$B$6:$AL$2097,23,0)="Yes","PK"," ")</f>
        <v xml:space="preserve"> </v>
      </c>
      <c r="F371" s="20" t="str">
        <f>IF(VLOOKUP(C371,'Current OBD'!$B$6:$AL$2097,24,0)="Yes","K"," ")</f>
        <v>K</v>
      </c>
      <c r="G371" s="20" t="str">
        <f>IF(VLOOKUP(C371,'Current OBD'!$B$6:$AL$2097,25,0)="Yes","1"," ")</f>
        <v>1</v>
      </c>
      <c r="H371" s="20" t="str">
        <f>IF(VLOOKUP(C371,'Current OBD'!$B$6:$AL$2097,26,0)="Yes","2"," ")</f>
        <v>2</v>
      </c>
      <c r="I371" s="20" t="str">
        <f>IF(VLOOKUP(C371,'Current OBD'!$B$6:$AL$2097,27,0)="Yes","3"," ")</f>
        <v>3</v>
      </c>
      <c r="J371" s="20" t="str">
        <f>IF(VLOOKUP(C371,'Current OBD'!$B$6:$AL$2097,28,0)="Yes","4"," ")</f>
        <v>4</v>
      </c>
      <c r="K371" s="20" t="str">
        <f>IF(VLOOKUP(C371,'Current OBD'!$B$6:$AL$2097,29,0)="Yes","5"," ")</f>
        <v>5</v>
      </c>
      <c r="L371" s="20" t="str">
        <f>IF(VLOOKUP(C371,'Current OBD'!$B$6:$AL$2097,30,0)="Yes","6"," ")</f>
        <v>6</v>
      </c>
      <c r="M371" s="20" t="str">
        <f>IF(VLOOKUP(C371,'Current OBD'!$B$6:$AL$2097,31,0)="Yes","7"," ")</f>
        <v xml:space="preserve"> </v>
      </c>
      <c r="N371" s="20" t="str">
        <f>IF(VLOOKUP(C371,'Current OBD'!$B$6:$AL$2097,32,0)="Yes","8"," ")</f>
        <v xml:space="preserve"> </v>
      </c>
      <c r="O371" s="20" t="str">
        <f>IF(VLOOKUP(C371,'Current OBD'!$B$6:$AL$2097,33,0)="Yes","9"," ")</f>
        <v xml:space="preserve"> </v>
      </c>
      <c r="P371" s="20" t="str">
        <f>IF(VLOOKUP(C371,'Current OBD'!$B$6:$AL$2097,34,0)="Yes","10"," ")</f>
        <v xml:space="preserve"> </v>
      </c>
      <c r="Q371" s="20" t="str">
        <f>IF(VLOOKUP(C371,'Current OBD'!$B$6:$AL$2097,35,0)="Yes","11"," ")</f>
        <v xml:space="preserve"> </v>
      </c>
      <c r="R371" s="20" t="str">
        <f>IF(VLOOKUP(C371,'Current OBD'!$B$6:$AL$2097,36,0)="Yes","12"," ")</f>
        <v xml:space="preserve"> </v>
      </c>
      <c r="S371" s="44">
        <v>325</v>
      </c>
      <c r="T371" s="44">
        <v>0</v>
      </c>
      <c r="U371" s="44">
        <v>326</v>
      </c>
      <c r="V371" s="12">
        <f t="shared" si="34"/>
        <v>0.99693251533742333</v>
      </c>
      <c r="W371" s="12">
        <f t="shared" si="35"/>
        <v>0</v>
      </c>
      <c r="X371" s="12">
        <f t="shared" si="31"/>
        <v>0.99693251533742333</v>
      </c>
    </row>
    <row r="372" spans="1:24">
      <c r="A372" s="17" t="str">
        <f>VLOOKUP(C372,'Current OBD'!$B$6:$K$2098,4,0)</f>
        <v>Douglas</v>
      </c>
      <c r="B372" s="17" t="str">
        <f>VLOOKUP(C372,'Current OBD'!$B$6:$K$2098,3,0)</f>
        <v>09-206</v>
      </c>
      <c r="C372" s="18">
        <v>660454</v>
      </c>
      <c r="D372" s="8" t="s">
        <v>1201</v>
      </c>
      <c r="E372" s="20" t="str">
        <f>IF(VLOOKUP(C372,'Current OBD'!$B$6:$AL$2097,23,0)="Yes","PK"," ")</f>
        <v xml:space="preserve"> </v>
      </c>
      <c r="F372" s="20" t="str">
        <f>IF(VLOOKUP(C372,'Current OBD'!$B$6:$AL$2097,24,0)="Yes","K"," ")</f>
        <v xml:space="preserve"> </v>
      </c>
      <c r="G372" s="20" t="str">
        <f>IF(VLOOKUP(C372,'Current OBD'!$B$6:$AL$2097,25,0)="Yes","1"," ")</f>
        <v xml:space="preserve"> </v>
      </c>
      <c r="H372" s="20" t="str">
        <f>IF(VLOOKUP(C372,'Current OBD'!$B$6:$AL$2097,26,0)="Yes","2"," ")</f>
        <v xml:space="preserve"> </v>
      </c>
      <c r="I372" s="20" t="str">
        <f>IF(VLOOKUP(C372,'Current OBD'!$B$6:$AL$2097,27,0)="Yes","3"," ")</f>
        <v xml:space="preserve"> </v>
      </c>
      <c r="J372" s="20" t="str">
        <f>IF(VLOOKUP(C372,'Current OBD'!$B$6:$AL$2097,28,0)="Yes","4"," ")</f>
        <v xml:space="preserve"> </v>
      </c>
      <c r="K372" s="20" t="str">
        <f>IF(VLOOKUP(C372,'Current OBD'!$B$6:$AL$2097,29,0)="Yes","5"," ")</f>
        <v xml:space="preserve"> </v>
      </c>
      <c r="L372" s="20" t="str">
        <f>IF(VLOOKUP(C372,'Current OBD'!$B$6:$AL$2097,30,0)="Yes","6"," ")</f>
        <v xml:space="preserve"> </v>
      </c>
      <c r="M372" s="20" t="str">
        <f>IF(VLOOKUP(C372,'Current OBD'!$B$6:$AL$2097,31,0)="Yes","7"," ")</f>
        <v>7</v>
      </c>
      <c r="N372" s="20" t="str">
        <f>IF(VLOOKUP(C372,'Current OBD'!$B$6:$AL$2097,32,0)="Yes","8"," ")</f>
        <v>8</v>
      </c>
      <c r="O372" s="20" t="str">
        <f>IF(VLOOKUP(C372,'Current OBD'!$B$6:$AL$2097,33,0)="Yes","9"," ")</f>
        <v>9</v>
      </c>
      <c r="P372" s="20" t="str">
        <f>IF(VLOOKUP(C372,'Current OBD'!$B$6:$AL$2097,34,0)="Yes","10"," ")</f>
        <v xml:space="preserve"> </v>
      </c>
      <c r="Q372" s="20" t="str">
        <f>IF(VLOOKUP(C372,'Current OBD'!$B$6:$AL$2097,35,0)="Yes","11"," ")</f>
        <v xml:space="preserve"> </v>
      </c>
      <c r="R372" s="20" t="str">
        <f>IF(VLOOKUP(C372,'Current OBD'!$B$6:$AL$2097,36,0)="Yes","12"," ")</f>
        <v xml:space="preserve"> </v>
      </c>
      <c r="S372" s="44">
        <v>483</v>
      </c>
      <c r="T372" s="44">
        <v>0</v>
      </c>
      <c r="U372" s="44">
        <v>705</v>
      </c>
      <c r="V372" s="12">
        <f t="shared" si="34"/>
        <v>0.68510638297872339</v>
      </c>
      <c r="W372" s="12">
        <f t="shared" si="35"/>
        <v>0</v>
      </c>
      <c r="X372" s="12">
        <f t="shared" si="31"/>
        <v>0.68510638297872339</v>
      </c>
    </row>
    <row r="373" spans="1:24">
      <c r="A373" s="26" t="s">
        <v>532</v>
      </c>
      <c r="B373" s="26" t="s">
        <v>2551</v>
      </c>
      <c r="C373" s="10">
        <v>159492</v>
      </c>
      <c r="D373" s="13" t="s">
        <v>2550</v>
      </c>
      <c r="E373" s="19"/>
      <c r="F373" s="19"/>
      <c r="G373" s="19"/>
      <c r="H373" s="19"/>
      <c r="I373" s="19"/>
      <c r="J373" s="19"/>
      <c r="K373" s="19"/>
      <c r="L373" s="19"/>
      <c r="M373" s="19"/>
      <c r="N373" s="19"/>
      <c r="O373" s="19"/>
      <c r="P373" s="19"/>
      <c r="Q373" s="19"/>
      <c r="R373" s="19"/>
      <c r="S373" s="43">
        <v>49</v>
      </c>
      <c r="T373" s="43">
        <v>12</v>
      </c>
      <c r="U373" s="43">
        <v>106</v>
      </c>
      <c r="V373" s="14"/>
      <c r="W373" s="14"/>
      <c r="X373" s="14">
        <f t="shared" si="31"/>
        <v>0.57547169811320753</v>
      </c>
    </row>
    <row r="374" spans="1:24">
      <c r="A374" s="17" t="str">
        <f>VLOOKUP(C374,'Current OBD'!$B$6:$K$2098,4,0)</f>
        <v>Douglas</v>
      </c>
      <c r="B374" s="17" t="str">
        <f>VLOOKUP(C374,'Current OBD'!$B$6:$K$2098,3,0)</f>
        <v>09-207</v>
      </c>
      <c r="C374" s="18">
        <v>661436</v>
      </c>
      <c r="D374" s="8" t="s">
        <v>2552</v>
      </c>
      <c r="E374" s="20" t="str">
        <f>IF(VLOOKUP(C374,'Current OBD'!$B$6:$AL$2097,23,0)="Yes","PK"," ")</f>
        <v>PK</v>
      </c>
      <c r="F374" s="20" t="str">
        <f>IF(VLOOKUP(C374,'Current OBD'!$B$6:$AL$2097,24,0)="Yes","K"," ")</f>
        <v>K</v>
      </c>
      <c r="G374" s="20" t="str">
        <f>IF(VLOOKUP(C374,'Current OBD'!$B$6:$AL$2097,25,0)="Yes","1"," ")</f>
        <v>1</v>
      </c>
      <c r="H374" s="20" t="str">
        <f>IF(VLOOKUP(C374,'Current OBD'!$B$6:$AL$2097,26,0)="Yes","2"," ")</f>
        <v>2</v>
      </c>
      <c r="I374" s="20" t="str">
        <f>IF(VLOOKUP(C374,'Current OBD'!$B$6:$AL$2097,27,0)="Yes","3"," ")</f>
        <v>3</v>
      </c>
      <c r="J374" s="20" t="str">
        <f>IF(VLOOKUP(C374,'Current OBD'!$B$6:$AL$2097,28,0)="Yes","4"," ")</f>
        <v>4</v>
      </c>
      <c r="K374" s="20" t="str">
        <f>IF(VLOOKUP(C374,'Current OBD'!$B$6:$AL$2097,29,0)="Yes","5"," ")</f>
        <v>5</v>
      </c>
      <c r="L374" s="20" t="str">
        <f>IF(VLOOKUP(C374,'Current OBD'!$B$6:$AL$2097,30,0)="Yes","6"," ")</f>
        <v>6</v>
      </c>
      <c r="M374" s="20" t="str">
        <f>IF(VLOOKUP(C374,'Current OBD'!$B$6:$AL$2097,31,0)="Yes","7"," ")</f>
        <v>7</v>
      </c>
      <c r="N374" s="20" t="str">
        <f>IF(VLOOKUP(C374,'Current OBD'!$B$6:$AL$2097,32,0)="Yes","8"," ")</f>
        <v>8</v>
      </c>
      <c r="O374" s="20" t="str">
        <f>IF(VLOOKUP(C374,'Current OBD'!$B$6:$AL$2097,33,0)="Yes","9"," ")</f>
        <v>9</v>
      </c>
      <c r="P374" s="20" t="str">
        <f>IF(VLOOKUP(C374,'Current OBD'!$B$6:$AL$2097,34,0)="Yes","10"," ")</f>
        <v>10</v>
      </c>
      <c r="Q374" s="20" t="str">
        <f>IF(VLOOKUP(C374,'Current OBD'!$B$6:$AL$2097,35,0)="Yes","11"," ")</f>
        <v>11</v>
      </c>
      <c r="R374" s="20" t="str">
        <f>IF(VLOOKUP(C374,'Current OBD'!$B$6:$AL$2097,36,0)="Yes","12"," ")</f>
        <v>12</v>
      </c>
      <c r="S374" s="44">
        <v>49</v>
      </c>
      <c r="T374" s="44">
        <v>12</v>
      </c>
      <c r="U374" s="44">
        <v>106</v>
      </c>
      <c r="V374" s="12">
        <f>S374/U374</f>
        <v>0.46226415094339623</v>
      </c>
      <c r="W374" s="12">
        <f>T374/U374</f>
        <v>0.11320754716981132</v>
      </c>
      <c r="X374" s="12">
        <f t="shared" si="31"/>
        <v>0.57547169811320753</v>
      </c>
    </row>
    <row r="375" spans="1:24">
      <c r="A375" s="26" t="s">
        <v>532</v>
      </c>
      <c r="B375" s="26" t="s">
        <v>5303</v>
      </c>
      <c r="C375" s="10">
        <v>159447</v>
      </c>
      <c r="D375" s="13" t="s">
        <v>5302</v>
      </c>
      <c r="E375" s="19"/>
      <c r="F375" s="19"/>
      <c r="G375" s="19"/>
      <c r="H375" s="19"/>
      <c r="I375" s="19"/>
      <c r="J375" s="19"/>
      <c r="K375" s="19"/>
      <c r="L375" s="19"/>
      <c r="M375" s="19"/>
      <c r="N375" s="19"/>
      <c r="O375" s="19"/>
      <c r="P375" s="19"/>
      <c r="Q375" s="19"/>
      <c r="R375" s="19"/>
      <c r="S375" s="43">
        <v>107</v>
      </c>
      <c r="T375" s="43">
        <v>11</v>
      </c>
      <c r="U375" s="43">
        <v>263</v>
      </c>
      <c r="V375" s="14"/>
      <c r="W375" s="14"/>
      <c r="X375" s="14">
        <f t="shared" si="31"/>
        <v>0.44866920152091255</v>
      </c>
    </row>
    <row r="376" spans="1:24">
      <c r="A376" s="17" t="str">
        <f>VLOOKUP(C376,'Current OBD'!$B$6:$K$2098,4,0)</f>
        <v>Douglas</v>
      </c>
      <c r="B376" s="17" t="str">
        <f>VLOOKUP(C376,'Current OBD'!$B$6:$K$2098,3,0)</f>
        <v>09-209</v>
      </c>
      <c r="C376" s="18">
        <v>661437</v>
      </c>
      <c r="D376" s="8" t="s">
        <v>5304</v>
      </c>
      <c r="E376" s="20" t="str">
        <f>IF(VLOOKUP(C376,'Current OBD'!$B$6:$AL$2097,23,0)="Yes","PK"," ")</f>
        <v>PK</v>
      </c>
      <c r="F376" s="20" t="str">
        <f>IF(VLOOKUP(C376,'Current OBD'!$B$6:$AL$2097,24,0)="Yes","K"," ")</f>
        <v>K</v>
      </c>
      <c r="G376" s="20" t="str">
        <f>IF(VLOOKUP(C376,'Current OBD'!$B$6:$AL$2097,25,0)="Yes","1"," ")</f>
        <v>1</v>
      </c>
      <c r="H376" s="20" t="str">
        <f>IF(VLOOKUP(C376,'Current OBD'!$B$6:$AL$2097,26,0)="Yes","2"," ")</f>
        <v>2</v>
      </c>
      <c r="I376" s="20" t="str">
        <f>IF(VLOOKUP(C376,'Current OBD'!$B$6:$AL$2097,27,0)="Yes","3"," ")</f>
        <v>3</v>
      </c>
      <c r="J376" s="20" t="str">
        <f>IF(VLOOKUP(C376,'Current OBD'!$B$6:$AL$2097,28,0)="Yes","4"," ")</f>
        <v>4</v>
      </c>
      <c r="K376" s="20" t="str">
        <f>IF(VLOOKUP(C376,'Current OBD'!$B$6:$AL$2097,29,0)="Yes","5"," ")</f>
        <v xml:space="preserve"> </v>
      </c>
      <c r="L376" s="20" t="str">
        <f>IF(VLOOKUP(C376,'Current OBD'!$B$6:$AL$2097,30,0)="Yes","6"," ")</f>
        <v xml:space="preserve"> </v>
      </c>
      <c r="M376" s="20" t="str">
        <f>IF(VLOOKUP(C376,'Current OBD'!$B$6:$AL$2097,31,0)="Yes","7"," ")</f>
        <v xml:space="preserve"> </v>
      </c>
      <c r="N376" s="20" t="str">
        <f>IF(VLOOKUP(C376,'Current OBD'!$B$6:$AL$2097,32,0)="Yes","8"," ")</f>
        <v xml:space="preserve"> </v>
      </c>
      <c r="O376" s="20" t="str">
        <f>IF(VLOOKUP(C376,'Current OBD'!$B$6:$AL$2097,33,0)="Yes","9"," ")</f>
        <v xml:space="preserve"> </v>
      </c>
      <c r="P376" s="20" t="str">
        <f>IF(VLOOKUP(C376,'Current OBD'!$B$6:$AL$2097,34,0)="Yes","10"," ")</f>
        <v xml:space="preserve"> </v>
      </c>
      <c r="Q376" s="20" t="str">
        <f>IF(VLOOKUP(C376,'Current OBD'!$B$6:$AL$2097,35,0)="Yes","11"," ")</f>
        <v xml:space="preserve"> </v>
      </c>
      <c r="R376" s="20" t="str">
        <f>IF(VLOOKUP(C376,'Current OBD'!$B$6:$AL$2097,36,0)="Yes","12"," ")</f>
        <v xml:space="preserve"> </v>
      </c>
      <c r="S376" s="44">
        <v>11</v>
      </c>
      <c r="T376" s="44">
        <v>11</v>
      </c>
      <c r="U376" s="44">
        <v>115</v>
      </c>
      <c r="V376" s="12">
        <f>S376/U376</f>
        <v>9.5652173913043481E-2</v>
      </c>
      <c r="W376" s="12">
        <f>T376/U376</f>
        <v>9.5652173913043481E-2</v>
      </c>
      <c r="X376" s="12">
        <f t="shared" si="31"/>
        <v>0.19130434782608696</v>
      </c>
    </row>
    <row r="377" spans="1:24">
      <c r="A377" s="17" t="str">
        <f>VLOOKUP(C377,'Current OBD'!$B$6:$K$2098,4,0)</f>
        <v>Douglas</v>
      </c>
      <c r="B377" s="17" t="str">
        <f>VLOOKUP(C377,'Current OBD'!$B$6:$K$2098,3,0)</f>
        <v>09-209</v>
      </c>
      <c r="C377" s="18">
        <v>661438</v>
      </c>
      <c r="D377" s="8" t="s">
        <v>5309</v>
      </c>
      <c r="E377" s="20" t="str">
        <f>IF(VLOOKUP(C377,'Current OBD'!$B$6:$AL$2097,23,0)="Yes","PK"," ")</f>
        <v xml:space="preserve"> </v>
      </c>
      <c r="F377" s="20" t="str">
        <f>IF(VLOOKUP(C377,'Current OBD'!$B$6:$AL$2097,24,0)="Yes","K"," ")</f>
        <v xml:space="preserve"> </v>
      </c>
      <c r="G377" s="20" t="str">
        <f>IF(VLOOKUP(C377,'Current OBD'!$B$6:$AL$2097,25,0)="Yes","1"," ")</f>
        <v xml:space="preserve"> </v>
      </c>
      <c r="H377" s="20" t="str">
        <f>IF(VLOOKUP(C377,'Current OBD'!$B$6:$AL$2097,26,0)="Yes","2"," ")</f>
        <v xml:space="preserve"> </v>
      </c>
      <c r="I377" s="20" t="str">
        <f>IF(VLOOKUP(C377,'Current OBD'!$B$6:$AL$2097,27,0)="Yes","3"," ")</f>
        <v xml:space="preserve"> </v>
      </c>
      <c r="J377" s="20" t="str">
        <f>IF(VLOOKUP(C377,'Current OBD'!$B$6:$AL$2097,28,0)="Yes","4"," ")</f>
        <v xml:space="preserve"> </v>
      </c>
      <c r="K377" s="20" t="str">
        <f>IF(VLOOKUP(C377,'Current OBD'!$B$6:$AL$2097,29,0)="Yes","5"," ")</f>
        <v>5</v>
      </c>
      <c r="L377" s="20" t="str">
        <f>IF(VLOOKUP(C377,'Current OBD'!$B$6:$AL$2097,30,0)="Yes","6"," ")</f>
        <v>6</v>
      </c>
      <c r="M377" s="20" t="str">
        <f>IF(VLOOKUP(C377,'Current OBD'!$B$6:$AL$2097,31,0)="Yes","7"," ")</f>
        <v>7</v>
      </c>
      <c r="N377" s="20" t="str">
        <f>IF(VLOOKUP(C377,'Current OBD'!$B$6:$AL$2097,32,0)="Yes","8"," ")</f>
        <v>8</v>
      </c>
      <c r="O377" s="20" t="str">
        <f>IF(VLOOKUP(C377,'Current OBD'!$B$6:$AL$2097,33,0)="Yes","9"," ")</f>
        <v>9</v>
      </c>
      <c r="P377" s="20" t="str">
        <f>IF(VLOOKUP(C377,'Current OBD'!$B$6:$AL$2097,34,0)="Yes","10"," ")</f>
        <v>10</v>
      </c>
      <c r="Q377" s="20" t="str">
        <f>IF(VLOOKUP(C377,'Current OBD'!$B$6:$AL$2097,35,0)="Yes","11"," ")</f>
        <v>11</v>
      </c>
      <c r="R377" s="20" t="str">
        <f>IF(VLOOKUP(C377,'Current OBD'!$B$6:$AL$2097,36,0)="Yes","12"," ")</f>
        <v>12</v>
      </c>
      <c r="S377" s="44">
        <v>96</v>
      </c>
      <c r="T377" s="44">
        <v>0</v>
      </c>
      <c r="U377" s="44">
        <v>148</v>
      </c>
      <c r="V377" s="12">
        <f>S377/U377</f>
        <v>0.64864864864864868</v>
      </c>
      <c r="W377" s="12">
        <f>T377/U377</f>
        <v>0</v>
      </c>
      <c r="X377" s="12">
        <f t="shared" si="31"/>
        <v>0.64864864864864868</v>
      </c>
    </row>
    <row r="378" spans="1:24">
      <c r="A378" s="26" t="s">
        <v>1962</v>
      </c>
      <c r="B378" s="26" t="s">
        <v>2053</v>
      </c>
      <c r="C378" s="10">
        <v>159495</v>
      </c>
      <c r="D378" s="13" t="s">
        <v>2052</v>
      </c>
      <c r="E378" s="19"/>
      <c r="F378" s="19"/>
      <c r="G378" s="19"/>
      <c r="H378" s="19"/>
      <c r="I378" s="19"/>
      <c r="J378" s="19"/>
      <c r="K378" s="19"/>
      <c r="L378" s="19"/>
      <c r="M378" s="19"/>
      <c r="N378" s="19"/>
      <c r="O378" s="19"/>
      <c r="P378" s="19"/>
      <c r="Q378" s="19"/>
      <c r="R378" s="19"/>
      <c r="S378" s="43">
        <v>39</v>
      </c>
      <c r="T378" s="43">
        <v>0</v>
      </c>
      <c r="U378" s="43">
        <v>44</v>
      </c>
      <c r="V378" s="14"/>
      <c r="W378" s="14"/>
      <c r="X378" s="14">
        <f t="shared" si="31"/>
        <v>0.88636363636363635</v>
      </c>
    </row>
    <row r="379" spans="1:24">
      <c r="A379" s="17" t="str">
        <f>VLOOKUP(C379,'Current OBD'!$B$6:$K$2098,4,0)</f>
        <v>Ferry</v>
      </c>
      <c r="B379" s="17" t="str">
        <f>VLOOKUP(C379,'Current OBD'!$B$6:$K$2098,3,0)</f>
        <v>10-003</v>
      </c>
      <c r="C379" s="18">
        <v>661500</v>
      </c>
      <c r="D379" s="8" t="s">
        <v>2054</v>
      </c>
      <c r="E379" s="20" t="str">
        <f>IF(VLOOKUP(C379,'Current OBD'!$B$6:$AL$2097,23,0)="Yes","PK"," ")</f>
        <v xml:space="preserve"> </v>
      </c>
      <c r="F379" s="20" t="str">
        <f>IF(VLOOKUP(C379,'Current OBD'!$B$6:$AL$2097,24,0)="Yes","K"," ")</f>
        <v>K</v>
      </c>
      <c r="G379" s="20" t="str">
        <f>IF(VLOOKUP(C379,'Current OBD'!$B$6:$AL$2097,25,0)="Yes","1"," ")</f>
        <v>1</v>
      </c>
      <c r="H379" s="20" t="str">
        <f>IF(VLOOKUP(C379,'Current OBD'!$B$6:$AL$2097,26,0)="Yes","2"," ")</f>
        <v>2</v>
      </c>
      <c r="I379" s="20" t="str">
        <f>IF(VLOOKUP(C379,'Current OBD'!$B$6:$AL$2097,27,0)="Yes","3"," ")</f>
        <v>3</v>
      </c>
      <c r="J379" s="20" t="str">
        <f>IF(VLOOKUP(C379,'Current OBD'!$B$6:$AL$2097,28,0)="Yes","4"," ")</f>
        <v>4</v>
      </c>
      <c r="K379" s="20" t="str">
        <f>IF(VLOOKUP(C379,'Current OBD'!$B$6:$AL$2097,29,0)="Yes","5"," ")</f>
        <v>5</v>
      </c>
      <c r="L379" s="20" t="str">
        <f>IF(VLOOKUP(C379,'Current OBD'!$B$6:$AL$2097,30,0)="Yes","6"," ")</f>
        <v>6</v>
      </c>
      <c r="M379" s="20" t="str">
        <f>IF(VLOOKUP(C379,'Current OBD'!$B$6:$AL$2097,31,0)="Yes","7"," ")</f>
        <v xml:space="preserve"> </v>
      </c>
      <c r="N379" s="20" t="str">
        <f>IF(VLOOKUP(C379,'Current OBD'!$B$6:$AL$2097,32,0)="Yes","8"," ")</f>
        <v xml:space="preserve"> </v>
      </c>
      <c r="O379" s="20" t="str">
        <f>IF(VLOOKUP(C379,'Current OBD'!$B$6:$AL$2097,33,0)="Yes","9"," ")</f>
        <v xml:space="preserve"> </v>
      </c>
      <c r="P379" s="20" t="str">
        <f>IF(VLOOKUP(C379,'Current OBD'!$B$6:$AL$2097,34,0)="Yes","10"," ")</f>
        <v xml:space="preserve"> </v>
      </c>
      <c r="Q379" s="20" t="str">
        <f>IF(VLOOKUP(C379,'Current OBD'!$B$6:$AL$2097,35,0)="Yes","11"," ")</f>
        <v xml:space="preserve"> </v>
      </c>
      <c r="R379" s="20" t="str">
        <f>IF(VLOOKUP(C379,'Current OBD'!$B$6:$AL$2097,36,0)="Yes","12"," ")</f>
        <v xml:space="preserve"> </v>
      </c>
      <c r="S379" s="44">
        <v>39</v>
      </c>
      <c r="T379" s="44">
        <v>0</v>
      </c>
      <c r="U379" s="44">
        <v>44</v>
      </c>
      <c r="V379" s="12">
        <f>S379/U379</f>
        <v>0.88636363636363635</v>
      </c>
      <c r="W379" s="12">
        <f>T379/U379</f>
        <v>0</v>
      </c>
      <c r="X379" s="12">
        <f t="shared" si="31"/>
        <v>0.88636363636363635</v>
      </c>
    </row>
    <row r="380" spans="1:24">
      <c r="A380" s="26" t="s">
        <v>1962</v>
      </c>
      <c r="B380" s="26" t="s">
        <v>1034</v>
      </c>
      <c r="C380" s="10">
        <v>159308</v>
      </c>
      <c r="D380" s="13" t="s">
        <v>1033</v>
      </c>
      <c r="E380" s="19"/>
      <c r="F380" s="19"/>
      <c r="G380" s="19"/>
      <c r="H380" s="19"/>
      <c r="I380" s="19"/>
      <c r="J380" s="19"/>
      <c r="K380" s="19"/>
      <c r="L380" s="19"/>
      <c r="M380" s="19"/>
      <c r="N380" s="19"/>
      <c r="O380" s="19"/>
      <c r="P380" s="19"/>
      <c r="Q380" s="19"/>
      <c r="R380" s="19"/>
      <c r="S380" s="43">
        <v>130</v>
      </c>
      <c r="T380" s="43">
        <v>0</v>
      </c>
      <c r="U380" s="43">
        <v>189</v>
      </c>
      <c r="V380" s="14"/>
      <c r="W380" s="14"/>
      <c r="X380" s="14">
        <f t="shared" si="31"/>
        <v>0.68783068783068779</v>
      </c>
    </row>
    <row r="381" spans="1:24">
      <c r="A381" s="17" t="s">
        <v>1962</v>
      </c>
      <c r="B381" s="17" t="str">
        <f>VLOOKUP(C381,'Current OBD'!$B$6:$K$2098,3,0)</f>
        <v>10-050</v>
      </c>
      <c r="C381" s="18">
        <v>661501</v>
      </c>
      <c r="D381" s="8" t="s">
        <v>1035</v>
      </c>
      <c r="E381" s="20" t="str">
        <f>IF(VLOOKUP(C381,'Current OBD'!$B$6:$AL$2097,23,0)="Yes","PK"," ")</f>
        <v>PK</v>
      </c>
      <c r="F381" s="20" t="str">
        <f>IF(VLOOKUP(C381,'Current OBD'!$B$6:$AL$2097,24,0)="Yes","K"," ")</f>
        <v>K</v>
      </c>
      <c r="G381" s="20" t="str">
        <f>IF(VLOOKUP(C381,'Current OBD'!$B$6:$AL$2097,25,0)="Yes","1"," ")</f>
        <v>1</v>
      </c>
      <c r="H381" s="20" t="str">
        <f>IF(VLOOKUP(C381,'Current OBD'!$B$6:$AL$2097,26,0)="Yes","2"," ")</f>
        <v>2</v>
      </c>
      <c r="I381" s="20" t="str">
        <f>IF(VLOOKUP(C381,'Current OBD'!$B$6:$AL$2097,27,0)="Yes","3"," ")</f>
        <v>3</v>
      </c>
      <c r="J381" s="20" t="str">
        <f>IF(VLOOKUP(C381,'Current OBD'!$B$6:$AL$2097,28,0)="Yes","4"," ")</f>
        <v>4</v>
      </c>
      <c r="K381" s="20" t="str">
        <f>IF(VLOOKUP(C381,'Current OBD'!$B$6:$AL$2097,29,0)="Yes","5"," ")</f>
        <v>5</v>
      </c>
      <c r="L381" s="20" t="str">
        <f>IF(VLOOKUP(C381,'Current OBD'!$B$6:$AL$2097,30,0)="Yes","6"," ")</f>
        <v>6</v>
      </c>
      <c r="M381" s="20" t="str">
        <f>IF(VLOOKUP(C381,'Current OBD'!$B$6:$AL$2097,31,0)="Yes","7"," ")</f>
        <v>7</v>
      </c>
      <c r="N381" s="20" t="str">
        <f>IF(VLOOKUP(C381,'Current OBD'!$B$6:$AL$2097,32,0)="Yes","8"," ")</f>
        <v>8</v>
      </c>
      <c r="O381" s="20" t="str">
        <f>IF(VLOOKUP(C381,'Current OBD'!$B$6:$AL$2097,33,0)="Yes","9"," ")</f>
        <v>9</v>
      </c>
      <c r="P381" s="20" t="str">
        <f>IF(VLOOKUP(C381,'Current OBD'!$B$6:$AL$2097,34,0)="Yes","10"," ")</f>
        <v>10</v>
      </c>
      <c r="Q381" s="20" t="str">
        <f>IF(VLOOKUP(C381,'Current OBD'!$B$6:$AL$2097,35,0)="Yes","11"," ")</f>
        <v>11</v>
      </c>
      <c r="R381" s="20" t="str">
        <f>IF(VLOOKUP(C381,'Current OBD'!$B$6:$AL$2097,36,0)="Yes","12"," ")</f>
        <v>12</v>
      </c>
      <c r="S381" s="44">
        <v>130</v>
      </c>
      <c r="T381" s="44">
        <v>0</v>
      </c>
      <c r="U381" s="44">
        <v>189</v>
      </c>
      <c r="V381" s="12">
        <f>S381/U381</f>
        <v>0.68783068783068779</v>
      </c>
      <c r="W381" s="12">
        <f>T381/U381</f>
        <v>0</v>
      </c>
      <c r="X381" s="12">
        <f t="shared" si="31"/>
        <v>0.68783068783068779</v>
      </c>
    </row>
    <row r="382" spans="1:24">
      <c r="A382" s="26" t="s">
        <v>1962</v>
      </c>
      <c r="B382" s="26" t="s">
        <v>3346</v>
      </c>
      <c r="C382" s="10">
        <v>159488</v>
      </c>
      <c r="D382" s="13" t="s">
        <v>3345</v>
      </c>
      <c r="E382" s="19"/>
      <c r="F382" s="19"/>
      <c r="G382" s="19"/>
      <c r="H382" s="19"/>
      <c r="I382" s="19"/>
      <c r="J382" s="19"/>
      <c r="K382" s="19"/>
      <c r="L382" s="19"/>
      <c r="M382" s="19"/>
      <c r="N382" s="19"/>
      <c r="O382" s="19"/>
      <c r="P382" s="19"/>
      <c r="Q382" s="19"/>
      <c r="R382" s="19"/>
      <c r="S382" s="43">
        <v>34</v>
      </c>
      <c r="T382" s="43">
        <v>0</v>
      </c>
      <c r="U382" s="43">
        <v>35</v>
      </c>
      <c r="V382" s="14"/>
      <c r="W382" s="14"/>
      <c r="X382" s="14">
        <f t="shared" si="31"/>
        <v>0.97142857142857142</v>
      </c>
    </row>
    <row r="383" spans="1:24">
      <c r="A383" s="17" t="str">
        <f>VLOOKUP(C383,'Current OBD'!$B$6:$K$2098,4,0)</f>
        <v>Ferry</v>
      </c>
      <c r="B383" s="17" t="str">
        <f>VLOOKUP(C383,'Current OBD'!$B$6:$K$2098,3,0)</f>
        <v>10-065</v>
      </c>
      <c r="C383" s="18">
        <v>664719</v>
      </c>
      <c r="D383" s="8" t="s">
        <v>3347</v>
      </c>
      <c r="E383" s="20" t="str">
        <f>IF(VLOOKUP(C383,'Current OBD'!$B$6:$AL$2097,23,0)="Yes","PK"," ")</f>
        <v>PK</v>
      </c>
      <c r="F383" s="20" t="str">
        <f>IF(VLOOKUP(C383,'Current OBD'!$B$6:$AL$2097,24,0)="Yes","K"," ")</f>
        <v>K</v>
      </c>
      <c r="G383" s="20" t="str">
        <f>IF(VLOOKUP(C383,'Current OBD'!$B$6:$AL$2097,25,0)="Yes","1"," ")</f>
        <v>1</v>
      </c>
      <c r="H383" s="20" t="str">
        <f>IF(VLOOKUP(C383,'Current OBD'!$B$6:$AL$2097,26,0)="Yes","2"," ")</f>
        <v>2</v>
      </c>
      <c r="I383" s="20" t="str">
        <f>IF(VLOOKUP(C383,'Current OBD'!$B$6:$AL$2097,27,0)="Yes","3"," ")</f>
        <v>3</v>
      </c>
      <c r="J383" s="20" t="str">
        <f>IF(VLOOKUP(C383,'Current OBD'!$B$6:$AL$2097,28,0)="Yes","4"," ")</f>
        <v>4</v>
      </c>
      <c r="K383" s="20" t="str">
        <f>IF(VLOOKUP(C383,'Current OBD'!$B$6:$AL$2097,29,0)="Yes","5"," ")</f>
        <v>5</v>
      </c>
      <c r="L383" s="20" t="str">
        <f>IF(VLOOKUP(C383,'Current OBD'!$B$6:$AL$2097,30,0)="Yes","6"," ")</f>
        <v>6</v>
      </c>
      <c r="M383" s="20" t="str">
        <f>IF(VLOOKUP(C383,'Current OBD'!$B$6:$AL$2097,31,0)="Yes","7"," ")</f>
        <v>7</v>
      </c>
      <c r="N383" s="20" t="str">
        <f>IF(VLOOKUP(C383,'Current OBD'!$B$6:$AL$2097,32,0)="Yes","8"," ")</f>
        <v>8</v>
      </c>
      <c r="O383" s="20" t="str">
        <f>IF(VLOOKUP(C383,'Current OBD'!$B$6:$AL$2097,33,0)="Yes","9"," ")</f>
        <v xml:space="preserve"> </v>
      </c>
      <c r="P383" s="20" t="str">
        <f>IF(VLOOKUP(C383,'Current OBD'!$B$6:$AL$2097,34,0)="Yes","10"," ")</f>
        <v xml:space="preserve"> </v>
      </c>
      <c r="Q383" s="20" t="str">
        <f>IF(VLOOKUP(C383,'Current OBD'!$B$6:$AL$2097,35,0)="Yes","11"," ")</f>
        <v xml:space="preserve"> </v>
      </c>
      <c r="R383" s="20" t="str">
        <f>IF(VLOOKUP(C383,'Current OBD'!$B$6:$AL$2097,36,0)="Yes","12"," ")</f>
        <v xml:space="preserve"> </v>
      </c>
      <c r="S383" s="44">
        <v>34</v>
      </c>
      <c r="T383" s="44">
        <v>0</v>
      </c>
      <c r="U383" s="44">
        <v>35</v>
      </c>
      <c r="V383" s="12">
        <f>S383/U383</f>
        <v>0.97142857142857142</v>
      </c>
      <c r="W383" s="12">
        <f>T383/U383</f>
        <v>0</v>
      </c>
      <c r="X383" s="12">
        <f t="shared" si="31"/>
        <v>0.97142857142857142</v>
      </c>
    </row>
    <row r="384" spans="1:24">
      <c r="A384" s="26" t="s">
        <v>1962</v>
      </c>
      <c r="B384" s="26" t="s">
        <v>1961</v>
      </c>
      <c r="C384" s="10">
        <v>159307</v>
      </c>
      <c r="D384" s="13" t="s">
        <v>1960</v>
      </c>
      <c r="E384" s="19"/>
      <c r="F384" s="19"/>
      <c r="G384" s="19"/>
      <c r="H384" s="19"/>
      <c r="I384" s="19"/>
      <c r="J384" s="19"/>
      <c r="K384" s="19"/>
      <c r="L384" s="19"/>
      <c r="M384" s="19"/>
      <c r="N384" s="19"/>
      <c r="O384" s="19"/>
      <c r="P384" s="19"/>
      <c r="Q384" s="19"/>
      <c r="R384" s="19"/>
      <c r="S384" s="43">
        <v>175</v>
      </c>
      <c r="T384" s="43">
        <v>0</v>
      </c>
      <c r="U384" s="43">
        <v>188</v>
      </c>
      <c r="V384" s="14"/>
      <c r="W384" s="14"/>
      <c r="X384" s="14">
        <f t="shared" si="31"/>
        <v>0.93085106382978722</v>
      </c>
    </row>
    <row r="385" spans="1:24">
      <c r="A385" s="17" t="str">
        <f>VLOOKUP(C385,'Current OBD'!$B$6:$K$2098,4,0)</f>
        <v>Ferry</v>
      </c>
      <c r="B385" s="17" t="str">
        <f>VLOOKUP(C385,'Current OBD'!$B$6:$K$2098,3,0)</f>
        <v>10-070</v>
      </c>
      <c r="C385" s="18">
        <v>664985</v>
      </c>
      <c r="D385" s="8" t="s">
        <v>1963</v>
      </c>
      <c r="E385" s="20" t="str">
        <f>IF(VLOOKUP(C385,'Current OBD'!$B$6:$AL$2097,23,0)="Yes","PK"," ")</f>
        <v xml:space="preserve"> </v>
      </c>
      <c r="F385" s="20" t="str">
        <f>IF(VLOOKUP(C385,'Current OBD'!$B$6:$AL$2097,24,0)="Yes","K"," ")</f>
        <v>K</v>
      </c>
      <c r="G385" s="20" t="str">
        <f>IF(VLOOKUP(C385,'Current OBD'!$B$6:$AL$2097,25,0)="Yes","1"," ")</f>
        <v>1</v>
      </c>
      <c r="H385" s="20" t="str">
        <f>IF(VLOOKUP(C385,'Current OBD'!$B$6:$AL$2097,26,0)="Yes","2"," ")</f>
        <v>2</v>
      </c>
      <c r="I385" s="20" t="str">
        <f>IF(VLOOKUP(C385,'Current OBD'!$B$6:$AL$2097,27,0)="Yes","3"," ")</f>
        <v>3</v>
      </c>
      <c r="J385" s="20" t="str">
        <f>IF(VLOOKUP(C385,'Current OBD'!$B$6:$AL$2097,28,0)="Yes","4"," ")</f>
        <v>4</v>
      </c>
      <c r="K385" s="20" t="str">
        <f>IF(VLOOKUP(C385,'Current OBD'!$B$6:$AL$2097,29,0)="Yes","5"," ")</f>
        <v>5</v>
      </c>
      <c r="L385" s="20" t="str">
        <f>IF(VLOOKUP(C385,'Current OBD'!$B$6:$AL$2097,30,0)="Yes","6"," ")</f>
        <v>6</v>
      </c>
      <c r="M385" s="20" t="str">
        <f>IF(VLOOKUP(C385,'Current OBD'!$B$6:$AL$2097,31,0)="Yes","7"," ")</f>
        <v>7</v>
      </c>
      <c r="N385" s="20" t="str">
        <f>IF(VLOOKUP(C385,'Current OBD'!$B$6:$AL$2097,32,0)="Yes","8"," ")</f>
        <v>8</v>
      </c>
      <c r="O385" s="20" t="str">
        <f>IF(VLOOKUP(C385,'Current OBD'!$B$6:$AL$2097,33,0)="Yes","9"," ")</f>
        <v>9</v>
      </c>
      <c r="P385" s="20" t="str">
        <f>IF(VLOOKUP(C385,'Current OBD'!$B$6:$AL$2097,34,0)="Yes","10"," ")</f>
        <v>10</v>
      </c>
      <c r="Q385" s="20" t="str">
        <f>IF(VLOOKUP(C385,'Current OBD'!$B$6:$AL$2097,35,0)="Yes","11"," ")</f>
        <v>11</v>
      </c>
      <c r="R385" s="20" t="str">
        <f>IF(VLOOKUP(C385,'Current OBD'!$B$6:$AL$2097,36,0)="Yes","12"," ")</f>
        <v>12</v>
      </c>
      <c r="S385" s="44">
        <v>175</v>
      </c>
      <c r="T385" s="44">
        <v>0</v>
      </c>
      <c r="U385" s="44">
        <v>188</v>
      </c>
      <c r="V385" s="12">
        <f>S385/U385</f>
        <v>0.93085106382978722</v>
      </c>
      <c r="W385" s="12">
        <f>T385/U385</f>
        <v>0</v>
      </c>
      <c r="X385" s="12">
        <f t="shared" ref="X385:X448" si="36">(S385+T385)/U385</f>
        <v>0.93085106382978722</v>
      </c>
    </row>
    <row r="386" spans="1:24">
      <c r="A386" s="26" t="s">
        <v>1962</v>
      </c>
      <c r="B386" s="26" t="s">
        <v>3829</v>
      </c>
      <c r="C386" s="10">
        <v>159306</v>
      </c>
      <c r="D386" s="13" t="s">
        <v>3828</v>
      </c>
      <c r="E386" s="19"/>
      <c r="F386" s="19"/>
      <c r="G386" s="19"/>
      <c r="H386" s="19"/>
      <c r="I386" s="19"/>
      <c r="J386" s="19"/>
      <c r="K386" s="19"/>
      <c r="L386" s="19"/>
      <c r="M386" s="19"/>
      <c r="N386" s="19"/>
      <c r="O386" s="19"/>
      <c r="P386" s="19"/>
      <c r="Q386" s="19"/>
      <c r="R386" s="19"/>
      <c r="S386" s="43">
        <v>257</v>
      </c>
      <c r="T386" s="43">
        <v>0</v>
      </c>
      <c r="U386" s="43">
        <v>360</v>
      </c>
      <c r="V386" s="14"/>
      <c r="W386" s="14"/>
      <c r="X386" s="14">
        <f t="shared" si="36"/>
        <v>0.71388888888888891</v>
      </c>
    </row>
    <row r="387" spans="1:24">
      <c r="A387" s="17" t="str">
        <f>VLOOKUP(C387,'Current OBD'!$B$6:$K$2098,4,0)</f>
        <v>Ferry</v>
      </c>
      <c r="B387" s="17" t="str">
        <f>VLOOKUP(C387,'Current OBD'!$B$6:$K$2098,3,0)</f>
        <v>10-309</v>
      </c>
      <c r="C387" s="18">
        <v>663432</v>
      </c>
      <c r="D387" s="8" t="s">
        <v>3830</v>
      </c>
      <c r="E387" s="20" t="str">
        <f>IF(VLOOKUP(C387,'Current OBD'!$B$6:$AL$2097,23,0)="Yes","PK"," ")</f>
        <v>PK</v>
      </c>
      <c r="F387" s="20" t="str">
        <f>IF(VLOOKUP(C387,'Current OBD'!$B$6:$AL$2097,24,0)="Yes","K"," ")</f>
        <v>K</v>
      </c>
      <c r="G387" s="20" t="str">
        <f>IF(VLOOKUP(C387,'Current OBD'!$B$6:$AL$2097,25,0)="Yes","1"," ")</f>
        <v>1</v>
      </c>
      <c r="H387" s="20" t="str">
        <f>IF(VLOOKUP(C387,'Current OBD'!$B$6:$AL$2097,26,0)="Yes","2"," ")</f>
        <v>2</v>
      </c>
      <c r="I387" s="20" t="str">
        <f>IF(VLOOKUP(C387,'Current OBD'!$B$6:$AL$2097,27,0)="Yes","3"," ")</f>
        <v>3</v>
      </c>
      <c r="J387" s="20" t="str">
        <f>IF(VLOOKUP(C387,'Current OBD'!$B$6:$AL$2097,28,0)="Yes","4"," ")</f>
        <v>4</v>
      </c>
      <c r="K387" s="20" t="str">
        <f>IF(VLOOKUP(C387,'Current OBD'!$B$6:$AL$2097,29,0)="Yes","5"," ")</f>
        <v>5</v>
      </c>
      <c r="L387" s="20" t="str">
        <f>IF(VLOOKUP(C387,'Current OBD'!$B$6:$AL$2097,30,0)="Yes","6"," ")</f>
        <v>6</v>
      </c>
      <c r="M387" s="20" t="str">
        <f>IF(VLOOKUP(C387,'Current OBD'!$B$6:$AL$2097,31,0)="Yes","7"," ")</f>
        <v xml:space="preserve"> </v>
      </c>
      <c r="N387" s="20" t="str">
        <f>IF(VLOOKUP(C387,'Current OBD'!$B$6:$AL$2097,32,0)="Yes","8"," ")</f>
        <v xml:space="preserve"> </v>
      </c>
      <c r="O387" s="20" t="str">
        <f>IF(VLOOKUP(C387,'Current OBD'!$B$6:$AL$2097,33,0)="Yes","9"," ")</f>
        <v xml:space="preserve"> </v>
      </c>
      <c r="P387" s="20" t="str">
        <f>IF(VLOOKUP(C387,'Current OBD'!$B$6:$AL$2097,34,0)="Yes","10"," ")</f>
        <v xml:space="preserve"> </v>
      </c>
      <c r="Q387" s="20" t="str">
        <f>IF(VLOOKUP(C387,'Current OBD'!$B$6:$AL$2097,35,0)="Yes","11"," ")</f>
        <v xml:space="preserve"> </v>
      </c>
      <c r="R387" s="20" t="str">
        <f>IF(VLOOKUP(C387,'Current OBD'!$B$6:$AL$2097,36,0)="Yes","12"," ")</f>
        <v xml:space="preserve"> </v>
      </c>
      <c r="S387" s="44">
        <v>140</v>
      </c>
      <c r="T387" s="44">
        <v>0</v>
      </c>
      <c r="U387" s="44">
        <v>190</v>
      </c>
      <c r="V387" s="12">
        <f>S387/U387</f>
        <v>0.73684210526315785</v>
      </c>
      <c r="W387" s="12">
        <f>T387/U387</f>
        <v>0</v>
      </c>
      <c r="X387" s="12">
        <f t="shared" si="36"/>
        <v>0.73684210526315785</v>
      </c>
    </row>
    <row r="388" spans="1:24">
      <c r="A388" s="17" t="str">
        <f>VLOOKUP(C388,'Current OBD'!$B$6:$K$2098,4,0)</f>
        <v>Ferry</v>
      </c>
      <c r="B388" s="17" t="str">
        <f>VLOOKUP(C388,'Current OBD'!$B$6:$K$2098,3,0)</f>
        <v>10-309</v>
      </c>
      <c r="C388" s="18">
        <v>662991</v>
      </c>
      <c r="D388" s="8" t="s">
        <v>3834</v>
      </c>
      <c r="E388" s="20" t="str">
        <f>IF(VLOOKUP(C388,'Current OBD'!$B$6:$AL$2097,23,0)="Yes","PK"," ")</f>
        <v xml:space="preserve"> </v>
      </c>
      <c r="F388" s="20" t="str">
        <f>IF(VLOOKUP(C388,'Current OBD'!$B$6:$AL$2097,24,0)="Yes","K"," ")</f>
        <v xml:space="preserve"> </v>
      </c>
      <c r="G388" s="20" t="str">
        <f>IF(VLOOKUP(C388,'Current OBD'!$B$6:$AL$2097,25,0)="Yes","1"," ")</f>
        <v xml:space="preserve"> </v>
      </c>
      <c r="H388" s="20" t="str">
        <f>IF(VLOOKUP(C388,'Current OBD'!$B$6:$AL$2097,26,0)="Yes","2"," ")</f>
        <v xml:space="preserve"> </v>
      </c>
      <c r="I388" s="20" t="str">
        <f>IF(VLOOKUP(C388,'Current OBD'!$B$6:$AL$2097,27,0)="Yes","3"," ")</f>
        <v xml:space="preserve"> </v>
      </c>
      <c r="J388" s="20" t="str">
        <f>IF(VLOOKUP(C388,'Current OBD'!$B$6:$AL$2097,28,0)="Yes","4"," ")</f>
        <v xml:space="preserve"> </v>
      </c>
      <c r="K388" s="20" t="str">
        <f>IF(VLOOKUP(C388,'Current OBD'!$B$6:$AL$2097,29,0)="Yes","5"," ")</f>
        <v xml:space="preserve"> </v>
      </c>
      <c r="L388" s="20" t="str">
        <f>IF(VLOOKUP(C388,'Current OBD'!$B$6:$AL$2097,30,0)="Yes","6"," ")</f>
        <v xml:space="preserve"> </v>
      </c>
      <c r="M388" s="20" t="str">
        <f>IF(VLOOKUP(C388,'Current OBD'!$B$6:$AL$2097,31,0)="Yes","7"," ")</f>
        <v>7</v>
      </c>
      <c r="N388" s="20" t="str">
        <f>IF(VLOOKUP(C388,'Current OBD'!$B$6:$AL$2097,32,0)="Yes","8"," ")</f>
        <v>8</v>
      </c>
      <c r="O388" s="20" t="str">
        <f>IF(VLOOKUP(C388,'Current OBD'!$B$6:$AL$2097,33,0)="Yes","9"," ")</f>
        <v xml:space="preserve"> </v>
      </c>
      <c r="P388" s="20" t="str">
        <f>IF(VLOOKUP(C388,'Current OBD'!$B$6:$AL$2097,34,0)="Yes","10"," ")</f>
        <v xml:space="preserve"> </v>
      </c>
      <c r="Q388" s="20" t="str">
        <f>IF(VLOOKUP(C388,'Current OBD'!$B$6:$AL$2097,35,0)="Yes","11"," ")</f>
        <v xml:space="preserve"> </v>
      </c>
      <c r="R388" s="20" t="str">
        <f>IF(VLOOKUP(C388,'Current OBD'!$B$6:$AL$2097,36,0)="Yes","12"," ")</f>
        <v xml:space="preserve"> </v>
      </c>
      <c r="S388" s="44">
        <v>56</v>
      </c>
      <c r="T388" s="44">
        <v>0</v>
      </c>
      <c r="U388" s="44">
        <v>69</v>
      </c>
      <c r="V388" s="12">
        <f>S388/U388</f>
        <v>0.81159420289855078</v>
      </c>
      <c r="W388" s="12">
        <f>T388/U388</f>
        <v>0</v>
      </c>
      <c r="X388" s="12">
        <f t="shared" si="36"/>
        <v>0.81159420289855078</v>
      </c>
    </row>
    <row r="389" spans="1:24">
      <c r="A389" s="17" t="str">
        <f>VLOOKUP(C389,'Current OBD'!$B$6:$K$2098,4,0)</f>
        <v>Ferry</v>
      </c>
      <c r="B389" s="17" t="str">
        <f>VLOOKUP(C389,'Current OBD'!$B$6:$K$2098,3,0)</f>
        <v>10-309</v>
      </c>
      <c r="C389" s="18">
        <v>663980</v>
      </c>
      <c r="D389" s="8" t="s">
        <v>3835</v>
      </c>
      <c r="E389" s="20" t="str">
        <f>IF(VLOOKUP(C389,'Current OBD'!$B$6:$AL$2097,23,0)="Yes","PK"," ")</f>
        <v xml:space="preserve"> </v>
      </c>
      <c r="F389" s="20" t="str">
        <f>IF(VLOOKUP(C389,'Current OBD'!$B$6:$AL$2097,24,0)="Yes","K"," ")</f>
        <v xml:space="preserve"> </v>
      </c>
      <c r="G389" s="20" t="str">
        <f>IF(VLOOKUP(C389,'Current OBD'!$B$6:$AL$2097,25,0)="Yes","1"," ")</f>
        <v xml:space="preserve"> </v>
      </c>
      <c r="H389" s="20" t="str">
        <f>IF(VLOOKUP(C389,'Current OBD'!$B$6:$AL$2097,26,0)="Yes","2"," ")</f>
        <v xml:space="preserve"> </v>
      </c>
      <c r="I389" s="20" t="str">
        <f>IF(VLOOKUP(C389,'Current OBD'!$B$6:$AL$2097,27,0)="Yes","3"," ")</f>
        <v xml:space="preserve"> </v>
      </c>
      <c r="J389" s="20" t="str">
        <f>IF(VLOOKUP(C389,'Current OBD'!$B$6:$AL$2097,28,0)="Yes","4"," ")</f>
        <v xml:space="preserve"> </v>
      </c>
      <c r="K389" s="20" t="str">
        <f>IF(VLOOKUP(C389,'Current OBD'!$B$6:$AL$2097,29,0)="Yes","5"," ")</f>
        <v xml:space="preserve"> </v>
      </c>
      <c r="L389" s="20" t="str">
        <f>IF(VLOOKUP(C389,'Current OBD'!$B$6:$AL$2097,30,0)="Yes","6"," ")</f>
        <v xml:space="preserve"> </v>
      </c>
      <c r="M389" s="20" t="str">
        <f>IF(VLOOKUP(C389,'Current OBD'!$B$6:$AL$2097,31,0)="Yes","7"," ")</f>
        <v xml:space="preserve"> </v>
      </c>
      <c r="N389" s="20" t="str">
        <f>IF(VLOOKUP(C389,'Current OBD'!$B$6:$AL$2097,32,0)="Yes","8"," ")</f>
        <v xml:space="preserve"> </v>
      </c>
      <c r="O389" s="20" t="str">
        <f>IF(VLOOKUP(C389,'Current OBD'!$B$6:$AL$2097,33,0)="Yes","9"," ")</f>
        <v>9</v>
      </c>
      <c r="P389" s="20" t="str">
        <f>IF(VLOOKUP(C389,'Current OBD'!$B$6:$AL$2097,34,0)="Yes","10"," ")</f>
        <v>10</v>
      </c>
      <c r="Q389" s="20" t="str">
        <f>IF(VLOOKUP(C389,'Current OBD'!$B$6:$AL$2097,35,0)="Yes","11"," ")</f>
        <v>11</v>
      </c>
      <c r="R389" s="20" t="str">
        <f>IF(VLOOKUP(C389,'Current OBD'!$B$6:$AL$2097,36,0)="Yes","12"," ")</f>
        <v>12</v>
      </c>
      <c r="S389" s="44">
        <v>61</v>
      </c>
      <c r="T389" s="44">
        <v>0</v>
      </c>
      <c r="U389" s="44">
        <v>101</v>
      </c>
      <c r="V389" s="12">
        <f>S389/U389</f>
        <v>0.60396039603960394</v>
      </c>
      <c r="W389" s="12">
        <f>T389/U389</f>
        <v>0</v>
      </c>
      <c r="X389" s="12">
        <f t="shared" si="36"/>
        <v>0.60396039603960394</v>
      </c>
    </row>
    <row r="390" spans="1:24">
      <c r="A390" s="26" t="s">
        <v>2039</v>
      </c>
      <c r="B390" s="26" t="s">
        <v>3413</v>
      </c>
      <c r="C390" s="10">
        <v>159945</v>
      </c>
      <c r="D390" s="13" t="s">
        <v>3412</v>
      </c>
      <c r="E390" s="19"/>
      <c r="F390" s="19"/>
      <c r="G390" s="19"/>
      <c r="H390" s="19"/>
      <c r="I390" s="19"/>
      <c r="J390" s="19"/>
      <c r="K390" s="19"/>
      <c r="L390" s="19"/>
      <c r="M390" s="19"/>
      <c r="N390" s="19"/>
      <c r="O390" s="19"/>
      <c r="P390" s="19"/>
      <c r="Q390" s="19"/>
      <c r="R390" s="19"/>
      <c r="S390" s="43">
        <v>16881</v>
      </c>
      <c r="T390" s="43">
        <v>0</v>
      </c>
      <c r="U390" s="43">
        <v>21066</v>
      </c>
      <c r="V390" s="14"/>
      <c r="W390" s="14"/>
      <c r="X390" s="14">
        <f t="shared" si="36"/>
        <v>0.8013386499572771</v>
      </c>
    </row>
    <row r="391" spans="1:24">
      <c r="A391" s="17" t="str">
        <f>VLOOKUP(C391,'Current OBD'!$B$6:$K$2098,4,0)</f>
        <v>Franklin</v>
      </c>
      <c r="B391" s="17" t="str">
        <f>VLOOKUP(C391,'Current OBD'!$B$6:$K$2098,3,0)</f>
        <v>11-001</v>
      </c>
      <c r="C391" s="18">
        <v>664470</v>
      </c>
      <c r="D391" s="8" t="s">
        <v>3414</v>
      </c>
      <c r="E391" s="20" t="str">
        <f>IF(VLOOKUP(C391,'Current OBD'!$B$6:$AL$2097,23,0)="Yes","PK"," ")</f>
        <v xml:space="preserve"> </v>
      </c>
      <c r="F391" s="20" t="str">
        <f>IF(VLOOKUP(C391,'Current OBD'!$B$6:$AL$2097,24,0)="Yes","K"," ")</f>
        <v>K</v>
      </c>
      <c r="G391" s="20" t="str">
        <f>IF(VLOOKUP(C391,'Current OBD'!$B$6:$AL$2097,25,0)="Yes","1"," ")</f>
        <v>1</v>
      </c>
      <c r="H391" s="20" t="str">
        <f>IF(VLOOKUP(C391,'Current OBD'!$B$6:$AL$2097,26,0)="Yes","2"," ")</f>
        <v>2</v>
      </c>
      <c r="I391" s="20" t="str">
        <f>IF(VLOOKUP(C391,'Current OBD'!$B$6:$AL$2097,27,0)="Yes","3"," ")</f>
        <v>3</v>
      </c>
      <c r="J391" s="20" t="str">
        <f>IF(VLOOKUP(C391,'Current OBD'!$B$6:$AL$2097,28,0)="Yes","4"," ")</f>
        <v>4</v>
      </c>
      <c r="K391" s="20" t="str">
        <f>IF(VLOOKUP(C391,'Current OBD'!$B$6:$AL$2097,29,0)="Yes","5"," ")</f>
        <v>5</v>
      </c>
      <c r="L391" s="20" t="str">
        <f>IF(VLOOKUP(C391,'Current OBD'!$B$6:$AL$2097,30,0)="Yes","6"," ")</f>
        <v xml:space="preserve"> </v>
      </c>
      <c r="M391" s="20" t="str">
        <f>IF(VLOOKUP(C391,'Current OBD'!$B$6:$AL$2097,31,0)="Yes","7"," ")</f>
        <v xml:space="preserve"> </v>
      </c>
      <c r="N391" s="20" t="str">
        <f>IF(VLOOKUP(C391,'Current OBD'!$B$6:$AL$2097,32,0)="Yes","8"," ")</f>
        <v xml:space="preserve"> </v>
      </c>
      <c r="O391" s="20" t="str">
        <f>IF(VLOOKUP(C391,'Current OBD'!$B$6:$AL$2097,33,0)="Yes","9"," ")</f>
        <v xml:space="preserve"> </v>
      </c>
      <c r="P391" s="20" t="str">
        <f>IF(VLOOKUP(C391,'Current OBD'!$B$6:$AL$2097,34,0)="Yes","10"," ")</f>
        <v xml:space="preserve"> </v>
      </c>
      <c r="Q391" s="20" t="str">
        <f>IF(VLOOKUP(C391,'Current OBD'!$B$6:$AL$2097,35,0)="Yes","11"," ")</f>
        <v xml:space="preserve"> </v>
      </c>
      <c r="R391" s="20" t="str">
        <f>IF(VLOOKUP(C391,'Current OBD'!$B$6:$AL$2097,36,0)="Yes","12"," ")</f>
        <v xml:space="preserve"> </v>
      </c>
      <c r="S391" s="44">
        <v>466</v>
      </c>
      <c r="T391" s="44">
        <v>0</v>
      </c>
      <c r="U391" s="44">
        <v>466</v>
      </c>
      <c r="V391" s="12">
        <f t="shared" ref="V391:V416" si="37">S391/U391</f>
        <v>1</v>
      </c>
      <c r="W391" s="12">
        <f t="shared" ref="W391:W416" si="38">T391/U391</f>
        <v>0</v>
      </c>
      <c r="X391" s="12">
        <f t="shared" si="36"/>
        <v>1</v>
      </c>
    </row>
    <row r="392" spans="1:24">
      <c r="A392" s="17" t="str">
        <f>VLOOKUP(C392,'Current OBD'!$B$6:$K$2098,4,0)</f>
        <v>Franklin</v>
      </c>
      <c r="B392" s="17" t="str">
        <f>VLOOKUP(C392,'Current OBD'!$B$6:$K$2098,3,0)</f>
        <v>11-001</v>
      </c>
      <c r="C392" s="18">
        <v>664479</v>
      </c>
      <c r="D392" s="8" t="s">
        <v>3418</v>
      </c>
      <c r="E392" s="20" t="str">
        <f>IF(VLOOKUP(C392,'Current OBD'!$B$6:$AL$2097,23,0)="Yes","PK"," ")</f>
        <v xml:space="preserve"> </v>
      </c>
      <c r="F392" s="20" t="str">
        <f>IF(VLOOKUP(C392,'Current OBD'!$B$6:$AL$2097,24,0)="Yes","K"," ")</f>
        <v xml:space="preserve"> </v>
      </c>
      <c r="G392" s="20" t="str">
        <f>IF(VLOOKUP(C392,'Current OBD'!$B$6:$AL$2097,25,0)="Yes","1"," ")</f>
        <v xml:space="preserve"> </v>
      </c>
      <c r="H392" s="20" t="str">
        <f>IF(VLOOKUP(C392,'Current OBD'!$B$6:$AL$2097,26,0)="Yes","2"," ")</f>
        <v xml:space="preserve"> </v>
      </c>
      <c r="I392" s="20" t="str">
        <f>IF(VLOOKUP(C392,'Current OBD'!$B$6:$AL$2097,27,0)="Yes","3"," ")</f>
        <v xml:space="preserve"> </v>
      </c>
      <c r="J392" s="20" t="str">
        <f>IF(VLOOKUP(C392,'Current OBD'!$B$6:$AL$2097,28,0)="Yes","4"," ")</f>
        <v xml:space="preserve"> </v>
      </c>
      <c r="K392" s="20" t="str">
        <f>IF(VLOOKUP(C392,'Current OBD'!$B$6:$AL$2097,29,0)="Yes","5"," ")</f>
        <v xml:space="preserve"> </v>
      </c>
      <c r="L392" s="20" t="str">
        <f>IF(VLOOKUP(C392,'Current OBD'!$B$6:$AL$2097,30,0)="Yes","6"," ")</f>
        <v xml:space="preserve"> </v>
      </c>
      <c r="M392" s="20" t="str">
        <f>IF(VLOOKUP(C392,'Current OBD'!$B$6:$AL$2097,31,0)="Yes","7"," ")</f>
        <v xml:space="preserve"> </v>
      </c>
      <c r="N392" s="20" t="str">
        <f>IF(VLOOKUP(C392,'Current OBD'!$B$6:$AL$2097,32,0)="Yes","8"," ")</f>
        <v xml:space="preserve"> </v>
      </c>
      <c r="O392" s="20" t="str">
        <f>IF(VLOOKUP(C392,'Current OBD'!$B$6:$AL$2097,33,0)="Yes","9"," ")</f>
        <v>9</v>
      </c>
      <c r="P392" s="20" t="str">
        <f>IF(VLOOKUP(C392,'Current OBD'!$B$6:$AL$2097,34,0)="Yes","10"," ")</f>
        <v>10</v>
      </c>
      <c r="Q392" s="20" t="str">
        <f>IF(VLOOKUP(C392,'Current OBD'!$B$6:$AL$2097,35,0)="Yes","11"," ")</f>
        <v>11</v>
      </c>
      <c r="R392" s="20" t="str">
        <f>IF(VLOOKUP(C392,'Current OBD'!$B$6:$AL$2097,36,0)="Yes","12"," ")</f>
        <v>12</v>
      </c>
      <c r="S392" s="44">
        <v>2700</v>
      </c>
      <c r="T392" s="44">
        <v>0</v>
      </c>
      <c r="U392" s="44">
        <v>3376</v>
      </c>
      <c r="V392" s="12">
        <f t="shared" si="37"/>
        <v>0.79976303317535546</v>
      </c>
      <c r="W392" s="12">
        <f t="shared" si="38"/>
        <v>0</v>
      </c>
      <c r="X392" s="12">
        <f t="shared" si="36"/>
        <v>0.79976303317535546</v>
      </c>
    </row>
    <row r="393" spans="1:24">
      <c r="A393" s="17" t="str">
        <f>VLOOKUP(C393,'Current OBD'!$B$6:$K$2098,4,0)</f>
        <v>Franklin</v>
      </c>
      <c r="B393" s="17" t="str">
        <f>VLOOKUP(C393,'Current OBD'!$B$6:$K$2098,3,0)</f>
        <v>11-001</v>
      </c>
      <c r="C393" s="18">
        <v>686309</v>
      </c>
      <c r="D393" s="8" t="s">
        <v>3421</v>
      </c>
      <c r="E393" s="20" t="str">
        <f>IF(VLOOKUP(C393,'Current OBD'!$B$6:$AL$2097,23,0)="Yes","PK"," ")</f>
        <v xml:space="preserve"> </v>
      </c>
      <c r="F393" s="20" t="str">
        <f>IF(VLOOKUP(C393,'Current OBD'!$B$6:$AL$2097,24,0)="Yes","K"," ")</f>
        <v>K</v>
      </c>
      <c r="G393" s="20" t="str">
        <f>IF(VLOOKUP(C393,'Current OBD'!$B$6:$AL$2097,25,0)="Yes","1"," ")</f>
        <v>1</v>
      </c>
      <c r="H393" s="20" t="str">
        <f>IF(VLOOKUP(C393,'Current OBD'!$B$6:$AL$2097,26,0)="Yes","2"," ")</f>
        <v>2</v>
      </c>
      <c r="I393" s="20" t="str">
        <f>IF(VLOOKUP(C393,'Current OBD'!$B$6:$AL$2097,27,0)="Yes","3"," ")</f>
        <v>3</v>
      </c>
      <c r="J393" s="20" t="str">
        <f>IF(VLOOKUP(C393,'Current OBD'!$B$6:$AL$2097,28,0)="Yes","4"," ")</f>
        <v>4</v>
      </c>
      <c r="K393" s="20" t="str">
        <f>IF(VLOOKUP(C393,'Current OBD'!$B$6:$AL$2097,29,0)="Yes","5"," ")</f>
        <v>5</v>
      </c>
      <c r="L393" s="20" t="str">
        <f>IF(VLOOKUP(C393,'Current OBD'!$B$6:$AL$2097,30,0)="Yes","6"," ")</f>
        <v xml:space="preserve"> </v>
      </c>
      <c r="M393" s="20" t="str">
        <f>IF(VLOOKUP(C393,'Current OBD'!$B$6:$AL$2097,31,0)="Yes","7"," ")</f>
        <v xml:space="preserve"> </v>
      </c>
      <c r="N393" s="20" t="str">
        <f>IF(VLOOKUP(C393,'Current OBD'!$B$6:$AL$2097,32,0)="Yes","8"," ")</f>
        <v xml:space="preserve"> </v>
      </c>
      <c r="O393" s="20" t="str">
        <f>IF(VLOOKUP(C393,'Current OBD'!$B$6:$AL$2097,33,0)="Yes","9"," ")</f>
        <v xml:space="preserve"> </v>
      </c>
      <c r="P393" s="20" t="str">
        <f>IF(VLOOKUP(C393,'Current OBD'!$B$6:$AL$2097,34,0)="Yes","10"," ")</f>
        <v xml:space="preserve"> </v>
      </c>
      <c r="Q393" s="20" t="str">
        <f>IF(VLOOKUP(C393,'Current OBD'!$B$6:$AL$2097,35,0)="Yes","11"," ")</f>
        <v xml:space="preserve"> </v>
      </c>
      <c r="R393" s="20" t="str">
        <f>IF(VLOOKUP(C393,'Current OBD'!$B$6:$AL$2097,36,0)="Yes","12"," ")</f>
        <v xml:space="preserve"> </v>
      </c>
      <c r="S393" s="44">
        <v>338</v>
      </c>
      <c r="T393" s="44">
        <v>0</v>
      </c>
      <c r="U393" s="44">
        <v>645</v>
      </c>
      <c r="V393" s="12">
        <f t="shared" si="37"/>
        <v>0.524031007751938</v>
      </c>
      <c r="W393" s="12">
        <f t="shared" si="38"/>
        <v>0</v>
      </c>
      <c r="X393" s="12">
        <f t="shared" si="36"/>
        <v>0.524031007751938</v>
      </c>
    </row>
    <row r="394" spans="1:24">
      <c r="A394" s="17" t="str">
        <f>VLOOKUP(C394,'Current OBD'!$B$6:$K$2098,4,0)</f>
        <v>Franklin</v>
      </c>
      <c r="B394" s="17" t="str">
        <f>VLOOKUP(C394,'Current OBD'!$B$6:$K$2098,3,0)</f>
        <v>11-001</v>
      </c>
      <c r="C394" s="18">
        <v>683496</v>
      </c>
      <c r="D394" s="8" t="s">
        <v>3423</v>
      </c>
      <c r="E394" s="20" t="str">
        <f>IF(VLOOKUP(C394,'Current OBD'!$B$6:$AL$2097,23,0)="Yes","PK"," ")</f>
        <v xml:space="preserve"> </v>
      </c>
      <c r="F394" s="20" t="str">
        <f>IF(VLOOKUP(C394,'Current OBD'!$B$6:$AL$2097,24,0)="Yes","K"," ")</f>
        <v xml:space="preserve"> </v>
      </c>
      <c r="G394" s="20" t="str">
        <f>IF(VLOOKUP(C394,'Current OBD'!$B$6:$AL$2097,25,0)="Yes","1"," ")</f>
        <v xml:space="preserve"> </v>
      </c>
      <c r="H394" s="20" t="str">
        <f>IF(VLOOKUP(C394,'Current OBD'!$B$6:$AL$2097,26,0)="Yes","2"," ")</f>
        <v xml:space="preserve"> </v>
      </c>
      <c r="I394" s="20" t="str">
        <f>IF(VLOOKUP(C394,'Current OBD'!$B$6:$AL$2097,27,0)="Yes","3"," ")</f>
        <v>3</v>
      </c>
      <c r="J394" s="20" t="str">
        <f>IF(VLOOKUP(C394,'Current OBD'!$B$6:$AL$2097,28,0)="Yes","4"," ")</f>
        <v>4</v>
      </c>
      <c r="K394" s="20" t="str">
        <f>IF(VLOOKUP(C394,'Current OBD'!$B$6:$AL$2097,29,0)="Yes","5"," ")</f>
        <v>5</v>
      </c>
      <c r="L394" s="20" t="str">
        <f>IF(VLOOKUP(C394,'Current OBD'!$B$6:$AL$2097,30,0)="Yes","6"," ")</f>
        <v xml:space="preserve"> </v>
      </c>
      <c r="M394" s="20" t="str">
        <f>IF(VLOOKUP(C394,'Current OBD'!$B$6:$AL$2097,31,0)="Yes","7"," ")</f>
        <v xml:space="preserve"> </v>
      </c>
      <c r="N394" s="20" t="str">
        <f>IF(VLOOKUP(C394,'Current OBD'!$B$6:$AL$2097,32,0)="Yes","8"," ")</f>
        <v xml:space="preserve"> </v>
      </c>
      <c r="O394" s="20" t="str">
        <f>IF(VLOOKUP(C394,'Current OBD'!$B$6:$AL$2097,33,0)="Yes","9"," ")</f>
        <v xml:space="preserve"> </v>
      </c>
      <c r="P394" s="20" t="str">
        <f>IF(VLOOKUP(C394,'Current OBD'!$B$6:$AL$2097,34,0)="Yes","10"," ")</f>
        <v xml:space="preserve"> </v>
      </c>
      <c r="Q394" s="20" t="str">
        <f>IF(VLOOKUP(C394,'Current OBD'!$B$6:$AL$2097,35,0)="Yes","11"," ")</f>
        <v xml:space="preserve"> </v>
      </c>
      <c r="R394" s="20" t="str">
        <f>IF(VLOOKUP(C394,'Current OBD'!$B$6:$AL$2097,36,0)="Yes","12"," ")</f>
        <v xml:space="preserve"> </v>
      </c>
      <c r="S394" s="44">
        <v>413</v>
      </c>
      <c r="T394" s="44">
        <v>0</v>
      </c>
      <c r="U394" s="44">
        <v>413</v>
      </c>
      <c r="V394" s="12">
        <f t="shared" si="37"/>
        <v>1</v>
      </c>
      <c r="W394" s="12">
        <f t="shared" si="38"/>
        <v>0</v>
      </c>
      <c r="X394" s="12">
        <f t="shared" si="36"/>
        <v>1</v>
      </c>
    </row>
    <row r="395" spans="1:24">
      <c r="A395" s="17" t="str">
        <f>VLOOKUP(C395,'Current OBD'!$B$6:$K$2098,4,0)</f>
        <v>Franklin</v>
      </c>
      <c r="B395" s="17" t="str">
        <f>VLOOKUP(C395,'Current OBD'!$B$6:$K$2098,3,0)</f>
        <v>11-001</v>
      </c>
      <c r="C395" s="18">
        <v>683498</v>
      </c>
      <c r="D395" s="8" t="s">
        <v>3425</v>
      </c>
      <c r="E395" s="20" t="str">
        <f>IF(VLOOKUP(C395,'Current OBD'!$B$6:$AL$2097,23,0)="Yes","PK"," ")</f>
        <v xml:space="preserve"> </v>
      </c>
      <c r="F395" s="20" t="str">
        <f>IF(VLOOKUP(C395,'Current OBD'!$B$6:$AL$2097,24,0)="Yes","K"," ")</f>
        <v xml:space="preserve"> </v>
      </c>
      <c r="G395" s="20" t="str">
        <f>IF(VLOOKUP(C395,'Current OBD'!$B$6:$AL$2097,25,0)="Yes","1"," ")</f>
        <v xml:space="preserve"> </v>
      </c>
      <c r="H395" s="20" t="str">
        <f>IF(VLOOKUP(C395,'Current OBD'!$B$6:$AL$2097,26,0)="Yes","2"," ")</f>
        <v xml:space="preserve"> </v>
      </c>
      <c r="I395" s="20" t="str">
        <f>IF(VLOOKUP(C395,'Current OBD'!$B$6:$AL$2097,27,0)="Yes","3"," ")</f>
        <v xml:space="preserve"> </v>
      </c>
      <c r="J395" s="20" t="str">
        <f>IF(VLOOKUP(C395,'Current OBD'!$B$6:$AL$2097,28,0)="Yes","4"," ")</f>
        <v xml:space="preserve"> </v>
      </c>
      <c r="K395" s="20" t="str">
        <f>IF(VLOOKUP(C395,'Current OBD'!$B$6:$AL$2097,29,0)="Yes","5"," ")</f>
        <v xml:space="preserve"> </v>
      </c>
      <c r="L395" s="20" t="str">
        <f>IF(VLOOKUP(C395,'Current OBD'!$B$6:$AL$2097,30,0)="Yes","6"," ")</f>
        <v xml:space="preserve"> </v>
      </c>
      <c r="M395" s="20" t="str">
        <f>IF(VLOOKUP(C395,'Current OBD'!$B$6:$AL$2097,31,0)="Yes","7"," ")</f>
        <v xml:space="preserve"> </v>
      </c>
      <c r="N395" s="20" t="str">
        <f>IF(VLOOKUP(C395,'Current OBD'!$B$6:$AL$2097,32,0)="Yes","8"," ")</f>
        <v xml:space="preserve"> </v>
      </c>
      <c r="O395" s="20" t="str">
        <f>IF(VLOOKUP(C395,'Current OBD'!$B$6:$AL$2097,33,0)="Yes","9"," ")</f>
        <v>9</v>
      </c>
      <c r="P395" s="20" t="str">
        <f>IF(VLOOKUP(C395,'Current OBD'!$B$6:$AL$2097,34,0)="Yes","10"," ")</f>
        <v>10</v>
      </c>
      <c r="Q395" s="20" t="str">
        <f>IF(VLOOKUP(C395,'Current OBD'!$B$6:$AL$2097,35,0)="Yes","11"," ")</f>
        <v>11</v>
      </c>
      <c r="R395" s="20" t="str">
        <f>IF(VLOOKUP(C395,'Current OBD'!$B$6:$AL$2097,36,0)="Yes","12"," ")</f>
        <v>12</v>
      </c>
      <c r="S395" s="44">
        <v>293</v>
      </c>
      <c r="T395" s="44">
        <v>0</v>
      </c>
      <c r="U395" s="44">
        <v>680</v>
      </c>
      <c r="V395" s="12">
        <f t="shared" si="37"/>
        <v>0.43088235294117649</v>
      </c>
      <c r="W395" s="12">
        <f t="shared" si="38"/>
        <v>0</v>
      </c>
      <c r="X395" s="12">
        <f t="shared" si="36"/>
        <v>0.43088235294117649</v>
      </c>
    </row>
    <row r="396" spans="1:24">
      <c r="A396" s="17" t="str">
        <f>VLOOKUP(C396,'Current OBD'!$B$6:$K$2098,4,0)</f>
        <v>Franklin</v>
      </c>
      <c r="B396" s="17" t="str">
        <f>VLOOKUP(C396,'Current OBD'!$B$6:$K$2098,3,0)</f>
        <v>11-001</v>
      </c>
      <c r="C396" s="18">
        <v>664024</v>
      </c>
      <c r="D396" s="8" t="s">
        <v>3427</v>
      </c>
      <c r="E396" s="20" t="str">
        <f>IF(VLOOKUP(C396,'Current OBD'!$B$6:$AL$2097,23,0)="Yes","PK"," ")</f>
        <v xml:space="preserve"> </v>
      </c>
      <c r="F396" s="20" t="str">
        <f>IF(VLOOKUP(C396,'Current OBD'!$B$6:$AL$2097,24,0)="Yes","K"," ")</f>
        <v>K</v>
      </c>
      <c r="G396" s="20" t="str">
        <f>IF(VLOOKUP(C396,'Current OBD'!$B$6:$AL$2097,25,0)="Yes","1"," ")</f>
        <v>1</v>
      </c>
      <c r="H396" s="20" t="str">
        <f>IF(VLOOKUP(C396,'Current OBD'!$B$6:$AL$2097,26,0)="Yes","2"," ")</f>
        <v>2</v>
      </c>
      <c r="I396" s="20" t="str">
        <f>IF(VLOOKUP(C396,'Current OBD'!$B$6:$AL$2097,27,0)="Yes","3"," ")</f>
        <v>3</v>
      </c>
      <c r="J396" s="20" t="str">
        <f>IF(VLOOKUP(C396,'Current OBD'!$B$6:$AL$2097,28,0)="Yes","4"," ")</f>
        <v>4</v>
      </c>
      <c r="K396" s="20" t="str">
        <f>IF(VLOOKUP(C396,'Current OBD'!$B$6:$AL$2097,29,0)="Yes","5"," ")</f>
        <v>5</v>
      </c>
      <c r="L396" s="20" t="str">
        <f>IF(VLOOKUP(C396,'Current OBD'!$B$6:$AL$2097,30,0)="Yes","6"," ")</f>
        <v xml:space="preserve"> </v>
      </c>
      <c r="M396" s="20" t="str">
        <f>IF(VLOOKUP(C396,'Current OBD'!$B$6:$AL$2097,31,0)="Yes","7"," ")</f>
        <v xml:space="preserve"> </v>
      </c>
      <c r="N396" s="20" t="str">
        <f>IF(VLOOKUP(C396,'Current OBD'!$B$6:$AL$2097,32,0)="Yes","8"," ")</f>
        <v xml:space="preserve"> </v>
      </c>
      <c r="O396" s="20" t="str">
        <f>IF(VLOOKUP(C396,'Current OBD'!$B$6:$AL$2097,33,0)="Yes","9"," ")</f>
        <v xml:space="preserve"> </v>
      </c>
      <c r="P396" s="20" t="str">
        <f>IF(VLOOKUP(C396,'Current OBD'!$B$6:$AL$2097,34,0)="Yes","10"," ")</f>
        <v xml:space="preserve"> </v>
      </c>
      <c r="Q396" s="20" t="str">
        <f>IF(VLOOKUP(C396,'Current OBD'!$B$6:$AL$2097,35,0)="Yes","11"," ")</f>
        <v xml:space="preserve"> </v>
      </c>
      <c r="R396" s="20" t="str">
        <f>IF(VLOOKUP(C396,'Current OBD'!$B$6:$AL$2097,36,0)="Yes","12"," ")</f>
        <v xml:space="preserve"> </v>
      </c>
      <c r="S396" s="44">
        <v>136</v>
      </c>
      <c r="T396" s="44">
        <v>0</v>
      </c>
      <c r="U396" s="44">
        <v>252</v>
      </c>
      <c r="V396" s="12">
        <f t="shared" si="37"/>
        <v>0.53968253968253965</v>
      </c>
      <c r="W396" s="12">
        <f t="shared" si="38"/>
        <v>0</v>
      </c>
      <c r="X396" s="12">
        <f t="shared" si="36"/>
        <v>0.53968253968253965</v>
      </c>
    </row>
    <row r="397" spans="1:24">
      <c r="A397" s="17" t="str">
        <f>VLOOKUP(C397,'Current OBD'!$B$6:$K$2098,4,0)</f>
        <v>Franklin</v>
      </c>
      <c r="B397" s="17" t="str">
        <f>VLOOKUP(C397,'Current OBD'!$B$6:$K$2098,3,0)</f>
        <v>11-001</v>
      </c>
      <c r="C397" s="18">
        <v>661508</v>
      </c>
      <c r="D397" s="8" t="s">
        <v>1396</v>
      </c>
      <c r="E397" s="20" t="str">
        <f>IF(VLOOKUP(C397,'Current OBD'!$B$6:$AL$2097,23,0)="Yes","PK"," ")</f>
        <v xml:space="preserve"> </v>
      </c>
      <c r="F397" s="20" t="str">
        <f>IF(VLOOKUP(C397,'Current OBD'!$B$6:$AL$2097,24,0)="Yes","K"," ")</f>
        <v>K</v>
      </c>
      <c r="G397" s="20" t="str">
        <f>IF(VLOOKUP(C397,'Current OBD'!$B$6:$AL$2097,25,0)="Yes","1"," ")</f>
        <v>1</v>
      </c>
      <c r="H397" s="20" t="str">
        <f>IF(VLOOKUP(C397,'Current OBD'!$B$6:$AL$2097,26,0)="Yes","2"," ")</f>
        <v>2</v>
      </c>
      <c r="I397" s="20" t="str">
        <f>IF(VLOOKUP(C397,'Current OBD'!$B$6:$AL$2097,27,0)="Yes","3"," ")</f>
        <v>3</v>
      </c>
      <c r="J397" s="20" t="str">
        <f>IF(VLOOKUP(C397,'Current OBD'!$B$6:$AL$2097,28,0)="Yes","4"," ")</f>
        <v>4</v>
      </c>
      <c r="K397" s="20" t="str">
        <f>IF(VLOOKUP(C397,'Current OBD'!$B$6:$AL$2097,29,0)="Yes","5"," ")</f>
        <v>5</v>
      </c>
      <c r="L397" s="20" t="str">
        <f>IF(VLOOKUP(C397,'Current OBD'!$B$6:$AL$2097,30,0)="Yes","6"," ")</f>
        <v xml:space="preserve"> </v>
      </c>
      <c r="M397" s="20" t="str">
        <f>IF(VLOOKUP(C397,'Current OBD'!$B$6:$AL$2097,31,0)="Yes","7"," ")</f>
        <v xml:space="preserve"> </v>
      </c>
      <c r="N397" s="20" t="str">
        <f>IF(VLOOKUP(C397,'Current OBD'!$B$6:$AL$2097,32,0)="Yes","8"," ")</f>
        <v xml:space="preserve"> </v>
      </c>
      <c r="O397" s="20" t="str">
        <f>IF(VLOOKUP(C397,'Current OBD'!$B$6:$AL$2097,33,0)="Yes","9"," ")</f>
        <v xml:space="preserve"> </v>
      </c>
      <c r="P397" s="20" t="str">
        <f>IF(VLOOKUP(C397,'Current OBD'!$B$6:$AL$2097,34,0)="Yes","10"," ")</f>
        <v xml:space="preserve"> </v>
      </c>
      <c r="Q397" s="20" t="str">
        <f>IF(VLOOKUP(C397,'Current OBD'!$B$6:$AL$2097,35,0)="Yes","11"," ")</f>
        <v xml:space="preserve"> </v>
      </c>
      <c r="R397" s="20" t="str">
        <f>IF(VLOOKUP(C397,'Current OBD'!$B$6:$AL$2097,36,0)="Yes","12"," ")</f>
        <v xml:space="preserve"> </v>
      </c>
      <c r="S397" s="44">
        <v>475</v>
      </c>
      <c r="T397" s="44">
        <v>0</v>
      </c>
      <c r="U397" s="44">
        <v>475</v>
      </c>
      <c r="V397" s="12">
        <f t="shared" si="37"/>
        <v>1</v>
      </c>
      <c r="W397" s="12">
        <f t="shared" si="38"/>
        <v>0</v>
      </c>
      <c r="X397" s="12">
        <f t="shared" si="36"/>
        <v>1</v>
      </c>
    </row>
    <row r="398" spans="1:24">
      <c r="A398" s="17" t="str">
        <f>VLOOKUP(C398,'Current OBD'!$B$6:$K$2098,4,0)</f>
        <v>Franklin</v>
      </c>
      <c r="B398" s="17" t="str">
        <f>VLOOKUP(C398,'Current OBD'!$B$6:$K$2098,3,0)</f>
        <v>11-001</v>
      </c>
      <c r="C398" s="18">
        <v>681035</v>
      </c>
      <c r="D398" s="8" t="s">
        <v>2359</v>
      </c>
      <c r="E398" s="20" t="str">
        <f>IF(VLOOKUP(C398,'Current OBD'!$B$6:$AL$2097,23,0)="Yes","PK"," ")</f>
        <v xml:space="preserve"> </v>
      </c>
      <c r="F398" s="20" t="str">
        <f>IF(VLOOKUP(C398,'Current OBD'!$B$6:$AL$2097,24,0)="Yes","K"," ")</f>
        <v>K</v>
      </c>
      <c r="G398" s="20" t="str">
        <f>IF(VLOOKUP(C398,'Current OBD'!$B$6:$AL$2097,25,0)="Yes","1"," ")</f>
        <v>1</v>
      </c>
      <c r="H398" s="20" t="str">
        <f>IF(VLOOKUP(C398,'Current OBD'!$B$6:$AL$2097,26,0)="Yes","2"," ")</f>
        <v>2</v>
      </c>
      <c r="I398" s="20" t="str">
        <f>IF(VLOOKUP(C398,'Current OBD'!$B$6:$AL$2097,27,0)="Yes","3"," ")</f>
        <v>3</v>
      </c>
      <c r="J398" s="20" t="str">
        <f>IF(VLOOKUP(C398,'Current OBD'!$B$6:$AL$2097,28,0)="Yes","4"," ")</f>
        <v>4</v>
      </c>
      <c r="K398" s="20" t="str">
        <f>IF(VLOOKUP(C398,'Current OBD'!$B$6:$AL$2097,29,0)="Yes","5"," ")</f>
        <v>5</v>
      </c>
      <c r="L398" s="20" t="str">
        <f>IF(VLOOKUP(C398,'Current OBD'!$B$6:$AL$2097,30,0)="Yes","6"," ")</f>
        <v xml:space="preserve"> </v>
      </c>
      <c r="M398" s="20" t="str">
        <f>IF(VLOOKUP(C398,'Current OBD'!$B$6:$AL$2097,31,0)="Yes","7"," ")</f>
        <v xml:space="preserve"> </v>
      </c>
      <c r="N398" s="20" t="str">
        <f>IF(VLOOKUP(C398,'Current OBD'!$B$6:$AL$2097,32,0)="Yes","8"," ")</f>
        <v xml:space="preserve"> </v>
      </c>
      <c r="O398" s="20" t="str">
        <f>IF(VLOOKUP(C398,'Current OBD'!$B$6:$AL$2097,33,0)="Yes","9"," ")</f>
        <v xml:space="preserve"> </v>
      </c>
      <c r="P398" s="20" t="str">
        <f>IF(VLOOKUP(C398,'Current OBD'!$B$6:$AL$2097,34,0)="Yes","10"," ")</f>
        <v xml:space="preserve"> </v>
      </c>
      <c r="Q398" s="20" t="str">
        <f>IF(VLOOKUP(C398,'Current OBD'!$B$6:$AL$2097,35,0)="Yes","11"," ")</f>
        <v xml:space="preserve"> </v>
      </c>
      <c r="R398" s="20" t="str">
        <f>IF(VLOOKUP(C398,'Current OBD'!$B$6:$AL$2097,36,0)="Yes","12"," ")</f>
        <v xml:space="preserve"> </v>
      </c>
      <c r="S398" s="44">
        <v>347</v>
      </c>
      <c r="T398" s="44">
        <v>0</v>
      </c>
      <c r="U398" s="44">
        <v>577</v>
      </c>
      <c r="V398" s="12">
        <f t="shared" si="37"/>
        <v>0.60138648180242638</v>
      </c>
      <c r="W398" s="12">
        <f t="shared" si="38"/>
        <v>0</v>
      </c>
      <c r="X398" s="12">
        <f t="shared" si="36"/>
        <v>0.60138648180242638</v>
      </c>
    </row>
    <row r="399" spans="1:24">
      <c r="A399" s="17" t="str">
        <f>VLOOKUP(C399,'Current OBD'!$B$6:$K$2098,4,0)</f>
        <v>Franklin</v>
      </c>
      <c r="B399" s="17" t="str">
        <f>VLOOKUP(C399,'Current OBD'!$B$6:$K$2098,3,0)</f>
        <v>11-001</v>
      </c>
      <c r="C399" s="18">
        <v>659008</v>
      </c>
      <c r="D399" s="8" t="s">
        <v>3431</v>
      </c>
      <c r="E399" s="20" t="str">
        <f>IF(VLOOKUP(C399,'Current OBD'!$B$6:$AL$2097,23,0)="Yes","PK"," ")</f>
        <v xml:space="preserve"> </v>
      </c>
      <c r="F399" s="20" t="str">
        <f>IF(VLOOKUP(C399,'Current OBD'!$B$6:$AL$2097,24,0)="Yes","K"," ")</f>
        <v>K</v>
      </c>
      <c r="G399" s="20" t="str">
        <f>IF(VLOOKUP(C399,'Current OBD'!$B$6:$AL$2097,25,0)="Yes","1"," ")</f>
        <v>1</v>
      </c>
      <c r="H399" s="20" t="str">
        <f>IF(VLOOKUP(C399,'Current OBD'!$B$6:$AL$2097,26,0)="Yes","2"," ")</f>
        <v>2</v>
      </c>
      <c r="I399" s="20" t="str">
        <f>IF(VLOOKUP(C399,'Current OBD'!$B$6:$AL$2097,27,0)="Yes","3"," ")</f>
        <v>3</v>
      </c>
      <c r="J399" s="20" t="str">
        <f>IF(VLOOKUP(C399,'Current OBD'!$B$6:$AL$2097,28,0)="Yes","4"," ")</f>
        <v>4</v>
      </c>
      <c r="K399" s="20" t="str">
        <f>IF(VLOOKUP(C399,'Current OBD'!$B$6:$AL$2097,29,0)="Yes","5"," ")</f>
        <v>5</v>
      </c>
      <c r="L399" s="20" t="str">
        <f>IF(VLOOKUP(C399,'Current OBD'!$B$6:$AL$2097,30,0)="Yes","6"," ")</f>
        <v xml:space="preserve"> </v>
      </c>
      <c r="M399" s="20" t="str">
        <f>IF(VLOOKUP(C399,'Current OBD'!$B$6:$AL$2097,31,0)="Yes","7"," ")</f>
        <v xml:space="preserve"> </v>
      </c>
      <c r="N399" s="20" t="str">
        <f>IF(VLOOKUP(C399,'Current OBD'!$B$6:$AL$2097,32,0)="Yes","8"," ")</f>
        <v xml:space="preserve"> </v>
      </c>
      <c r="O399" s="20" t="str">
        <f>IF(VLOOKUP(C399,'Current OBD'!$B$6:$AL$2097,33,0)="Yes","9"," ")</f>
        <v xml:space="preserve"> </v>
      </c>
      <c r="P399" s="20" t="str">
        <f>IF(VLOOKUP(C399,'Current OBD'!$B$6:$AL$2097,34,0)="Yes","10"," ")</f>
        <v xml:space="preserve"> </v>
      </c>
      <c r="Q399" s="20" t="str">
        <f>IF(VLOOKUP(C399,'Current OBD'!$B$6:$AL$2097,35,0)="Yes","11"," ")</f>
        <v xml:space="preserve"> </v>
      </c>
      <c r="R399" s="20" t="str">
        <f>IF(VLOOKUP(C399,'Current OBD'!$B$6:$AL$2097,36,0)="Yes","12"," ")</f>
        <v xml:space="preserve"> </v>
      </c>
      <c r="S399" s="44">
        <v>292</v>
      </c>
      <c r="T399" s="44">
        <v>0</v>
      </c>
      <c r="U399" s="44">
        <v>495</v>
      </c>
      <c r="V399" s="12">
        <f t="shared" si="37"/>
        <v>0.58989898989898992</v>
      </c>
      <c r="W399" s="12">
        <f t="shared" si="38"/>
        <v>0</v>
      </c>
      <c r="X399" s="12">
        <f t="shared" si="36"/>
        <v>0.58989898989898992</v>
      </c>
    </row>
    <row r="400" spans="1:24">
      <c r="A400" s="17" t="str">
        <f>VLOOKUP(C400,'Current OBD'!$B$6:$K$2098,4,0)</f>
        <v>Franklin</v>
      </c>
      <c r="B400" s="17" t="str">
        <f>VLOOKUP(C400,'Current OBD'!$B$6:$K$2098,3,0)</f>
        <v>11-001</v>
      </c>
      <c r="C400" s="18">
        <v>659005</v>
      </c>
      <c r="D400" s="8" t="s">
        <v>3433</v>
      </c>
      <c r="E400" s="20" t="str">
        <f>IF(VLOOKUP(C400,'Current OBD'!$B$6:$AL$2097,23,0)="Yes","PK"," ")</f>
        <v xml:space="preserve"> </v>
      </c>
      <c r="F400" s="20" t="str">
        <f>IF(VLOOKUP(C400,'Current OBD'!$B$6:$AL$2097,24,0)="Yes","K"," ")</f>
        <v>K</v>
      </c>
      <c r="G400" s="20" t="str">
        <f>IF(VLOOKUP(C400,'Current OBD'!$B$6:$AL$2097,25,0)="Yes","1"," ")</f>
        <v>1</v>
      </c>
      <c r="H400" s="20" t="str">
        <f>IF(VLOOKUP(C400,'Current OBD'!$B$6:$AL$2097,26,0)="Yes","2"," ")</f>
        <v>2</v>
      </c>
      <c r="I400" s="20" t="str">
        <f>IF(VLOOKUP(C400,'Current OBD'!$B$6:$AL$2097,27,0)="Yes","3"," ")</f>
        <v>3</v>
      </c>
      <c r="J400" s="20" t="str">
        <f>IF(VLOOKUP(C400,'Current OBD'!$B$6:$AL$2097,28,0)="Yes","4"," ")</f>
        <v>4</v>
      </c>
      <c r="K400" s="20" t="str">
        <f>IF(VLOOKUP(C400,'Current OBD'!$B$6:$AL$2097,29,0)="Yes","5"," ")</f>
        <v>5</v>
      </c>
      <c r="L400" s="20" t="str">
        <f>IF(VLOOKUP(C400,'Current OBD'!$B$6:$AL$2097,30,0)="Yes","6"," ")</f>
        <v xml:space="preserve"> </v>
      </c>
      <c r="M400" s="20" t="str">
        <f>IF(VLOOKUP(C400,'Current OBD'!$B$6:$AL$2097,31,0)="Yes","7"," ")</f>
        <v xml:space="preserve"> </v>
      </c>
      <c r="N400" s="20" t="str">
        <f>IF(VLOOKUP(C400,'Current OBD'!$B$6:$AL$2097,32,0)="Yes","8"," ")</f>
        <v xml:space="preserve"> </v>
      </c>
      <c r="O400" s="20" t="str">
        <f>IF(VLOOKUP(C400,'Current OBD'!$B$6:$AL$2097,33,0)="Yes","9"," ")</f>
        <v xml:space="preserve"> </v>
      </c>
      <c r="P400" s="20" t="str">
        <f>IF(VLOOKUP(C400,'Current OBD'!$B$6:$AL$2097,34,0)="Yes","10"," ")</f>
        <v xml:space="preserve"> </v>
      </c>
      <c r="Q400" s="20" t="str">
        <f>IF(VLOOKUP(C400,'Current OBD'!$B$6:$AL$2097,35,0)="Yes","11"," ")</f>
        <v xml:space="preserve"> </v>
      </c>
      <c r="R400" s="20" t="str">
        <f>IF(VLOOKUP(C400,'Current OBD'!$B$6:$AL$2097,36,0)="Yes","12"," ")</f>
        <v xml:space="preserve"> </v>
      </c>
      <c r="S400" s="44">
        <v>355</v>
      </c>
      <c r="T400" s="44">
        <v>0</v>
      </c>
      <c r="U400" s="44">
        <v>355</v>
      </c>
      <c r="V400" s="12">
        <f t="shared" si="37"/>
        <v>1</v>
      </c>
      <c r="W400" s="12">
        <f t="shared" si="38"/>
        <v>0</v>
      </c>
      <c r="X400" s="12">
        <f t="shared" si="36"/>
        <v>1</v>
      </c>
    </row>
    <row r="401" spans="1:24">
      <c r="A401" s="17" t="str">
        <f>VLOOKUP(C401,'Current OBD'!$B$6:$K$2098,4,0)</f>
        <v>Franklin</v>
      </c>
      <c r="B401" s="17" t="str">
        <f>VLOOKUP(C401,'Current OBD'!$B$6:$K$2098,3,0)</f>
        <v>11-001</v>
      </c>
      <c r="C401" s="18">
        <v>661510</v>
      </c>
      <c r="D401" s="8" t="s">
        <v>1564</v>
      </c>
      <c r="E401" s="20" t="str">
        <f>IF(VLOOKUP(C401,'Current OBD'!$B$6:$AL$2097,23,0)="Yes","PK"," ")</f>
        <v xml:space="preserve"> </v>
      </c>
      <c r="F401" s="20" t="str">
        <f>IF(VLOOKUP(C401,'Current OBD'!$B$6:$AL$2097,24,0)="Yes","K"," ")</f>
        <v>K</v>
      </c>
      <c r="G401" s="20" t="str">
        <f>IF(VLOOKUP(C401,'Current OBD'!$B$6:$AL$2097,25,0)="Yes","1"," ")</f>
        <v>1</v>
      </c>
      <c r="H401" s="20" t="str">
        <f>IF(VLOOKUP(C401,'Current OBD'!$B$6:$AL$2097,26,0)="Yes","2"," ")</f>
        <v>2</v>
      </c>
      <c r="I401" s="20" t="str">
        <f>IF(VLOOKUP(C401,'Current OBD'!$B$6:$AL$2097,27,0)="Yes","3"," ")</f>
        <v>3</v>
      </c>
      <c r="J401" s="20" t="str">
        <f>IF(VLOOKUP(C401,'Current OBD'!$B$6:$AL$2097,28,0)="Yes","4"," ")</f>
        <v>4</v>
      </c>
      <c r="K401" s="20" t="str">
        <f>IF(VLOOKUP(C401,'Current OBD'!$B$6:$AL$2097,29,0)="Yes","5"," ")</f>
        <v>5</v>
      </c>
      <c r="L401" s="20" t="str">
        <f>IF(VLOOKUP(C401,'Current OBD'!$B$6:$AL$2097,30,0)="Yes","6"," ")</f>
        <v xml:space="preserve"> </v>
      </c>
      <c r="M401" s="20" t="str">
        <f>IF(VLOOKUP(C401,'Current OBD'!$B$6:$AL$2097,31,0)="Yes","7"," ")</f>
        <v xml:space="preserve"> </v>
      </c>
      <c r="N401" s="20" t="str">
        <f>IF(VLOOKUP(C401,'Current OBD'!$B$6:$AL$2097,32,0)="Yes","8"," ")</f>
        <v xml:space="preserve"> </v>
      </c>
      <c r="O401" s="20" t="str">
        <f>IF(VLOOKUP(C401,'Current OBD'!$B$6:$AL$2097,33,0)="Yes","9"," ")</f>
        <v xml:space="preserve"> </v>
      </c>
      <c r="P401" s="20" t="str">
        <f>IF(VLOOKUP(C401,'Current OBD'!$B$6:$AL$2097,34,0)="Yes","10"," ")</f>
        <v xml:space="preserve"> </v>
      </c>
      <c r="Q401" s="20" t="str">
        <f>IF(VLOOKUP(C401,'Current OBD'!$B$6:$AL$2097,35,0)="Yes","11"," ")</f>
        <v xml:space="preserve"> </v>
      </c>
      <c r="R401" s="20" t="str">
        <f>IF(VLOOKUP(C401,'Current OBD'!$B$6:$AL$2097,36,0)="Yes","12"," ")</f>
        <v xml:space="preserve"> </v>
      </c>
      <c r="S401" s="44">
        <v>445</v>
      </c>
      <c r="T401" s="44">
        <v>0</v>
      </c>
      <c r="U401" s="44">
        <v>555</v>
      </c>
      <c r="V401" s="12">
        <f t="shared" si="37"/>
        <v>0.80180180180180183</v>
      </c>
      <c r="W401" s="12">
        <f t="shared" si="38"/>
        <v>0</v>
      </c>
      <c r="X401" s="12">
        <f t="shared" si="36"/>
        <v>0.80180180180180183</v>
      </c>
    </row>
    <row r="402" spans="1:24">
      <c r="A402" s="17" t="str">
        <f>VLOOKUP(C402,'Current OBD'!$B$6:$K$2098,4,0)</f>
        <v>Franklin</v>
      </c>
      <c r="B402" s="17" t="str">
        <f>VLOOKUP(C402,'Current OBD'!$B$6:$K$2098,3,0)</f>
        <v>11-001</v>
      </c>
      <c r="C402" s="18">
        <v>664023</v>
      </c>
      <c r="D402" s="8" t="s">
        <v>3437</v>
      </c>
      <c r="E402" s="20" t="str">
        <f>IF(VLOOKUP(C402,'Current OBD'!$B$6:$AL$2097,23,0)="Yes","PK"," ")</f>
        <v xml:space="preserve"> </v>
      </c>
      <c r="F402" s="20" t="str">
        <f>IF(VLOOKUP(C402,'Current OBD'!$B$6:$AL$2097,24,0)="Yes","K"," ")</f>
        <v>K</v>
      </c>
      <c r="G402" s="20" t="str">
        <f>IF(VLOOKUP(C402,'Current OBD'!$B$6:$AL$2097,25,0)="Yes","1"," ")</f>
        <v>1</v>
      </c>
      <c r="H402" s="20" t="str">
        <f>IF(VLOOKUP(C402,'Current OBD'!$B$6:$AL$2097,26,0)="Yes","2"," ")</f>
        <v>2</v>
      </c>
      <c r="I402" s="20" t="str">
        <f>IF(VLOOKUP(C402,'Current OBD'!$B$6:$AL$2097,27,0)="Yes","3"," ")</f>
        <v>3</v>
      </c>
      <c r="J402" s="20" t="str">
        <f>IF(VLOOKUP(C402,'Current OBD'!$B$6:$AL$2097,28,0)="Yes","4"," ")</f>
        <v>4</v>
      </c>
      <c r="K402" s="20" t="str">
        <f>IF(VLOOKUP(C402,'Current OBD'!$B$6:$AL$2097,29,0)="Yes","5"," ")</f>
        <v>5</v>
      </c>
      <c r="L402" s="20" t="str">
        <f>IF(VLOOKUP(C402,'Current OBD'!$B$6:$AL$2097,30,0)="Yes","6"," ")</f>
        <v xml:space="preserve"> </v>
      </c>
      <c r="M402" s="20" t="str">
        <f>IF(VLOOKUP(C402,'Current OBD'!$B$6:$AL$2097,31,0)="Yes","7"," ")</f>
        <v xml:space="preserve"> </v>
      </c>
      <c r="N402" s="20" t="str">
        <f>IF(VLOOKUP(C402,'Current OBD'!$B$6:$AL$2097,32,0)="Yes","8"," ")</f>
        <v xml:space="preserve"> </v>
      </c>
      <c r="O402" s="20" t="str">
        <f>IF(VLOOKUP(C402,'Current OBD'!$B$6:$AL$2097,33,0)="Yes","9"," ")</f>
        <v xml:space="preserve"> </v>
      </c>
      <c r="P402" s="20" t="str">
        <f>IF(VLOOKUP(C402,'Current OBD'!$B$6:$AL$2097,34,0)="Yes","10"," ")</f>
        <v xml:space="preserve"> </v>
      </c>
      <c r="Q402" s="20" t="str">
        <f>IF(VLOOKUP(C402,'Current OBD'!$B$6:$AL$2097,35,0)="Yes","11"," ")</f>
        <v xml:space="preserve"> </v>
      </c>
      <c r="R402" s="20" t="str">
        <f>IF(VLOOKUP(C402,'Current OBD'!$B$6:$AL$2097,36,0)="Yes","12"," ")</f>
        <v xml:space="preserve"> </v>
      </c>
      <c r="S402" s="44">
        <v>371</v>
      </c>
      <c r="T402" s="44">
        <v>0</v>
      </c>
      <c r="U402" s="44">
        <v>628</v>
      </c>
      <c r="V402" s="12">
        <f t="shared" si="37"/>
        <v>0.59076433121019112</v>
      </c>
      <c r="W402" s="12">
        <f t="shared" si="38"/>
        <v>0</v>
      </c>
      <c r="X402" s="12">
        <f t="shared" si="36"/>
        <v>0.59076433121019112</v>
      </c>
    </row>
    <row r="403" spans="1:24">
      <c r="A403" s="17" t="str">
        <f>VLOOKUP(C403,'Current OBD'!$B$6:$K$2098,4,0)</f>
        <v>Franklin</v>
      </c>
      <c r="B403" s="17" t="str">
        <f>VLOOKUP(C403,'Current OBD'!$B$6:$K$2098,3,0)</f>
        <v>11-001</v>
      </c>
      <c r="C403" s="18">
        <v>683497</v>
      </c>
      <c r="D403" s="8" t="s">
        <v>3439</v>
      </c>
      <c r="E403" s="20" t="str">
        <f>IF(VLOOKUP(C403,'Current OBD'!$B$6:$AL$2097,23,0)="Yes","PK"," ")</f>
        <v xml:space="preserve"> </v>
      </c>
      <c r="F403" s="20" t="str">
        <f>IF(VLOOKUP(C403,'Current OBD'!$B$6:$AL$2097,24,0)="Yes","K"," ")</f>
        <v>K</v>
      </c>
      <c r="G403" s="20" t="str">
        <f>IF(VLOOKUP(C403,'Current OBD'!$B$6:$AL$2097,25,0)="Yes","1"," ")</f>
        <v>1</v>
      </c>
      <c r="H403" s="20" t="str">
        <f>IF(VLOOKUP(C403,'Current OBD'!$B$6:$AL$2097,26,0)="Yes","2"," ")</f>
        <v>2</v>
      </c>
      <c r="I403" s="20" t="str">
        <f>IF(VLOOKUP(C403,'Current OBD'!$B$6:$AL$2097,27,0)="Yes","3"," ")</f>
        <v>3</v>
      </c>
      <c r="J403" s="20" t="str">
        <f>IF(VLOOKUP(C403,'Current OBD'!$B$6:$AL$2097,28,0)="Yes","4"," ")</f>
        <v>4</v>
      </c>
      <c r="K403" s="20" t="str">
        <f>IF(VLOOKUP(C403,'Current OBD'!$B$6:$AL$2097,29,0)="Yes","5"," ")</f>
        <v>5</v>
      </c>
      <c r="L403" s="20" t="str">
        <f>IF(VLOOKUP(C403,'Current OBD'!$B$6:$AL$2097,30,0)="Yes","6"," ")</f>
        <v xml:space="preserve"> </v>
      </c>
      <c r="M403" s="20" t="str">
        <f>IF(VLOOKUP(C403,'Current OBD'!$B$6:$AL$2097,31,0)="Yes","7"," ")</f>
        <v xml:space="preserve"> </v>
      </c>
      <c r="N403" s="20" t="str">
        <f>IF(VLOOKUP(C403,'Current OBD'!$B$6:$AL$2097,32,0)="Yes","8"," ")</f>
        <v xml:space="preserve"> </v>
      </c>
      <c r="O403" s="20" t="str">
        <f>IF(VLOOKUP(C403,'Current OBD'!$B$6:$AL$2097,33,0)="Yes","9"," ")</f>
        <v xml:space="preserve"> </v>
      </c>
      <c r="P403" s="20" t="str">
        <f>IF(VLOOKUP(C403,'Current OBD'!$B$6:$AL$2097,34,0)="Yes","10"," ")</f>
        <v xml:space="preserve"> </v>
      </c>
      <c r="Q403" s="20" t="str">
        <f>IF(VLOOKUP(C403,'Current OBD'!$B$6:$AL$2097,35,0)="Yes","11"," ")</f>
        <v xml:space="preserve"> </v>
      </c>
      <c r="R403" s="20" t="str">
        <f>IF(VLOOKUP(C403,'Current OBD'!$B$6:$AL$2097,36,0)="Yes","12"," ")</f>
        <v xml:space="preserve"> </v>
      </c>
      <c r="S403" s="44">
        <v>375</v>
      </c>
      <c r="T403" s="44">
        <v>0</v>
      </c>
      <c r="U403" s="44">
        <v>672</v>
      </c>
      <c r="V403" s="12">
        <f t="shared" si="37"/>
        <v>0.5580357142857143</v>
      </c>
      <c r="W403" s="12">
        <f t="shared" si="38"/>
        <v>0</v>
      </c>
      <c r="X403" s="12">
        <f t="shared" si="36"/>
        <v>0.5580357142857143</v>
      </c>
    </row>
    <row r="404" spans="1:24">
      <c r="A404" s="17" t="str">
        <f>VLOOKUP(C404,'Current OBD'!$B$6:$K$2098,4,0)</f>
        <v>Franklin</v>
      </c>
      <c r="B404" s="17" t="str">
        <f>VLOOKUP(C404,'Current OBD'!$B$6:$K$2098,3,0)</f>
        <v>11-001</v>
      </c>
      <c r="C404" s="18">
        <v>659010</v>
      </c>
      <c r="D404" s="8" t="s">
        <v>3441</v>
      </c>
      <c r="E404" s="20" t="str">
        <f>IF(VLOOKUP(C404,'Current OBD'!$B$6:$AL$2097,23,0)="Yes","PK"," ")</f>
        <v xml:space="preserve"> </v>
      </c>
      <c r="F404" s="20" t="str">
        <f>IF(VLOOKUP(C404,'Current OBD'!$B$6:$AL$2097,24,0)="Yes","K"," ")</f>
        <v xml:space="preserve"> </v>
      </c>
      <c r="G404" s="20" t="str">
        <f>IF(VLOOKUP(C404,'Current OBD'!$B$6:$AL$2097,25,0)="Yes","1"," ")</f>
        <v xml:space="preserve"> </v>
      </c>
      <c r="H404" s="20" t="str">
        <f>IF(VLOOKUP(C404,'Current OBD'!$B$6:$AL$2097,26,0)="Yes","2"," ")</f>
        <v xml:space="preserve"> </v>
      </c>
      <c r="I404" s="20" t="str">
        <f>IF(VLOOKUP(C404,'Current OBD'!$B$6:$AL$2097,27,0)="Yes","3"," ")</f>
        <v xml:space="preserve"> </v>
      </c>
      <c r="J404" s="20" t="str">
        <f>IF(VLOOKUP(C404,'Current OBD'!$B$6:$AL$2097,28,0)="Yes","4"," ")</f>
        <v xml:space="preserve"> </v>
      </c>
      <c r="K404" s="20" t="str">
        <f>IF(VLOOKUP(C404,'Current OBD'!$B$6:$AL$2097,29,0)="Yes","5"," ")</f>
        <v xml:space="preserve"> </v>
      </c>
      <c r="L404" s="20" t="str">
        <f>IF(VLOOKUP(C404,'Current OBD'!$B$6:$AL$2097,30,0)="Yes","6"," ")</f>
        <v>6</v>
      </c>
      <c r="M404" s="20" t="str">
        <f>IF(VLOOKUP(C404,'Current OBD'!$B$6:$AL$2097,31,0)="Yes","7"," ")</f>
        <v>7</v>
      </c>
      <c r="N404" s="20" t="str">
        <f>IF(VLOOKUP(C404,'Current OBD'!$B$6:$AL$2097,32,0)="Yes","8"," ")</f>
        <v>8</v>
      </c>
      <c r="O404" s="20" t="str">
        <f>IF(VLOOKUP(C404,'Current OBD'!$B$6:$AL$2097,33,0)="Yes","9"," ")</f>
        <v xml:space="preserve"> </v>
      </c>
      <c r="P404" s="20" t="str">
        <f>IF(VLOOKUP(C404,'Current OBD'!$B$6:$AL$2097,34,0)="Yes","10"," ")</f>
        <v xml:space="preserve"> </v>
      </c>
      <c r="Q404" s="20" t="str">
        <f>IF(VLOOKUP(C404,'Current OBD'!$B$6:$AL$2097,35,0)="Yes","11"," ")</f>
        <v xml:space="preserve"> </v>
      </c>
      <c r="R404" s="20" t="str">
        <f>IF(VLOOKUP(C404,'Current OBD'!$B$6:$AL$2097,36,0)="Yes","12"," ")</f>
        <v xml:space="preserve"> </v>
      </c>
      <c r="S404" s="44">
        <v>816</v>
      </c>
      <c r="T404" s="44">
        <v>0</v>
      </c>
      <c r="U404" s="44">
        <v>1182</v>
      </c>
      <c r="V404" s="12">
        <f t="shared" si="37"/>
        <v>0.69035532994923854</v>
      </c>
      <c r="W404" s="12">
        <f t="shared" si="38"/>
        <v>0</v>
      </c>
      <c r="X404" s="12">
        <f t="shared" si="36"/>
        <v>0.69035532994923854</v>
      </c>
    </row>
    <row r="405" spans="1:24">
      <c r="A405" s="17" t="str">
        <f>VLOOKUP(C405,'Current OBD'!$B$6:$K$2098,4,0)</f>
        <v>Franklin</v>
      </c>
      <c r="B405" s="17" t="str">
        <f>VLOOKUP(C405,'Current OBD'!$B$6:$K$2098,3,0)</f>
        <v>11-001</v>
      </c>
      <c r="C405" s="18">
        <v>661518</v>
      </c>
      <c r="D405" s="8" t="s">
        <v>3444</v>
      </c>
      <c r="E405" s="20" t="str">
        <f>IF(VLOOKUP(C405,'Current OBD'!$B$6:$AL$2097,23,0)="Yes","PK"," ")</f>
        <v xml:space="preserve"> </v>
      </c>
      <c r="F405" s="20" t="str">
        <f>IF(VLOOKUP(C405,'Current OBD'!$B$6:$AL$2097,24,0)="Yes","K"," ")</f>
        <v xml:space="preserve"> </v>
      </c>
      <c r="G405" s="20" t="str">
        <f>IF(VLOOKUP(C405,'Current OBD'!$B$6:$AL$2097,25,0)="Yes","1"," ")</f>
        <v xml:space="preserve"> </v>
      </c>
      <c r="H405" s="20" t="str">
        <f>IF(VLOOKUP(C405,'Current OBD'!$B$6:$AL$2097,26,0)="Yes","2"," ")</f>
        <v xml:space="preserve"> </v>
      </c>
      <c r="I405" s="20" t="str">
        <f>IF(VLOOKUP(C405,'Current OBD'!$B$6:$AL$2097,27,0)="Yes","3"," ")</f>
        <v xml:space="preserve"> </v>
      </c>
      <c r="J405" s="20" t="str">
        <f>IF(VLOOKUP(C405,'Current OBD'!$B$6:$AL$2097,28,0)="Yes","4"," ")</f>
        <v xml:space="preserve"> </v>
      </c>
      <c r="K405" s="20" t="str">
        <f>IF(VLOOKUP(C405,'Current OBD'!$B$6:$AL$2097,29,0)="Yes","5"," ")</f>
        <v xml:space="preserve"> </v>
      </c>
      <c r="L405" s="20" t="str">
        <f>IF(VLOOKUP(C405,'Current OBD'!$B$6:$AL$2097,30,0)="Yes","6"," ")</f>
        <v xml:space="preserve"> </v>
      </c>
      <c r="M405" s="20" t="str">
        <f>IF(VLOOKUP(C405,'Current OBD'!$B$6:$AL$2097,31,0)="Yes","7"," ")</f>
        <v xml:space="preserve"> </v>
      </c>
      <c r="N405" s="20" t="str">
        <f>IF(VLOOKUP(C405,'Current OBD'!$B$6:$AL$2097,32,0)="Yes","8"," ")</f>
        <v xml:space="preserve"> </v>
      </c>
      <c r="O405" s="20" t="str">
        <f>IF(VLOOKUP(C405,'Current OBD'!$B$6:$AL$2097,33,0)="Yes","9"," ")</f>
        <v>9</v>
      </c>
      <c r="P405" s="20" t="str">
        <f>IF(VLOOKUP(C405,'Current OBD'!$B$6:$AL$2097,34,0)="Yes","10"," ")</f>
        <v>10</v>
      </c>
      <c r="Q405" s="20" t="str">
        <f>IF(VLOOKUP(C405,'Current OBD'!$B$6:$AL$2097,35,0)="Yes","11"," ")</f>
        <v>11</v>
      </c>
      <c r="R405" s="20" t="str">
        <f>IF(VLOOKUP(C405,'Current OBD'!$B$6:$AL$2097,36,0)="Yes","12"," ")</f>
        <v>12</v>
      </c>
      <c r="S405" s="44">
        <v>536</v>
      </c>
      <c r="T405" s="44">
        <v>0</v>
      </c>
      <c r="U405" s="44">
        <v>536</v>
      </c>
      <c r="V405" s="12">
        <f t="shared" si="37"/>
        <v>1</v>
      </c>
      <c r="W405" s="12">
        <f t="shared" si="38"/>
        <v>0</v>
      </c>
      <c r="X405" s="12">
        <f t="shared" si="36"/>
        <v>1</v>
      </c>
    </row>
    <row r="406" spans="1:24">
      <c r="A406" s="17" t="str">
        <f>VLOOKUP(C406,'Current OBD'!$B$6:$K$2098,4,0)</f>
        <v>Franklin</v>
      </c>
      <c r="B406" s="17" t="str">
        <f>VLOOKUP(C406,'Current OBD'!$B$6:$K$2098,3,0)</f>
        <v>11-001</v>
      </c>
      <c r="C406" s="18">
        <v>663481</v>
      </c>
      <c r="D406" s="8" t="s">
        <v>3446</v>
      </c>
      <c r="E406" s="20" t="str">
        <f>IF(VLOOKUP(C406,'Current OBD'!$B$6:$AL$2097,23,0)="Yes","PK"," ")</f>
        <v xml:space="preserve"> </v>
      </c>
      <c r="F406" s="20" t="str">
        <f>IF(VLOOKUP(C406,'Current OBD'!$B$6:$AL$2097,24,0)="Yes","K"," ")</f>
        <v xml:space="preserve"> </v>
      </c>
      <c r="G406" s="20" t="str">
        <f>IF(VLOOKUP(C406,'Current OBD'!$B$6:$AL$2097,25,0)="Yes","1"," ")</f>
        <v xml:space="preserve"> </v>
      </c>
      <c r="H406" s="20" t="str">
        <f>IF(VLOOKUP(C406,'Current OBD'!$B$6:$AL$2097,26,0)="Yes","2"," ")</f>
        <v xml:space="preserve"> </v>
      </c>
      <c r="I406" s="20" t="str">
        <f>IF(VLOOKUP(C406,'Current OBD'!$B$6:$AL$2097,27,0)="Yes","3"," ")</f>
        <v xml:space="preserve"> </v>
      </c>
      <c r="J406" s="20" t="str">
        <f>IF(VLOOKUP(C406,'Current OBD'!$B$6:$AL$2097,28,0)="Yes","4"," ")</f>
        <v xml:space="preserve"> </v>
      </c>
      <c r="K406" s="20" t="str">
        <f>IF(VLOOKUP(C406,'Current OBD'!$B$6:$AL$2097,29,0)="Yes","5"," ")</f>
        <v xml:space="preserve"> </v>
      </c>
      <c r="L406" s="20" t="str">
        <f>IF(VLOOKUP(C406,'Current OBD'!$B$6:$AL$2097,30,0)="Yes","6"," ")</f>
        <v>6</v>
      </c>
      <c r="M406" s="20" t="str">
        <f>IF(VLOOKUP(C406,'Current OBD'!$B$6:$AL$2097,31,0)="Yes","7"," ")</f>
        <v>7</v>
      </c>
      <c r="N406" s="20" t="str">
        <f>IF(VLOOKUP(C406,'Current OBD'!$B$6:$AL$2097,32,0)="Yes","8"," ")</f>
        <v>8</v>
      </c>
      <c r="O406" s="20" t="str">
        <f>IF(VLOOKUP(C406,'Current OBD'!$B$6:$AL$2097,33,0)="Yes","9"," ")</f>
        <v xml:space="preserve"> </v>
      </c>
      <c r="P406" s="20" t="str">
        <f>IF(VLOOKUP(C406,'Current OBD'!$B$6:$AL$2097,34,0)="Yes","10"," ")</f>
        <v xml:space="preserve"> </v>
      </c>
      <c r="Q406" s="20" t="str">
        <f>IF(VLOOKUP(C406,'Current OBD'!$B$6:$AL$2097,35,0)="Yes","11"," ")</f>
        <v xml:space="preserve"> </v>
      </c>
      <c r="R406" s="20" t="str">
        <f>IF(VLOOKUP(C406,'Current OBD'!$B$6:$AL$2097,36,0)="Yes","12"," ")</f>
        <v xml:space="preserve"> </v>
      </c>
      <c r="S406" s="44">
        <v>931</v>
      </c>
      <c r="T406" s="44">
        <v>0</v>
      </c>
      <c r="U406" s="44">
        <v>931</v>
      </c>
      <c r="V406" s="12">
        <f t="shared" si="37"/>
        <v>1</v>
      </c>
      <c r="W406" s="12">
        <f t="shared" si="38"/>
        <v>0</v>
      </c>
      <c r="X406" s="12">
        <f t="shared" si="36"/>
        <v>1</v>
      </c>
    </row>
    <row r="407" spans="1:24">
      <c r="A407" s="17" t="str">
        <f>VLOOKUP(C407,'Current OBD'!$B$6:$K$2098,4,0)</f>
        <v>Franklin</v>
      </c>
      <c r="B407" s="17" t="str">
        <f>VLOOKUP(C407,'Current OBD'!$B$6:$K$2098,3,0)</f>
        <v>11-001</v>
      </c>
      <c r="C407" s="18">
        <v>685060</v>
      </c>
      <c r="D407" s="8" t="s">
        <v>3448</v>
      </c>
      <c r="E407" s="20" t="str">
        <f>IF(VLOOKUP(C407,'Current OBD'!$B$6:$AL$2097,23,0)="Yes","PK"," ")</f>
        <v>PK</v>
      </c>
      <c r="F407" s="20" t="str">
        <f>IF(VLOOKUP(C407,'Current OBD'!$B$6:$AL$2097,24,0)="Yes","K"," ")</f>
        <v xml:space="preserve"> </v>
      </c>
      <c r="G407" s="20" t="str">
        <f>IF(VLOOKUP(C407,'Current OBD'!$B$6:$AL$2097,25,0)="Yes","1"," ")</f>
        <v xml:space="preserve"> </v>
      </c>
      <c r="H407" s="20" t="str">
        <f>IF(VLOOKUP(C407,'Current OBD'!$B$6:$AL$2097,26,0)="Yes","2"," ")</f>
        <v xml:space="preserve"> </v>
      </c>
      <c r="I407" s="20" t="str">
        <f>IF(VLOOKUP(C407,'Current OBD'!$B$6:$AL$2097,27,0)="Yes","3"," ")</f>
        <v xml:space="preserve"> </v>
      </c>
      <c r="J407" s="20" t="str">
        <f>IF(VLOOKUP(C407,'Current OBD'!$B$6:$AL$2097,28,0)="Yes","4"," ")</f>
        <v xml:space="preserve"> </v>
      </c>
      <c r="K407" s="20" t="str">
        <f>IF(VLOOKUP(C407,'Current OBD'!$B$6:$AL$2097,29,0)="Yes","5"," ")</f>
        <v xml:space="preserve"> </v>
      </c>
      <c r="L407" s="20" t="str">
        <f>IF(VLOOKUP(C407,'Current OBD'!$B$6:$AL$2097,30,0)="Yes","6"," ")</f>
        <v xml:space="preserve"> </v>
      </c>
      <c r="M407" s="20" t="str">
        <f>IF(VLOOKUP(C407,'Current OBD'!$B$6:$AL$2097,31,0)="Yes","7"," ")</f>
        <v xml:space="preserve"> </v>
      </c>
      <c r="N407" s="20" t="str">
        <f>IF(VLOOKUP(C407,'Current OBD'!$B$6:$AL$2097,32,0)="Yes","8"," ")</f>
        <v xml:space="preserve"> </v>
      </c>
      <c r="O407" s="20" t="str">
        <f>IF(VLOOKUP(C407,'Current OBD'!$B$6:$AL$2097,33,0)="Yes","9"," ")</f>
        <v xml:space="preserve"> </v>
      </c>
      <c r="P407" s="20" t="str">
        <f>IF(VLOOKUP(C407,'Current OBD'!$B$6:$AL$2097,34,0)="Yes","10"," ")</f>
        <v xml:space="preserve"> </v>
      </c>
      <c r="Q407" s="20" t="str">
        <f>IF(VLOOKUP(C407,'Current OBD'!$B$6:$AL$2097,35,0)="Yes","11"," ")</f>
        <v xml:space="preserve"> </v>
      </c>
      <c r="R407" s="20" t="str">
        <f>IF(VLOOKUP(C407,'Current OBD'!$B$6:$AL$2097,36,0)="Yes","12"," ")</f>
        <v xml:space="preserve"> </v>
      </c>
      <c r="S407" s="44">
        <v>320</v>
      </c>
      <c r="T407" s="44">
        <v>0</v>
      </c>
      <c r="U407" s="44">
        <v>384</v>
      </c>
      <c r="V407" s="12">
        <f t="shared" si="37"/>
        <v>0.83333333333333337</v>
      </c>
      <c r="W407" s="12">
        <f t="shared" si="38"/>
        <v>0</v>
      </c>
      <c r="X407" s="12">
        <f t="shared" si="36"/>
        <v>0.83333333333333337</v>
      </c>
    </row>
    <row r="408" spans="1:24">
      <c r="A408" s="17" t="str">
        <f>VLOOKUP(C408,'Current OBD'!$B$6:$K$2098,4,0)</f>
        <v>Franklin</v>
      </c>
      <c r="B408" s="17" t="str">
        <f>VLOOKUP(C408,'Current OBD'!$B$6:$K$2098,3,0)</f>
        <v>11-001</v>
      </c>
      <c r="C408" s="18">
        <v>661517</v>
      </c>
      <c r="D408" s="8" t="s">
        <v>3450</v>
      </c>
      <c r="E408" s="20" t="str">
        <f>IF(VLOOKUP(C408,'Current OBD'!$B$6:$AL$2097,23,0)="Yes","PK"," ")</f>
        <v xml:space="preserve"> </v>
      </c>
      <c r="F408" s="20" t="str">
        <f>IF(VLOOKUP(C408,'Current OBD'!$B$6:$AL$2097,24,0)="Yes","K"," ")</f>
        <v xml:space="preserve"> </v>
      </c>
      <c r="G408" s="20" t="str">
        <f>IF(VLOOKUP(C408,'Current OBD'!$B$6:$AL$2097,25,0)="Yes","1"," ")</f>
        <v xml:space="preserve"> </v>
      </c>
      <c r="H408" s="20" t="str">
        <f>IF(VLOOKUP(C408,'Current OBD'!$B$6:$AL$2097,26,0)="Yes","2"," ")</f>
        <v xml:space="preserve"> </v>
      </c>
      <c r="I408" s="20" t="str">
        <f>IF(VLOOKUP(C408,'Current OBD'!$B$6:$AL$2097,27,0)="Yes","3"," ")</f>
        <v xml:space="preserve"> </v>
      </c>
      <c r="J408" s="20" t="str">
        <f>IF(VLOOKUP(C408,'Current OBD'!$B$6:$AL$2097,28,0)="Yes","4"," ")</f>
        <v xml:space="preserve"> </v>
      </c>
      <c r="K408" s="20" t="str">
        <f>IF(VLOOKUP(C408,'Current OBD'!$B$6:$AL$2097,29,0)="Yes","5"," ")</f>
        <v xml:space="preserve"> </v>
      </c>
      <c r="L408" s="20" t="str">
        <f>IF(VLOOKUP(C408,'Current OBD'!$B$6:$AL$2097,30,0)="Yes","6"," ")</f>
        <v xml:space="preserve"> </v>
      </c>
      <c r="M408" s="20" t="str">
        <f>IF(VLOOKUP(C408,'Current OBD'!$B$6:$AL$2097,31,0)="Yes","7"," ")</f>
        <v xml:space="preserve"> </v>
      </c>
      <c r="N408" s="20" t="str">
        <f>IF(VLOOKUP(C408,'Current OBD'!$B$6:$AL$2097,32,0)="Yes","8"," ")</f>
        <v xml:space="preserve"> </v>
      </c>
      <c r="O408" s="20" t="str">
        <f>IF(VLOOKUP(C408,'Current OBD'!$B$6:$AL$2097,33,0)="Yes","9"," ")</f>
        <v>9</v>
      </c>
      <c r="P408" s="20" t="str">
        <f>IF(VLOOKUP(C408,'Current OBD'!$B$6:$AL$2097,34,0)="Yes","10"," ")</f>
        <v>10</v>
      </c>
      <c r="Q408" s="20" t="str">
        <f>IF(VLOOKUP(C408,'Current OBD'!$B$6:$AL$2097,35,0)="Yes","11"," ")</f>
        <v>11</v>
      </c>
      <c r="R408" s="20" t="str">
        <f>IF(VLOOKUP(C408,'Current OBD'!$B$6:$AL$2097,36,0)="Yes","12"," ")</f>
        <v>12</v>
      </c>
      <c r="S408" s="44">
        <v>2475</v>
      </c>
      <c r="T408" s="44">
        <v>0</v>
      </c>
      <c r="U408" s="44">
        <v>2695</v>
      </c>
      <c r="V408" s="12">
        <f t="shared" si="37"/>
        <v>0.91836734693877553</v>
      </c>
      <c r="W408" s="12">
        <f t="shared" si="38"/>
        <v>0</v>
      </c>
      <c r="X408" s="12">
        <f t="shared" si="36"/>
        <v>0.91836734693877553</v>
      </c>
    </row>
    <row r="409" spans="1:24">
      <c r="A409" s="17" t="str">
        <f>VLOOKUP(C409,'Current OBD'!$B$6:$K$2098,4,0)</f>
        <v>Franklin</v>
      </c>
      <c r="B409" s="17" t="str">
        <f>VLOOKUP(C409,'Current OBD'!$B$6:$K$2098,3,0)</f>
        <v>11-001</v>
      </c>
      <c r="C409" s="18">
        <v>686310</v>
      </c>
      <c r="D409" s="8" t="s">
        <v>3453</v>
      </c>
      <c r="E409" s="20" t="str">
        <f>IF(VLOOKUP(C409,'Current OBD'!$B$6:$AL$2097,23,0)="Yes","PK"," ")</f>
        <v xml:space="preserve"> </v>
      </c>
      <c r="F409" s="20" t="str">
        <f>IF(VLOOKUP(C409,'Current OBD'!$B$6:$AL$2097,24,0)="Yes","K"," ")</f>
        <v xml:space="preserve"> </v>
      </c>
      <c r="G409" s="20" t="str">
        <f>IF(VLOOKUP(C409,'Current OBD'!$B$6:$AL$2097,25,0)="Yes","1"," ")</f>
        <v xml:space="preserve"> </v>
      </c>
      <c r="H409" s="20" t="str">
        <f>IF(VLOOKUP(C409,'Current OBD'!$B$6:$AL$2097,26,0)="Yes","2"," ")</f>
        <v xml:space="preserve"> </v>
      </c>
      <c r="I409" s="20" t="str">
        <f>IF(VLOOKUP(C409,'Current OBD'!$B$6:$AL$2097,27,0)="Yes","3"," ")</f>
        <v xml:space="preserve"> </v>
      </c>
      <c r="J409" s="20" t="str">
        <f>IF(VLOOKUP(C409,'Current OBD'!$B$6:$AL$2097,28,0)="Yes","4"," ")</f>
        <v xml:space="preserve"> </v>
      </c>
      <c r="K409" s="20" t="str">
        <f>IF(VLOOKUP(C409,'Current OBD'!$B$6:$AL$2097,29,0)="Yes","5"," ")</f>
        <v xml:space="preserve"> </v>
      </c>
      <c r="L409" s="20" t="str">
        <f>IF(VLOOKUP(C409,'Current OBD'!$B$6:$AL$2097,30,0)="Yes","6"," ")</f>
        <v>6</v>
      </c>
      <c r="M409" s="20" t="str">
        <f>IF(VLOOKUP(C409,'Current OBD'!$B$6:$AL$2097,31,0)="Yes","7"," ")</f>
        <v>7</v>
      </c>
      <c r="N409" s="20" t="str">
        <f>IF(VLOOKUP(C409,'Current OBD'!$B$6:$AL$2097,32,0)="Yes","8"," ")</f>
        <v>8</v>
      </c>
      <c r="O409" s="20" t="str">
        <f>IF(VLOOKUP(C409,'Current OBD'!$B$6:$AL$2097,33,0)="Yes","9"," ")</f>
        <v xml:space="preserve"> </v>
      </c>
      <c r="P409" s="20" t="str">
        <f>IF(VLOOKUP(C409,'Current OBD'!$B$6:$AL$2097,34,0)="Yes","10"," ")</f>
        <v xml:space="preserve"> </v>
      </c>
      <c r="Q409" s="20" t="str">
        <f>IF(VLOOKUP(C409,'Current OBD'!$B$6:$AL$2097,35,0)="Yes","11"," ")</f>
        <v xml:space="preserve"> </v>
      </c>
      <c r="R409" s="20" t="str">
        <f>IF(VLOOKUP(C409,'Current OBD'!$B$6:$AL$2097,36,0)="Yes","12"," ")</f>
        <v xml:space="preserve"> </v>
      </c>
      <c r="S409" s="44">
        <v>819</v>
      </c>
      <c r="T409" s="44">
        <v>0</v>
      </c>
      <c r="U409" s="44">
        <v>1375</v>
      </c>
      <c r="V409" s="12">
        <f t="shared" si="37"/>
        <v>0.59563636363636363</v>
      </c>
      <c r="W409" s="12">
        <f t="shared" si="38"/>
        <v>0</v>
      </c>
      <c r="X409" s="12">
        <f t="shared" si="36"/>
        <v>0.59563636363636363</v>
      </c>
    </row>
    <row r="410" spans="1:24">
      <c r="A410" s="17" t="str">
        <f>VLOOKUP(C410,'Current OBD'!$B$6:$K$2098,4,0)</f>
        <v>Franklin</v>
      </c>
      <c r="B410" s="17" t="str">
        <f>VLOOKUP(C410,'Current OBD'!$B$6:$K$2098,3,0)</f>
        <v>11-001</v>
      </c>
      <c r="C410" s="18">
        <v>659006</v>
      </c>
      <c r="D410" s="8" t="s">
        <v>3455</v>
      </c>
      <c r="E410" s="20" t="str">
        <f>IF(VLOOKUP(C410,'Current OBD'!$B$6:$AL$2097,23,0)="Yes","PK"," ")</f>
        <v xml:space="preserve"> </v>
      </c>
      <c r="F410" s="20" t="str">
        <f>IF(VLOOKUP(C410,'Current OBD'!$B$6:$AL$2097,24,0)="Yes","K"," ")</f>
        <v>K</v>
      </c>
      <c r="G410" s="20" t="str">
        <f>IF(VLOOKUP(C410,'Current OBD'!$B$6:$AL$2097,25,0)="Yes","1"," ")</f>
        <v>1</v>
      </c>
      <c r="H410" s="20" t="str">
        <f>IF(VLOOKUP(C410,'Current OBD'!$B$6:$AL$2097,26,0)="Yes","2"," ")</f>
        <v>2</v>
      </c>
      <c r="I410" s="20" t="str">
        <f>IF(VLOOKUP(C410,'Current OBD'!$B$6:$AL$2097,27,0)="Yes","3"," ")</f>
        <v>3</v>
      </c>
      <c r="J410" s="20" t="str">
        <f>IF(VLOOKUP(C410,'Current OBD'!$B$6:$AL$2097,28,0)="Yes","4"," ")</f>
        <v>4</v>
      </c>
      <c r="K410" s="20" t="str">
        <f>IF(VLOOKUP(C410,'Current OBD'!$B$6:$AL$2097,29,0)="Yes","5"," ")</f>
        <v>5</v>
      </c>
      <c r="L410" s="20" t="str">
        <f>IF(VLOOKUP(C410,'Current OBD'!$B$6:$AL$2097,30,0)="Yes","6"," ")</f>
        <v xml:space="preserve"> </v>
      </c>
      <c r="M410" s="20" t="str">
        <f>IF(VLOOKUP(C410,'Current OBD'!$B$6:$AL$2097,31,0)="Yes","7"," ")</f>
        <v xml:space="preserve"> </v>
      </c>
      <c r="N410" s="20" t="str">
        <f>IF(VLOOKUP(C410,'Current OBD'!$B$6:$AL$2097,32,0)="Yes","8"," ")</f>
        <v xml:space="preserve"> </v>
      </c>
      <c r="O410" s="20" t="str">
        <f>IF(VLOOKUP(C410,'Current OBD'!$B$6:$AL$2097,33,0)="Yes","9"," ")</f>
        <v xml:space="preserve"> </v>
      </c>
      <c r="P410" s="20" t="str">
        <f>IF(VLOOKUP(C410,'Current OBD'!$B$6:$AL$2097,34,0)="Yes","10"," ")</f>
        <v xml:space="preserve"> </v>
      </c>
      <c r="Q410" s="20" t="str">
        <f>IF(VLOOKUP(C410,'Current OBD'!$B$6:$AL$2097,35,0)="Yes","11"," ")</f>
        <v xml:space="preserve"> </v>
      </c>
      <c r="R410" s="20" t="str">
        <f>IF(VLOOKUP(C410,'Current OBD'!$B$6:$AL$2097,36,0)="Yes","12"," ")</f>
        <v xml:space="preserve"> </v>
      </c>
      <c r="S410" s="44">
        <v>540</v>
      </c>
      <c r="T410" s="44">
        <v>0</v>
      </c>
      <c r="U410" s="44">
        <v>540</v>
      </c>
      <c r="V410" s="12">
        <f t="shared" si="37"/>
        <v>1</v>
      </c>
      <c r="W410" s="12">
        <f t="shared" si="38"/>
        <v>0</v>
      </c>
      <c r="X410" s="12">
        <f t="shared" si="36"/>
        <v>1</v>
      </c>
    </row>
    <row r="411" spans="1:24">
      <c r="A411" s="17" t="str">
        <f>VLOOKUP(C411,'Current OBD'!$B$6:$K$2098,4,0)</f>
        <v>Franklin</v>
      </c>
      <c r="B411" s="17" t="str">
        <f>VLOOKUP(C411,'Current OBD'!$B$6:$K$2098,3,0)</f>
        <v>11-001</v>
      </c>
      <c r="C411" s="18">
        <v>663479</v>
      </c>
      <c r="D411" s="8" t="s">
        <v>3457</v>
      </c>
      <c r="E411" s="20" t="str">
        <f>IF(VLOOKUP(C411,'Current OBD'!$B$6:$AL$2097,23,0)="Yes","PK"," ")</f>
        <v xml:space="preserve"> </v>
      </c>
      <c r="F411" s="20" t="str">
        <f>IF(VLOOKUP(C411,'Current OBD'!$B$6:$AL$2097,24,0)="Yes","K"," ")</f>
        <v>K</v>
      </c>
      <c r="G411" s="20" t="str">
        <f>IF(VLOOKUP(C411,'Current OBD'!$B$6:$AL$2097,25,0)="Yes","1"," ")</f>
        <v>1</v>
      </c>
      <c r="H411" s="20" t="str">
        <f>IF(VLOOKUP(C411,'Current OBD'!$B$6:$AL$2097,26,0)="Yes","2"," ")</f>
        <v>2</v>
      </c>
      <c r="I411" s="20" t="str">
        <f>IF(VLOOKUP(C411,'Current OBD'!$B$6:$AL$2097,27,0)="Yes","3"," ")</f>
        <v>3</v>
      </c>
      <c r="J411" s="20" t="str">
        <f>IF(VLOOKUP(C411,'Current OBD'!$B$6:$AL$2097,28,0)="Yes","4"," ")</f>
        <v>4</v>
      </c>
      <c r="K411" s="20" t="str">
        <f>IF(VLOOKUP(C411,'Current OBD'!$B$6:$AL$2097,29,0)="Yes","5"," ")</f>
        <v>5</v>
      </c>
      <c r="L411" s="20" t="str">
        <f>IF(VLOOKUP(C411,'Current OBD'!$B$6:$AL$2097,30,0)="Yes","6"," ")</f>
        <v xml:space="preserve"> </v>
      </c>
      <c r="M411" s="20" t="str">
        <f>IF(VLOOKUP(C411,'Current OBD'!$B$6:$AL$2097,31,0)="Yes","7"," ")</f>
        <v xml:space="preserve"> </v>
      </c>
      <c r="N411" s="20" t="str">
        <f>IF(VLOOKUP(C411,'Current OBD'!$B$6:$AL$2097,32,0)="Yes","8"," ")</f>
        <v xml:space="preserve"> </v>
      </c>
      <c r="O411" s="20" t="str">
        <f>IF(VLOOKUP(C411,'Current OBD'!$B$6:$AL$2097,33,0)="Yes","9"," ")</f>
        <v xml:space="preserve"> </v>
      </c>
      <c r="P411" s="20" t="str">
        <f>IF(VLOOKUP(C411,'Current OBD'!$B$6:$AL$2097,34,0)="Yes","10"," ")</f>
        <v xml:space="preserve"> </v>
      </c>
      <c r="Q411" s="20" t="str">
        <f>IF(VLOOKUP(C411,'Current OBD'!$B$6:$AL$2097,35,0)="Yes","11"," ")</f>
        <v xml:space="preserve"> </v>
      </c>
      <c r="R411" s="20" t="str">
        <f>IF(VLOOKUP(C411,'Current OBD'!$B$6:$AL$2097,36,0)="Yes","12"," ")</f>
        <v xml:space="preserve"> </v>
      </c>
      <c r="S411" s="44">
        <v>455</v>
      </c>
      <c r="T411" s="44">
        <v>0</v>
      </c>
      <c r="U411" s="44">
        <v>455</v>
      </c>
      <c r="V411" s="12">
        <f t="shared" si="37"/>
        <v>1</v>
      </c>
      <c r="W411" s="12">
        <f t="shared" si="38"/>
        <v>0</v>
      </c>
      <c r="X411" s="12">
        <f t="shared" si="36"/>
        <v>1</v>
      </c>
    </row>
    <row r="412" spans="1:24">
      <c r="A412" s="17" t="str">
        <f>VLOOKUP(C412,'Current OBD'!$B$6:$K$2098,4,0)</f>
        <v>Franklin</v>
      </c>
      <c r="B412" s="17" t="str">
        <f>VLOOKUP(C412,'Current OBD'!$B$6:$K$2098,3,0)</f>
        <v>11-001</v>
      </c>
      <c r="C412" s="18">
        <v>659009</v>
      </c>
      <c r="D412" s="8" t="s">
        <v>3459</v>
      </c>
      <c r="E412" s="20" t="str">
        <f>IF(VLOOKUP(C412,'Current OBD'!$B$6:$AL$2097,23,0)="Yes","PK"," ")</f>
        <v xml:space="preserve"> </v>
      </c>
      <c r="F412" s="20" t="str">
        <f>IF(VLOOKUP(C412,'Current OBD'!$B$6:$AL$2097,24,0)="Yes","K"," ")</f>
        <v>K</v>
      </c>
      <c r="G412" s="20" t="str">
        <f>IF(VLOOKUP(C412,'Current OBD'!$B$6:$AL$2097,25,0)="Yes","1"," ")</f>
        <v>1</v>
      </c>
      <c r="H412" s="20" t="str">
        <f>IF(VLOOKUP(C412,'Current OBD'!$B$6:$AL$2097,26,0)="Yes","2"," ")</f>
        <v>2</v>
      </c>
      <c r="I412" s="20" t="str">
        <f>IF(VLOOKUP(C412,'Current OBD'!$B$6:$AL$2097,27,0)="Yes","3"," ")</f>
        <v>3</v>
      </c>
      <c r="J412" s="20" t="str">
        <f>IF(VLOOKUP(C412,'Current OBD'!$B$6:$AL$2097,28,0)="Yes","4"," ")</f>
        <v>4</v>
      </c>
      <c r="K412" s="20" t="str">
        <f>IF(VLOOKUP(C412,'Current OBD'!$B$6:$AL$2097,29,0)="Yes","5"," ")</f>
        <v>5</v>
      </c>
      <c r="L412" s="20" t="str">
        <f>IF(VLOOKUP(C412,'Current OBD'!$B$6:$AL$2097,30,0)="Yes","6"," ")</f>
        <v xml:space="preserve"> </v>
      </c>
      <c r="M412" s="20" t="str">
        <f>IF(VLOOKUP(C412,'Current OBD'!$B$6:$AL$2097,31,0)="Yes","7"," ")</f>
        <v xml:space="preserve"> </v>
      </c>
      <c r="N412" s="20" t="str">
        <f>IF(VLOOKUP(C412,'Current OBD'!$B$6:$AL$2097,32,0)="Yes","8"," ")</f>
        <v xml:space="preserve"> </v>
      </c>
      <c r="O412" s="20" t="str">
        <f>IF(VLOOKUP(C412,'Current OBD'!$B$6:$AL$2097,33,0)="Yes","9"," ")</f>
        <v xml:space="preserve"> </v>
      </c>
      <c r="P412" s="20" t="str">
        <f>IF(VLOOKUP(C412,'Current OBD'!$B$6:$AL$2097,34,0)="Yes","10"," ")</f>
        <v xml:space="preserve"> </v>
      </c>
      <c r="Q412" s="20" t="str">
        <f>IF(VLOOKUP(C412,'Current OBD'!$B$6:$AL$2097,35,0)="Yes","11"," ")</f>
        <v xml:space="preserve"> </v>
      </c>
      <c r="R412" s="20" t="str">
        <f>IF(VLOOKUP(C412,'Current OBD'!$B$6:$AL$2097,36,0)="Yes","12"," ")</f>
        <v xml:space="preserve"> </v>
      </c>
      <c r="S412" s="44">
        <v>296</v>
      </c>
      <c r="T412" s="44">
        <v>0</v>
      </c>
      <c r="U412" s="44">
        <v>621</v>
      </c>
      <c r="V412" s="12">
        <f t="shared" si="37"/>
        <v>0.47665056360708535</v>
      </c>
      <c r="W412" s="12">
        <f t="shared" si="38"/>
        <v>0</v>
      </c>
      <c r="X412" s="12">
        <f t="shared" si="36"/>
        <v>0.47665056360708535</v>
      </c>
    </row>
    <row r="413" spans="1:24">
      <c r="A413" s="17" t="str">
        <f>VLOOKUP(C413,'Current OBD'!$B$6:$K$2098,4,0)</f>
        <v>Franklin</v>
      </c>
      <c r="B413" s="17" t="str">
        <f>VLOOKUP(C413,'Current OBD'!$B$6:$K$2098,3,0)</f>
        <v>11-001</v>
      </c>
      <c r="C413" s="18">
        <v>659011</v>
      </c>
      <c r="D413" s="8" t="s">
        <v>3461</v>
      </c>
      <c r="E413" s="20" t="str">
        <f>IF(VLOOKUP(C413,'Current OBD'!$B$6:$AL$2097,23,0)="Yes","PK"," ")</f>
        <v xml:space="preserve"> </v>
      </c>
      <c r="F413" s="20" t="str">
        <f>IF(VLOOKUP(C413,'Current OBD'!$B$6:$AL$2097,24,0)="Yes","K"," ")</f>
        <v xml:space="preserve"> </v>
      </c>
      <c r="G413" s="20" t="str">
        <f>IF(VLOOKUP(C413,'Current OBD'!$B$6:$AL$2097,25,0)="Yes","1"," ")</f>
        <v xml:space="preserve"> </v>
      </c>
      <c r="H413" s="20" t="str">
        <f>IF(VLOOKUP(C413,'Current OBD'!$B$6:$AL$2097,26,0)="Yes","2"," ")</f>
        <v xml:space="preserve"> </v>
      </c>
      <c r="I413" s="20" t="str">
        <f>IF(VLOOKUP(C413,'Current OBD'!$B$6:$AL$2097,27,0)="Yes","3"," ")</f>
        <v xml:space="preserve"> </v>
      </c>
      <c r="J413" s="20" t="str">
        <f>IF(VLOOKUP(C413,'Current OBD'!$B$6:$AL$2097,28,0)="Yes","4"," ")</f>
        <v xml:space="preserve"> </v>
      </c>
      <c r="K413" s="20" t="str">
        <f>IF(VLOOKUP(C413,'Current OBD'!$B$6:$AL$2097,29,0)="Yes","5"," ")</f>
        <v xml:space="preserve"> </v>
      </c>
      <c r="L413" s="20" t="str">
        <f>IF(VLOOKUP(C413,'Current OBD'!$B$6:$AL$2097,30,0)="Yes","6"," ")</f>
        <v>6</v>
      </c>
      <c r="M413" s="20" t="str">
        <f>IF(VLOOKUP(C413,'Current OBD'!$B$6:$AL$2097,31,0)="Yes","7"," ")</f>
        <v>7</v>
      </c>
      <c r="N413" s="20" t="str">
        <f>IF(VLOOKUP(C413,'Current OBD'!$B$6:$AL$2097,32,0)="Yes","8"," ")</f>
        <v>8</v>
      </c>
      <c r="O413" s="20" t="str">
        <f>IF(VLOOKUP(C413,'Current OBD'!$B$6:$AL$2097,33,0)="Yes","9"," ")</f>
        <v xml:space="preserve"> </v>
      </c>
      <c r="P413" s="20" t="str">
        <f>IF(VLOOKUP(C413,'Current OBD'!$B$6:$AL$2097,34,0)="Yes","10"," ")</f>
        <v xml:space="preserve"> </v>
      </c>
      <c r="Q413" s="20" t="str">
        <f>IF(VLOOKUP(C413,'Current OBD'!$B$6:$AL$2097,35,0)="Yes","11"," ")</f>
        <v xml:space="preserve"> </v>
      </c>
      <c r="R413" s="20" t="str">
        <f>IF(VLOOKUP(C413,'Current OBD'!$B$6:$AL$2097,36,0)="Yes","12"," ")</f>
        <v xml:space="preserve"> </v>
      </c>
      <c r="S413" s="44">
        <v>1029</v>
      </c>
      <c r="T413" s="44">
        <v>0</v>
      </c>
      <c r="U413" s="44">
        <v>1029</v>
      </c>
      <c r="V413" s="12">
        <f t="shared" si="37"/>
        <v>1</v>
      </c>
      <c r="W413" s="12">
        <f t="shared" si="38"/>
        <v>0</v>
      </c>
      <c r="X413" s="12">
        <f t="shared" si="36"/>
        <v>1</v>
      </c>
    </row>
    <row r="414" spans="1:24">
      <c r="A414" s="17" t="str">
        <f>VLOOKUP(C414,'Current OBD'!$B$6:$K$2098,4,0)</f>
        <v>Franklin</v>
      </c>
      <c r="B414" s="17" t="str">
        <f>VLOOKUP(C414,'Current OBD'!$B$6:$K$2098,3,0)</f>
        <v>11-001</v>
      </c>
      <c r="C414" s="18">
        <v>685713</v>
      </c>
      <c r="D414" s="8" t="s">
        <v>3463</v>
      </c>
      <c r="E414" s="20" t="str">
        <f>IF(VLOOKUP(C414,'Current OBD'!$B$6:$AL$2097,23,0)="Yes","PK"," ")</f>
        <v xml:space="preserve"> </v>
      </c>
      <c r="F414" s="20" t="str">
        <f>IF(VLOOKUP(C414,'Current OBD'!$B$6:$AL$2097,24,0)="Yes","K"," ")</f>
        <v>K</v>
      </c>
      <c r="G414" s="20" t="str">
        <f>IF(VLOOKUP(C414,'Current OBD'!$B$6:$AL$2097,25,0)="Yes","1"," ")</f>
        <v>1</v>
      </c>
      <c r="H414" s="20" t="str">
        <f>IF(VLOOKUP(C414,'Current OBD'!$B$6:$AL$2097,26,0)="Yes","2"," ")</f>
        <v>2</v>
      </c>
      <c r="I414" s="20" t="str">
        <f>IF(VLOOKUP(C414,'Current OBD'!$B$6:$AL$2097,27,0)="Yes","3"," ")</f>
        <v>3</v>
      </c>
      <c r="J414" s="20" t="str">
        <f>IF(VLOOKUP(C414,'Current OBD'!$B$6:$AL$2097,28,0)="Yes","4"," ")</f>
        <v>4</v>
      </c>
      <c r="K414" s="20" t="str">
        <f>IF(VLOOKUP(C414,'Current OBD'!$B$6:$AL$2097,29,0)="Yes","5"," ")</f>
        <v>5</v>
      </c>
      <c r="L414" s="20" t="str">
        <f>IF(VLOOKUP(C414,'Current OBD'!$B$6:$AL$2097,30,0)="Yes","6"," ")</f>
        <v xml:space="preserve"> </v>
      </c>
      <c r="M414" s="20" t="str">
        <f>IF(VLOOKUP(C414,'Current OBD'!$B$6:$AL$2097,31,0)="Yes","7"," ")</f>
        <v xml:space="preserve"> </v>
      </c>
      <c r="N414" s="20" t="str">
        <f>IF(VLOOKUP(C414,'Current OBD'!$B$6:$AL$2097,32,0)="Yes","8"," ")</f>
        <v xml:space="preserve"> </v>
      </c>
      <c r="O414" s="20" t="str">
        <f>IF(VLOOKUP(C414,'Current OBD'!$B$6:$AL$2097,33,0)="Yes","9"," ")</f>
        <v xml:space="preserve"> </v>
      </c>
      <c r="P414" s="20" t="str">
        <f>IF(VLOOKUP(C414,'Current OBD'!$B$6:$AL$2097,34,0)="Yes","10"," ")</f>
        <v xml:space="preserve"> </v>
      </c>
      <c r="Q414" s="20" t="str">
        <f>IF(VLOOKUP(C414,'Current OBD'!$B$6:$AL$2097,35,0)="Yes","11"," ")</f>
        <v xml:space="preserve"> </v>
      </c>
      <c r="R414" s="20" t="str">
        <f>IF(VLOOKUP(C414,'Current OBD'!$B$6:$AL$2097,36,0)="Yes","12"," ")</f>
        <v xml:space="preserve"> </v>
      </c>
      <c r="S414" s="44">
        <v>661</v>
      </c>
      <c r="T414" s="44">
        <v>0</v>
      </c>
      <c r="U414" s="44">
        <v>732</v>
      </c>
      <c r="V414" s="12">
        <f t="shared" si="37"/>
        <v>0.90300546448087426</v>
      </c>
      <c r="W414" s="12">
        <f t="shared" si="38"/>
        <v>0</v>
      </c>
      <c r="X414" s="12">
        <f t="shared" si="36"/>
        <v>0.90300546448087426</v>
      </c>
    </row>
    <row r="415" spans="1:24">
      <c r="A415" s="17" t="str">
        <f>VLOOKUP(C415,'Current OBD'!$B$6:$K$2098,4,0)</f>
        <v>Franklin</v>
      </c>
      <c r="B415" s="17" t="str">
        <f>VLOOKUP(C415,'Current OBD'!$B$6:$K$2098,3,0)</f>
        <v>11-001</v>
      </c>
      <c r="C415" s="18">
        <v>663480</v>
      </c>
      <c r="D415" s="8" t="s">
        <v>3465</v>
      </c>
      <c r="E415" s="20" t="str">
        <f>IF(VLOOKUP(C415,'Current OBD'!$B$6:$AL$2097,23,0)="Yes","PK"," ")</f>
        <v>PK</v>
      </c>
      <c r="F415" s="20" t="str">
        <f>IF(VLOOKUP(C415,'Current OBD'!$B$6:$AL$2097,24,0)="Yes","K"," ")</f>
        <v>K</v>
      </c>
      <c r="G415" s="20" t="str">
        <f>IF(VLOOKUP(C415,'Current OBD'!$B$6:$AL$2097,25,0)="Yes","1"," ")</f>
        <v>1</v>
      </c>
      <c r="H415" s="20" t="str">
        <f>IF(VLOOKUP(C415,'Current OBD'!$B$6:$AL$2097,26,0)="Yes","2"," ")</f>
        <v>2</v>
      </c>
      <c r="I415" s="20" t="str">
        <f>IF(VLOOKUP(C415,'Current OBD'!$B$6:$AL$2097,27,0)="Yes","3"," ")</f>
        <v>3</v>
      </c>
      <c r="J415" s="20" t="str">
        <f>IF(VLOOKUP(C415,'Current OBD'!$B$6:$AL$2097,28,0)="Yes","4"," ")</f>
        <v>4</v>
      </c>
      <c r="K415" s="20" t="str">
        <f>IF(VLOOKUP(C415,'Current OBD'!$B$6:$AL$2097,29,0)="Yes","5"," ")</f>
        <v>5</v>
      </c>
      <c r="L415" s="20" t="str">
        <f>IF(VLOOKUP(C415,'Current OBD'!$B$6:$AL$2097,30,0)="Yes","6"," ")</f>
        <v xml:space="preserve"> </v>
      </c>
      <c r="M415" s="20" t="str">
        <f>IF(VLOOKUP(C415,'Current OBD'!$B$6:$AL$2097,31,0)="Yes","7"," ")</f>
        <v xml:space="preserve"> </v>
      </c>
      <c r="N415" s="20" t="str">
        <f>IF(VLOOKUP(C415,'Current OBD'!$B$6:$AL$2097,32,0)="Yes","8"," ")</f>
        <v xml:space="preserve"> </v>
      </c>
      <c r="O415" s="20" t="str">
        <f>IF(VLOOKUP(C415,'Current OBD'!$B$6:$AL$2097,33,0)="Yes","9"," ")</f>
        <v xml:space="preserve"> </v>
      </c>
      <c r="P415" s="20" t="str">
        <f>IF(VLOOKUP(C415,'Current OBD'!$B$6:$AL$2097,34,0)="Yes","10"," ")</f>
        <v xml:space="preserve"> </v>
      </c>
      <c r="Q415" s="20" t="str">
        <f>IF(VLOOKUP(C415,'Current OBD'!$B$6:$AL$2097,35,0)="Yes","11"," ")</f>
        <v xml:space="preserve"> </v>
      </c>
      <c r="R415" s="20" t="str">
        <f>IF(VLOOKUP(C415,'Current OBD'!$B$6:$AL$2097,36,0)="Yes","12"," ")</f>
        <v xml:space="preserve"> </v>
      </c>
      <c r="S415" s="44">
        <v>565</v>
      </c>
      <c r="T415" s="44">
        <v>0</v>
      </c>
      <c r="U415" s="44">
        <v>565</v>
      </c>
      <c r="V415" s="12">
        <f t="shared" si="37"/>
        <v>1</v>
      </c>
      <c r="W415" s="12">
        <f t="shared" si="38"/>
        <v>0</v>
      </c>
      <c r="X415" s="12">
        <f t="shared" si="36"/>
        <v>1</v>
      </c>
    </row>
    <row r="416" spans="1:24">
      <c r="A416" s="17" t="str">
        <f>VLOOKUP(C416,'Current OBD'!$B$6:$K$2098,4,0)</f>
        <v>Franklin</v>
      </c>
      <c r="B416" s="17" t="str">
        <f>VLOOKUP(C416,'Current OBD'!$B$6:$K$2098,3,0)</f>
        <v>11-001</v>
      </c>
      <c r="C416" s="18">
        <v>659007</v>
      </c>
      <c r="D416" s="8" t="s">
        <v>3467</v>
      </c>
      <c r="E416" s="20" t="str">
        <f>IF(VLOOKUP(C416,'Current OBD'!$B$6:$AL$2097,23,0)="Yes","PK"," ")</f>
        <v>PK</v>
      </c>
      <c r="F416" s="20" t="str">
        <f>IF(VLOOKUP(C416,'Current OBD'!$B$6:$AL$2097,24,0)="Yes","K"," ")</f>
        <v>K</v>
      </c>
      <c r="G416" s="20" t="str">
        <f>IF(VLOOKUP(C416,'Current OBD'!$B$6:$AL$2097,25,0)="Yes","1"," ")</f>
        <v>1</v>
      </c>
      <c r="H416" s="20" t="str">
        <f>IF(VLOOKUP(C416,'Current OBD'!$B$6:$AL$2097,26,0)="Yes","2"," ")</f>
        <v>2</v>
      </c>
      <c r="I416" s="20" t="str">
        <f>IF(VLOOKUP(C416,'Current OBD'!$B$6:$AL$2097,27,0)="Yes","3"," ")</f>
        <v xml:space="preserve"> </v>
      </c>
      <c r="J416" s="20" t="str">
        <f>IF(VLOOKUP(C416,'Current OBD'!$B$6:$AL$2097,28,0)="Yes","4"," ")</f>
        <v xml:space="preserve"> </v>
      </c>
      <c r="K416" s="20" t="str">
        <f>IF(VLOOKUP(C416,'Current OBD'!$B$6:$AL$2097,29,0)="Yes","5"," ")</f>
        <v xml:space="preserve"> </v>
      </c>
      <c r="L416" s="20" t="str">
        <f>IF(VLOOKUP(C416,'Current OBD'!$B$6:$AL$2097,30,0)="Yes","6"," ")</f>
        <v xml:space="preserve"> </v>
      </c>
      <c r="M416" s="20" t="str">
        <f>IF(VLOOKUP(C416,'Current OBD'!$B$6:$AL$2097,31,0)="Yes","7"," ")</f>
        <v xml:space="preserve"> </v>
      </c>
      <c r="N416" s="20" t="str">
        <f>IF(VLOOKUP(C416,'Current OBD'!$B$6:$AL$2097,32,0)="Yes","8"," ")</f>
        <v xml:space="preserve"> </v>
      </c>
      <c r="O416" s="20" t="str">
        <f>IF(VLOOKUP(C416,'Current OBD'!$B$6:$AL$2097,33,0)="Yes","9"," ")</f>
        <v xml:space="preserve"> </v>
      </c>
      <c r="P416" s="20" t="str">
        <f>IF(VLOOKUP(C416,'Current OBD'!$B$6:$AL$2097,34,0)="Yes","10"," ")</f>
        <v xml:space="preserve"> </v>
      </c>
      <c r="Q416" s="20" t="str">
        <f>IF(VLOOKUP(C416,'Current OBD'!$B$6:$AL$2097,35,0)="Yes","11"," ")</f>
        <v xml:space="preserve"> </v>
      </c>
      <c r="R416" s="20" t="str">
        <f>IF(VLOOKUP(C416,'Current OBD'!$B$6:$AL$2097,36,0)="Yes","12"," ")</f>
        <v xml:space="preserve"> </v>
      </c>
      <c r="S416" s="44">
        <v>432</v>
      </c>
      <c r="T416" s="44">
        <v>0</v>
      </c>
      <c r="U416" s="44">
        <v>432</v>
      </c>
      <c r="V416" s="12">
        <f t="shared" si="37"/>
        <v>1</v>
      </c>
      <c r="W416" s="12">
        <f t="shared" si="38"/>
        <v>0</v>
      </c>
      <c r="X416" s="12">
        <f t="shared" si="36"/>
        <v>1</v>
      </c>
    </row>
    <row r="417" spans="1:24">
      <c r="A417" s="26" t="s">
        <v>2039</v>
      </c>
      <c r="B417" s="26" t="s">
        <v>2987</v>
      </c>
      <c r="C417" s="10">
        <v>159285</v>
      </c>
      <c r="D417" s="13" t="s">
        <v>2986</v>
      </c>
      <c r="E417" s="19"/>
      <c r="F417" s="19"/>
      <c r="G417" s="19"/>
      <c r="H417" s="19"/>
      <c r="I417" s="19"/>
      <c r="J417" s="19"/>
      <c r="K417" s="19"/>
      <c r="L417" s="19"/>
      <c r="M417" s="19"/>
      <c r="N417" s="19"/>
      <c r="O417" s="19"/>
      <c r="P417" s="19"/>
      <c r="Q417" s="19"/>
      <c r="R417" s="19"/>
      <c r="S417" s="43">
        <v>1846</v>
      </c>
      <c r="T417" s="43">
        <v>0</v>
      </c>
      <c r="U417" s="43">
        <v>1888</v>
      </c>
      <c r="V417" s="14"/>
      <c r="W417" s="14"/>
      <c r="X417" s="14">
        <f t="shared" si="36"/>
        <v>0.9777542372881356</v>
      </c>
    </row>
    <row r="418" spans="1:24">
      <c r="A418" s="17" t="str">
        <f>VLOOKUP(C418,'Current OBD'!$B$6:$K$2098,4,0)</f>
        <v>Franklin</v>
      </c>
      <c r="B418" s="17" t="str">
        <f>VLOOKUP(C418,'Current OBD'!$B$6:$K$2098,3,0)</f>
        <v>11-051</v>
      </c>
      <c r="C418" s="18">
        <v>680890</v>
      </c>
      <c r="D418" s="8" t="s">
        <v>2988</v>
      </c>
      <c r="E418" s="20" t="str">
        <f>IF(VLOOKUP(C418,'Current OBD'!$B$6:$AL$2097,23,0)="Yes","PK"," ")</f>
        <v>PK</v>
      </c>
      <c r="F418" s="20" t="str">
        <f>IF(VLOOKUP(C418,'Current OBD'!$B$6:$AL$2097,24,0)="Yes","K"," ")</f>
        <v>K</v>
      </c>
      <c r="G418" s="20" t="str">
        <f>IF(VLOOKUP(C418,'Current OBD'!$B$6:$AL$2097,25,0)="Yes","1"," ")</f>
        <v>1</v>
      </c>
      <c r="H418" s="20" t="str">
        <f>IF(VLOOKUP(C418,'Current OBD'!$B$6:$AL$2097,26,0)="Yes","2"," ")</f>
        <v>2</v>
      </c>
      <c r="I418" s="20" t="str">
        <f>IF(VLOOKUP(C418,'Current OBD'!$B$6:$AL$2097,27,0)="Yes","3"," ")</f>
        <v>3</v>
      </c>
      <c r="J418" s="20" t="str">
        <f>IF(VLOOKUP(C418,'Current OBD'!$B$6:$AL$2097,28,0)="Yes","4"," ")</f>
        <v>4</v>
      </c>
      <c r="K418" s="20" t="str">
        <f>IF(VLOOKUP(C418,'Current OBD'!$B$6:$AL$2097,29,0)="Yes","5"," ")</f>
        <v>5</v>
      </c>
      <c r="L418" s="20" t="str">
        <f>IF(VLOOKUP(C418,'Current OBD'!$B$6:$AL$2097,30,0)="Yes","6"," ")</f>
        <v>6</v>
      </c>
      <c r="M418" s="20" t="str">
        <f>IF(VLOOKUP(C418,'Current OBD'!$B$6:$AL$2097,31,0)="Yes","7"," ")</f>
        <v xml:space="preserve"> </v>
      </c>
      <c r="N418" s="20" t="str">
        <f>IF(VLOOKUP(C418,'Current OBD'!$B$6:$AL$2097,32,0)="Yes","8"," ")</f>
        <v xml:space="preserve"> </v>
      </c>
      <c r="O418" s="20" t="str">
        <f>IF(VLOOKUP(C418,'Current OBD'!$B$6:$AL$2097,33,0)="Yes","9"," ")</f>
        <v xml:space="preserve"> </v>
      </c>
      <c r="P418" s="20" t="str">
        <f>IF(VLOOKUP(C418,'Current OBD'!$B$6:$AL$2097,34,0)="Yes","10"," ")</f>
        <v xml:space="preserve"> </v>
      </c>
      <c r="Q418" s="20" t="str">
        <f>IF(VLOOKUP(C418,'Current OBD'!$B$6:$AL$2097,35,0)="Yes","11"," ")</f>
        <v xml:space="preserve"> </v>
      </c>
      <c r="R418" s="20" t="str">
        <f>IF(VLOOKUP(C418,'Current OBD'!$B$6:$AL$2097,36,0)="Yes","12"," ")</f>
        <v xml:space="preserve"> </v>
      </c>
      <c r="S418" s="44">
        <v>325</v>
      </c>
      <c r="T418" s="44">
        <v>0</v>
      </c>
      <c r="U418" s="44">
        <v>325</v>
      </c>
      <c r="V418" s="12">
        <f t="shared" ref="V418:V423" si="39">S418/U418</f>
        <v>1</v>
      </c>
      <c r="W418" s="12">
        <f t="shared" ref="W418:W423" si="40">T418/U418</f>
        <v>0</v>
      </c>
      <c r="X418" s="12">
        <f t="shared" si="36"/>
        <v>1</v>
      </c>
    </row>
    <row r="419" spans="1:24">
      <c r="A419" s="17" t="str">
        <f>VLOOKUP(C419,'Current OBD'!$B$6:$K$2098,4,0)</f>
        <v>Franklin</v>
      </c>
      <c r="B419" s="17" t="str">
        <f>VLOOKUP(C419,'Current OBD'!$B$6:$K$2098,3,0)</f>
        <v>11-051</v>
      </c>
      <c r="C419" s="18">
        <v>680888</v>
      </c>
      <c r="D419" s="8" t="s">
        <v>2992</v>
      </c>
      <c r="E419" s="20" t="str">
        <f>IF(VLOOKUP(C419,'Current OBD'!$B$6:$AL$2097,23,0)="Yes","PK"," ")</f>
        <v>PK</v>
      </c>
      <c r="F419" s="20" t="str">
        <f>IF(VLOOKUP(C419,'Current OBD'!$B$6:$AL$2097,24,0)="Yes","K"," ")</f>
        <v>K</v>
      </c>
      <c r="G419" s="20" t="str">
        <f>IF(VLOOKUP(C419,'Current OBD'!$B$6:$AL$2097,25,0)="Yes","1"," ")</f>
        <v>1</v>
      </c>
      <c r="H419" s="20" t="str">
        <f>IF(VLOOKUP(C419,'Current OBD'!$B$6:$AL$2097,26,0)="Yes","2"," ")</f>
        <v>2</v>
      </c>
      <c r="I419" s="20" t="str">
        <f>IF(VLOOKUP(C419,'Current OBD'!$B$6:$AL$2097,27,0)="Yes","3"," ")</f>
        <v>3</v>
      </c>
      <c r="J419" s="20" t="str">
        <f>IF(VLOOKUP(C419,'Current OBD'!$B$6:$AL$2097,28,0)="Yes","4"," ")</f>
        <v>4</v>
      </c>
      <c r="K419" s="20" t="str">
        <f>IF(VLOOKUP(C419,'Current OBD'!$B$6:$AL$2097,29,0)="Yes","5"," ")</f>
        <v>5</v>
      </c>
      <c r="L419" s="20" t="str">
        <f>IF(VLOOKUP(C419,'Current OBD'!$B$6:$AL$2097,30,0)="Yes","6"," ")</f>
        <v>6</v>
      </c>
      <c r="M419" s="20" t="str">
        <f>IF(VLOOKUP(C419,'Current OBD'!$B$6:$AL$2097,31,0)="Yes","7"," ")</f>
        <v xml:space="preserve"> </v>
      </c>
      <c r="N419" s="20" t="str">
        <f>IF(VLOOKUP(C419,'Current OBD'!$B$6:$AL$2097,32,0)="Yes","8"," ")</f>
        <v xml:space="preserve"> </v>
      </c>
      <c r="O419" s="20" t="str">
        <f>IF(VLOOKUP(C419,'Current OBD'!$B$6:$AL$2097,33,0)="Yes","9"," ")</f>
        <v xml:space="preserve"> </v>
      </c>
      <c r="P419" s="20" t="str">
        <f>IF(VLOOKUP(C419,'Current OBD'!$B$6:$AL$2097,34,0)="Yes","10"," ")</f>
        <v xml:space="preserve"> </v>
      </c>
      <c r="Q419" s="20" t="str">
        <f>IF(VLOOKUP(C419,'Current OBD'!$B$6:$AL$2097,35,0)="Yes","11"," ")</f>
        <v xml:space="preserve"> </v>
      </c>
      <c r="R419" s="20" t="str">
        <f>IF(VLOOKUP(C419,'Current OBD'!$B$6:$AL$2097,36,0)="Yes","12"," ")</f>
        <v xml:space="preserve"> </v>
      </c>
      <c r="S419" s="44">
        <v>489</v>
      </c>
      <c r="T419" s="44">
        <v>0</v>
      </c>
      <c r="U419" s="44">
        <v>489</v>
      </c>
      <c r="V419" s="12">
        <f t="shared" si="39"/>
        <v>1</v>
      </c>
      <c r="W419" s="12">
        <f t="shared" si="40"/>
        <v>0</v>
      </c>
      <c r="X419" s="12">
        <f t="shared" si="36"/>
        <v>1</v>
      </c>
    </row>
    <row r="420" spans="1:24">
      <c r="A420" s="17" t="str">
        <f>VLOOKUP(C420,'Current OBD'!$B$6:$K$2098,4,0)</f>
        <v>Franklin</v>
      </c>
      <c r="B420" s="17" t="str">
        <f>VLOOKUP(C420,'Current OBD'!$B$6:$K$2098,3,0)</f>
        <v>11-051</v>
      </c>
      <c r="C420" s="18">
        <v>661521</v>
      </c>
      <c r="D420" s="8" t="s">
        <v>2996</v>
      </c>
      <c r="E420" s="20" t="str">
        <f>IF(VLOOKUP(C420,'Current OBD'!$B$6:$AL$2097,23,0)="Yes","PK"," ")</f>
        <v xml:space="preserve"> </v>
      </c>
      <c r="F420" s="20" t="str">
        <f>IF(VLOOKUP(C420,'Current OBD'!$B$6:$AL$2097,24,0)="Yes","K"," ")</f>
        <v xml:space="preserve"> </v>
      </c>
      <c r="G420" s="20" t="str">
        <f>IF(VLOOKUP(C420,'Current OBD'!$B$6:$AL$2097,25,0)="Yes","1"," ")</f>
        <v xml:space="preserve"> </v>
      </c>
      <c r="H420" s="20" t="str">
        <f>IF(VLOOKUP(C420,'Current OBD'!$B$6:$AL$2097,26,0)="Yes","2"," ")</f>
        <v xml:space="preserve"> </v>
      </c>
      <c r="I420" s="20" t="str">
        <f>IF(VLOOKUP(C420,'Current OBD'!$B$6:$AL$2097,27,0)="Yes","3"," ")</f>
        <v xml:space="preserve"> </v>
      </c>
      <c r="J420" s="20" t="str">
        <f>IF(VLOOKUP(C420,'Current OBD'!$B$6:$AL$2097,28,0)="Yes","4"," ")</f>
        <v xml:space="preserve"> </v>
      </c>
      <c r="K420" s="20" t="str">
        <f>IF(VLOOKUP(C420,'Current OBD'!$B$6:$AL$2097,29,0)="Yes","5"," ")</f>
        <v xml:space="preserve"> </v>
      </c>
      <c r="L420" s="20" t="str">
        <f>IF(VLOOKUP(C420,'Current OBD'!$B$6:$AL$2097,30,0)="Yes","6"," ")</f>
        <v xml:space="preserve"> </v>
      </c>
      <c r="M420" s="20" t="str">
        <f>IF(VLOOKUP(C420,'Current OBD'!$B$6:$AL$2097,31,0)="Yes","7"," ")</f>
        <v xml:space="preserve"> </v>
      </c>
      <c r="N420" s="20" t="str">
        <f>IF(VLOOKUP(C420,'Current OBD'!$B$6:$AL$2097,32,0)="Yes","8"," ")</f>
        <v xml:space="preserve"> </v>
      </c>
      <c r="O420" s="20" t="str">
        <f>IF(VLOOKUP(C420,'Current OBD'!$B$6:$AL$2097,33,0)="Yes","9"," ")</f>
        <v>9</v>
      </c>
      <c r="P420" s="20" t="str">
        <f>IF(VLOOKUP(C420,'Current OBD'!$B$6:$AL$2097,34,0)="Yes","10"," ")</f>
        <v>10</v>
      </c>
      <c r="Q420" s="20" t="str">
        <f>IF(VLOOKUP(C420,'Current OBD'!$B$6:$AL$2097,35,0)="Yes","11"," ")</f>
        <v>11</v>
      </c>
      <c r="R420" s="20" t="str">
        <f>IF(VLOOKUP(C420,'Current OBD'!$B$6:$AL$2097,36,0)="Yes","12"," ")</f>
        <v>12</v>
      </c>
      <c r="S420" s="44">
        <v>510</v>
      </c>
      <c r="T420" s="44">
        <v>0</v>
      </c>
      <c r="U420" s="44">
        <v>527</v>
      </c>
      <c r="V420" s="12">
        <f t="shared" si="39"/>
        <v>0.967741935483871</v>
      </c>
      <c r="W420" s="12">
        <f t="shared" si="40"/>
        <v>0</v>
      </c>
      <c r="X420" s="12">
        <f t="shared" si="36"/>
        <v>0.967741935483871</v>
      </c>
    </row>
    <row r="421" spans="1:24">
      <c r="A421" s="17" t="str">
        <f>VLOOKUP(C421,'Current OBD'!$B$6:$K$2098,4,0)</f>
        <v>Franklin</v>
      </c>
      <c r="B421" s="17" t="str">
        <f>VLOOKUP(C421,'Current OBD'!$B$6:$K$2098,3,0)</f>
        <v>11-051</v>
      </c>
      <c r="C421" s="18">
        <v>680895</v>
      </c>
      <c r="D421" s="8" t="s">
        <v>2998</v>
      </c>
      <c r="E421" s="20" t="str">
        <f>IF(VLOOKUP(C421,'Current OBD'!$B$6:$AL$2097,23,0)="Yes","PK"," ")</f>
        <v>PK</v>
      </c>
      <c r="F421" s="20" t="str">
        <f>IF(VLOOKUP(C421,'Current OBD'!$B$6:$AL$2097,24,0)="Yes","K"," ")</f>
        <v>K</v>
      </c>
      <c r="G421" s="20" t="str">
        <f>IF(VLOOKUP(C421,'Current OBD'!$B$6:$AL$2097,25,0)="Yes","1"," ")</f>
        <v>1</v>
      </c>
      <c r="H421" s="20" t="str">
        <f>IF(VLOOKUP(C421,'Current OBD'!$B$6:$AL$2097,26,0)="Yes","2"," ")</f>
        <v>2</v>
      </c>
      <c r="I421" s="20" t="str">
        <f>IF(VLOOKUP(C421,'Current OBD'!$B$6:$AL$2097,27,0)="Yes","3"," ")</f>
        <v>3</v>
      </c>
      <c r="J421" s="20" t="str">
        <f>IF(VLOOKUP(C421,'Current OBD'!$B$6:$AL$2097,28,0)="Yes","4"," ")</f>
        <v>4</v>
      </c>
      <c r="K421" s="20" t="str">
        <f>IF(VLOOKUP(C421,'Current OBD'!$B$6:$AL$2097,29,0)="Yes","5"," ")</f>
        <v>5</v>
      </c>
      <c r="L421" s="20" t="str">
        <f>IF(VLOOKUP(C421,'Current OBD'!$B$6:$AL$2097,30,0)="Yes","6"," ")</f>
        <v>6</v>
      </c>
      <c r="M421" s="20" t="str">
        <f>IF(VLOOKUP(C421,'Current OBD'!$B$6:$AL$2097,31,0)="Yes","7"," ")</f>
        <v xml:space="preserve"> </v>
      </c>
      <c r="N421" s="20" t="str">
        <f>IF(VLOOKUP(C421,'Current OBD'!$B$6:$AL$2097,32,0)="Yes","8"," ")</f>
        <v xml:space="preserve"> </v>
      </c>
      <c r="O421" s="20" t="str">
        <f>IF(VLOOKUP(C421,'Current OBD'!$B$6:$AL$2097,33,0)="Yes","9"," ")</f>
        <v xml:space="preserve"> </v>
      </c>
      <c r="P421" s="20" t="str">
        <f>IF(VLOOKUP(C421,'Current OBD'!$B$6:$AL$2097,34,0)="Yes","10"," ")</f>
        <v xml:space="preserve"> </v>
      </c>
      <c r="Q421" s="20" t="str">
        <f>IF(VLOOKUP(C421,'Current OBD'!$B$6:$AL$2097,35,0)="Yes","11"," ")</f>
        <v xml:space="preserve"> </v>
      </c>
      <c r="R421" s="20" t="str">
        <f>IF(VLOOKUP(C421,'Current OBD'!$B$6:$AL$2097,36,0)="Yes","12"," ")</f>
        <v xml:space="preserve"> </v>
      </c>
      <c r="S421" s="44">
        <v>184</v>
      </c>
      <c r="T421" s="44">
        <v>0</v>
      </c>
      <c r="U421" s="44">
        <v>209</v>
      </c>
      <c r="V421" s="12">
        <f t="shared" si="39"/>
        <v>0.88038277511961727</v>
      </c>
      <c r="W421" s="12">
        <f t="shared" si="40"/>
        <v>0</v>
      </c>
      <c r="X421" s="12">
        <f t="shared" si="36"/>
        <v>0.88038277511961727</v>
      </c>
    </row>
    <row r="422" spans="1:24">
      <c r="A422" s="17" t="str">
        <f>VLOOKUP(C422,'Current OBD'!$B$6:$K$2098,4,0)</f>
        <v>Franklin</v>
      </c>
      <c r="B422" s="17" t="str">
        <f>VLOOKUP(C422,'Current OBD'!$B$6:$K$2098,3,0)</f>
        <v>11-051</v>
      </c>
      <c r="C422" s="18">
        <v>661524</v>
      </c>
      <c r="D422" s="8" t="s">
        <v>3000</v>
      </c>
      <c r="E422" s="20" t="str">
        <f>IF(VLOOKUP(C422,'Current OBD'!$B$6:$AL$2097,23,0)="Yes","PK"," ")</f>
        <v xml:space="preserve"> </v>
      </c>
      <c r="F422" s="20" t="str">
        <f>IF(VLOOKUP(C422,'Current OBD'!$B$6:$AL$2097,24,0)="Yes","K"," ")</f>
        <v xml:space="preserve"> </v>
      </c>
      <c r="G422" s="20" t="str">
        <f>IF(VLOOKUP(C422,'Current OBD'!$B$6:$AL$2097,25,0)="Yes","1"," ")</f>
        <v xml:space="preserve"> </v>
      </c>
      <c r="H422" s="20" t="str">
        <f>IF(VLOOKUP(C422,'Current OBD'!$B$6:$AL$2097,26,0)="Yes","2"," ")</f>
        <v xml:space="preserve"> </v>
      </c>
      <c r="I422" s="20" t="str">
        <f>IF(VLOOKUP(C422,'Current OBD'!$B$6:$AL$2097,27,0)="Yes","3"," ")</f>
        <v xml:space="preserve"> </v>
      </c>
      <c r="J422" s="20" t="str">
        <f>IF(VLOOKUP(C422,'Current OBD'!$B$6:$AL$2097,28,0)="Yes","4"," ")</f>
        <v xml:space="preserve"> </v>
      </c>
      <c r="K422" s="20" t="str">
        <f>IF(VLOOKUP(C422,'Current OBD'!$B$6:$AL$2097,29,0)="Yes","5"," ")</f>
        <v xml:space="preserve"> </v>
      </c>
      <c r="L422" s="20" t="str">
        <f>IF(VLOOKUP(C422,'Current OBD'!$B$6:$AL$2097,30,0)="Yes","6"," ")</f>
        <v xml:space="preserve"> </v>
      </c>
      <c r="M422" s="20" t="str">
        <f>IF(VLOOKUP(C422,'Current OBD'!$B$6:$AL$2097,31,0)="Yes","7"," ")</f>
        <v xml:space="preserve"> </v>
      </c>
      <c r="N422" s="20" t="str">
        <f>IF(VLOOKUP(C422,'Current OBD'!$B$6:$AL$2097,32,0)="Yes","8"," ")</f>
        <v xml:space="preserve"> </v>
      </c>
      <c r="O422" s="20" t="str">
        <f>IF(VLOOKUP(C422,'Current OBD'!$B$6:$AL$2097,33,0)="Yes","9"," ")</f>
        <v>9</v>
      </c>
      <c r="P422" s="20" t="str">
        <f>IF(VLOOKUP(C422,'Current OBD'!$B$6:$AL$2097,34,0)="Yes","10"," ")</f>
        <v>10</v>
      </c>
      <c r="Q422" s="20" t="str">
        <f>IF(VLOOKUP(C422,'Current OBD'!$B$6:$AL$2097,35,0)="Yes","11"," ")</f>
        <v>11</v>
      </c>
      <c r="R422" s="20" t="str">
        <f>IF(VLOOKUP(C422,'Current OBD'!$B$6:$AL$2097,36,0)="Yes","12"," ")</f>
        <v>12</v>
      </c>
      <c r="S422" s="44">
        <v>25</v>
      </c>
      <c r="T422" s="44">
        <v>0</v>
      </c>
      <c r="U422" s="44">
        <v>25</v>
      </c>
      <c r="V422" s="12">
        <f t="shared" si="39"/>
        <v>1</v>
      </c>
      <c r="W422" s="12">
        <f t="shared" si="40"/>
        <v>0</v>
      </c>
      <c r="X422" s="12">
        <f t="shared" si="36"/>
        <v>1</v>
      </c>
    </row>
    <row r="423" spans="1:24">
      <c r="A423" s="17" t="str">
        <f>VLOOKUP(C423,'Current OBD'!$B$6:$K$2098,4,0)</f>
        <v>Franklin</v>
      </c>
      <c r="B423" s="17" t="str">
        <f>VLOOKUP(C423,'Current OBD'!$B$6:$K$2098,3,0)</f>
        <v>11-051</v>
      </c>
      <c r="C423" s="18">
        <v>680900</v>
      </c>
      <c r="D423" s="8" t="s">
        <v>3002</v>
      </c>
      <c r="E423" s="20" t="str">
        <f>IF(VLOOKUP(C423,'Current OBD'!$B$6:$AL$2097,23,0)="Yes","PK"," ")</f>
        <v xml:space="preserve"> </v>
      </c>
      <c r="F423" s="20" t="str">
        <f>IF(VLOOKUP(C423,'Current OBD'!$B$6:$AL$2097,24,0)="Yes","K"," ")</f>
        <v xml:space="preserve"> </v>
      </c>
      <c r="G423" s="20" t="str">
        <f>IF(VLOOKUP(C423,'Current OBD'!$B$6:$AL$2097,25,0)="Yes","1"," ")</f>
        <v xml:space="preserve"> </v>
      </c>
      <c r="H423" s="20" t="str">
        <f>IF(VLOOKUP(C423,'Current OBD'!$B$6:$AL$2097,26,0)="Yes","2"," ")</f>
        <v xml:space="preserve"> </v>
      </c>
      <c r="I423" s="20" t="str">
        <f>IF(VLOOKUP(C423,'Current OBD'!$B$6:$AL$2097,27,0)="Yes","3"," ")</f>
        <v xml:space="preserve"> </v>
      </c>
      <c r="J423" s="20" t="str">
        <f>IF(VLOOKUP(C423,'Current OBD'!$B$6:$AL$2097,28,0)="Yes","4"," ")</f>
        <v xml:space="preserve"> </v>
      </c>
      <c r="K423" s="20" t="str">
        <f>IF(VLOOKUP(C423,'Current OBD'!$B$6:$AL$2097,29,0)="Yes","5"," ")</f>
        <v xml:space="preserve"> </v>
      </c>
      <c r="L423" s="20" t="str">
        <f>IF(VLOOKUP(C423,'Current OBD'!$B$6:$AL$2097,30,0)="Yes","6"," ")</f>
        <v xml:space="preserve"> </v>
      </c>
      <c r="M423" s="20" t="str">
        <f>IF(VLOOKUP(C423,'Current OBD'!$B$6:$AL$2097,31,0)="Yes","7"," ")</f>
        <v>7</v>
      </c>
      <c r="N423" s="20" t="str">
        <f>IF(VLOOKUP(C423,'Current OBD'!$B$6:$AL$2097,32,0)="Yes","8"," ")</f>
        <v>8</v>
      </c>
      <c r="O423" s="20" t="str">
        <f>IF(VLOOKUP(C423,'Current OBD'!$B$6:$AL$2097,33,0)="Yes","9"," ")</f>
        <v xml:space="preserve"> </v>
      </c>
      <c r="P423" s="20" t="str">
        <f>IF(VLOOKUP(C423,'Current OBD'!$B$6:$AL$2097,34,0)="Yes","10"," ")</f>
        <v xml:space="preserve"> </v>
      </c>
      <c r="Q423" s="20" t="str">
        <f>IF(VLOOKUP(C423,'Current OBD'!$B$6:$AL$2097,35,0)="Yes","11"," ")</f>
        <v xml:space="preserve"> </v>
      </c>
      <c r="R423" s="20" t="str">
        <f>IF(VLOOKUP(C423,'Current OBD'!$B$6:$AL$2097,36,0)="Yes","12"," ")</f>
        <v xml:space="preserve"> </v>
      </c>
      <c r="S423" s="44">
        <v>313</v>
      </c>
      <c r="T423" s="44">
        <v>0</v>
      </c>
      <c r="U423" s="44">
        <v>313</v>
      </c>
      <c r="V423" s="12">
        <f t="shared" si="39"/>
        <v>1</v>
      </c>
      <c r="W423" s="12">
        <f t="shared" si="40"/>
        <v>0</v>
      </c>
      <c r="X423" s="12">
        <f t="shared" si="36"/>
        <v>1</v>
      </c>
    </row>
    <row r="424" spans="1:24">
      <c r="A424" s="26" t="s">
        <v>2039</v>
      </c>
      <c r="B424" s="26" t="s">
        <v>2034</v>
      </c>
      <c r="C424" s="10">
        <v>158999</v>
      </c>
      <c r="D424" s="13" t="s">
        <v>2033</v>
      </c>
      <c r="E424" s="19"/>
      <c r="F424" s="19"/>
      <c r="G424" s="19"/>
      <c r="H424" s="19"/>
      <c r="I424" s="19"/>
      <c r="J424" s="19"/>
      <c r="K424" s="19"/>
      <c r="L424" s="19"/>
      <c r="M424" s="19"/>
      <c r="N424" s="19"/>
      <c r="O424" s="19"/>
      <c r="P424" s="19"/>
      <c r="Q424" s="19"/>
      <c r="R424" s="19"/>
      <c r="S424" s="43">
        <v>45</v>
      </c>
      <c r="T424" s="43">
        <v>0</v>
      </c>
      <c r="U424" s="43">
        <v>50</v>
      </c>
      <c r="V424" s="14"/>
      <c r="W424" s="14"/>
      <c r="X424" s="14">
        <f t="shared" si="36"/>
        <v>0.9</v>
      </c>
    </row>
    <row r="425" spans="1:24">
      <c r="A425" s="17" t="s">
        <v>2039</v>
      </c>
      <c r="B425" s="17" t="str">
        <f>VLOOKUP(C425,'Current OBD'!$B$6:$K$2098,3,0)</f>
        <v>11-056</v>
      </c>
      <c r="C425" s="18">
        <v>661525</v>
      </c>
      <c r="D425" s="8" t="s">
        <v>2035</v>
      </c>
      <c r="E425" s="20" t="str">
        <f>IF(VLOOKUP(C425,'Current OBD'!$B$6:$AL$2097,23,0)="Yes","PK"," ")</f>
        <v>PK</v>
      </c>
      <c r="F425" s="20" t="str">
        <f>IF(VLOOKUP(C425,'Current OBD'!$B$6:$AL$2097,24,0)="Yes","K"," ")</f>
        <v>K</v>
      </c>
      <c r="G425" s="20" t="str">
        <f>IF(VLOOKUP(C425,'Current OBD'!$B$6:$AL$2097,25,0)="Yes","1"," ")</f>
        <v>1</v>
      </c>
      <c r="H425" s="20" t="str">
        <f>IF(VLOOKUP(C425,'Current OBD'!$B$6:$AL$2097,26,0)="Yes","2"," ")</f>
        <v>2</v>
      </c>
      <c r="I425" s="20" t="str">
        <f>IF(VLOOKUP(C425,'Current OBD'!$B$6:$AL$2097,27,0)="Yes","3"," ")</f>
        <v>3</v>
      </c>
      <c r="J425" s="20" t="str">
        <f>IF(VLOOKUP(C425,'Current OBD'!$B$6:$AL$2097,28,0)="Yes","4"," ")</f>
        <v>4</v>
      </c>
      <c r="K425" s="20" t="str">
        <f>IF(VLOOKUP(C425,'Current OBD'!$B$6:$AL$2097,29,0)="Yes","5"," ")</f>
        <v>5</v>
      </c>
      <c r="L425" s="20" t="str">
        <f>IF(VLOOKUP(C425,'Current OBD'!$B$6:$AL$2097,30,0)="Yes","6"," ")</f>
        <v>6</v>
      </c>
      <c r="M425" s="20" t="str">
        <f>IF(VLOOKUP(C425,'Current OBD'!$B$6:$AL$2097,31,0)="Yes","7"," ")</f>
        <v xml:space="preserve"> </v>
      </c>
      <c r="N425" s="20" t="str">
        <f>IF(VLOOKUP(C425,'Current OBD'!$B$6:$AL$2097,32,0)="Yes","8"," ")</f>
        <v xml:space="preserve"> </v>
      </c>
      <c r="O425" s="20" t="str">
        <f>IF(VLOOKUP(C425,'Current OBD'!$B$6:$AL$2097,33,0)="Yes","9"," ")</f>
        <v xml:space="preserve"> </v>
      </c>
      <c r="P425" s="20" t="str">
        <f>IF(VLOOKUP(C425,'Current OBD'!$B$6:$AL$2097,34,0)="Yes","10"," ")</f>
        <v xml:space="preserve"> </v>
      </c>
      <c r="Q425" s="20" t="str">
        <f>IF(VLOOKUP(C425,'Current OBD'!$B$6:$AL$2097,35,0)="Yes","11"," ")</f>
        <v xml:space="preserve"> </v>
      </c>
      <c r="R425" s="20" t="str">
        <f>IF(VLOOKUP(C425,'Current OBD'!$B$6:$AL$2097,36,0)="Yes","12"," ")</f>
        <v xml:space="preserve"> </v>
      </c>
      <c r="S425" s="44">
        <v>26</v>
      </c>
      <c r="T425" s="44">
        <v>0</v>
      </c>
      <c r="U425" s="44">
        <v>31</v>
      </c>
      <c r="V425" s="12">
        <f>S425/U425</f>
        <v>0.83870967741935487</v>
      </c>
      <c r="W425" s="12">
        <f>T425/U425</f>
        <v>0</v>
      </c>
      <c r="X425" s="12">
        <f t="shared" si="36"/>
        <v>0.83870967741935487</v>
      </c>
    </row>
    <row r="426" spans="1:24">
      <c r="A426" s="17" t="str">
        <f>VLOOKUP(C426,'Current OBD'!$B$6:$K$2098,4,0)</f>
        <v>Franklin</v>
      </c>
      <c r="B426" s="17" t="str">
        <f>VLOOKUP(C426,'Current OBD'!$B$6:$K$2098,3,0)</f>
        <v>11-056</v>
      </c>
      <c r="C426" s="18">
        <v>661526</v>
      </c>
      <c r="D426" s="8" t="s">
        <v>2040</v>
      </c>
      <c r="E426" s="20" t="str">
        <f>IF(VLOOKUP(C426,'Current OBD'!$B$6:$AL$2097,23,0)="Yes","PK"," ")</f>
        <v xml:space="preserve"> </v>
      </c>
      <c r="F426" s="20" t="str">
        <f>IF(VLOOKUP(C426,'Current OBD'!$B$6:$AL$2097,24,0)="Yes","K"," ")</f>
        <v xml:space="preserve"> </v>
      </c>
      <c r="G426" s="20" t="str">
        <f>IF(VLOOKUP(C426,'Current OBD'!$B$6:$AL$2097,25,0)="Yes","1"," ")</f>
        <v xml:space="preserve"> </v>
      </c>
      <c r="H426" s="20" t="str">
        <f>IF(VLOOKUP(C426,'Current OBD'!$B$6:$AL$2097,26,0)="Yes","2"," ")</f>
        <v xml:space="preserve"> </v>
      </c>
      <c r="I426" s="20" t="str">
        <f>IF(VLOOKUP(C426,'Current OBD'!$B$6:$AL$2097,27,0)="Yes","3"," ")</f>
        <v xml:space="preserve"> </v>
      </c>
      <c r="J426" s="20" t="str">
        <f>IF(VLOOKUP(C426,'Current OBD'!$B$6:$AL$2097,28,0)="Yes","4"," ")</f>
        <v xml:space="preserve"> </v>
      </c>
      <c r="K426" s="20" t="str">
        <f>IF(VLOOKUP(C426,'Current OBD'!$B$6:$AL$2097,29,0)="Yes","5"," ")</f>
        <v xml:space="preserve"> </v>
      </c>
      <c r="L426" s="20" t="str">
        <f>IF(VLOOKUP(C426,'Current OBD'!$B$6:$AL$2097,30,0)="Yes","6"," ")</f>
        <v xml:space="preserve"> </v>
      </c>
      <c r="M426" s="20" t="str">
        <f>IF(VLOOKUP(C426,'Current OBD'!$B$6:$AL$2097,31,0)="Yes","7"," ")</f>
        <v>7</v>
      </c>
      <c r="N426" s="20" t="str">
        <f>IF(VLOOKUP(C426,'Current OBD'!$B$6:$AL$2097,32,0)="Yes","8"," ")</f>
        <v>8</v>
      </c>
      <c r="O426" s="20" t="str">
        <f>IF(VLOOKUP(C426,'Current OBD'!$B$6:$AL$2097,33,0)="Yes","9"," ")</f>
        <v>9</v>
      </c>
      <c r="P426" s="20" t="str">
        <f>IF(VLOOKUP(C426,'Current OBD'!$B$6:$AL$2097,34,0)="Yes","10"," ")</f>
        <v>10</v>
      </c>
      <c r="Q426" s="20" t="str">
        <f>IF(VLOOKUP(C426,'Current OBD'!$B$6:$AL$2097,35,0)="Yes","11"," ")</f>
        <v>11</v>
      </c>
      <c r="R426" s="20" t="str">
        <f>IF(VLOOKUP(C426,'Current OBD'!$B$6:$AL$2097,36,0)="Yes","12"," ")</f>
        <v>12</v>
      </c>
      <c r="S426" s="44">
        <v>19</v>
      </c>
      <c r="T426" s="44">
        <v>0</v>
      </c>
      <c r="U426" s="44">
        <v>19</v>
      </c>
      <c r="V426" s="12">
        <f>S426/U426</f>
        <v>1</v>
      </c>
      <c r="W426" s="12">
        <f>T426/U426</f>
        <v>0</v>
      </c>
      <c r="X426" s="12">
        <f t="shared" si="36"/>
        <v>1</v>
      </c>
    </row>
    <row r="427" spans="1:24">
      <c r="A427" s="26" t="s">
        <v>1714</v>
      </c>
      <c r="B427" s="26" t="s">
        <v>3548</v>
      </c>
      <c r="C427" s="10">
        <v>159474</v>
      </c>
      <c r="D427" s="13" t="s">
        <v>3547</v>
      </c>
      <c r="E427" s="19"/>
      <c r="F427" s="19"/>
      <c r="G427" s="19"/>
      <c r="H427" s="19"/>
      <c r="I427" s="19"/>
      <c r="J427" s="19"/>
      <c r="K427" s="19"/>
      <c r="L427" s="19"/>
      <c r="M427" s="19"/>
      <c r="N427" s="19"/>
      <c r="O427" s="19"/>
      <c r="P427" s="19"/>
      <c r="Q427" s="19"/>
      <c r="R427" s="19"/>
      <c r="S427" s="43">
        <v>225</v>
      </c>
      <c r="T427" s="43">
        <v>0</v>
      </c>
      <c r="U427" s="43">
        <v>345</v>
      </c>
      <c r="V427" s="14"/>
      <c r="W427" s="14"/>
      <c r="X427" s="14">
        <f t="shared" si="36"/>
        <v>0.65217391304347827</v>
      </c>
    </row>
    <row r="428" spans="1:24">
      <c r="A428" s="17" t="str">
        <f>VLOOKUP(C428,'Current OBD'!$B$6:$K$2098,4,0)</f>
        <v>Garfield</v>
      </c>
      <c r="B428" s="17" t="str">
        <f>VLOOKUP(C428,'Current OBD'!$B$6:$K$2098,3,0)</f>
        <v>12-110</v>
      </c>
      <c r="C428" s="18">
        <v>660289</v>
      </c>
      <c r="D428" s="8" t="s">
        <v>3549</v>
      </c>
      <c r="E428" s="20" t="str">
        <f>IF(VLOOKUP(C428,'Current OBD'!$B$6:$AL$2097,23,0)="Yes","PK"," ")</f>
        <v>PK</v>
      </c>
      <c r="F428" s="20" t="str">
        <f>IF(VLOOKUP(C428,'Current OBD'!$B$6:$AL$2097,24,0)="Yes","K"," ")</f>
        <v>K</v>
      </c>
      <c r="G428" s="20" t="str">
        <f>IF(VLOOKUP(C428,'Current OBD'!$B$6:$AL$2097,25,0)="Yes","1"," ")</f>
        <v>1</v>
      </c>
      <c r="H428" s="20" t="str">
        <f>IF(VLOOKUP(C428,'Current OBD'!$B$6:$AL$2097,26,0)="Yes","2"," ")</f>
        <v>2</v>
      </c>
      <c r="I428" s="20" t="str">
        <f>IF(VLOOKUP(C428,'Current OBD'!$B$6:$AL$2097,27,0)="Yes","3"," ")</f>
        <v>3</v>
      </c>
      <c r="J428" s="20" t="str">
        <f>IF(VLOOKUP(C428,'Current OBD'!$B$6:$AL$2097,28,0)="Yes","4"," ")</f>
        <v>4</v>
      </c>
      <c r="K428" s="20" t="str">
        <f>IF(VLOOKUP(C428,'Current OBD'!$B$6:$AL$2097,29,0)="Yes","5"," ")</f>
        <v>5</v>
      </c>
      <c r="L428" s="20" t="str">
        <f>IF(VLOOKUP(C428,'Current OBD'!$B$6:$AL$2097,30,0)="Yes","6"," ")</f>
        <v>6</v>
      </c>
      <c r="M428" s="20" t="str">
        <f>IF(VLOOKUP(C428,'Current OBD'!$B$6:$AL$2097,31,0)="Yes","7"," ")</f>
        <v xml:space="preserve"> </v>
      </c>
      <c r="N428" s="20" t="str">
        <f>IF(VLOOKUP(C428,'Current OBD'!$B$6:$AL$2097,32,0)="Yes","8"," ")</f>
        <v xml:space="preserve"> </v>
      </c>
      <c r="O428" s="20" t="str">
        <f>IF(VLOOKUP(C428,'Current OBD'!$B$6:$AL$2097,33,0)="Yes","9"," ")</f>
        <v xml:space="preserve"> </v>
      </c>
      <c r="P428" s="20" t="str">
        <f>IF(VLOOKUP(C428,'Current OBD'!$B$6:$AL$2097,34,0)="Yes","10"," ")</f>
        <v xml:space="preserve"> </v>
      </c>
      <c r="Q428" s="20" t="str">
        <f>IF(VLOOKUP(C428,'Current OBD'!$B$6:$AL$2097,35,0)="Yes","11"," ")</f>
        <v xml:space="preserve"> </v>
      </c>
      <c r="R428" s="20" t="str">
        <f>IF(VLOOKUP(C428,'Current OBD'!$B$6:$AL$2097,36,0)="Yes","12"," ")</f>
        <v xml:space="preserve"> </v>
      </c>
      <c r="S428" s="44">
        <v>129</v>
      </c>
      <c r="T428" s="44">
        <v>0</v>
      </c>
      <c r="U428" s="44">
        <v>210</v>
      </c>
      <c r="V428" s="12">
        <f>S428/U428</f>
        <v>0.61428571428571432</v>
      </c>
      <c r="W428" s="12">
        <f>T428/U428</f>
        <v>0</v>
      </c>
      <c r="X428" s="12">
        <f t="shared" si="36"/>
        <v>0.61428571428571432</v>
      </c>
    </row>
    <row r="429" spans="1:24">
      <c r="A429" s="17" t="s">
        <v>1714</v>
      </c>
      <c r="B429" s="17" t="str">
        <f>VLOOKUP(C429,'Current OBD'!$B$6:$K$2098,3,0)</f>
        <v>12-110</v>
      </c>
      <c r="C429" s="18">
        <v>663969</v>
      </c>
      <c r="D429" s="8" t="s">
        <v>3553</v>
      </c>
      <c r="E429" s="20" t="str">
        <f>IF(VLOOKUP(C429,'Current OBD'!$B$6:$AL$2097,23,0)="Yes","PK"," ")</f>
        <v xml:space="preserve"> </v>
      </c>
      <c r="F429" s="20" t="str">
        <f>IF(VLOOKUP(C429,'Current OBD'!$B$6:$AL$2097,24,0)="Yes","K"," ")</f>
        <v xml:space="preserve"> </v>
      </c>
      <c r="G429" s="20" t="str">
        <f>IF(VLOOKUP(C429,'Current OBD'!$B$6:$AL$2097,25,0)="Yes","1"," ")</f>
        <v xml:space="preserve"> </v>
      </c>
      <c r="H429" s="20" t="str">
        <f>IF(VLOOKUP(C429,'Current OBD'!$B$6:$AL$2097,26,0)="Yes","2"," ")</f>
        <v xml:space="preserve"> </v>
      </c>
      <c r="I429" s="20" t="str">
        <f>IF(VLOOKUP(C429,'Current OBD'!$B$6:$AL$2097,27,0)="Yes","3"," ")</f>
        <v xml:space="preserve"> </v>
      </c>
      <c r="J429" s="20" t="str">
        <f>IF(VLOOKUP(C429,'Current OBD'!$B$6:$AL$2097,28,0)="Yes","4"," ")</f>
        <v xml:space="preserve"> </v>
      </c>
      <c r="K429" s="20" t="str">
        <f>IF(VLOOKUP(C429,'Current OBD'!$B$6:$AL$2097,29,0)="Yes","5"," ")</f>
        <v xml:space="preserve"> </v>
      </c>
      <c r="L429" s="20" t="str">
        <f>IF(VLOOKUP(C429,'Current OBD'!$B$6:$AL$2097,30,0)="Yes","6"," ")</f>
        <v xml:space="preserve"> </v>
      </c>
      <c r="M429" s="20" t="str">
        <f>IF(VLOOKUP(C429,'Current OBD'!$B$6:$AL$2097,31,0)="Yes","7"," ")</f>
        <v>7</v>
      </c>
      <c r="N429" s="20" t="str">
        <f>IF(VLOOKUP(C429,'Current OBD'!$B$6:$AL$2097,32,0)="Yes","8"," ")</f>
        <v>8</v>
      </c>
      <c r="O429" s="20" t="str">
        <f>IF(VLOOKUP(C429,'Current OBD'!$B$6:$AL$2097,33,0)="Yes","9"," ")</f>
        <v>9</v>
      </c>
      <c r="P429" s="20" t="str">
        <f>IF(VLOOKUP(C429,'Current OBD'!$B$6:$AL$2097,34,0)="Yes","10"," ")</f>
        <v>10</v>
      </c>
      <c r="Q429" s="20" t="str">
        <f>IF(VLOOKUP(C429,'Current OBD'!$B$6:$AL$2097,35,0)="Yes","11"," ")</f>
        <v>11</v>
      </c>
      <c r="R429" s="20" t="str">
        <f>IF(VLOOKUP(C429,'Current OBD'!$B$6:$AL$2097,36,0)="Yes","12"," ")</f>
        <v>12</v>
      </c>
      <c r="S429" s="44">
        <v>96</v>
      </c>
      <c r="T429" s="44">
        <v>0</v>
      </c>
      <c r="U429" s="44">
        <v>135</v>
      </c>
      <c r="V429" s="12">
        <f>S429/U429</f>
        <v>0.71111111111111114</v>
      </c>
      <c r="W429" s="12">
        <f>T429/U429</f>
        <v>0</v>
      </c>
      <c r="X429" s="12">
        <f t="shared" si="36"/>
        <v>0.71111111111111114</v>
      </c>
    </row>
    <row r="430" spans="1:24">
      <c r="A430" s="26" t="s">
        <v>995</v>
      </c>
      <c r="B430" s="26" t="s">
        <v>5198</v>
      </c>
      <c r="C430" s="10">
        <v>159983</v>
      </c>
      <c r="D430" s="13" t="s">
        <v>5197</v>
      </c>
      <c r="E430" s="19"/>
      <c r="F430" s="19"/>
      <c r="G430" s="19"/>
      <c r="H430" s="19"/>
      <c r="I430" s="19"/>
      <c r="J430" s="19"/>
      <c r="K430" s="19"/>
      <c r="L430" s="19"/>
      <c r="M430" s="19"/>
      <c r="N430" s="19"/>
      <c r="O430" s="19"/>
      <c r="P430" s="19"/>
      <c r="Q430" s="19"/>
      <c r="R430" s="19"/>
      <c r="S430" s="43">
        <v>2435</v>
      </c>
      <c r="T430" s="43">
        <v>0</v>
      </c>
      <c r="U430" s="43">
        <v>2435</v>
      </c>
      <c r="V430" s="14"/>
      <c r="W430" s="14"/>
      <c r="X430" s="14">
        <f t="shared" si="36"/>
        <v>1</v>
      </c>
    </row>
    <row r="431" spans="1:24">
      <c r="A431" s="17" t="str">
        <f>VLOOKUP(C431,'Current OBD'!$B$6:$K$2098,4,0)</f>
        <v>Grant</v>
      </c>
      <c r="B431" s="17" t="str">
        <f>VLOOKUP(C431,'Current OBD'!$B$6:$K$2098,3,0)</f>
        <v>13-073</v>
      </c>
      <c r="C431" s="18">
        <v>664615</v>
      </c>
      <c r="D431" s="8" t="s">
        <v>5199</v>
      </c>
      <c r="E431" s="20" t="str">
        <f>IF(VLOOKUP(C431,'Current OBD'!$B$6:$AL$2097,23,0)="Yes","PK"," ")</f>
        <v>PK</v>
      </c>
      <c r="F431" s="20" t="str">
        <f>IF(VLOOKUP(C431,'Current OBD'!$B$6:$AL$2097,24,0)="Yes","K"," ")</f>
        <v>K</v>
      </c>
      <c r="G431" s="20" t="str">
        <f>IF(VLOOKUP(C431,'Current OBD'!$B$6:$AL$2097,25,0)="Yes","1"," ")</f>
        <v>1</v>
      </c>
      <c r="H431" s="20" t="str">
        <f>IF(VLOOKUP(C431,'Current OBD'!$B$6:$AL$2097,26,0)="Yes","2"," ")</f>
        <v>2</v>
      </c>
      <c r="I431" s="20" t="str">
        <f>IF(VLOOKUP(C431,'Current OBD'!$B$6:$AL$2097,27,0)="Yes","3"," ")</f>
        <v>3</v>
      </c>
      <c r="J431" s="20" t="str">
        <f>IF(VLOOKUP(C431,'Current OBD'!$B$6:$AL$2097,28,0)="Yes","4"," ")</f>
        <v>4</v>
      </c>
      <c r="K431" s="20" t="str">
        <f>IF(VLOOKUP(C431,'Current OBD'!$B$6:$AL$2097,29,0)="Yes","5"," ")</f>
        <v>5</v>
      </c>
      <c r="L431" s="20" t="str">
        <f>IF(VLOOKUP(C431,'Current OBD'!$B$6:$AL$2097,30,0)="Yes","6"," ")</f>
        <v xml:space="preserve"> </v>
      </c>
      <c r="M431" s="20" t="str">
        <f>IF(VLOOKUP(C431,'Current OBD'!$B$6:$AL$2097,31,0)="Yes","7"," ")</f>
        <v xml:space="preserve"> </v>
      </c>
      <c r="N431" s="20" t="str">
        <f>IF(VLOOKUP(C431,'Current OBD'!$B$6:$AL$2097,32,0)="Yes","8"," ")</f>
        <v xml:space="preserve"> </v>
      </c>
      <c r="O431" s="20" t="str">
        <f>IF(VLOOKUP(C431,'Current OBD'!$B$6:$AL$2097,33,0)="Yes","9"," ")</f>
        <v xml:space="preserve"> </v>
      </c>
      <c r="P431" s="20" t="str">
        <f>IF(VLOOKUP(C431,'Current OBD'!$B$6:$AL$2097,34,0)="Yes","10"," ")</f>
        <v xml:space="preserve"> </v>
      </c>
      <c r="Q431" s="20" t="str">
        <f>IF(VLOOKUP(C431,'Current OBD'!$B$6:$AL$2097,35,0)="Yes","11"," ")</f>
        <v xml:space="preserve"> </v>
      </c>
      <c r="R431" s="20" t="str">
        <f>IF(VLOOKUP(C431,'Current OBD'!$B$6:$AL$2097,36,0)="Yes","12"," ")</f>
        <v xml:space="preserve"> </v>
      </c>
      <c r="S431" s="44">
        <v>457</v>
      </c>
      <c r="T431" s="44">
        <v>0</v>
      </c>
      <c r="U431" s="44">
        <v>457</v>
      </c>
      <c r="V431" s="12">
        <f t="shared" ref="V431:V436" si="41">S431/U431</f>
        <v>1</v>
      </c>
      <c r="W431" s="12">
        <f t="shared" ref="W431:W436" si="42">T431/U431</f>
        <v>0</v>
      </c>
      <c r="X431" s="12">
        <f t="shared" si="36"/>
        <v>1</v>
      </c>
    </row>
    <row r="432" spans="1:24">
      <c r="A432" s="17" t="str">
        <f>VLOOKUP(C432,'Current OBD'!$B$6:$K$2098,4,0)</f>
        <v>Grant</v>
      </c>
      <c r="B432" s="17" t="str">
        <f>VLOOKUP(C432,'Current OBD'!$B$6:$K$2098,3,0)</f>
        <v>13-073</v>
      </c>
      <c r="C432" s="18">
        <v>664400</v>
      </c>
      <c r="D432" s="8" t="s">
        <v>5204</v>
      </c>
      <c r="E432" s="20" t="str">
        <f>IF(VLOOKUP(C432,'Current OBD'!$B$6:$AL$2097,23,0)="Yes","PK"," ")</f>
        <v xml:space="preserve"> </v>
      </c>
      <c r="F432" s="20" t="str">
        <f>IF(VLOOKUP(C432,'Current OBD'!$B$6:$AL$2097,24,0)="Yes","K"," ")</f>
        <v>K</v>
      </c>
      <c r="G432" s="20" t="str">
        <f>IF(VLOOKUP(C432,'Current OBD'!$B$6:$AL$2097,25,0)="Yes","1"," ")</f>
        <v>1</v>
      </c>
      <c r="H432" s="20" t="str">
        <f>IF(VLOOKUP(C432,'Current OBD'!$B$6:$AL$2097,26,0)="Yes","2"," ")</f>
        <v>2</v>
      </c>
      <c r="I432" s="20" t="str">
        <f>IF(VLOOKUP(C432,'Current OBD'!$B$6:$AL$2097,27,0)="Yes","3"," ")</f>
        <v>3</v>
      </c>
      <c r="J432" s="20" t="str">
        <f>IF(VLOOKUP(C432,'Current OBD'!$B$6:$AL$2097,28,0)="Yes","4"," ")</f>
        <v>4</v>
      </c>
      <c r="K432" s="20" t="str">
        <f>IF(VLOOKUP(C432,'Current OBD'!$B$6:$AL$2097,29,0)="Yes","5"," ")</f>
        <v>5</v>
      </c>
      <c r="L432" s="20" t="str">
        <f>IF(VLOOKUP(C432,'Current OBD'!$B$6:$AL$2097,30,0)="Yes","6"," ")</f>
        <v xml:space="preserve"> </v>
      </c>
      <c r="M432" s="20" t="str">
        <f>IF(VLOOKUP(C432,'Current OBD'!$B$6:$AL$2097,31,0)="Yes","7"," ")</f>
        <v xml:space="preserve"> </v>
      </c>
      <c r="N432" s="20" t="str">
        <f>IF(VLOOKUP(C432,'Current OBD'!$B$6:$AL$2097,32,0)="Yes","8"," ")</f>
        <v xml:space="preserve"> </v>
      </c>
      <c r="O432" s="20" t="str">
        <f>IF(VLOOKUP(C432,'Current OBD'!$B$6:$AL$2097,33,0)="Yes","9"," ")</f>
        <v xml:space="preserve"> </v>
      </c>
      <c r="P432" s="20" t="str">
        <f>IF(VLOOKUP(C432,'Current OBD'!$B$6:$AL$2097,34,0)="Yes","10"," ")</f>
        <v xml:space="preserve"> </v>
      </c>
      <c r="Q432" s="20" t="str">
        <f>IF(VLOOKUP(C432,'Current OBD'!$B$6:$AL$2097,35,0)="Yes","11"," ")</f>
        <v xml:space="preserve"> </v>
      </c>
      <c r="R432" s="20" t="str">
        <f>IF(VLOOKUP(C432,'Current OBD'!$B$6:$AL$2097,36,0)="Yes","12"," ")</f>
        <v xml:space="preserve"> </v>
      </c>
      <c r="S432" s="44">
        <v>234</v>
      </c>
      <c r="T432" s="44">
        <v>0</v>
      </c>
      <c r="U432" s="44">
        <v>234</v>
      </c>
      <c r="V432" s="12">
        <f t="shared" si="41"/>
        <v>1</v>
      </c>
      <c r="W432" s="12">
        <f t="shared" si="42"/>
        <v>0</v>
      </c>
      <c r="X432" s="12">
        <f t="shared" si="36"/>
        <v>1</v>
      </c>
    </row>
    <row r="433" spans="1:24">
      <c r="A433" s="17" t="str">
        <f>VLOOKUP(C433,'Current OBD'!$B$6:$K$2098,4,0)</f>
        <v>Grant</v>
      </c>
      <c r="B433" s="17" t="str">
        <f>VLOOKUP(C433,'Current OBD'!$B$6:$K$2098,3,0)</f>
        <v>13-073</v>
      </c>
      <c r="C433" s="18">
        <v>661528</v>
      </c>
      <c r="D433" s="8" t="s">
        <v>5207</v>
      </c>
      <c r="E433" s="20" t="str">
        <f>IF(VLOOKUP(C433,'Current OBD'!$B$6:$AL$2097,23,0)="Yes","PK"," ")</f>
        <v>PK</v>
      </c>
      <c r="F433" s="20" t="str">
        <f>IF(VLOOKUP(C433,'Current OBD'!$B$6:$AL$2097,24,0)="Yes","K"," ")</f>
        <v>K</v>
      </c>
      <c r="G433" s="20" t="str">
        <f>IF(VLOOKUP(C433,'Current OBD'!$B$6:$AL$2097,25,0)="Yes","1"," ")</f>
        <v>1</v>
      </c>
      <c r="H433" s="20" t="str">
        <f>IF(VLOOKUP(C433,'Current OBD'!$B$6:$AL$2097,26,0)="Yes","2"," ")</f>
        <v>2</v>
      </c>
      <c r="I433" s="20" t="str">
        <f>IF(VLOOKUP(C433,'Current OBD'!$B$6:$AL$2097,27,0)="Yes","3"," ")</f>
        <v>3</v>
      </c>
      <c r="J433" s="20" t="str">
        <f>IF(VLOOKUP(C433,'Current OBD'!$B$6:$AL$2097,28,0)="Yes","4"," ")</f>
        <v>4</v>
      </c>
      <c r="K433" s="20" t="str">
        <f>IF(VLOOKUP(C433,'Current OBD'!$B$6:$AL$2097,29,0)="Yes","5"," ")</f>
        <v>5</v>
      </c>
      <c r="L433" s="20" t="str">
        <f>IF(VLOOKUP(C433,'Current OBD'!$B$6:$AL$2097,30,0)="Yes","6"," ")</f>
        <v xml:space="preserve"> </v>
      </c>
      <c r="M433" s="20" t="str">
        <f>IF(VLOOKUP(C433,'Current OBD'!$B$6:$AL$2097,31,0)="Yes","7"," ")</f>
        <v xml:space="preserve"> </v>
      </c>
      <c r="N433" s="20" t="str">
        <f>IF(VLOOKUP(C433,'Current OBD'!$B$6:$AL$2097,32,0)="Yes","8"," ")</f>
        <v xml:space="preserve"> </v>
      </c>
      <c r="O433" s="20" t="str">
        <f>IF(VLOOKUP(C433,'Current OBD'!$B$6:$AL$2097,33,0)="Yes","9"," ")</f>
        <v xml:space="preserve"> </v>
      </c>
      <c r="P433" s="20" t="str">
        <f>IF(VLOOKUP(C433,'Current OBD'!$B$6:$AL$2097,34,0)="Yes","10"," ")</f>
        <v xml:space="preserve"> </v>
      </c>
      <c r="Q433" s="20" t="str">
        <f>IF(VLOOKUP(C433,'Current OBD'!$B$6:$AL$2097,35,0)="Yes","11"," ")</f>
        <v xml:space="preserve"> </v>
      </c>
      <c r="R433" s="20" t="str">
        <f>IF(VLOOKUP(C433,'Current OBD'!$B$6:$AL$2097,36,0)="Yes","12"," ")</f>
        <v xml:space="preserve"> </v>
      </c>
      <c r="S433" s="44">
        <v>348</v>
      </c>
      <c r="T433" s="44">
        <v>0</v>
      </c>
      <c r="U433" s="44">
        <v>348</v>
      </c>
      <c r="V433" s="12">
        <f t="shared" si="41"/>
        <v>1</v>
      </c>
      <c r="W433" s="12">
        <f t="shared" si="42"/>
        <v>0</v>
      </c>
      <c r="X433" s="12">
        <f t="shared" si="36"/>
        <v>1</v>
      </c>
    </row>
    <row r="434" spans="1:24">
      <c r="A434" s="17" t="str">
        <f>VLOOKUP(C434,'Current OBD'!$B$6:$K$2098,4,0)</f>
        <v>Grant</v>
      </c>
      <c r="B434" s="17" t="str">
        <f>VLOOKUP(C434,'Current OBD'!$B$6:$K$2098,3,0)</f>
        <v>13-073</v>
      </c>
      <c r="C434" s="18">
        <v>687484</v>
      </c>
      <c r="D434" s="8" t="s">
        <v>5209</v>
      </c>
      <c r="E434" s="20" t="str">
        <f>IF(VLOOKUP(C434,'Current OBD'!$B$6:$AL$2097,23,0)="Yes","PK"," ")</f>
        <v xml:space="preserve"> </v>
      </c>
      <c r="F434" s="20" t="str">
        <f>IF(VLOOKUP(C434,'Current OBD'!$B$6:$AL$2097,24,0)="Yes","K"," ")</f>
        <v xml:space="preserve"> </v>
      </c>
      <c r="G434" s="20" t="str">
        <f>IF(VLOOKUP(C434,'Current OBD'!$B$6:$AL$2097,25,0)="Yes","1"," ")</f>
        <v xml:space="preserve"> </v>
      </c>
      <c r="H434" s="20" t="str">
        <f>IF(VLOOKUP(C434,'Current OBD'!$B$6:$AL$2097,26,0)="Yes","2"," ")</f>
        <v xml:space="preserve"> </v>
      </c>
      <c r="I434" s="20" t="str">
        <f>IF(VLOOKUP(C434,'Current OBD'!$B$6:$AL$2097,27,0)="Yes","3"," ")</f>
        <v xml:space="preserve"> </v>
      </c>
      <c r="J434" s="20" t="str">
        <f>IF(VLOOKUP(C434,'Current OBD'!$B$6:$AL$2097,28,0)="Yes","4"," ")</f>
        <v xml:space="preserve"> </v>
      </c>
      <c r="K434" s="20" t="str">
        <f>IF(VLOOKUP(C434,'Current OBD'!$B$6:$AL$2097,29,0)="Yes","5"," ")</f>
        <v xml:space="preserve"> </v>
      </c>
      <c r="L434" s="20" t="str">
        <f>IF(VLOOKUP(C434,'Current OBD'!$B$6:$AL$2097,30,0)="Yes","6"," ")</f>
        <v xml:space="preserve"> </v>
      </c>
      <c r="M434" s="20" t="str">
        <f>IF(VLOOKUP(C434,'Current OBD'!$B$6:$AL$2097,31,0)="Yes","7"," ")</f>
        <v xml:space="preserve"> </v>
      </c>
      <c r="N434" s="20" t="str">
        <f>IF(VLOOKUP(C434,'Current OBD'!$B$6:$AL$2097,32,0)="Yes","8"," ")</f>
        <v xml:space="preserve"> </v>
      </c>
      <c r="O434" s="20" t="str">
        <f>IF(VLOOKUP(C434,'Current OBD'!$B$6:$AL$2097,33,0)="Yes","9"," ")</f>
        <v>9</v>
      </c>
      <c r="P434" s="20" t="str">
        <f>IF(VLOOKUP(C434,'Current OBD'!$B$6:$AL$2097,34,0)="Yes","10"," ")</f>
        <v>10</v>
      </c>
      <c r="Q434" s="20" t="str">
        <f>IF(VLOOKUP(C434,'Current OBD'!$B$6:$AL$2097,35,0)="Yes","11"," ")</f>
        <v>11</v>
      </c>
      <c r="R434" s="20" t="str">
        <f>IF(VLOOKUP(C434,'Current OBD'!$B$6:$AL$2097,36,0)="Yes","12"," ")</f>
        <v>12</v>
      </c>
      <c r="S434" s="44">
        <v>31</v>
      </c>
      <c r="T434" s="44">
        <v>0</v>
      </c>
      <c r="U434" s="44">
        <v>31</v>
      </c>
      <c r="V434" s="12">
        <f t="shared" si="41"/>
        <v>1</v>
      </c>
      <c r="W434" s="12">
        <f t="shared" si="42"/>
        <v>0</v>
      </c>
      <c r="X434" s="12">
        <f t="shared" si="36"/>
        <v>1</v>
      </c>
    </row>
    <row r="435" spans="1:24">
      <c r="A435" s="17" t="str">
        <f>VLOOKUP(C435,'Current OBD'!$B$6:$K$2098,4,0)</f>
        <v>Grant</v>
      </c>
      <c r="B435" s="17" t="str">
        <f>VLOOKUP(C435,'Current OBD'!$B$6:$K$2098,3,0)</f>
        <v>13-073</v>
      </c>
      <c r="C435" s="18">
        <v>664874</v>
      </c>
      <c r="D435" s="8" t="s">
        <v>5211</v>
      </c>
      <c r="E435" s="20" t="str">
        <f>IF(VLOOKUP(C435,'Current OBD'!$B$6:$AL$2097,23,0)="Yes","PK"," ")</f>
        <v xml:space="preserve"> </v>
      </c>
      <c r="F435" s="20" t="str">
        <f>IF(VLOOKUP(C435,'Current OBD'!$B$6:$AL$2097,24,0)="Yes","K"," ")</f>
        <v xml:space="preserve"> </v>
      </c>
      <c r="G435" s="20" t="str">
        <f>IF(VLOOKUP(C435,'Current OBD'!$B$6:$AL$2097,25,0)="Yes","1"," ")</f>
        <v xml:space="preserve"> </v>
      </c>
      <c r="H435" s="20" t="str">
        <f>IF(VLOOKUP(C435,'Current OBD'!$B$6:$AL$2097,26,0)="Yes","2"," ")</f>
        <v xml:space="preserve"> </v>
      </c>
      <c r="I435" s="20" t="str">
        <f>IF(VLOOKUP(C435,'Current OBD'!$B$6:$AL$2097,27,0)="Yes","3"," ")</f>
        <v xml:space="preserve"> </v>
      </c>
      <c r="J435" s="20" t="str">
        <f>IF(VLOOKUP(C435,'Current OBD'!$B$6:$AL$2097,28,0)="Yes","4"," ")</f>
        <v xml:space="preserve"> </v>
      </c>
      <c r="K435" s="20" t="str">
        <f>IF(VLOOKUP(C435,'Current OBD'!$B$6:$AL$2097,29,0)="Yes","5"," ")</f>
        <v xml:space="preserve"> </v>
      </c>
      <c r="L435" s="20" t="str">
        <f>IF(VLOOKUP(C435,'Current OBD'!$B$6:$AL$2097,30,0)="Yes","6"," ")</f>
        <v xml:space="preserve"> </v>
      </c>
      <c r="M435" s="20" t="str">
        <f>IF(VLOOKUP(C435,'Current OBD'!$B$6:$AL$2097,31,0)="Yes","7"," ")</f>
        <v xml:space="preserve"> </v>
      </c>
      <c r="N435" s="20" t="str">
        <f>IF(VLOOKUP(C435,'Current OBD'!$B$6:$AL$2097,32,0)="Yes","8"," ")</f>
        <v xml:space="preserve"> </v>
      </c>
      <c r="O435" s="20" t="str">
        <f>IF(VLOOKUP(C435,'Current OBD'!$B$6:$AL$2097,33,0)="Yes","9"," ")</f>
        <v>9</v>
      </c>
      <c r="P435" s="20" t="str">
        <f>IF(VLOOKUP(C435,'Current OBD'!$B$6:$AL$2097,34,0)="Yes","10"," ")</f>
        <v>10</v>
      </c>
      <c r="Q435" s="20" t="str">
        <f>IF(VLOOKUP(C435,'Current OBD'!$B$6:$AL$2097,35,0)="Yes","11"," ")</f>
        <v>11</v>
      </c>
      <c r="R435" s="20" t="str">
        <f>IF(VLOOKUP(C435,'Current OBD'!$B$6:$AL$2097,36,0)="Yes","12"," ")</f>
        <v>12</v>
      </c>
      <c r="S435" s="44">
        <v>768</v>
      </c>
      <c r="T435" s="44">
        <v>0</v>
      </c>
      <c r="U435" s="44">
        <v>768</v>
      </c>
      <c r="V435" s="12">
        <f t="shared" si="41"/>
        <v>1</v>
      </c>
      <c r="W435" s="12">
        <f t="shared" si="42"/>
        <v>0</v>
      </c>
      <c r="X435" s="12">
        <f t="shared" si="36"/>
        <v>1</v>
      </c>
    </row>
    <row r="436" spans="1:24">
      <c r="A436" s="17" t="str">
        <f>VLOOKUP(C436,'Current OBD'!$B$6:$K$2098,4,0)</f>
        <v>Grant</v>
      </c>
      <c r="B436" s="17" t="str">
        <f>VLOOKUP(C436,'Current OBD'!$B$6:$K$2098,3,0)</f>
        <v>13-073</v>
      </c>
      <c r="C436" s="18">
        <v>664156</v>
      </c>
      <c r="D436" s="8" t="s">
        <v>5213</v>
      </c>
      <c r="E436" s="20" t="str">
        <f>IF(VLOOKUP(C436,'Current OBD'!$B$6:$AL$2097,23,0)="Yes","PK"," ")</f>
        <v xml:space="preserve"> </v>
      </c>
      <c r="F436" s="20" t="str">
        <f>IF(VLOOKUP(C436,'Current OBD'!$B$6:$AL$2097,24,0)="Yes","K"," ")</f>
        <v xml:space="preserve"> </v>
      </c>
      <c r="G436" s="20" t="str">
        <f>IF(VLOOKUP(C436,'Current OBD'!$B$6:$AL$2097,25,0)="Yes","1"," ")</f>
        <v xml:space="preserve"> </v>
      </c>
      <c r="H436" s="20" t="str">
        <f>IF(VLOOKUP(C436,'Current OBD'!$B$6:$AL$2097,26,0)="Yes","2"," ")</f>
        <v xml:space="preserve"> </v>
      </c>
      <c r="I436" s="20" t="str">
        <f>IF(VLOOKUP(C436,'Current OBD'!$B$6:$AL$2097,27,0)="Yes","3"," ")</f>
        <v xml:space="preserve"> </v>
      </c>
      <c r="J436" s="20" t="str">
        <f>IF(VLOOKUP(C436,'Current OBD'!$B$6:$AL$2097,28,0)="Yes","4"," ")</f>
        <v xml:space="preserve"> </v>
      </c>
      <c r="K436" s="20" t="str">
        <f>IF(VLOOKUP(C436,'Current OBD'!$B$6:$AL$2097,29,0)="Yes","5"," ")</f>
        <v xml:space="preserve"> </v>
      </c>
      <c r="L436" s="20" t="str">
        <f>IF(VLOOKUP(C436,'Current OBD'!$B$6:$AL$2097,30,0)="Yes","6"," ")</f>
        <v>6</v>
      </c>
      <c r="M436" s="20" t="str">
        <f>IF(VLOOKUP(C436,'Current OBD'!$B$6:$AL$2097,31,0)="Yes","7"," ")</f>
        <v>7</v>
      </c>
      <c r="N436" s="20" t="str">
        <f>IF(VLOOKUP(C436,'Current OBD'!$B$6:$AL$2097,32,0)="Yes","8"," ")</f>
        <v>8</v>
      </c>
      <c r="O436" s="20" t="str">
        <f>IF(VLOOKUP(C436,'Current OBD'!$B$6:$AL$2097,33,0)="Yes","9"," ")</f>
        <v xml:space="preserve"> </v>
      </c>
      <c r="P436" s="20" t="str">
        <f>IF(VLOOKUP(C436,'Current OBD'!$B$6:$AL$2097,34,0)="Yes","10"," ")</f>
        <v xml:space="preserve"> </v>
      </c>
      <c r="Q436" s="20" t="str">
        <f>IF(VLOOKUP(C436,'Current OBD'!$B$6:$AL$2097,35,0)="Yes","11"," ")</f>
        <v xml:space="preserve"> </v>
      </c>
      <c r="R436" s="20" t="str">
        <f>IF(VLOOKUP(C436,'Current OBD'!$B$6:$AL$2097,36,0)="Yes","12"," ")</f>
        <v xml:space="preserve"> </v>
      </c>
      <c r="S436" s="44">
        <v>597</v>
      </c>
      <c r="T436" s="44">
        <v>0</v>
      </c>
      <c r="U436" s="44">
        <v>597</v>
      </c>
      <c r="V436" s="12">
        <f t="shared" si="41"/>
        <v>1</v>
      </c>
      <c r="W436" s="12">
        <f t="shared" si="42"/>
        <v>0</v>
      </c>
      <c r="X436" s="12">
        <f t="shared" si="36"/>
        <v>1</v>
      </c>
    </row>
    <row r="437" spans="1:24">
      <c r="A437" s="26" t="s">
        <v>995</v>
      </c>
      <c r="B437" s="26" t="s">
        <v>3723</v>
      </c>
      <c r="C437" s="10">
        <v>159963</v>
      </c>
      <c r="D437" s="13" t="s">
        <v>3722</v>
      </c>
      <c r="E437" s="19"/>
      <c r="F437" s="19"/>
      <c r="G437" s="19"/>
      <c r="H437" s="19"/>
      <c r="I437" s="19"/>
      <c r="J437" s="19"/>
      <c r="K437" s="19"/>
      <c r="L437" s="19"/>
      <c r="M437" s="19"/>
      <c r="N437" s="19"/>
      <c r="O437" s="19"/>
      <c r="P437" s="19"/>
      <c r="Q437" s="19"/>
      <c r="R437" s="19"/>
      <c r="S437" s="43">
        <v>3104</v>
      </c>
      <c r="T437" s="43">
        <v>0</v>
      </c>
      <c r="U437" s="43">
        <v>3253</v>
      </c>
      <c r="V437" s="14"/>
      <c r="W437" s="14"/>
      <c r="X437" s="14">
        <f t="shared" si="36"/>
        <v>0.9541961266523209</v>
      </c>
    </row>
    <row r="438" spans="1:24">
      <c r="A438" s="17" t="str">
        <f>VLOOKUP(C438,'Current OBD'!$B$6:$K$2098,4,0)</f>
        <v>Grant</v>
      </c>
      <c r="B438" s="17" t="str">
        <f>VLOOKUP(C438,'Current OBD'!$B$6:$K$2098,3,0)</f>
        <v>13-144</v>
      </c>
      <c r="C438" s="18">
        <v>685791</v>
      </c>
      <c r="D438" s="8" t="s">
        <v>3724</v>
      </c>
      <c r="E438" s="20" t="str">
        <f>IF(VLOOKUP(C438,'Current OBD'!$B$6:$AL$2097,23,0)="Yes","PK"," ")</f>
        <v xml:space="preserve"> </v>
      </c>
      <c r="F438" s="20" t="str">
        <f>IF(VLOOKUP(C438,'Current OBD'!$B$6:$AL$2097,24,0)="Yes","K"," ")</f>
        <v>K</v>
      </c>
      <c r="G438" s="20" t="str">
        <f>IF(VLOOKUP(C438,'Current OBD'!$B$6:$AL$2097,25,0)="Yes","1"," ")</f>
        <v>1</v>
      </c>
      <c r="H438" s="20" t="str">
        <f>IF(VLOOKUP(C438,'Current OBD'!$B$6:$AL$2097,26,0)="Yes","2"," ")</f>
        <v>2</v>
      </c>
      <c r="I438" s="20" t="str">
        <f>IF(VLOOKUP(C438,'Current OBD'!$B$6:$AL$2097,27,0)="Yes","3"," ")</f>
        <v>3</v>
      </c>
      <c r="J438" s="20" t="str">
        <f>IF(VLOOKUP(C438,'Current OBD'!$B$6:$AL$2097,28,0)="Yes","4"," ")</f>
        <v>4</v>
      </c>
      <c r="K438" s="20" t="str">
        <f>IF(VLOOKUP(C438,'Current OBD'!$B$6:$AL$2097,29,0)="Yes","5"," ")</f>
        <v>5</v>
      </c>
      <c r="L438" s="20" t="str">
        <f>IF(VLOOKUP(C438,'Current OBD'!$B$6:$AL$2097,30,0)="Yes","6"," ")</f>
        <v xml:space="preserve"> </v>
      </c>
      <c r="M438" s="20" t="str">
        <f>IF(VLOOKUP(C438,'Current OBD'!$B$6:$AL$2097,31,0)="Yes","7"," ")</f>
        <v xml:space="preserve"> </v>
      </c>
      <c r="N438" s="20" t="str">
        <f>IF(VLOOKUP(C438,'Current OBD'!$B$6:$AL$2097,32,0)="Yes","8"," ")</f>
        <v xml:space="preserve"> </v>
      </c>
      <c r="O438" s="20" t="str">
        <f>IF(VLOOKUP(C438,'Current OBD'!$B$6:$AL$2097,33,0)="Yes","9"," ")</f>
        <v xml:space="preserve"> </v>
      </c>
      <c r="P438" s="20" t="str">
        <f>IF(VLOOKUP(C438,'Current OBD'!$B$6:$AL$2097,34,0)="Yes","10"," ")</f>
        <v xml:space="preserve"> </v>
      </c>
      <c r="Q438" s="20" t="str">
        <f>IF(VLOOKUP(C438,'Current OBD'!$B$6:$AL$2097,35,0)="Yes","11"," ")</f>
        <v xml:space="preserve"> </v>
      </c>
      <c r="R438" s="20" t="str">
        <f>IF(VLOOKUP(C438,'Current OBD'!$B$6:$AL$2097,36,0)="Yes","12"," ")</f>
        <v xml:space="preserve"> </v>
      </c>
      <c r="S438" s="44">
        <v>383</v>
      </c>
      <c r="T438" s="44">
        <v>0</v>
      </c>
      <c r="U438" s="44">
        <v>393</v>
      </c>
      <c r="V438" s="12">
        <f t="shared" ref="V438:V445" si="43">S438/U438</f>
        <v>0.97455470737913485</v>
      </c>
      <c r="W438" s="12">
        <f t="shared" ref="W438:W445" si="44">T438/U438</f>
        <v>0</v>
      </c>
      <c r="X438" s="12">
        <f t="shared" si="36"/>
        <v>0.97455470737913485</v>
      </c>
    </row>
    <row r="439" spans="1:24">
      <c r="A439" s="17" t="str">
        <f>VLOOKUP(C439,'Current OBD'!$B$6:$K$2098,4,0)</f>
        <v>Grant</v>
      </c>
      <c r="B439" s="17" t="str">
        <f>VLOOKUP(C439,'Current OBD'!$B$6:$K$2098,3,0)</f>
        <v>13-144</v>
      </c>
      <c r="C439" s="18">
        <v>665244</v>
      </c>
      <c r="D439" s="8" t="s">
        <v>3728</v>
      </c>
      <c r="E439" s="20" t="str">
        <f>IF(VLOOKUP(C439,'Current OBD'!$B$6:$AL$2097,23,0)="Yes","PK"," ")</f>
        <v xml:space="preserve"> </v>
      </c>
      <c r="F439" s="20" t="str">
        <f>IF(VLOOKUP(C439,'Current OBD'!$B$6:$AL$2097,24,0)="Yes","K"," ")</f>
        <v>K</v>
      </c>
      <c r="G439" s="20" t="str">
        <f>IF(VLOOKUP(C439,'Current OBD'!$B$6:$AL$2097,25,0)="Yes","1"," ")</f>
        <v>1</v>
      </c>
      <c r="H439" s="20" t="str">
        <f>IF(VLOOKUP(C439,'Current OBD'!$B$6:$AL$2097,26,0)="Yes","2"," ")</f>
        <v>2</v>
      </c>
      <c r="I439" s="20" t="str">
        <f>IF(VLOOKUP(C439,'Current OBD'!$B$6:$AL$2097,27,0)="Yes","3"," ")</f>
        <v>3</v>
      </c>
      <c r="J439" s="20" t="str">
        <f>IF(VLOOKUP(C439,'Current OBD'!$B$6:$AL$2097,28,0)="Yes","4"," ")</f>
        <v>4</v>
      </c>
      <c r="K439" s="20" t="str">
        <f>IF(VLOOKUP(C439,'Current OBD'!$B$6:$AL$2097,29,0)="Yes","5"," ")</f>
        <v>5</v>
      </c>
      <c r="L439" s="20" t="str">
        <f>IF(VLOOKUP(C439,'Current OBD'!$B$6:$AL$2097,30,0)="Yes","6"," ")</f>
        <v xml:space="preserve"> </v>
      </c>
      <c r="M439" s="20" t="str">
        <f>IF(VLOOKUP(C439,'Current OBD'!$B$6:$AL$2097,31,0)="Yes","7"," ")</f>
        <v xml:space="preserve"> </v>
      </c>
      <c r="N439" s="20" t="str">
        <f>IF(VLOOKUP(C439,'Current OBD'!$B$6:$AL$2097,32,0)="Yes","8"," ")</f>
        <v xml:space="preserve"> </v>
      </c>
      <c r="O439" s="20" t="str">
        <f>IF(VLOOKUP(C439,'Current OBD'!$B$6:$AL$2097,33,0)="Yes","9"," ")</f>
        <v xml:space="preserve"> </v>
      </c>
      <c r="P439" s="20" t="str">
        <f>IF(VLOOKUP(C439,'Current OBD'!$B$6:$AL$2097,34,0)="Yes","10"," ")</f>
        <v xml:space="preserve"> </v>
      </c>
      <c r="Q439" s="20" t="str">
        <f>IF(VLOOKUP(C439,'Current OBD'!$B$6:$AL$2097,35,0)="Yes","11"," ")</f>
        <v xml:space="preserve"> </v>
      </c>
      <c r="R439" s="20" t="str">
        <f>IF(VLOOKUP(C439,'Current OBD'!$B$6:$AL$2097,36,0)="Yes","12"," ")</f>
        <v xml:space="preserve"> </v>
      </c>
      <c r="S439" s="44">
        <v>165</v>
      </c>
      <c r="T439" s="44">
        <v>0</v>
      </c>
      <c r="U439" s="44">
        <v>165</v>
      </c>
      <c r="V439" s="12">
        <f t="shared" si="43"/>
        <v>1</v>
      </c>
      <c r="W439" s="12">
        <f t="shared" si="44"/>
        <v>0</v>
      </c>
      <c r="X439" s="12">
        <f t="shared" si="36"/>
        <v>1</v>
      </c>
    </row>
    <row r="440" spans="1:24">
      <c r="A440" s="17" t="str">
        <f>VLOOKUP(C440,'Current OBD'!$B$6:$K$2098,4,0)</f>
        <v>Grant</v>
      </c>
      <c r="B440" s="17" t="str">
        <f>VLOOKUP(C440,'Current OBD'!$B$6:$K$2098,3,0)</f>
        <v>13-144</v>
      </c>
      <c r="C440" s="18">
        <v>664957</v>
      </c>
      <c r="D440" s="8" t="s">
        <v>3730</v>
      </c>
      <c r="E440" s="20" t="str">
        <f>IF(VLOOKUP(C440,'Current OBD'!$B$6:$AL$2097,23,0)="Yes","PK"," ")</f>
        <v xml:space="preserve"> </v>
      </c>
      <c r="F440" s="20" t="str">
        <f>IF(VLOOKUP(C440,'Current OBD'!$B$6:$AL$2097,24,0)="Yes","K"," ")</f>
        <v>K</v>
      </c>
      <c r="G440" s="20" t="str">
        <f>IF(VLOOKUP(C440,'Current OBD'!$B$6:$AL$2097,25,0)="Yes","1"," ")</f>
        <v>1</v>
      </c>
      <c r="H440" s="20" t="str">
        <f>IF(VLOOKUP(C440,'Current OBD'!$B$6:$AL$2097,26,0)="Yes","2"," ")</f>
        <v>2</v>
      </c>
      <c r="I440" s="20" t="str">
        <f>IF(VLOOKUP(C440,'Current OBD'!$B$6:$AL$2097,27,0)="Yes","3"," ")</f>
        <v>3</v>
      </c>
      <c r="J440" s="20" t="str">
        <f>IF(VLOOKUP(C440,'Current OBD'!$B$6:$AL$2097,28,0)="Yes","4"," ")</f>
        <v>4</v>
      </c>
      <c r="K440" s="20" t="str">
        <f>IF(VLOOKUP(C440,'Current OBD'!$B$6:$AL$2097,29,0)="Yes","5"," ")</f>
        <v>5</v>
      </c>
      <c r="L440" s="20" t="str">
        <f>IF(VLOOKUP(C440,'Current OBD'!$B$6:$AL$2097,30,0)="Yes","6"," ")</f>
        <v xml:space="preserve"> </v>
      </c>
      <c r="M440" s="20" t="str">
        <f>IF(VLOOKUP(C440,'Current OBD'!$B$6:$AL$2097,31,0)="Yes","7"," ")</f>
        <v xml:space="preserve"> </v>
      </c>
      <c r="N440" s="20" t="str">
        <f>IF(VLOOKUP(C440,'Current OBD'!$B$6:$AL$2097,32,0)="Yes","8"," ")</f>
        <v xml:space="preserve"> </v>
      </c>
      <c r="O440" s="20" t="str">
        <f>IF(VLOOKUP(C440,'Current OBD'!$B$6:$AL$2097,33,0)="Yes","9"," ")</f>
        <v xml:space="preserve"> </v>
      </c>
      <c r="P440" s="20" t="str">
        <f>IF(VLOOKUP(C440,'Current OBD'!$B$6:$AL$2097,34,0)="Yes","10"," ")</f>
        <v xml:space="preserve"> </v>
      </c>
      <c r="Q440" s="20" t="str">
        <f>IF(VLOOKUP(C440,'Current OBD'!$B$6:$AL$2097,35,0)="Yes","11"," ")</f>
        <v xml:space="preserve"> </v>
      </c>
      <c r="R440" s="20" t="str">
        <f>IF(VLOOKUP(C440,'Current OBD'!$B$6:$AL$2097,36,0)="Yes","12"," ")</f>
        <v xml:space="preserve"> </v>
      </c>
      <c r="S440" s="44">
        <v>236</v>
      </c>
      <c r="T440" s="44">
        <v>0</v>
      </c>
      <c r="U440" s="44">
        <v>296</v>
      </c>
      <c r="V440" s="12">
        <f t="shared" si="43"/>
        <v>0.79729729729729726</v>
      </c>
      <c r="W440" s="12">
        <f t="shared" si="44"/>
        <v>0</v>
      </c>
      <c r="X440" s="12">
        <f t="shared" si="36"/>
        <v>0.79729729729729726</v>
      </c>
    </row>
    <row r="441" spans="1:24">
      <c r="A441" s="17" t="str">
        <f>VLOOKUP(C441,'Current OBD'!$B$6:$K$2098,4,0)</f>
        <v>Grant</v>
      </c>
      <c r="B441" s="17" t="str">
        <f>VLOOKUP(C441,'Current OBD'!$B$6:$K$2098,3,0)</f>
        <v>13-144</v>
      </c>
      <c r="C441" s="18">
        <v>661443</v>
      </c>
      <c r="D441" s="8" t="s">
        <v>3080</v>
      </c>
      <c r="E441" s="20" t="str">
        <f>IF(VLOOKUP(C441,'Current OBD'!$B$6:$AL$2097,23,0)="Yes","PK"," ")</f>
        <v xml:space="preserve"> </v>
      </c>
      <c r="F441" s="20" t="str">
        <f>IF(VLOOKUP(C441,'Current OBD'!$B$6:$AL$2097,24,0)="Yes","K"," ")</f>
        <v>K</v>
      </c>
      <c r="G441" s="20" t="str">
        <f>IF(VLOOKUP(C441,'Current OBD'!$B$6:$AL$2097,25,0)="Yes","1"," ")</f>
        <v>1</v>
      </c>
      <c r="H441" s="20" t="str">
        <f>IF(VLOOKUP(C441,'Current OBD'!$B$6:$AL$2097,26,0)="Yes","2"," ")</f>
        <v>2</v>
      </c>
      <c r="I441" s="20" t="str">
        <f>IF(VLOOKUP(C441,'Current OBD'!$B$6:$AL$2097,27,0)="Yes","3"," ")</f>
        <v>3</v>
      </c>
      <c r="J441" s="20" t="str">
        <f>IF(VLOOKUP(C441,'Current OBD'!$B$6:$AL$2097,28,0)="Yes","4"," ")</f>
        <v>4</v>
      </c>
      <c r="K441" s="20" t="str">
        <f>IF(VLOOKUP(C441,'Current OBD'!$B$6:$AL$2097,29,0)="Yes","5"," ")</f>
        <v>5</v>
      </c>
      <c r="L441" s="20" t="str">
        <f>IF(VLOOKUP(C441,'Current OBD'!$B$6:$AL$2097,30,0)="Yes","6"," ")</f>
        <v xml:space="preserve"> </v>
      </c>
      <c r="M441" s="20" t="str">
        <f>IF(VLOOKUP(C441,'Current OBD'!$B$6:$AL$2097,31,0)="Yes","7"," ")</f>
        <v xml:space="preserve"> </v>
      </c>
      <c r="N441" s="20" t="str">
        <f>IF(VLOOKUP(C441,'Current OBD'!$B$6:$AL$2097,32,0)="Yes","8"," ")</f>
        <v xml:space="preserve"> </v>
      </c>
      <c r="O441" s="20" t="str">
        <f>IF(VLOOKUP(C441,'Current OBD'!$B$6:$AL$2097,33,0)="Yes","9"," ")</f>
        <v xml:space="preserve"> </v>
      </c>
      <c r="P441" s="20" t="str">
        <f>IF(VLOOKUP(C441,'Current OBD'!$B$6:$AL$2097,34,0)="Yes","10"," ")</f>
        <v xml:space="preserve"> </v>
      </c>
      <c r="Q441" s="20" t="str">
        <f>IF(VLOOKUP(C441,'Current OBD'!$B$6:$AL$2097,35,0)="Yes","11"," ")</f>
        <v xml:space="preserve"> </v>
      </c>
      <c r="R441" s="20" t="str">
        <f>IF(VLOOKUP(C441,'Current OBD'!$B$6:$AL$2097,36,0)="Yes","12"," ")</f>
        <v xml:space="preserve"> </v>
      </c>
      <c r="S441" s="44">
        <v>275</v>
      </c>
      <c r="T441" s="44">
        <v>0</v>
      </c>
      <c r="U441" s="44">
        <v>275</v>
      </c>
      <c r="V441" s="12">
        <f t="shared" si="43"/>
        <v>1</v>
      </c>
      <c r="W441" s="12">
        <f t="shared" si="44"/>
        <v>0</v>
      </c>
      <c r="X441" s="12">
        <f t="shared" si="36"/>
        <v>1</v>
      </c>
    </row>
    <row r="442" spans="1:24">
      <c r="A442" s="17" t="str">
        <f>VLOOKUP(C442,'Current OBD'!$B$6:$K$2098,4,0)</f>
        <v>Grant</v>
      </c>
      <c r="B442" s="17" t="str">
        <f>VLOOKUP(C442,'Current OBD'!$B$6:$K$2098,3,0)</f>
        <v>13-144</v>
      </c>
      <c r="C442" s="18">
        <v>665608</v>
      </c>
      <c r="D442" s="8" t="s">
        <v>127</v>
      </c>
      <c r="E442" s="20" t="str">
        <f>IF(VLOOKUP(C442,'Current OBD'!$B$6:$AL$2097,23,0)="Yes","PK"," ")</f>
        <v xml:space="preserve"> </v>
      </c>
      <c r="F442" s="20" t="str">
        <f>IF(VLOOKUP(C442,'Current OBD'!$B$6:$AL$2097,24,0)="Yes","K"," ")</f>
        <v>K</v>
      </c>
      <c r="G442" s="20" t="str">
        <f>IF(VLOOKUP(C442,'Current OBD'!$B$6:$AL$2097,25,0)="Yes","1"," ")</f>
        <v>1</v>
      </c>
      <c r="H442" s="20" t="str">
        <f>IF(VLOOKUP(C442,'Current OBD'!$B$6:$AL$2097,26,0)="Yes","2"," ")</f>
        <v>2</v>
      </c>
      <c r="I442" s="20" t="str">
        <f>IF(VLOOKUP(C442,'Current OBD'!$B$6:$AL$2097,27,0)="Yes","3"," ")</f>
        <v>3</v>
      </c>
      <c r="J442" s="20" t="str">
        <f>IF(VLOOKUP(C442,'Current OBD'!$B$6:$AL$2097,28,0)="Yes","4"," ")</f>
        <v>4</v>
      </c>
      <c r="K442" s="20" t="str">
        <f>IF(VLOOKUP(C442,'Current OBD'!$B$6:$AL$2097,29,0)="Yes","5"," ")</f>
        <v>5</v>
      </c>
      <c r="L442" s="20" t="str">
        <f>IF(VLOOKUP(C442,'Current OBD'!$B$6:$AL$2097,30,0)="Yes","6"," ")</f>
        <v xml:space="preserve"> </v>
      </c>
      <c r="M442" s="20" t="str">
        <f>IF(VLOOKUP(C442,'Current OBD'!$B$6:$AL$2097,31,0)="Yes","7"," ")</f>
        <v xml:space="preserve"> </v>
      </c>
      <c r="N442" s="20" t="str">
        <f>IF(VLOOKUP(C442,'Current OBD'!$B$6:$AL$2097,32,0)="Yes","8"," ")</f>
        <v xml:space="preserve"> </v>
      </c>
      <c r="O442" s="20" t="str">
        <f>IF(VLOOKUP(C442,'Current OBD'!$B$6:$AL$2097,33,0)="Yes","9"," ")</f>
        <v xml:space="preserve"> </v>
      </c>
      <c r="P442" s="20" t="str">
        <f>IF(VLOOKUP(C442,'Current OBD'!$B$6:$AL$2097,34,0)="Yes","10"," ")</f>
        <v xml:space="preserve"> </v>
      </c>
      <c r="Q442" s="20" t="str">
        <f>IF(VLOOKUP(C442,'Current OBD'!$B$6:$AL$2097,35,0)="Yes","11"," ")</f>
        <v xml:space="preserve"> </v>
      </c>
      <c r="R442" s="20" t="str">
        <f>IF(VLOOKUP(C442,'Current OBD'!$B$6:$AL$2097,36,0)="Yes","12"," ")</f>
        <v xml:space="preserve"> </v>
      </c>
      <c r="S442" s="44">
        <v>307</v>
      </c>
      <c r="T442" s="44">
        <v>0</v>
      </c>
      <c r="U442" s="44">
        <v>307</v>
      </c>
      <c r="V442" s="12">
        <f t="shared" si="43"/>
        <v>1</v>
      </c>
      <c r="W442" s="12">
        <f t="shared" si="44"/>
        <v>0</v>
      </c>
      <c r="X442" s="12">
        <f t="shared" si="36"/>
        <v>1</v>
      </c>
    </row>
    <row r="443" spans="1:24">
      <c r="A443" s="17" t="str">
        <f>VLOOKUP(C443,'Current OBD'!$B$6:$K$2098,4,0)</f>
        <v>Grant</v>
      </c>
      <c r="B443" s="17" t="str">
        <f>VLOOKUP(C443,'Current OBD'!$B$6:$K$2098,3,0)</f>
        <v>13-144</v>
      </c>
      <c r="C443" s="18">
        <v>661445</v>
      </c>
      <c r="D443" s="8" t="s">
        <v>3734</v>
      </c>
      <c r="E443" s="20" t="str">
        <f>IF(VLOOKUP(C443,'Current OBD'!$B$6:$AL$2097,23,0)="Yes","PK"," ")</f>
        <v xml:space="preserve"> </v>
      </c>
      <c r="F443" s="20" t="str">
        <f>IF(VLOOKUP(C443,'Current OBD'!$B$6:$AL$2097,24,0)="Yes","K"," ")</f>
        <v xml:space="preserve"> </v>
      </c>
      <c r="G443" s="20" t="str">
        <f>IF(VLOOKUP(C443,'Current OBD'!$B$6:$AL$2097,25,0)="Yes","1"," ")</f>
        <v xml:space="preserve"> </v>
      </c>
      <c r="H443" s="20" t="str">
        <f>IF(VLOOKUP(C443,'Current OBD'!$B$6:$AL$2097,26,0)="Yes","2"," ")</f>
        <v xml:space="preserve"> </v>
      </c>
      <c r="I443" s="20" t="str">
        <f>IF(VLOOKUP(C443,'Current OBD'!$B$6:$AL$2097,27,0)="Yes","3"," ")</f>
        <v xml:space="preserve"> </v>
      </c>
      <c r="J443" s="20" t="str">
        <f>IF(VLOOKUP(C443,'Current OBD'!$B$6:$AL$2097,28,0)="Yes","4"," ")</f>
        <v xml:space="preserve"> </v>
      </c>
      <c r="K443" s="20" t="str">
        <f>IF(VLOOKUP(C443,'Current OBD'!$B$6:$AL$2097,29,0)="Yes","5"," ")</f>
        <v xml:space="preserve"> </v>
      </c>
      <c r="L443" s="20" t="str">
        <f>IF(VLOOKUP(C443,'Current OBD'!$B$6:$AL$2097,30,0)="Yes","6"," ")</f>
        <v xml:space="preserve"> </v>
      </c>
      <c r="M443" s="20" t="str">
        <f>IF(VLOOKUP(C443,'Current OBD'!$B$6:$AL$2097,31,0)="Yes","7"," ")</f>
        <v xml:space="preserve"> </v>
      </c>
      <c r="N443" s="20" t="str">
        <f>IF(VLOOKUP(C443,'Current OBD'!$B$6:$AL$2097,32,0)="Yes","8"," ")</f>
        <v xml:space="preserve"> </v>
      </c>
      <c r="O443" s="20" t="str">
        <f>IF(VLOOKUP(C443,'Current OBD'!$B$6:$AL$2097,33,0)="Yes","9"," ")</f>
        <v>9</v>
      </c>
      <c r="P443" s="20" t="str">
        <f>IF(VLOOKUP(C443,'Current OBD'!$B$6:$AL$2097,34,0)="Yes","10"," ")</f>
        <v>10</v>
      </c>
      <c r="Q443" s="20" t="str">
        <f>IF(VLOOKUP(C443,'Current OBD'!$B$6:$AL$2097,35,0)="Yes","11"," ")</f>
        <v>11</v>
      </c>
      <c r="R443" s="20" t="str">
        <f>IF(VLOOKUP(C443,'Current OBD'!$B$6:$AL$2097,36,0)="Yes","12"," ")</f>
        <v>12</v>
      </c>
      <c r="S443" s="44">
        <v>850</v>
      </c>
      <c r="T443" s="44">
        <v>0</v>
      </c>
      <c r="U443" s="44">
        <v>918</v>
      </c>
      <c r="V443" s="12">
        <f t="shared" si="43"/>
        <v>0.92592592592592593</v>
      </c>
      <c r="W443" s="12">
        <f t="shared" si="44"/>
        <v>0</v>
      </c>
      <c r="X443" s="12">
        <f t="shared" si="36"/>
        <v>0.92592592592592593</v>
      </c>
    </row>
    <row r="444" spans="1:24">
      <c r="A444" s="17" t="str">
        <f>VLOOKUP(C444,'Current OBD'!$B$6:$K$2098,4,0)</f>
        <v>Grant</v>
      </c>
      <c r="B444" s="17" t="str">
        <f>VLOOKUP(C444,'Current OBD'!$B$6:$K$2098,3,0)</f>
        <v>13-144</v>
      </c>
      <c r="C444" s="18">
        <v>662807</v>
      </c>
      <c r="D444" s="8" t="s">
        <v>3736</v>
      </c>
      <c r="E444" s="20" t="str">
        <f>IF(VLOOKUP(C444,'Current OBD'!$B$6:$AL$2097,23,0)="Yes","PK"," ")</f>
        <v xml:space="preserve"> </v>
      </c>
      <c r="F444" s="20" t="str">
        <f>IF(VLOOKUP(C444,'Current OBD'!$B$6:$AL$2097,24,0)="Yes","K"," ")</f>
        <v>K</v>
      </c>
      <c r="G444" s="20" t="str">
        <f>IF(VLOOKUP(C444,'Current OBD'!$B$6:$AL$2097,25,0)="Yes","1"," ")</f>
        <v>1</v>
      </c>
      <c r="H444" s="20" t="str">
        <f>IF(VLOOKUP(C444,'Current OBD'!$B$6:$AL$2097,26,0)="Yes","2"," ")</f>
        <v>2</v>
      </c>
      <c r="I444" s="20" t="str">
        <f>IF(VLOOKUP(C444,'Current OBD'!$B$6:$AL$2097,27,0)="Yes","3"," ")</f>
        <v>3</v>
      </c>
      <c r="J444" s="20" t="str">
        <f>IF(VLOOKUP(C444,'Current OBD'!$B$6:$AL$2097,28,0)="Yes","4"," ")</f>
        <v>4</v>
      </c>
      <c r="K444" s="20" t="str">
        <f>IF(VLOOKUP(C444,'Current OBD'!$B$6:$AL$2097,29,0)="Yes","5"," ")</f>
        <v>5</v>
      </c>
      <c r="L444" s="20" t="str">
        <f>IF(VLOOKUP(C444,'Current OBD'!$B$6:$AL$2097,30,0)="Yes","6"," ")</f>
        <v>6</v>
      </c>
      <c r="M444" s="20" t="str">
        <f>IF(VLOOKUP(C444,'Current OBD'!$B$6:$AL$2097,31,0)="Yes","7"," ")</f>
        <v>7</v>
      </c>
      <c r="N444" s="20" t="str">
        <f>IF(VLOOKUP(C444,'Current OBD'!$B$6:$AL$2097,32,0)="Yes","8"," ")</f>
        <v>8</v>
      </c>
      <c r="O444" s="20" t="str">
        <f>IF(VLOOKUP(C444,'Current OBD'!$B$6:$AL$2097,33,0)="Yes","9"," ")</f>
        <v>9</v>
      </c>
      <c r="P444" s="20" t="str">
        <f>IF(VLOOKUP(C444,'Current OBD'!$B$6:$AL$2097,34,0)="Yes","10"," ")</f>
        <v>10</v>
      </c>
      <c r="Q444" s="20" t="str">
        <f>IF(VLOOKUP(C444,'Current OBD'!$B$6:$AL$2097,35,0)="Yes","11"," ")</f>
        <v>11</v>
      </c>
      <c r="R444" s="20" t="str">
        <f>IF(VLOOKUP(C444,'Current OBD'!$B$6:$AL$2097,36,0)="Yes","12"," ")</f>
        <v>12</v>
      </c>
      <c r="S444" s="44">
        <v>137</v>
      </c>
      <c r="T444" s="44">
        <v>0</v>
      </c>
      <c r="U444" s="44">
        <v>141</v>
      </c>
      <c r="V444" s="12">
        <f t="shared" si="43"/>
        <v>0.97163120567375882</v>
      </c>
      <c r="W444" s="12">
        <f t="shared" si="44"/>
        <v>0</v>
      </c>
      <c r="X444" s="12">
        <f t="shared" si="36"/>
        <v>0.97163120567375882</v>
      </c>
    </row>
    <row r="445" spans="1:24">
      <c r="A445" s="17" t="str">
        <f>VLOOKUP(C445,'Current OBD'!$B$6:$K$2098,4,0)</f>
        <v>Grant</v>
      </c>
      <c r="B445" s="17" t="str">
        <f>VLOOKUP(C445,'Current OBD'!$B$6:$K$2098,3,0)</f>
        <v>13-144</v>
      </c>
      <c r="C445" s="18">
        <v>661444</v>
      </c>
      <c r="D445" s="8" t="s">
        <v>3738</v>
      </c>
      <c r="E445" s="20" t="str">
        <f>IF(VLOOKUP(C445,'Current OBD'!$B$6:$AL$2097,23,0)="Yes","PK"," ")</f>
        <v xml:space="preserve"> </v>
      </c>
      <c r="F445" s="20" t="str">
        <f>IF(VLOOKUP(C445,'Current OBD'!$B$6:$AL$2097,24,0)="Yes","K"," ")</f>
        <v xml:space="preserve"> </v>
      </c>
      <c r="G445" s="20" t="str">
        <f>IF(VLOOKUP(C445,'Current OBD'!$B$6:$AL$2097,25,0)="Yes","1"," ")</f>
        <v xml:space="preserve"> </v>
      </c>
      <c r="H445" s="20" t="str">
        <f>IF(VLOOKUP(C445,'Current OBD'!$B$6:$AL$2097,26,0)="Yes","2"," ")</f>
        <v xml:space="preserve"> </v>
      </c>
      <c r="I445" s="20" t="str">
        <f>IF(VLOOKUP(C445,'Current OBD'!$B$6:$AL$2097,27,0)="Yes","3"," ")</f>
        <v xml:space="preserve"> </v>
      </c>
      <c r="J445" s="20" t="str">
        <f>IF(VLOOKUP(C445,'Current OBD'!$B$6:$AL$2097,28,0)="Yes","4"," ")</f>
        <v xml:space="preserve"> </v>
      </c>
      <c r="K445" s="20" t="str">
        <f>IF(VLOOKUP(C445,'Current OBD'!$B$6:$AL$2097,29,0)="Yes","5"," ")</f>
        <v xml:space="preserve"> </v>
      </c>
      <c r="L445" s="20" t="str">
        <f>IF(VLOOKUP(C445,'Current OBD'!$B$6:$AL$2097,30,0)="Yes","6"," ")</f>
        <v>6</v>
      </c>
      <c r="M445" s="20" t="str">
        <f>IF(VLOOKUP(C445,'Current OBD'!$B$6:$AL$2097,31,0)="Yes","7"," ")</f>
        <v>7</v>
      </c>
      <c r="N445" s="20" t="str">
        <f>IF(VLOOKUP(C445,'Current OBD'!$B$6:$AL$2097,32,0)="Yes","8"," ")</f>
        <v>8</v>
      </c>
      <c r="O445" s="20" t="str">
        <f>IF(VLOOKUP(C445,'Current OBD'!$B$6:$AL$2097,33,0)="Yes","9"," ")</f>
        <v xml:space="preserve"> </v>
      </c>
      <c r="P445" s="20" t="str">
        <f>IF(VLOOKUP(C445,'Current OBD'!$B$6:$AL$2097,34,0)="Yes","10"," ")</f>
        <v xml:space="preserve"> </v>
      </c>
      <c r="Q445" s="20" t="str">
        <f>IF(VLOOKUP(C445,'Current OBD'!$B$6:$AL$2097,35,0)="Yes","11"," ")</f>
        <v xml:space="preserve"> </v>
      </c>
      <c r="R445" s="20" t="str">
        <f>IF(VLOOKUP(C445,'Current OBD'!$B$6:$AL$2097,36,0)="Yes","12"," ")</f>
        <v xml:space="preserve"> </v>
      </c>
      <c r="S445" s="44">
        <v>751</v>
      </c>
      <c r="T445" s="44">
        <v>0</v>
      </c>
      <c r="U445" s="44">
        <v>758</v>
      </c>
      <c r="V445" s="12">
        <f t="shared" si="43"/>
        <v>0.99076517150395782</v>
      </c>
      <c r="W445" s="12">
        <f t="shared" si="44"/>
        <v>0</v>
      </c>
      <c r="X445" s="12">
        <f t="shared" si="36"/>
        <v>0.99076517150395782</v>
      </c>
    </row>
    <row r="446" spans="1:24">
      <c r="A446" s="26" t="s">
        <v>995</v>
      </c>
      <c r="B446" s="26" t="s">
        <v>5268</v>
      </c>
      <c r="C446" s="10">
        <v>159966</v>
      </c>
      <c r="D446" s="13" t="s">
        <v>5267</v>
      </c>
      <c r="E446" s="19"/>
      <c r="F446" s="19"/>
      <c r="G446" s="19"/>
      <c r="H446" s="19"/>
      <c r="I446" s="19"/>
      <c r="J446" s="19"/>
      <c r="K446" s="19"/>
      <c r="L446" s="19"/>
      <c r="M446" s="19"/>
      <c r="N446" s="19"/>
      <c r="O446" s="19"/>
      <c r="P446" s="19"/>
      <c r="Q446" s="19"/>
      <c r="R446" s="19"/>
      <c r="S446" s="43">
        <v>674</v>
      </c>
      <c r="T446" s="43">
        <v>0</v>
      </c>
      <c r="U446" s="43">
        <v>871</v>
      </c>
      <c r="V446" s="14"/>
      <c r="W446" s="14"/>
      <c r="X446" s="14">
        <f t="shared" si="36"/>
        <v>0.77382319173363945</v>
      </c>
    </row>
    <row r="447" spans="1:24">
      <c r="A447" s="17" t="str">
        <f>VLOOKUP(C447,'Current OBD'!$B$6:$K$2098,4,0)</f>
        <v>Grant</v>
      </c>
      <c r="B447" s="17" t="str">
        <f>VLOOKUP(C447,'Current OBD'!$B$6:$K$2098,3,0)</f>
        <v>13-146</v>
      </c>
      <c r="C447" s="18">
        <v>678925</v>
      </c>
      <c r="D447" s="8" t="s">
        <v>5269</v>
      </c>
      <c r="E447" s="20" t="str">
        <f>IF(VLOOKUP(C447,'Current OBD'!$B$6:$AL$2097,23,0)="Yes","PK"," ")</f>
        <v>PK</v>
      </c>
      <c r="F447" s="20" t="str">
        <f>IF(VLOOKUP(C447,'Current OBD'!$B$6:$AL$2097,24,0)="Yes","K"," ")</f>
        <v>K</v>
      </c>
      <c r="G447" s="20" t="str">
        <f>IF(VLOOKUP(C447,'Current OBD'!$B$6:$AL$2097,25,0)="Yes","1"," ")</f>
        <v>1</v>
      </c>
      <c r="H447" s="20" t="str">
        <f>IF(VLOOKUP(C447,'Current OBD'!$B$6:$AL$2097,26,0)="Yes","2"," ")</f>
        <v>2</v>
      </c>
      <c r="I447" s="20" t="str">
        <f>IF(VLOOKUP(C447,'Current OBD'!$B$6:$AL$2097,27,0)="Yes","3"," ")</f>
        <v>3</v>
      </c>
      <c r="J447" s="20" t="str">
        <f>IF(VLOOKUP(C447,'Current OBD'!$B$6:$AL$2097,28,0)="Yes","4"," ")</f>
        <v>4</v>
      </c>
      <c r="K447" s="20" t="str">
        <f>IF(VLOOKUP(C447,'Current OBD'!$B$6:$AL$2097,29,0)="Yes","5"," ")</f>
        <v>5</v>
      </c>
      <c r="L447" s="20" t="str">
        <f>IF(VLOOKUP(C447,'Current OBD'!$B$6:$AL$2097,30,0)="Yes","6"," ")</f>
        <v xml:space="preserve"> </v>
      </c>
      <c r="M447" s="20" t="str">
        <f>IF(VLOOKUP(C447,'Current OBD'!$B$6:$AL$2097,31,0)="Yes","7"," ")</f>
        <v xml:space="preserve"> </v>
      </c>
      <c r="N447" s="20" t="str">
        <f>IF(VLOOKUP(C447,'Current OBD'!$B$6:$AL$2097,32,0)="Yes","8"," ")</f>
        <v xml:space="preserve"> </v>
      </c>
      <c r="O447" s="20" t="str">
        <f>IF(VLOOKUP(C447,'Current OBD'!$B$6:$AL$2097,33,0)="Yes","9"," ")</f>
        <v xml:space="preserve"> </v>
      </c>
      <c r="P447" s="20" t="str">
        <f>IF(VLOOKUP(C447,'Current OBD'!$B$6:$AL$2097,34,0)="Yes","10"," ")</f>
        <v xml:space="preserve"> </v>
      </c>
      <c r="Q447" s="20" t="str">
        <f>IF(VLOOKUP(C447,'Current OBD'!$B$6:$AL$2097,35,0)="Yes","11"," ")</f>
        <v xml:space="preserve"> </v>
      </c>
      <c r="R447" s="20" t="str">
        <f>IF(VLOOKUP(C447,'Current OBD'!$B$6:$AL$2097,36,0)="Yes","12"," ")</f>
        <v xml:space="preserve"> </v>
      </c>
      <c r="S447" s="44">
        <v>286</v>
      </c>
      <c r="T447" s="44">
        <v>0</v>
      </c>
      <c r="U447" s="44">
        <v>376</v>
      </c>
      <c r="V447" s="12">
        <f>S447/U447</f>
        <v>0.76063829787234039</v>
      </c>
      <c r="W447" s="12">
        <f>T447/U447</f>
        <v>0</v>
      </c>
      <c r="X447" s="12">
        <f t="shared" si="36"/>
        <v>0.76063829787234039</v>
      </c>
    </row>
    <row r="448" spans="1:24">
      <c r="A448" s="17" t="str">
        <f>VLOOKUP(C448,'Current OBD'!$B$6:$K$2098,4,0)</f>
        <v>Grant</v>
      </c>
      <c r="B448" s="17" t="str">
        <f>VLOOKUP(C448,'Current OBD'!$B$6:$K$2098,3,0)</f>
        <v>13-146</v>
      </c>
      <c r="C448" s="18">
        <v>678923</v>
      </c>
      <c r="D448" s="8" t="s">
        <v>5273</v>
      </c>
      <c r="E448" s="20" t="str">
        <f>IF(VLOOKUP(C448,'Current OBD'!$B$6:$AL$2097,23,0)="Yes","PK"," ")</f>
        <v xml:space="preserve"> </v>
      </c>
      <c r="F448" s="20" t="str">
        <f>IF(VLOOKUP(C448,'Current OBD'!$B$6:$AL$2097,24,0)="Yes","K"," ")</f>
        <v xml:space="preserve"> </v>
      </c>
      <c r="G448" s="20" t="str">
        <f>IF(VLOOKUP(C448,'Current OBD'!$B$6:$AL$2097,25,0)="Yes","1"," ")</f>
        <v xml:space="preserve"> </v>
      </c>
      <c r="H448" s="20" t="str">
        <f>IF(VLOOKUP(C448,'Current OBD'!$B$6:$AL$2097,26,0)="Yes","2"," ")</f>
        <v xml:space="preserve"> </v>
      </c>
      <c r="I448" s="20" t="str">
        <f>IF(VLOOKUP(C448,'Current OBD'!$B$6:$AL$2097,27,0)="Yes","3"," ")</f>
        <v xml:space="preserve"> </v>
      </c>
      <c r="J448" s="20" t="str">
        <f>IF(VLOOKUP(C448,'Current OBD'!$B$6:$AL$2097,28,0)="Yes","4"," ")</f>
        <v xml:space="preserve"> </v>
      </c>
      <c r="K448" s="20" t="str">
        <f>IF(VLOOKUP(C448,'Current OBD'!$B$6:$AL$2097,29,0)="Yes","5"," ")</f>
        <v xml:space="preserve"> </v>
      </c>
      <c r="L448" s="20" t="str">
        <f>IF(VLOOKUP(C448,'Current OBD'!$B$6:$AL$2097,30,0)="Yes","6"," ")</f>
        <v xml:space="preserve"> </v>
      </c>
      <c r="M448" s="20" t="str">
        <f>IF(VLOOKUP(C448,'Current OBD'!$B$6:$AL$2097,31,0)="Yes","7"," ")</f>
        <v xml:space="preserve"> </v>
      </c>
      <c r="N448" s="20" t="str">
        <f>IF(VLOOKUP(C448,'Current OBD'!$B$6:$AL$2097,32,0)="Yes","8"," ")</f>
        <v xml:space="preserve"> </v>
      </c>
      <c r="O448" s="20" t="str">
        <f>IF(VLOOKUP(C448,'Current OBD'!$B$6:$AL$2097,33,0)="Yes","9"," ")</f>
        <v>9</v>
      </c>
      <c r="P448" s="20" t="str">
        <f>IF(VLOOKUP(C448,'Current OBD'!$B$6:$AL$2097,34,0)="Yes","10"," ")</f>
        <v>10</v>
      </c>
      <c r="Q448" s="20" t="str">
        <f>IF(VLOOKUP(C448,'Current OBD'!$B$6:$AL$2097,35,0)="Yes","11"," ")</f>
        <v>11</v>
      </c>
      <c r="R448" s="20" t="str">
        <f>IF(VLOOKUP(C448,'Current OBD'!$B$6:$AL$2097,36,0)="Yes","12"," ")</f>
        <v>12</v>
      </c>
      <c r="S448" s="44">
        <v>214</v>
      </c>
      <c r="T448" s="44">
        <v>0</v>
      </c>
      <c r="U448" s="44">
        <v>281</v>
      </c>
      <c r="V448" s="12">
        <f>S448/U448</f>
        <v>0.76156583629893237</v>
      </c>
      <c r="W448" s="12">
        <f>T448/U448</f>
        <v>0</v>
      </c>
      <c r="X448" s="12">
        <f t="shared" si="36"/>
        <v>0.76156583629893237</v>
      </c>
    </row>
    <row r="449" spans="1:24">
      <c r="A449" s="17" t="str">
        <f>VLOOKUP(C449,'Current OBD'!$B$6:$K$2098,4,0)</f>
        <v>Grant</v>
      </c>
      <c r="B449" s="17" t="str">
        <f>VLOOKUP(C449,'Current OBD'!$B$6:$K$2098,3,0)</f>
        <v>13-146</v>
      </c>
      <c r="C449" s="18">
        <v>678924</v>
      </c>
      <c r="D449" s="8" t="s">
        <v>5275</v>
      </c>
      <c r="E449" s="20" t="str">
        <f>IF(VLOOKUP(C449,'Current OBD'!$B$6:$AL$2097,23,0)="Yes","PK"," ")</f>
        <v xml:space="preserve"> </v>
      </c>
      <c r="F449" s="20" t="str">
        <f>IF(VLOOKUP(C449,'Current OBD'!$B$6:$AL$2097,24,0)="Yes","K"," ")</f>
        <v xml:space="preserve"> </v>
      </c>
      <c r="G449" s="20" t="str">
        <f>IF(VLOOKUP(C449,'Current OBD'!$B$6:$AL$2097,25,0)="Yes","1"," ")</f>
        <v xml:space="preserve"> </v>
      </c>
      <c r="H449" s="20" t="str">
        <f>IF(VLOOKUP(C449,'Current OBD'!$B$6:$AL$2097,26,0)="Yes","2"," ")</f>
        <v xml:space="preserve"> </v>
      </c>
      <c r="I449" s="20" t="str">
        <f>IF(VLOOKUP(C449,'Current OBD'!$B$6:$AL$2097,27,0)="Yes","3"," ")</f>
        <v xml:space="preserve"> </v>
      </c>
      <c r="J449" s="20" t="str">
        <f>IF(VLOOKUP(C449,'Current OBD'!$B$6:$AL$2097,28,0)="Yes","4"," ")</f>
        <v xml:space="preserve"> </v>
      </c>
      <c r="K449" s="20" t="str">
        <f>IF(VLOOKUP(C449,'Current OBD'!$B$6:$AL$2097,29,0)="Yes","5"," ")</f>
        <v xml:space="preserve"> </v>
      </c>
      <c r="L449" s="20" t="str">
        <f>IF(VLOOKUP(C449,'Current OBD'!$B$6:$AL$2097,30,0)="Yes","6"," ")</f>
        <v>6</v>
      </c>
      <c r="M449" s="20" t="str">
        <f>IF(VLOOKUP(C449,'Current OBD'!$B$6:$AL$2097,31,0)="Yes","7"," ")</f>
        <v>7</v>
      </c>
      <c r="N449" s="20" t="str">
        <f>IF(VLOOKUP(C449,'Current OBD'!$B$6:$AL$2097,32,0)="Yes","8"," ")</f>
        <v>8</v>
      </c>
      <c r="O449" s="20" t="str">
        <f>IF(VLOOKUP(C449,'Current OBD'!$B$6:$AL$2097,33,0)="Yes","9"," ")</f>
        <v xml:space="preserve"> </v>
      </c>
      <c r="P449" s="20" t="str">
        <f>IF(VLOOKUP(C449,'Current OBD'!$B$6:$AL$2097,34,0)="Yes","10"," ")</f>
        <v xml:space="preserve"> </v>
      </c>
      <c r="Q449" s="20" t="str">
        <f>IF(VLOOKUP(C449,'Current OBD'!$B$6:$AL$2097,35,0)="Yes","11"," ")</f>
        <v xml:space="preserve"> </v>
      </c>
      <c r="R449" s="20" t="str">
        <f>IF(VLOOKUP(C449,'Current OBD'!$B$6:$AL$2097,36,0)="Yes","12"," ")</f>
        <v xml:space="preserve"> </v>
      </c>
      <c r="S449" s="44">
        <v>174</v>
      </c>
      <c r="T449" s="44">
        <v>0</v>
      </c>
      <c r="U449" s="44">
        <v>214</v>
      </c>
      <c r="V449" s="12">
        <f>S449/U449</f>
        <v>0.81308411214953269</v>
      </c>
      <c r="W449" s="12">
        <f>T449/U449</f>
        <v>0</v>
      </c>
      <c r="X449" s="12">
        <f t="shared" ref="X449:X512" si="45">(S449+T449)/U449</f>
        <v>0.81308411214953269</v>
      </c>
    </row>
    <row r="450" spans="1:24">
      <c r="A450" s="26" t="s">
        <v>995</v>
      </c>
      <c r="B450" s="26" t="s">
        <v>994</v>
      </c>
      <c r="C450" s="10">
        <v>159964</v>
      </c>
      <c r="D450" s="13" t="s">
        <v>993</v>
      </c>
      <c r="E450" s="19"/>
      <c r="F450" s="19"/>
      <c r="G450" s="19"/>
      <c r="H450" s="19"/>
      <c r="I450" s="19"/>
      <c r="J450" s="19"/>
      <c r="K450" s="19"/>
      <c r="L450" s="19"/>
      <c r="M450" s="19"/>
      <c r="N450" s="19"/>
      <c r="O450" s="19"/>
      <c r="P450" s="19"/>
      <c r="Q450" s="19"/>
      <c r="R450" s="19"/>
      <c r="S450" s="43">
        <v>79</v>
      </c>
      <c r="T450" s="43">
        <v>7</v>
      </c>
      <c r="U450" s="43">
        <v>169</v>
      </c>
      <c r="V450" s="14"/>
      <c r="W450" s="14"/>
      <c r="X450" s="14">
        <f t="shared" si="45"/>
        <v>0.50887573964497046</v>
      </c>
    </row>
    <row r="451" spans="1:24">
      <c r="A451" s="17" t="str">
        <f>VLOOKUP(C451,'Current OBD'!$B$6:$K$2098,4,0)</f>
        <v>Grant</v>
      </c>
      <c r="B451" s="17" t="str">
        <f>VLOOKUP(C451,'Current OBD'!$B$6:$K$2098,3,0)</f>
        <v>13-151</v>
      </c>
      <c r="C451" s="18">
        <v>661532</v>
      </c>
      <c r="D451" s="8" t="s">
        <v>996</v>
      </c>
      <c r="E451" s="20" t="str">
        <f>IF(VLOOKUP(C451,'Current OBD'!$B$6:$AL$2097,23,0)="Yes","PK"," ")</f>
        <v xml:space="preserve"> </v>
      </c>
      <c r="F451" s="20" t="str">
        <f>IF(VLOOKUP(C451,'Current OBD'!$B$6:$AL$2097,24,0)="Yes","K"," ")</f>
        <v xml:space="preserve"> </v>
      </c>
      <c r="G451" s="20" t="str">
        <f>IF(VLOOKUP(C451,'Current OBD'!$B$6:$AL$2097,25,0)="Yes","1"," ")</f>
        <v xml:space="preserve"> </v>
      </c>
      <c r="H451" s="20" t="str">
        <f>IF(VLOOKUP(C451,'Current OBD'!$B$6:$AL$2097,26,0)="Yes","2"," ")</f>
        <v xml:space="preserve"> </v>
      </c>
      <c r="I451" s="20" t="str">
        <f>IF(VLOOKUP(C451,'Current OBD'!$B$6:$AL$2097,27,0)="Yes","3"," ")</f>
        <v xml:space="preserve"> </v>
      </c>
      <c r="J451" s="20" t="str">
        <f>IF(VLOOKUP(C451,'Current OBD'!$B$6:$AL$2097,28,0)="Yes","4"," ")</f>
        <v xml:space="preserve"> </v>
      </c>
      <c r="K451" s="20" t="str">
        <f>IF(VLOOKUP(C451,'Current OBD'!$B$6:$AL$2097,29,0)="Yes","5"," ")</f>
        <v xml:space="preserve"> </v>
      </c>
      <c r="L451" s="20" t="str">
        <f>IF(VLOOKUP(C451,'Current OBD'!$B$6:$AL$2097,30,0)="Yes","6"," ")</f>
        <v xml:space="preserve"> </v>
      </c>
      <c r="M451" s="20" t="str">
        <f>IF(VLOOKUP(C451,'Current OBD'!$B$6:$AL$2097,31,0)="Yes","7"," ")</f>
        <v xml:space="preserve"> </v>
      </c>
      <c r="N451" s="20" t="str">
        <f>IF(VLOOKUP(C451,'Current OBD'!$B$6:$AL$2097,32,0)="Yes","8"," ")</f>
        <v xml:space="preserve"> </v>
      </c>
      <c r="O451" s="20" t="str">
        <f>IF(VLOOKUP(C451,'Current OBD'!$B$6:$AL$2097,33,0)="Yes","9"," ")</f>
        <v>9</v>
      </c>
      <c r="P451" s="20" t="str">
        <f>IF(VLOOKUP(C451,'Current OBD'!$B$6:$AL$2097,34,0)="Yes","10"," ")</f>
        <v>10</v>
      </c>
      <c r="Q451" s="20" t="str">
        <f>IF(VLOOKUP(C451,'Current OBD'!$B$6:$AL$2097,35,0)="Yes","11"," ")</f>
        <v>11</v>
      </c>
      <c r="R451" s="20" t="str">
        <f>IF(VLOOKUP(C451,'Current OBD'!$B$6:$AL$2097,36,0)="Yes","12"," ")</f>
        <v>12</v>
      </c>
      <c r="S451" s="44">
        <v>32</v>
      </c>
      <c r="T451" s="44">
        <v>7</v>
      </c>
      <c r="U451" s="44">
        <v>102</v>
      </c>
      <c r="V451" s="12">
        <f>S451/U451</f>
        <v>0.31372549019607843</v>
      </c>
      <c r="W451" s="12">
        <f>T451/U451</f>
        <v>6.8627450980392163E-2</v>
      </c>
      <c r="X451" s="12">
        <f t="shared" si="45"/>
        <v>0.38235294117647056</v>
      </c>
    </row>
    <row r="452" spans="1:24">
      <c r="A452" s="17" t="str">
        <f>VLOOKUP(C452,'Current OBD'!$B$6:$K$2098,4,0)</f>
        <v>Grant</v>
      </c>
      <c r="B452" s="17" t="str">
        <f>VLOOKUP(C452,'Current OBD'!$B$6:$K$2098,3,0)</f>
        <v>13-151</v>
      </c>
      <c r="C452" s="18">
        <v>661531</v>
      </c>
      <c r="D452" s="8" t="s">
        <v>1000</v>
      </c>
      <c r="E452" s="20" t="str">
        <f>IF(VLOOKUP(C452,'Current OBD'!$B$6:$AL$2097,23,0)="Yes","PK"," ")</f>
        <v>PK</v>
      </c>
      <c r="F452" s="20" t="str">
        <f>IF(VLOOKUP(C452,'Current OBD'!$B$6:$AL$2097,24,0)="Yes","K"," ")</f>
        <v>K</v>
      </c>
      <c r="G452" s="20" t="str">
        <f>IF(VLOOKUP(C452,'Current OBD'!$B$6:$AL$2097,25,0)="Yes","1"," ")</f>
        <v>1</v>
      </c>
      <c r="H452" s="20" t="str">
        <f>IF(VLOOKUP(C452,'Current OBD'!$B$6:$AL$2097,26,0)="Yes","2"," ")</f>
        <v>2</v>
      </c>
      <c r="I452" s="20" t="str">
        <f>IF(VLOOKUP(C452,'Current OBD'!$B$6:$AL$2097,27,0)="Yes","3"," ")</f>
        <v>3</v>
      </c>
      <c r="J452" s="20" t="str">
        <f>IF(VLOOKUP(C452,'Current OBD'!$B$6:$AL$2097,28,0)="Yes","4"," ")</f>
        <v>4</v>
      </c>
      <c r="K452" s="20" t="str">
        <f>IF(VLOOKUP(C452,'Current OBD'!$B$6:$AL$2097,29,0)="Yes","5"," ")</f>
        <v>5</v>
      </c>
      <c r="L452" s="20" t="str">
        <f>IF(VLOOKUP(C452,'Current OBD'!$B$6:$AL$2097,30,0)="Yes","6"," ")</f>
        <v xml:space="preserve"> </v>
      </c>
      <c r="M452" s="20" t="str">
        <f>IF(VLOOKUP(C452,'Current OBD'!$B$6:$AL$2097,31,0)="Yes","7"," ")</f>
        <v xml:space="preserve"> </v>
      </c>
      <c r="N452" s="20" t="str">
        <f>IF(VLOOKUP(C452,'Current OBD'!$B$6:$AL$2097,32,0)="Yes","8"," ")</f>
        <v xml:space="preserve"> </v>
      </c>
      <c r="O452" s="20" t="str">
        <f>IF(VLOOKUP(C452,'Current OBD'!$B$6:$AL$2097,33,0)="Yes","9"," ")</f>
        <v xml:space="preserve"> </v>
      </c>
      <c r="P452" s="20" t="str">
        <f>IF(VLOOKUP(C452,'Current OBD'!$B$6:$AL$2097,34,0)="Yes","10"," ")</f>
        <v xml:space="preserve"> </v>
      </c>
      <c r="Q452" s="20" t="str">
        <f>IF(VLOOKUP(C452,'Current OBD'!$B$6:$AL$2097,35,0)="Yes","11"," ")</f>
        <v xml:space="preserve"> </v>
      </c>
      <c r="R452" s="20" t="str">
        <f>IF(VLOOKUP(C452,'Current OBD'!$B$6:$AL$2097,36,0)="Yes","12"," ")</f>
        <v xml:space="preserve"> </v>
      </c>
      <c r="S452" s="44">
        <v>47</v>
      </c>
      <c r="T452" s="44">
        <v>0</v>
      </c>
      <c r="U452" s="44">
        <v>67</v>
      </c>
      <c r="V452" s="12">
        <f>S452/U452</f>
        <v>0.70149253731343286</v>
      </c>
      <c r="W452" s="12">
        <f>T452/U452</f>
        <v>0</v>
      </c>
      <c r="X452" s="12">
        <f t="shared" si="45"/>
        <v>0.70149253731343286</v>
      </c>
    </row>
    <row r="453" spans="1:24">
      <c r="A453" s="26" t="s">
        <v>995</v>
      </c>
      <c r="B453" s="26" t="s">
        <v>4412</v>
      </c>
      <c r="C453" s="10">
        <v>159960</v>
      </c>
      <c r="D453" s="13" t="s">
        <v>4411</v>
      </c>
      <c r="E453" s="19"/>
      <c r="F453" s="19"/>
      <c r="G453" s="19"/>
      <c r="H453" s="19"/>
      <c r="I453" s="19"/>
      <c r="J453" s="19"/>
      <c r="K453" s="19"/>
      <c r="L453" s="19"/>
      <c r="M453" s="19"/>
      <c r="N453" s="19"/>
      <c r="O453" s="19"/>
      <c r="P453" s="19"/>
      <c r="Q453" s="19"/>
      <c r="R453" s="19"/>
      <c r="S453" s="43">
        <v>524</v>
      </c>
      <c r="T453" s="43">
        <v>0</v>
      </c>
      <c r="U453" s="43">
        <v>524</v>
      </c>
      <c r="V453" s="14"/>
      <c r="W453" s="14"/>
      <c r="X453" s="14">
        <f t="shared" si="45"/>
        <v>1</v>
      </c>
    </row>
    <row r="454" spans="1:24">
      <c r="A454" s="17" t="str">
        <f>VLOOKUP(C454,'Current OBD'!$B$6:$K$2098,4,0)</f>
        <v>Grant</v>
      </c>
      <c r="B454" s="17" t="str">
        <f>VLOOKUP(C454,'Current OBD'!$B$6:$K$2098,3,0)</f>
        <v>13-156</v>
      </c>
      <c r="C454" s="18">
        <v>664879</v>
      </c>
      <c r="D454" s="8" t="s">
        <v>4413</v>
      </c>
      <c r="E454" s="20" t="str">
        <f>IF(VLOOKUP(C454,'Current OBD'!$B$6:$AL$2097,23,0)="Yes","PK"," ")</f>
        <v>PK</v>
      </c>
      <c r="F454" s="20" t="str">
        <f>IF(VLOOKUP(C454,'Current OBD'!$B$6:$AL$2097,24,0)="Yes","K"," ")</f>
        <v>K</v>
      </c>
      <c r="G454" s="20" t="str">
        <f>IF(VLOOKUP(C454,'Current OBD'!$B$6:$AL$2097,25,0)="Yes","1"," ")</f>
        <v>1</v>
      </c>
      <c r="H454" s="20" t="str">
        <f>IF(VLOOKUP(C454,'Current OBD'!$B$6:$AL$2097,26,0)="Yes","2"," ")</f>
        <v>2</v>
      </c>
      <c r="I454" s="20" t="str">
        <f>IF(VLOOKUP(C454,'Current OBD'!$B$6:$AL$2097,27,0)="Yes","3"," ")</f>
        <v>3</v>
      </c>
      <c r="J454" s="20" t="str">
        <f>IF(VLOOKUP(C454,'Current OBD'!$B$6:$AL$2097,28,0)="Yes","4"," ")</f>
        <v>4</v>
      </c>
      <c r="K454" s="20" t="str">
        <f>IF(VLOOKUP(C454,'Current OBD'!$B$6:$AL$2097,29,0)="Yes","5"," ")</f>
        <v>5</v>
      </c>
      <c r="L454" s="20" t="str">
        <f>IF(VLOOKUP(C454,'Current OBD'!$B$6:$AL$2097,30,0)="Yes","6"," ")</f>
        <v>6</v>
      </c>
      <c r="M454" s="20" t="str">
        <f>IF(VLOOKUP(C454,'Current OBD'!$B$6:$AL$2097,31,0)="Yes","7"," ")</f>
        <v xml:space="preserve"> </v>
      </c>
      <c r="N454" s="20" t="str">
        <f>IF(VLOOKUP(C454,'Current OBD'!$B$6:$AL$2097,32,0)="Yes","8"," ")</f>
        <v xml:space="preserve"> </v>
      </c>
      <c r="O454" s="20" t="str">
        <f>IF(VLOOKUP(C454,'Current OBD'!$B$6:$AL$2097,33,0)="Yes","9"," ")</f>
        <v xml:space="preserve"> </v>
      </c>
      <c r="P454" s="20" t="str">
        <f>IF(VLOOKUP(C454,'Current OBD'!$B$6:$AL$2097,34,0)="Yes","10"," ")</f>
        <v xml:space="preserve"> </v>
      </c>
      <c r="Q454" s="20" t="str">
        <f>IF(VLOOKUP(C454,'Current OBD'!$B$6:$AL$2097,35,0)="Yes","11"," ")</f>
        <v xml:space="preserve"> </v>
      </c>
      <c r="R454" s="20" t="str">
        <f>IF(VLOOKUP(C454,'Current OBD'!$B$6:$AL$2097,36,0)="Yes","12"," ")</f>
        <v xml:space="preserve"> </v>
      </c>
      <c r="S454" s="44">
        <v>314</v>
      </c>
      <c r="T454" s="44">
        <v>0</v>
      </c>
      <c r="U454" s="44">
        <v>314</v>
      </c>
      <c r="V454" s="12">
        <f>S454/U454</f>
        <v>1</v>
      </c>
      <c r="W454" s="12">
        <f>T454/U454</f>
        <v>0</v>
      </c>
      <c r="X454" s="12">
        <f t="shared" si="45"/>
        <v>1</v>
      </c>
    </row>
    <row r="455" spans="1:24">
      <c r="A455" s="17" t="str">
        <f>VLOOKUP(C455,'Current OBD'!$B$6:$K$2098,4,0)</f>
        <v>Grant</v>
      </c>
      <c r="B455" s="17" t="str">
        <f>VLOOKUP(C455,'Current OBD'!$B$6:$K$2098,3,0)</f>
        <v>13-156</v>
      </c>
      <c r="C455" s="18">
        <v>661534</v>
      </c>
      <c r="D455" s="8" t="s">
        <v>4417</v>
      </c>
      <c r="E455" s="20" t="str">
        <f>IF(VLOOKUP(C455,'Current OBD'!$B$6:$AL$2097,23,0)="Yes","PK"," ")</f>
        <v xml:space="preserve"> </v>
      </c>
      <c r="F455" s="20" t="str">
        <f>IF(VLOOKUP(C455,'Current OBD'!$B$6:$AL$2097,24,0)="Yes","K"," ")</f>
        <v xml:space="preserve"> </v>
      </c>
      <c r="G455" s="20" t="str">
        <f>IF(VLOOKUP(C455,'Current OBD'!$B$6:$AL$2097,25,0)="Yes","1"," ")</f>
        <v xml:space="preserve"> </v>
      </c>
      <c r="H455" s="20" t="str">
        <f>IF(VLOOKUP(C455,'Current OBD'!$B$6:$AL$2097,26,0)="Yes","2"," ")</f>
        <v xml:space="preserve"> </v>
      </c>
      <c r="I455" s="20" t="str">
        <f>IF(VLOOKUP(C455,'Current OBD'!$B$6:$AL$2097,27,0)="Yes","3"," ")</f>
        <v xml:space="preserve"> </v>
      </c>
      <c r="J455" s="20" t="str">
        <f>IF(VLOOKUP(C455,'Current OBD'!$B$6:$AL$2097,28,0)="Yes","4"," ")</f>
        <v xml:space="preserve"> </v>
      </c>
      <c r="K455" s="20" t="str">
        <f>IF(VLOOKUP(C455,'Current OBD'!$B$6:$AL$2097,29,0)="Yes","5"," ")</f>
        <v xml:space="preserve"> </v>
      </c>
      <c r="L455" s="20" t="str">
        <f>IF(VLOOKUP(C455,'Current OBD'!$B$6:$AL$2097,30,0)="Yes","6"," ")</f>
        <v xml:space="preserve"> </v>
      </c>
      <c r="M455" s="20" t="str">
        <f>IF(VLOOKUP(C455,'Current OBD'!$B$6:$AL$2097,31,0)="Yes","7"," ")</f>
        <v>7</v>
      </c>
      <c r="N455" s="20" t="str">
        <f>IF(VLOOKUP(C455,'Current OBD'!$B$6:$AL$2097,32,0)="Yes","8"," ")</f>
        <v>8</v>
      </c>
      <c r="O455" s="20" t="str">
        <f>IF(VLOOKUP(C455,'Current OBD'!$B$6:$AL$2097,33,0)="Yes","9"," ")</f>
        <v xml:space="preserve"> </v>
      </c>
      <c r="P455" s="20" t="str">
        <f>IF(VLOOKUP(C455,'Current OBD'!$B$6:$AL$2097,34,0)="Yes","10"," ")</f>
        <v xml:space="preserve"> </v>
      </c>
      <c r="Q455" s="20" t="str">
        <f>IF(VLOOKUP(C455,'Current OBD'!$B$6:$AL$2097,35,0)="Yes","11"," ")</f>
        <v xml:space="preserve"> </v>
      </c>
      <c r="R455" s="20" t="str">
        <f>IF(VLOOKUP(C455,'Current OBD'!$B$6:$AL$2097,36,0)="Yes","12"," ")</f>
        <v xml:space="preserve"> </v>
      </c>
      <c r="S455" s="44">
        <v>94</v>
      </c>
      <c r="T455" s="44">
        <v>0</v>
      </c>
      <c r="U455" s="44">
        <v>94</v>
      </c>
      <c r="V455" s="12">
        <f>S455/U455</f>
        <v>1</v>
      </c>
      <c r="W455" s="12">
        <f>T455/U455</f>
        <v>0</v>
      </c>
      <c r="X455" s="12">
        <f t="shared" si="45"/>
        <v>1</v>
      </c>
    </row>
    <row r="456" spans="1:24">
      <c r="A456" s="17" t="s">
        <v>995</v>
      </c>
      <c r="B456" s="17" t="str">
        <f>VLOOKUP(C456,'Current OBD'!$B$6:$K$2098,3,0)</f>
        <v>13-156</v>
      </c>
      <c r="C456" s="18">
        <v>663012</v>
      </c>
      <c r="D456" s="8" t="s">
        <v>4419</v>
      </c>
      <c r="E456" s="20" t="str">
        <f>IF(VLOOKUP(C456,'Current OBD'!$B$6:$AL$2097,23,0)="Yes","PK"," ")</f>
        <v xml:space="preserve"> </v>
      </c>
      <c r="F456" s="20" t="str">
        <f>IF(VLOOKUP(C456,'Current OBD'!$B$6:$AL$2097,24,0)="Yes","K"," ")</f>
        <v xml:space="preserve"> </v>
      </c>
      <c r="G456" s="20" t="str">
        <f>IF(VLOOKUP(C456,'Current OBD'!$B$6:$AL$2097,25,0)="Yes","1"," ")</f>
        <v xml:space="preserve"> </v>
      </c>
      <c r="H456" s="20" t="str">
        <f>IF(VLOOKUP(C456,'Current OBD'!$B$6:$AL$2097,26,0)="Yes","2"," ")</f>
        <v xml:space="preserve"> </v>
      </c>
      <c r="I456" s="20" t="str">
        <f>IF(VLOOKUP(C456,'Current OBD'!$B$6:$AL$2097,27,0)="Yes","3"," ")</f>
        <v xml:space="preserve"> </v>
      </c>
      <c r="J456" s="20" t="str">
        <f>IF(VLOOKUP(C456,'Current OBD'!$B$6:$AL$2097,28,0)="Yes","4"," ")</f>
        <v xml:space="preserve"> </v>
      </c>
      <c r="K456" s="20" t="str">
        <f>IF(VLOOKUP(C456,'Current OBD'!$B$6:$AL$2097,29,0)="Yes","5"," ")</f>
        <v xml:space="preserve"> </v>
      </c>
      <c r="L456" s="20" t="str">
        <f>IF(VLOOKUP(C456,'Current OBD'!$B$6:$AL$2097,30,0)="Yes","6"," ")</f>
        <v xml:space="preserve"> </v>
      </c>
      <c r="M456" s="20" t="str">
        <f>IF(VLOOKUP(C456,'Current OBD'!$B$6:$AL$2097,31,0)="Yes","7"," ")</f>
        <v xml:space="preserve"> </v>
      </c>
      <c r="N456" s="20" t="str">
        <f>IF(VLOOKUP(C456,'Current OBD'!$B$6:$AL$2097,32,0)="Yes","8"," ")</f>
        <v xml:space="preserve"> </v>
      </c>
      <c r="O456" s="20" t="str">
        <f>IF(VLOOKUP(C456,'Current OBD'!$B$6:$AL$2097,33,0)="Yes","9"," ")</f>
        <v>9</v>
      </c>
      <c r="P456" s="20" t="str">
        <f>IF(VLOOKUP(C456,'Current OBD'!$B$6:$AL$2097,34,0)="Yes","10"," ")</f>
        <v>10</v>
      </c>
      <c r="Q456" s="20" t="str">
        <f>IF(VLOOKUP(C456,'Current OBD'!$B$6:$AL$2097,35,0)="Yes","11"," ")</f>
        <v>11</v>
      </c>
      <c r="R456" s="20" t="str">
        <f>IF(VLOOKUP(C456,'Current OBD'!$B$6:$AL$2097,36,0)="Yes","12"," ")</f>
        <v>12</v>
      </c>
      <c r="S456" s="44">
        <v>116</v>
      </c>
      <c r="T456" s="44">
        <v>0</v>
      </c>
      <c r="U456" s="44">
        <v>116</v>
      </c>
      <c r="V456" s="12">
        <f>S456/U456</f>
        <v>1</v>
      </c>
      <c r="W456" s="12">
        <f>T456/U456</f>
        <v>0</v>
      </c>
      <c r="X456" s="12">
        <f t="shared" si="45"/>
        <v>1</v>
      </c>
    </row>
    <row r="457" spans="1:24">
      <c r="A457" s="26" t="s">
        <v>995</v>
      </c>
      <c r="B457" s="26" t="s">
        <v>3958</v>
      </c>
      <c r="C457" s="10">
        <v>159969</v>
      </c>
      <c r="D457" s="13" t="s">
        <v>3957</v>
      </c>
      <c r="E457" s="19"/>
      <c r="F457" s="19"/>
      <c r="G457" s="19"/>
      <c r="H457" s="19"/>
      <c r="I457" s="19"/>
      <c r="J457" s="19"/>
      <c r="K457" s="19"/>
      <c r="L457" s="19"/>
      <c r="M457" s="19"/>
      <c r="N457" s="19"/>
      <c r="O457" s="19"/>
      <c r="P457" s="19"/>
      <c r="Q457" s="19"/>
      <c r="R457" s="19"/>
      <c r="S457" s="43">
        <v>1479</v>
      </c>
      <c r="T457" s="43">
        <v>0</v>
      </c>
      <c r="U457" s="43">
        <v>1702</v>
      </c>
      <c r="V457" s="14"/>
      <c r="W457" s="14"/>
      <c r="X457" s="14">
        <f t="shared" si="45"/>
        <v>0.86897767332549947</v>
      </c>
    </row>
    <row r="458" spans="1:24">
      <c r="A458" s="17" t="str">
        <f>VLOOKUP(C458,'Current OBD'!$B$6:$K$2098,4,0)</f>
        <v>Grant</v>
      </c>
      <c r="B458" s="17" t="str">
        <f>VLOOKUP(C458,'Current OBD'!$B$6:$K$2098,3,0)</f>
        <v>13-160</v>
      </c>
      <c r="C458" s="18">
        <v>661536</v>
      </c>
      <c r="D458" s="8" t="s">
        <v>3959</v>
      </c>
      <c r="E458" s="20" t="str">
        <f>IF(VLOOKUP(C458,'Current OBD'!$B$6:$AL$2097,23,0)="Yes","PK"," ")</f>
        <v>PK</v>
      </c>
      <c r="F458" s="20" t="str">
        <f>IF(VLOOKUP(C458,'Current OBD'!$B$6:$AL$2097,24,0)="Yes","K"," ")</f>
        <v>K</v>
      </c>
      <c r="G458" s="20" t="str">
        <f>IF(VLOOKUP(C458,'Current OBD'!$B$6:$AL$2097,25,0)="Yes","1"," ")</f>
        <v>1</v>
      </c>
      <c r="H458" s="20" t="str">
        <f>IF(VLOOKUP(C458,'Current OBD'!$B$6:$AL$2097,26,0)="Yes","2"," ")</f>
        <v>2</v>
      </c>
      <c r="I458" s="20" t="str">
        <f>IF(VLOOKUP(C458,'Current OBD'!$B$6:$AL$2097,27,0)="Yes","3"," ")</f>
        <v>3</v>
      </c>
      <c r="J458" s="20" t="str">
        <f>IF(VLOOKUP(C458,'Current OBD'!$B$6:$AL$2097,28,0)="Yes","4"," ")</f>
        <v xml:space="preserve"> </v>
      </c>
      <c r="K458" s="20" t="str">
        <f>IF(VLOOKUP(C458,'Current OBD'!$B$6:$AL$2097,29,0)="Yes","5"," ")</f>
        <v xml:space="preserve"> </v>
      </c>
      <c r="L458" s="20" t="str">
        <f>IF(VLOOKUP(C458,'Current OBD'!$B$6:$AL$2097,30,0)="Yes","6"," ")</f>
        <v xml:space="preserve"> </v>
      </c>
      <c r="M458" s="20" t="str">
        <f>IF(VLOOKUP(C458,'Current OBD'!$B$6:$AL$2097,31,0)="Yes","7"," ")</f>
        <v xml:space="preserve"> </v>
      </c>
      <c r="N458" s="20" t="str">
        <f>IF(VLOOKUP(C458,'Current OBD'!$B$6:$AL$2097,32,0)="Yes","8"," ")</f>
        <v xml:space="preserve"> </v>
      </c>
      <c r="O458" s="20" t="str">
        <f>IF(VLOOKUP(C458,'Current OBD'!$B$6:$AL$2097,33,0)="Yes","9"," ")</f>
        <v xml:space="preserve"> </v>
      </c>
      <c r="P458" s="20" t="str">
        <f>IF(VLOOKUP(C458,'Current OBD'!$B$6:$AL$2097,34,0)="Yes","10"," ")</f>
        <v xml:space="preserve"> </v>
      </c>
      <c r="Q458" s="20" t="str">
        <f>IF(VLOOKUP(C458,'Current OBD'!$B$6:$AL$2097,35,0)="Yes","11"," ")</f>
        <v xml:space="preserve"> </v>
      </c>
      <c r="R458" s="20" t="str">
        <f>IF(VLOOKUP(C458,'Current OBD'!$B$6:$AL$2097,36,0)="Yes","12"," ")</f>
        <v xml:space="preserve"> </v>
      </c>
      <c r="S458" s="44">
        <v>434</v>
      </c>
      <c r="T458" s="44">
        <v>0</v>
      </c>
      <c r="U458" s="44">
        <v>498</v>
      </c>
      <c r="V458" s="12">
        <f>S458/U458</f>
        <v>0.87148594377510036</v>
      </c>
      <c r="W458" s="12">
        <f>T458/U458</f>
        <v>0</v>
      </c>
      <c r="X458" s="12">
        <f t="shared" si="45"/>
        <v>0.87148594377510036</v>
      </c>
    </row>
    <row r="459" spans="1:24">
      <c r="A459" s="17" t="str">
        <f>VLOOKUP(C459,'Current OBD'!$B$6:$K$2098,4,0)</f>
        <v>Grant</v>
      </c>
      <c r="B459" s="17" t="str">
        <f>VLOOKUP(C459,'Current OBD'!$B$6:$K$2098,3,0)</f>
        <v>13-160</v>
      </c>
      <c r="C459" s="18">
        <v>661538</v>
      </c>
      <c r="D459" s="8" t="s">
        <v>3963</v>
      </c>
      <c r="E459" s="20" t="str">
        <f>IF(VLOOKUP(C459,'Current OBD'!$B$6:$AL$2097,23,0)="Yes","PK"," ")</f>
        <v xml:space="preserve"> </v>
      </c>
      <c r="F459" s="20" t="str">
        <f>IF(VLOOKUP(C459,'Current OBD'!$B$6:$AL$2097,24,0)="Yes","K"," ")</f>
        <v xml:space="preserve"> </v>
      </c>
      <c r="G459" s="20" t="str">
        <f>IF(VLOOKUP(C459,'Current OBD'!$B$6:$AL$2097,25,0)="Yes","1"," ")</f>
        <v xml:space="preserve"> </v>
      </c>
      <c r="H459" s="20" t="str">
        <f>IF(VLOOKUP(C459,'Current OBD'!$B$6:$AL$2097,26,0)="Yes","2"," ")</f>
        <v xml:space="preserve"> </v>
      </c>
      <c r="I459" s="20" t="str">
        <f>IF(VLOOKUP(C459,'Current OBD'!$B$6:$AL$2097,27,0)="Yes","3"," ")</f>
        <v xml:space="preserve"> </v>
      </c>
      <c r="J459" s="20" t="str">
        <f>IF(VLOOKUP(C459,'Current OBD'!$B$6:$AL$2097,28,0)="Yes","4"," ")</f>
        <v xml:space="preserve"> </v>
      </c>
      <c r="K459" s="20" t="str">
        <f>IF(VLOOKUP(C459,'Current OBD'!$B$6:$AL$2097,29,0)="Yes","5"," ")</f>
        <v xml:space="preserve"> </v>
      </c>
      <c r="L459" s="20" t="str">
        <f>IF(VLOOKUP(C459,'Current OBD'!$B$6:$AL$2097,30,0)="Yes","6"," ")</f>
        <v xml:space="preserve"> </v>
      </c>
      <c r="M459" s="20" t="str">
        <f>IF(VLOOKUP(C459,'Current OBD'!$B$6:$AL$2097,31,0)="Yes","7"," ")</f>
        <v xml:space="preserve"> </v>
      </c>
      <c r="N459" s="20" t="str">
        <f>IF(VLOOKUP(C459,'Current OBD'!$B$6:$AL$2097,32,0)="Yes","8"," ")</f>
        <v xml:space="preserve"> </v>
      </c>
      <c r="O459" s="20" t="str">
        <f>IF(VLOOKUP(C459,'Current OBD'!$B$6:$AL$2097,33,0)="Yes","9"," ")</f>
        <v>9</v>
      </c>
      <c r="P459" s="20" t="str">
        <f>IF(VLOOKUP(C459,'Current OBD'!$B$6:$AL$2097,34,0)="Yes","10"," ")</f>
        <v>10</v>
      </c>
      <c r="Q459" s="20" t="str">
        <f>IF(VLOOKUP(C459,'Current OBD'!$B$6:$AL$2097,35,0)="Yes","11"," ")</f>
        <v>11</v>
      </c>
      <c r="R459" s="20" t="str">
        <f>IF(VLOOKUP(C459,'Current OBD'!$B$6:$AL$2097,36,0)="Yes","12"," ")</f>
        <v>12</v>
      </c>
      <c r="S459" s="44">
        <v>441</v>
      </c>
      <c r="T459" s="44">
        <v>0</v>
      </c>
      <c r="U459" s="44">
        <v>534</v>
      </c>
      <c r="V459" s="12">
        <f>S459/U459</f>
        <v>0.8258426966292135</v>
      </c>
      <c r="W459" s="12">
        <f>T459/U459</f>
        <v>0</v>
      </c>
      <c r="X459" s="12">
        <f t="shared" si="45"/>
        <v>0.8258426966292135</v>
      </c>
    </row>
    <row r="460" spans="1:24">
      <c r="A460" s="17" t="str">
        <f>VLOOKUP(C460,'Current OBD'!$B$6:$K$2098,4,0)</f>
        <v>Grant</v>
      </c>
      <c r="B460" s="17" t="str">
        <f>VLOOKUP(C460,'Current OBD'!$B$6:$K$2098,3,0)</f>
        <v>13-160</v>
      </c>
      <c r="C460" s="18">
        <v>683700</v>
      </c>
      <c r="D460" s="8" t="s">
        <v>3965</v>
      </c>
      <c r="E460" s="20" t="str">
        <f>IF(VLOOKUP(C460,'Current OBD'!$B$6:$AL$2097,23,0)="Yes","PK"," ")</f>
        <v xml:space="preserve"> </v>
      </c>
      <c r="F460" s="20" t="str">
        <f>IF(VLOOKUP(C460,'Current OBD'!$B$6:$AL$2097,24,0)="Yes","K"," ")</f>
        <v xml:space="preserve"> </v>
      </c>
      <c r="G460" s="20" t="str">
        <f>IF(VLOOKUP(C460,'Current OBD'!$B$6:$AL$2097,25,0)="Yes","1"," ")</f>
        <v xml:space="preserve"> </v>
      </c>
      <c r="H460" s="20" t="str">
        <f>IF(VLOOKUP(C460,'Current OBD'!$B$6:$AL$2097,26,0)="Yes","2"," ")</f>
        <v xml:space="preserve"> </v>
      </c>
      <c r="I460" s="20" t="str">
        <f>IF(VLOOKUP(C460,'Current OBD'!$B$6:$AL$2097,27,0)="Yes","3"," ")</f>
        <v xml:space="preserve"> </v>
      </c>
      <c r="J460" s="20" t="str">
        <f>IF(VLOOKUP(C460,'Current OBD'!$B$6:$AL$2097,28,0)="Yes","4"," ")</f>
        <v>4</v>
      </c>
      <c r="K460" s="20" t="str">
        <f>IF(VLOOKUP(C460,'Current OBD'!$B$6:$AL$2097,29,0)="Yes","5"," ")</f>
        <v>5</v>
      </c>
      <c r="L460" s="20" t="str">
        <f>IF(VLOOKUP(C460,'Current OBD'!$B$6:$AL$2097,30,0)="Yes","6"," ")</f>
        <v>6</v>
      </c>
      <c r="M460" s="20" t="str">
        <f>IF(VLOOKUP(C460,'Current OBD'!$B$6:$AL$2097,31,0)="Yes","7"," ")</f>
        <v xml:space="preserve"> </v>
      </c>
      <c r="N460" s="20" t="str">
        <f>IF(VLOOKUP(C460,'Current OBD'!$B$6:$AL$2097,32,0)="Yes","8"," ")</f>
        <v xml:space="preserve"> </v>
      </c>
      <c r="O460" s="20" t="str">
        <f>IF(VLOOKUP(C460,'Current OBD'!$B$6:$AL$2097,33,0)="Yes","9"," ")</f>
        <v xml:space="preserve"> </v>
      </c>
      <c r="P460" s="20" t="str">
        <f>IF(VLOOKUP(C460,'Current OBD'!$B$6:$AL$2097,34,0)="Yes","10"," ")</f>
        <v xml:space="preserve"> </v>
      </c>
      <c r="Q460" s="20" t="str">
        <f>IF(VLOOKUP(C460,'Current OBD'!$B$6:$AL$2097,35,0)="Yes","11"," ")</f>
        <v xml:space="preserve"> </v>
      </c>
      <c r="R460" s="20" t="str">
        <f>IF(VLOOKUP(C460,'Current OBD'!$B$6:$AL$2097,36,0)="Yes","12"," ")</f>
        <v xml:space="preserve"> </v>
      </c>
      <c r="S460" s="44">
        <v>347</v>
      </c>
      <c r="T460" s="44">
        <v>0</v>
      </c>
      <c r="U460" s="44">
        <v>389</v>
      </c>
      <c r="V460" s="12">
        <f>S460/U460</f>
        <v>0.89203084832904889</v>
      </c>
      <c r="W460" s="12">
        <f>T460/U460</f>
        <v>0</v>
      </c>
      <c r="X460" s="12">
        <f t="shared" si="45"/>
        <v>0.89203084832904889</v>
      </c>
    </row>
    <row r="461" spans="1:24">
      <c r="A461" s="17" t="str">
        <f>VLOOKUP(C461,'Current OBD'!$B$6:$K$2098,4,0)</f>
        <v>Grant</v>
      </c>
      <c r="B461" s="17" t="str">
        <f>VLOOKUP(C461,'Current OBD'!$B$6:$K$2098,3,0)</f>
        <v>13-160</v>
      </c>
      <c r="C461" s="18">
        <v>661537</v>
      </c>
      <c r="D461" s="8" t="s">
        <v>3967</v>
      </c>
      <c r="E461" s="20" t="str">
        <f>IF(VLOOKUP(C461,'Current OBD'!$B$6:$AL$2097,23,0)="Yes","PK"," ")</f>
        <v xml:space="preserve"> </v>
      </c>
      <c r="F461" s="20" t="str">
        <f>IF(VLOOKUP(C461,'Current OBD'!$B$6:$AL$2097,24,0)="Yes","K"," ")</f>
        <v xml:space="preserve"> </v>
      </c>
      <c r="G461" s="20" t="str">
        <f>IF(VLOOKUP(C461,'Current OBD'!$B$6:$AL$2097,25,0)="Yes","1"," ")</f>
        <v xml:space="preserve"> </v>
      </c>
      <c r="H461" s="20" t="str">
        <f>IF(VLOOKUP(C461,'Current OBD'!$B$6:$AL$2097,26,0)="Yes","2"," ")</f>
        <v xml:space="preserve"> </v>
      </c>
      <c r="I461" s="20" t="str">
        <f>IF(VLOOKUP(C461,'Current OBD'!$B$6:$AL$2097,27,0)="Yes","3"," ")</f>
        <v xml:space="preserve"> </v>
      </c>
      <c r="J461" s="20" t="str">
        <f>IF(VLOOKUP(C461,'Current OBD'!$B$6:$AL$2097,28,0)="Yes","4"," ")</f>
        <v xml:space="preserve"> </v>
      </c>
      <c r="K461" s="20" t="str">
        <f>IF(VLOOKUP(C461,'Current OBD'!$B$6:$AL$2097,29,0)="Yes","5"," ")</f>
        <v xml:space="preserve"> </v>
      </c>
      <c r="L461" s="20" t="str">
        <f>IF(VLOOKUP(C461,'Current OBD'!$B$6:$AL$2097,30,0)="Yes","6"," ")</f>
        <v xml:space="preserve"> </v>
      </c>
      <c r="M461" s="20" t="str">
        <f>IF(VLOOKUP(C461,'Current OBD'!$B$6:$AL$2097,31,0)="Yes","7"," ")</f>
        <v>7</v>
      </c>
      <c r="N461" s="20" t="str">
        <f>IF(VLOOKUP(C461,'Current OBD'!$B$6:$AL$2097,32,0)="Yes","8"," ")</f>
        <v>8</v>
      </c>
      <c r="O461" s="20" t="str">
        <f>IF(VLOOKUP(C461,'Current OBD'!$B$6:$AL$2097,33,0)="Yes","9"," ")</f>
        <v xml:space="preserve"> </v>
      </c>
      <c r="P461" s="20" t="str">
        <f>IF(VLOOKUP(C461,'Current OBD'!$B$6:$AL$2097,34,0)="Yes","10"," ")</f>
        <v xml:space="preserve"> </v>
      </c>
      <c r="Q461" s="20" t="str">
        <f>IF(VLOOKUP(C461,'Current OBD'!$B$6:$AL$2097,35,0)="Yes","11"," ")</f>
        <v xml:space="preserve"> </v>
      </c>
      <c r="R461" s="20" t="str">
        <f>IF(VLOOKUP(C461,'Current OBD'!$B$6:$AL$2097,36,0)="Yes","12"," ")</f>
        <v xml:space="preserve"> </v>
      </c>
      <c r="S461" s="44">
        <v>257</v>
      </c>
      <c r="T461" s="44">
        <v>0</v>
      </c>
      <c r="U461" s="44">
        <v>281</v>
      </c>
      <c r="V461" s="12">
        <f>S461/U461</f>
        <v>0.91459074733096091</v>
      </c>
      <c r="W461" s="12">
        <f>T461/U461</f>
        <v>0</v>
      </c>
      <c r="X461" s="12">
        <f t="shared" si="45"/>
        <v>0.91459074733096091</v>
      </c>
    </row>
    <row r="462" spans="1:24">
      <c r="A462" s="26" t="s">
        <v>995</v>
      </c>
      <c r="B462" s="26" t="s">
        <v>2761</v>
      </c>
      <c r="C462" s="10">
        <v>159951</v>
      </c>
      <c r="D462" s="13" t="s">
        <v>2760</v>
      </c>
      <c r="E462" s="19"/>
      <c r="F462" s="19"/>
      <c r="G462" s="19"/>
      <c r="H462" s="19"/>
      <c r="I462" s="19"/>
      <c r="J462" s="19"/>
      <c r="K462" s="19"/>
      <c r="L462" s="19"/>
      <c r="M462" s="19"/>
      <c r="N462" s="19"/>
      <c r="O462" s="19"/>
      <c r="P462" s="19"/>
      <c r="Q462" s="19"/>
      <c r="R462" s="19"/>
      <c r="S462" s="43">
        <v>7123</v>
      </c>
      <c r="T462" s="43">
        <v>0</v>
      </c>
      <c r="U462" s="43">
        <v>8639</v>
      </c>
      <c r="V462" s="14"/>
      <c r="W462" s="14"/>
      <c r="X462" s="14">
        <f t="shared" si="45"/>
        <v>0.82451672647297136</v>
      </c>
    </row>
    <row r="463" spans="1:24">
      <c r="A463" s="17" t="str">
        <f>VLOOKUP(C463,'Current OBD'!$B$6:$K$2098,4,0)</f>
        <v>Grant</v>
      </c>
      <c r="B463" s="17" t="str">
        <f>VLOOKUP(C463,'Current OBD'!$B$6:$K$2098,3,0)</f>
        <v>13-161</v>
      </c>
      <c r="C463" s="18">
        <v>681091</v>
      </c>
      <c r="D463" s="8" t="s">
        <v>2762</v>
      </c>
      <c r="E463" s="20" t="str">
        <f>IF(VLOOKUP(C463,'Current OBD'!$B$6:$AL$2097,23,0)="Yes","PK"," ")</f>
        <v xml:space="preserve"> </v>
      </c>
      <c r="F463" s="20" t="str">
        <f>IF(VLOOKUP(C463,'Current OBD'!$B$6:$AL$2097,24,0)="Yes","K"," ")</f>
        <v xml:space="preserve"> </v>
      </c>
      <c r="G463" s="20" t="str">
        <f>IF(VLOOKUP(C463,'Current OBD'!$B$6:$AL$2097,25,0)="Yes","1"," ")</f>
        <v xml:space="preserve"> </v>
      </c>
      <c r="H463" s="20" t="str">
        <f>IF(VLOOKUP(C463,'Current OBD'!$B$6:$AL$2097,26,0)="Yes","2"," ")</f>
        <v xml:space="preserve"> </v>
      </c>
      <c r="I463" s="20" t="str">
        <f>IF(VLOOKUP(C463,'Current OBD'!$B$6:$AL$2097,27,0)="Yes","3"," ")</f>
        <v xml:space="preserve"> </v>
      </c>
      <c r="J463" s="20" t="str">
        <f>IF(VLOOKUP(C463,'Current OBD'!$B$6:$AL$2097,28,0)="Yes","4"," ")</f>
        <v xml:space="preserve"> </v>
      </c>
      <c r="K463" s="20" t="str">
        <f>IF(VLOOKUP(C463,'Current OBD'!$B$6:$AL$2097,29,0)="Yes","5"," ")</f>
        <v xml:space="preserve"> </v>
      </c>
      <c r="L463" s="20" t="str">
        <f>IF(VLOOKUP(C463,'Current OBD'!$B$6:$AL$2097,30,0)="Yes","6"," ")</f>
        <v xml:space="preserve"> </v>
      </c>
      <c r="M463" s="20" t="str">
        <f>IF(VLOOKUP(C463,'Current OBD'!$B$6:$AL$2097,31,0)="Yes","7"," ")</f>
        <v xml:space="preserve"> </v>
      </c>
      <c r="N463" s="20" t="str">
        <f>IF(VLOOKUP(C463,'Current OBD'!$B$6:$AL$2097,32,0)="Yes","8"," ")</f>
        <v xml:space="preserve"> </v>
      </c>
      <c r="O463" s="20" t="str">
        <f>IF(VLOOKUP(C463,'Current OBD'!$B$6:$AL$2097,33,0)="Yes","9"," ")</f>
        <v xml:space="preserve"> </v>
      </c>
      <c r="P463" s="20" t="str">
        <f>IF(VLOOKUP(C463,'Current OBD'!$B$6:$AL$2097,34,0)="Yes","10"," ")</f>
        <v>10</v>
      </c>
      <c r="Q463" s="20" t="str">
        <f>IF(VLOOKUP(C463,'Current OBD'!$B$6:$AL$2097,35,0)="Yes","11"," ")</f>
        <v>11</v>
      </c>
      <c r="R463" s="20" t="str">
        <f>IF(VLOOKUP(C463,'Current OBD'!$B$6:$AL$2097,36,0)="Yes","12"," ")</f>
        <v>12</v>
      </c>
      <c r="S463" s="44">
        <v>172</v>
      </c>
      <c r="T463" s="44">
        <v>0</v>
      </c>
      <c r="U463" s="44">
        <v>186</v>
      </c>
      <c r="V463" s="12">
        <f t="shared" ref="V463:V479" si="46">S463/U463</f>
        <v>0.92473118279569888</v>
      </c>
      <c r="W463" s="12">
        <f t="shared" ref="W463:W479" si="47">T463/U463</f>
        <v>0</v>
      </c>
      <c r="X463" s="12">
        <f t="shared" si="45"/>
        <v>0.92473118279569888</v>
      </c>
    </row>
    <row r="464" spans="1:24">
      <c r="A464" s="17" t="str">
        <f>VLOOKUP(C464,'Current OBD'!$B$6:$K$2098,4,0)</f>
        <v>Grant</v>
      </c>
      <c r="B464" s="17" t="str">
        <f>VLOOKUP(C464,'Current OBD'!$B$6:$K$2098,3,0)</f>
        <v>13-161</v>
      </c>
      <c r="C464" s="18">
        <v>661352</v>
      </c>
      <c r="D464" s="8" t="s">
        <v>959</v>
      </c>
      <c r="E464" s="20" t="str">
        <f>IF(VLOOKUP(C464,'Current OBD'!$B$6:$AL$2097,23,0)="Yes","PK"," ")</f>
        <v xml:space="preserve"> </v>
      </c>
      <c r="F464" s="20" t="str">
        <f>IF(VLOOKUP(C464,'Current OBD'!$B$6:$AL$2097,24,0)="Yes","K"," ")</f>
        <v xml:space="preserve"> </v>
      </c>
      <c r="G464" s="20" t="str">
        <f>IF(VLOOKUP(C464,'Current OBD'!$B$6:$AL$2097,25,0)="Yes","1"," ")</f>
        <v xml:space="preserve"> </v>
      </c>
      <c r="H464" s="20" t="str">
        <f>IF(VLOOKUP(C464,'Current OBD'!$B$6:$AL$2097,26,0)="Yes","2"," ")</f>
        <v xml:space="preserve"> </v>
      </c>
      <c r="I464" s="20" t="str">
        <f>IF(VLOOKUP(C464,'Current OBD'!$B$6:$AL$2097,27,0)="Yes","3"," ")</f>
        <v xml:space="preserve"> </v>
      </c>
      <c r="J464" s="20" t="str">
        <f>IF(VLOOKUP(C464,'Current OBD'!$B$6:$AL$2097,28,0)="Yes","4"," ")</f>
        <v xml:space="preserve"> </v>
      </c>
      <c r="K464" s="20" t="str">
        <f>IF(VLOOKUP(C464,'Current OBD'!$B$6:$AL$2097,29,0)="Yes","5"," ")</f>
        <v xml:space="preserve"> </v>
      </c>
      <c r="L464" s="20" t="str">
        <f>IF(VLOOKUP(C464,'Current OBD'!$B$6:$AL$2097,30,0)="Yes","6"," ")</f>
        <v>6</v>
      </c>
      <c r="M464" s="20" t="str">
        <f>IF(VLOOKUP(C464,'Current OBD'!$B$6:$AL$2097,31,0)="Yes","7"," ")</f>
        <v>7</v>
      </c>
      <c r="N464" s="20" t="str">
        <f>IF(VLOOKUP(C464,'Current OBD'!$B$6:$AL$2097,32,0)="Yes","8"," ")</f>
        <v>8</v>
      </c>
      <c r="O464" s="20" t="str">
        <f>IF(VLOOKUP(C464,'Current OBD'!$B$6:$AL$2097,33,0)="Yes","9"," ")</f>
        <v xml:space="preserve"> </v>
      </c>
      <c r="P464" s="20" t="str">
        <f>IF(VLOOKUP(C464,'Current OBD'!$B$6:$AL$2097,34,0)="Yes","10"," ")</f>
        <v xml:space="preserve"> </v>
      </c>
      <c r="Q464" s="20" t="str">
        <f>IF(VLOOKUP(C464,'Current OBD'!$B$6:$AL$2097,35,0)="Yes","11"," ")</f>
        <v xml:space="preserve"> </v>
      </c>
      <c r="R464" s="20" t="str">
        <f>IF(VLOOKUP(C464,'Current OBD'!$B$6:$AL$2097,36,0)="Yes","12"," ")</f>
        <v xml:space="preserve"> </v>
      </c>
      <c r="S464" s="44">
        <v>619</v>
      </c>
      <c r="T464" s="44">
        <v>0</v>
      </c>
      <c r="U464" s="44">
        <v>884</v>
      </c>
      <c r="V464" s="12">
        <f t="shared" si="46"/>
        <v>0.70022624434389136</v>
      </c>
      <c r="W464" s="12">
        <f t="shared" si="47"/>
        <v>0</v>
      </c>
      <c r="X464" s="12">
        <f t="shared" si="45"/>
        <v>0.70022624434389136</v>
      </c>
    </row>
    <row r="465" spans="1:24">
      <c r="A465" s="17" t="str">
        <f>VLOOKUP(C465,'Current OBD'!$B$6:$K$2098,4,0)</f>
        <v>Grant</v>
      </c>
      <c r="B465" s="17" t="str">
        <f>VLOOKUP(C465,'Current OBD'!$B$6:$K$2098,3,0)</f>
        <v>13-161</v>
      </c>
      <c r="C465" s="18">
        <v>681090</v>
      </c>
      <c r="D465" s="8" t="s">
        <v>2767</v>
      </c>
      <c r="E465" s="20" t="str">
        <f>IF(VLOOKUP(C465,'Current OBD'!$B$6:$AL$2097,23,0)="Yes","PK"," ")</f>
        <v xml:space="preserve"> </v>
      </c>
      <c r="F465" s="20" t="str">
        <f>IF(VLOOKUP(C465,'Current OBD'!$B$6:$AL$2097,24,0)="Yes","K"," ")</f>
        <v xml:space="preserve"> </v>
      </c>
      <c r="G465" s="20" t="str">
        <f>IF(VLOOKUP(C465,'Current OBD'!$B$6:$AL$2097,25,0)="Yes","1"," ")</f>
        <v xml:space="preserve"> </v>
      </c>
      <c r="H465" s="20" t="str">
        <f>IF(VLOOKUP(C465,'Current OBD'!$B$6:$AL$2097,26,0)="Yes","2"," ")</f>
        <v xml:space="preserve"> </v>
      </c>
      <c r="I465" s="20" t="str">
        <f>IF(VLOOKUP(C465,'Current OBD'!$B$6:$AL$2097,27,0)="Yes","3"," ")</f>
        <v xml:space="preserve"> </v>
      </c>
      <c r="J465" s="20" t="str">
        <f>IF(VLOOKUP(C465,'Current OBD'!$B$6:$AL$2097,28,0)="Yes","4"," ")</f>
        <v xml:space="preserve"> </v>
      </c>
      <c r="K465" s="20" t="str">
        <f>IF(VLOOKUP(C465,'Current OBD'!$B$6:$AL$2097,29,0)="Yes","5"," ")</f>
        <v xml:space="preserve"> </v>
      </c>
      <c r="L465" s="20" t="str">
        <f>IF(VLOOKUP(C465,'Current OBD'!$B$6:$AL$2097,30,0)="Yes","6"," ")</f>
        <v>6</v>
      </c>
      <c r="M465" s="20" t="str">
        <f>IF(VLOOKUP(C465,'Current OBD'!$B$6:$AL$2097,31,0)="Yes","7"," ")</f>
        <v>7</v>
      </c>
      <c r="N465" s="20" t="str">
        <f>IF(VLOOKUP(C465,'Current OBD'!$B$6:$AL$2097,32,0)="Yes","8"," ")</f>
        <v>8</v>
      </c>
      <c r="O465" s="20" t="str">
        <f>IF(VLOOKUP(C465,'Current OBD'!$B$6:$AL$2097,33,0)="Yes","9"," ")</f>
        <v xml:space="preserve"> </v>
      </c>
      <c r="P465" s="20" t="str">
        <f>IF(VLOOKUP(C465,'Current OBD'!$B$6:$AL$2097,34,0)="Yes","10"," ")</f>
        <v xml:space="preserve"> </v>
      </c>
      <c r="Q465" s="20" t="str">
        <f>IF(VLOOKUP(C465,'Current OBD'!$B$6:$AL$2097,35,0)="Yes","11"," ")</f>
        <v xml:space="preserve"> </v>
      </c>
      <c r="R465" s="20" t="str">
        <f>IF(VLOOKUP(C465,'Current OBD'!$B$6:$AL$2097,36,0)="Yes","12"," ")</f>
        <v xml:space="preserve"> </v>
      </c>
      <c r="S465" s="44">
        <v>292</v>
      </c>
      <c r="T465" s="44">
        <v>0</v>
      </c>
      <c r="U465" s="44">
        <v>292</v>
      </c>
      <c r="V465" s="12">
        <f t="shared" si="46"/>
        <v>1</v>
      </c>
      <c r="W465" s="12">
        <f t="shared" si="47"/>
        <v>0</v>
      </c>
      <c r="X465" s="12">
        <f t="shared" si="45"/>
        <v>1</v>
      </c>
    </row>
    <row r="466" spans="1:24">
      <c r="A466" s="17" t="str">
        <f>VLOOKUP(C466,'Current OBD'!$B$6:$K$2098,4,0)</f>
        <v>Grant</v>
      </c>
      <c r="B466" s="17" t="str">
        <f>VLOOKUP(C466,'Current OBD'!$B$6:$K$2098,3,0)</f>
        <v>13-161</v>
      </c>
      <c r="C466" s="18">
        <v>661353</v>
      </c>
      <c r="D466" s="8" t="s">
        <v>431</v>
      </c>
      <c r="E466" s="20" t="str">
        <f>IF(VLOOKUP(C466,'Current OBD'!$B$6:$AL$2097,23,0)="Yes","PK"," ")</f>
        <v xml:space="preserve"> </v>
      </c>
      <c r="F466" s="20" t="str">
        <f>IF(VLOOKUP(C466,'Current OBD'!$B$6:$AL$2097,24,0)="Yes","K"," ")</f>
        <v xml:space="preserve"> </v>
      </c>
      <c r="G466" s="20" t="str">
        <f>IF(VLOOKUP(C466,'Current OBD'!$B$6:$AL$2097,25,0)="Yes","1"," ")</f>
        <v xml:space="preserve"> </v>
      </c>
      <c r="H466" s="20" t="str">
        <f>IF(VLOOKUP(C466,'Current OBD'!$B$6:$AL$2097,26,0)="Yes","2"," ")</f>
        <v xml:space="preserve"> </v>
      </c>
      <c r="I466" s="20" t="str">
        <f>IF(VLOOKUP(C466,'Current OBD'!$B$6:$AL$2097,27,0)="Yes","3"," ")</f>
        <v xml:space="preserve"> </v>
      </c>
      <c r="J466" s="20" t="str">
        <f>IF(VLOOKUP(C466,'Current OBD'!$B$6:$AL$2097,28,0)="Yes","4"," ")</f>
        <v xml:space="preserve"> </v>
      </c>
      <c r="K466" s="20" t="str">
        <f>IF(VLOOKUP(C466,'Current OBD'!$B$6:$AL$2097,29,0)="Yes","5"," ")</f>
        <v xml:space="preserve"> </v>
      </c>
      <c r="L466" s="20" t="str">
        <f>IF(VLOOKUP(C466,'Current OBD'!$B$6:$AL$2097,30,0)="Yes","6"," ")</f>
        <v>6</v>
      </c>
      <c r="M466" s="20" t="str">
        <f>IF(VLOOKUP(C466,'Current OBD'!$B$6:$AL$2097,31,0)="Yes","7"," ")</f>
        <v>7</v>
      </c>
      <c r="N466" s="20" t="str">
        <f>IF(VLOOKUP(C466,'Current OBD'!$B$6:$AL$2097,32,0)="Yes","8"," ")</f>
        <v>8</v>
      </c>
      <c r="O466" s="20" t="str">
        <f>IF(VLOOKUP(C466,'Current OBD'!$B$6:$AL$2097,33,0)="Yes","9"," ")</f>
        <v xml:space="preserve"> </v>
      </c>
      <c r="P466" s="20" t="str">
        <f>IF(VLOOKUP(C466,'Current OBD'!$B$6:$AL$2097,34,0)="Yes","10"," ")</f>
        <v xml:space="preserve"> </v>
      </c>
      <c r="Q466" s="20" t="str">
        <f>IF(VLOOKUP(C466,'Current OBD'!$B$6:$AL$2097,35,0)="Yes","11"," ")</f>
        <v xml:space="preserve"> </v>
      </c>
      <c r="R466" s="20" t="str">
        <f>IF(VLOOKUP(C466,'Current OBD'!$B$6:$AL$2097,36,0)="Yes","12"," ")</f>
        <v xml:space="preserve"> </v>
      </c>
      <c r="S466" s="44">
        <v>618</v>
      </c>
      <c r="T466" s="44">
        <v>0</v>
      </c>
      <c r="U466" s="44">
        <v>731</v>
      </c>
      <c r="V466" s="12">
        <f t="shared" si="46"/>
        <v>0.84541723666210666</v>
      </c>
      <c r="W466" s="12">
        <f t="shared" si="47"/>
        <v>0</v>
      </c>
      <c r="X466" s="12">
        <f t="shared" si="45"/>
        <v>0.84541723666210666</v>
      </c>
    </row>
    <row r="467" spans="1:24">
      <c r="A467" s="17" t="str">
        <f>VLOOKUP(C467,'Current OBD'!$B$6:$K$2098,4,0)</f>
        <v>Grant</v>
      </c>
      <c r="B467" s="17" t="str">
        <f>VLOOKUP(C467,'Current OBD'!$B$6:$K$2098,3,0)</f>
        <v>13-161</v>
      </c>
      <c r="C467" s="18">
        <v>663434</v>
      </c>
      <c r="D467" s="8" t="s">
        <v>2771</v>
      </c>
      <c r="E467" s="20" t="str">
        <f>IF(VLOOKUP(C467,'Current OBD'!$B$6:$AL$2097,23,0)="Yes","PK"," ")</f>
        <v xml:space="preserve"> </v>
      </c>
      <c r="F467" s="20" t="str">
        <f>IF(VLOOKUP(C467,'Current OBD'!$B$6:$AL$2097,24,0)="Yes","K"," ")</f>
        <v>K</v>
      </c>
      <c r="G467" s="20" t="str">
        <f>IF(VLOOKUP(C467,'Current OBD'!$B$6:$AL$2097,25,0)="Yes","1"," ")</f>
        <v>1</v>
      </c>
      <c r="H467" s="20" t="str">
        <f>IF(VLOOKUP(C467,'Current OBD'!$B$6:$AL$2097,26,0)="Yes","2"," ")</f>
        <v>2</v>
      </c>
      <c r="I467" s="20" t="str">
        <f>IF(VLOOKUP(C467,'Current OBD'!$B$6:$AL$2097,27,0)="Yes","3"," ")</f>
        <v>3</v>
      </c>
      <c r="J467" s="20" t="str">
        <f>IF(VLOOKUP(C467,'Current OBD'!$B$6:$AL$2097,28,0)="Yes","4"," ")</f>
        <v>4</v>
      </c>
      <c r="K467" s="20" t="str">
        <f>IF(VLOOKUP(C467,'Current OBD'!$B$6:$AL$2097,29,0)="Yes","5"," ")</f>
        <v>5</v>
      </c>
      <c r="L467" s="20" t="str">
        <f>IF(VLOOKUP(C467,'Current OBD'!$B$6:$AL$2097,30,0)="Yes","6"," ")</f>
        <v xml:space="preserve"> </v>
      </c>
      <c r="M467" s="20" t="str">
        <f>IF(VLOOKUP(C467,'Current OBD'!$B$6:$AL$2097,31,0)="Yes","7"," ")</f>
        <v xml:space="preserve"> </v>
      </c>
      <c r="N467" s="20" t="str">
        <f>IF(VLOOKUP(C467,'Current OBD'!$B$6:$AL$2097,32,0)="Yes","8"," ")</f>
        <v xml:space="preserve"> </v>
      </c>
      <c r="O467" s="20" t="str">
        <f>IF(VLOOKUP(C467,'Current OBD'!$B$6:$AL$2097,33,0)="Yes","9"," ")</f>
        <v xml:space="preserve"> </v>
      </c>
      <c r="P467" s="20" t="str">
        <f>IF(VLOOKUP(C467,'Current OBD'!$B$6:$AL$2097,34,0)="Yes","10"," ")</f>
        <v xml:space="preserve"> </v>
      </c>
      <c r="Q467" s="20" t="str">
        <f>IF(VLOOKUP(C467,'Current OBD'!$B$6:$AL$2097,35,0)="Yes","11"," ")</f>
        <v xml:space="preserve"> </v>
      </c>
      <c r="R467" s="20" t="str">
        <f>IF(VLOOKUP(C467,'Current OBD'!$B$6:$AL$2097,36,0)="Yes","12"," ")</f>
        <v xml:space="preserve"> </v>
      </c>
      <c r="S467" s="44">
        <v>304</v>
      </c>
      <c r="T467" s="44">
        <v>0</v>
      </c>
      <c r="U467" s="44">
        <v>396</v>
      </c>
      <c r="V467" s="12">
        <f t="shared" si="46"/>
        <v>0.76767676767676762</v>
      </c>
      <c r="W467" s="12">
        <f t="shared" si="47"/>
        <v>0</v>
      </c>
      <c r="X467" s="12">
        <f t="shared" si="45"/>
        <v>0.76767676767676762</v>
      </c>
    </row>
    <row r="468" spans="1:24">
      <c r="A468" s="17" t="str">
        <f>VLOOKUP(C468,'Current OBD'!$B$6:$K$2098,4,0)</f>
        <v>Grant</v>
      </c>
      <c r="B468" s="17" t="str">
        <f>VLOOKUP(C468,'Current OBD'!$B$6:$K$2098,3,0)</f>
        <v>13-161</v>
      </c>
      <c r="C468" s="18">
        <v>686843</v>
      </c>
      <c r="D468" s="8" t="s">
        <v>2773</v>
      </c>
      <c r="E468" s="20" t="str">
        <f>IF(VLOOKUP(C468,'Current OBD'!$B$6:$AL$2097,23,0)="Yes","PK"," ")</f>
        <v xml:space="preserve"> </v>
      </c>
      <c r="F468" s="20" t="str">
        <f>IF(VLOOKUP(C468,'Current OBD'!$B$6:$AL$2097,24,0)="Yes","K"," ")</f>
        <v>K</v>
      </c>
      <c r="G468" s="20" t="str">
        <f>IF(VLOOKUP(C468,'Current OBD'!$B$6:$AL$2097,25,0)="Yes","1"," ")</f>
        <v>1</v>
      </c>
      <c r="H468" s="20" t="str">
        <f>IF(VLOOKUP(C468,'Current OBD'!$B$6:$AL$2097,26,0)="Yes","2"," ")</f>
        <v>2</v>
      </c>
      <c r="I468" s="20" t="str">
        <f>IF(VLOOKUP(C468,'Current OBD'!$B$6:$AL$2097,27,0)="Yes","3"," ")</f>
        <v>3</v>
      </c>
      <c r="J468" s="20" t="str">
        <f>IF(VLOOKUP(C468,'Current OBD'!$B$6:$AL$2097,28,0)="Yes","4"," ")</f>
        <v>4</v>
      </c>
      <c r="K468" s="20" t="str">
        <f>IF(VLOOKUP(C468,'Current OBD'!$B$6:$AL$2097,29,0)="Yes","5"," ")</f>
        <v>5</v>
      </c>
      <c r="L468" s="20" t="str">
        <f>IF(VLOOKUP(C468,'Current OBD'!$B$6:$AL$2097,30,0)="Yes","6"," ")</f>
        <v xml:space="preserve"> </v>
      </c>
      <c r="M468" s="20" t="str">
        <f>IF(VLOOKUP(C468,'Current OBD'!$B$6:$AL$2097,31,0)="Yes","7"," ")</f>
        <v xml:space="preserve"> </v>
      </c>
      <c r="N468" s="20" t="str">
        <f>IF(VLOOKUP(C468,'Current OBD'!$B$6:$AL$2097,32,0)="Yes","8"," ")</f>
        <v xml:space="preserve"> </v>
      </c>
      <c r="O468" s="20" t="str">
        <f>IF(VLOOKUP(C468,'Current OBD'!$B$6:$AL$2097,33,0)="Yes","9"," ")</f>
        <v xml:space="preserve"> </v>
      </c>
      <c r="P468" s="20" t="str">
        <f>IF(VLOOKUP(C468,'Current OBD'!$B$6:$AL$2097,34,0)="Yes","10"," ")</f>
        <v xml:space="preserve"> </v>
      </c>
      <c r="Q468" s="20" t="str">
        <f>IF(VLOOKUP(C468,'Current OBD'!$B$6:$AL$2097,35,0)="Yes","11"," ")</f>
        <v xml:space="preserve"> </v>
      </c>
      <c r="R468" s="20" t="str">
        <f>IF(VLOOKUP(C468,'Current OBD'!$B$6:$AL$2097,36,0)="Yes","12"," ")</f>
        <v xml:space="preserve"> </v>
      </c>
      <c r="S468" s="44">
        <v>319</v>
      </c>
      <c r="T468" s="44">
        <v>0</v>
      </c>
      <c r="U468" s="44">
        <v>454</v>
      </c>
      <c r="V468" s="12">
        <f t="shared" si="46"/>
        <v>0.70264317180616742</v>
      </c>
      <c r="W468" s="12">
        <f t="shared" si="47"/>
        <v>0</v>
      </c>
      <c r="X468" s="12">
        <f t="shared" si="45"/>
        <v>0.70264317180616742</v>
      </c>
    </row>
    <row r="469" spans="1:24">
      <c r="A469" s="17" t="str">
        <f>VLOOKUP(C469,'Current OBD'!$B$6:$K$2098,4,0)</f>
        <v>Grant</v>
      </c>
      <c r="B469" s="17" t="str">
        <f>VLOOKUP(C469,'Current OBD'!$B$6:$K$2098,3,0)</f>
        <v>13-161</v>
      </c>
      <c r="C469" s="18">
        <v>664018</v>
      </c>
      <c r="D469" s="8" t="s">
        <v>2775</v>
      </c>
      <c r="E469" s="20" t="str">
        <f>IF(VLOOKUP(C469,'Current OBD'!$B$6:$AL$2097,23,0)="Yes","PK"," ")</f>
        <v xml:space="preserve"> </v>
      </c>
      <c r="F469" s="20" t="str">
        <f>IF(VLOOKUP(C469,'Current OBD'!$B$6:$AL$2097,24,0)="Yes","K"," ")</f>
        <v>K</v>
      </c>
      <c r="G469" s="20" t="str">
        <f>IF(VLOOKUP(C469,'Current OBD'!$B$6:$AL$2097,25,0)="Yes","1"," ")</f>
        <v>1</v>
      </c>
      <c r="H469" s="20" t="str">
        <f>IF(VLOOKUP(C469,'Current OBD'!$B$6:$AL$2097,26,0)="Yes","2"," ")</f>
        <v>2</v>
      </c>
      <c r="I469" s="20" t="str">
        <f>IF(VLOOKUP(C469,'Current OBD'!$B$6:$AL$2097,27,0)="Yes","3"," ")</f>
        <v>3</v>
      </c>
      <c r="J469" s="20" t="str">
        <f>IF(VLOOKUP(C469,'Current OBD'!$B$6:$AL$2097,28,0)="Yes","4"," ")</f>
        <v>4</v>
      </c>
      <c r="K469" s="20" t="str">
        <f>IF(VLOOKUP(C469,'Current OBD'!$B$6:$AL$2097,29,0)="Yes","5"," ")</f>
        <v>5</v>
      </c>
      <c r="L469" s="20" t="str">
        <f>IF(VLOOKUP(C469,'Current OBD'!$B$6:$AL$2097,30,0)="Yes","6"," ")</f>
        <v xml:space="preserve"> </v>
      </c>
      <c r="M469" s="20" t="str">
        <f>IF(VLOOKUP(C469,'Current OBD'!$B$6:$AL$2097,31,0)="Yes","7"," ")</f>
        <v xml:space="preserve"> </v>
      </c>
      <c r="N469" s="20" t="str">
        <f>IF(VLOOKUP(C469,'Current OBD'!$B$6:$AL$2097,32,0)="Yes","8"," ")</f>
        <v xml:space="preserve"> </v>
      </c>
      <c r="O469" s="20" t="str">
        <f>IF(VLOOKUP(C469,'Current OBD'!$B$6:$AL$2097,33,0)="Yes","9"," ")</f>
        <v xml:space="preserve"> </v>
      </c>
      <c r="P469" s="20" t="str">
        <f>IF(VLOOKUP(C469,'Current OBD'!$B$6:$AL$2097,34,0)="Yes","10"," ")</f>
        <v xml:space="preserve"> </v>
      </c>
      <c r="Q469" s="20" t="str">
        <f>IF(VLOOKUP(C469,'Current OBD'!$B$6:$AL$2097,35,0)="Yes","11"," ")</f>
        <v xml:space="preserve"> </v>
      </c>
      <c r="R469" s="20" t="str">
        <f>IF(VLOOKUP(C469,'Current OBD'!$B$6:$AL$2097,36,0)="Yes","12"," ")</f>
        <v xml:space="preserve"> </v>
      </c>
      <c r="S469" s="44">
        <v>280</v>
      </c>
      <c r="T469" s="44">
        <v>0</v>
      </c>
      <c r="U469" s="44">
        <v>280</v>
      </c>
      <c r="V469" s="12">
        <f t="shared" si="46"/>
        <v>1</v>
      </c>
      <c r="W469" s="12">
        <f t="shared" si="47"/>
        <v>0</v>
      </c>
      <c r="X469" s="12">
        <f t="shared" si="45"/>
        <v>1</v>
      </c>
    </row>
    <row r="470" spans="1:24">
      <c r="A470" s="17" t="str">
        <f>VLOOKUP(C470,'Current OBD'!$B$6:$K$2098,4,0)</f>
        <v>Grant</v>
      </c>
      <c r="B470" s="17" t="str">
        <f>VLOOKUP(C470,'Current OBD'!$B$6:$K$2098,3,0)</f>
        <v>13-161</v>
      </c>
      <c r="C470" s="18">
        <v>663748</v>
      </c>
      <c r="D470" s="8" t="s">
        <v>2777</v>
      </c>
      <c r="E470" s="20" t="str">
        <f>IF(VLOOKUP(C470,'Current OBD'!$B$6:$AL$2097,23,0)="Yes","PK"," ")</f>
        <v xml:space="preserve"> </v>
      </c>
      <c r="F470" s="20" t="str">
        <f>IF(VLOOKUP(C470,'Current OBD'!$B$6:$AL$2097,24,0)="Yes","K"," ")</f>
        <v>K</v>
      </c>
      <c r="G470" s="20" t="str">
        <f>IF(VLOOKUP(C470,'Current OBD'!$B$6:$AL$2097,25,0)="Yes","1"," ")</f>
        <v>1</v>
      </c>
      <c r="H470" s="20" t="str">
        <f>IF(VLOOKUP(C470,'Current OBD'!$B$6:$AL$2097,26,0)="Yes","2"," ")</f>
        <v>2</v>
      </c>
      <c r="I470" s="20" t="str">
        <f>IF(VLOOKUP(C470,'Current OBD'!$B$6:$AL$2097,27,0)="Yes","3"," ")</f>
        <v>3</v>
      </c>
      <c r="J470" s="20" t="str">
        <f>IF(VLOOKUP(C470,'Current OBD'!$B$6:$AL$2097,28,0)="Yes","4"," ")</f>
        <v>4</v>
      </c>
      <c r="K470" s="20" t="str">
        <f>IF(VLOOKUP(C470,'Current OBD'!$B$6:$AL$2097,29,0)="Yes","5"," ")</f>
        <v>5</v>
      </c>
      <c r="L470" s="20" t="str">
        <f>IF(VLOOKUP(C470,'Current OBD'!$B$6:$AL$2097,30,0)="Yes","6"," ")</f>
        <v xml:space="preserve"> </v>
      </c>
      <c r="M470" s="20" t="str">
        <f>IF(VLOOKUP(C470,'Current OBD'!$B$6:$AL$2097,31,0)="Yes","7"," ")</f>
        <v xml:space="preserve"> </v>
      </c>
      <c r="N470" s="20" t="str">
        <f>IF(VLOOKUP(C470,'Current OBD'!$B$6:$AL$2097,32,0)="Yes","8"," ")</f>
        <v xml:space="preserve"> </v>
      </c>
      <c r="O470" s="20" t="str">
        <f>IF(VLOOKUP(C470,'Current OBD'!$B$6:$AL$2097,33,0)="Yes","9"," ")</f>
        <v xml:space="preserve"> </v>
      </c>
      <c r="P470" s="20" t="str">
        <f>IF(VLOOKUP(C470,'Current OBD'!$B$6:$AL$2097,34,0)="Yes","10"," ")</f>
        <v xml:space="preserve"> </v>
      </c>
      <c r="Q470" s="20" t="str">
        <f>IF(VLOOKUP(C470,'Current OBD'!$B$6:$AL$2097,35,0)="Yes","11"," ")</f>
        <v xml:space="preserve"> </v>
      </c>
      <c r="R470" s="20" t="str">
        <f>IF(VLOOKUP(C470,'Current OBD'!$B$6:$AL$2097,36,0)="Yes","12"," ")</f>
        <v xml:space="preserve"> </v>
      </c>
      <c r="S470" s="44">
        <v>365</v>
      </c>
      <c r="T470" s="44">
        <v>0</v>
      </c>
      <c r="U470" s="44">
        <v>365</v>
      </c>
      <c r="V470" s="12">
        <f t="shared" si="46"/>
        <v>1</v>
      </c>
      <c r="W470" s="12">
        <f t="shared" si="47"/>
        <v>0</v>
      </c>
      <c r="X470" s="12">
        <f t="shared" si="45"/>
        <v>1</v>
      </c>
    </row>
    <row r="471" spans="1:24">
      <c r="A471" s="17" t="str">
        <f>VLOOKUP(C471,'Current OBD'!$B$6:$K$2098,4,0)</f>
        <v>Grant</v>
      </c>
      <c r="B471" s="17" t="str">
        <f>VLOOKUP(C471,'Current OBD'!$B$6:$K$2098,3,0)</f>
        <v>13-161</v>
      </c>
      <c r="C471" s="18">
        <v>661347</v>
      </c>
      <c r="D471" s="8" t="s">
        <v>2779</v>
      </c>
      <c r="E471" s="20" t="str">
        <f>IF(VLOOKUP(C471,'Current OBD'!$B$6:$AL$2097,23,0)="Yes","PK"," ")</f>
        <v xml:space="preserve"> </v>
      </c>
      <c r="F471" s="20" t="str">
        <f>IF(VLOOKUP(C471,'Current OBD'!$B$6:$AL$2097,24,0)="Yes","K"," ")</f>
        <v>K</v>
      </c>
      <c r="G471" s="20" t="str">
        <f>IF(VLOOKUP(C471,'Current OBD'!$B$6:$AL$2097,25,0)="Yes","1"," ")</f>
        <v>1</v>
      </c>
      <c r="H471" s="20" t="str">
        <f>IF(VLOOKUP(C471,'Current OBD'!$B$6:$AL$2097,26,0)="Yes","2"," ")</f>
        <v>2</v>
      </c>
      <c r="I471" s="20" t="str">
        <f>IF(VLOOKUP(C471,'Current OBD'!$B$6:$AL$2097,27,0)="Yes","3"," ")</f>
        <v>3</v>
      </c>
      <c r="J471" s="20" t="str">
        <f>IF(VLOOKUP(C471,'Current OBD'!$B$6:$AL$2097,28,0)="Yes","4"," ")</f>
        <v>4</v>
      </c>
      <c r="K471" s="20" t="str">
        <f>IF(VLOOKUP(C471,'Current OBD'!$B$6:$AL$2097,29,0)="Yes","5"," ")</f>
        <v>5</v>
      </c>
      <c r="L471" s="20" t="str">
        <f>IF(VLOOKUP(C471,'Current OBD'!$B$6:$AL$2097,30,0)="Yes","6"," ")</f>
        <v xml:space="preserve"> </v>
      </c>
      <c r="M471" s="20" t="str">
        <f>IF(VLOOKUP(C471,'Current OBD'!$B$6:$AL$2097,31,0)="Yes","7"," ")</f>
        <v xml:space="preserve"> </v>
      </c>
      <c r="N471" s="20" t="str">
        <f>IF(VLOOKUP(C471,'Current OBD'!$B$6:$AL$2097,32,0)="Yes","8"," ")</f>
        <v xml:space="preserve"> </v>
      </c>
      <c r="O471" s="20" t="str">
        <f>IF(VLOOKUP(C471,'Current OBD'!$B$6:$AL$2097,33,0)="Yes","9"," ")</f>
        <v xml:space="preserve"> </v>
      </c>
      <c r="P471" s="20" t="str">
        <f>IF(VLOOKUP(C471,'Current OBD'!$B$6:$AL$2097,34,0)="Yes","10"," ")</f>
        <v xml:space="preserve"> </v>
      </c>
      <c r="Q471" s="20" t="str">
        <f>IF(VLOOKUP(C471,'Current OBD'!$B$6:$AL$2097,35,0)="Yes","11"," ")</f>
        <v xml:space="preserve"> </v>
      </c>
      <c r="R471" s="20" t="str">
        <f>IF(VLOOKUP(C471,'Current OBD'!$B$6:$AL$2097,36,0)="Yes","12"," ")</f>
        <v xml:space="preserve"> </v>
      </c>
      <c r="S471" s="44">
        <v>321</v>
      </c>
      <c r="T471" s="44">
        <v>0</v>
      </c>
      <c r="U471" s="44">
        <v>321</v>
      </c>
      <c r="V471" s="12">
        <f t="shared" si="46"/>
        <v>1</v>
      </c>
      <c r="W471" s="12">
        <f t="shared" si="47"/>
        <v>0</v>
      </c>
      <c r="X471" s="12">
        <f t="shared" si="45"/>
        <v>1</v>
      </c>
    </row>
    <row r="472" spans="1:24">
      <c r="A472" s="17" t="str">
        <f>VLOOKUP(C472,'Current OBD'!$B$6:$K$2098,4,0)</f>
        <v>Grant</v>
      </c>
      <c r="B472" s="17" t="str">
        <f>VLOOKUP(C472,'Current OBD'!$B$6:$K$2098,3,0)</f>
        <v>13-161</v>
      </c>
      <c r="C472" s="18">
        <v>664317</v>
      </c>
      <c r="D472" s="8" t="s">
        <v>2781</v>
      </c>
      <c r="E472" s="20" t="str">
        <f>IF(VLOOKUP(C472,'Current OBD'!$B$6:$AL$2097,23,0)="Yes","PK"," ")</f>
        <v xml:space="preserve"> </v>
      </c>
      <c r="F472" s="20" t="str">
        <f>IF(VLOOKUP(C472,'Current OBD'!$B$6:$AL$2097,24,0)="Yes","K"," ")</f>
        <v>K</v>
      </c>
      <c r="G472" s="20" t="str">
        <f>IF(VLOOKUP(C472,'Current OBD'!$B$6:$AL$2097,25,0)="Yes","1"," ")</f>
        <v>1</v>
      </c>
      <c r="H472" s="20" t="str">
        <f>IF(VLOOKUP(C472,'Current OBD'!$B$6:$AL$2097,26,0)="Yes","2"," ")</f>
        <v>2</v>
      </c>
      <c r="I472" s="20" t="str">
        <f>IF(VLOOKUP(C472,'Current OBD'!$B$6:$AL$2097,27,0)="Yes","3"," ")</f>
        <v>3</v>
      </c>
      <c r="J472" s="20" t="str">
        <f>IF(VLOOKUP(C472,'Current OBD'!$B$6:$AL$2097,28,0)="Yes","4"," ")</f>
        <v>4</v>
      </c>
      <c r="K472" s="20" t="str">
        <f>IF(VLOOKUP(C472,'Current OBD'!$B$6:$AL$2097,29,0)="Yes","5"," ")</f>
        <v>5</v>
      </c>
      <c r="L472" s="20" t="str">
        <f>IF(VLOOKUP(C472,'Current OBD'!$B$6:$AL$2097,30,0)="Yes","6"," ")</f>
        <v xml:space="preserve"> </v>
      </c>
      <c r="M472" s="20" t="str">
        <f>IF(VLOOKUP(C472,'Current OBD'!$B$6:$AL$2097,31,0)="Yes","7"," ")</f>
        <v xml:space="preserve"> </v>
      </c>
      <c r="N472" s="20" t="str">
        <f>IF(VLOOKUP(C472,'Current OBD'!$B$6:$AL$2097,32,0)="Yes","8"," ")</f>
        <v xml:space="preserve"> </v>
      </c>
      <c r="O472" s="20" t="str">
        <f>IF(VLOOKUP(C472,'Current OBD'!$B$6:$AL$2097,33,0)="Yes","9"," ")</f>
        <v xml:space="preserve"> </v>
      </c>
      <c r="P472" s="20" t="str">
        <f>IF(VLOOKUP(C472,'Current OBD'!$B$6:$AL$2097,34,0)="Yes","10"," ")</f>
        <v xml:space="preserve"> </v>
      </c>
      <c r="Q472" s="20" t="str">
        <f>IF(VLOOKUP(C472,'Current OBD'!$B$6:$AL$2097,35,0)="Yes","11"," ")</f>
        <v xml:space="preserve"> </v>
      </c>
      <c r="R472" s="20" t="str">
        <f>IF(VLOOKUP(C472,'Current OBD'!$B$6:$AL$2097,36,0)="Yes","12"," ")</f>
        <v xml:space="preserve"> </v>
      </c>
      <c r="S472" s="44">
        <v>342</v>
      </c>
      <c r="T472" s="44">
        <v>0</v>
      </c>
      <c r="U472" s="44">
        <v>365</v>
      </c>
      <c r="V472" s="12">
        <f t="shared" si="46"/>
        <v>0.93698630136986305</v>
      </c>
      <c r="W472" s="12">
        <f t="shared" si="47"/>
        <v>0</v>
      </c>
      <c r="X472" s="12">
        <f t="shared" si="45"/>
        <v>0.93698630136986305</v>
      </c>
    </row>
    <row r="473" spans="1:24">
      <c r="A473" s="17" t="str">
        <f>VLOOKUP(C473,'Current OBD'!$B$6:$K$2098,4,0)</f>
        <v>Grant</v>
      </c>
      <c r="B473" s="17" t="str">
        <f>VLOOKUP(C473,'Current OBD'!$B$6:$K$2098,3,0)</f>
        <v>13-161</v>
      </c>
      <c r="C473" s="18">
        <v>661349</v>
      </c>
      <c r="D473" s="8" t="s">
        <v>1875</v>
      </c>
      <c r="E473" s="20" t="str">
        <f>IF(VLOOKUP(C473,'Current OBD'!$B$6:$AL$2097,23,0)="Yes","PK"," ")</f>
        <v>PK</v>
      </c>
      <c r="F473" s="20" t="str">
        <f>IF(VLOOKUP(C473,'Current OBD'!$B$6:$AL$2097,24,0)="Yes","K"," ")</f>
        <v>K</v>
      </c>
      <c r="G473" s="20" t="str">
        <f>IF(VLOOKUP(C473,'Current OBD'!$B$6:$AL$2097,25,0)="Yes","1"," ")</f>
        <v>1</v>
      </c>
      <c r="H473" s="20" t="str">
        <f>IF(VLOOKUP(C473,'Current OBD'!$B$6:$AL$2097,26,0)="Yes","2"," ")</f>
        <v>2</v>
      </c>
      <c r="I473" s="20" t="str">
        <f>IF(VLOOKUP(C473,'Current OBD'!$B$6:$AL$2097,27,0)="Yes","3"," ")</f>
        <v>3</v>
      </c>
      <c r="J473" s="20" t="str">
        <f>IF(VLOOKUP(C473,'Current OBD'!$B$6:$AL$2097,28,0)="Yes","4"," ")</f>
        <v>4</v>
      </c>
      <c r="K473" s="20" t="str">
        <f>IF(VLOOKUP(C473,'Current OBD'!$B$6:$AL$2097,29,0)="Yes","5"," ")</f>
        <v>5</v>
      </c>
      <c r="L473" s="20" t="str">
        <f>IF(VLOOKUP(C473,'Current OBD'!$B$6:$AL$2097,30,0)="Yes","6"," ")</f>
        <v xml:space="preserve"> </v>
      </c>
      <c r="M473" s="20" t="str">
        <f>IF(VLOOKUP(C473,'Current OBD'!$B$6:$AL$2097,31,0)="Yes","7"," ")</f>
        <v xml:space="preserve"> </v>
      </c>
      <c r="N473" s="20" t="str">
        <f>IF(VLOOKUP(C473,'Current OBD'!$B$6:$AL$2097,32,0)="Yes","8"," ")</f>
        <v xml:space="preserve"> </v>
      </c>
      <c r="O473" s="20" t="str">
        <f>IF(VLOOKUP(C473,'Current OBD'!$B$6:$AL$2097,33,0)="Yes","9"," ")</f>
        <v xml:space="preserve"> </v>
      </c>
      <c r="P473" s="20" t="str">
        <f>IF(VLOOKUP(C473,'Current OBD'!$B$6:$AL$2097,34,0)="Yes","10"," ")</f>
        <v xml:space="preserve"> </v>
      </c>
      <c r="Q473" s="20" t="str">
        <f>IF(VLOOKUP(C473,'Current OBD'!$B$6:$AL$2097,35,0)="Yes","11"," ")</f>
        <v xml:space="preserve"> </v>
      </c>
      <c r="R473" s="20" t="str">
        <f>IF(VLOOKUP(C473,'Current OBD'!$B$6:$AL$2097,36,0)="Yes","12"," ")</f>
        <v xml:space="preserve"> </v>
      </c>
      <c r="S473" s="44">
        <v>523</v>
      </c>
      <c r="T473" s="44">
        <v>0</v>
      </c>
      <c r="U473" s="44">
        <v>523</v>
      </c>
      <c r="V473" s="12">
        <f t="shared" si="46"/>
        <v>1</v>
      </c>
      <c r="W473" s="12">
        <f t="shared" si="47"/>
        <v>0</v>
      </c>
      <c r="X473" s="12">
        <f t="shared" si="45"/>
        <v>1</v>
      </c>
    </row>
    <row r="474" spans="1:24">
      <c r="A474" s="17" t="str">
        <f>VLOOKUP(C474,'Current OBD'!$B$6:$K$2098,4,0)</f>
        <v>Grant</v>
      </c>
      <c r="B474" s="17" t="str">
        <f>VLOOKUP(C474,'Current OBD'!$B$6:$K$2098,3,0)</f>
        <v>13-161</v>
      </c>
      <c r="C474" s="18">
        <v>661354</v>
      </c>
      <c r="D474" s="8" t="s">
        <v>2784</v>
      </c>
      <c r="E474" s="20" t="str">
        <f>IF(VLOOKUP(C474,'Current OBD'!$B$6:$AL$2097,23,0)="Yes","PK"," ")</f>
        <v xml:space="preserve"> </v>
      </c>
      <c r="F474" s="20" t="str">
        <f>IF(VLOOKUP(C474,'Current OBD'!$B$6:$AL$2097,24,0)="Yes","K"," ")</f>
        <v xml:space="preserve"> </v>
      </c>
      <c r="G474" s="20" t="str">
        <f>IF(VLOOKUP(C474,'Current OBD'!$B$6:$AL$2097,25,0)="Yes","1"," ")</f>
        <v xml:space="preserve"> </v>
      </c>
      <c r="H474" s="20" t="str">
        <f>IF(VLOOKUP(C474,'Current OBD'!$B$6:$AL$2097,26,0)="Yes","2"," ")</f>
        <v xml:space="preserve"> </v>
      </c>
      <c r="I474" s="20" t="str">
        <f>IF(VLOOKUP(C474,'Current OBD'!$B$6:$AL$2097,27,0)="Yes","3"," ")</f>
        <v xml:space="preserve"> </v>
      </c>
      <c r="J474" s="20" t="str">
        <f>IF(VLOOKUP(C474,'Current OBD'!$B$6:$AL$2097,28,0)="Yes","4"," ")</f>
        <v xml:space="preserve"> </v>
      </c>
      <c r="K474" s="20" t="str">
        <f>IF(VLOOKUP(C474,'Current OBD'!$B$6:$AL$2097,29,0)="Yes","5"," ")</f>
        <v xml:space="preserve"> </v>
      </c>
      <c r="L474" s="20" t="str">
        <f>IF(VLOOKUP(C474,'Current OBD'!$B$6:$AL$2097,30,0)="Yes","6"," ")</f>
        <v xml:space="preserve"> </v>
      </c>
      <c r="M474" s="20" t="str">
        <f>IF(VLOOKUP(C474,'Current OBD'!$B$6:$AL$2097,31,0)="Yes","7"," ")</f>
        <v xml:space="preserve"> </v>
      </c>
      <c r="N474" s="20" t="str">
        <f>IF(VLOOKUP(C474,'Current OBD'!$B$6:$AL$2097,32,0)="Yes","8"," ")</f>
        <v xml:space="preserve"> </v>
      </c>
      <c r="O474" s="20" t="str">
        <f>IF(VLOOKUP(C474,'Current OBD'!$B$6:$AL$2097,33,0)="Yes","9"," ")</f>
        <v>9</v>
      </c>
      <c r="P474" s="20" t="str">
        <f>IF(VLOOKUP(C474,'Current OBD'!$B$6:$AL$2097,34,0)="Yes","10"," ")</f>
        <v>10</v>
      </c>
      <c r="Q474" s="20" t="str">
        <f>IF(VLOOKUP(C474,'Current OBD'!$B$6:$AL$2097,35,0)="Yes","11"," ")</f>
        <v>11</v>
      </c>
      <c r="R474" s="20" t="str">
        <f>IF(VLOOKUP(C474,'Current OBD'!$B$6:$AL$2097,36,0)="Yes","12"," ")</f>
        <v>12</v>
      </c>
      <c r="S474" s="44">
        <v>1499</v>
      </c>
      <c r="T474" s="44">
        <v>0</v>
      </c>
      <c r="U474" s="44">
        <v>1989</v>
      </c>
      <c r="V474" s="12">
        <f t="shared" si="46"/>
        <v>0.75364504776269481</v>
      </c>
      <c r="W474" s="12">
        <f t="shared" si="47"/>
        <v>0</v>
      </c>
      <c r="X474" s="12">
        <f t="shared" si="45"/>
        <v>0.75364504776269481</v>
      </c>
    </row>
    <row r="475" spans="1:24">
      <c r="A475" s="17" t="str">
        <f>VLOOKUP(C475,'Current OBD'!$B$6:$K$2098,4,0)</f>
        <v>Grant</v>
      </c>
      <c r="B475" s="17" t="str">
        <f>VLOOKUP(C475,'Current OBD'!$B$6:$K$2098,3,0)</f>
        <v>13-161</v>
      </c>
      <c r="C475" s="18">
        <v>661350</v>
      </c>
      <c r="D475" s="8" t="s">
        <v>2786</v>
      </c>
      <c r="E475" s="20" t="str">
        <f>IF(VLOOKUP(C475,'Current OBD'!$B$6:$AL$2097,23,0)="Yes","PK"," ")</f>
        <v xml:space="preserve"> </v>
      </c>
      <c r="F475" s="20" t="str">
        <f>IF(VLOOKUP(C475,'Current OBD'!$B$6:$AL$2097,24,0)="Yes","K"," ")</f>
        <v>K</v>
      </c>
      <c r="G475" s="20" t="str">
        <f>IF(VLOOKUP(C475,'Current OBD'!$B$6:$AL$2097,25,0)="Yes","1"," ")</f>
        <v>1</v>
      </c>
      <c r="H475" s="20" t="str">
        <f>IF(VLOOKUP(C475,'Current OBD'!$B$6:$AL$2097,26,0)="Yes","2"," ")</f>
        <v>2</v>
      </c>
      <c r="I475" s="20" t="str">
        <f>IF(VLOOKUP(C475,'Current OBD'!$B$6:$AL$2097,27,0)="Yes","3"," ")</f>
        <v>3</v>
      </c>
      <c r="J475" s="20" t="str">
        <f>IF(VLOOKUP(C475,'Current OBD'!$B$6:$AL$2097,28,0)="Yes","4"," ")</f>
        <v>4</v>
      </c>
      <c r="K475" s="20" t="str">
        <f>IF(VLOOKUP(C475,'Current OBD'!$B$6:$AL$2097,29,0)="Yes","5"," ")</f>
        <v>5</v>
      </c>
      <c r="L475" s="20" t="str">
        <f>IF(VLOOKUP(C475,'Current OBD'!$B$6:$AL$2097,30,0)="Yes","6"," ")</f>
        <v xml:space="preserve"> </v>
      </c>
      <c r="M475" s="20" t="str">
        <f>IF(VLOOKUP(C475,'Current OBD'!$B$6:$AL$2097,31,0)="Yes","7"," ")</f>
        <v xml:space="preserve"> </v>
      </c>
      <c r="N475" s="20" t="str">
        <f>IF(VLOOKUP(C475,'Current OBD'!$B$6:$AL$2097,32,0)="Yes","8"," ")</f>
        <v xml:space="preserve"> </v>
      </c>
      <c r="O475" s="20" t="str">
        <f>IF(VLOOKUP(C475,'Current OBD'!$B$6:$AL$2097,33,0)="Yes","9"," ")</f>
        <v xml:space="preserve"> </v>
      </c>
      <c r="P475" s="20" t="str">
        <f>IF(VLOOKUP(C475,'Current OBD'!$B$6:$AL$2097,34,0)="Yes","10"," ")</f>
        <v xml:space="preserve"> </v>
      </c>
      <c r="Q475" s="20" t="str">
        <f>IF(VLOOKUP(C475,'Current OBD'!$B$6:$AL$2097,35,0)="Yes","11"," ")</f>
        <v xml:space="preserve"> </v>
      </c>
      <c r="R475" s="20" t="str">
        <f>IF(VLOOKUP(C475,'Current OBD'!$B$6:$AL$2097,36,0)="Yes","12"," ")</f>
        <v xml:space="preserve"> </v>
      </c>
      <c r="S475" s="44">
        <v>279</v>
      </c>
      <c r="T475" s="44">
        <v>0</v>
      </c>
      <c r="U475" s="44">
        <v>279</v>
      </c>
      <c r="V475" s="12">
        <f t="shared" si="46"/>
        <v>1</v>
      </c>
      <c r="W475" s="12">
        <f t="shared" si="47"/>
        <v>0</v>
      </c>
      <c r="X475" s="12">
        <f t="shared" si="45"/>
        <v>1</v>
      </c>
    </row>
    <row r="476" spans="1:24">
      <c r="A476" s="17" t="str">
        <f>VLOOKUP(C476,'Current OBD'!$B$6:$K$2098,4,0)</f>
        <v>Grant</v>
      </c>
      <c r="B476" s="17" t="str">
        <f>VLOOKUP(C476,'Current OBD'!$B$6:$K$2098,3,0)</f>
        <v>13-161</v>
      </c>
      <c r="C476" s="18">
        <v>665085</v>
      </c>
      <c r="D476" s="8" t="s">
        <v>2788</v>
      </c>
      <c r="E476" s="20" t="str">
        <f>IF(VLOOKUP(C476,'Current OBD'!$B$6:$AL$2097,23,0)="Yes","PK"," ")</f>
        <v xml:space="preserve"> </v>
      </c>
      <c r="F476" s="20" t="str">
        <f>IF(VLOOKUP(C476,'Current OBD'!$B$6:$AL$2097,24,0)="Yes","K"," ")</f>
        <v>K</v>
      </c>
      <c r="G476" s="20" t="str">
        <f>IF(VLOOKUP(C476,'Current OBD'!$B$6:$AL$2097,25,0)="Yes","1"," ")</f>
        <v>1</v>
      </c>
      <c r="H476" s="20" t="str">
        <f>IF(VLOOKUP(C476,'Current OBD'!$B$6:$AL$2097,26,0)="Yes","2"," ")</f>
        <v>2</v>
      </c>
      <c r="I476" s="20" t="str">
        <f>IF(VLOOKUP(C476,'Current OBD'!$B$6:$AL$2097,27,0)="Yes","3"," ")</f>
        <v>3</v>
      </c>
      <c r="J476" s="20" t="str">
        <f>IF(VLOOKUP(C476,'Current OBD'!$B$6:$AL$2097,28,0)="Yes","4"," ")</f>
        <v>4</v>
      </c>
      <c r="K476" s="20" t="str">
        <f>IF(VLOOKUP(C476,'Current OBD'!$B$6:$AL$2097,29,0)="Yes","5"," ")</f>
        <v>5</v>
      </c>
      <c r="L476" s="20" t="str">
        <f>IF(VLOOKUP(C476,'Current OBD'!$B$6:$AL$2097,30,0)="Yes","6"," ")</f>
        <v xml:space="preserve"> </v>
      </c>
      <c r="M476" s="20" t="str">
        <f>IF(VLOOKUP(C476,'Current OBD'!$B$6:$AL$2097,31,0)="Yes","7"," ")</f>
        <v xml:space="preserve"> </v>
      </c>
      <c r="N476" s="20" t="str">
        <f>IF(VLOOKUP(C476,'Current OBD'!$B$6:$AL$2097,32,0)="Yes","8"," ")</f>
        <v xml:space="preserve"> </v>
      </c>
      <c r="O476" s="20" t="str">
        <f>IF(VLOOKUP(C476,'Current OBD'!$B$6:$AL$2097,33,0)="Yes","9"," ")</f>
        <v xml:space="preserve"> </v>
      </c>
      <c r="P476" s="20" t="str">
        <f>IF(VLOOKUP(C476,'Current OBD'!$B$6:$AL$2097,34,0)="Yes","10"," ")</f>
        <v xml:space="preserve"> </v>
      </c>
      <c r="Q476" s="20" t="str">
        <f>IF(VLOOKUP(C476,'Current OBD'!$B$6:$AL$2097,35,0)="Yes","11"," ")</f>
        <v xml:space="preserve"> </v>
      </c>
      <c r="R476" s="20" t="str">
        <f>IF(VLOOKUP(C476,'Current OBD'!$B$6:$AL$2097,36,0)="Yes","12"," ")</f>
        <v xml:space="preserve"> </v>
      </c>
      <c r="S476" s="44">
        <v>393</v>
      </c>
      <c r="T476" s="44">
        <v>0</v>
      </c>
      <c r="U476" s="44">
        <v>452</v>
      </c>
      <c r="V476" s="12">
        <f t="shared" si="46"/>
        <v>0.86946902654867253</v>
      </c>
      <c r="W476" s="12">
        <f t="shared" si="47"/>
        <v>0</v>
      </c>
      <c r="X476" s="12">
        <f t="shared" si="45"/>
        <v>0.86946902654867253</v>
      </c>
    </row>
    <row r="477" spans="1:24">
      <c r="A477" s="17" t="str">
        <f>VLOOKUP(C477,'Current OBD'!$B$6:$K$2098,4,0)</f>
        <v>Grant</v>
      </c>
      <c r="B477" s="17" t="str">
        <f>VLOOKUP(C477,'Current OBD'!$B$6:$K$2098,3,0)</f>
        <v>13-161</v>
      </c>
      <c r="C477" s="18">
        <v>661351</v>
      </c>
      <c r="D477" s="8" t="s">
        <v>2790</v>
      </c>
      <c r="E477" s="20" t="str">
        <f>IF(VLOOKUP(C477,'Current OBD'!$B$6:$AL$2097,23,0)="Yes","PK"," ")</f>
        <v xml:space="preserve"> </v>
      </c>
      <c r="F477" s="20" t="str">
        <f>IF(VLOOKUP(C477,'Current OBD'!$B$6:$AL$2097,24,0)="Yes","K"," ")</f>
        <v>K</v>
      </c>
      <c r="G477" s="20" t="str">
        <f>IF(VLOOKUP(C477,'Current OBD'!$B$6:$AL$2097,25,0)="Yes","1"," ")</f>
        <v>1</v>
      </c>
      <c r="H477" s="20" t="str">
        <f>IF(VLOOKUP(C477,'Current OBD'!$B$6:$AL$2097,26,0)="Yes","2"," ")</f>
        <v>2</v>
      </c>
      <c r="I477" s="20" t="str">
        <f>IF(VLOOKUP(C477,'Current OBD'!$B$6:$AL$2097,27,0)="Yes","3"," ")</f>
        <v>3</v>
      </c>
      <c r="J477" s="20" t="str">
        <f>IF(VLOOKUP(C477,'Current OBD'!$B$6:$AL$2097,28,0)="Yes","4"," ")</f>
        <v>4</v>
      </c>
      <c r="K477" s="20" t="str">
        <f>IF(VLOOKUP(C477,'Current OBD'!$B$6:$AL$2097,29,0)="Yes","5"," ")</f>
        <v>5</v>
      </c>
      <c r="L477" s="20" t="str">
        <f>IF(VLOOKUP(C477,'Current OBD'!$B$6:$AL$2097,30,0)="Yes","6"," ")</f>
        <v xml:space="preserve"> </v>
      </c>
      <c r="M477" s="20" t="str">
        <f>IF(VLOOKUP(C477,'Current OBD'!$B$6:$AL$2097,31,0)="Yes","7"," ")</f>
        <v xml:space="preserve"> </v>
      </c>
      <c r="N477" s="20" t="str">
        <f>IF(VLOOKUP(C477,'Current OBD'!$B$6:$AL$2097,32,0)="Yes","8"," ")</f>
        <v xml:space="preserve"> </v>
      </c>
      <c r="O477" s="20" t="str">
        <f>IF(VLOOKUP(C477,'Current OBD'!$B$6:$AL$2097,33,0)="Yes","9"," ")</f>
        <v xml:space="preserve"> </v>
      </c>
      <c r="P477" s="20" t="str">
        <f>IF(VLOOKUP(C477,'Current OBD'!$B$6:$AL$2097,34,0)="Yes","10"," ")</f>
        <v xml:space="preserve"> </v>
      </c>
      <c r="Q477" s="20" t="str">
        <f>IF(VLOOKUP(C477,'Current OBD'!$B$6:$AL$2097,35,0)="Yes","11"," ")</f>
        <v xml:space="preserve"> </v>
      </c>
      <c r="R477" s="20" t="str">
        <f>IF(VLOOKUP(C477,'Current OBD'!$B$6:$AL$2097,36,0)="Yes","12"," ")</f>
        <v xml:space="preserve"> </v>
      </c>
      <c r="S477" s="44">
        <v>325</v>
      </c>
      <c r="T477" s="44">
        <v>0</v>
      </c>
      <c r="U477" s="44">
        <v>397</v>
      </c>
      <c r="V477" s="12">
        <f t="shared" si="46"/>
        <v>0.81863979848866497</v>
      </c>
      <c r="W477" s="12">
        <f t="shared" si="47"/>
        <v>0</v>
      </c>
      <c r="X477" s="12">
        <f t="shared" si="45"/>
        <v>0.81863979848866497</v>
      </c>
    </row>
    <row r="478" spans="1:24">
      <c r="A478" s="17" t="str">
        <f>VLOOKUP(C478,'Current OBD'!$B$6:$K$2098,4,0)</f>
        <v>Grant</v>
      </c>
      <c r="B478" s="17" t="str">
        <f>VLOOKUP(C478,'Current OBD'!$B$6:$K$2098,3,0)</f>
        <v>13-161</v>
      </c>
      <c r="C478" s="18">
        <v>664484</v>
      </c>
      <c r="D478" s="8" t="s">
        <v>2792</v>
      </c>
      <c r="E478" s="20" t="str">
        <f>IF(VLOOKUP(C478,'Current OBD'!$B$6:$AL$2097,23,0)="Yes","PK"," ")</f>
        <v xml:space="preserve"> </v>
      </c>
      <c r="F478" s="20" t="str">
        <f>IF(VLOOKUP(C478,'Current OBD'!$B$6:$AL$2097,24,0)="Yes","K"," ")</f>
        <v>K</v>
      </c>
      <c r="G478" s="20" t="str">
        <f>IF(VLOOKUP(C478,'Current OBD'!$B$6:$AL$2097,25,0)="Yes","1"," ")</f>
        <v>1</v>
      </c>
      <c r="H478" s="20" t="str">
        <f>IF(VLOOKUP(C478,'Current OBD'!$B$6:$AL$2097,26,0)="Yes","2"," ")</f>
        <v>2</v>
      </c>
      <c r="I478" s="20" t="str">
        <f>IF(VLOOKUP(C478,'Current OBD'!$B$6:$AL$2097,27,0)="Yes","3"," ")</f>
        <v>3</v>
      </c>
      <c r="J478" s="20" t="str">
        <f>IF(VLOOKUP(C478,'Current OBD'!$B$6:$AL$2097,28,0)="Yes","4"," ")</f>
        <v>4</v>
      </c>
      <c r="K478" s="20" t="str">
        <f>IF(VLOOKUP(C478,'Current OBD'!$B$6:$AL$2097,29,0)="Yes","5"," ")</f>
        <v>5</v>
      </c>
      <c r="L478" s="20" t="str">
        <f>IF(VLOOKUP(C478,'Current OBD'!$B$6:$AL$2097,30,0)="Yes","6"," ")</f>
        <v xml:space="preserve"> </v>
      </c>
      <c r="M478" s="20" t="str">
        <f>IF(VLOOKUP(C478,'Current OBD'!$B$6:$AL$2097,31,0)="Yes","7"," ")</f>
        <v xml:space="preserve"> </v>
      </c>
      <c r="N478" s="20" t="str">
        <f>IF(VLOOKUP(C478,'Current OBD'!$B$6:$AL$2097,32,0)="Yes","8"," ")</f>
        <v xml:space="preserve"> </v>
      </c>
      <c r="O478" s="20" t="str">
        <f>IF(VLOOKUP(C478,'Current OBD'!$B$6:$AL$2097,33,0)="Yes","9"," ")</f>
        <v xml:space="preserve"> </v>
      </c>
      <c r="P478" s="20" t="str">
        <f>IF(VLOOKUP(C478,'Current OBD'!$B$6:$AL$2097,34,0)="Yes","10"," ")</f>
        <v xml:space="preserve"> </v>
      </c>
      <c r="Q478" s="20" t="str">
        <f>IF(VLOOKUP(C478,'Current OBD'!$B$6:$AL$2097,35,0)="Yes","11"," ")</f>
        <v xml:space="preserve"> </v>
      </c>
      <c r="R478" s="20" t="str">
        <f>IF(VLOOKUP(C478,'Current OBD'!$B$6:$AL$2097,36,0)="Yes","12"," ")</f>
        <v xml:space="preserve"> </v>
      </c>
      <c r="S478" s="44">
        <v>163</v>
      </c>
      <c r="T478" s="44">
        <v>0</v>
      </c>
      <c r="U478" s="44">
        <v>354</v>
      </c>
      <c r="V478" s="12">
        <f t="shared" si="46"/>
        <v>0.46045197740112992</v>
      </c>
      <c r="W478" s="12">
        <f t="shared" si="47"/>
        <v>0</v>
      </c>
      <c r="X478" s="12">
        <f t="shared" si="45"/>
        <v>0.46045197740112992</v>
      </c>
    </row>
    <row r="479" spans="1:24">
      <c r="A479" s="17" t="str">
        <f>VLOOKUP(C479,'Current OBD'!$B$6:$K$2098,4,0)</f>
        <v>Grant</v>
      </c>
      <c r="B479" s="17" t="str">
        <f>VLOOKUP(C479,'Current OBD'!$B$6:$K$2098,3,0)</f>
        <v>13-161</v>
      </c>
      <c r="C479" s="18">
        <v>687217</v>
      </c>
      <c r="D479" s="8" t="s">
        <v>2794</v>
      </c>
      <c r="E479" s="20" t="str">
        <f>IF(VLOOKUP(C479,'Current OBD'!$B$6:$AL$2097,23,0)="Yes","PK"," ")</f>
        <v xml:space="preserve"> </v>
      </c>
      <c r="F479" s="20" t="str">
        <f>IF(VLOOKUP(C479,'Current OBD'!$B$6:$AL$2097,24,0)="Yes","K"," ")</f>
        <v xml:space="preserve"> </v>
      </c>
      <c r="G479" s="20" t="str">
        <f>IF(VLOOKUP(C479,'Current OBD'!$B$6:$AL$2097,25,0)="Yes","1"," ")</f>
        <v xml:space="preserve"> </v>
      </c>
      <c r="H479" s="20" t="str">
        <f>IF(VLOOKUP(C479,'Current OBD'!$B$6:$AL$2097,26,0)="Yes","2"," ")</f>
        <v xml:space="preserve"> </v>
      </c>
      <c r="I479" s="20" t="str">
        <f>IF(VLOOKUP(C479,'Current OBD'!$B$6:$AL$2097,27,0)="Yes","3"," ")</f>
        <v xml:space="preserve"> </v>
      </c>
      <c r="J479" s="20" t="str">
        <f>IF(VLOOKUP(C479,'Current OBD'!$B$6:$AL$2097,28,0)="Yes","4"," ")</f>
        <v xml:space="preserve"> </v>
      </c>
      <c r="K479" s="20" t="str">
        <f>IF(VLOOKUP(C479,'Current OBD'!$B$6:$AL$2097,29,0)="Yes","5"," ")</f>
        <v xml:space="preserve"> </v>
      </c>
      <c r="L479" s="20" t="str">
        <f>IF(VLOOKUP(C479,'Current OBD'!$B$6:$AL$2097,30,0)="Yes","6"," ")</f>
        <v xml:space="preserve"> </v>
      </c>
      <c r="M479" s="20" t="str">
        <f>IF(VLOOKUP(C479,'Current OBD'!$B$6:$AL$2097,31,0)="Yes","7"," ")</f>
        <v xml:space="preserve"> </v>
      </c>
      <c r="N479" s="20" t="str">
        <f>IF(VLOOKUP(C479,'Current OBD'!$B$6:$AL$2097,32,0)="Yes","8"," ")</f>
        <v xml:space="preserve"> </v>
      </c>
      <c r="O479" s="20" t="str">
        <f>IF(VLOOKUP(C479,'Current OBD'!$B$6:$AL$2097,33,0)="Yes","9"," ")</f>
        <v>9</v>
      </c>
      <c r="P479" s="20" t="str">
        <f>IF(VLOOKUP(C479,'Current OBD'!$B$6:$AL$2097,34,0)="Yes","10"," ")</f>
        <v>10</v>
      </c>
      <c r="Q479" s="20" t="str">
        <f>IF(VLOOKUP(C479,'Current OBD'!$B$6:$AL$2097,35,0)="Yes","11"," ")</f>
        <v xml:space="preserve"> </v>
      </c>
      <c r="R479" s="20" t="str">
        <f>IF(VLOOKUP(C479,'Current OBD'!$B$6:$AL$2097,36,0)="Yes","12"," ")</f>
        <v xml:space="preserve"> </v>
      </c>
      <c r="S479" s="44">
        <v>309</v>
      </c>
      <c r="T479" s="44">
        <v>0</v>
      </c>
      <c r="U479" s="44">
        <v>371</v>
      </c>
      <c r="V479" s="12">
        <f t="shared" si="46"/>
        <v>0.8328840970350404</v>
      </c>
      <c r="W479" s="12">
        <f t="shared" si="47"/>
        <v>0</v>
      </c>
      <c r="X479" s="12">
        <f t="shared" si="45"/>
        <v>0.8328840970350404</v>
      </c>
    </row>
    <row r="480" spans="1:24">
      <c r="A480" s="26" t="s">
        <v>995</v>
      </c>
      <c r="B480" s="26" t="s">
        <v>1375</v>
      </c>
      <c r="C480" s="10">
        <v>159961</v>
      </c>
      <c r="D480" s="13" t="s">
        <v>1374</v>
      </c>
      <c r="E480" s="19"/>
      <c r="F480" s="19"/>
      <c r="G480" s="19"/>
      <c r="H480" s="19"/>
      <c r="I480" s="19"/>
      <c r="J480" s="19"/>
      <c r="K480" s="19"/>
      <c r="L480" s="19"/>
      <c r="M480" s="19"/>
      <c r="N480" s="19"/>
      <c r="O480" s="19"/>
      <c r="P480" s="19"/>
      <c r="Q480" s="19"/>
      <c r="R480" s="19"/>
      <c r="S480" s="43">
        <v>1850</v>
      </c>
      <c r="T480" s="43">
        <v>0</v>
      </c>
      <c r="U480" s="43">
        <v>2728</v>
      </c>
      <c r="V480" s="14"/>
      <c r="W480" s="14"/>
      <c r="X480" s="14">
        <f t="shared" si="45"/>
        <v>0.67815249266862165</v>
      </c>
    </row>
    <row r="481" spans="1:24">
      <c r="A481" s="17" t="str">
        <f>VLOOKUP(C481,'Current OBD'!$B$6:$K$2098,4,0)</f>
        <v>Grant</v>
      </c>
      <c r="B481" s="17" t="str">
        <f>VLOOKUP(C481,'Current OBD'!$B$6:$K$2098,3,0)</f>
        <v>13-165</v>
      </c>
      <c r="C481" s="18">
        <v>661357</v>
      </c>
      <c r="D481" s="8" t="s">
        <v>1376</v>
      </c>
      <c r="E481" s="20" t="str">
        <f>IF(VLOOKUP(C481,'Current OBD'!$B$6:$AL$2097,23,0)="Yes","PK"," ")</f>
        <v xml:space="preserve"> </v>
      </c>
      <c r="F481" s="20" t="str">
        <f>IF(VLOOKUP(C481,'Current OBD'!$B$6:$AL$2097,24,0)="Yes","K"," ")</f>
        <v>K</v>
      </c>
      <c r="G481" s="20" t="str">
        <f>IF(VLOOKUP(C481,'Current OBD'!$B$6:$AL$2097,25,0)="Yes","1"," ")</f>
        <v>1</v>
      </c>
      <c r="H481" s="20" t="str">
        <f>IF(VLOOKUP(C481,'Current OBD'!$B$6:$AL$2097,26,0)="Yes","2"," ")</f>
        <v>2</v>
      </c>
      <c r="I481" s="20" t="str">
        <f>IF(VLOOKUP(C481,'Current OBD'!$B$6:$AL$2097,27,0)="Yes","3"," ")</f>
        <v>3</v>
      </c>
      <c r="J481" s="20" t="str">
        <f>IF(VLOOKUP(C481,'Current OBD'!$B$6:$AL$2097,28,0)="Yes","4"," ")</f>
        <v>4</v>
      </c>
      <c r="K481" s="20" t="str">
        <f>IF(VLOOKUP(C481,'Current OBD'!$B$6:$AL$2097,29,0)="Yes","5"," ")</f>
        <v xml:space="preserve"> </v>
      </c>
      <c r="L481" s="20" t="str">
        <f>IF(VLOOKUP(C481,'Current OBD'!$B$6:$AL$2097,30,0)="Yes","6"," ")</f>
        <v xml:space="preserve"> </v>
      </c>
      <c r="M481" s="20" t="str">
        <f>IF(VLOOKUP(C481,'Current OBD'!$B$6:$AL$2097,31,0)="Yes","7"," ")</f>
        <v xml:space="preserve"> </v>
      </c>
      <c r="N481" s="20" t="str">
        <f>IF(VLOOKUP(C481,'Current OBD'!$B$6:$AL$2097,32,0)="Yes","8"," ")</f>
        <v xml:space="preserve"> </v>
      </c>
      <c r="O481" s="20" t="str">
        <f>IF(VLOOKUP(C481,'Current OBD'!$B$6:$AL$2097,33,0)="Yes","9"," ")</f>
        <v xml:space="preserve"> </v>
      </c>
      <c r="P481" s="20" t="str">
        <f>IF(VLOOKUP(C481,'Current OBD'!$B$6:$AL$2097,34,0)="Yes","10"," ")</f>
        <v xml:space="preserve"> </v>
      </c>
      <c r="Q481" s="20" t="str">
        <f>IF(VLOOKUP(C481,'Current OBD'!$B$6:$AL$2097,35,0)="Yes","11"," ")</f>
        <v xml:space="preserve"> </v>
      </c>
      <c r="R481" s="20" t="str">
        <f>IF(VLOOKUP(C481,'Current OBD'!$B$6:$AL$2097,36,0)="Yes","12"," ")</f>
        <v xml:space="preserve"> </v>
      </c>
      <c r="S481" s="44">
        <v>322</v>
      </c>
      <c r="T481" s="44">
        <v>0</v>
      </c>
      <c r="U481" s="44">
        <v>482</v>
      </c>
      <c r="V481" s="12">
        <f>S481/U481</f>
        <v>0.66804979253112029</v>
      </c>
      <c r="W481" s="12">
        <f>T481/U481</f>
        <v>0</v>
      </c>
      <c r="X481" s="12">
        <f t="shared" si="45"/>
        <v>0.66804979253112029</v>
      </c>
    </row>
    <row r="482" spans="1:24">
      <c r="A482" s="17" t="str">
        <f>VLOOKUP(C482,'Current OBD'!$B$6:$K$2098,4,0)</f>
        <v>Grant</v>
      </c>
      <c r="B482" s="17" t="str">
        <f>VLOOKUP(C482,'Current OBD'!$B$6:$K$2098,3,0)</f>
        <v>13-165</v>
      </c>
      <c r="C482" s="18">
        <v>664277</v>
      </c>
      <c r="D482" s="8" t="s">
        <v>1379</v>
      </c>
      <c r="E482" s="20" t="str">
        <f>IF(VLOOKUP(C482,'Current OBD'!$B$6:$AL$2097,23,0)="Yes","PK"," ")</f>
        <v xml:space="preserve"> </v>
      </c>
      <c r="F482" s="20" t="str">
        <f>IF(VLOOKUP(C482,'Current OBD'!$B$6:$AL$2097,24,0)="Yes","K"," ")</f>
        <v xml:space="preserve"> </v>
      </c>
      <c r="G482" s="20" t="str">
        <f>IF(VLOOKUP(C482,'Current OBD'!$B$6:$AL$2097,25,0)="Yes","1"," ")</f>
        <v xml:space="preserve"> </v>
      </c>
      <c r="H482" s="20" t="str">
        <f>IF(VLOOKUP(C482,'Current OBD'!$B$6:$AL$2097,26,0)="Yes","2"," ")</f>
        <v xml:space="preserve"> </v>
      </c>
      <c r="I482" s="20" t="str">
        <f>IF(VLOOKUP(C482,'Current OBD'!$B$6:$AL$2097,27,0)="Yes","3"," ")</f>
        <v xml:space="preserve"> </v>
      </c>
      <c r="J482" s="20" t="str">
        <f>IF(VLOOKUP(C482,'Current OBD'!$B$6:$AL$2097,28,0)="Yes","4"," ")</f>
        <v xml:space="preserve"> </v>
      </c>
      <c r="K482" s="20" t="str">
        <f>IF(VLOOKUP(C482,'Current OBD'!$B$6:$AL$2097,29,0)="Yes","5"," ")</f>
        <v xml:space="preserve"> </v>
      </c>
      <c r="L482" s="20" t="str">
        <f>IF(VLOOKUP(C482,'Current OBD'!$B$6:$AL$2097,30,0)="Yes","6"," ")</f>
        <v xml:space="preserve"> </v>
      </c>
      <c r="M482" s="20" t="str">
        <f>IF(VLOOKUP(C482,'Current OBD'!$B$6:$AL$2097,31,0)="Yes","7"," ")</f>
        <v>7</v>
      </c>
      <c r="N482" s="20" t="str">
        <f>IF(VLOOKUP(C482,'Current OBD'!$B$6:$AL$2097,32,0)="Yes","8"," ")</f>
        <v>8</v>
      </c>
      <c r="O482" s="20" t="str">
        <f>IF(VLOOKUP(C482,'Current OBD'!$B$6:$AL$2097,33,0)="Yes","9"," ")</f>
        <v xml:space="preserve"> </v>
      </c>
      <c r="P482" s="20" t="str">
        <f>IF(VLOOKUP(C482,'Current OBD'!$B$6:$AL$2097,34,0)="Yes","10"," ")</f>
        <v xml:space="preserve"> </v>
      </c>
      <c r="Q482" s="20" t="str">
        <f>IF(VLOOKUP(C482,'Current OBD'!$B$6:$AL$2097,35,0)="Yes","11"," ")</f>
        <v xml:space="preserve"> </v>
      </c>
      <c r="R482" s="20" t="str">
        <f>IF(VLOOKUP(C482,'Current OBD'!$B$6:$AL$2097,36,0)="Yes","12"," ")</f>
        <v xml:space="preserve"> </v>
      </c>
      <c r="S482" s="44">
        <v>333</v>
      </c>
      <c r="T482" s="44">
        <v>0</v>
      </c>
      <c r="U482" s="44">
        <v>467</v>
      </c>
      <c r="V482" s="12">
        <f>S482/U482</f>
        <v>0.71306209850107072</v>
      </c>
      <c r="W482" s="12">
        <f>T482/U482</f>
        <v>0</v>
      </c>
      <c r="X482" s="12">
        <f t="shared" si="45"/>
        <v>0.71306209850107072</v>
      </c>
    </row>
    <row r="483" spans="1:24">
      <c r="A483" s="17" t="str">
        <f>VLOOKUP(C483,'Current OBD'!$B$6:$K$2098,4,0)</f>
        <v>Grant</v>
      </c>
      <c r="B483" s="17" t="str">
        <f>VLOOKUP(C483,'Current OBD'!$B$6:$K$2098,3,0)</f>
        <v>13-165</v>
      </c>
      <c r="C483" s="18">
        <v>661360</v>
      </c>
      <c r="D483" s="8" t="s">
        <v>1381</v>
      </c>
      <c r="E483" s="20" t="str">
        <f>IF(VLOOKUP(C483,'Current OBD'!$B$6:$AL$2097,23,0)="Yes","PK"," ")</f>
        <v xml:space="preserve"> </v>
      </c>
      <c r="F483" s="20" t="str">
        <f>IF(VLOOKUP(C483,'Current OBD'!$B$6:$AL$2097,24,0)="Yes","K"," ")</f>
        <v xml:space="preserve"> </v>
      </c>
      <c r="G483" s="20" t="str">
        <f>IF(VLOOKUP(C483,'Current OBD'!$B$6:$AL$2097,25,0)="Yes","1"," ")</f>
        <v xml:space="preserve"> </v>
      </c>
      <c r="H483" s="20" t="str">
        <f>IF(VLOOKUP(C483,'Current OBD'!$B$6:$AL$2097,26,0)="Yes","2"," ")</f>
        <v xml:space="preserve"> </v>
      </c>
      <c r="I483" s="20" t="str">
        <f>IF(VLOOKUP(C483,'Current OBD'!$B$6:$AL$2097,27,0)="Yes","3"," ")</f>
        <v xml:space="preserve"> </v>
      </c>
      <c r="J483" s="20" t="str">
        <f>IF(VLOOKUP(C483,'Current OBD'!$B$6:$AL$2097,28,0)="Yes","4"," ")</f>
        <v xml:space="preserve"> </v>
      </c>
      <c r="K483" s="20" t="str">
        <f>IF(VLOOKUP(C483,'Current OBD'!$B$6:$AL$2097,29,0)="Yes","5"," ")</f>
        <v xml:space="preserve"> </v>
      </c>
      <c r="L483" s="20" t="str">
        <f>IF(VLOOKUP(C483,'Current OBD'!$B$6:$AL$2097,30,0)="Yes","6"," ")</f>
        <v xml:space="preserve"> </v>
      </c>
      <c r="M483" s="20" t="str">
        <f>IF(VLOOKUP(C483,'Current OBD'!$B$6:$AL$2097,31,0)="Yes","7"," ")</f>
        <v xml:space="preserve"> </v>
      </c>
      <c r="N483" s="20" t="str">
        <f>IF(VLOOKUP(C483,'Current OBD'!$B$6:$AL$2097,32,0)="Yes","8"," ")</f>
        <v xml:space="preserve"> </v>
      </c>
      <c r="O483" s="20" t="str">
        <f>IF(VLOOKUP(C483,'Current OBD'!$B$6:$AL$2097,33,0)="Yes","9"," ")</f>
        <v>9</v>
      </c>
      <c r="P483" s="20" t="str">
        <f>IF(VLOOKUP(C483,'Current OBD'!$B$6:$AL$2097,34,0)="Yes","10"," ")</f>
        <v>10</v>
      </c>
      <c r="Q483" s="20" t="str">
        <f>IF(VLOOKUP(C483,'Current OBD'!$B$6:$AL$2097,35,0)="Yes","11"," ")</f>
        <v>11</v>
      </c>
      <c r="R483" s="20" t="str">
        <f>IF(VLOOKUP(C483,'Current OBD'!$B$6:$AL$2097,36,0)="Yes","12"," ")</f>
        <v>12</v>
      </c>
      <c r="S483" s="44">
        <v>540</v>
      </c>
      <c r="T483" s="44">
        <v>0</v>
      </c>
      <c r="U483" s="44">
        <v>929</v>
      </c>
      <c r="V483" s="12">
        <f>S483/U483</f>
        <v>0.58127018299246502</v>
      </c>
      <c r="W483" s="12">
        <f>T483/U483</f>
        <v>0</v>
      </c>
      <c r="X483" s="12">
        <f t="shared" si="45"/>
        <v>0.58127018299246502</v>
      </c>
    </row>
    <row r="484" spans="1:24">
      <c r="A484" s="17" t="str">
        <f>VLOOKUP(C484,'Current OBD'!$B$6:$K$2098,4,0)</f>
        <v>Grant</v>
      </c>
      <c r="B484" s="17" t="str">
        <f>VLOOKUP(C484,'Current OBD'!$B$6:$K$2098,3,0)</f>
        <v>13-165</v>
      </c>
      <c r="C484" s="18">
        <v>661358</v>
      </c>
      <c r="D484" s="8" t="s">
        <v>1191</v>
      </c>
      <c r="E484" s="20" t="str">
        <f>IF(VLOOKUP(C484,'Current OBD'!$B$6:$AL$2097,23,0)="Yes","PK"," ")</f>
        <v xml:space="preserve"> </v>
      </c>
      <c r="F484" s="20" t="str">
        <f>IF(VLOOKUP(C484,'Current OBD'!$B$6:$AL$2097,24,0)="Yes","K"," ")</f>
        <v>K</v>
      </c>
      <c r="G484" s="20" t="str">
        <f>IF(VLOOKUP(C484,'Current OBD'!$B$6:$AL$2097,25,0)="Yes","1"," ")</f>
        <v>1</v>
      </c>
      <c r="H484" s="20" t="str">
        <f>IF(VLOOKUP(C484,'Current OBD'!$B$6:$AL$2097,26,0)="Yes","2"," ")</f>
        <v>2</v>
      </c>
      <c r="I484" s="20" t="str">
        <f>IF(VLOOKUP(C484,'Current OBD'!$B$6:$AL$2097,27,0)="Yes","3"," ")</f>
        <v>3</v>
      </c>
      <c r="J484" s="20" t="str">
        <f>IF(VLOOKUP(C484,'Current OBD'!$B$6:$AL$2097,28,0)="Yes","4"," ")</f>
        <v>4</v>
      </c>
      <c r="K484" s="20" t="str">
        <f>IF(VLOOKUP(C484,'Current OBD'!$B$6:$AL$2097,29,0)="Yes","5"," ")</f>
        <v xml:space="preserve"> </v>
      </c>
      <c r="L484" s="20" t="str">
        <f>IF(VLOOKUP(C484,'Current OBD'!$B$6:$AL$2097,30,0)="Yes","6"," ")</f>
        <v xml:space="preserve"> </v>
      </c>
      <c r="M484" s="20" t="str">
        <f>IF(VLOOKUP(C484,'Current OBD'!$B$6:$AL$2097,31,0)="Yes","7"," ")</f>
        <v xml:space="preserve"> </v>
      </c>
      <c r="N484" s="20" t="str">
        <f>IF(VLOOKUP(C484,'Current OBD'!$B$6:$AL$2097,32,0)="Yes","8"," ")</f>
        <v xml:space="preserve"> </v>
      </c>
      <c r="O484" s="20" t="str">
        <f>IF(VLOOKUP(C484,'Current OBD'!$B$6:$AL$2097,33,0)="Yes","9"," ")</f>
        <v xml:space="preserve"> </v>
      </c>
      <c r="P484" s="20" t="str">
        <f>IF(VLOOKUP(C484,'Current OBD'!$B$6:$AL$2097,34,0)="Yes","10"," ")</f>
        <v xml:space="preserve"> </v>
      </c>
      <c r="Q484" s="20" t="str">
        <f>IF(VLOOKUP(C484,'Current OBD'!$B$6:$AL$2097,35,0)="Yes","11"," ")</f>
        <v xml:space="preserve"> </v>
      </c>
      <c r="R484" s="20" t="str">
        <f>IF(VLOOKUP(C484,'Current OBD'!$B$6:$AL$2097,36,0)="Yes","12"," ")</f>
        <v xml:space="preserve"> </v>
      </c>
      <c r="S484" s="44">
        <v>370</v>
      </c>
      <c r="T484" s="44">
        <v>0</v>
      </c>
      <c r="U484" s="44">
        <v>465</v>
      </c>
      <c r="V484" s="12">
        <f>S484/U484</f>
        <v>0.79569892473118276</v>
      </c>
      <c r="W484" s="12">
        <f>T484/U484</f>
        <v>0</v>
      </c>
      <c r="X484" s="12">
        <f t="shared" si="45"/>
        <v>0.79569892473118276</v>
      </c>
    </row>
    <row r="485" spans="1:24">
      <c r="A485" s="17" t="str">
        <f>VLOOKUP(C485,'Current OBD'!$B$6:$K$2098,4,0)</f>
        <v>Grant</v>
      </c>
      <c r="B485" s="17" t="str">
        <f>VLOOKUP(C485,'Current OBD'!$B$6:$K$2098,3,0)</f>
        <v>13-165</v>
      </c>
      <c r="C485" s="18">
        <v>661361</v>
      </c>
      <c r="D485" s="8" t="s">
        <v>1384</v>
      </c>
      <c r="E485" s="20" t="str">
        <f>IF(VLOOKUP(C485,'Current OBD'!$B$6:$AL$2097,23,0)="Yes","PK"," ")</f>
        <v xml:space="preserve"> </v>
      </c>
      <c r="F485" s="20" t="str">
        <f>IF(VLOOKUP(C485,'Current OBD'!$B$6:$AL$2097,24,0)="Yes","K"," ")</f>
        <v xml:space="preserve"> </v>
      </c>
      <c r="G485" s="20" t="str">
        <f>IF(VLOOKUP(C485,'Current OBD'!$B$6:$AL$2097,25,0)="Yes","1"," ")</f>
        <v xml:space="preserve"> </v>
      </c>
      <c r="H485" s="20" t="str">
        <f>IF(VLOOKUP(C485,'Current OBD'!$B$6:$AL$2097,26,0)="Yes","2"," ")</f>
        <v xml:space="preserve"> </v>
      </c>
      <c r="I485" s="20" t="str">
        <f>IF(VLOOKUP(C485,'Current OBD'!$B$6:$AL$2097,27,0)="Yes","3"," ")</f>
        <v xml:space="preserve"> </v>
      </c>
      <c r="J485" s="20" t="str">
        <f>IF(VLOOKUP(C485,'Current OBD'!$B$6:$AL$2097,28,0)="Yes","4"," ")</f>
        <v xml:space="preserve"> </v>
      </c>
      <c r="K485" s="20" t="str">
        <f>IF(VLOOKUP(C485,'Current OBD'!$B$6:$AL$2097,29,0)="Yes","5"," ")</f>
        <v>5</v>
      </c>
      <c r="L485" s="20" t="str">
        <f>IF(VLOOKUP(C485,'Current OBD'!$B$6:$AL$2097,30,0)="Yes","6"," ")</f>
        <v>6</v>
      </c>
      <c r="M485" s="20" t="str">
        <f>IF(VLOOKUP(C485,'Current OBD'!$B$6:$AL$2097,31,0)="Yes","7"," ")</f>
        <v xml:space="preserve"> </v>
      </c>
      <c r="N485" s="20" t="str">
        <f>IF(VLOOKUP(C485,'Current OBD'!$B$6:$AL$2097,32,0)="Yes","8"," ")</f>
        <v xml:space="preserve"> </v>
      </c>
      <c r="O485" s="20" t="str">
        <f>IF(VLOOKUP(C485,'Current OBD'!$B$6:$AL$2097,33,0)="Yes","9"," ")</f>
        <v xml:space="preserve"> </v>
      </c>
      <c r="P485" s="20" t="str">
        <f>IF(VLOOKUP(C485,'Current OBD'!$B$6:$AL$2097,34,0)="Yes","10"," ")</f>
        <v xml:space="preserve"> </v>
      </c>
      <c r="Q485" s="20" t="str">
        <f>IF(VLOOKUP(C485,'Current OBD'!$B$6:$AL$2097,35,0)="Yes","11"," ")</f>
        <v xml:space="preserve"> </v>
      </c>
      <c r="R485" s="20" t="str">
        <f>IF(VLOOKUP(C485,'Current OBD'!$B$6:$AL$2097,36,0)="Yes","12"," ")</f>
        <v xml:space="preserve"> </v>
      </c>
      <c r="S485" s="44">
        <v>285</v>
      </c>
      <c r="T485" s="44">
        <v>0</v>
      </c>
      <c r="U485" s="44">
        <v>385</v>
      </c>
      <c r="V485" s="12">
        <f>S485/U485</f>
        <v>0.74025974025974028</v>
      </c>
      <c r="W485" s="12">
        <f>T485/U485</f>
        <v>0</v>
      </c>
      <c r="X485" s="12">
        <f t="shared" si="45"/>
        <v>0.74025974025974028</v>
      </c>
    </row>
    <row r="486" spans="1:24">
      <c r="A486" s="26" t="s">
        <v>995</v>
      </c>
      <c r="B486" s="26" t="s">
        <v>5436</v>
      </c>
      <c r="C486" s="10">
        <v>159970</v>
      </c>
      <c r="D486" s="13" t="s">
        <v>5435</v>
      </c>
      <c r="E486" s="19"/>
      <c r="F486" s="19"/>
      <c r="G486" s="19"/>
      <c r="H486" s="19"/>
      <c r="I486" s="19"/>
      <c r="J486" s="19"/>
      <c r="K486" s="19"/>
      <c r="L486" s="19"/>
      <c r="M486" s="19"/>
      <c r="N486" s="19"/>
      <c r="O486" s="19"/>
      <c r="P486" s="19"/>
      <c r="Q486" s="19"/>
      <c r="R486" s="19"/>
      <c r="S486" s="43">
        <v>78</v>
      </c>
      <c r="T486" s="43">
        <v>0</v>
      </c>
      <c r="U486" s="43">
        <v>116</v>
      </c>
      <c r="V486" s="14"/>
      <c r="W486" s="14"/>
      <c r="X486" s="14">
        <f t="shared" si="45"/>
        <v>0.67241379310344829</v>
      </c>
    </row>
    <row r="487" spans="1:24">
      <c r="A487" s="17" t="str">
        <f>VLOOKUP(C487,'Current OBD'!$B$6:$K$2098,4,0)</f>
        <v>Grant</v>
      </c>
      <c r="B487" s="17" t="str">
        <f>VLOOKUP(C487,'Current OBD'!$B$6:$K$2098,3,0)</f>
        <v>13-167</v>
      </c>
      <c r="C487" s="18">
        <v>661362</v>
      </c>
      <c r="D487" s="8" t="s">
        <v>5437</v>
      </c>
      <c r="E487" s="20" t="str">
        <f>IF(VLOOKUP(C487,'Current OBD'!$B$6:$AL$2097,23,0)="Yes","PK"," ")</f>
        <v>PK</v>
      </c>
      <c r="F487" s="20" t="str">
        <f>IF(VLOOKUP(C487,'Current OBD'!$B$6:$AL$2097,24,0)="Yes","K"," ")</f>
        <v>K</v>
      </c>
      <c r="G487" s="20" t="str">
        <f>IF(VLOOKUP(C487,'Current OBD'!$B$6:$AL$2097,25,0)="Yes","1"," ")</f>
        <v>1</v>
      </c>
      <c r="H487" s="20" t="str">
        <f>IF(VLOOKUP(C487,'Current OBD'!$B$6:$AL$2097,26,0)="Yes","2"," ")</f>
        <v>2</v>
      </c>
      <c r="I487" s="20" t="str">
        <f>IF(VLOOKUP(C487,'Current OBD'!$B$6:$AL$2097,27,0)="Yes","3"," ")</f>
        <v>3</v>
      </c>
      <c r="J487" s="20" t="str">
        <f>IF(VLOOKUP(C487,'Current OBD'!$B$6:$AL$2097,28,0)="Yes","4"," ")</f>
        <v>4</v>
      </c>
      <c r="K487" s="20" t="str">
        <f>IF(VLOOKUP(C487,'Current OBD'!$B$6:$AL$2097,29,0)="Yes","5"," ")</f>
        <v>5</v>
      </c>
      <c r="L487" s="20" t="str">
        <f>IF(VLOOKUP(C487,'Current OBD'!$B$6:$AL$2097,30,0)="Yes","6"," ")</f>
        <v>6</v>
      </c>
      <c r="M487" s="20" t="str">
        <f>IF(VLOOKUP(C487,'Current OBD'!$B$6:$AL$2097,31,0)="Yes","7"," ")</f>
        <v xml:space="preserve"> </v>
      </c>
      <c r="N487" s="20" t="str">
        <f>IF(VLOOKUP(C487,'Current OBD'!$B$6:$AL$2097,32,0)="Yes","8"," ")</f>
        <v xml:space="preserve"> </v>
      </c>
      <c r="O487" s="20" t="str">
        <f>IF(VLOOKUP(C487,'Current OBD'!$B$6:$AL$2097,33,0)="Yes","9"," ")</f>
        <v xml:space="preserve"> </v>
      </c>
      <c r="P487" s="20" t="str">
        <f>IF(VLOOKUP(C487,'Current OBD'!$B$6:$AL$2097,34,0)="Yes","10"," ")</f>
        <v xml:space="preserve"> </v>
      </c>
      <c r="Q487" s="20" t="str">
        <f>IF(VLOOKUP(C487,'Current OBD'!$B$6:$AL$2097,35,0)="Yes","11"," ")</f>
        <v xml:space="preserve"> </v>
      </c>
      <c r="R487" s="20" t="str">
        <f>IF(VLOOKUP(C487,'Current OBD'!$B$6:$AL$2097,36,0)="Yes","12"," ")</f>
        <v xml:space="preserve"> </v>
      </c>
      <c r="S487" s="44">
        <v>46</v>
      </c>
      <c r="T487" s="44">
        <v>0</v>
      </c>
      <c r="U487" s="44">
        <v>58</v>
      </c>
      <c r="V487" s="12">
        <f>S487/U487</f>
        <v>0.7931034482758621</v>
      </c>
      <c r="W487" s="12">
        <f>T487/U487</f>
        <v>0</v>
      </c>
      <c r="X487" s="12">
        <f t="shared" si="45"/>
        <v>0.7931034482758621</v>
      </c>
    </row>
    <row r="488" spans="1:24">
      <c r="A488" s="17" t="str">
        <f>VLOOKUP(C488,'Current OBD'!$B$6:$K$2098,4,0)</f>
        <v>Grant</v>
      </c>
      <c r="B488" s="17" t="str">
        <f>VLOOKUP(C488,'Current OBD'!$B$6:$K$2098,3,0)</f>
        <v>13-167</v>
      </c>
      <c r="C488" s="18">
        <v>661363</v>
      </c>
      <c r="D488" s="8" t="s">
        <v>5441</v>
      </c>
      <c r="E488" s="20" t="str">
        <f>IF(VLOOKUP(C488,'Current OBD'!$B$6:$AL$2097,23,0)="Yes","PK"," ")</f>
        <v xml:space="preserve"> </v>
      </c>
      <c r="F488" s="20" t="str">
        <f>IF(VLOOKUP(C488,'Current OBD'!$B$6:$AL$2097,24,0)="Yes","K"," ")</f>
        <v xml:space="preserve"> </v>
      </c>
      <c r="G488" s="20" t="str">
        <f>IF(VLOOKUP(C488,'Current OBD'!$B$6:$AL$2097,25,0)="Yes","1"," ")</f>
        <v xml:space="preserve"> </v>
      </c>
      <c r="H488" s="20" t="str">
        <f>IF(VLOOKUP(C488,'Current OBD'!$B$6:$AL$2097,26,0)="Yes","2"," ")</f>
        <v xml:space="preserve"> </v>
      </c>
      <c r="I488" s="20" t="str">
        <f>IF(VLOOKUP(C488,'Current OBD'!$B$6:$AL$2097,27,0)="Yes","3"," ")</f>
        <v xml:space="preserve"> </v>
      </c>
      <c r="J488" s="20" t="str">
        <f>IF(VLOOKUP(C488,'Current OBD'!$B$6:$AL$2097,28,0)="Yes","4"," ")</f>
        <v xml:space="preserve"> </v>
      </c>
      <c r="K488" s="20" t="str">
        <f>IF(VLOOKUP(C488,'Current OBD'!$B$6:$AL$2097,29,0)="Yes","5"," ")</f>
        <v xml:space="preserve"> </v>
      </c>
      <c r="L488" s="20" t="str">
        <f>IF(VLOOKUP(C488,'Current OBD'!$B$6:$AL$2097,30,0)="Yes","6"," ")</f>
        <v xml:space="preserve"> </v>
      </c>
      <c r="M488" s="20" t="str">
        <f>IF(VLOOKUP(C488,'Current OBD'!$B$6:$AL$2097,31,0)="Yes","7"," ")</f>
        <v>7</v>
      </c>
      <c r="N488" s="20" t="str">
        <f>IF(VLOOKUP(C488,'Current OBD'!$B$6:$AL$2097,32,0)="Yes","8"," ")</f>
        <v>8</v>
      </c>
      <c r="O488" s="20" t="str">
        <f>IF(VLOOKUP(C488,'Current OBD'!$B$6:$AL$2097,33,0)="Yes","9"," ")</f>
        <v>9</v>
      </c>
      <c r="P488" s="20" t="str">
        <f>IF(VLOOKUP(C488,'Current OBD'!$B$6:$AL$2097,34,0)="Yes","10"," ")</f>
        <v>10</v>
      </c>
      <c r="Q488" s="20" t="str">
        <f>IF(VLOOKUP(C488,'Current OBD'!$B$6:$AL$2097,35,0)="Yes","11"," ")</f>
        <v>11</v>
      </c>
      <c r="R488" s="20" t="str">
        <f>IF(VLOOKUP(C488,'Current OBD'!$B$6:$AL$2097,36,0)="Yes","12"," ")</f>
        <v>12</v>
      </c>
      <c r="S488" s="44">
        <v>32</v>
      </c>
      <c r="T488" s="44">
        <v>0</v>
      </c>
      <c r="U488" s="44">
        <v>58</v>
      </c>
      <c r="V488" s="12">
        <f>S488/U488</f>
        <v>0.55172413793103448</v>
      </c>
      <c r="W488" s="12">
        <f>T488/U488</f>
        <v>0</v>
      </c>
      <c r="X488" s="12">
        <f t="shared" si="45"/>
        <v>0.55172413793103448</v>
      </c>
    </row>
    <row r="489" spans="1:24">
      <c r="A489" s="26" t="s">
        <v>520</v>
      </c>
      <c r="B489" s="26" t="s">
        <v>1738</v>
      </c>
      <c r="C489" s="10">
        <v>159314</v>
      </c>
      <c r="D489" s="13" t="s">
        <v>1737</v>
      </c>
      <c r="E489" s="19"/>
      <c r="F489" s="19"/>
      <c r="G489" s="19"/>
      <c r="H489" s="19"/>
      <c r="I489" s="19"/>
      <c r="J489" s="19"/>
      <c r="K489" s="19"/>
      <c r="L489" s="19"/>
      <c r="M489" s="19"/>
      <c r="N489" s="19"/>
      <c r="O489" s="19"/>
      <c r="P489" s="19"/>
      <c r="Q489" s="19"/>
      <c r="R489" s="19"/>
      <c r="S489" s="43">
        <v>649</v>
      </c>
      <c r="T489" s="43">
        <v>0</v>
      </c>
      <c r="U489" s="43">
        <v>665</v>
      </c>
      <c r="V489" s="14"/>
      <c r="W489" s="14"/>
      <c r="X489" s="14">
        <f t="shared" si="45"/>
        <v>0.97593984962406011</v>
      </c>
    </row>
    <row r="490" spans="1:24">
      <c r="A490" s="17" t="str">
        <f>VLOOKUP(C490,'Current OBD'!$B$6:$K$2098,4,0)</f>
        <v>Okanogan</v>
      </c>
      <c r="B490" s="17" t="str">
        <f>VLOOKUP(C490,'Current OBD'!$B$6:$K$2098,3,0)</f>
        <v>13-301</v>
      </c>
      <c r="C490" s="18">
        <v>681055</v>
      </c>
      <c r="D490" s="8" t="s">
        <v>1739</v>
      </c>
      <c r="E490" s="20" t="str">
        <f>IF(VLOOKUP(C490,'Current OBD'!$B$6:$AL$2097,23,0)="Yes","PK"," ")</f>
        <v>PK</v>
      </c>
      <c r="F490" s="20" t="str">
        <f>IF(VLOOKUP(C490,'Current OBD'!$B$6:$AL$2097,24,0)="Yes","K"," ")</f>
        <v>K</v>
      </c>
      <c r="G490" s="20" t="str">
        <f>IF(VLOOKUP(C490,'Current OBD'!$B$6:$AL$2097,25,0)="Yes","1"," ")</f>
        <v>1</v>
      </c>
      <c r="H490" s="20" t="str">
        <f>IF(VLOOKUP(C490,'Current OBD'!$B$6:$AL$2097,26,0)="Yes","2"," ")</f>
        <v>2</v>
      </c>
      <c r="I490" s="20" t="str">
        <f>IF(VLOOKUP(C490,'Current OBD'!$B$6:$AL$2097,27,0)="Yes","3"," ")</f>
        <v>3</v>
      </c>
      <c r="J490" s="20" t="str">
        <f>IF(VLOOKUP(C490,'Current OBD'!$B$6:$AL$2097,28,0)="Yes","4"," ")</f>
        <v>4</v>
      </c>
      <c r="K490" s="20" t="str">
        <f>IF(VLOOKUP(C490,'Current OBD'!$B$6:$AL$2097,29,0)="Yes","5"," ")</f>
        <v>5</v>
      </c>
      <c r="L490" s="20" t="str">
        <f>IF(VLOOKUP(C490,'Current OBD'!$B$6:$AL$2097,30,0)="Yes","6"," ")</f>
        <v>6</v>
      </c>
      <c r="M490" s="20" t="str">
        <f>IF(VLOOKUP(C490,'Current OBD'!$B$6:$AL$2097,31,0)="Yes","7"," ")</f>
        <v xml:space="preserve"> </v>
      </c>
      <c r="N490" s="20" t="str">
        <f>IF(VLOOKUP(C490,'Current OBD'!$B$6:$AL$2097,32,0)="Yes","8"," ")</f>
        <v xml:space="preserve"> </v>
      </c>
      <c r="O490" s="20" t="str">
        <f>IF(VLOOKUP(C490,'Current OBD'!$B$6:$AL$2097,33,0)="Yes","9"," ")</f>
        <v xml:space="preserve"> </v>
      </c>
      <c r="P490" s="20" t="str">
        <f>IF(VLOOKUP(C490,'Current OBD'!$B$6:$AL$2097,34,0)="Yes","10"," ")</f>
        <v xml:space="preserve"> </v>
      </c>
      <c r="Q490" s="20" t="str">
        <f>IF(VLOOKUP(C490,'Current OBD'!$B$6:$AL$2097,35,0)="Yes","11"," ")</f>
        <v xml:space="preserve"> </v>
      </c>
      <c r="R490" s="20" t="str">
        <f>IF(VLOOKUP(C490,'Current OBD'!$B$6:$AL$2097,36,0)="Yes","12"," ")</f>
        <v xml:space="preserve"> </v>
      </c>
      <c r="S490" s="44">
        <v>314</v>
      </c>
      <c r="T490" s="44">
        <v>0</v>
      </c>
      <c r="U490" s="44">
        <v>330</v>
      </c>
      <c r="V490" s="12">
        <f>S490/U490</f>
        <v>0.95151515151515154</v>
      </c>
      <c r="W490" s="12">
        <f>T490/U490</f>
        <v>0</v>
      </c>
      <c r="X490" s="12">
        <f t="shared" si="45"/>
        <v>0.95151515151515154</v>
      </c>
    </row>
    <row r="491" spans="1:24">
      <c r="A491" s="17" t="str">
        <f>VLOOKUP(C491,'Current OBD'!$B$6:$K$2098,4,0)</f>
        <v>Okanogan</v>
      </c>
      <c r="B491" s="17" t="str">
        <f>VLOOKUP(C491,'Current OBD'!$B$6:$K$2098,3,0)</f>
        <v>13-301</v>
      </c>
      <c r="C491" s="18">
        <v>664331</v>
      </c>
      <c r="D491" s="8" t="s">
        <v>1743</v>
      </c>
      <c r="E491" s="20" t="str">
        <f>IF(VLOOKUP(C491,'Current OBD'!$B$6:$AL$2097,23,0)="Yes","PK"," ")</f>
        <v xml:space="preserve"> </v>
      </c>
      <c r="F491" s="20" t="str">
        <f>IF(VLOOKUP(C491,'Current OBD'!$B$6:$AL$2097,24,0)="Yes","K"," ")</f>
        <v xml:space="preserve"> </v>
      </c>
      <c r="G491" s="20" t="str">
        <f>IF(VLOOKUP(C491,'Current OBD'!$B$6:$AL$2097,25,0)="Yes","1"," ")</f>
        <v xml:space="preserve"> </v>
      </c>
      <c r="H491" s="20" t="str">
        <f>IF(VLOOKUP(C491,'Current OBD'!$B$6:$AL$2097,26,0)="Yes","2"," ")</f>
        <v xml:space="preserve"> </v>
      </c>
      <c r="I491" s="20" t="str">
        <f>IF(VLOOKUP(C491,'Current OBD'!$B$6:$AL$2097,27,0)="Yes","3"," ")</f>
        <v xml:space="preserve"> </v>
      </c>
      <c r="J491" s="20" t="str">
        <f>IF(VLOOKUP(C491,'Current OBD'!$B$6:$AL$2097,28,0)="Yes","4"," ")</f>
        <v xml:space="preserve"> </v>
      </c>
      <c r="K491" s="20" t="str">
        <f>IF(VLOOKUP(C491,'Current OBD'!$B$6:$AL$2097,29,0)="Yes","5"," ")</f>
        <v xml:space="preserve"> </v>
      </c>
      <c r="L491" s="20" t="str">
        <f>IF(VLOOKUP(C491,'Current OBD'!$B$6:$AL$2097,30,0)="Yes","6"," ")</f>
        <v xml:space="preserve"> </v>
      </c>
      <c r="M491" s="20" t="str">
        <f>IF(VLOOKUP(C491,'Current OBD'!$B$6:$AL$2097,31,0)="Yes","7"," ")</f>
        <v>7</v>
      </c>
      <c r="N491" s="20" t="str">
        <f>IF(VLOOKUP(C491,'Current OBD'!$B$6:$AL$2097,32,0)="Yes","8"," ")</f>
        <v>8</v>
      </c>
      <c r="O491" s="20" t="str">
        <f>IF(VLOOKUP(C491,'Current OBD'!$B$6:$AL$2097,33,0)="Yes","9"," ")</f>
        <v>9</v>
      </c>
      <c r="P491" s="20" t="str">
        <f>IF(VLOOKUP(C491,'Current OBD'!$B$6:$AL$2097,34,0)="Yes","10"," ")</f>
        <v>10</v>
      </c>
      <c r="Q491" s="20" t="str">
        <f>IF(VLOOKUP(C491,'Current OBD'!$B$6:$AL$2097,35,0)="Yes","11"," ")</f>
        <v>11</v>
      </c>
      <c r="R491" s="20" t="str">
        <f>IF(VLOOKUP(C491,'Current OBD'!$B$6:$AL$2097,36,0)="Yes","12"," ")</f>
        <v>12</v>
      </c>
      <c r="S491" s="44">
        <v>335</v>
      </c>
      <c r="T491" s="44">
        <v>0</v>
      </c>
      <c r="U491" s="44">
        <v>335</v>
      </c>
      <c r="V491" s="12">
        <f>S491/U491</f>
        <v>1</v>
      </c>
      <c r="W491" s="12">
        <f>T491/U491</f>
        <v>0</v>
      </c>
      <c r="X491" s="12">
        <f t="shared" si="45"/>
        <v>1</v>
      </c>
    </row>
    <row r="492" spans="1:24">
      <c r="A492" s="10" t="s">
        <v>44</v>
      </c>
      <c r="B492" s="10" t="s">
        <v>43</v>
      </c>
      <c r="C492" s="16">
        <v>159885</v>
      </c>
      <c r="D492" s="9" t="s">
        <v>42</v>
      </c>
      <c r="E492" s="19"/>
      <c r="F492" s="19"/>
      <c r="G492" s="19"/>
      <c r="H492" s="19"/>
      <c r="I492" s="19"/>
      <c r="J492" s="19"/>
      <c r="K492" s="19"/>
      <c r="L492" s="19"/>
      <c r="M492" s="19"/>
      <c r="N492" s="19"/>
      <c r="O492" s="19"/>
      <c r="P492" s="19"/>
      <c r="Q492" s="19"/>
      <c r="R492" s="19"/>
      <c r="S492" s="41">
        <v>2628</v>
      </c>
      <c r="T492" s="41">
        <v>0</v>
      </c>
      <c r="U492" s="41">
        <v>3096</v>
      </c>
      <c r="V492" s="14"/>
      <c r="W492" s="14"/>
      <c r="X492" s="14">
        <f t="shared" si="45"/>
        <v>0.84883720930232553</v>
      </c>
    </row>
    <row r="493" spans="1:24">
      <c r="A493" s="17" t="str">
        <f>VLOOKUP(C493,'Current OBD'!$B$6:$K$2098,4,0)</f>
        <v>Grays Harbor</v>
      </c>
      <c r="B493" s="17" t="str">
        <f>VLOOKUP(C493,'Current OBD'!$B$6:$K$2098,3,0)</f>
        <v>14-005</v>
      </c>
      <c r="C493" s="18">
        <v>660734</v>
      </c>
      <c r="D493" s="8" t="s">
        <v>50</v>
      </c>
      <c r="E493" s="20" t="str">
        <f>IF(VLOOKUP(C493,'Current OBD'!$B$6:$AL$2097,23,0)="Yes","PK"," ")</f>
        <v>PK</v>
      </c>
      <c r="F493" s="20" t="str">
        <f>IF(VLOOKUP(C493,'Current OBD'!$B$6:$AL$2097,24,0)="Yes","K"," ")</f>
        <v>K</v>
      </c>
      <c r="G493" s="20" t="str">
        <f>IF(VLOOKUP(C493,'Current OBD'!$B$6:$AL$2097,25,0)="Yes","1"," ")</f>
        <v>1</v>
      </c>
      <c r="H493" s="20" t="str">
        <f>IF(VLOOKUP(C493,'Current OBD'!$B$6:$AL$2097,26,0)="Yes","2"," ")</f>
        <v>2</v>
      </c>
      <c r="I493" s="20" t="str">
        <f>IF(VLOOKUP(C493,'Current OBD'!$B$6:$AL$2097,27,0)="Yes","3"," ")</f>
        <v>3</v>
      </c>
      <c r="J493" s="20" t="str">
        <f>IF(VLOOKUP(C493,'Current OBD'!$B$6:$AL$2097,28,0)="Yes","4"," ")</f>
        <v>4</v>
      </c>
      <c r="K493" s="20" t="str">
        <f>IF(VLOOKUP(C493,'Current OBD'!$B$6:$AL$2097,29,0)="Yes","5"," ")</f>
        <v>5</v>
      </c>
      <c r="L493" s="20" t="str">
        <f>IF(VLOOKUP(C493,'Current OBD'!$B$6:$AL$2097,30,0)="Yes","6"," ")</f>
        <v xml:space="preserve"> </v>
      </c>
      <c r="M493" s="20" t="str">
        <f>IF(VLOOKUP(C493,'Current OBD'!$B$6:$AL$2097,31,0)="Yes","7"," ")</f>
        <v xml:space="preserve"> </v>
      </c>
      <c r="N493" s="20" t="str">
        <f>IF(VLOOKUP(C493,'Current OBD'!$B$6:$AL$2097,32,0)="Yes","8"," ")</f>
        <v xml:space="preserve"> </v>
      </c>
      <c r="O493" s="20" t="str">
        <f>IF(VLOOKUP(C493,'Current OBD'!$B$6:$AL$2097,33,0)="Yes","9"," ")</f>
        <v xml:space="preserve"> </v>
      </c>
      <c r="P493" s="20" t="str">
        <f>IF(VLOOKUP(C493,'Current OBD'!$B$6:$AL$2097,34,0)="Yes","10"," ")</f>
        <v xml:space="preserve"> </v>
      </c>
      <c r="Q493" s="20" t="str">
        <f>IF(VLOOKUP(C493,'Current OBD'!$B$6:$AL$2097,35,0)="Yes","11"," ")</f>
        <v xml:space="preserve"> </v>
      </c>
      <c r="R493" s="20" t="str">
        <f>IF(VLOOKUP(C493,'Current OBD'!$B$6:$AL$2097,36,0)="Yes","12"," ")</f>
        <v xml:space="preserve"> </v>
      </c>
      <c r="S493" s="42">
        <v>301</v>
      </c>
      <c r="T493" s="42">
        <v>0</v>
      </c>
      <c r="U493" s="42">
        <v>301</v>
      </c>
      <c r="V493" s="12">
        <f t="shared" ref="V493:V501" si="48">S493/U493</f>
        <v>1</v>
      </c>
      <c r="W493" s="12">
        <f t="shared" ref="W493:W501" si="49">T493/U493</f>
        <v>0</v>
      </c>
      <c r="X493" s="12">
        <f t="shared" si="45"/>
        <v>1</v>
      </c>
    </row>
    <row r="494" spans="1:24">
      <c r="A494" s="17" t="str">
        <f>VLOOKUP(C494,'Current OBD'!$B$6:$K$2098,4,0)</f>
        <v>Grays Harbor</v>
      </c>
      <c r="B494" s="17" t="str">
        <f>VLOOKUP(C494,'Current OBD'!$B$6:$K$2098,3,0)</f>
        <v>14-005</v>
      </c>
      <c r="C494" s="18">
        <v>662627</v>
      </c>
      <c r="D494" s="8" t="s">
        <v>56</v>
      </c>
      <c r="E494" s="20" t="str">
        <f>IF(VLOOKUP(C494,'Current OBD'!$B$6:$AL$2097,23,0)="Yes","PK"," ")</f>
        <v xml:space="preserve"> </v>
      </c>
      <c r="F494" s="20" t="str">
        <f>IF(VLOOKUP(C494,'Current OBD'!$B$6:$AL$2097,24,0)="Yes","K"," ")</f>
        <v xml:space="preserve"> </v>
      </c>
      <c r="G494" s="20" t="str">
        <f>IF(VLOOKUP(C494,'Current OBD'!$B$6:$AL$2097,25,0)="Yes","1"," ")</f>
        <v xml:space="preserve"> </v>
      </c>
      <c r="H494" s="20" t="str">
        <f>IF(VLOOKUP(C494,'Current OBD'!$B$6:$AL$2097,26,0)="Yes","2"," ")</f>
        <v xml:space="preserve"> </v>
      </c>
      <c r="I494" s="20" t="str">
        <f>IF(VLOOKUP(C494,'Current OBD'!$B$6:$AL$2097,27,0)="Yes","3"," ")</f>
        <v xml:space="preserve"> </v>
      </c>
      <c r="J494" s="20" t="str">
        <f>IF(VLOOKUP(C494,'Current OBD'!$B$6:$AL$2097,28,0)="Yes","4"," ")</f>
        <v xml:space="preserve"> </v>
      </c>
      <c r="K494" s="20" t="str">
        <f>IF(VLOOKUP(C494,'Current OBD'!$B$6:$AL$2097,29,0)="Yes","5"," ")</f>
        <v xml:space="preserve"> </v>
      </c>
      <c r="L494" s="20" t="str">
        <f>IF(VLOOKUP(C494,'Current OBD'!$B$6:$AL$2097,30,0)="Yes","6"," ")</f>
        <v xml:space="preserve"> </v>
      </c>
      <c r="M494" s="20" t="str">
        <f>IF(VLOOKUP(C494,'Current OBD'!$B$6:$AL$2097,31,0)="Yes","7"," ")</f>
        <v xml:space="preserve"> </v>
      </c>
      <c r="N494" s="20" t="str">
        <f>IF(VLOOKUP(C494,'Current OBD'!$B$6:$AL$2097,32,0)="Yes","8"," ")</f>
        <v xml:space="preserve"> </v>
      </c>
      <c r="O494" s="20" t="str">
        <f>IF(VLOOKUP(C494,'Current OBD'!$B$6:$AL$2097,33,0)="Yes","9"," ")</f>
        <v>9</v>
      </c>
      <c r="P494" s="20" t="str">
        <f>IF(VLOOKUP(C494,'Current OBD'!$B$6:$AL$2097,34,0)="Yes","10"," ")</f>
        <v>10</v>
      </c>
      <c r="Q494" s="20" t="str">
        <f>IF(VLOOKUP(C494,'Current OBD'!$B$6:$AL$2097,35,0)="Yes","11"," ")</f>
        <v>11</v>
      </c>
      <c r="R494" s="20" t="str">
        <f>IF(VLOOKUP(C494,'Current OBD'!$B$6:$AL$2097,36,0)="Yes","12"," ")</f>
        <v>12</v>
      </c>
      <c r="S494" s="42">
        <v>632</v>
      </c>
      <c r="T494" s="42">
        <v>0</v>
      </c>
      <c r="U494" s="42">
        <v>914</v>
      </c>
      <c r="V494" s="12">
        <f t="shared" si="48"/>
        <v>0.69146608315098468</v>
      </c>
      <c r="W494" s="12">
        <f t="shared" si="49"/>
        <v>0</v>
      </c>
      <c r="X494" s="12">
        <f t="shared" si="45"/>
        <v>0.69146608315098468</v>
      </c>
    </row>
    <row r="495" spans="1:24">
      <c r="A495" s="17" t="str">
        <f>VLOOKUP(C495,'Current OBD'!$B$6:$K$2098,4,0)</f>
        <v>Grays Harbor</v>
      </c>
      <c r="B495" s="17" t="str">
        <f>VLOOKUP(C495,'Current OBD'!$B$6:$K$2098,3,0)</f>
        <v>14-005</v>
      </c>
      <c r="C495" s="18">
        <v>660729</v>
      </c>
      <c r="D495" s="8" t="s">
        <v>58</v>
      </c>
      <c r="E495" s="20" t="str">
        <f>IF(VLOOKUP(C495,'Current OBD'!$B$6:$AL$2097,23,0)="Yes","PK"," ")</f>
        <v>PK</v>
      </c>
      <c r="F495" s="20" t="str">
        <f>IF(VLOOKUP(C495,'Current OBD'!$B$6:$AL$2097,24,0)="Yes","K"," ")</f>
        <v>K</v>
      </c>
      <c r="G495" s="20" t="str">
        <f>IF(VLOOKUP(C495,'Current OBD'!$B$6:$AL$2097,25,0)="Yes","1"," ")</f>
        <v>1</v>
      </c>
      <c r="H495" s="20" t="str">
        <f>IF(VLOOKUP(C495,'Current OBD'!$B$6:$AL$2097,26,0)="Yes","2"," ")</f>
        <v>2</v>
      </c>
      <c r="I495" s="20" t="str">
        <f>IF(VLOOKUP(C495,'Current OBD'!$B$6:$AL$2097,27,0)="Yes","3"," ")</f>
        <v>3</v>
      </c>
      <c r="J495" s="20" t="str">
        <f>IF(VLOOKUP(C495,'Current OBD'!$B$6:$AL$2097,28,0)="Yes","4"," ")</f>
        <v>4</v>
      </c>
      <c r="K495" s="20" t="str">
        <f>IF(VLOOKUP(C495,'Current OBD'!$B$6:$AL$2097,29,0)="Yes","5"," ")</f>
        <v>5</v>
      </c>
      <c r="L495" s="20" t="str">
        <f>IF(VLOOKUP(C495,'Current OBD'!$B$6:$AL$2097,30,0)="Yes","6"," ")</f>
        <v xml:space="preserve"> </v>
      </c>
      <c r="M495" s="20" t="str">
        <f>IF(VLOOKUP(C495,'Current OBD'!$B$6:$AL$2097,31,0)="Yes","7"," ")</f>
        <v xml:space="preserve"> </v>
      </c>
      <c r="N495" s="20" t="str">
        <f>IF(VLOOKUP(C495,'Current OBD'!$B$6:$AL$2097,32,0)="Yes","8"," ")</f>
        <v xml:space="preserve"> </v>
      </c>
      <c r="O495" s="20" t="str">
        <f>IF(VLOOKUP(C495,'Current OBD'!$B$6:$AL$2097,33,0)="Yes","9"," ")</f>
        <v xml:space="preserve"> </v>
      </c>
      <c r="P495" s="20" t="str">
        <f>IF(VLOOKUP(C495,'Current OBD'!$B$6:$AL$2097,34,0)="Yes","10"," ")</f>
        <v xml:space="preserve"> </v>
      </c>
      <c r="Q495" s="20" t="str">
        <f>IF(VLOOKUP(C495,'Current OBD'!$B$6:$AL$2097,35,0)="Yes","11"," ")</f>
        <v xml:space="preserve"> </v>
      </c>
      <c r="R495" s="20" t="str">
        <f>IF(VLOOKUP(C495,'Current OBD'!$B$6:$AL$2097,36,0)="Yes","12"," ")</f>
        <v xml:space="preserve"> </v>
      </c>
      <c r="S495" s="42">
        <v>76</v>
      </c>
      <c r="T495" s="42">
        <v>0</v>
      </c>
      <c r="U495" s="42">
        <v>120</v>
      </c>
      <c r="V495" s="12">
        <f t="shared" si="48"/>
        <v>0.6333333333333333</v>
      </c>
      <c r="W495" s="12">
        <f t="shared" si="49"/>
        <v>0</v>
      </c>
      <c r="X495" s="12">
        <f t="shared" si="45"/>
        <v>0.6333333333333333</v>
      </c>
    </row>
    <row r="496" spans="1:24">
      <c r="A496" s="17" t="str">
        <f>VLOOKUP(C496,'Current OBD'!$B$6:$K$2098,4,0)</f>
        <v>Grays Harbor</v>
      </c>
      <c r="B496" s="17" t="str">
        <f>VLOOKUP(C496,'Current OBD'!$B$6:$K$2098,3,0)</f>
        <v>14-005</v>
      </c>
      <c r="C496" s="18">
        <v>660727</v>
      </c>
      <c r="D496" s="8" t="s">
        <v>60</v>
      </c>
      <c r="E496" s="20" t="str">
        <f>IF(VLOOKUP(C496,'Current OBD'!$B$6:$AL$2097,23,0)="Yes","PK"," ")</f>
        <v xml:space="preserve"> </v>
      </c>
      <c r="F496" s="20" t="str">
        <f>IF(VLOOKUP(C496,'Current OBD'!$B$6:$AL$2097,24,0)="Yes","K"," ")</f>
        <v xml:space="preserve"> </v>
      </c>
      <c r="G496" s="20" t="str">
        <f>IF(VLOOKUP(C496,'Current OBD'!$B$6:$AL$2097,25,0)="Yes","1"," ")</f>
        <v xml:space="preserve"> </v>
      </c>
      <c r="H496" s="20" t="str">
        <f>IF(VLOOKUP(C496,'Current OBD'!$B$6:$AL$2097,26,0)="Yes","2"," ")</f>
        <v xml:space="preserve"> </v>
      </c>
      <c r="I496" s="20" t="str">
        <f>IF(VLOOKUP(C496,'Current OBD'!$B$6:$AL$2097,27,0)="Yes","3"," ")</f>
        <v xml:space="preserve"> </v>
      </c>
      <c r="J496" s="20" t="str">
        <f>IF(VLOOKUP(C496,'Current OBD'!$B$6:$AL$2097,28,0)="Yes","4"," ")</f>
        <v xml:space="preserve"> </v>
      </c>
      <c r="K496" s="20" t="str">
        <f>IF(VLOOKUP(C496,'Current OBD'!$B$6:$AL$2097,29,0)="Yes","5"," ")</f>
        <v xml:space="preserve"> </v>
      </c>
      <c r="L496" s="20" t="str">
        <f>IF(VLOOKUP(C496,'Current OBD'!$B$6:$AL$2097,30,0)="Yes","6"," ")</f>
        <v>6</v>
      </c>
      <c r="M496" s="20" t="str">
        <f>IF(VLOOKUP(C496,'Current OBD'!$B$6:$AL$2097,31,0)="Yes","7"," ")</f>
        <v>7</v>
      </c>
      <c r="N496" s="20" t="str">
        <f>IF(VLOOKUP(C496,'Current OBD'!$B$6:$AL$2097,32,0)="Yes","8"," ")</f>
        <v>8</v>
      </c>
      <c r="O496" s="20" t="str">
        <f>IF(VLOOKUP(C496,'Current OBD'!$B$6:$AL$2097,33,0)="Yes","9"," ")</f>
        <v>9</v>
      </c>
      <c r="P496" s="20" t="str">
        <f>IF(VLOOKUP(C496,'Current OBD'!$B$6:$AL$2097,34,0)="Yes","10"," ")</f>
        <v>10</v>
      </c>
      <c r="Q496" s="20" t="str">
        <f>IF(VLOOKUP(C496,'Current OBD'!$B$6:$AL$2097,35,0)="Yes","11"," ")</f>
        <v>11</v>
      </c>
      <c r="R496" s="20" t="str">
        <f>IF(VLOOKUP(C496,'Current OBD'!$B$6:$AL$2097,36,0)="Yes","12"," ")</f>
        <v>12</v>
      </c>
      <c r="S496" s="42">
        <v>121</v>
      </c>
      <c r="T496" s="42">
        <v>0</v>
      </c>
      <c r="U496" s="42">
        <v>121</v>
      </c>
      <c r="V496" s="12">
        <f t="shared" si="48"/>
        <v>1</v>
      </c>
      <c r="W496" s="12">
        <f t="shared" si="49"/>
        <v>0</v>
      </c>
      <c r="X496" s="12">
        <f t="shared" si="45"/>
        <v>1</v>
      </c>
    </row>
    <row r="497" spans="1:24">
      <c r="A497" s="17" t="str">
        <f>VLOOKUP(C497,'Current OBD'!$B$6:$K$2098,4,0)</f>
        <v>Grays Harbor</v>
      </c>
      <c r="B497" s="17" t="str">
        <f>VLOOKUP(C497,'Current OBD'!$B$6:$K$2098,3,0)</f>
        <v>14-005</v>
      </c>
      <c r="C497" s="18">
        <v>659099</v>
      </c>
      <c r="D497" s="8" t="s">
        <v>62</v>
      </c>
      <c r="E497" s="20" t="str">
        <f>IF(VLOOKUP(C497,'Current OBD'!$B$6:$AL$2097,23,0)="Yes","PK"," ")</f>
        <v>PK</v>
      </c>
      <c r="F497" s="20" t="str">
        <f>IF(VLOOKUP(C497,'Current OBD'!$B$6:$AL$2097,24,0)="Yes","K"," ")</f>
        <v xml:space="preserve"> </v>
      </c>
      <c r="G497" s="20" t="str">
        <f>IF(VLOOKUP(C497,'Current OBD'!$B$6:$AL$2097,25,0)="Yes","1"," ")</f>
        <v xml:space="preserve"> </v>
      </c>
      <c r="H497" s="20" t="str">
        <f>IF(VLOOKUP(C497,'Current OBD'!$B$6:$AL$2097,26,0)="Yes","2"," ")</f>
        <v xml:space="preserve"> </v>
      </c>
      <c r="I497" s="20" t="str">
        <f>IF(VLOOKUP(C497,'Current OBD'!$B$6:$AL$2097,27,0)="Yes","3"," ")</f>
        <v xml:space="preserve"> </v>
      </c>
      <c r="J497" s="20" t="str">
        <f>IF(VLOOKUP(C497,'Current OBD'!$B$6:$AL$2097,28,0)="Yes","4"," ")</f>
        <v xml:space="preserve"> </v>
      </c>
      <c r="K497" s="20" t="str">
        <f>IF(VLOOKUP(C497,'Current OBD'!$B$6:$AL$2097,29,0)="Yes","5"," ")</f>
        <v xml:space="preserve"> </v>
      </c>
      <c r="L497" s="20" t="str">
        <f>IF(VLOOKUP(C497,'Current OBD'!$B$6:$AL$2097,30,0)="Yes","6"," ")</f>
        <v xml:space="preserve"> </v>
      </c>
      <c r="M497" s="20" t="str">
        <f>IF(VLOOKUP(C497,'Current OBD'!$B$6:$AL$2097,31,0)="Yes","7"," ")</f>
        <v xml:space="preserve"> </v>
      </c>
      <c r="N497" s="20" t="str">
        <f>IF(VLOOKUP(C497,'Current OBD'!$B$6:$AL$2097,32,0)="Yes","8"," ")</f>
        <v xml:space="preserve"> </v>
      </c>
      <c r="O497" s="20" t="str">
        <f>IF(VLOOKUP(C497,'Current OBD'!$B$6:$AL$2097,33,0)="Yes","9"," ")</f>
        <v xml:space="preserve"> </v>
      </c>
      <c r="P497" s="20" t="str">
        <f>IF(VLOOKUP(C497,'Current OBD'!$B$6:$AL$2097,34,0)="Yes","10"," ")</f>
        <v xml:space="preserve"> </v>
      </c>
      <c r="Q497" s="20" t="str">
        <f>IF(VLOOKUP(C497,'Current OBD'!$B$6:$AL$2097,35,0)="Yes","11"," ")</f>
        <v xml:space="preserve"> </v>
      </c>
      <c r="R497" s="20" t="str">
        <f>IF(VLOOKUP(C497,'Current OBD'!$B$6:$AL$2097,36,0)="Yes","12"," ")</f>
        <v xml:space="preserve"> </v>
      </c>
      <c r="S497" s="42">
        <v>107</v>
      </c>
      <c r="T497" s="42">
        <v>0</v>
      </c>
      <c r="U497" s="42">
        <v>107</v>
      </c>
      <c r="V497" s="12">
        <f t="shared" si="48"/>
        <v>1</v>
      </c>
      <c r="W497" s="12">
        <f t="shared" si="49"/>
        <v>0</v>
      </c>
      <c r="X497" s="12">
        <f t="shared" si="45"/>
        <v>1</v>
      </c>
    </row>
    <row r="498" spans="1:24">
      <c r="A498" s="17" t="str">
        <f>VLOOKUP(C498,'Current OBD'!$B$6:$K$2098,4,0)</f>
        <v>Grays Harbor</v>
      </c>
      <c r="B498" s="17" t="str">
        <f>VLOOKUP(C498,'Current OBD'!$B$6:$K$2098,3,0)</f>
        <v>14-005</v>
      </c>
      <c r="C498" s="18">
        <v>660731</v>
      </c>
      <c r="D498" s="8" t="s">
        <v>64</v>
      </c>
      <c r="E498" s="20" t="str">
        <f>IF(VLOOKUP(C498,'Current OBD'!$B$6:$AL$2097,23,0)="Yes","PK"," ")</f>
        <v xml:space="preserve"> </v>
      </c>
      <c r="F498" s="20" t="str">
        <f>IF(VLOOKUP(C498,'Current OBD'!$B$6:$AL$2097,24,0)="Yes","K"," ")</f>
        <v>K</v>
      </c>
      <c r="G498" s="20" t="str">
        <f>IF(VLOOKUP(C498,'Current OBD'!$B$6:$AL$2097,25,0)="Yes","1"," ")</f>
        <v>1</v>
      </c>
      <c r="H498" s="20" t="str">
        <f>IF(VLOOKUP(C498,'Current OBD'!$B$6:$AL$2097,26,0)="Yes","2"," ")</f>
        <v>2</v>
      </c>
      <c r="I498" s="20" t="str">
        <f>IF(VLOOKUP(C498,'Current OBD'!$B$6:$AL$2097,27,0)="Yes","3"," ")</f>
        <v>3</v>
      </c>
      <c r="J498" s="20" t="str">
        <f>IF(VLOOKUP(C498,'Current OBD'!$B$6:$AL$2097,28,0)="Yes","4"," ")</f>
        <v>4</v>
      </c>
      <c r="K498" s="20" t="str">
        <f>IF(VLOOKUP(C498,'Current OBD'!$B$6:$AL$2097,29,0)="Yes","5"," ")</f>
        <v>5</v>
      </c>
      <c r="L498" s="20" t="str">
        <f>IF(VLOOKUP(C498,'Current OBD'!$B$6:$AL$2097,30,0)="Yes","6"," ")</f>
        <v xml:space="preserve"> </v>
      </c>
      <c r="M498" s="20" t="str">
        <f>IF(VLOOKUP(C498,'Current OBD'!$B$6:$AL$2097,31,0)="Yes","7"," ")</f>
        <v xml:space="preserve"> </v>
      </c>
      <c r="N498" s="20" t="str">
        <f>IF(VLOOKUP(C498,'Current OBD'!$B$6:$AL$2097,32,0)="Yes","8"," ")</f>
        <v xml:space="preserve"> </v>
      </c>
      <c r="O498" s="20" t="str">
        <f>IF(VLOOKUP(C498,'Current OBD'!$B$6:$AL$2097,33,0)="Yes","9"," ")</f>
        <v xml:space="preserve"> </v>
      </c>
      <c r="P498" s="20" t="str">
        <f>IF(VLOOKUP(C498,'Current OBD'!$B$6:$AL$2097,34,0)="Yes","10"," ")</f>
        <v xml:space="preserve"> </v>
      </c>
      <c r="Q498" s="20" t="str">
        <f>IF(VLOOKUP(C498,'Current OBD'!$B$6:$AL$2097,35,0)="Yes","11"," ")</f>
        <v xml:space="preserve"> </v>
      </c>
      <c r="R498" s="20" t="str">
        <f>IF(VLOOKUP(C498,'Current OBD'!$B$6:$AL$2097,36,0)="Yes","12"," ")</f>
        <v xml:space="preserve"> </v>
      </c>
      <c r="S498" s="42">
        <v>237</v>
      </c>
      <c r="T498" s="42">
        <v>0</v>
      </c>
      <c r="U498" s="42">
        <v>301</v>
      </c>
      <c r="V498" s="12">
        <f t="shared" si="48"/>
        <v>0.78737541528239208</v>
      </c>
      <c r="W498" s="12">
        <f t="shared" si="49"/>
        <v>0</v>
      </c>
      <c r="X498" s="12">
        <f t="shared" si="45"/>
        <v>0.78737541528239208</v>
      </c>
    </row>
    <row r="499" spans="1:24">
      <c r="A499" s="17" t="str">
        <f>VLOOKUP(C499,'Current OBD'!$B$6:$K$2098,4,0)</f>
        <v>Grays Harbor</v>
      </c>
      <c r="B499" s="17" t="str">
        <f>VLOOKUP(C499,'Current OBD'!$B$6:$K$2098,3,0)</f>
        <v>14-005</v>
      </c>
      <c r="C499" s="18">
        <v>660728</v>
      </c>
      <c r="D499" s="8" t="s">
        <v>66</v>
      </c>
      <c r="E499" s="20" t="str">
        <f>IF(VLOOKUP(C499,'Current OBD'!$B$6:$AL$2097,23,0)="Yes","PK"," ")</f>
        <v xml:space="preserve"> </v>
      </c>
      <c r="F499" s="20" t="str">
        <f>IF(VLOOKUP(C499,'Current OBD'!$B$6:$AL$2097,24,0)="Yes","K"," ")</f>
        <v xml:space="preserve"> </v>
      </c>
      <c r="G499" s="20" t="str">
        <f>IF(VLOOKUP(C499,'Current OBD'!$B$6:$AL$2097,25,0)="Yes","1"," ")</f>
        <v xml:space="preserve"> </v>
      </c>
      <c r="H499" s="20" t="str">
        <f>IF(VLOOKUP(C499,'Current OBD'!$B$6:$AL$2097,26,0)="Yes","2"," ")</f>
        <v xml:space="preserve"> </v>
      </c>
      <c r="I499" s="20" t="str">
        <f>IF(VLOOKUP(C499,'Current OBD'!$B$6:$AL$2097,27,0)="Yes","3"," ")</f>
        <v xml:space="preserve"> </v>
      </c>
      <c r="J499" s="20" t="str">
        <f>IF(VLOOKUP(C499,'Current OBD'!$B$6:$AL$2097,28,0)="Yes","4"," ")</f>
        <v xml:space="preserve"> </v>
      </c>
      <c r="K499" s="20" t="str">
        <f>IF(VLOOKUP(C499,'Current OBD'!$B$6:$AL$2097,29,0)="Yes","5"," ")</f>
        <v xml:space="preserve"> </v>
      </c>
      <c r="L499" s="20" t="str">
        <f>IF(VLOOKUP(C499,'Current OBD'!$B$6:$AL$2097,30,0)="Yes","6"," ")</f>
        <v>6</v>
      </c>
      <c r="M499" s="20" t="str">
        <f>IF(VLOOKUP(C499,'Current OBD'!$B$6:$AL$2097,31,0)="Yes","7"," ")</f>
        <v>7</v>
      </c>
      <c r="N499" s="20" t="str">
        <f>IF(VLOOKUP(C499,'Current OBD'!$B$6:$AL$2097,32,0)="Yes","8"," ")</f>
        <v>8</v>
      </c>
      <c r="O499" s="20" t="str">
        <f>IF(VLOOKUP(C499,'Current OBD'!$B$6:$AL$2097,33,0)="Yes","9"," ")</f>
        <v xml:space="preserve"> </v>
      </c>
      <c r="P499" s="20" t="str">
        <f>IF(VLOOKUP(C499,'Current OBD'!$B$6:$AL$2097,34,0)="Yes","10"," ")</f>
        <v xml:space="preserve"> </v>
      </c>
      <c r="Q499" s="20" t="str">
        <f>IF(VLOOKUP(C499,'Current OBD'!$B$6:$AL$2097,35,0)="Yes","11"," ")</f>
        <v xml:space="preserve"> </v>
      </c>
      <c r="R499" s="20" t="str">
        <f>IF(VLOOKUP(C499,'Current OBD'!$B$6:$AL$2097,36,0)="Yes","12"," ")</f>
        <v xml:space="preserve"> </v>
      </c>
      <c r="S499" s="42">
        <v>601</v>
      </c>
      <c r="T499" s="42">
        <v>0</v>
      </c>
      <c r="U499" s="42">
        <v>679</v>
      </c>
      <c r="V499" s="12">
        <f t="shared" si="48"/>
        <v>0.88512518409425622</v>
      </c>
      <c r="W499" s="12">
        <f t="shared" si="49"/>
        <v>0</v>
      </c>
      <c r="X499" s="12">
        <f t="shared" si="45"/>
        <v>0.88512518409425622</v>
      </c>
    </row>
    <row r="500" spans="1:24">
      <c r="A500" s="17" t="str">
        <f>VLOOKUP(C500,'Current OBD'!$B$6:$K$2098,4,0)</f>
        <v>Grays Harbor</v>
      </c>
      <c r="B500" s="17" t="str">
        <f>VLOOKUP(C500,'Current OBD'!$B$6:$K$2098,3,0)</f>
        <v>14-005</v>
      </c>
      <c r="C500" s="18">
        <v>660730</v>
      </c>
      <c r="D500" s="8" t="s">
        <v>68</v>
      </c>
      <c r="E500" s="20" t="str">
        <f>IF(VLOOKUP(C500,'Current OBD'!$B$6:$AL$2097,23,0)="Yes","PK"," ")</f>
        <v xml:space="preserve"> </v>
      </c>
      <c r="F500" s="20" t="str">
        <f>IF(VLOOKUP(C500,'Current OBD'!$B$6:$AL$2097,24,0)="Yes","K"," ")</f>
        <v>K</v>
      </c>
      <c r="G500" s="20" t="str">
        <f>IF(VLOOKUP(C500,'Current OBD'!$B$6:$AL$2097,25,0)="Yes","1"," ")</f>
        <v>1</v>
      </c>
      <c r="H500" s="20" t="str">
        <f>IF(VLOOKUP(C500,'Current OBD'!$B$6:$AL$2097,26,0)="Yes","2"," ")</f>
        <v>2</v>
      </c>
      <c r="I500" s="20" t="str">
        <f>IF(VLOOKUP(C500,'Current OBD'!$B$6:$AL$2097,27,0)="Yes","3"," ")</f>
        <v>3</v>
      </c>
      <c r="J500" s="20" t="str">
        <f>IF(VLOOKUP(C500,'Current OBD'!$B$6:$AL$2097,28,0)="Yes","4"," ")</f>
        <v>4</v>
      </c>
      <c r="K500" s="20" t="str">
        <f>IF(VLOOKUP(C500,'Current OBD'!$B$6:$AL$2097,29,0)="Yes","5"," ")</f>
        <v>5</v>
      </c>
      <c r="L500" s="20" t="str">
        <f>IF(VLOOKUP(C500,'Current OBD'!$B$6:$AL$2097,30,0)="Yes","6"," ")</f>
        <v xml:space="preserve"> </v>
      </c>
      <c r="M500" s="20" t="str">
        <f>IF(VLOOKUP(C500,'Current OBD'!$B$6:$AL$2097,31,0)="Yes","7"," ")</f>
        <v xml:space="preserve"> </v>
      </c>
      <c r="N500" s="20" t="str">
        <f>IF(VLOOKUP(C500,'Current OBD'!$B$6:$AL$2097,32,0)="Yes","8"," ")</f>
        <v xml:space="preserve"> </v>
      </c>
      <c r="O500" s="20" t="str">
        <f>IF(VLOOKUP(C500,'Current OBD'!$B$6:$AL$2097,33,0)="Yes","9"," ")</f>
        <v xml:space="preserve"> </v>
      </c>
      <c r="P500" s="20" t="str">
        <f>IF(VLOOKUP(C500,'Current OBD'!$B$6:$AL$2097,34,0)="Yes","10"," ")</f>
        <v xml:space="preserve"> </v>
      </c>
      <c r="Q500" s="20" t="str">
        <f>IF(VLOOKUP(C500,'Current OBD'!$B$6:$AL$2097,35,0)="Yes","11"," ")</f>
        <v xml:space="preserve"> </v>
      </c>
      <c r="R500" s="20" t="str">
        <f>IF(VLOOKUP(C500,'Current OBD'!$B$6:$AL$2097,36,0)="Yes","12"," ")</f>
        <v xml:space="preserve"> </v>
      </c>
      <c r="S500" s="42">
        <v>257</v>
      </c>
      <c r="T500" s="42">
        <v>0</v>
      </c>
      <c r="U500" s="42">
        <v>257</v>
      </c>
      <c r="V500" s="12">
        <f t="shared" si="48"/>
        <v>1</v>
      </c>
      <c r="W500" s="12">
        <f t="shared" si="49"/>
        <v>0</v>
      </c>
      <c r="X500" s="12">
        <f t="shared" si="45"/>
        <v>1</v>
      </c>
    </row>
    <row r="501" spans="1:24">
      <c r="A501" s="17" t="str">
        <f>VLOOKUP(C501,'Current OBD'!$B$6:$K$2098,4,0)</f>
        <v>Grays Harbor</v>
      </c>
      <c r="B501" s="17" t="str">
        <f>VLOOKUP(C501,'Current OBD'!$B$6:$K$2098,3,0)</f>
        <v>14-005</v>
      </c>
      <c r="C501" s="18">
        <v>664405</v>
      </c>
      <c r="D501" s="8" t="s">
        <v>70</v>
      </c>
      <c r="E501" s="20" t="str">
        <f>IF(VLOOKUP(C501,'Current OBD'!$B$6:$AL$2097,23,0)="Yes","PK"," ")</f>
        <v>PK</v>
      </c>
      <c r="F501" s="20" t="str">
        <f>IF(VLOOKUP(C501,'Current OBD'!$B$6:$AL$2097,24,0)="Yes","K"," ")</f>
        <v>K</v>
      </c>
      <c r="G501" s="20" t="str">
        <f>IF(VLOOKUP(C501,'Current OBD'!$B$6:$AL$2097,25,0)="Yes","1"," ")</f>
        <v>1</v>
      </c>
      <c r="H501" s="20" t="str">
        <f>IF(VLOOKUP(C501,'Current OBD'!$B$6:$AL$2097,26,0)="Yes","2"," ")</f>
        <v>2</v>
      </c>
      <c r="I501" s="20" t="str">
        <f>IF(VLOOKUP(C501,'Current OBD'!$B$6:$AL$2097,27,0)="Yes","3"," ")</f>
        <v>3</v>
      </c>
      <c r="J501" s="20" t="str">
        <f>IF(VLOOKUP(C501,'Current OBD'!$B$6:$AL$2097,28,0)="Yes","4"," ")</f>
        <v>4</v>
      </c>
      <c r="K501" s="20" t="str">
        <f>IF(VLOOKUP(C501,'Current OBD'!$B$6:$AL$2097,29,0)="Yes","5"," ")</f>
        <v>5</v>
      </c>
      <c r="L501" s="20" t="str">
        <f>IF(VLOOKUP(C501,'Current OBD'!$B$6:$AL$2097,30,0)="Yes","6"," ")</f>
        <v xml:space="preserve"> </v>
      </c>
      <c r="M501" s="20" t="str">
        <f>IF(VLOOKUP(C501,'Current OBD'!$B$6:$AL$2097,31,0)="Yes","7"," ")</f>
        <v xml:space="preserve"> </v>
      </c>
      <c r="N501" s="20" t="str">
        <f>IF(VLOOKUP(C501,'Current OBD'!$B$6:$AL$2097,32,0)="Yes","8"," ")</f>
        <v xml:space="preserve"> </v>
      </c>
      <c r="O501" s="20" t="str">
        <f>IF(VLOOKUP(C501,'Current OBD'!$B$6:$AL$2097,33,0)="Yes","9"," ")</f>
        <v xml:space="preserve"> </v>
      </c>
      <c r="P501" s="20" t="str">
        <f>IF(VLOOKUP(C501,'Current OBD'!$B$6:$AL$2097,34,0)="Yes","10"," ")</f>
        <v xml:space="preserve"> </v>
      </c>
      <c r="Q501" s="20" t="str">
        <f>IF(VLOOKUP(C501,'Current OBD'!$B$6:$AL$2097,35,0)="Yes","11"," ")</f>
        <v xml:space="preserve"> </v>
      </c>
      <c r="R501" s="20" t="str">
        <f>IF(VLOOKUP(C501,'Current OBD'!$B$6:$AL$2097,36,0)="Yes","12"," ")</f>
        <v xml:space="preserve"> </v>
      </c>
      <c r="S501" s="42">
        <v>296</v>
      </c>
      <c r="T501" s="42">
        <v>0</v>
      </c>
      <c r="U501" s="42">
        <v>296</v>
      </c>
      <c r="V501" s="12">
        <f t="shared" si="48"/>
        <v>1</v>
      </c>
      <c r="W501" s="12">
        <f t="shared" si="49"/>
        <v>0</v>
      </c>
      <c r="X501" s="12">
        <f t="shared" si="45"/>
        <v>1</v>
      </c>
    </row>
    <row r="502" spans="1:24">
      <c r="A502" s="26" t="s">
        <v>44</v>
      </c>
      <c r="B502" s="26" t="s">
        <v>1928</v>
      </c>
      <c r="C502" s="10">
        <v>159893</v>
      </c>
      <c r="D502" s="13" t="s">
        <v>1927</v>
      </c>
      <c r="E502" s="19"/>
      <c r="F502" s="19"/>
      <c r="G502" s="19"/>
      <c r="H502" s="19"/>
      <c r="I502" s="19"/>
      <c r="J502" s="19"/>
      <c r="K502" s="19"/>
      <c r="L502" s="19"/>
      <c r="M502" s="19"/>
      <c r="N502" s="19"/>
      <c r="O502" s="19"/>
      <c r="P502" s="19"/>
      <c r="Q502" s="19"/>
      <c r="R502" s="19"/>
      <c r="S502" s="43">
        <v>1375</v>
      </c>
      <c r="T502" s="43">
        <v>0</v>
      </c>
      <c r="U502" s="43">
        <v>1630</v>
      </c>
      <c r="V502" s="14"/>
      <c r="W502" s="14"/>
      <c r="X502" s="14">
        <f t="shared" si="45"/>
        <v>0.84355828220858897</v>
      </c>
    </row>
    <row r="503" spans="1:24">
      <c r="A503" s="17" t="str">
        <f>VLOOKUP(C503,'Current OBD'!$B$6:$K$2098,4,0)</f>
        <v>Grays Harbor</v>
      </c>
      <c r="B503" s="17" t="str">
        <f>VLOOKUP(C503,'Current OBD'!$B$6:$K$2098,3,0)</f>
        <v>14-028</v>
      </c>
      <c r="C503" s="18">
        <v>663372</v>
      </c>
      <c r="D503" s="8" t="s">
        <v>1617</v>
      </c>
      <c r="E503" s="20" t="str">
        <f>IF(VLOOKUP(C503,'Current OBD'!$B$6:$AL$2097,23,0)="Yes","PK"," ")</f>
        <v xml:space="preserve"> </v>
      </c>
      <c r="F503" s="20" t="str">
        <f>IF(VLOOKUP(C503,'Current OBD'!$B$6:$AL$2097,24,0)="Yes","K"," ")</f>
        <v xml:space="preserve"> </v>
      </c>
      <c r="G503" s="20" t="str">
        <f>IF(VLOOKUP(C503,'Current OBD'!$B$6:$AL$2097,25,0)="Yes","1"," ")</f>
        <v xml:space="preserve"> </v>
      </c>
      <c r="H503" s="20" t="str">
        <f>IF(VLOOKUP(C503,'Current OBD'!$B$6:$AL$2097,26,0)="Yes","2"," ")</f>
        <v>2</v>
      </c>
      <c r="I503" s="20" t="str">
        <f>IF(VLOOKUP(C503,'Current OBD'!$B$6:$AL$2097,27,0)="Yes","3"," ")</f>
        <v>3</v>
      </c>
      <c r="J503" s="20" t="str">
        <f>IF(VLOOKUP(C503,'Current OBD'!$B$6:$AL$2097,28,0)="Yes","4"," ")</f>
        <v>4</v>
      </c>
      <c r="K503" s="20" t="str">
        <f>IF(VLOOKUP(C503,'Current OBD'!$B$6:$AL$2097,29,0)="Yes","5"," ")</f>
        <v>5</v>
      </c>
      <c r="L503" s="20" t="str">
        <f>IF(VLOOKUP(C503,'Current OBD'!$B$6:$AL$2097,30,0)="Yes","6"," ")</f>
        <v xml:space="preserve"> </v>
      </c>
      <c r="M503" s="20" t="str">
        <f>IF(VLOOKUP(C503,'Current OBD'!$B$6:$AL$2097,31,0)="Yes","7"," ")</f>
        <v xml:space="preserve"> </v>
      </c>
      <c r="N503" s="20" t="str">
        <f>IF(VLOOKUP(C503,'Current OBD'!$B$6:$AL$2097,32,0)="Yes","8"," ")</f>
        <v xml:space="preserve"> </v>
      </c>
      <c r="O503" s="20" t="str">
        <f>IF(VLOOKUP(C503,'Current OBD'!$B$6:$AL$2097,33,0)="Yes","9"," ")</f>
        <v xml:space="preserve"> </v>
      </c>
      <c r="P503" s="20" t="str">
        <f>IF(VLOOKUP(C503,'Current OBD'!$B$6:$AL$2097,34,0)="Yes","10"," ")</f>
        <v xml:space="preserve"> </v>
      </c>
      <c r="Q503" s="20" t="str">
        <f>IF(VLOOKUP(C503,'Current OBD'!$B$6:$AL$2097,35,0)="Yes","11"," ")</f>
        <v xml:space="preserve"> </v>
      </c>
      <c r="R503" s="20" t="str">
        <f>IF(VLOOKUP(C503,'Current OBD'!$B$6:$AL$2097,36,0)="Yes","12"," ")</f>
        <v xml:space="preserve"> </v>
      </c>
      <c r="S503" s="44">
        <v>195</v>
      </c>
      <c r="T503" s="44">
        <v>0</v>
      </c>
      <c r="U503" s="44">
        <v>231</v>
      </c>
      <c r="V503" s="12">
        <f t="shared" ref="V503:V508" si="50">S503/U503</f>
        <v>0.8441558441558441</v>
      </c>
      <c r="W503" s="12">
        <f t="shared" ref="W503:W508" si="51">T503/U503</f>
        <v>0</v>
      </c>
      <c r="X503" s="12">
        <f t="shared" si="45"/>
        <v>0.8441558441558441</v>
      </c>
    </row>
    <row r="504" spans="1:24">
      <c r="A504" s="17" t="str">
        <f>VLOOKUP(C504,'Current OBD'!$B$6:$K$2098,4,0)</f>
        <v>Grays Harbor</v>
      </c>
      <c r="B504" s="17" t="str">
        <f>VLOOKUP(C504,'Current OBD'!$B$6:$K$2098,3,0)</f>
        <v>14-028</v>
      </c>
      <c r="C504" s="18">
        <v>660740</v>
      </c>
      <c r="D504" s="8" t="s">
        <v>1396</v>
      </c>
      <c r="E504" s="20" t="str">
        <f>IF(VLOOKUP(C504,'Current OBD'!$B$6:$AL$2097,23,0)="Yes","PK"," ")</f>
        <v>PK</v>
      </c>
      <c r="F504" s="20" t="str">
        <f>IF(VLOOKUP(C504,'Current OBD'!$B$6:$AL$2097,24,0)="Yes","K"," ")</f>
        <v>K</v>
      </c>
      <c r="G504" s="20" t="str">
        <f>IF(VLOOKUP(C504,'Current OBD'!$B$6:$AL$2097,25,0)="Yes","1"," ")</f>
        <v>1</v>
      </c>
      <c r="H504" s="20" t="str">
        <f>IF(VLOOKUP(C504,'Current OBD'!$B$6:$AL$2097,26,0)="Yes","2"," ")</f>
        <v xml:space="preserve"> </v>
      </c>
      <c r="I504" s="20" t="str">
        <f>IF(VLOOKUP(C504,'Current OBD'!$B$6:$AL$2097,27,0)="Yes","3"," ")</f>
        <v xml:space="preserve"> </v>
      </c>
      <c r="J504" s="20" t="str">
        <f>IF(VLOOKUP(C504,'Current OBD'!$B$6:$AL$2097,28,0)="Yes","4"," ")</f>
        <v xml:space="preserve"> </v>
      </c>
      <c r="K504" s="20" t="str">
        <f>IF(VLOOKUP(C504,'Current OBD'!$B$6:$AL$2097,29,0)="Yes","5"," ")</f>
        <v xml:space="preserve"> </v>
      </c>
      <c r="L504" s="20" t="str">
        <f>IF(VLOOKUP(C504,'Current OBD'!$B$6:$AL$2097,30,0)="Yes","6"," ")</f>
        <v xml:space="preserve"> </v>
      </c>
      <c r="M504" s="20" t="str">
        <f>IF(VLOOKUP(C504,'Current OBD'!$B$6:$AL$2097,31,0)="Yes","7"," ")</f>
        <v xml:space="preserve"> </v>
      </c>
      <c r="N504" s="20" t="str">
        <f>IF(VLOOKUP(C504,'Current OBD'!$B$6:$AL$2097,32,0)="Yes","8"," ")</f>
        <v xml:space="preserve"> </v>
      </c>
      <c r="O504" s="20" t="str">
        <f>IF(VLOOKUP(C504,'Current OBD'!$B$6:$AL$2097,33,0)="Yes","9"," ")</f>
        <v xml:space="preserve"> </v>
      </c>
      <c r="P504" s="20" t="str">
        <f>IF(VLOOKUP(C504,'Current OBD'!$B$6:$AL$2097,34,0)="Yes","10"," ")</f>
        <v xml:space="preserve"> </v>
      </c>
      <c r="Q504" s="20" t="str">
        <f>IF(VLOOKUP(C504,'Current OBD'!$B$6:$AL$2097,35,0)="Yes","11"," ")</f>
        <v xml:space="preserve"> </v>
      </c>
      <c r="R504" s="20" t="str">
        <f>IF(VLOOKUP(C504,'Current OBD'!$B$6:$AL$2097,36,0)="Yes","12"," ")</f>
        <v xml:space="preserve"> </v>
      </c>
      <c r="S504" s="44">
        <v>255</v>
      </c>
      <c r="T504" s="44">
        <v>0</v>
      </c>
      <c r="U504" s="44">
        <v>261</v>
      </c>
      <c r="V504" s="12">
        <f t="shared" si="50"/>
        <v>0.97701149425287359</v>
      </c>
      <c r="W504" s="12">
        <f t="shared" si="51"/>
        <v>0</v>
      </c>
      <c r="X504" s="12">
        <f t="shared" si="45"/>
        <v>0.97701149425287359</v>
      </c>
    </row>
    <row r="505" spans="1:24">
      <c r="A505" s="17" t="str">
        <f>VLOOKUP(C505,'Current OBD'!$B$6:$K$2098,4,0)</f>
        <v>Grays Harbor</v>
      </c>
      <c r="B505" s="17" t="str">
        <f>VLOOKUP(C505,'Current OBD'!$B$6:$K$2098,3,0)</f>
        <v>14-028</v>
      </c>
      <c r="C505" s="18">
        <v>663407</v>
      </c>
      <c r="D505" s="8" t="s">
        <v>1934</v>
      </c>
      <c r="E505" s="20" t="str">
        <f>IF(VLOOKUP(C505,'Current OBD'!$B$6:$AL$2097,23,0)="Yes","PK"," ")</f>
        <v xml:space="preserve"> </v>
      </c>
      <c r="F505" s="20" t="str">
        <f>IF(VLOOKUP(C505,'Current OBD'!$B$6:$AL$2097,24,0)="Yes","K"," ")</f>
        <v xml:space="preserve"> </v>
      </c>
      <c r="G505" s="20" t="str">
        <f>IF(VLOOKUP(C505,'Current OBD'!$B$6:$AL$2097,25,0)="Yes","1"," ")</f>
        <v xml:space="preserve"> </v>
      </c>
      <c r="H505" s="20" t="str">
        <f>IF(VLOOKUP(C505,'Current OBD'!$B$6:$AL$2097,26,0)="Yes","2"," ")</f>
        <v xml:space="preserve"> </v>
      </c>
      <c r="I505" s="20" t="str">
        <f>IF(VLOOKUP(C505,'Current OBD'!$B$6:$AL$2097,27,0)="Yes","3"," ")</f>
        <v xml:space="preserve"> </v>
      </c>
      <c r="J505" s="20" t="str">
        <f>IF(VLOOKUP(C505,'Current OBD'!$B$6:$AL$2097,28,0)="Yes","4"," ")</f>
        <v xml:space="preserve"> </v>
      </c>
      <c r="K505" s="20" t="str">
        <f>IF(VLOOKUP(C505,'Current OBD'!$B$6:$AL$2097,29,0)="Yes","5"," ")</f>
        <v xml:space="preserve"> </v>
      </c>
      <c r="L505" s="20" t="str">
        <f>IF(VLOOKUP(C505,'Current OBD'!$B$6:$AL$2097,30,0)="Yes","6"," ")</f>
        <v xml:space="preserve"> </v>
      </c>
      <c r="M505" s="20" t="str">
        <f>IF(VLOOKUP(C505,'Current OBD'!$B$6:$AL$2097,31,0)="Yes","7"," ")</f>
        <v xml:space="preserve"> </v>
      </c>
      <c r="N505" s="20" t="str">
        <f>IF(VLOOKUP(C505,'Current OBD'!$B$6:$AL$2097,32,0)="Yes","8"," ")</f>
        <v xml:space="preserve"> </v>
      </c>
      <c r="O505" s="20" t="str">
        <f>IF(VLOOKUP(C505,'Current OBD'!$B$6:$AL$2097,33,0)="Yes","9"," ")</f>
        <v>9</v>
      </c>
      <c r="P505" s="20" t="str">
        <f>IF(VLOOKUP(C505,'Current OBD'!$B$6:$AL$2097,34,0)="Yes","10"," ")</f>
        <v>10</v>
      </c>
      <c r="Q505" s="20" t="str">
        <f>IF(VLOOKUP(C505,'Current OBD'!$B$6:$AL$2097,35,0)="Yes","11"," ")</f>
        <v>11</v>
      </c>
      <c r="R505" s="20" t="str">
        <f>IF(VLOOKUP(C505,'Current OBD'!$B$6:$AL$2097,36,0)="Yes","12"," ")</f>
        <v>12</v>
      </c>
      <c r="S505" s="44">
        <v>311</v>
      </c>
      <c r="T505" s="44">
        <v>0</v>
      </c>
      <c r="U505" s="44">
        <v>442</v>
      </c>
      <c r="V505" s="12">
        <f t="shared" si="50"/>
        <v>0.7036199095022625</v>
      </c>
      <c r="W505" s="12">
        <f t="shared" si="51"/>
        <v>0</v>
      </c>
      <c r="X505" s="12">
        <f t="shared" si="45"/>
        <v>0.7036199095022625</v>
      </c>
    </row>
    <row r="506" spans="1:24">
      <c r="A506" s="17" t="str">
        <f>VLOOKUP(C506,'Current OBD'!$B$6:$K$2098,4,0)</f>
        <v>Grays Harbor</v>
      </c>
      <c r="B506" s="17" t="str">
        <f>VLOOKUP(C506,'Current OBD'!$B$6:$K$2098,3,0)</f>
        <v>14-028</v>
      </c>
      <c r="C506" s="18">
        <v>664817</v>
      </c>
      <c r="D506" s="8" t="s">
        <v>1936</v>
      </c>
      <c r="E506" s="20" t="str">
        <f>IF(VLOOKUP(C506,'Current OBD'!$B$6:$AL$2097,23,0)="Yes","PK"," ")</f>
        <v xml:space="preserve"> </v>
      </c>
      <c r="F506" s="20" t="str">
        <f>IF(VLOOKUP(C506,'Current OBD'!$B$6:$AL$2097,24,0)="Yes","K"," ")</f>
        <v xml:space="preserve"> </v>
      </c>
      <c r="G506" s="20" t="str">
        <f>IF(VLOOKUP(C506,'Current OBD'!$B$6:$AL$2097,25,0)="Yes","1"," ")</f>
        <v>1</v>
      </c>
      <c r="H506" s="20" t="str">
        <f>IF(VLOOKUP(C506,'Current OBD'!$B$6:$AL$2097,26,0)="Yes","2"," ")</f>
        <v>2</v>
      </c>
      <c r="I506" s="20" t="str">
        <f>IF(VLOOKUP(C506,'Current OBD'!$B$6:$AL$2097,27,0)="Yes","3"," ")</f>
        <v>3</v>
      </c>
      <c r="J506" s="20" t="str">
        <f>IF(VLOOKUP(C506,'Current OBD'!$B$6:$AL$2097,28,0)="Yes","4"," ")</f>
        <v>4</v>
      </c>
      <c r="K506" s="20" t="str">
        <f>IF(VLOOKUP(C506,'Current OBD'!$B$6:$AL$2097,29,0)="Yes","5"," ")</f>
        <v>5</v>
      </c>
      <c r="L506" s="20" t="str">
        <f>IF(VLOOKUP(C506,'Current OBD'!$B$6:$AL$2097,30,0)="Yes","6"," ")</f>
        <v>6</v>
      </c>
      <c r="M506" s="20" t="str">
        <f>IF(VLOOKUP(C506,'Current OBD'!$B$6:$AL$2097,31,0)="Yes","7"," ")</f>
        <v>7</v>
      </c>
      <c r="N506" s="20" t="str">
        <f>IF(VLOOKUP(C506,'Current OBD'!$B$6:$AL$2097,32,0)="Yes","8"," ")</f>
        <v>8</v>
      </c>
      <c r="O506" s="20" t="str">
        <f>IF(VLOOKUP(C506,'Current OBD'!$B$6:$AL$2097,33,0)="Yes","9"," ")</f>
        <v>9</v>
      </c>
      <c r="P506" s="20" t="str">
        <f>IF(VLOOKUP(C506,'Current OBD'!$B$6:$AL$2097,34,0)="Yes","10"," ")</f>
        <v>10</v>
      </c>
      <c r="Q506" s="20" t="str">
        <f>IF(VLOOKUP(C506,'Current OBD'!$B$6:$AL$2097,35,0)="Yes","11"," ")</f>
        <v>11</v>
      </c>
      <c r="R506" s="20" t="str">
        <f>IF(VLOOKUP(C506,'Current OBD'!$B$6:$AL$2097,36,0)="Yes","12"," ")</f>
        <v>12</v>
      </c>
      <c r="S506" s="44">
        <v>94</v>
      </c>
      <c r="T506" s="44">
        <v>0</v>
      </c>
      <c r="U506" s="44">
        <v>94</v>
      </c>
      <c r="V506" s="12">
        <f t="shared" si="50"/>
        <v>1</v>
      </c>
      <c r="W506" s="12">
        <f t="shared" si="51"/>
        <v>0</v>
      </c>
      <c r="X506" s="12">
        <f t="shared" si="45"/>
        <v>1</v>
      </c>
    </row>
    <row r="507" spans="1:24">
      <c r="A507" s="17" t="str">
        <f>VLOOKUP(C507,'Current OBD'!$B$6:$K$2098,4,0)</f>
        <v>Grays Harbor</v>
      </c>
      <c r="B507" s="17" t="str">
        <f>VLOOKUP(C507,'Current OBD'!$B$6:$K$2098,3,0)</f>
        <v>14-028</v>
      </c>
      <c r="C507" s="18">
        <v>660743</v>
      </c>
      <c r="D507" s="8" t="s">
        <v>1938</v>
      </c>
      <c r="E507" s="20" t="str">
        <f>IF(VLOOKUP(C507,'Current OBD'!$B$6:$AL$2097,23,0)="Yes","PK"," ")</f>
        <v xml:space="preserve"> </v>
      </c>
      <c r="F507" s="20" t="str">
        <f>IF(VLOOKUP(C507,'Current OBD'!$B$6:$AL$2097,24,0)="Yes","K"," ")</f>
        <v xml:space="preserve"> </v>
      </c>
      <c r="G507" s="20" t="str">
        <f>IF(VLOOKUP(C507,'Current OBD'!$B$6:$AL$2097,25,0)="Yes","1"," ")</f>
        <v xml:space="preserve"> </v>
      </c>
      <c r="H507" s="20" t="str">
        <f>IF(VLOOKUP(C507,'Current OBD'!$B$6:$AL$2097,26,0)="Yes","2"," ")</f>
        <v xml:space="preserve"> </v>
      </c>
      <c r="I507" s="20" t="str">
        <f>IF(VLOOKUP(C507,'Current OBD'!$B$6:$AL$2097,27,0)="Yes","3"," ")</f>
        <v xml:space="preserve"> </v>
      </c>
      <c r="J507" s="20" t="str">
        <f>IF(VLOOKUP(C507,'Current OBD'!$B$6:$AL$2097,28,0)="Yes","4"," ")</f>
        <v xml:space="preserve"> </v>
      </c>
      <c r="K507" s="20" t="str">
        <f>IF(VLOOKUP(C507,'Current OBD'!$B$6:$AL$2097,29,0)="Yes","5"," ")</f>
        <v xml:space="preserve"> </v>
      </c>
      <c r="L507" s="20" t="str">
        <f>IF(VLOOKUP(C507,'Current OBD'!$B$6:$AL$2097,30,0)="Yes","6"," ")</f>
        <v>6</v>
      </c>
      <c r="M507" s="20" t="str">
        <f>IF(VLOOKUP(C507,'Current OBD'!$B$6:$AL$2097,31,0)="Yes","7"," ")</f>
        <v>7</v>
      </c>
      <c r="N507" s="20" t="str">
        <f>IF(VLOOKUP(C507,'Current OBD'!$B$6:$AL$2097,32,0)="Yes","8"," ")</f>
        <v>8</v>
      </c>
      <c r="O507" s="20" t="str">
        <f>IF(VLOOKUP(C507,'Current OBD'!$B$6:$AL$2097,33,0)="Yes","9"," ")</f>
        <v xml:space="preserve"> </v>
      </c>
      <c r="P507" s="20" t="str">
        <f>IF(VLOOKUP(C507,'Current OBD'!$B$6:$AL$2097,34,0)="Yes","10"," ")</f>
        <v xml:space="preserve"> </v>
      </c>
      <c r="Q507" s="20" t="str">
        <f>IF(VLOOKUP(C507,'Current OBD'!$B$6:$AL$2097,35,0)="Yes","11"," ")</f>
        <v xml:space="preserve"> </v>
      </c>
      <c r="R507" s="20" t="str">
        <f>IF(VLOOKUP(C507,'Current OBD'!$B$6:$AL$2097,36,0)="Yes","12"," ")</f>
        <v xml:space="preserve"> </v>
      </c>
      <c r="S507" s="44">
        <v>299</v>
      </c>
      <c r="T507" s="44">
        <v>0</v>
      </c>
      <c r="U507" s="44">
        <v>377</v>
      </c>
      <c r="V507" s="12">
        <f t="shared" si="50"/>
        <v>0.7931034482758621</v>
      </c>
      <c r="W507" s="12">
        <f t="shared" si="51"/>
        <v>0</v>
      </c>
      <c r="X507" s="12">
        <f t="shared" si="45"/>
        <v>0.7931034482758621</v>
      </c>
    </row>
    <row r="508" spans="1:24">
      <c r="A508" s="17" t="str">
        <f>VLOOKUP(C508,'Current OBD'!$B$6:$K$2098,4,0)</f>
        <v>Grays Harbor</v>
      </c>
      <c r="B508" s="17" t="str">
        <f>VLOOKUP(C508,'Current OBD'!$B$6:$K$2098,3,0)</f>
        <v>14-028</v>
      </c>
      <c r="C508" s="18">
        <v>660741</v>
      </c>
      <c r="D508" s="8" t="s">
        <v>1316</v>
      </c>
      <c r="E508" s="20" t="str">
        <f>IF(VLOOKUP(C508,'Current OBD'!$B$6:$AL$2097,23,0)="Yes","PK"," ")</f>
        <v xml:space="preserve"> </v>
      </c>
      <c r="F508" s="20" t="str">
        <f>IF(VLOOKUP(C508,'Current OBD'!$B$6:$AL$2097,24,0)="Yes","K"," ")</f>
        <v xml:space="preserve"> </v>
      </c>
      <c r="G508" s="20" t="str">
        <f>IF(VLOOKUP(C508,'Current OBD'!$B$6:$AL$2097,25,0)="Yes","1"," ")</f>
        <v xml:space="preserve"> </v>
      </c>
      <c r="H508" s="20" t="str">
        <f>IF(VLOOKUP(C508,'Current OBD'!$B$6:$AL$2097,26,0)="Yes","2"," ")</f>
        <v>2</v>
      </c>
      <c r="I508" s="20" t="str">
        <f>IF(VLOOKUP(C508,'Current OBD'!$B$6:$AL$2097,27,0)="Yes","3"," ")</f>
        <v>3</v>
      </c>
      <c r="J508" s="20" t="str">
        <f>IF(VLOOKUP(C508,'Current OBD'!$B$6:$AL$2097,28,0)="Yes","4"," ")</f>
        <v>4</v>
      </c>
      <c r="K508" s="20" t="str">
        <f>IF(VLOOKUP(C508,'Current OBD'!$B$6:$AL$2097,29,0)="Yes","5"," ")</f>
        <v>5</v>
      </c>
      <c r="L508" s="20" t="str">
        <f>IF(VLOOKUP(C508,'Current OBD'!$B$6:$AL$2097,30,0)="Yes","6"," ")</f>
        <v xml:space="preserve"> </v>
      </c>
      <c r="M508" s="20" t="str">
        <f>IF(VLOOKUP(C508,'Current OBD'!$B$6:$AL$2097,31,0)="Yes","7"," ")</f>
        <v xml:space="preserve"> </v>
      </c>
      <c r="N508" s="20" t="str">
        <f>IF(VLOOKUP(C508,'Current OBD'!$B$6:$AL$2097,32,0)="Yes","8"," ")</f>
        <v xml:space="preserve"> </v>
      </c>
      <c r="O508" s="20" t="str">
        <f>IF(VLOOKUP(C508,'Current OBD'!$B$6:$AL$2097,33,0)="Yes","9"," ")</f>
        <v xml:space="preserve"> </v>
      </c>
      <c r="P508" s="20" t="str">
        <f>IF(VLOOKUP(C508,'Current OBD'!$B$6:$AL$2097,34,0)="Yes","10"," ")</f>
        <v xml:space="preserve"> </v>
      </c>
      <c r="Q508" s="20" t="str">
        <f>IF(VLOOKUP(C508,'Current OBD'!$B$6:$AL$2097,35,0)="Yes","11"," ")</f>
        <v xml:space="preserve"> </v>
      </c>
      <c r="R508" s="20" t="str">
        <f>IF(VLOOKUP(C508,'Current OBD'!$B$6:$AL$2097,36,0)="Yes","12"," ")</f>
        <v xml:space="preserve"> </v>
      </c>
      <c r="S508" s="44">
        <v>221</v>
      </c>
      <c r="T508" s="44">
        <v>0</v>
      </c>
      <c r="U508" s="44">
        <v>225</v>
      </c>
      <c r="V508" s="12">
        <f t="shared" si="50"/>
        <v>0.98222222222222222</v>
      </c>
      <c r="W508" s="12">
        <f t="shared" si="51"/>
        <v>0</v>
      </c>
      <c r="X508" s="12">
        <f t="shared" si="45"/>
        <v>0.98222222222222222</v>
      </c>
    </row>
    <row r="509" spans="1:24">
      <c r="A509" s="26" t="s">
        <v>44</v>
      </c>
      <c r="B509" s="26" t="s">
        <v>2974</v>
      </c>
      <c r="C509" s="10">
        <v>159336</v>
      </c>
      <c r="D509" s="13" t="s">
        <v>2973</v>
      </c>
      <c r="E509" s="19"/>
      <c r="F509" s="19"/>
      <c r="G509" s="19"/>
      <c r="H509" s="19"/>
      <c r="I509" s="19"/>
      <c r="J509" s="19"/>
      <c r="K509" s="19"/>
      <c r="L509" s="19"/>
      <c r="M509" s="19"/>
      <c r="N509" s="19"/>
      <c r="O509" s="19"/>
      <c r="P509" s="19"/>
      <c r="Q509" s="19"/>
      <c r="R509" s="19"/>
      <c r="S509" s="43">
        <v>638</v>
      </c>
      <c r="T509" s="43">
        <v>0</v>
      </c>
      <c r="U509" s="43">
        <v>680</v>
      </c>
      <c r="V509" s="14"/>
      <c r="W509" s="14"/>
      <c r="X509" s="14">
        <f t="shared" si="45"/>
        <v>0.93823529411764706</v>
      </c>
    </row>
    <row r="510" spans="1:24">
      <c r="A510" s="17" t="str">
        <f>VLOOKUP(C510,'Current OBD'!$B$6:$K$2098,4,0)</f>
        <v>Grays Harbor</v>
      </c>
      <c r="B510" s="17" t="str">
        <f>VLOOKUP(C510,'Current OBD'!$B$6:$K$2098,3,0)</f>
        <v>14-064</v>
      </c>
      <c r="C510" s="18">
        <v>660748</v>
      </c>
      <c r="D510" s="8" t="s">
        <v>2975</v>
      </c>
      <c r="E510" s="20" t="str">
        <f>IF(VLOOKUP(C510,'Current OBD'!$B$6:$AL$2097,23,0)="Yes","PK"," ")</f>
        <v xml:space="preserve"> </v>
      </c>
      <c r="F510" s="20" t="str">
        <f>IF(VLOOKUP(C510,'Current OBD'!$B$6:$AL$2097,24,0)="Yes","K"," ")</f>
        <v xml:space="preserve"> </v>
      </c>
      <c r="G510" s="20" t="str">
        <f>IF(VLOOKUP(C510,'Current OBD'!$B$6:$AL$2097,25,0)="Yes","1"," ")</f>
        <v xml:space="preserve"> </v>
      </c>
      <c r="H510" s="20" t="str">
        <f>IF(VLOOKUP(C510,'Current OBD'!$B$6:$AL$2097,26,0)="Yes","2"," ")</f>
        <v xml:space="preserve"> </v>
      </c>
      <c r="I510" s="20" t="str">
        <f>IF(VLOOKUP(C510,'Current OBD'!$B$6:$AL$2097,27,0)="Yes","3"," ")</f>
        <v xml:space="preserve"> </v>
      </c>
      <c r="J510" s="20" t="str">
        <f>IF(VLOOKUP(C510,'Current OBD'!$B$6:$AL$2097,28,0)="Yes","4"," ")</f>
        <v xml:space="preserve"> </v>
      </c>
      <c r="K510" s="20" t="str">
        <f>IF(VLOOKUP(C510,'Current OBD'!$B$6:$AL$2097,29,0)="Yes","5"," ")</f>
        <v xml:space="preserve"> </v>
      </c>
      <c r="L510" s="20" t="str">
        <f>IF(VLOOKUP(C510,'Current OBD'!$B$6:$AL$2097,30,0)="Yes","6"," ")</f>
        <v xml:space="preserve"> </v>
      </c>
      <c r="M510" s="20" t="str">
        <f>IF(VLOOKUP(C510,'Current OBD'!$B$6:$AL$2097,31,0)="Yes","7"," ")</f>
        <v xml:space="preserve"> </v>
      </c>
      <c r="N510" s="20" t="str">
        <f>IF(VLOOKUP(C510,'Current OBD'!$B$6:$AL$2097,32,0)="Yes","8"," ")</f>
        <v xml:space="preserve"> </v>
      </c>
      <c r="O510" s="20" t="str">
        <f>IF(VLOOKUP(C510,'Current OBD'!$B$6:$AL$2097,33,0)="Yes","9"," ")</f>
        <v>9</v>
      </c>
      <c r="P510" s="20" t="str">
        <f>IF(VLOOKUP(C510,'Current OBD'!$B$6:$AL$2097,34,0)="Yes","10"," ")</f>
        <v>10</v>
      </c>
      <c r="Q510" s="20" t="str">
        <f>IF(VLOOKUP(C510,'Current OBD'!$B$6:$AL$2097,35,0)="Yes","11"," ")</f>
        <v>11</v>
      </c>
      <c r="R510" s="20" t="str">
        <f>IF(VLOOKUP(C510,'Current OBD'!$B$6:$AL$2097,36,0)="Yes","12"," ")</f>
        <v>12</v>
      </c>
      <c r="S510" s="44">
        <v>192</v>
      </c>
      <c r="T510" s="44">
        <v>0</v>
      </c>
      <c r="U510" s="44">
        <v>199</v>
      </c>
      <c r="V510" s="12">
        <f>S510/U510</f>
        <v>0.96482412060301503</v>
      </c>
      <c r="W510" s="12">
        <f>T510/U510</f>
        <v>0</v>
      </c>
      <c r="X510" s="12">
        <f t="shared" si="45"/>
        <v>0.96482412060301503</v>
      </c>
    </row>
    <row r="511" spans="1:24">
      <c r="A511" s="17" t="str">
        <f>VLOOKUP(C511,'Current OBD'!$B$6:$K$2098,4,0)</f>
        <v>Grays Harbor</v>
      </c>
      <c r="B511" s="17" t="str">
        <f>VLOOKUP(C511,'Current OBD'!$B$6:$K$2098,3,0)</f>
        <v>14-064</v>
      </c>
      <c r="C511" s="18">
        <v>660747</v>
      </c>
      <c r="D511" s="8" t="s">
        <v>2979</v>
      </c>
      <c r="E511" s="20" t="str">
        <f>IF(VLOOKUP(C511,'Current OBD'!$B$6:$AL$2097,23,0)="Yes","PK"," ")</f>
        <v xml:space="preserve"> </v>
      </c>
      <c r="F511" s="20" t="str">
        <f>IF(VLOOKUP(C511,'Current OBD'!$B$6:$AL$2097,24,0)="Yes","K"," ")</f>
        <v xml:space="preserve"> </v>
      </c>
      <c r="G511" s="20" t="str">
        <f>IF(VLOOKUP(C511,'Current OBD'!$B$6:$AL$2097,25,0)="Yes","1"," ")</f>
        <v xml:space="preserve"> </v>
      </c>
      <c r="H511" s="20" t="str">
        <f>IF(VLOOKUP(C511,'Current OBD'!$B$6:$AL$2097,26,0)="Yes","2"," ")</f>
        <v xml:space="preserve"> </v>
      </c>
      <c r="I511" s="20" t="str">
        <f>IF(VLOOKUP(C511,'Current OBD'!$B$6:$AL$2097,27,0)="Yes","3"," ")</f>
        <v xml:space="preserve"> </v>
      </c>
      <c r="J511" s="20" t="str">
        <f>IF(VLOOKUP(C511,'Current OBD'!$B$6:$AL$2097,28,0)="Yes","4"," ")</f>
        <v xml:space="preserve"> </v>
      </c>
      <c r="K511" s="20" t="str">
        <f>IF(VLOOKUP(C511,'Current OBD'!$B$6:$AL$2097,29,0)="Yes","5"," ")</f>
        <v xml:space="preserve"> </v>
      </c>
      <c r="L511" s="20" t="str">
        <f>IF(VLOOKUP(C511,'Current OBD'!$B$6:$AL$2097,30,0)="Yes","6"," ")</f>
        <v xml:space="preserve"> </v>
      </c>
      <c r="M511" s="20" t="str">
        <f>IF(VLOOKUP(C511,'Current OBD'!$B$6:$AL$2097,31,0)="Yes","7"," ")</f>
        <v>7</v>
      </c>
      <c r="N511" s="20" t="str">
        <f>IF(VLOOKUP(C511,'Current OBD'!$B$6:$AL$2097,32,0)="Yes","8"," ")</f>
        <v>8</v>
      </c>
      <c r="O511" s="20" t="str">
        <f>IF(VLOOKUP(C511,'Current OBD'!$B$6:$AL$2097,33,0)="Yes","9"," ")</f>
        <v xml:space="preserve"> </v>
      </c>
      <c r="P511" s="20" t="str">
        <f>IF(VLOOKUP(C511,'Current OBD'!$B$6:$AL$2097,34,0)="Yes","10"," ")</f>
        <v xml:space="preserve"> </v>
      </c>
      <c r="Q511" s="20" t="str">
        <f>IF(VLOOKUP(C511,'Current OBD'!$B$6:$AL$2097,35,0)="Yes","11"," ")</f>
        <v xml:space="preserve"> </v>
      </c>
      <c r="R511" s="20" t="str">
        <f>IF(VLOOKUP(C511,'Current OBD'!$B$6:$AL$2097,36,0)="Yes","12"," ")</f>
        <v xml:space="preserve"> </v>
      </c>
      <c r="S511" s="44">
        <v>101</v>
      </c>
      <c r="T511" s="44">
        <v>0</v>
      </c>
      <c r="U511" s="44">
        <v>101</v>
      </c>
      <c r="V511" s="12">
        <f>S511/U511</f>
        <v>1</v>
      </c>
      <c r="W511" s="12">
        <f>T511/U511</f>
        <v>0</v>
      </c>
      <c r="X511" s="12">
        <f t="shared" si="45"/>
        <v>1</v>
      </c>
    </row>
    <row r="512" spans="1:24">
      <c r="A512" s="17" t="str">
        <f>VLOOKUP(C512,'Current OBD'!$B$6:$K$2098,4,0)</f>
        <v>Grays Harbor</v>
      </c>
      <c r="B512" s="17" t="str">
        <f>VLOOKUP(C512,'Current OBD'!$B$6:$K$2098,3,0)</f>
        <v>14-064</v>
      </c>
      <c r="C512" s="18">
        <v>660745</v>
      </c>
      <c r="D512" s="8" t="s">
        <v>2980</v>
      </c>
      <c r="E512" s="20" t="str">
        <f>IF(VLOOKUP(C512,'Current OBD'!$B$6:$AL$2097,23,0)="Yes","PK"," ")</f>
        <v>PK</v>
      </c>
      <c r="F512" s="20" t="str">
        <f>IF(VLOOKUP(C512,'Current OBD'!$B$6:$AL$2097,24,0)="Yes","K"," ")</f>
        <v>K</v>
      </c>
      <c r="G512" s="20" t="str">
        <f>IF(VLOOKUP(C512,'Current OBD'!$B$6:$AL$2097,25,0)="Yes","1"," ")</f>
        <v>1</v>
      </c>
      <c r="H512" s="20" t="str">
        <f>IF(VLOOKUP(C512,'Current OBD'!$B$6:$AL$2097,26,0)="Yes","2"," ")</f>
        <v>2</v>
      </c>
      <c r="I512" s="20" t="str">
        <f>IF(VLOOKUP(C512,'Current OBD'!$B$6:$AL$2097,27,0)="Yes","3"," ")</f>
        <v>3</v>
      </c>
      <c r="J512" s="20" t="str">
        <f>IF(VLOOKUP(C512,'Current OBD'!$B$6:$AL$2097,28,0)="Yes","4"," ")</f>
        <v>4</v>
      </c>
      <c r="K512" s="20" t="str">
        <f>IF(VLOOKUP(C512,'Current OBD'!$B$6:$AL$2097,29,0)="Yes","5"," ")</f>
        <v>5</v>
      </c>
      <c r="L512" s="20" t="str">
        <f>IF(VLOOKUP(C512,'Current OBD'!$B$6:$AL$2097,30,0)="Yes","6"," ")</f>
        <v>6</v>
      </c>
      <c r="M512" s="20" t="str">
        <f>IF(VLOOKUP(C512,'Current OBD'!$B$6:$AL$2097,31,0)="Yes","7"," ")</f>
        <v xml:space="preserve"> </v>
      </c>
      <c r="N512" s="20" t="str">
        <f>IF(VLOOKUP(C512,'Current OBD'!$B$6:$AL$2097,32,0)="Yes","8"," ")</f>
        <v xml:space="preserve"> </v>
      </c>
      <c r="O512" s="20" t="str">
        <f>IF(VLOOKUP(C512,'Current OBD'!$B$6:$AL$2097,33,0)="Yes","9"," ")</f>
        <v xml:space="preserve"> </v>
      </c>
      <c r="P512" s="20" t="str">
        <f>IF(VLOOKUP(C512,'Current OBD'!$B$6:$AL$2097,34,0)="Yes","10"," ")</f>
        <v xml:space="preserve"> </v>
      </c>
      <c r="Q512" s="20" t="str">
        <f>IF(VLOOKUP(C512,'Current OBD'!$B$6:$AL$2097,35,0)="Yes","11"," ")</f>
        <v xml:space="preserve"> </v>
      </c>
      <c r="R512" s="20" t="str">
        <f>IF(VLOOKUP(C512,'Current OBD'!$B$6:$AL$2097,36,0)="Yes","12"," ")</f>
        <v xml:space="preserve"> </v>
      </c>
      <c r="S512" s="44">
        <v>243</v>
      </c>
      <c r="T512" s="44">
        <v>0</v>
      </c>
      <c r="U512" s="44">
        <v>278</v>
      </c>
      <c r="V512" s="12">
        <f>S512/U512</f>
        <v>0.87410071942446044</v>
      </c>
      <c r="W512" s="12">
        <f>T512/U512</f>
        <v>0</v>
      </c>
      <c r="X512" s="12">
        <f t="shared" si="45"/>
        <v>0.87410071942446044</v>
      </c>
    </row>
    <row r="513" spans="1:24">
      <c r="A513" s="17" t="str">
        <f>VLOOKUP(C513,'Current OBD'!$B$6:$K$2098,4,0)</f>
        <v>Grays Harbor</v>
      </c>
      <c r="B513" s="17" t="str">
        <f>VLOOKUP(C513,'Current OBD'!$B$6:$K$2098,3,0)</f>
        <v>14-064</v>
      </c>
      <c r="C513" s="18">
        <v>660746</v>
      </c>
      <c r="D513" s="8" t="s">
        <v>2982</v>
      </c>
      <c r="E513" s="20" t="str">
        <f>IF(VLOOKUP(C513,'Current OBD'!$B$6:$AL$2097,23,0)="Yes","PK"," ")</f>
        <v>PK</v>
      </c>
      <c r="F513" s="20" t="str">
        <f>IF(VLOOKUP(C513,'Current OBD'!$B$6:$AL$2097,24,0)="Yes","K"," ")</f>
        <v>K</v>
      </c>
      <c r="G513" s="20" t="str">
        <f>IF(VLOOKUP(C513,'Current OBD'!$B$6:$AL$2097,25,0)="Yes","1"," ")</f>
        <v>1</v>
      </c>
      <c r="H513" s="20" t="str">
        <f>IF(VLOOKUP(C513,'Current OBD'!$B$6:$AL$2097,26,0)="Yes","2"," ")</f>
        <v>2</v>
      </c>
      <c r="I513" s="20" t="str">
        <f>IF(VLOOKUP(C513,'Current OBD'!$B$6:$AL$2097,27,0)="Yes","3"," ")</f>
        <v>3</v>
      </c>
      <c r="J513" s="20" t="str">
        <f>IF(VLOOKUP(C513,'Current OBD'!$B$6:$AL$2097,28,0)="Yes","4"," ")</f>
        <v>4</v>
      </c>
      <c r="K513" s="20" t="str">
        <f>IF(VLOOKUP(C513,'Current OBD'!$B$6:$AL$2097,29,0)="Yes","5"," ")</f>
        <v>5</v>
      </c>
      <c r="L513" s="20" t="str">
        <f>IF(VLOOKUP(C513,'Current OBD'!$B$6:$AL$2097,30,0)="Yes","6"," ")</f>
        <v>6</v>
      </c>
      <c r="M513" s="20" t="str">
        <f>IF(VLOOKUP(C513,'Current OBD'!$B$6:$AL$2097,31,0)="Yes","7"," ")</f>
        <v xml:space="preserve"> </v>
      </c>
      <c r="N513" s="20" t="str">
        <f>IF(VLOOKUP(C513,'Current OBD'!$B$6:$AL$2097,32,0)="Yes","8"," ")</f>
        <v xml:space="preserve"> </v>
      </c>
      <c r="O513" s="20" t="str">
        <f>IF(VLOOKUP(C513,'Current OBD'!$B$6:$AL$2097,33,0)="Yes","9"," ")</f>
        <v xml:space="preserve"> </v>
      </c>
      <c r="P513" s="20" t="str">
        <f>IF(VLOOKUP(C513,'Current OBD'!$B$6:$AL$2097,34,0)="Yes","10"," ")</f>
        <v xml:space="preserve"> </v>
      </c>
      <c r="Q513" s="20" t="str">
        <f>IF(VLOOKUP(C513,'Current OBD'!$B$6:$AL$2097,35,0)="Yes","11"," ")</f>
        <v xml:space="preserve"> </v>
      </c>
      <c r="R513" s="20" t="str">
        <f>IF(VLOOKUP(C513,'Current OBD'!$B$6:$AL$2097,36,0)="Yes","12"," ")</f>
        <v xml:space="preserve"> </v>
      </c>
      <c r="S513" s="44">
        <v>102</v>
      </c>
      <c r="T513" s="44">
        <v>0</v>
      </c>
      <c r="U513" s="44">
        <v>102</v>
      </c>
      <c r="V513" s="12">
        <f>S513/U513</f>
        <v>1</v>
      </c>
      <c r="W513" s="12">
        <f>T513/U513</f>
        <v>0</v>
      </c>
      <c r="X513" s="12">
        <f t="shared" ref="X513:X576" si="52">(S513+T513)/U513</f>
        <v>1</v>
      </c>
    </row>
    <row r="514" spans="1:24">
      <c r="A514" s="26" t="s">
        <v>44</v>
      </c>
      <c r="B514" s="26" t="s">
        <v>2619</v>
      </c>
      <c r="C514" s="10">
        <v>159381</v>
      </c>
      <c r="D514" s="13" t="s">
        <v>2618</v>
      </c>
      <c r="E514" s="19"/>
      <c r="F514" s="19"/>
      <c r="G514" s="19"/>
      <c r="H514" s="19"/>
      <c r="I514" s="19"/>
      <c r="J514" s="19"/>
      <c r="K514" s="19"/>
      <c r="L514" s="19"/>
      <c r="M514" s="19"/>
      <c r="N514" s="19"/>
      <c r="O514" s="19"/>
      <c r="P514" s="19"/>
      <c r="Q514" s="19"/>
      <c r="R514" s="19"/>
      <c r="S514" s="43">
        <v>125</v>
      </c>
      <c r="T514" s="43">
        <v>16</v>
      </c>
      <c r="U514" s="43">
        <v>349</v>
      </c>
      <c r="V514" s="14"/>
      <c r="W514" s="14"/>
      <c r="X514" s="14">
        <f t="shared" si="52"/>
        <v>0.4040114613180516</v>
      </c>
    </row>
    <row r="515" spans="1:24">
      <c r="A515" s="17" t="str">
        <f>VLOOKUP(C515,'Current OBD'!$B$6:$K$2098,4,0)</f>
        <v>Grays Harbor</v>
      </c>
      <c r="B515" s="17" t="str">
        <f>VLOOKUP(C515,'Current OBD'!$B$6:$K$2098,3,0)</f>
        <v>14-065</v>
      </c>
      <c r="C515" s="18">
        <v>661368</v>
      </c>
      <c r="D515" s="8" t="s">
        <v>2620</v>
      </c>
      <c r="E515" s="20" t="str">
        <f>IF(VLOOKUP(C515,'Current OBD'!$B$6:$AL$2097,23,0)="Yes","PK"," ")</f>
        <v>PK</v>
      </c>
      <c r="F515" s="20" t="str">
        <f>IF(VLOOKUP(C515,'Current OBD'!$B$6:$AL$2097,24,0)="Yes","K"," ")</f>
        <v>K</v>
      </c>
      <c r="G515" s="20" t="str">
        <f>IF(VLOOKUP(C515,'Current OBD'!$B$6:$AL$2097,25,0)="Yes","1"," ")</f>
        <v>1</v>
      </c>
      <c r="H515" s="20" t="str">
        <f>IF(VLOOKUP(C515,'Current OBD'!$B$6:$AL$2097,26,0)="Yes","2"," ")</f>
        <v>2</v>
      </c>
      <c r="I515" s="20" t="str">
        <f>IF(VLOOKUP(C515,'Current OBD'!$B$6:$AL$2097,27,0)="Yes","3"," ")</f>
        <v>3</v>
      </c>
      <c r="J515" s="20" t="str">
        <f>IF(VLOOKUP(C515,'Current OBD'!$B$6:$AL$2097,28,0)="Yes","4"," ")</f>
        <v>4</v>
      </c>
      <c r="K515" s="20" t="str">
        <f>IF(VLOOKUP(C515,'Current OBD'!$B$6:$AL$2097,29,0)="Yes","5"," ")</f>
        <v>5</v>
      </c>
      <c r="L515" s="20" t="str">
        <f>IF(VLOOKUP(C515,'Current OBD'!$B$6:$AL$2097,30,0)="Yes","6"," ")</f>
        <v>6</v>
      </c>
      <c r="M515" s="20" t="str">
        <f>IF(VLOOKUP(C515,'Current OBD'!$B$6:$AL$2097,31,0)="Yes","7"," ")</f>
        <v>7</v>
      </c>
      <c r="N515" s="20" t="str">
        <f>IF(VLOOKUP(C515,'Current OBD'!$B$6:$AL$2097,32,0)="Yes","8"," ")</f>
        <v>8</v>
      </c>
      <c r="O515" s="20" t="str">
        <f>IF(VLOOKUP(C515,'Current OBD'!$B$6:$AL$2097,33,0)="Yes","9"," ")</f>
        <v xml:space="preserve"> </v>
      </c>
      <c r="P515" s="20" t="str">
        <f>IF(VLOOKUP(C515,'Current OBD'!$B$6:$AL$2097,34,0)="Yes","10"," ")</f>
        <v xml:space="preserve"> </v>
      </c>
      <c r="Q515" s="20" t="str">
        <f>IF(VLOOKUP(C515,'Current OBD'!$B$6:$AL$2097,35,0)="Yes","11"," ")</f>
        <v xml:space="preserve"> </v>
      </c>
      <c r="R515" s="20" t="str">
        <f>IF(VLOOKUP(C515,'Current OBD'!$B$6:$AL$2097,36,0)="Yes","12"," ")</f>
        <v xml:space="preserve"> </v>
      </c>
      <c r="S515" s="44">
        <v>125</v>
      </c>
      <c r="T515" s="44">
        <v>16</v>
      </c>
      <c r="U515" s="44">
        <v>349</v>
      </c>
      <c r="V515" s="12">
        <f>S515/U515</f>
        <v>0.35816618911174786</v>
      </c>
      <c r="W515" s="12">
        <f>T515/U515</f>
        <v>4.5845272206303724E-2</v>
      </c>
      <c r="X515" s="12">
        <f t="shared" si="52"/>
        <v>0.4040114613180516</v>
      </c>
    </row>
    <row r="516" spans="1:24">
      <c r="A516" s="26" t="s">
        <v>44</v>
      </c>
      <c r="B516" s="26" t="s">
        <v>2741</v>
      </c>
      <c r="C516" s="10">
        <v>159395</v>
      </c>
      <c r="D516" s="13" t="s">
        <v>2740</v>
      </c>
      <c r="E516" s="19"/>
      <c r="F516" s="19"/>
      <c r="G516" s="19"/>
      <c r="H516" s="19"/>
      <c r="I516" s="19"/>
      <c r="J516" s="19"/>
      <c r="K516" s="19"/>
      <c r="L516" s="19"/>
      <c r="M516" s="19"/>
      <c r="N516" s="19"/>
      <c r="O516" s="19"/>
      <c r="P516" s="19"/>
      <c r="Q516" s="19"/>
      <c r="R516" s="19"/>
      <c r="S516" s="43">
        <v>375</v>
      </c>
      <c r="T516" s="43">
        <v>114</v>
      </c>
      <c r="U516" s="43">
        <v>1466</v>
      </c>
      <c r="V516" s="14"/>
      <c r="W516" s="14"/>
      <c r="X516" s="14">
        <f t="shared" si="52"/>
        <v>0.33356070941336974</v>
      </c>
    </row>
    <row r="517" spans="1:24">
      <c r="A517" s="17" t="str">
        <f>VLOOKUP(C517,'Current OBD'!$B$6:$K$2098,4,0)</f>
        <v>Grays Harbor</v>
      </c>
      <c r="B517" s="17" t="str">
        <f>VLOOKUP(C517,'Current OBD'!$B$6:$K$2098,3,0)</f>
        <v>14-066</v>
      </c>
      <c r="C517" s="18">
        <v>660750</v>
      </c>
      <c r="D517" s="8" t="s">
        <v>2742</v>
      </c>
      <c r="E517" s="20" t="str">
        <f>IF(VLOOKUP(C517,'Current OBD'!$B$6:$AL$2097,23,0)="Yes","PK"," ")</f>
        <v>PK</v>
      </c>
      <c r="F517" s="20" t="str">
        <f>IF(VLOOKUP(C517,'Current OBD'!$B$6:$AL$2097,24,0)="Yes","K"," ")</f>
        <v>K</v>
      </c>
      <c r="G517" s="20" t="str">
        <f>IF(VLOOKUP(C517,'Current OBD'!$B$6:$AL$2097,25,0)="Yes","1"," ")</f>
        <v>1</v>
      </c>
      <c r="H517" s="20" t="str">
        <f>IF(VLOOKUP(C517,'Current OBD'!$B$6:$AL$2097,26,0)="Yes","2"," ")</f>
        <v>2</v>
      </c>
      <c r="I517" s="20" t="str">
        <f>IF(VLOOKUP(C517,'Current OBD'!$B$6:$AL$2097,27,0)="Yes","3"," ")</f>
        <v xml:space="preserve"> </v>
      </c>
      <c r="J517" s="20" t="str">
        <f>IF(VLOOKUP(C517,'Current OBD'!$B$6:$AL$2097,28,0)="Yes","4"," ")</f>
        <v xml:space="preserve"> </v>
      </c>
      <c r="K517" s="20" t="str">
        <f>IF(VLOOKUP(C517,'Current OBD'!$B$6:$AL$2097,29,0)="Yes","5"," ")</f>
        <v xml:space="preserve"> </v>
      </c>
      <c r="L517" s="20" t="str">
        <f>IF(VLOOKUP(C517,'Current OBD'!$B$6:$AL$2097,30,0)="Yes","6"," ")</f>
        <v xml:space="preserve"> </v>
      </c>
      <c r="M517" s="20" t="str">
        <f>IF(VLOOKUP(C517,'Current OBD'!$B$6:$AL$2097,31,0)="Yes","7"," ")</f>
        <v xml:space="preserve"> </v>
      </c>
      <c r="N517" s="20" t="str">
        <f>IF(VLOOKUP(C517,'Current OBD'!$B$6:$AL$2097,32,0)="Yes","8"," ")</f>
        <v xml:space="preserve"> </v>
      </c>
      <c r="O517" s="20" t="str">
        <f>IF(VLOOKUP(C517,'Current OBD'!$B$6:$AL$2097,33,0)="Yes","9"," ")</f>
        <v xml:space="preserve"> </v>
      </c>
      <c r="P517" s="20" t="str">
        <f>IF(VLOOKUP(C517,'Current OBD'!$B$6:$AL$2097,34,0)="Yes","10"," ")</f>
        <v xml:space="preserve"> </v>
      </c>
      <c r="Q517" s="20" t="str">
        <f>IF(VLOOKUP(C517,'Current OBD'!$B$6:$AL$2097,35,0)="Yes","11"," ")</f>
        <v xml:space="preserve"> </v>
      </c>
      <c r="R517" s="20" t="str">
        <f>IF(VLOOKUP(C517,'Current OBD'!$B$6:$AL$2097,36,0)="Yes","12"," ")</f>
        <v xml:space="preserve"> </v>
      </c>
      <c r="S517" s="44">
        <v>104</v>
      </c>
      <c r="T517" s="44">
        <v>24</v>
      </c>
      <c r="U517" s="44">
        <v>363</v>
      </c>
      <c r="V517" s="12">
        <f>S517/U517</f>
        <v>0.28650137741046833</v>
      </c>
      <c r="W517" s="12">
        <f>T517/U517</f>
        <v>6.6115702479338845E-2</v>
      </c>
      <c r="X517" s="12">
        <f t="shared" si="52"/>
        <v>0.35261707988980717</v>
      </c>
    </row>
    <row r="518" spans="1:24">
      <c r="A518" s="17" t="str">
        <f>VLOOKUP(C518,'Current OBD'!$B$6:$K$2098,4,0)</f>
        <v>Grays Harbor</v>
      </c>
      <c r="B518" s="17" t="str">
        <f>VLOOKUP(C518,'Current OBD'!$B$6:$K$2098,3,0)</f>
        <v>14-066</v>
      </c>
      <c r="C518" s="18">
        <v>660751</v>
      </c>
      <c r="D518" s="8" t="s">
        <v>2746</v>
      </c>
      <c r="E518" s="20" t="str">
        <f>IF(VLOOKUP(C518,'Current OBD'!$B$6:$AL$2097,23,0)="Yes","PK"," ")</f>
        <v xml:space="preserve"> </v>
      </c>
      <c r="F518" s="20" t="str">
        <f>IF(VLOOKUP(C518,'Current OBD'!$B$6:$AL$2097,24,0)="Yes","K"," ")</f>
        <v xml:space="preserve"> </v>
      </c>
      <c r="G518" s="20" t="str">
        <f>IF(VLOOKUP(C518,'Current OBD'!$B$6:$AL$2097,25,0)="Yes","1"," ")</f>
        <v xml:space="preserve"> </v>
      </c>
      <c r="H518" s="20" t="str">
        <f>IF(VLOOKUP(C518,'Current OBD'!$B$6:$AL$2097,26,0)="Yes","2"," ")</f>
        <v xml:space="preserve"> </v>
      </c>
      <c r="I518" s="20" t="str">
        <f>IF(VLOOKUP(C518,'Current OBD'!$B$6:$AL$2097,27,0)="Yes","3"," ")</f>
        <v xml:space="preserve"> </v>
      </c>
      <c r="J518" s="20" t="str">
        <f>IF(VLOOKUP(C518,'Current OBD'!$B$6:$AL$2097,28,0)="Yes","4"," ")</f>
        <v xml:space="preserve"> </v>
      </c>
      <c r="K518" s="20" t="str">
        <f>IF(VLOOKUP(C518,'Current OBD'!$B$6:$AL$2097,29,0)="Yes","5"," ")</f>
        <v xml:space="preserve"> </v>
      </c>
      <c r="L518" s="20" t="str">
        <f>IF(VLOOKUP(C518,'Current OBD'!$B$6:$AL$2097,30,0)="Yes","6"," ")</f>
        <v xml:space="preserve"> </v>
      </c>
      <c r="M518" s="20" t="str">
        <f>IF(VLOOKUP(C518,'Current OBD'!$B$6:$AL$2097,31,0)="Yes","7"," ")</f>
        <v>7</v>
      </c>
      <c r="N518" s="20" t="str">
        <f>IF(VLOOKUP(C518,'Current OBD'!$B$6:$AL$2097,32,0)="Yes","8"," ")</f>
        <v>8</v>
      </c>
      <c r="O518" s="20" t="str">
        <f>IF(VLOOKUP(C518,'Current OBD'!$B$6:$AL$2097,33,0)="Yes","9"," ")</f>
        <v>9</v>
      </c>
      <c r="P518" s="20" t="str">
        <f>IF(VLOOKUP(C518,'Current OBD'!$B$6:$AL$2097,34,0)="Yes","10"," ")</f>
        <v>10</v>
      </c>
      <c r="Q518" s="20" t="str">
        <f>IF(VLOOKUP(C518,'Current OBD'!$B$6:$AL$2097,35,0)="Yes","11"," ")</f>
        <v>11</v>
      </c>
      <c r="R518" s="20" t="str">
        <f>IF(VLOOKUP(C518,'Current OBD'!$B$6:$AL$2097,36,0)="Yes","12"," ")</f>
        <v>12</v>
      </c>
      <c r="S518" s="44">
        <v>173</v>
      </c>
      <c r="T518" s="44">
        <v>58</v>
      </c>
      <c r="U518" s="44">
        <v>714</v>
      </c>
      <c r="V518" s="12">
        <f>S518/U518</f>
        <v>0.242296918767507</v>
      </c>
      <c r="W518" s="12">
        <f>T518/U518</f>
        <v>8.1232492997198882E-2</v>
      </c>
      <c r="X518" s="12">
        <f t="shared" si="52"/>
        <v>0.3235294117647059</v>
      </c>
    </row>
    <row r="519" spans="1:24">
      <c r="A519" s="17" t="str">
        <f>VLOOKUP(C519,'Current OBD'!$B$6:$K$2098,4,0)</f>
        <v>Grays Harbor</v>
      </c>
      <c r="B519" s="17" t="str">
        <f>VLOOKUP(C519,'Current OBD'!$B$6:$K$2098,3,0)</f>
        <v>14-066</v>
      </c>
      <c r="C519" s="18">
        <v>660749</v>
      </c>
      <c r="D519" s="8" t="s">
        <v>2748</v>
      </c>
      <c r="E519" s="20" t="str">
        <f>IF(VLOOKUP(C519,'Current OBD'!$B$6:$AL$2097,23,0)="Yes","PK"," ")</f>
        <v xml:space="preserve"> </v>
      </c>
      <c r="F519" s="20" t="str">
        <f>IF(VLOOKUP(C519,'Current OBD'!$B$6:$AL$2097,24,0)="Yes","K"," ")</f>
        <v xml:space="preserve"> </v>
      </c>
      <c r="G519" s="20" t="str">
        <f>IF(VLOOKUP(C519,'Current OBD'!$B$6:$AL$2097,25,0)="Yes","1"," ")</f>
        <v xml:space="preserve"> </v>
      </c>
      <c r="H519" s="20" t="str">
        <f>IF(VLOOKUP(C519,'Current OBD'!$B$6:$AL$2097,26,0)="Yes","2"," ")</f>
        <v xml:space="preserve"> </v>
      </c>
      <c r="I519" s="20" t="str">
        <f>IF(VLOOKUP(C519,'Current OBD'!$B$6:$AL$2097,27,0)="Yes","3"," ")</f>
        <v>3</v>
      </c>
      <c r="J519" s="20" t="str">
        <f>IF(VLOOKUP(C519,'Current OBD'!$B$6:$AL$2097,28,0)="Yes","4"," ")</f>
        <v>4</v>
      </c>
      <c r="K519" s="20" t="str">
        <f>IF(VLOOKUP(C519,'Current OBD'!$B$6:$AL$2097,29,0)="Yes","5"," ")</f>
        <v>5</v>
      </c>
      <c r="L519" s="20" t="str">
        <f>IF(VLOOKUP(C519,'Current OBD'!$B$6:$AL$2097,30,0)="Yes","6"," ")</f>
        <v>6</v>
      </c>
      <c r="M519" s="20" t="str">
        <f>IF(VLOOKUP(C519,'Current OBD'!$B$6:$AL$2097,31,0)="Yes","7"," ")</f>
        <v xml:space="preserve"> </v>
      </c>
      <c r="N519" s="20" t="str">
        <f>IF(VLOOKUP(C519,'Current OBD'!$B$6:$AL$2097,32,0)="Yes","8"," ")</f>
        <v xml:space="preserve"> </v>
      </c>
      <c r="O519" s="20" t="str">
        <f>IF(VLOOKUP(C519,'Current OBD'!$B$6:$AL$2097,33,0)="Yes","9"," ")</f>
        <v xml:space="preserve"> </v>
      </c>
      <c r="P519" s="20" t="str">
        <f>IF(VLOOKUP(C519,'Current OBD'!$B$6:$AL$2097,34,0)="Yes","10"," ")</f>
        <v xml:space="preserve"> </v>
      </c>
      <c r="Q519" s="20" t="str">
        <f>IF(VLOOKUP(C519,'Current OBD'!$B$6:$AL$2097,35,0)="Yes","11"," ")</f>
        <v xml:space="preserve"> </v>
      </c>
      <c r="R519" s="20" t="str">
        <f>IF(VLOOKUP(C519,'Current OBD'!$B$6:$AL$2097,36,0)="Yes","12"," ")</f>
        <v xml:space="preserve"> </v>
      </c>
      <c r="S519" s="44">
        <v>98</v>
      </c>
      <c r="T519" s="44">
        <v>32</v>
      </c>
      <c r="U519" s="44">
        <v>389</v>
      </c>
      <c r="V519" s="12">
        <f>S519/U519</f>
        <v>0.25192802056555269</v>
      </c>
      <c r="W519" s="12">
        <f>T519/U519</f>
        <v>8.2262210796915161E-2</v>
      </c>
      <c r="X519" s="12">
        <f t="shared" si="52"/>
        <v>0.33419023136246789</v>
      </c>
    </row>
    <row r="520" spans="1:24">
      <c r="A520" s="26" t="s">
        <v>44</v>
      </c>
      <c r="B520" s="26" t="s">
        <v>1323</v>
      </c>
      <c r="C520" s="10">
        <v>159417</v>
      </c>
      <c r="D520" s="13" t="s">
        <v>1322</v>
      </c>
      <c r="E520" s="19"/>
      <c r="F520" s="19"/>
      <c r="G520" s="19"/>
      <c r="H520" s="19"/>
      <c r="I520" s="19"/>
      <c r="J520" s="19"/>
      <c r="K520" s="19"/>
      <c r="L520" s="19"/>
      <c r="M520" s="19"/>
      <c r="N520" s="19"/>
      <c r="O520" s="19"/>
      <c r="P520" s="19"/>
      <c r="Q520" s="19"/>
      <c r="R520" s="19"/>
      <c r="S520" s="43">
        <v>1075</v>
      </c>
      <c r="T520" s="43">
        <v>0</v>
      </c>
      <c r="U520" s="43">
        <v>1619</v>
      </c>
      <c r="V520" s="14"/>
      <c r="W520" s="14"/>
      <c r="X520" s="14">
        <f t="shared" si="52"/>
        <v>0.66399011735639279</v>
      </c>
    </row>
    <row r="521" spans="1:24">
      <c r="A521" s="17" t="str">
        <f>VLOOKUP(C521,'Current OBD'!$B$6:$K$2098,4,0)</f>
        <v>Grays Harbor</v>
      </c>
      <c r="B521" s="17" t="str">
        <f>VLOOKUP(C521,'Current OBD'!$B$6:$K$2098,3,0)</f>
        <v>14-068</v>
      </c>
      <c r="C521" s="18">
        <v>662586</v>
      </c>
      <c r="D521" s="8" t="s">
        <v>1324</v>
      </c>
      <c r="E521" s="20" t="str">
        <f>IF(VLOOKUP(C521,'Current OBD'!$B$6:$AL$2097,23,0)="Yes","PK"," ")</f>
        <v xml:space="preserve"> </v>
      </c>
      <c r="F521" s="20" t="str">
        <f>IF(VLOOKUP(C521,'Current OBD'!$B$6:$AL$2097,24,0)="Yes","K"," ")</f>
        <v xml:space="preserve"> </v>
      </c>
      <c r="G521" s="20" t="str">
        <f>IF(VLOOKUP(C521,'Current OBD'!$B$6:$AL$2097,25,0)="Yes","1"," ")</f>
        <v xml:space="preserve"> </v>
      </c>
      <c r="H521" s="20" t="str">
        <f>IF(VLOOKUP(C521,'Current OBD'!$B$6:$AL$2097,26,0)="Yes","2"," ")</f>
        <v xml:space="preserve"> </v>
      </c>
      <c r="I521" s="20" t="str">
        <f>IF(VLOOKUP(C521,'Current OBD'!$B$6:$AL$2097,27,0)="Yes","3"," ")</f>
        <v xml:space="preserve"> </v>
      </c>
      <c r="J521" s="20" t="str">
        <f>IF(VLOOKUP(C521,'Current OBD'!$B$6:$AL$2097,28,0)="Yes","4"," ")</f>
        <v xml:space="preserve"> </v>
      </c>
      <c r="K521" s="20" t="str">
        <f>IF(VLOOKUP(C521,'Current OBD'!$B$6:$AL$2097,29,0)="Yes","5"," ")</f>
        <v xml:space="preserve"> </v>
      </c>
      <c r="L521" s="20" t="str">
        <f>IF(VLOOKUP(C521,'Current OBD'!$B$6:$AL$2097,30,0)="Yes","6"," ")</f>
        <v xml:space="preserve"> </v>
      </c>
      <c r="M521" s="20" t="str">
        <f>IF(VLOOKUP(C521,'Current OBD'!$B$6:$AL$2097,31,0)="Yes","7"," ")</f>
        <v xml:space="preserve"> </v>
      </c>
      <c r="N521" s="20" t="str">
        <f>IF(VLOOKUP(C521,'Current OBD'!$B$6:$AL$2097,32,0)="Yes","8"," ")</f>
        <v xml:space="preserve"> </v>
      </c>
      <c r="O521" s="20" t="str">
        <f>IF(VLOOKUP(C521,'Current OBD'!$B$6:$AL$2097,33,0)="Yes","9"," ")</f>
        <v>9</v>
      </c>
      <c r="P521" s="20" t="str">
        <f>IF(VLOOKUP(C521,'Current OBD'!$B$6:$AL$2097,34,0)="Yes","10"," ")</f>
        <v>10</v>
      </c>
      <c r="Q521" s="20" t="str">
        <f>IF(VLOOKUP(C521,'Current OBD'!$B$6:$AL$2097,35,0)="Yes","11"," ")</f>
        <v>11</v>
      </c>
      <c r="R521" s="20" t="str">
        <f>IF(VLOOKUP(C521,'Current OBD'!$B$6:$AL$2097,36,0)="Yes","12"," ")</f>
        <v>12</v>
      </c>
      <c r="S521" s="44">
        <v>69</v>
      </c>
      <c r="T521" s="44">
        <v>0</v>
      </c>
      <c r="U521" s="44">
        <v>87</v>
      </c>
      <c r="V521" s="12">
        <f>S521/U521</f>
        <v>0.7931034482758621</v>
      </c>
      <c r="W521" s="12">
        <f>T521/U521</f>
        <v>0</v>
      </c>
      <c r="X521" s="12">
        <f t="shared" si="52"/>
        <v>0.7931034482758621</v>
      </c>
    </row>
    <row r="522" spans="1:24">
      <c r="A522" s="17" t="str">
        <f>VLOOKUP(C522,'Current OBD'!$B$6:$K$2098,4,0)</f>
        <v>Grays Harbor</v>
      </c>
      <c r="B522" s="17" t="str">
        <f>VLOOKUP(C522,'Current OBD'!$B$6:$K$2098,3,0)</f>
        <v>14-068</v>
      </c>
      <c r="C522" s="18">
        <v>660757</v>
      </c>
      <c r="D522" s="8" t="s">
        <v>1328</v>
      </c>
      <c r="E522" s="20" t="str">
        <f>IF(VLOOKUP(C522,'Current OBD'!$B$6:$AL$2097,23,0)="Yes","PK"," ")</f>
        <v>PK</v>
      </c>
      <c r="F522" s="20" t="str">
        <f>IF(VLOOKUP(C522,'Current OBD'!$B$6:$AL$2097,24,0)="Yes","K"," ")</f>
        <v>K</v>
      </c>
      <c r="G522" s="20" t="str">
        <f>IF(VLOOKUP(C522,'Current OBD'!$B$6:$AL$2097,25,0)="Yes","1"," ")</f>
        <v>1</v>
      </c>
      <c r="H522" s="20" t="str">
        <f>IF(VLOOKUP(C522,'Current OBD'!$B$6:$AL$2097,26,0)="Yes","2"," ")</f>
        <v>2</v>
      </c>
      <c r="I522" s="20" t="str">
        <f>IF(VLOOKUP(C522,'Current OBD'!$B$6:$AL$2097,27,0)="Yes","3"," ")</f>
        <v>3</v>
      </c>
      <c r="J522" s="20" t="str">
        <f>IF(VLOOKUP(C522,'Current OBD'!$B$6:$AL$2097,28,0)="Yes","4"," ")</f>
        <v>4</v>
      </c>
      <c r="K522" s="20" t="str">
        <f>IF(VLOOKUP(C522,'Current OBD'!$B$6:$AL$2097,29,0)="Yes","5"," ")</f>
        <v>5</v>
      </c>
      <c r="L522" s="20" t="str">
        <f>IF(VLOOKUP(C522,'Current OBD'!$B$6:$AL$2097,30,0)="Yes","6"," ")</f>
        <v xml:space="preserve"> </v>
      </c>
      <c r="M522" s="20" t="str">
        <f>IF(VLOOKUP(C522,'Current OBD'!$B$6:$AL$2097,31,0)="Yes","7"," ")</f>
        <v xml:space="preserve"> </v>
      </c>
      <c r="N522" s="20" t="str">
        <f>IF(VLOOKUP(C522,'Current OBD'!$B$6:$AL$2097,32,0)="Yes","8"," ")</f>
        <v xml:space="preserve"> </v>
      </c>
      <c r="O522" s="20" t="str">
        <f>IF(VLOOKUP(C522,'Current OBD'!$B$6:$AL$2097,33,0)="Yes","9"," ")</f>
        <v xml:space="preserve"> </v>
      </c>
      <c r="P522" s="20" t="str">
        <f>IF(VLOOKUP(C522,'Current OBD'!$B$6:$AL$2097,34,0)="Yes","10"," ")</f>
        <v xml:space="preserve"> </v>
      </c>
      <c r="Q522" s="20" t="str">
        <f>IF(VLOOKUP(C522,'Current OBD'!$B$6:$AL$2097,35,0)="Yes","11"," ")</f>
        <v xml:space="preserve"> </v>
      </c>
      <c r="R522" s="20" t="str">
        <f>IF(VLOOKUP(C522,'Current OBD'!$B$6:$AL$2097,36,0)="Yes","12"," ")</f>
        <v xml:space="preserve"> </v>
      </c>
      <c r="S522" s="44">
        <v>476</v>
      </c>
      <c r="T522" s="44">
        <v>0</v>
      </c>
      <c r="U522" s="44">
        <v>664</v>
      </c>
      <c r="V522" s="12">
        <f>S522/U522</f>
        <v>0.7168674698795181</v>
      </c>
      <c r="W522" s="12">
        <f>T522/U522</f>
        <v>0</v>
      </c>
      <c r="X522" s="12">
        <f t="shared" si="52"/>
        <v>0.7168674698795181</v>
      </c>
    </row>
    <row r="523" spans="1:24">
      <c r="A523" s="17" t="str">
        <f>VLOOKUP(C523,'Current OBD'!$B$6:$K$2098,4,0)</f>
        <v>Grays Harbor</v>
      </c>
      <c r="B523" s="17" t="str">
        <f>VLOOKUP(C523,'Current OBD'!$B$6:$K$2098,3,0)</f>
        <v>14-068</v>
      </c>
      <c r="C523" s="18">
        <v>660759</v>
      </c>
      <c r="D523" s="8" t="s">
        <v>1331</v>
      </c>
      <c r="E523" s="20" t="str">
        <f>IF(VLOOKUP(C523,'Current OBD'!$B$6:$AL$2097,23,0)="Yes","PK"," ")</f>
        <v xml:space="preserve"> </v>
      </c>
      <c r="F523" s="20" t="str">
        <f>IF(VLOOKUP(C523,'Current OBD'!$B$6:$AL$2097,24,0)="Yes","K"," ")</f>
        <v xml:space="preserve"> </v>
      </c>
      <c r="G523" s="20" t="str">
        <f>IF(VLOOKUP(C523,'Current OBD'!$B$6:$AL$2097,25,0)="Yes","1"," ")</f>
        <v xml:space="preserve"> </v>
      </c>
      <c r="H523" s="20" t="str">
        <f>IF(VLOOKUP(C523,'Current OBD'!$B$6:$AL$2097,26,0)="Yes","2"," ")</f>
        <v xml:space="preserve"> </v>
      </c>
      <c r="I523" s="20" t="str">
        <f>IF(VLOOKUP(C523,'Current OBD'!$B$6:$AL$2097,27,0)="Yes","3"," ")</f>
        <v xml:space="preserve"> </v>
      </c>
      <c r="J523" s="20" t="str">
        <f>IF(VLOOKUP(C523,'Current OBD'!$B$6:$AL$2097,28,0)="Yes","4"," ")</f>
        <v xml:space="preserve"> </v>
      </c>
      <c r="K523" s="20" t="str">
        <f>IF(VLOOKUP(C523,'Current OBD'!$B$6:$AL$2097,29,0)="Yes","5"," ")</f>
        <v xml:space="preserve"> </v>
      </c>
      <c r="L523" s="20" t="str">
        <f>IF(VLOOKUP(C523,'Current OBD'!$B$6:$AL$2097,30,0)="Yes","6"," ")</f>
        <v xml:space="preserve"> </v>
      </c>
      <c r="M523" s="20" t="str">
        <f>IF(VLOOKUP(C523,'Current OBD'!$B$6:$AL$2097,31,0)="Yes","7"," ")</f>
        <v xml:space="preserve"> </v>
      </c>
      <c r="N523" s="20" t="str">
        <f>IF(VLOOKUP(C523,'Current OBD'!$B$6:$AL$2097,32,0)="Yes","8"," ")</f>
        <v xml:space="preserve"> </v>
      </c>
      <c r="O523" s="20" t="str">
        <f>IF(VLOOKUP(C523,'Current OBD'!$B$6:$AL$2097,33,0)="Yes","9"," ")</f>
        <v>9</v>
      </c>
      <c r="P523" s="20" t="str">
        <f>IF(VLOOKUP(C523,'Current OBD'!$B$6:$AL$2097,34,0)="Yes","10"," ")</f>
        <v>10</v>
      </c>
      <c r="Q523" s="20" t="str">
        <f>IF(VLOOKUP(C523,'Current OBD'!$B$6:$AL$2097,35,0)="Yes","11"," ")</f>
        <v>11</v>
      </c>
      <c r="R523" s="20" t="str">
        <f>IF(VLOOKUP(C523,'Current OBD'!$B$6:$AL$2097,36,0)="Yes","12"," ")</f>
        <v>12</v>
      </c>
      <c r="S523" s="44">
        <v>290</v>
      </c>
      <c r="T523" s="44">
        <v>0</v>
      </c>
      <c r="U523" s="44">
        <v>503</v>
      </c>
      <c r="V523" s="12">
        <f>S523/U523</f>
        <v>0.57654075546719685</v>
      </c>
      <c r="W523" s="12">
        <f>T523/U523</f>
        <v>0</v>
      </c>
      <c r="X523" s="12">
        <f t="shared" si="52"/>
        <v>0.57654075546719685</v>
      </c>
    </row>
    <row r="524" spans="1:24">
      <c r="A524" s="17" t="str">
        <f>VLOOKUP(C524,'Current OBD'!$B$6:$K$2098,4,0)</f>
        <v>Grays Harbor</v>
      </c>
      <c r="B524" s="17" t="str">
        <f>VLOOKUP(C524,'Current OBD'!$B$6:$K$2098,3,0)</f>
        <v>14-068</v>
      </c>
      <c r="C524" s="18">
        <v>660758</v>
      </c>
      <c r="D524" s="8" t="s">
        <v>1334</v>
      </c>
      <c r="E524" s="20" t="str">
        <f>IF(VLOOKUP(C524,'Current OBD'!$B$6:$AL$2097,23,0)="Yes","PK"," ")</f>
        <v xml:space="preserve"> </v>
      </c>
      <c r="F524" s="20" t="str">
        <f>IF(VLOOKUP(C524,'Current OBD'!$B$6:$AL$2097,24,0)="Yes","K"," ")</f>
        <v xml:space="preserve"> </v>
      </c>
      <c r="G524" s="20" t="str">
        <f>IF(VLOOKUP(C524,'Current OBD'!$B$6:$AL$2097,25,0)="Yes","1"," ")</f>
        <v xml:space="preserve"> </v>
      </c>
      <c r="H524" s="20" t="str">
        <f>IF(VLOOKUP(C524,'Current OBD'!$B$6:$AL$2097,26,0)="Yes","2"," ")</f>
        <v xml:space="preserve"> </v>
      </c>
      <c r="I524" s="20" t="str">
        <f>IF(VLOOKUP(C524,'Current OBD'!$B$6:$AL$2097,27,0)="Yes","3"," ")</f>
        <v xml:space="preserve"> </v>
      </c>
      <c r="J524" s="20" t="str">
        <f>IF(VLOOKUP(C524,'Current OBD'!$B$6:$AL$2097,28,0)="Yes","4"," ")</f>
        <v xml:space="preserve"> </v>
      </c>
      <c r="K524" s="20" t="str">
        <f>IF(VLOOKUP(C524,'Current OBD'!$B$6:$AL$2097,29,0)="Yes","5"," ")</f>
        <v xml:space="preserve"> </v>
      </c>
      <c r="L524" s="20" t="str">
        <f>IF(VLOOKUP(C524,'Current OBD'!$B$6:$AL$2097,30,0)="Yes","6"," ")</f>
        <v>6</v>
      </c>
      <c r="M524" s="20" t="str">
        <f>IF(VLOOKUP(C524,'Current OBD'!$B$6:$AL$2097,31,0)="Yes","7"," ")</f>
        <v>7</v>
      </c>
      <c r="N524" s="20" t="str">
        <f>IF(VLOOKUP(C524,'Current OBD'!$B$6:$AL$2097,32,0)="Yes","8"," ")</f>
        <v>8</v>
      </c>
      <c r="O524" s="20" t="str">
        <f>IF(VLOOKUP(C524,'Current OBD'!$B$6:$AL$2097,33,0)="Yes","9"," ")</f>
        <v xml:space="preserve"> </v>
      </c>
      <c r="P524" s="20" t="str">
        <f>IF(VLOOKUP(C524,'Current OBD'!$B$6:$AL$2097,34,0)="Yes","10"," ")</f>
        <v xml:space="preserve"> </v>
      </c>
      <c r="Q524" s="20" t="str">
        <f>IF(VLOOKUP(C524,'Current OBD'!$B$6:$AL$2097,35,0)="Yes","11"," ")</f>
        <v xml:space="preserve"> </v>
      </c>
      <c r="R524" s="20" t="str">
        <f>IF(VLOOKUP(C524,'Current OBD'!$B$6:$AL$2097,36,0)="Yes","12"," ")</f>
        <v xml:space="preserve"> </v>
      </c>
      <c r="S524" s="44">
        <v>240</v>
      </c>
      <c r="T524" s="44">
        <v>0</v>
      </c>
      <c r="U524" s="44">
        <v>365</v>
      </c>
      <c r="V524" s="12">
        <f>S524/U524</f>
        <v>0.65753424657534243</v>
      </c>
      <c r="W524" s="12">
        <f>T524/U524</f>
        <v>0</v>
      </c>
      <c r="X524" s="12">
        <f t="shared" si="52"/>
        <v>0.65753424657534243</v>
      </c>
    </row>
    <row r="525" spans="1:24">
      <c r="A525" s="26" t="s">
        <v>44</v>
      </c>
      <c r="B525" s="26" t="s">
        <v>4897</v>
      </c>
      <c r="C525" s="16">
        <v>160002</v>
      </c>
      <c r="D525" s="9" t="s">
        <v>4896</v>
      </c>
      <c r="E525" s="25"/>
      <c r="F525" s="25"/>
      <c r="G525" s="25"/>
      <c r="H525" s="25"/>
      <c r="I525" s="25"/>
      <c r="J525" s="25"/>
      <c r="K525" s="25"/>
      <c r="L525" s="25"/>
      <c r="M525" s="25"/>
      <c r="N525" s="25"/>
      <c r="O525" s="25"/>
      <c r="P525" s="25"/>
      <c r="Q525" s="25"/>
      <c r="R525" s="25"/>
      <c r="S525" s="41">
        <v>186</v>
      </c>
      <c r="T525" s="41">
        <v>0</v>
      </c>
      <c r="U525" s="41">
        <v>186</v>
      </c>
      <c r="V525" s="11"/>
      <c r="W525" s="11"/>
      <c r="X525" s="14">
        <f t="shared" si="52"/>
        <v>1</v>
      </c>
    </row>
    <row r="526" spans="1:24">
      <c r="A526" s="17" t="str">
        <f>VLOOKUP(C526,'Current OBD'!$B$6:$K$2098,4,0)</f>
        <v>Grays Harbor</v>
      </c>
      <c r="B526" s="17" t="str">
        <f>VLOOKUP(C526,'Current OBD'!$B$6:$K$2098,3,0)</f>
        <v>14-077</v>
      </c>
      <c r="C526" s="18">
        <v>660760</v>
      </c>
      <c r="D526" s="8" t="s">
        <v>4898</v>
      </c>
      <c r="E526" s="20" t="str">
        <f>IF(VLOOKUP(C526,'Current OBD'!$B$6:$AL$2097,23,0)="Yes","PK"," ")</f>
        <v xml:space="preserve"> </v>
      </c>
      <c r="F526" s="20" t="str">
        <f>IF(VLOOKUP(C526,'Current OBD'!$B$6:$AL$2097,24,0)="Yes","K"," ")</f>
        <v>K</v>
      </c>
      <c r="G526" s="20" t="str">
        <f>IF(VLOOKUP(C526,'Current OBD'!$B$6:$AL$2097,25,0)="Yes","1"," ")</f>
        <v>1</v>
      </c>
      <c r="H526" s="20" t="str">
        <f>IF(VLOOKUP(C526,'Current OBD'!$B$6:$AL$2097,26,0)="Yes","2"," ")</f>
        <v>2</v>
      </c>
      <c r="I526" s="20" t="str">
        <f>IF(VLOOKUP(C526,'Current OBD'!$B$6:$AL$2097,27,0)="Yes","3"," ")</f>
        <v>3</v>
      </c>
      <c r="J526" s="20" t="str">
        <f>IF(VLOOKUP(C526,'Current OBD'!$B$6:$AL$2097,28,0)="Yes","4"," ")</f>
        <v>4</v>
      </c>
      <c r="K526" s="20" t="str">
        <f>IF(VLOOKUP(C526,'Current OBD'!$B$6:$AL$2097,29,0)="Yes","5"," ")</f>
        <v>5</v>
      </c>
      <c r="L526" s="20" t="str">
        <f>IF(VLOOKUP(C526,'Current OBD'!$B$6:$AL$2097,30,0)="Yes","6"," ")</f>
        <v>6</v>
      </c>
      <c r="M526" s="20" t="str">
        <f>IF(VLOOKUP(C526,'Current OBD'!$B$6:$AL$2097,31,0)="Yes","7"," ")</f>
        <v>7</v>
      </c>
      <c r="N526" s="20" t="str">
        <f>IF(VLOOKUP(C526,'Current OBD'!$B$6:$AL$2097,32,0)="Yes","8"," ")</f>
        <v>8</v>
      </c>
      <c r="O526" s="20" t="str">
        <f>IF(VLOOKUP(C526,'Current OBD'!$B$6:$AL$2097,33,0)="Yes","9"," ")</f>
        <v>9</v>
      </c>
      <c r="P526" s="20" t="str">
        <f>IF(VLOOKUP(C526,'Current OBD'!$B$6:$AL$2097,34,0)="Yes","10"," ")</f>
        <v>10</v>
      </c>
      <c r="Q526" s="20" t="str">
        <f>IF(VLOOKUP(C526,'Current OBD'!$B$6:$AL$2097,35,0)="Yes","11"," ")</f>
        <v>11</v>
      </c>
      <c r="R526" s="20" t="str">
        <f>IF(VLOOKUP(C526,'Current OBD'!$B$6:$AL$2097,36,0)="Yes","12"," ")</f>
        <v>12</v>
      </c>
      <c r="S526" s="44">
        <v>186</v>
      </c>
      <c r="T526" s="44">
        <v>0</v>
      </c>
      <c r="U526" s="44">
        <v>186</v>
      </c>
      <c r="V526" s="12">
        <f>S526/U526</f>
        <v>1</v>
      </c>
      <c r="W526" s="12">
        <f>T526/U526</f>
        <v>0</v>
      </c>
      <c r="X526" s="12">
        <f t="shared" si="52"/>
        <v>1</v>
      </c>
    </row>
    <row r="527" spans="1:24">
      <c r="A527" s="26" t="s">
        <v>44</v>
      </c>
      <c r="B527" s="26" t="s">
        <v>2296</v>
      </c>
      <c r="C527" s="10">
        <v>159385</v>
      </c>
      <c r="D527" s="13" t="s">
        <v>2295</v>
      </c>
      <c r="E527" s="19"/>
      <c r="F527" s="19"/>
      <c r="G527" s="19"/>
      <c r="H527" s="19"/>
      <c r="I527" s="19"/>
      <c r="J527" s="19"/>
      <c r="K527" s="19"/>
      <c r="L527" s="19"/>
      <c r="M527" s="19"/>
      <c r="N527" s="19"/>
      <c r="O527" s="19"/>
      <c r="P527" s="19"/>
      <c r="Q527" s="19"/>
      <c r="R527" s="19"/>
      <c r="S527" s="43">
        <v>183</v>
      </c>
      <c r="T527" s="43">
        <v>0</v>
      </c>
      <c r="U527" s="43">
        <v>206</v>
      </c>
      <c r="V527" s="14"/>
      <c r="W527" s="14"/>
      <c r="X527" s="14">
        <f t="shared" si="52"/>
        <v>0.88834951456310685</v>
      </c>
    </row>
    <row r="528" spans="1:24">
      <c r="A528" s="17" t="str">
        <f>VLOOKUP(C528,'Current OBD'!$B$6:$K$2098,4,0)</f>
        <v>Grays Harbor</v>
      </c>
      <c r="B528" s="17" t="str">
        <f>VLOOKUP(C528,'Current OBD'!$B$6:$K$2098,3,0)</f>
        <v>14-097</v>
      </c>
      <c r="C528" s="18">
        <v>660761</v>
      </c>
      <c r="D528" s="8" t="s">
        <v>2297</v>
      </c>
      <c r="E528" s="20" t="str">
        <f>IF(VLOOKUP(C528,'Current OBD'!$B$6:$AL$2097,23,0)="Yes","PK"," ")</f>
        <v>PK</v>
      </c>
      <c r="F528" s="20" t="str">
        <f>IF(VLOOKUP(C528,'Current OBD'!$B$6:$AL$2097,24,0)="Yes","K"," ")</f>
        <v>K</v>
      </c>
      <c r="G528" s="20" t="str">
        <f>IF(VLOOKUP(C528,'Current OBD'!$B$6:$AL$2097,25,0)="Yes","1"," ")</f>
        <v>1</v>
      </c>
      <c r="H528" s="20" t="str">
        <f>IF(VLOOKUP(C528,'Current OBD'!$B$6:$AL$2097,26,0)="Yes","2"," ")</f>
        <v>2</v>
      </c>
      <c r="I528" s="20" t="str">
        <f>IF(VLOOKUP(C528,'Current OBD'!$B$6:$AL$2097,27,0)="Yes","3"," ")</f>
        <v>3</v>
      </c>
      <c r="J528" s="20" t="str">
        <f>IF(VLOOKUP(C528,'Current OBD'!$B$6:$AL$2097,28,0)="Yes","4"," ")</f>
        <v>4</v>
      </c>
      <c r="K528" s="20" t="str">
        <f>IF(VLOOKUP(C528,'Current OBD'!$B$6:$AL$2097,29,0)="Yes","5"," ")</f>
        <v>5</v>
      </c>
      <c r="L528" s="20" t="str">
        <f>IF(VLOOKUP(C528,'Current OBD'!$B$6:$AL$2097,30,0)="Yes","6"," ")</f>
        <v>6</v>
      </c>
      <c r="M528" s="20" t="str">
        <f>IF(VLOOKUP(C528,'Current OBD'!$B$6:$AL$2097,31,0)="Yes","7"," ")</f>
        <v>7</v>
      </c>
      <c r="N528" s="20" t="str">
        <f>IF(VLOOKUP(C528,'Current OBD'!$B$6:$AL$2097,32,0)="Yes","8"," ")</f>
        <v>8</v>
      </c>
      <c r="O528" s="20" t="str">
        <f>IF(VLOOKUP(C528,'Current OBD'!$B$6:$AL$2097,33,0)="Yes","9"," ")</f>
        <v>9</v>
      </c>
      <c r="P528" s="20" t="str">
        <f>IF(VLOOKUP(C528,'Current OBD'!$B$6:$AL$2097,34,0)="Yes","10"," ")</f>
        <v>10</v>
      </c>
      <c r="Q528" s="20" t="str">
        <f>IF(VLOOKUP(C528,'Current OBD'!$B$6:$AL$2097,35,0)="Yes","11"," ")</f>
        <v>11</v>
      </c>
      <c r="R528" s="20" t="str">
        <f>IF(VLOOKUP(C528,'Current OBD'!$B$6:$AL$2097,36,0)="Yes","12"," ")</f>
        <v>12</v>
      </c>
      <c r="S528" s="44">
        <v>183</v>
      </c>
      <c r="T528" s="44">
        <v>0</v>
      </c>
      <c r="U528" s="44">
        <v>206</v>
      </c>
      <c r="V528" s="12">
        <f>S528/U528</f>
        <v>0.88834951456310685</v>
      </c>
      <c r="W528" s="12">
        <f>T528/U528</f>
        <v>0</v>
      </c>
      <c r="X528" s="12">
        <f t="shared" si="52"/>
        <v>0.88834951456310685</v>
      </c>
    </row>
    <row r="529" spans="1:24">
      <c r="A529" s="26" t="s">
        <v>44</v>
      </c>
      <c r="B529" s="26" t="s">
        <v>988</v>
      </c>
      <c r="C529" s="10">
        <v>159999</v>
      </c>
      <c r="D529" s="13" t="s">
        <v>987</v>
      </c>
      <c r="E529" s="19"/>
      <c r="F529" s="19"/>
      <c r="G529" s="19"/>
      <c r="H529" s="19"/>
      <c r="I529" s="19"/>
      <c r="J529" s="19"/>
      <c r="K529" s="19"/>
      <c r="L529" s="19"/>
      <c r="M529" s="19"/>
      <c r="N529" s="19"/>
      <c r="O529" s="19"/>
      <c r="P529" s="19"/>
      <c r="Q529" s="19"/>
      <c r="R529" s="19"/>
      <c r="S529" s="43">
        <v>61</v>
      </c>
      <c r="T529" s="43">
        <v>23</v>
      </c>
      <c r="U529" s="43">
        <v>183</v>
      </c>
      <c r="V529" s="14"/>
      <c r="W529" s="14"/>
      <c r="X529" s="14">
        <f t="shared" si="52"/>
        <v>0.45901639344262296</v>
      </c>
    </row>
    <row r="530" spans="1:24">
      <c r="A530" s="17" t="str">
        <f>VLOOKUP(C530,'Current OBD'!$B$6:$K$2098,4,0)</f>
        <v>Grays Harbor</v>
      </c>
      <c r="B530" s="17" t="str">
        <f>VLOOKUP(C530,'Current OBD'!$B$6:$K$2098,3,0)</f>
        <v>14-099</v>
      </c>
      <c r="C530" s="18">
        <v>661369</v>
      </c>
      <c r="D530" s="8" t="s">
        <v>989</v>
      </c>
      <c r="E530" s="20" t="str">
        <f>IF(VLOOKUP(C530,'Current OBD'!$B$6:$AL$2097,23,0)="Yes","PK"," ")</f>
        <v>PK</v>
      </c>
      <c r="F530" s="20" t="str">
        <f>IF(VLOOKUP(C530,'Current OBD'!$B$6:$AL$2097,24,0)="Yes","K"," ")</f>
        <v>K</v>
      </c>
      <c r="G530" s="20" t="str">
        <f>IF(VLOOKUP(C530,'Current OBD'!$B$6:$AL$2097,25,0)="Yes","1"," ")</f>
        <v>1</v>
      </c>
      <c r="H530" s="20" t="str">
        <f>IF(VLOOKUP(C530,'Current OBD'!$B$6:$AL$2097,26,0)="Yes","2"," ")</f>
        <v>2</v>
      </c>
      <c r="I530" s="20" t="str">
        <f>IF(VLOOKUP(C530,'Current OBD'!$B$6:$AL$2097,27,0)="Yes","3"," ")</f>
        <v>3</v>
      </c>
      <c r="J530" s="20" t="str">
        <f>IF(VLOOKUP(C530,'Current OBD'!$B$6:$AL$2097,28,0)="Yes","4"," ")</f>
        <v>4</v>
      </c>
      <c r="K530" s="20" t="str">
        <f>IF(VLOOKUP(C530,'Current OBD'!$B$6:$AL$2097,29,0)="Yes","5"," ")</f>
        <v>5</v>
      </c>
      <c r="L530" s="20" t="str">
        <f>IF(VLOOKUP(C530,'Current OBD'!$B$6:$AL$2097,30,0)="Yes","6"," ")</f>
        <v>6</v>
      </c>
      <c r="M530" s="20" t="str">
        <f>IF(VLOOKUP(C530,'Current OBD'!$B$6:$AL$2097,31,0)="Yes","7"," ")</f>
        <v xml:space="preserve"> </v>
      </c>
      <c r="N530" s="20" t="str">
        <f>IF(VLOOKUP(C530,'Current OBD'!$B$6:$AL$2097,32,0)="Yes","8"," ")</f>
        <v xml:space="preserve"> </v>
      </c>
      <c r="O530" s="20" t="str">
        <f>IF(VLOOKUP(C530,'Current OBD'!$B$6:$AL$2097,33,0)="Yes","9"," ")</f>
        <v xml:space="preserve"> </v>
      </c>
      <c r="P530" s="20" t="str">
        <f>IF(VLOOKUP(C530,'Current OBD'!$B$6:$AL$2097,34,0)="Yes","10"," ")</f>
        <v xml:space="preserve"> </v>
      </c>
      <c r="Q530" s="20" t="str">
        <f>IF(VLOOKUP(C530,'Current OBD'!$B$6:$AL$2097,35,0)="Yes","11"," ")</f>
        <v xml:space="preserve"> </v>
      </c>
      <c r="R530" s="20" t="str">
        <f>IF(VLOOKUP(C530,'Current OBD'!$B$6:$AL$2097,36,0)="Yes","12"," ")</f>
        <v xml:space="preserve"> </v>
      </c>
      <c r="S530" s="44">
        <v>61</v>
      </c>
      <c r="T530" s="44">
        <v>23</v>
      </c>
      <c r="U530" s="44">
        <v>183</v>
      </c>
      <c r="V530" s="12">
        <f>S530/U530</f>
        <v>0.33333333333333331</v>
      </c>
      <c r="W530" s="12">
        <f>T530/U530</f>
        <v>0.12568306010928962</v>
      </c>
      <c r="X530" s="12">
        <f t="shared" si="52"/>
        <v>0.45901639344262296</v>
      </c>
    </row>
    <row r="531" spans="1:24">
      <c r="A531" s="26" t="s">
        <v>44</v>
      </c>
      <c r="B531" s="26" t="s">
        <v>3994</v>
      </c>
      <c r="C531" s="10">
        <v>159733</v>
      </c>
      <c r="D531" s="13" t="s">
        <v>3993</v>
      </c>
      <c r="E531" s="19"/>
      <c r="F531" s="19"/>
      <c r="G531" s="19"/>
      <c r="H531" s="19"/>
      <c r="I531" s="19"/>
      <c r="J531" s="19"/>
      <c r="K531" s="19"/>
      <c r="L531" s="19"/>
      <c r="M531" s="19"/>
      <c r="N531" s="19"/>
      <c r="O531" s="19"/>
      <c r="P531" s="19"/>
      <c r="Q531" s="19"/>
      <c r="R531" s="19"/>
      <c r="S531" s="43">
        <v>18</v>
      </c>
      <c r="T531" s="43">
        <v>8</v>
      </c>
      <c r="U531" s="43">
        <v>58</v>
      </c>
      <c r="V531" s="14"/>
      <c r="W531" s="14"/>
      <c r="X531" s="14">
        <f t="shared" si="52"/>
        <v>0.44827586206896552</v>
      </c>
    </row>
    <row r="532" spans="1:24">
      <c r="A532" s="17" t="s">
        <v>44</v>
      </c>
      <c r="B532" s="17" t="str">
        <f>VLOOKUP(C532,'Current OBD'!$B$6:$K$2098,3,0)</f>
        <v>14-104</v>
      </c>
      <c r="C532" s="18">
        <v>661370</v>
      </c>
      <c r="D532" s="8" t="s">
        <v>3995</v>
      </c>
      <c r="E532" s="20" t="str">
        <f>IF(VLOOKUP(C532,'Current OBD'!$B$6:$AL$2097,23,0)="Yes","PK"," ")</f>
        <v xml:space="preserve"> </v>
      </c>
      <c r="F532" s="20" t="str">
        <f>IF(VLOOKUP(C532,'Current OBD'!$B$6:$AL$2097,24,0)="Yes","K"," ")</f>
        <v>K</v>
      </c>
      <c r="G532" s="20" t="str">
        <f>IF(VLOOKUP(C532,'Current OBD'!$B$6:$AL$2097,25,0)="Yes","1"," ")</f>
        <v>1</v>
      </c>
      <c r="H532" s="20" t="str">
        <f>IF(VLOOKUP(C532,'Current OBD'!$B$6:$AL$2097,26,0)="Yes","2"," ")</f>
        <v>2</v>
      </c>
      <c r="I532" s="20" t="str">
        <f>IF(VLOOKUP(C532,'Current OBD'!$B$6:$AL$2097,27,0)="Yes","3"," ")</f>
        <v>3</v>
      </c>
      <c r="J532" s="20" t="str">
        <f>IF(VLOOKUP(C532,'Current OBD'!$B$6:$AL$2097,28,0)="Yes","4"," ")</f>
        <v>4</v>
      </c>
      <c r="K532" s="20" t="str">
        <f>IF(VLOOKUP(C532,'Current OBD'!$B$6:$AL$2097,29,0)="Yes","5"," ")</f>
        <v>5</v>
      </c>
      <c r="L532" s="20" t="str">
        <f>IF(VLOOKUP(C532,'Current OBD'!$B$6:$AL$2097,30,0)="Yes","6"," ")</f>
        <v>6</v>
      </c>
      <c r="M532" s="20" t="str">
        <f>IF(VLOOKUP(C532,'Current OBD'!$B$6:$AL$2097,31,0)="Yes","7"," ")</f>
        <v xml:space="preserve"> </v>
      </c>
      <c r="N532" s="20" t="str">
        <f>IF(VLOOKUP(C532,'Current OBD'!$B$6:$AL$2097,32,0)="Yes","8"," ")</f>
        <v xml:space="preserve"> </v>
      </c>
      <c r="O532" s="20" t="str">
        <f>IF(VLOOKUP(C532,'Current OBD'!$B$6:$AL$2097,33,0)="Yes","9"," ")</f>
        <v xml:space="preserve"> </v>
      </c>
      <c r="P532" s="20" t="str">
        <f>IF(VLOOKUP(C532,'Current OBD'!$B$6:$AL$2097,34,0)="Yes","10"," ")</f>
        <v xml:space="preserve"> </v>
      </c>
      <c r="Q532" s="20" t="str">
        <f>IF(VLOOKUP(C532,'Current OBD'!$B$6:$AL$2097,35,0)="Yes","11"," ")</f>
        <v xml:space="preserve"> </v>
      </c>
      <c r="R532" s="20" t="str">
        <f>IF(VLOOKUP(C532,'Current OBD'!$B$6:$AL$2097,36,0)="Yes","12"," ")</f>
        <v xml:space="preserve"> </v>
      </c>
      <c r="S532" s="44">
        <v>18</v>
      </c>
      <c r="T532" s="44">
        <v>8</v>
      </c>
      <c r="U532" s="44">
        <v>58</v>
      </c>
      <c r="V532" s="12">
        <f>S532/U532</f>
        <v>0.31034482758620691</v>
      </c>
      <c r="W532" s="12">
        <f>T532/U532</f>
        <v>0.13793103448275862</v>
      </c>
      <c r="X532" s="12">
        <f t="shared" si="52"/>
        <v>0.44827586206896552</v>
      </c>
    </row>
    <row r="533" spans="1:24">
      <c r="A533" s="26" t="s">
        <v>44</v>
      </c>
      <c r="B533" s="26" t="s">
        <v>5453</v>
      </c>
      <c r="C533" s="10">
        <v>159473</v>
      </c>
      <c r="D533" s="13" t="s">
        <v>5452</v>
      </c>
      <c r="E533" s="19"/>
      <c r="F533" s="19"/>
      <c r="G533" s="19"/>
      <c r="H533" s="19"/>
      <c r="I533" s="19"/>
      <c r="J533" s="19"/>
      <c r="K533" s="19"/>
      <c r="L533" s="19"/>
      <c r="M533" s="19"/>
      <c r="N533" s="19"/>
      <c r="O533" s="19"/>
      <c r="P533" s="19"/>
      <c r="Q533" s="19"/>
      <c r="R533" s="19"/>
      <c r="S533" s="43">
        <v>138</v>
      </c>
      <c r="T533" s="43">
        <v>0</v>
      </c>
      <c r="U533" s="43">
        <v>173</v>
      </c>
      <c r="V533" s="14"/>
      <c r="W533" s="14"/>
      <c r="X533" s="14">
        <f t="shared" si="52"/>
        <v>0.79768786127167635</v>
      </c>
    </row>
    <row r="534" spans="1:24">
      <c r="A534" s="17" t="str">
        <f>VLOOKUP(C534,'Current OBD'!$B$6:$K$2098,4,0)</f>
        <v>Grays Harbor</v>
      </c>
      <c r="B534" s="17" t="str">
        <f>VLOOKUP(C534,'Current OBD'!$B$6:$K$2098,3,0)</f>
        <v>14-117</v>
      </c>
      <c r="C534" s="18">
        <v>661371</v>
      </c>
      <c r="D534" s="8" t="s">
        <v>5454</v>
      </c>
      <c r="E534" s="20" t="str">
        <f>IF(VLOOKUP(C534,'Current OBD'!$B$6:$AL$2097,23,0)="Yes","PK"," ")</f>
        <v>PK</v>
      </c>
      <c r="F534" s="20" t="str">
        <f>IF(VLOOKUP(C534,'Current OBD'!$B$6:$AL$2097,24,0)="Yes","K"," ")</f>
        <v>K</v>
      </c>
      <c r="G534" s="20" t="str">
        <f>IF(VLOOKUP(C534,'Current OBD'!$B$6:$AL$2097,25,0)="Yes","1"," ")</f>
        <v>1</v>
      </c>
      <c r="H534" s="20" t="str">
        <f>IF(VLOOKUP(C534,'Current OBD'!$B$6:$AL$2097,26,0)="Yes","2"," ")</f>
        <v>2</v>
      </c>
      <c r="I534" s="20" t="str">
        <f>IF(VLOOKUP(C534,'Current OBD'!$B$6:$AL$2097,27,0)="Yes","3"," ")</f>
        <v>3</v>
      </c>
      <c r="J534" s="20" t="str">
        <f>IF(VLOOKUP(C534,'Current OBD'!$B$6:$AL$2097,28,0)="Yes","4"," ")</f>
        <v>4</v>
      </c>
      <c r="K534" s="20" t="str">
        <f>IF(VLOOKUP(C534,'Current OBD'!$B$6:$AL$2097,29,0)="Yes","5"," ")</f>
        <v>5</v>
      </c>
      <c r="L534" s="20" t="str">
        <f>IF(VLOOKUP(C534,'Current OBD'!$B$6:$AL$2097,30,0)="Yes","6"," ")</f>
        <v>6</v>
      </c>
      <c r="M534" s="20" t="str">
        <f>IF(VLOOKUP(C534,'Current OBD'!$B$6:$AL$2097,31,0)="Yes","7"," ")</f>
        <v>7</v>
      </c>
      <c r="N534" s="20" t="str">
        <f>IF(VLOOKUP(C534,'Current OBD'!$B$6:$AL$2097,32,0)="Yes","8"," ")</f>
        <v>8</v>
      </c>
      <c r="O534" s="20" t="str">
        <f>IF(VLOOKUP(C534,'Current OBD'!$B$6:$AL$2097,33,0)="Yes","9"," ")</f>
        <v>9</v>
      </c>
      <c r="P534" s="20" t="str">
        <f>IF(VLOOKUP(C534,'Current OBD'!$B$6:$AL$2097,34,0)="Yes","10"," ")</f>
        <v>10</v>
      </c>
      <c r="Q534" s="20" t="str">
        <f>IF(VLOOKUP(C534,'Current OBD'!$B$6:$AL$2097,35,0)="Yes","11"," ")</f>
        <v>11</v>
      </c>
      <c r="R534" s="20" t="str">
        <f>IF(VLOOKUP(C534,'Current OBD'!$B$6:$AL$2097,36,0)="Yes","12"," ")</f>
        <v>12</v>
      </c>
      <c r="S534" s="44">
        <v>138</v>
      </c>
      <c r="T534" s="44">
        <v>0</v>
      </c>
      <c r="U534" s="44">
        <v>173</v>
      </c>
      <c r="V534" s="12">
        <f>S534/U534</f>
        <v>0.79768786127167635</v>
      </c>
      <c r="W534" s="12">
        <f>T534/U534</f>
        <v>0</v>
      </c>
      <c r="X534" s="12">
        <f t="shared" si="52"/>
        <v>0.79768786127167635</v>
      </c>
    </row>
    <row r="535" spans="1:24">
      <c r="A535" s="26" t="s">
        <v>44</v>
      </c>
      <c r="B535" s="26" t="s">
        <v>3248</v>
      </c>
      <c r="C535" s="10">
        <v>159377</v>
      </c>
      <c r="D535" s="13" t="s">
        <v>3247</v>
      </c>
      <c r="E535" s="19"/>
      <c r="F535" s="19"/>
      <c r="G535" s="19"/>
      <c r="H535" s="19"/>
      <c r="I535" s="19"/>
      <c r="J535" s="19"/>
      <c r="K535" s="19"/>
      <c r="L535" s="19"/>
      <c r="M535" s="19"/>
      <c r="N535" s="19"/>
      <c r="O535" s="19"/>
      <c r="P535" s="19"/>
      <c r="Q535" s="19"/>
      <c r="R535" s="19"/>
      <c r="S535" s="43">
        <v>532</v>
      </c>
      <c r="T535" s="43">
        <v>0</v>
      </c>
      <c r="U535" s="43">
        <v>574</v>
      </c>
      <c r="V535" s="14"/>
      <c r="W535" s="14"/>
      <c r="X535" s="14">
        <f t="shared" si="52"/>
        <v>0.92682926829268297</v>
      </c>
    </row>
    <row r="536" spans="1:24">
      <c r="A536" s="17" t="str">
        <f>VLOOKUP(C536,'Current OBD'!$B$6:$K$2098,4,0)</f>
        <v>Grays Harbor</v>
      </c>
      <c r="B536" s="17" t="str">
        <f>VLOOKUP(C536,'Current OBD'!$B$6:$K$2098,3,0)</f>
        <v>14-172</v>
      </c>
      <c r="C536" s="18">
        <v>659021</v>
      </c>
      <c r="D536" s="8" t="s">
        <v>3249</v>
      </c>
      <c r="E536" s="20" t="str">
        <f>IF(VLOOKUP(C536,'Current OBD'!$B$6:$AL$2097,23,0)="Yes","PK"," ")</f>
        <v>PK</v>
      </c>
      <c r="F536" s="20" t="str">
        <f>IF(VLOOKUP(C536,'Current OBD'!$B$6:$AL$2097,24,0)="Yes","K"," ")</f>
        <v>K</v>
      </c>
      <c r="G536" s="20" t="str">
        <f>IF(VLOOKUP(C536,'Current OBD'!$B$6:$AL$2097,25,0)="Yes","1"," ")</f>
        <v>1</v>
      </c>
      <c r="H536" s="20" t="str">
        <f>IF(VLOOKUP(C536,'Current OBD'!$B$6:$AL$2097,26,0)="Yes","2"," ")</f>
        <v>2</v>
      </c>
      <c r="I536" s="20" t="str">
        <f>IF(VLOOKUP(C536,'Current OBD'!$B$6:$AL$2097,27,0)="Yes","3"," ")</f>
        <v>3</v>
      </c>
      <c r="J536" s="20" t="str">
        <f>IF(VLOOKUP(C536,'Current OBD'!$B$6:$AL$2097,28,0)="Yes","4"," ")</f>
        <v>4</v>
      </c>
      <c r="K536" s="20" t="str">
        <f>IF(VLOOKUP(C536,'Current OBD'!$B$6:$AL$2097,29,0)="Yes","5"," ")</f>
        <v>5</v>
      </c>
      <c r="L536" s="20" t="str">
        <f>IF(VLOOKUP(C536,'Current OBD'!$B$6:$AL$2097,30,0)="Yes","6"," ")</f>
        <v>6</v>
      </c>
      <c r="M536" s="20" t="str">
        <f>IF(VLOOKUP(C536,'Current OBD'!$B$6:$AL$2097,31,0)="Yes","7"," ")</f>
        <v xml:space="preserve"> </v>
      </c>
      <c r="N536" s="20" t="str">
        <f>IF(VLOOKUP(C536,'Current OBD'!$B$6:$AL$2097,32,0)="Yes","8"," ")</f>
        <v xml:space="preserve"> </v>
      </c>
      <c r="O536" s="20" t="str">
        <f>IF(VLOOKUP(C536,'Current OBD'!$B$6:$AL$2097,33,0)="Yes","9"," ")</f>
        <v xml:space="preserve"> </v>
      </c>
      <c r="P536" s="20" t="str">
        <f>IF(VLOOKUP(C536,'Current OBD'!$B$6:$AL$2097,34,0)="Yes","10"," ")</f>
        <v xml:space="preserve"> </v>
      </c>
      <c r="Q536" s="20" t="str">
        <f>IF(VLOOKUP(C536,'Current OBD'!$B$6:$AL$2097,35,0)="Yes","11"," ")</f>
        <v xml:space="preserve"> </v>
      </c>
      <c r="R536" s="20" t="str">
        <f>IF(VLOOKUP(C536,'Current OBD'!$B$6:$AL$2097,36,0)="Yes","12"," ")</f>
        <v xml:space="preserve"> </v>
      </c>
      <c r="S536" s="44">
        <v>324</v>
      </c>
      <c r="T536" s="44">
        <v>0</v>
      </c>
      <c r="U536" s="44">
        <v>327</v>
      </c>
      <c r="V536" s="12">
        <f>S536/U536</f>
        <v>0.99082568807339455</v>
      </c>
      <c r="W536" s="12">
        <f>T536/U536</f>
        <v>0</v>
      </c>
      <c r="X536" s="12">
        <f t="shared" si="52"/>
        <v>0.99082568807339455</v>
      </c>
    </row>
    <row r="537" spans="1:24">
      <c r="A537" s="17" t="str">
        <f>VLOOKUP(C537,'Current OBD'!$B$6:$K$2098,4,0)</f>
        <v>Grays Harbor</v>
      </c>
      <c r="B537" s="17" t="str">
        <f>VLOOKUP(C537,'Current OBD'!$B$6:$K$2098,3,0)</f>
        <v>14-172</v>
      </c>
      <c r="C537" s="18">
        <v>660764</v>
      </c>
      <c r="D537" s="8" t="s">
        <v>3253</v>
      </c>
      <c r="E537" s="20" t="str">
        <f>IF(VLOOKUP(C537,'Current OBD'!$B$6:$AL$2097,23,0)="Yes","PK"," ")</f>
        <v xml:space="preserve"> </v>
      </c>
      <c r="F537" s="20" t="str">
        <f>IF(VLOOKUP(C537,'Current OBD'!$B$6:$AL$2097,24,0)="Yes","K"," ")</f>
        <v xml:space="preserve"> </v>
      </c>
      <c r="G537" s="20" t="str">
        <f>IF(VLOOKUP(C537,'Current OBD'!$B$6:$AL$2097,25,0)="Yes","1"," ")</f>
        <v xml:space="preserve"> </v>
      </c>
      <c r="H537" s="20" t="str">
        <f>IF(VLOOKUP(C537,'Current OBD'!$B$6:$AL$2097,26,0)="Yes","2"," ")</f>
        <v xml:space="preserve"> </v>
      </c>
      <c r="I537" s="20" t="str">
        <f>IF(VLOOKUP(C537,'Current OBD'!$B$6:$AL$2097,27,0)="Yes","3"," ")</f>
        <v xml:space="preserve"> </v>
      </c>
      <c r="J537" s="20" t="str">
        <f>IF(VLOOKUP(C537,'Current OBD'!$B$6:$AL$2097,28,0)="Yes","4"," ")</f>
        <v xml:space="preserve"> </v>
      </c>
      <c r="K537" s="20" t="str">
        <f>IF(VLOOKUP(C537,'Current OBD'!$B$6:$AL$2097,29,0)="Yes","5"," ")</f>
        <v xml:space="preserve"> </v>
      </c>
      <c r="L537" s="20" t="str">
        <f>IF(VLOOKUP(C537,'Current OBD'!$B$6:$AL$2097,30,0)="Yes","6"," ")</f>
        <v xml:space="preserve"> </v>
      </c>
      <c r="M537" s="20" t="str">
        <f>IF(VLOOKUP(C537,'Current OBD'!$B$6:$AL$2097,31,0)="Yes","7"," ")</f>
        <v>7</v>
      </c>
      <c r="N537" s="20" t="str">
        <f>IF(VLOOKUP(C537,'Current OBD'!$B$6:$AL$2097,32,0)="Yes","8"," ")</f>
        <v>8</v>
      </c>
      <c r="O537" s="20" t="str">
        <f>IF(VLOOKUP(C537,'Current OBD'!$B$6:$AL$2097,33,0)="Yes","9"," ")</f>
        <v>9</v>
      </c>
      <c r="P537" s="20" t="str">
        <f>IF(VLOOKUP(C537,'Current OBD'!$B$6:$AL$2097,34,0)="Yes","10"," ")</f>
        <v>10</v>
      </c>
      <c r="Q537" s="20" t="str">
        <f>IF(VLOOKUP(C537,'Current OBD'!$B$6:$AL$2097,35,0)="Yes","11"," ")</f>
        <v>11</v>
      </c>
      <c r="R537" s="20" t="str">
        <f>IF(VLOOKUP(C537,'Current OBD'!$B$6:$AL$2097,36,0)="Yes","12"," ")</f>
        <v>12</v>
      </c>
      <c r="S537" s="44">
        <v>208</v>
      </c>
      <c r="T537" s="44">
        <v>0</v>
      </c>
      <c r="U537" s="44">
        <v>247</v>
      </c>
      <c r="V537" s="12">
        <f>S537/U537</f>
        <v>0.84210526315789469</v>
      </c>
      <c r="W537" s="12">
        <f>T537/U537</f>
        <v>0</v>
      </c>
      <c r="X537" s="12">
        <f t="shared" si="52"/>
        <v>0.84210526315789469</v>
      </c>
    </row>
    <row r="538" spans="1:24">
      <c r="A538" s="26" t="s">
        <v>44</v>
      </c>
      <c r="B538" s="26" t="s">
        <v>3216</v>
      </c>
      <c r="C538" s="10">
        <v>159389</v>
      </c>
      <c r="D538" s="13" t="s">
        <v>3215</v>
      </c>
      <c r="E538" s="19"/>
      <c r="F538" s="19"/>
      <c r="G538" s="19"/>
      <c r="H538" s="19"/>
      <c r="I538" s="19"/>
      <c r="J538" s="19"/>
      <c r="K538" s="19"/>
      <c r="L538" s="19"/>
      <c r="M538" s="19"/>
      <c r="N538" s="19"/>
      <c r="O538" s="19"/>
      <c r="P538" s="19"/>
      <c r="Q538" s="19"/>
      <c r="R538" s="19"/>
      <c r="S538" s="43">
        <v>264</v>
      </c>
      <c r="T538" s="43">
        <v>0</v>
      </c>
      <c r="U538" s="43">
        <v>318</v>
      </c>
      <c r="V538" s="14"/>
      <c r="W538" s="14"/>
      <c r="X538" s="14">
        <f t="shared" si="52"/>
        <v>0.83018867924528306</v>
      </c>
    </row>
    <row r="539" spans="1:24">
      <c r="A539" s="17" t="str">
        <f>VLOOKUP(C539,'Current OBD'!$B$6:$K$2098,4,0)</f>
        <v>Grays Harbor</v>
      </c>
      <c r="B539" s="17" t="str">
        <f>VLOOKUP(C539,'Current OBD'!$B$6:$K$2098,3,0)</f>
        <v>14-400</v>
      </c>
      <c r="C539" s="18">
        <v>663779</v>
      </c>
      <c r="D539" s="8" t="s">
        <v>3217</v>
      </c>
      <c r="E539" s="20" t="str">
        <f>IF(VLOOKUP(C539,'Current OBD'!$B$6:$AL$2097,23,0)="Yes","PK"," ")</f>
        <v xml:space="preserve"> </v>
      </c>
      <c r="F539" s="20" t="str">
        <f>IF(VLOOKUP(C539,'Current OBD'!$B$6:$AL$2097,24,0)="Yes","K"," ")</f>
        <v>K</v>
      </c>
      <c r="G539" s="20" t="str">
        <f>IF(VLOOKUP(C539,'Current OBD'!$B$6:$AL$2097,25,0)="Yes","1"," ")</f>
        <v>1</v>
      </c>
      <c r="H539" s="20" t="str">
        <f>IF(VLOOKUP(C539,'Current OBD'!$B$6:$AL$2097,26,0)="Yes","2"," ")</f>
        <v>2</v>
      </c>
      <c r="I539" s="20" t="str">
        <f>IF(VLOOKUP(C539,'Current OBD'!$B$6:$AL$2097,27,0)="Yes","3"," ")</f>
        <v>3</v>
      </c>
      <c r="J539" s="20" t="str">
        <f>IF(VLOOKUP(C539,'Current OBD'!$B$6:$AL$2097,28,0)="Yes","4"," ")</f>
        <v>4</v>
      </c>
      <c r="K539" s="20" t="str">
        <f>IF(VLOOKUP(C539,'Current OBD'!$B$6:$AL$2097,29,0)="Yes","5"," ")</f>
        <v>5</v>
      </c>
      <c r="L539" s="20" t="str">
        <f>IF(VLOOKUP(C539,'Current OBD'!$B$6:$AL$2097,30,0)="Yes","6"," ")</f>
        <v xml:space="preserve"> </v>
      </c>
      <c r="M539" s="20" t="str">
        <f>IF(VLOOKUP(C539,'Current OBD'!$B$6:$AL$2097,31,0)="Yes","7"," ")</f>
        <v xml:space="preserve"> </v>
      </c>
      <c r="N539" s="20" t="str">
        <f>IF(VLOOKUP(C539,'Current OBD'!$B$6:$AL$2097,32,0)="Yes","8"," ")</f>
        <v xml:space="preserve"> </v>
      </c>
      <c r="O539" s="20" t="str">
        <f>IF(VLOOKUP(C539,'Current OBD'!$B$6:$AL$2097,33,0)="Yes","9"," ")</f>
        <v xml:space="preserve"> </v>
      </c>
      <c r="P539" s="20" t="str">
        <f>IF(VLOOKUP(C539,'Current OBD'!$B$6:$AL$2097,34,0)="Yes","10"," ")</f>
        <v xml:space="preserve"> </v>
      </c>
      <c r="Q539" s="20" t="str">
        <f>IF(VLOOKUP(C539,'Current OBD'!$B$6:$AL$2097,35,0)="Yes","11"," ")</f>
        <v xml:space="preserve"> </v>
      </c>
      <c r="R539" s="20" t="str">
        <f>IF(VLOOKUP(C539,'Current OBD'!$B$6:$AL$2097,36,0)="Yes","12"," ")</f>
        <v xml:space="preserve"> </v>
      </c>
      <c r="S539" s="44">
        <v>123</v>
      </c>
      <c r="T539" s="44">
        <v>0</v>
      </c>
      <c r="U539" s="44">
        <v>136</v>
      </c>
      <c r="V539" s="12">
        <f>S539/U539</f>
        <v>0.90441176470588236</v>
      </c>
      <c r="W539" s="12">
        <f>T539/U539</f>
        <v>0</v>
      </c>
      <c r="X539" s="12">
        <f t="shared" si="52"/>
        <v>0.90441176470588236</v>
      </c>
    </row>
    <row r="540" spans="1:24">
      <c r="A540" s="17" t="str">
        <f>VLOOKUP(C540,'Current OBD'!$B$6:$K$2098,4,0)</f>
        <v>Grays Harbor</v>
      </c>
      <c r="B540" s="17" t="str">
        <f>VLOOKUP(C540,'Current OBD'!$B$6:$K$2098,3,0)</f>
        <v>14-400</v>
      </c>
      <c r="C540" s="18">
        <v>660767</v>
      </c>
      <c r="D540" s="8" t="s">
        <v>3222</v>
      </c>
      <c r="E540" s="20" t="str">
        <f>IF(VLOOKUP(C540,'Current OBD'!$B$6:$AL$2097,23,0)="Yes","PK"," ")</f>
        <v xml:space="preserve"> </v>
      </c>
      <c r="F540" s="20" t="str">
        <f>IF(VLOOKUP(C540,'Current OBD'!$B$6:$AL$2097,24,0)="Yes","K"," ")</f>
        <v xml:space="preserve"> </v>
      </c>
      <c r="G540" s="20" t="str">
        <f>IF(VLOOKUP(C540,'Current OBD'!$B$6:$AL$2097,25,0)="Yes","1"," ")</f>
        <v xml:space="preserve"> </v>
      </c>
      <c r="H540" s="20" t="str">
        <f>IF(VLOOKUP(C540,'Current OBD'!$B$6:$AL$2097,26,0)="Yes","2"," ")</f>
        <v xml:space="preserve"> </v>
      </c>
      <c r="I540" s="20" t="str">
        <f>IF(VLOOKUP(C540,'Current OBD'!$B$6:$AL$2097,27,0)="Yes","3"," ")</f>
        <v xml:space="preserve"> </v>
      </c>
      <c r="J540" s="20" t="str">
        <f>IF(VLOOKUP(C540,'Current OBD'!$B$6:$AL$2097,28,0)="Yes","4"," ")</f>
        <v xml:space="preserve"> </v>
      </c>
      <c r="K540" s="20" t="str">
        <f>IF(VLOOKUP(C540,'Current OBD'!$B$6:$AL$2097,29,0)="Yes","5"," ")</f>
        <v xml:space="preserve"> </v>
      </c>
      <c r="L540" s="20" t="str">
        <f>IF(VLOOKUP(C540,'Current OBD'!$B$6:$AL$2097,30,0)="Yes","6"," ")</f>
        <v>6</v>
      </c>
      <c r="M540" s="20" t="str">
        <f>IF(VLOOKUP(C540,'Current OBD'!$B$6:$AL$2097,31,0)="Yes","7"," ")</f>
        <v>7</v>
      </c>
      <c r="N540" s="20" t="str">
        <f>IF(VLOOKUP(C540,'Current OBD'!$B$6:$AL$2097,32,0)="Yes","8"," ")</f>
        <v>8</v>
      </c>
      <c r="O540" s="20" t="str">
        <f>IF(VLOOKUP(C540,'Current OBD'!$B$6:$AL$2097,33,0)="Yes","9"," ")</f>
        <v>9</v>
      </c>
      <c r="P540" s="20" t="str">
        <f>IF(VLOOKUP(C540,'Current OBD'!$B$6:$AL$2097,34,0)="Yes","10"," ")</f>
        <v>10</v>
      </c>
      <c r="Q540" s="20" t="str">
        <f>IF(VLOOKUP(C540,'Current OBD'!$B$6:$AL$2097,35,0)="Yes","11"," ")</f>
        <v>11</v>
      </c>
      <c r="R540" s="20" t="str">
        <f>IF(VLOOKUP(C540,'Current OBD'!$B$6:$AL$2097,36,0)="Yes","12"," ")</f>
        <v>12</v>
      </c>
      <c r="S540" s="44">
        <v>105</v>
      </c>
      <c r="T540" s="44">
        <v>0</v>
      </c>
      <c r="U540" s="44">
        <v>142</v>
      </c>
      <c r="V540" s="12">
        <f>S540/U540</f>
        <v>0.73943661971830987</v>
      </c>
      <c r="W540" s="12">
        <f>T540/U540</f>
        <v>0</v>
      </c>
      <c r="X540" s="12">
        <f t="shared" si="52"/>
        <v>0.73943661971830987</v>
      </c>
    </row>
    <row r="541" spans="1:24">
      <c r="A541" s="17" t="str">
        <f>VLOOKUP(C541,'Current OBD'!$B$6:$K$2098,4,0)</f>
        <v>Grays Harbor</v>
      </c>
      <c r="B541" s="17" t="str">
        <f>VLOOKUP(C541,'Current OBD'!$B$6:$K$2098,3,0)</f>
        <v>14-400</v>
      </c>
      <c r="C541" s="18">
        <v>685851</v>
      </c>
      <c r="D541" s="8" t="s">
        <v>3225</v>
      </c>
      <c r="E541" s="20" t="str">
        <f>IF(VLOOKUP(C541,'Current OBD'!$B$6:$AL$2097,23,0)="Yes","PK"," ")</f>
        <v xml:space="preserve"> </v>
      </c>
      <c r="F541" s="20" t="str">
        <f>IF(VLOOKUP(C541,'Current OBD'!$B$6:$AL$2097,24,0)="Yes","K"," ")</f>
        <v xml:space="preserve"> </v>
      </c>
      <c r="G541" s="20" t="str">
        <f>IF(VLOOKUP(C541,'Current OBD'!$B$6:$AL$2097,25,0)="Yes","1"," ")</f>
        <v xml:space="preserve"> </v>
      </c>
      <c r="H541" s="20" t="str">
        <f>IF(VLOOKUP(C541,'Current OBD'!$B$6:$AL$2097,26,0)="Yes","2"," ")</f>
        <v xml:space="preserve"> </v>
      </c>
      <c r="I541" s="20" t="str">
        <f>IF(VLOOKUP(C541,'Current OBD'!$B$6:$AL$2097,27,0)="Yes","3"," ")</f>
        <v xml:space="preserve"> </v>
      </c>
      <c r="J541" s="20" t="str">
        <f>IF(VLOOKUP(C541,'Current OBD'!$B$6:$AL$2097,28,0)="Yes","4"," ")</f>
        <v xml:space="preserve"> </v>
      </c>
      <c r="K541" s="20" t="str">
        <f>IF(VLOOKUP(C541,'Current OBD'!$B$6:$AL$2097,29,0)="Yes","5"," ")</f>
        <v xml:space="preserve"> </v>
      </c>
      <c r="L541" s="20" t="str">
        <f>IF(VLOOKUP(C541,'Current OBD'!$B$6:$AL$2097,30,0)="Yes","6"," ")</f>
        <v>6</v>
      </c>
      <c r="M541" s="20" t="str">
        <f>IF(VLOOKUP(C541,'Current OBD'!$B$6:$AL$2097,31,0)="Yes","7"," ")</f>
        <v>7</v>
      </c>
      <c r="N541" s="20" t="str">
        <f>IF(VLOOKUP(C541,'Current OBD'!$B$6:$AL$2097,32,0)="Yes","8"," ")</f>
        <v>8</v>
      </c>
      <c r="O541" s="20" t="str">
        <f>IF(VLOOKUP(C541,'Current OBD'!$B$6:$AL$2097,33,0)="Yes","9"," ")</f>
        <v>9</v>
      </c>
      <c r="P541" s="20" t="str">
        <f>IF(VLOOKUP(C541,'Current OBD'!$B$6:$AL$2097,34,0)="Yes","10"," ")</f>
        <v>10</v>
      </c>
      <c r="Q541" s="20" t="str">
        <f>IF(VLOOKUP(C541,'Current OBD'!$B$6:$AL$2097,35,0)="Yes","11"," ")</f>
        <v>11</v>
      </c>
      <c r="R541" s="20" t="str">
        <f>IF(VLOOKUP(C541,'Current OBD'!$B$6:$AL$2097,36,0)="Yes","12"," ")</f>
        <v>12</v>
      </c>
      <c r="S541" s="44">
        <v>24</v>
      </c>
      <c r="T541" s="44">
        <v>0</v>
      </c>
      <c r="U541" s="44">
        <v>25</v>
      </c>
      <c r="V541" s="12">
        <f>S541/U541</f>
        <v>0.96</v>
      </c>
      <c r="W541" s="12">
        <f>T541/U541</f>
        <v>0</v>
      </c>
      <c r="X541" s="12">
        <f t="shared" si="52"/>
        <v>0.96</v>
      </c>
    </row>
    <row r="542" spans="1:24">
      <c r="A542" s="17" t="str">
        <f>VLOOKUP(C542,'Current OBD'!$B$6:$K$2098,4,0)</f>
        <v>Grays Harbor</v>
      </c>
      <c r="B542" s="17" t="str">
        <f>VLOOKUP(C542,'Current OBD'!$B$6:$K$2098,3,0)</f>
        <v>14-400</v>
      </c>
      <c r="C542" s="18">
        <v>686321</v>
      </c>
      <c r="D542" s="8" t="s">
        <v>3227</v>
      </c>
      <c r="E542" s="20" t="str">
        <f>IF(VLOOKUP(C542,'Current OBD'!$B$6:$AL$2097,23,0)="Yes","PK"," ")</f>
        <v>PK</v>
      </c>
      <c r="F542" s="20" t="str">
        <f>IF(VLOOKUP(C542,'Current OBD'!$B$6:$AL$2097,24,0)="Yes","K"," ")</f>
        <v xml:space="preserve"> </v>
      </c>
      <c r="G542" s="20" t="str">
        <f>IF(VLOOKUP(C542,'Current OBD'!$B$6:$AL$2097,25,0)="Yes","1"," ")</f>
        <v xml:space="preserve"> </v>
      </c>
      <c r="H542" s="20" t="str">
        <f>IF(VLOOKUP(C542,'Current OBD'!$B$6:$AL$2097,26,0)="Yes","2"," ")</f>
        <v xml:space="preserve"> </v>
      </c>
      <c r="I542" s="20" t="str">
        <f>IF(VLOOKUP(C542,'Current OBD'!$B$6:$AL$2097,27,0)="Yes","3"," ")</f>
        <v xml:space="preserve"> </v>
      </c>
      <c r="J542" s="20" t="str">
        <f>IF(VLOOKUP(C542,'Current OBD'!$B$6:$AL$2097,28,0)="Yes","4"," ")</f>
        <v xml:space="preserve"> </v>
      </c>
      <c r="K542" s="20" t="str">
        <f>IF(VLOOKUP(C542,'Current OBD'!$B$6:$AL$2097,29,0)="Yes","5"," ")</f>
        <v xml:space="preserve"> </v>
      </c>
      <c r="L542" s="20" t="str">
        <f>IF(VLOOKUP(C542,'Current OBD'!$B$6:$AL$2097,30,0)="Yes","6"," ")</f>
        <v xml:space="preserve"> </v>
      </c>
      <c r="M542" s="20" t="str">
        <f>IF(VLOOKUP(C542,'Current OBD'!$B$6:$AL$2097,31,0)="Yes","7"," ")</f>
        <v xml:space="preserve"> </v>
      </c>
      <c r="N542" s="20" t="str">
        <f>IF(VLOOKUP(C542,'Current OBD'!$B$6:$AL$2097,32,0)="Yes","8"," ")</f>
        <v xml:space="preserve"> </v>
      </c>
      <c r="O542" s="20" t="str">
        <f>IF(VLOOKUP(C542,'Current OBD'!$B$6:$AL$2097,33,0)="Yes","9"," ")</f>
        <v xml:space="preserve"> </v>
      </c>
      <c r="P542" s="20" t="str">
        <f>IF(VLOOKUP(C542,'Current OBD'!$B$6:$AL$2097,34,0)="Yes","10"," ")</f>
        <v xml:space="preserve"> </v>
      </c>
      <c r="Q542" s="20" t="str">
        <f>IF(VLOOKUP(C542,'Current OBD'!$B$6:$AL$2097,35,0)="Yes","11"," ")</f>
        <v xml:space="preserve"> </v>
      </c>
      <c r="R542" s="20" t="str">
        <f>IF(VLOOKUP(C542,'Current OBD'!$B$6:$AL$2097,36,0)="Yes","12"," ")</f>
        <v xml:space="preserve"> </v>
      </c>
      <c r="S542" s="44">
        <v>12</v>
      </c>
      <c r="T542" s="44">
        <v>0</v>
      </c>
      <c r="U542" s="44">
        <v>15</v>
      </c>
      <c r="V542" s="12">
        <f>S542/U542</f>
        <v>0.8</v>
      </c>
      <c r="W542" s="12">
        <f>T542/U542</f>
        <v>0</v>
      </c>
      <c r="X542" s="12">
        <f t="shared" si="52"/>
        <v>0.8</v>
      </c>
    </row>
    <row r="543" spans="1:24">
      <c r="A543" s="26" t="s">
        <v>1007</v>
      </c>
      <c r="B543" s="26" t="s">
        <v>3188</v>
      </c>
      <c r="C543" s="10">
        <v>159980</v>
      </c>
      <c r="D543" s="13" t="s">
        <v>3187</v>
      </c>
      <c r="E543" s="19"/>
      <c r="F543" s="19"/>
      <c r="G543" s="19"/>
      <c r="H543" s="19"/>
      <c r="I543" s="19"/>
      <c r="J543" s="19"/>
      <c r="K543" s="19"/>
      <c r="L543" s="19"/>
      <c r="M543" s="19"/>
      <c r="N543" s="19"/>
      <c r="O543" s="19"/>
      <c r="P543" s="19"/>
      <c r="Q543" s="19"/>
      <c r="R543" s="19"/>
      <c r="S543" s="43">
        <v>1549</v>
      </c>
      <c r="T543" s="43">
        <v>706</v>
      </c>
      <c r="U543" s="43">
        <v>5982</v>
      </c>
      <c r="V543" s="14"/>
      <c r="W543" s="14"/>
      <c r="X543" s="14">
        <f t="shared" si="52"/>
        <v>0.37696422601136742</v>
      </c>
    </row>
    <row r="544" spans="1:24">
      <c r="A544" s="17" t="str">
        <f>VLOOKUP(C544,'Current OBD'!$B$6:$K$2098,4,0)</f>
        <v>Island</v>
      </c>
      <c r="B544" s="17" t="str">
        <f>VLOOKUP(C544,'Current OBD'!$B$6:$K$2098,3,0)</f>
        <v>15-201</v>
      </c>
      <c r="C544" s="18">
        <v>660768</v>
      </c>
      <c r="D544" s="8" t="s">
        <v>3189</v>
      </c>
      <c r="E544" s="20" t="str">
        <f>IF(VLOOKUP(C544,'Current OBD'!$B$6:$AL$2097,23,0)="Yes","PK"," ")</f>
        <v xml:space="preserve"> </v>
      </c>
      <c r="F544" s="20" t="str">
        <f>IF(VLOOKUP(C544,'Current OBD'!$B$6:$AL$2097,24,0)="Yes","K"," ")</f>
        <v>K</v>
      </c>
      <c r="G544" s="20" t="str">
        <f>IF(VLOOKUP(C544,'Current OBD'!$B$6:$AL$2097,25,0)="Yes","1"," ")</f>
        <v>1</v>
      </c>
      <c r="H544" s="20" t="str">
        <f>IF(VLOOKUP(C544,'Current OBD'!$B$6:$AL$2097,26,0)="Yes","2"," ")</f>
        <v>2</v>
      </c>
      <c r="I544" s="20" t="str">
        <f>IF(VLOOKUP(C544,'Current OBD'!$B$6:$AL$2097,27,0)="Yes","3"," ")</f>
        <v>3</v>
      </c>
      <c r="J544" s="20" t="str">
        <f>IF(VLOOKUP(C544,'Current OBD'!$B$6:$AL$2097,28,0)="Yes","4"," ")</f>
        <v>4</v>
      </c>
      <c r="K544" s="20" t="str">
        <f>IF(VLOOKUP(C544,'Current OBD'!$B$6:$AL$2097,29,0)="Yes","5"," ")</f>
        <v xml:space="preserve"> </v>
      </c>
      <c r="L544" s="20" t="str">
        <f>IF(VLOOKUP(C544,'Current OBD'!$B$6:$AL$2097,30,0)="Yes","6"," ")</f>
        <v xml:space="preserve"> </v>
      </c>
      <c r="M544" s="20" t="str">
        <f>IF(VLOOKUP(C544,'Current OBD'!$B$6:$AL$2097,31,0)="Yes","7"," ")</f>
        <v xml:space="preserve"> </v>
      </c>
      <c r="N544" s="20" t="str">
        <f>IF(VLOOKUP(C544,'Current OBD'!$B$6:$AL$2097,32,0)="Yes","8"," ")</f>
        <v xml:space="preserve"> </v>
      </c>
      <c r="O544" s="20" t="str">
        <f>IF(VLOOKUP(C544,'Current OBD'!$B$6:$AL$2097,33,0)="Yes","9"," ")</f>
        <v xml:space="preserve"> </v>
      </c>
      <c r="P544" s="20" t="str">
        <f>IF(VLOOKUP(C544,'Current OBD'!$B$6:$AL$2097,34,0)="Yes","10"," ")</f>
        <v xml:space="preserve"> </v>
      </c>
      <c r="Q544" s="20" t="str">
        <f>IF(VLOOKUP(C544,'Current OBD'!$B$6:$AL$2097,35,0)="Yes","11"," ")</f>
        <v xml:space="preserve"> </v>
      </c>
      <c r="R544" s="20" t="str">
        <f>IF(VLOOKUP(C544,'Current OBD'!$B$6:$AL$2097,36,0)="Yes","12"," ")</f>
        <v xml:space="preserve"> </v>
      </c>
      <c r="S544" s="44">
        <v>126</v>
      </c>
      <c r="T544" s="44">
        <v>41</v>
      </c>
      <c r="U544" s="44">
        <v>378</v>
      </c>
      <c r="V544" s="12">
        <f t="shared" ref="V544:V552" si="53">S544/U544</f>
        <v>0.33333333333333331</v>
      </c>
      <c r="W544" s="12">
        <f t="shared" ref="W544:W552" si="54">T544/U544</f>
        <v>0.10846560846560846</v>
      </c>
      <c r="X544" s="12">
        <f t="shared" si="52"/>
        <v>0.4417989417989418</v>
      </c>
    </row>
    <row r="545" spans="1:24">
      <c r="A545" s="17" t="str">
        <f>VLOOKUP(C545,'Current OBD'!$B$6:$K$2098,4,0)</f>
        <v>Island</v>
      </c>
      <c r="B545" s="17" t="str">
        <f>VLOOKUP(C545,'Current OBD'!$B$6:$K$2098,3,0)</f>
        <v>15-201</v>
      </c>
      <c r="C545" s="18">
        <v>663386</v>
      </c>
      <c r="D545" s="8" t="s">
        <v>3192</v>
      </c>
      <c r="E545" s="20" t="str">
        <f>IF(VLOOKUP(C545,'Current OBD'!$B$6:$AL$2097,23,0)="Yes","PK"," ")</f>
        <v>PK</v>
      </c>
      <c r="F545" s="20" t="str">
        <f>IF(VLOOKUP(C545,'Current OBD'!$B$6:$AL$2097,24,0)="Yes","K"," ")</f>
        <v>K</v>
      </c>
      <c r="G545" s="20" t="str">
        <f>IF(VLOOKUP(C545,'Current OBD'!$B$6:$AL$2097,25,0)="Yes","1"," ")</f>
        <v>1</v>
      </c>
      <c r="H545" s="20" t="str">
        <f>IF(VLOOKUP(C545,'Current OBD'!$B$6:$AL$2097,26,0)="Yes","2"," ")</f>
        <v>2</v>
      </c>
      <c r="I545" s="20" t="str">
        <f>IF(VLOOKUP(C545,'Current OBD'!$B$6:$AL$2097,27,0)="Yes","3"," ")</f>
        <v>3</v>
      </c>
      <c r="J545" s="20" t="str">
        <f>IF(VLOOKUP(C545,'Current OBD'!$B$6:$AL$2097,28,0)="Yes","4"," ")</f>
        <v>4</v>
      </c>
      <c r="K545" s="20" t="str">
        <f>IF(VLOOKUP(C545,'Current OBD'!$B$6:$AL$2097,29,0)="Yes","5"," ")</f>
        <v>5</v>
      </c>
      <c r="L545" s="20" t="str">
        <f>IF(VLOOKUP(C545,'Current OBD'!$B$6:$AL$2097,30,0)="Yes","6"," ")</f>
        <v>6</v>
      </c>
      <c r="M545" s="20" t="str">
        <f>IF(VLOOKUP(C545,'Current OBD'!$B$6:$AL$2097,31,0)="Yes","7"," ")</f>
        <v>7</v>
      </c>
      <c r="N545" s="20" t="str">
        <f>IF(VLOOKUP(C545,'Current OBD'!$B$6:$AL$2097,32,0)="Yes","8"," ")</f>
        <v>8</v>
      </c>
      <c r="O545" s="20" t="str">
        <f>IF(VLOOKUP(C545,'Current OBD'!$B$6:$AL$2097,33,0)="Yes","9"," ")</f>
        <v>9</v>
      </c>
      <c r="P545" s="20" t="str">
        <f>IF(VLOOKUP(C545,'Current OBD'!$B$6:$AL$2097,34,0)="Yes","10"," ")</f>
        <v>10</v>
      </c>
      <c r="Q545" s="20" t="str">
        <f>IF(VLOOKUP(C545,'Current OBD'!$B$6:$AL$2097,35,0)="Yes","11"," ")</f>
        <v>11</v>
      </c>
      <c r="R545" s="20" t="str">
        <f>IF(VLOOKUP(C545,'Current OBD'!$B$6:$AL$2097,36,0)="Yes","12"," ")</f>
        <v>12</v>
      </c>
      <c r="S545" s="44">
        <v>88</v>
      </c>
      <c r="T545" s="44">
        <v>77</v>
      </c>
      <c r="U545" s="44">
        <v>534</v>
      </c>
      <c r="V545" s="12">
        <f t="shared" si="53"/>
        <v>0.16479400749063669</v>
      </c>
      <c r="W545" s="12">
        <f t="shared" si="54"/>
        <v>0.14419475655430711</v>
      </c>
      <c r="X545" s="12">
        <f t="shared" si="52"/>
        <v>0.3089887640449438</v>
      </c>
    </row>
    <row r="546" spans="1:24">
      <c r="A546" s="17" t="str">
        <f>VLOOKUP(C546,'Current OBD'!$B$6:$K$2098,4,0)</f>
        <v>Island</v>
      </c>
      <c r="B546" s="17" t="str">
        <f>VLOOKUP(C546,'Current OBD'!$B$6:$K$2098,3,0)</f>
        <v>15-201</v>
      </c>
      <c r="C546" s="18">
        <v>663385</v>
      </c>
      <c r="D546" s="8" t="s">
        <v>3194</v>
      </c>
      <c r="E546" s="20" t="str">
        <f>IF(VLOOKUP(C546,'Current OBD'!$B$6:$AL$2097,23,0)="Yes","PK"," ")</f>
        <v xml:space="preserve"> </v>
      </c>
      <c r="F546" s="20" t="str">
        <f>IF(VLOOKUP(C546,'Current OBD'!$B$6:$AL$2097,24,0)="Yes","K"," ")</f>
        <v>K</v>
      </c>
      <c r="G546" s="20" t="str">
        <f>IF(VLOOKUP(C546,'Current OBD'!$B$6:$AL$2097,25,0)="Yes","1"," ")</f>
        <v>1</v>
      </c>
      <c r="H546" s="20" t="str">
        <f>IF(VLOOKUP(C546,'Current OBD'!$B$6:$AL$2097,26,0)="Yes","2"," ")</f>
        <v>2</v>
      </c>
      <c r="I546" s="20" t="str">
        <f>IF(VLOOKUP(C546,'Current OBD'!$B$6:$AL$2097,27,0)="Yes","3"," ")</f>
        <v>3</v>
      </c>
      <c r="J546" s="20" t="str">
        <f>IF(VLOOKUP(C546,'Current OBD'!$B$6:$AL$2097,28,0)="Yes","4"," ")</f>
        <v>4</v>
      </c>
      <c r="K546" s="20" t="str">
        <f>IF(VLOOKUP(C546,'Current OBD'!$B$6:$AL$2097,29,0)="Yes","5"," ")</f>
        <v xml:space="preserve"> </v>
      </c>
      <c r="L546" s="20" t="str">
        <f>IF(VLOOKUP(C546,'Current OBD'!$B$6:$AL$2097,30,0)="Yes","6"," ")</f>
        <v xml:space="preserve"> </v>
      </c>
      <c r="M546" s="20" t="str">
        <f>IF(VLOOKUP(C546,'Current OBD'!$B$6:$AL$2097,31,0)="Yes","7"," ")</f>
        <v xml:space="preserve"> </v>
      </c>
      <c r="N546" s="20" t="str">
        <f>IF(VLOOKUP(C546,'Current OBD'!$B$6:$AL$2097,32,0)="Yes","8"," ")</f>
        <v xml:space="preserve"> </v>
      </c>
      <c r="O546" s="20" t="str">
        <f>IF(VLOOKUP(C546,'Current OBD'!$B$6:$AL$2097,33,0)="Yes","9"," ")</f>
        <v xml:space="preserve"> </v>
      </c>
      <c r="P546" s="20" t="str">
        <f>IF(VLOOKUP(C546,'Current OBD'!$B$6:$AL$2097,34,0)="Yes","10"," ")</f>
        <v xml:space="preserve"> </v>
      </c>
      <c r="Q546" s="20" t="str">
        <f>IF(VLOOKUP(C546,'Current OBD'!$B$6:$AL$2097,35,0)="Yes","11"," ")</f>
        <v xml:space="preserve"> </v>
      </c>
      <c r="R546" s="20" t="str">
        <f>IF(VLOOKUP(C546,'Current OBD'!$B$6:$AL$2097,36,0)="Yes","12"," ")</f>
        <v xml:space="preserve"> </v>
      </c>
      <c r="S546" s="44">
        <v>140</v>
      </c>
      <c r="T546" s="44">
        <v>74</v>
      </c>
      <c r="U546" s="44">
        <v>461</v>
      </c>
      <c r="V546" s="12">
        <f t="shared" si="53"/>
        <v>0.3036876355748373</v>
      </c>
      <c r="W546" s="12">
        <f t="shared" si="54"/>
        <v>0.16052060737527116</v>
      </c>
      <c r="X546" s="12">
        <f t="shared" si="52"/>
        <v>0.46420824295010849</v>
      </c>
    </row>
    <row r="547" spans="1:24">
      <c r="A547" s="17" t="str">
        <f>VLOOKUP(C547,'Current OBD'!$B$6:$K$2098,4,0)</f>
        <v>Island</v>
      </c>
      <c r="B547" s="17" t="str">
        <f>VLOOKUP(C547,'Current OBD'!$B$6:$K$2098,3,0)</f>
        <v>15-201</v>
      </c>
      <c r="C547" s="18">
        <v>664034</v>
      </c>
      <c r="D547" s="8" t="s">
        <v>3196</v>
      </c>
      <c r="E547" s="20" t="str">
        <f>IF(VLOOKUP(C547,'Current OBD'!$B$6:$AL$2097,23,0)="Yes","PK"," ")</f>
        <v xml:space="preserve"> </v>
      </c>
      <c r="F547" s="20" t="str">
        <f>IF(VLOOKUP(C547,'Current OBD'!$B$6:$AL$2097,24,0)="Yes","K"," ")</f>
        <v>K</v>
      </c>
      <c r="G547" s="20" t="str">
        <f>IF(VLOOKUP(C547,'Current OBD'!$B$6:$AL$2097,25,0)="Yes","1"," ")</f>
        <v>1</v>
      </c>
      <c r="H547" s="20" t="str">
        <f>IF(VLOOKUP(C547,'Current OBD'!$B$6:$AL$2097,26,0)="Yes","2"," ")</f>
        <v>2</v>
      </c>
      <c r="I547" s="20" t="str">
        <f>IF(VLOOKUP(C547,'Current OBD'!$B$6:$AL$2097,27,0)="Yes","3"," ")</f>
        <v>3</v>
      </c>
      <c r="J547" s="20" t="str">
        <f>IF(VLOOKUP(C547,'Current OBD'!$B$6:$AL$2097,28,0)="Yes","4"," ")</f>
        <v>4</v>
      </c>
      <c r="K547" s="20" t="str">
        <f>IF(VLOOKUP(C547,'Current OBD'!$B$6:$AL$2097,29,0)="Yes","5"," ")</f>
        <v xml:space="preserve"> </v>
      </c>
      <c r="L547" s="20" t="str">
        <f>IF(VLOOKUP(C547,'Current OBD'!$B$6:$AL$2097,30,0)="Yes","6"," ")</f>
        <v xml:space="preserve"> </v>
      </c>
      <c r="M547" s="20" t="str">
        <f>IF(VLOOKUP(C547,'Current OBD'!$B$6:$AL$2097,31,0)="Yes","7"," ")</f>
        <v xml:space="preserve"> </v>
      </c>
      <c r="N547" s="20" t="str">
        <f>IF(VLOOKUP(C547,'Current OBD'!$B$6:$AL$2097,32,0)="Yes","8"," ")</f>
        <v xml:space="preserve"> </v>
      </c>
      <c r="O547" s="20" t="str">
        <f>IF(VLOOKUP(C547,'Current OBD'!$B$6:$AL$2097,33,0)="Yes","9"," ")</f>
        <v xml:space="preserve"> </v>
      </c>
      <c r="P547" s="20" t="str">
        <f>IF(VLOOKUP(C547,'Current OBD'!$B$6:$AL$2097,34,0)="Yes","10"," ")</f>
        <v xml:space="preserve"> </v>
      </c>
      <c r="Q547" s="20" t="str">
        <f>IF(VLOOKUP(C547,'Current OBD'!$B$6:$AL$2097,35,0)="Yes","11"," ")</f>
        <v xml:space="preserve"> </v>
      </c>
      <c r="R547" s="20" t="str">
        <f>IF(VLOOKUP(C547,'Current OBD'!$B$6:$AL$2097,36,0)="Yes","12"," ")</f>
        <v xml:space="preserve"> </v>
      </c>
      <c r="S547" s="44">
        <v>111</v>
      </c>
      <c r="T547" s="44">
        <v>43</v>
      </c>
      <c r="U547" s="44">
        <v>511</v>
      </c>
      <c r="V547" s="12">
        <f t="shared" si="53"/>
        <v>0.2172211350293542</v>
      </c>
      <c r="W547" s="12">
        <f t="shared" si="54"/>
        <v>8.4148727984344418E-2</v>
      </c>
      <c r="X547" s="12">
        <f t="shared" si="52"/>
        <v>0.30136986301369861</v>
      </c>
    </row>
    <row r="548" spans="1:24">
      <c r="A548" s="17" t="str">
        <f>VLOOKUP(C548,'Current OBD'!$B$6:$K$2098,4,0)</f>
        <v>Island</v>
      </c>
      <c r="B548" s="17" t="str">
        <f>VLOOKUP(C548,'Current OBD'!$B$6:$K$2098,3,0)</f>
        <v>15-201</v>
      </c>
      <c r="C548" s="18">
        <v>660774</v>
      </c>
      <c r="D548" s="8" t="s">
        <v>3198</v>
      </c>
      <c r="E548" s="20" t="str">
        <f>IF(VLOOKUP(C548,'Current OBD'!$B$6:$AL$2097,23,0)="Yes","PK"," ")</f>
        <v xml:space="preserve"> </v>
      </c>
      <c r="F548" s="20" t="str">
        <f>IF(VLOOKUP(C548,'Current OBD'!$B$6:$AL$2097,24,0)="Yes","K"," ")</f>
        <v xml:space="preserve"> </v>
      </c>
      <c r="G548" s="20" t="str">
        <f>IF(VLOOKUP(C548,'Current OBD'!$B$6:$AL$2097,25,0)="Yes","1"," ")</f>
        <v xml:space="preserve"> </v>
      </c>
      <c r="H548" s="20" t="str">
        <f>IF(VLOOKUP(C548,'Current OBD'!$B$6:$AL$2097,26,0)="Yes","2"," ")</f>
        <v xml:space="preserve"> </v>
      </c>
      <c r="I548" s="20" t="str">
        <f>IF(VLOOKUP(C548,'Current OBD'!$B$6:$AL$2097,27,0)="Yes","3"," ")</f>
        <v xml:space="preserve"> </v>
      </c>
      <c r="J548" s="20" t="str">
        <f>IF(VLOOKUP(C548,'Current OBD'!$B$6:$AL$2097,28,0)="Yes","4"," ")</f>
        <v xml:space="preserve"> </v>
      </c>
      <c r="K548" s="20" t="str">
        <f>IF(VLOOKUP(C548,'Current OBD'!$B$6:$AL$2097,29,0)="Yes","5"," ")</f>
        <v xml:space="preserve"> </v>
      </c>
      <c r="L548" s="20" t="str">
        <f>IF(VLOOKUP(C548,'Current OBD'!$B$6:$AL$2097,30,0)="Yes","6"," ")</f>
        <v xml:space="preserve"> </v>
      </c>
      <c r="M548" s="20" t="str">
        <f>IF(VLOOKUP(C548,'Current OBD'!$B$6:$AL$2097,31,0)="Yes","7"," ")</f>
        <v>7</v>
      </c>
      <c r="N548" s="20" t="str">
        <f>IF(VLOOKUP(C548,'Current OBD'!$B$6:$AL$2097,32,0)="Yes","8"," ")</f>
        <v>8</v>
      </c>
      <c r="O548" s="20" t="str">
        <f>IF(VLOOKUP(C548,'Current OBD'!$B$6:$AL$2097,33,0)="Yes","9"," ")</f>
        <v xml:space="preserve"> </v>
      </c>
      <c r="P548" s="20" t="str">
        <f>IF(VLOOKUP(C548,'Current OBD'!$B$6:$AL$2097,34,0)="Yes","10"," ")</f>
        <v xml:space="preserve"> </v>
      </c>
      <c r="Q548" s="20" t="str">
        <f>IF(VLOOKUP(C548,'Current OBD'!$B$6:$AL$2097,35,0)="Yes","11"," ")</f>
        <v xml:space="preserve"> </v>
      </c>
      <c r="R548" s="20" t="str">
        <f>IF(VLOOKUP(C548,'Current OBD'!$B$6:$AL$2097,36,0)="Yes","12"," ")</f>
        <v xml:space="preserve"> </v>
      </c>
      <c r="S548" s="44">
        <v>190</v>
      </c>
      <c r="T548" s="44">
        <v>91</v>
      </c>
      <c r="U548" s="44">
        <v>746</v>
      </c>
      <c r="V548" s="12">
        <f t="shared" si="53"/>
        <v>0.2546916890080429</v>
      </c>
      <c r="W548" s="12">
        <f t="shared" si="54"/>
        <v>0.12198391420911528</v>
      </c>
      <c r="X548" s="12">
        <f t="shared" si="52"/>
        <v>0.37667560321715815</v>
      </c>
    </row>
    <row r="549" spans="1:24">
      <c r="A549" s="17" t="str">
        <f>VLOOKUP(C549,'Current OBD'!$B$6:$K$2098,4,0)</f>
        <v>Island</v>
      </c>
      <c r="B549" s="17" t="str">
        <f>VLOOKUP(C549,'Current OBD'!$B$6:$K$2098,3,0)</f>
        <v>15-201</v>
      </c>
      <c r="C549" s="18">
        <v>660772</v>
      </c>
      <c r="D549" s="8" t="s">
        <v>3200</v>
      </c>
      <c r="E549" s="20" t="str">
        <f>IF(VLOOKUP(C549,'Current OBD'!$B$6:$AL$2097,23,0)="Yes","PK"," ")</f>
        <v xml:space="preserve"> </v>
      </c>
      <c r="F549" s="20" t="str">
        <f>IF(VLOOKUP(C549,'Current OBD'!$B$6:$AL$2097,24,0)="Yes","K"," ")</f>
        <v>K</v>
      </c>
      <c r="G549" s="20" t="str">
        <f>IF(VLOOKUP(C549,'Current OBD'!$B$6:$AL$2097,25,0)="Yes","1"," ")</f>
        <v>1</v>
      </c>
      <c r="H549" s="20" t="str">
        <f>IF(VLOOKUP(C549,'Current OBD'!$B$6:$AL$2097,26,0)="Yes","2"," ")</f>
        <v>2</v>
      </c>
      <c r="I549" s="20" t="str">
        <f>IF(VLOOKUP(C549,'Current OBD'!$B$6:$AL$2097,27,0)="Yes","3"," ")</f>
        <v>3</v>
      </c>
      <c r="J549" s="20" t="str">
        <f>IF(VLOOKUP(C549,'Current OBD'!$B$6:$AL$2097,28,0)="Yes","4"," ")</f>
        <v>4</v>
      </c>
      <c r="K549" s="20" t="str">
        <f>IF(VLOOKUP(C549,'Current OBD'!$B$6:$AL$2097,29,0)="Yes","5"," ")</f>
        <v xml:space="preserve"> </v>
      </c>
      <c r="L549" s="20" t="str">
        <f>IF(VLOOKUP(C549,'Current OBD'!$B$6:$AL$2097,30,0)="Yes","6"," ")</f>
        <v xml:space="preserve"> </v>
      </c>
      <c r="M549" s="20" t="str">
        <f>IF(VLOOKUP(C549,'Current OBD'!$B$6:$AL$2097,31,0)="Yes","7"," ")</f>
        <v xml:space="preserve"> </v>
      </c>
      <c r="N549" s="20" t="str">
        <f>IF(VLOOKUP(C549,'Current OBD'!$B$6:$AL$2097,32,0)="Yes","8"," ")</f>
        <v xml:space="preserve"> </v>
      </c>
      <c r="O549" s="20" t="str">
        <f>IF(VLOOKUP(C549,'Current OBD'!$B$6:$AL$2097,33,0)="Yes","9"," ")</f>
        <v xml:space="preserve"> </v>
      </c>
      <c r="P549" s="20" t="str">
        <f>IF(VLOOKUP(C549,'Current OBD'!$B$6:$AL$2097,34,0)="Yes","10"," ")</f>
        <v xml:space="preserve"> </v>
      </c>
      <c r="Q549" s="20" t="str">
        <f>IF(VLOOKUP(C549,'Current OBD'!$B$6:$AL$2097,35,0)="Yes","11"," ")</f>
        <v xml:space="preserve"> </v>
      </c>
      <c r="R549" s="20" t="str">
        <f>IF(VLOOKUP(C549,'Current OBD'!$B$6:$AL$2097,36,0)="Yes","12"," ")</f>
        <v xml:space="preserve"> </v>
      </c>
      <c r="S549" s="44">
        <v>118</v>
      </c>
      <c r="T549" s="44">
        <v>56</v>
      </c>
      <c r="U549" s="44">
        <v>404</v>
      </c>
      <c r="V549" s="12">
        <f t="shared" si="53"/>
        <v>0.29207920792079206</v>
      </c>
      <c r="W549" s="12">
        <f t="shared" si="54"/>
        <v>0.13861386138613863</v>
      </c>
      <c r="X549" s="12">
        <f t="shared" si="52"/>
        <v>0.43069306930693069</v>
      </c>
    </row>
    <row r="550" spans="1:24">
      <c r="A550" s="17" t="str">
        <f>VLOOKUP(C550,'Current OBD'!$B$6:$K$2098,4,0)</f>
        <v>Island</v>
      </c>
      <c r="B550" s="17" t="str">
        <f>VLOOKUP(C550,'Current OBD'!$B$6:$K$2098,3,0)</f>
        <v>15-201</v>
      </c>
      <c r="C550" s="18">
        <v>660777</v>
      </c>
      <c r="D550" s="8" t="s">
        <v>3202</v>
      </c>
      <c r="E550" s="20" t="str">
        <f>IF(VLOOKUP(C550,'Current OBD'!$B$6:$AL$2097,23,0)="Yes","PK"," ")</f>
        <v xml:space="preserve"> </v>
      </c>
      <c r="F550" s="20" t="str">
        <f>IF(VLOOKUP(C550,'Current OBD'!$B$6:$AL$2097,24,0)="Yes","K"," ")</f>
        <v xml:space="preserve"> </v>
      </c>
      <c r="G550" s="20" t="str">
        <f>IF(VLOOKUP(C550,'Current OBD'!$B$6:$AL$2097,25,0)="Yes","1"," ")</f>
        <v xml:space="preserve"> </v>
      </c>
      <c r="H550" s="20" t="str">
        <f>IF(VLOOKUP(C550,'Current OBD'!$B$6:$AL$2097,26,0)="Yes","2"," ")</f>
        <v xml:space="preserve"> </v>
      </c>
      <c r="I550" s="20" t="str">
        <f>IF(VLOOKUP(C550,'Current OBD'!$B$6:$AL$2097,27,0)="Yes","3"," ")</f>
        <v xml:space="preserve"> </v>
      </c>
      <c r="J550" s="20" t="str">
        <f>IF(VLOOKUP(C550,'Current OBD'!$B$6:$AL$2097,28,0)="Yes","4"," ")</f>
        <v xml:space="preserve"> </v>
      </c>
      <c r="K550" s="20" t="str">
        <f>IF(VLOOKUP(C550,'Current OBD'!$B$6:$AL$2097,29,0)="Yes","5"," ")</f>
        <v xml:space="preserve"> </v>
      </c>
      <c r="L550" s="20" t="str">
        <f>IF(VLOOKUP(C550,'Current OBD'!$B$6:$AL$2097,30,0)="Yes","6"," ")</f>
        <v xml:space="preserve"> </v>
      </c>
      <c r="M550" s="20" t="str">
        <f>IF(VLOOKUP(C550,'Current OBD'!$B$6:$AL$2097,31,0)="Yes","7"," ")</f>
        <v xml:space="preserve"> </v>
      </c>
      <c r="N550" s="20" t="str">
        <f>IF(VLOOKUP(C550,'Current OBD'!$B$6:$AL$2097,32,0)="Yes","8"," ")</f>
        <v xml:space="preserve"> </v>
      </c>
      <c r="O550" s="20" t="str">
        <f>IF(VLOOKUP(C550,'Current OBD'!$B$6:$AL$2097,33,0)="Yes","9"," ")</f>
        <v>9</v>
      </c>
      <c r="P550" s="20" t="str">
        <f>IF(VLOOKUP(C550,'Current OBD'!$B$6:$AL$2097,34,0)="Yes","10"," ")</f>
        <v>10</v>
      </c>
      <c r="Q550" s="20" t="str">
        <f>IF(VLOOKUP(C550,'Current OBD'!$B$6:$AL$2097,35,0)="Yes","11"," ")</f>
        <v>11</v>
      </c>
      <c r="R550" s="20" t="str">
        <f>IF(VLOOKUP(C550,'Current OBD'!$B$6:$AL$2097,36,0)="Yes","12"," ")</f>
        <v>12</v>
      </c>
      <c r="S550" s="44">
        <v>445</v>
      </c>
      <c r="T550" s="44">
        <v>133</v>
      </c>
      <c r="U550" s="44">
        <v>1752</v>
      </c>
      <c r="V550" s="12">
        <f t="shared" si="53"/>
        <v>0.25399543378995432</v>
      </c>
      <c r="W550" s="12">
        <f t="shared" si="54"/>
        <v>7.5913242009132423E-2</v>
      </c>
      <c r="X550" s="12">
        <f t="shared" si="52"/>
        <v>0.32990867579908678</v>
      </c>
    </row>
    <row r="551" spans="1:24">
      <c r="A551" s="17" t="str">
        <f>VLOOKUP(C551,'Current OBD'!$B$6:$K$2098,4,0)</f>
        <v>Island</v>
      </c>
      <c r="B551" s="17" t="str">
        <f>VLOOKUP(C551,'Current OBD'!$B$6:$K$2098,3,0)</f>
        <v>15-201</v>
      </c>
      <c r="C551" s="18">
        <v>684948</v>
      </c>
      <c r="D551" s="8" t="s">
        <v>3204</v>
      </c>
      <c r="E551" s="20" t="str">
        <f>IF(VLOOKUP(C551,'Current OBD'!$B$6:$AL$2097,23,0)="Yes","PK"," ")</f>
        <v xml:space="preserve"> </v>
      </c>
      <c r="F551" s="20" t="str">
        <f>IF(VLOOKUP(C551,'Current OBD'!$B$6:$AL$2097,24,0)="Yes","K"," ")</f>
        <v xml:space="preserve"> </v>
      </c>
      <c r="G551" s="20" t="str">
        <f>IF(VLOOKUP(C551,'Current OBD'!$B$6:$AL$2097,25,0)="Yes","1"," ")</f>
        <v xml:space="preserve"> </v>
      </c>
      <c r="H551" s="20" t="str">
        <f>IF(VLOOKUP(C551,'Current OBD'!$B$6:$AL$2097,26,0)="Yes","2"," ")</f>
        <v xml:space="preserve"> </v>
      </c>
      <c r="I551" s="20" t="str">
        <f>IF(VLOOKUP(C551,'Current OBD'!$B$6:$AL$2097,27,0)="Yes","3"," ")</f>
        <v xml:space="preserve"> </v>
      </c>
      <c r="J551" s="20" t="str">
        <f>IF(VLOOKUP(C551,'Current OBD'!$B$6:$AL$2097,28,0)="Yes","4"," ")</f>
        <v xml:space="preserve"> </v>
      </c>
      <c r="K551" s="20" t="str">
        <f>IF(VLOOKUP(C551,'Current OBD'!$B$6:$AL$2097,29,0)="Yes","5"," ")</f>
        <v>5</v>
      </c>
      <c r="L551" s="20" t="str">
        <f>IF(VLOOKUP(C551,'Current OBD'!$B$6:$AL$2097,30,0)="Yes","6"," ")</f>
        <v>6</v>
      </c>
      <c r="M551" s="20" t="str">
        <f>IF(VLOOKUP(C551,'Current OBD'!$B$6:$AL$2097,31,0)="Yes","7"," ")</f>
        <v xml:space="preserve"> </v>
      </c>
      <c r="N551" s="20" t="str">
        <f>IF(VLOOKUP(C551,'Current OBD'!$B$6:$AL$2097,32,0)="Yes","8"," ")</f>
        <v xml:space="preserve"> </v>
      </c>
      <c r="O551" s="20" t="str">
        <f>IF(VLOOKUP(C551,'Current OBD'!$B$6:$AL$2097,33,0)="Yes","9"," ")</f>
        <v xml:space="preserve"> </v>
      </c>
      <c r="P551" s="20" t="str">
        <f>IF(VLOOKUP(C551,'Current OBD'!$B$6:$AL$2097,34,0)="Yes","10"," ")</f>
        <v xml:space="preserve"> </v>
      </c>
      <c r="Q551" s="20" t="str">
        <f>IF(VLOOKUP(C551,'Current OBD'!$B$6:$AL$2097,35,0)="Yes","11"," ")</f>
        <v xml:space="preserve"> </v>
      </c>
      <c r="R551" s="20" t="str">
        <f>IF(VLOOKUP(C551,'Current OBD'!$B$6:$AL$2097,36,0)="Yes","12"," ")</f>
        <v xml:space="preserve"> </v>
      </c>
      <c r="S551" s="44">
        <v>197</v>
      </c>
      <c r="T551" s="44">
        <v>106</v>
      </c>
      <c r="U551" s="44">
        <v>759</v>
      </c>
      <c r="V551" s="12">
        <f t="shared" si="53"/>
        <v>0.25955204216073779</v>
      </c>
      <c r="W551" s="12">
        <f t="shared" si="54"/>
        <v>0.13965744400527008</v>
      </c>
      <c r="X551" s="12">
        <f t="shared" si="52"/>
        <v>0.39920948616600793</v>
      </c>
    </row>
    <row r="552" spans="1:24">
      <c r="A552" s="17" t="str">
        <f>VLOOKUP(C552,'Current OBD'!$B$6:$K$2098,4,0)</f>
        <v>Island</v>
      </c>
      <c r="B552" s="17" t="str">
        <f>VLOOKUP(C552,'Current OBD'!$B$6:$K$2098,3,0)</f>
        <v>15-201</v>
      </c>
      <c r="C552" s="18">
        <v>663384</v>
      </c>
      <c r="D552" s="8" t="s">
        <v>3086</v>
      </c>
      <c r="E552" s="20" t="str">
        <f>IF(VLOOKUP(C552,'Current OBD'!$B$6:$AL$2097,23,0)="Yes","PK"," ")</f>
        <v xml:space="preserve"> </v>
      </c>
      <c r="F552" s="20" t="str">
        <f>IF(VLOOKUP(C552,'Current OBD'!$B$6:$AL$2097,24,0)="Yes","K"," ")</f>
        <v>K</v>
      </c>
      <c r="G552" s="20" t="str">
        <f>IF(VLOOKUP(C552,'Current OBD'!$B$6:$AL$2097,25,0)="Yes","1"," ")</f>
        <v>1</v>
      </c>
      <c r="H552" s="20" t="str">
        <f>IF(VLOOKUP(C552,'Current OBD'!$B$6:$AL$2097,26,0)="Yes","2"," ")</f>
        <v>2</v>
      </c>
      <c r="I552" s="20" t="str">
        <f>IF(VLOOKUP(C552,'Current OBD'!$B$6:$AL$2097,27,0)="Yes","3"," ")</f>
        <v>3</v>
      </c>
      <c r="J552" s="20" t="str">
        <f>IF(VLOOKUP(C552,'Current OBD'!$B$6:$AL$2097,28,0)="Yes","4"," ")</f>
        <v>4</v>
      </c>
      <c r="K552" s="20" t="str">
        <f>IF(VLOOKUP(C552,'Current OBD'!$B$6:$AL$2097,29,0)="Yes","5"," ")</f>
        <v xml:space="preserve"> </v>
      </c>
      <c r="L552" s="20" t="str">
        <f>IF(VLOOKUP(C552,'Current OBD'!$B$6:$AL$2097,30,0)="Yes","6"," ")</f>
        <v xml:space="preserve"> </v>
      </c>
      <c r="M552" s="20" t="str">
        <f>IF(VLOOKUP(C552,'Current OBD'!$B$6:$AL$2097,31,0)="Yes","7"," ")</f>
        <v xml:space="preserve"> </v>
      </c>
      <c r="N552" s="20" t="str">
        <f>IF(VLOOKUP(C552,'Current OBD'!$B$6:$AL$2097,32,0)="Yes","8"," ")</f>
        <v xml:space="preserve"> </v>
      </c>
      <c r="O552" s="20" t="str">
        <f>IF(VLOOKUP(C552,'Current OBD'!$B$6:$AL$2097,33,0)="Yes","9"," ")</f>
        <v xml:space="preserve"> </v>
      </c>
      <c r="P552" s="20" t="str">
        <f>IF(VLOOKUP(C552,'Current OBD'!$B$6:$AL$2097,34,0)="Yes","10"," ")</f>
        <v xml:space="preserve"> </v>
      </c>
      <c r="Q552" s="20" t="str">
        <f>IF(VLOOKUP(C552,'Current OBD'!$B$6:$AL$2097,35,0)="Yes","11"," ")</f>
        <v xml:space="preserve"> </v>
      </c>
      <c r="R552" s="20" t="str">
        <f>IF(VLOOKUP(C552,'Current OBD'!$B$6:$AL$2097,36,0)="Yes","12"," ")</f>
        <v xml:space="preserve"> </v>
      </c>
      <c r="S552" s="44">
        <v>134</v>
      </c>
      <c r="T552" s="44">
        <v>85</v>
      </c>
      <c r="U552" s="44">
        <v>437</v>
      </c>
      <c r="V552" s="12">
        <f t="shared" si="53"/>
        <v>0.30663615560640733</v>
      </c>
      <c r="W552" s="12">
        <f t="shared" si="54"/>
        <v>0.19450800915331809</v>
      </c>
      <c r="X552" s="12">
        <f t="shared" si="52"/>
        <v>0.50114416475972545</v>
      </c>
    </row>
    <row r="553" spans="1:24">
      <c r="A553" s="26" t="s">
        <v>1007</v>
      </c>
      <c r="B553" s="26" t="s">
        <v>1006</v>
      </c>
      <c r="C553" s="10">
        <v>159313</v>
      </c>
      <c r="D553" s="13" t="s">
        <v>1005</v>
      </c>
      <c r="E553" s="19"/>
      <c r="F553" s="19"/>
      <c r="G553" s="19"/>
      <c r="H553" s="19"/>
      <c r="I553" s="19"/>
      <c r="J553" s="19"/>
      <c r="K553" s="19"/>
      <c r="L553" s="19"/>
      <c r="M553" s="19"/>
      <c r="N553" s="19"/>
      <c r="O553" s="19"/>
      <c r="P553" s="19"/>
      <c r="Q553" s="19"/>
      <c r="R553" s="19"/>
      <c r="S553" s="43">
        <v>287</v>
      </c>
      <c r="T553" s="43">
        <v>54</v>
      </c>
      <c r="U553" s="43">
        <v>997</v>
      </c>
      <c r="V553" s="14"/>
      <c r="W553" s="14"/>
      <c r="X553" s="14">
        <f t="shared" si="52"/>
        <v>0.3420260782347041</v>
      </c>
    </row>
    <row r="554" spans="1:24">
      <c r="A554" s="17" t="str">
        <f>VLOOKUP(C554,'Current OBD'!$B$6:$K$2098,4,0)</f>
        <v>Island</v>
      </c>
      <c r="B554" s="17" t="str">
        <f>VLOOKUP(C554,'Current OBD'!$B$6:$K$2098,3,0)</f>
        <v>15-204</v>
      </c>
      <c r="C554" s="18">
        <v>661373</v>
      </c>
      <c r="D554" s="8" t="s">
        <v>1008</v>
      </c>
      <c r="E554" s="20" t="str">
        <f>IF(VLOOKUP(C554,'Current OBD'!$B$6:$AL$2097,23,0)="Yes","PK"," ")</f>
        <v>PK</v>
      </c>
      <c r="F554" s="20" t="str">
        <f>IF(VLOOKUP(C554,'Current OBD'!$B$6:$AL$2097,24,0)="Yes","K"," ")</f>
        <v>K</v>
      </c>
      <c r="G554" s="20" t="str">
        <f>IF(VLOOKUP(C554,'Current OBD'!$B$6:$AL$2097,25,0)="Yes","1"," ")</f>
        <v>1</v>
      </c>
      <c r="H554" s="20" t="str">
        <f>IF(VLOOKUP(C554,'Current OBD'!$B$6:$AL$2097,26,0)="Yes","2"," ")</f>
        <v>2</v>
      </c>
      <c r="I554" s="20" t="str">
        <f>IF(VLOOKUP(C554,'Current OBD'!$B$6:$AL$2097,27,0)="Yes","3"," ")</f>
        <v>3</v>
      </c>
      <c r="J554" s="20" t="str">
        <f>IF(VLOOKUP(C554,'Current OBD'!$B$6:$AL$2097,28,0)="Yes","4"," ")</f>
        <v>4</v>
      </c>
      <c r="K554" s="20" t="str">
        <f>IF(VLOOKUP(C554,'Current OBD'!$B$6:$AL$2097,29,0)="Yes","5"," ")</f>
        <v>5</v>
      </c>
      <c r="L554" s="20" t="str">
        <f>IF(VLOOKUP(C554,'Current OBD'!$B$6:$AL$2097,30,0)="Yes","6"," ")</f>
        <v xml:space="preserve"> </v>
      </c>
      <c r="M554" s="20" t="str">
        <f>IF(VLOOKUP(C554,'Current OBD'!$B$6:$AL$2097,31,0)="Yes","7"," ")</f>
        <v xml:space="preserve"> </v>
      </c>
      <c r="N554" s="20" t="str">
        <f>IF(VLOOKUP(C554,'Current OBD'!$B$6:$AL$2097,32,0)="Yes","8"," ")</f>
        <v xml:space="preserve"> </v>
      </c>
      <c r="O554" s="20" t="str">
        <f>IF(VLOOKUP(C554,'Current OBD'!$B$6:$AL$2097,33,0)="Yes","9"," ")</f>
        <v xml:space="preserve"> </v>
      </c>
      <c r="P554" s="20" t="str">
        <f>IF(VLOOKUP(C554,'Current OBD'!$B$6:$AL$2097,34,0)="Yes","10"," ")</f>
        <v xml:space="preserve"> </v>
      </c>
      <c r="Q554" s="20" t="str">
        <f>IF(VLOOKUP(C554,'Current OBD'!$B$6:$AL$2097,35,0)="Yes","11"," ")</f>
        <v xml:space="preserve"> </v>
      </c>
      <c r="R554" s="20" t="str">
        <f>IF(VLOOKUP(C554,'Current OBD'!$B$6:$AL$2097,36,0)="Yes","12"," ")</f>
        <v xml:space="preserve"> </v>
      </c>
      <c r="S554" s="44">
        <v>157</v>
      </c>
      <c r="T554" s="44">
        <v>26</v>
      </c>
      <c r="U554" s="44">
        <v>481</v>
      </c>
      <c r="V554" s="12">
        <f>S554/U554</f>
        <v>0.32640332640332642</v>
      </c>
      <c r="W554" s="12">
        <f>T554/U554</f>
        <v>5.4054054054054057E-2</v>
      </c>
      <c r="X554" s="12">
        <f t="shared" si="52"/>
        <v>0.38045738045738048</v>
      </c>
    </row>
    <row r="555" spans="1:24">
      <c r="A555" s="17" t="str">
        <f>VLOOKUP(C555,'Current OBD'!$B$6:$K$2098,4,0)</f>
        <v>Island</v>
      </c>
      <c r="B555" s="17" t="str">
        <f>VLOOKUP(C555,'Current OBD'!$B$6:$K$2098,3,0)</f>
        <v>15-204</v>
      </c>
      <c r="C555" s="18">
        <v>661374</v>
      </c>
      <c r="D555" s="8" t="s">
        <v>1012</v>
      </c>
      <c r="E555" s="20" t="str">
        <f>IF(VLOOKUP(C555,'Current OBD'!$B$6:$AL$2097,23,0)="Yes","PK"," ")</f>
        <v xml:space="preserve"> </v>
      </c>
      <c r="F555" s="20" t="str">
        <f>IF(VLOOKUP(C555,'Current OBD'!$B$6:$AL$2097,24,0)="Yes","K"," ")</f>
        <v xml:space="preserve"> </v>
      </c>
      <c r="G555" s="20" t="str">
        <f>IF(VLOOKUP(C555,'Current OBD'!$B$6:$AL$2097,25,0)="Yes","1"," ")</f>
        <v xml:space="preserve"> </v>
      </c>
      <c r="H555" s="20" t="str">
        <f>IF(VLOOKUP(C555,'Current OBD'!$B$6:$AL$2097,26,0)="Yes","2"," ")</f>
        <v xml:space="preserve"> </v>
      </c>
      <c r="I555" s="20" t="str">
        <f>IF(VLOOKUP(C555,'Current OBD'!$B$6:$AL$2097,27,0)="Yes","3"," ")</f>
        <v xml:space="preserve"> </v>
      </c>
      <c r="J555" s="20" t="str">
        <f>IF(VLOOKUP(C555,'Current OBD'!$B$6:$AL$2097,28,0)="Yes","4"," ")</f>
        <v xml:space="preserve"> </v>
      </c>
      <c r="K555" s="20" t="str">
        <f>IF(VLOOKUP(C555,'Current OBD'!$B$6:$AL$2097,29,0)="Yes","5"," ")</f>
        <v xml:space="preserve"> </v>
      </c>
      <c r="L555" s="20" t="str">
        <f>IF(VLOOKUP(C555,'Current OBD'!$B$6:$AL$2097,30,0)="Yes","6"," ")</f>
        <v xml:space="preserve"> </v>
      </c>
      <c r="M555" s="20" t="str">
        <f>IF(VLOOKUP(C555,'Current OBD'!$B$6:$AL$2097,31,0)="Yes","7"," ")</f>
        <v xml:space="preserve"> </v>
      </c>
      <c r="N555" s="20" t="str">
        <f>IF(VLOOKUP(C555,'Current OBD'!$B$6:$AL$2097,32,0)="Yes","8"," ")</f>
        <v xml:space="preserve"> </v>
      </c>
      <c r="O555" s="20" t="str">
        <f>IF(VLOOKUP(C555,'Current OBD'!$B$6:$AL$2097,33,0)="Yes","9"," ")</f>
        <v>9</v>
      </c>
      <c r="P555" s="20" t="str">
        <f>IF(VLOOKUP(C555,'Current OBD'!$B$6:$AL$2097,34,0)="Yes","10"," ")</f>
        <v>10</v>
      </c>
      <c r="Q555" s="20" t="str">
        <f>IF(VLOOKUP(C555,'Current OBD'!$B$6:$AL$2097,35,0)="Yes","11"," ")</f>
        <v>11</v>
      </c>
      <c r="R555" s="20" t="str">
        <f>IF(VLOOKUP(C555,'Current OBD'!$B$6:$AL$2097,36,0)="Yes","12"," ")</f>
        <v>12</v>
      </c>
      <c r="S555" s="44">
        <v>62</v>
      </c>
      <c r="T555" s="44">
        <v>15</v>
      </c>
      <c r="U555" s="44">
        <v>273</v>
      </c>
      <c r="V555" s="12">
        <f>S555/U555</f>
        <v>0.2271062271062271</v>
      </c>
      <c r="W555" s="12">
        <f>T555/U555</f>
        <v>5.4945054945054944E-2</v>
      </c>
      <c r="X555" s="12">
        <f t="shared" si="52"/>
        <v>0.28205128205128205</v>
      </c>
    </row>
    <row r="556" spans="1:24">
      <c r="A556" s="17" t="str">
        <f>VLOOKUP(C556,'Current OBD'!$B$6:$K$2098,4,0)</f>
        <v>Island</v>
      </c>
      <c r="B556" s="17" t="str">
        <f>VLOOKUP(C556,'Current OBD'!$B$6:$K$2098,3,0)</f>
        <v>15-204</v>
      </c>
      <c r="C556" s="18">
        <v>662764</v>
      </c>
      <c r="D556" s="8" t="s">
        <v>1014</v>
      </c>
      <c r="E556" s="20" t="str">
        <f>IF(VLOOKUP(C556,'Current OBD'!$B$6:$AL$2097,23,0)="Yes","PK"," ")</f>
        <v xml:space="preserve"> </v>
      </c>
      <c r="F556" s="20" t="str">
        <f>IF(VLOOKUP(C556,'Current OBD'!$B$6:$AL$2097,24,0)="Yes","K"," ")</f>
        <v xml:space="preserve"> </v>
      </c>
      <c r="G556" s="20" t="str">
        <f>IF(VLOOKUP(C556,'Current OBD'!$B$6:$AL$2097,25,0)="Yes","1"," ")</f>
        <v xml:space="preserve"> </v>
      </c>
      <c r="H556" s="20" t="str">
        <f>IF(VLOOKUP(C556,'Current OBD'!$B$6:$AL$2097,26,0)="Yes","2"," ")</f>
        <v xml:space="preserve"> </v>
      </c>
      <c r="I556" s="20" t="str">
        <f>IF(VLOOKUP(C556,'Current OBD'!$B$6:$AL$2097,27,0)="Yes","3"," ")</f>
        <v xml:space="preserve"> </v>
      </c>
      <c r="J556" s="20" t="str">
        <f>IF(VLOOKUP(C556,'Current OBD'!$B$6:$AL$2097,28,0)="Yes","4"," ")</f>
        <v xml:space="preserve"> </v>
      </c>
      <c r="K556" s="20" t="str">
        <f>IF(VLOOKUP(C556,'Current OBD'!$B$6:$AL$2097,29,0)="Yes","5"," ")</f>
        <v xml:space="preserve"> </v>
      </c>
      <c r="L556" s="20" t="str">
        <f>IF(VLOOKUP(C556,'Current OBD'!$B$6:$AL$2097,30,0)="Yes","6"," ")</f>
        <v>6</v>
      </c>
      <c r="M556" s="20" t="str">
        <f>IF(VLOOKUP(C556,'Current OBD'!$B$6:$AL$2097,31,0)="Yes","7"," ")</f>
        <v>7</v>
      </c>
      <c r="N556" s="20" t="str">
        <f>IF(VLOOKUP(C556,'Current OBD'!$B$6:$AL$2097,32,0)="Yes","8"," ")</f>
        <v>8</v>
      </c>
      <c r="O556" s="20" t="str">
        <f>IF(VLOOKUP(C556,'Current OBD'!$B$6:$AL$2097,33,0)="Yes","9"," ")</f>
        <v xml:space="preserve"> </v>
      </c>
      <c r="P556" s="20" t="str">
        <f>IF(VLOOKUP(C556,'Current OBD'!$B$6:$AL$2097,34,0)="Yes","10"," ")</f>
        <v xml:space="preserve"> </v>
      </c>
      <c r="Q556" s="20" t="str">
        <f>IF(VLOOKUP(C556,'Current OBD'!$B$6:$AL$2097,35,0)="Yes","11"," ")</f>
        <v xml:space="preserve"> </v>
      </c>
      <c r="R556" s="20" t="str">
        <f>IF(VLOOKUP(C556,'Current OBD'!$B$6:$AL$2097,36,0)="Yes","12"," ")</f>
        <v xml:space="preserve"> </v>
      </c>
      <c r="S556" s="44">
        <v>68</v>
      </c>
      <c r="T556" s="44">
        <v>13</v>
      </c>
      <c r="U556" s="44">
        <v>243</v>
      </c>
      <c r="V556" s="12">
        <f>S556/U556</f>
        <v>0.27983539094650206</v>
      </c>
      <c r="W556" s="12">
        <f>T556/U556</f>
        <v>5.3497942386831275E-2</v>
      </c>
      <c r="X556" s="12">
        <f t="shared" si="52"/>
        <v>0.33333333333333331</v>
      </c>
    </row>
    <row r="557" spans="1:24">
      <c r="A557" s="26" t="s">
        <v>1007</v>
      </c>
      <c r="B557" s="26" t="s">
        <v>4471</v>
      </c>
      <c r="C557" s="10">
        <v>159327</v>
      </c>
      <c r="D557" s="13" t="s">
        <v>4470</v>
      </c>
      <c r="E557" s="19"/>
      <c r="F557" s="19"/>
      <c r="G557" s="19"/>
      <c r="H557" s="19"/>
      <c r="I557" s="19"/>
      <c r="J557" s="19"/>
      <c r="K557" s="19"/>
      <c r="L557" s="19"/>
      <c r="M557" s="19"/>
      <c r="N557" s="19"/>
      <c r="O557" s="19"/>
      <c r="P557" s="19"/>
      <c r="Q557" s="19"/>
      <c r="R557" s="19"/>
      <c r="S557" s="43">
        <v>321</v>
      </c>
      <c r="T557" s="43">
        <v>92</v>
      </c>
      <c r="U557" s="43">
        <v>1281</v>
      </c>
      <c r="V557" s="14"/>
      <c r="W557" s="14"/>
      <c r="X557" s="14">
        <f t="shared" si="52"/>
        <v>0.32240437158469948</v>
      </c>
    </row>
    <row r="558" spans="1:24">
      <c r="A558" s="17" t="str">
        <f>VLOOKUP(C558,'Current OBD'!$B$6:$K$2098,4,0)</f>
        <v>Island</v>
      </c>
      <c r="B558" s="17" t="str">
        <f>VLOOKUP(C558,'Current OBD'!$B$6:$K$2098,3,0)</f>
        <v>15-206</v>
      </c>
      <c r="C558" s="18">
        <v>663064</v>
      </c>
      <c r="D558" s="8" t="s">
        <v>4472</v>
      </c>
      <c r="E558" s="20" t="str">
        <f>IF(VLOOKUP(C558,'Current OBD'!$B$6:$AL$2097,23,0)="Yes","PK"," ")</f>
        <v xml:space="preserve"> </v>
      </c>
      <c r="F558" s="20" t="str">
        <f>IF(VLOOKUP(C558,'Current OBD'!$B$6:$AL$2097,24,0)="Yes","K"," ")</f>
        <v xml:space="preserve"> </v>
      </c>
      <c r="G558" s="20" t="str">
        <f>IF(VLOOKUP(C558,'Current OBD'!$B$6:$AL$2097,25,0)="Yes","1"," ")</f>
        <v xml:space="preserve"> </v>
      </c>
      <c r="H558" s="20" t="str">
        <f>IF(VLOOKUP(C558,'Current OBD'!$B$6:$AL$2097,26,0)="Yes","2"," ")</f>
        <v xml:space="preserve"> </v>
      </c>
      <c r="I558" s="20" t="str">
        <f>IF(VLOOKUP(C558,'Current OBD'!$B$6:$AL$2097,27,0)="Yes","3"," ")</f>
        <v xml:space="preserve"> </v>
      </c>
      <c r="J558" s="20" t="str">
        <f>IF(VLOOKUP(C558,'Current OBD'!$B$6:$AL$2097,28,0)="Yes","4"," ")</f>
        <v xml:space="preserve"> </v>
      </c>
      <c r="K558" s="20" t="str">
        <f>IF(VLOOKUP(C558,'Current OBD'!$B$6:$AL$2097,29,0)="Yes","5"," ")</f>
        <v xml:space="preserve"> </v>
      </c>
      <c r="L558" s="20" t="str">
        <f>IF(VLOOKUP(C558,'Current OBD'!$B$6:$AL$2097,30,0)="Yes","6"," ")</f>
        <v xml:space="preserve"> </v>
      </c>
      <c r="M558" s="20" t="str">
        <f>IF(VLOOKUP(C558,'Current OBD'!$B$6:$AL$2097,31,0)="Yes","7"," ")</f>
        <v xml:space="preserve"> </v>
      </c>
      <c r="N558" s="20" t="str">
        <f>IF(VLOOKUP(C558,'Current OBD'!$B$6:$AL$2097,32,0)="Yes","8"," ")</f>
        <v xml:space="preserve"> </v>
      </c>
      <c r="O558" s="20" t="str">
        <f>IF(VLOOKUP(C558,'Current OBD'!$B$6:$AL$2097,33,0)="Yes","9"," ")</f>
        <v>9</v>
      </c>
      <c r="P558" s="20" t="str">
        <f>IF(VLOOKUP(C558,'Current OBD'!$B$6:$AL$2097,34,0)="Yes","10"," ")</f>
        <v>10</v>
      </c>
      <c r="Q558" s="20" t="str">
        <f>IF(VLOOKUP(C558,'Current OBD'!$B$6:$AL$2097,35,0)="Yes","11"," ")</f>
        <v>11</v>
      </c>
      <c r="R558" s="20" t="str">
        <f>IF(VLOOKUP(C558,'Current OBD'!$B$6:$AL$2097,36,0)="Yes","12"," ")</f>
        <v>12</v>
      </c>
      <c r="S558" s="44">
        <v>45</v>
      </c>
      <c r="T558" s="44">
        <v>0</v>
      </c>
      <c r="U558" s="44">
        <v>55</v>
      </c>
      <c r="V558" s="12">
        <f>S558/U558</f>
        <v>0.81818181818181823</v>
      </c>
      <c r="W558" s="12">
        <f>T558/U558</f>
        <v>0</v>
      </c>
      <c r="X558" s="12">
        <f t="shared" si="52"/>
        <v>0.81818181818181823</v>
      </c>
    </row>
    <row r="559" spans="1:24">
      <c r="A559" s="17" t="str">
        <f>VLOOKUP(C559,'Current OBD'!$B$6:$K$2098,4,0)</f>
        <v>Island</v>
      </c>
      <c r="B559" s="17" t="str">
        <f>VLOOKUP(C559,'Current OBD'!$B$6:$K$2098,3,0)</f>
        <v>15-206</v>
      </c>
      <c r="C559" s="18">
        <v>660781</v>
      </c>
      <c r="D559" s="8" t="s">
        <v>4477</v>
      </c>
      <c r="E559" s="20" t="str">
        <f>IF(VLOOKUP(C559,'Current OBD'!$B$6:$AL$2097,23,0)="Yes","PK"," ")</f>
        <v>PK</v>
      </c>
      <c r="F559" s="20" t="str">
        <f>IF(VLOOKUP(C559,'Current OBD'!$B$6:$AL$2097,24,0)="Yes","K"," ")</f>
        <v>K</v>
      </c>
      <c r="G559" s="20" t="str">
        <f>IF(VLOOKUP(C559,'Current OBD'!$B$6:$AL$2097,25,0)="Yes","1"," ")</f>
        <v>1</v>
      </c>
      <c r="H559" s="20" t="str">
        <f>IF(VLOOKUP(C559,'Current OBD'!$B$6:$AL$2097,26,0)="Yes","2"," ")</f>
        <v>2</v>
      </c>
      <c r="I559" s="20" t="str">
        <f>IF(VLOOKUP(C559,'Current OBD'!$B$6:$AL$2097,27,0)="Yes","3"," ")</f>
        <v>3</v>
      </c>
      <c r="J559" s="20" t="str">
        <f>IF(VLOOKUP(C559,'Current OBD'!$B$6:$AL$2097,28,0)="Yes","4"," ")</f>
        <v>4</v>
      </c>
      <c r="K559" s="20" t="str">
        <f>IF(VLOOKUP(C559,'Current OBD'!$B$6:$AL$2097,29,0)="Yes","5"," ")</f>
        <v>5</v>
      </c>
      <c r="L559" s="20" t="str">
        <f>IF(VLOOKUP(C559,'Current OBD'!$B$6:$AL$2097,30,0)="Yes","6"," ")</f>
        <v xml:space="preserve"> </v>
      </c>
      <c r="M559" s="20" t="str">
        <f>IF(VLOOKUP(C559,'Current OBD'!$B$6:$AL$2097,31,0)="Yes","7"," ")</f>
        <v xml:space="preserve"> </v>
      </c>
      <c r="N559" s="20" t="str">
        <f>IF(VLOOKUP(C559,'Current OBD'!$B$6:$AL$2097,32,0)="Yes","8"," ")</f>
        <v xml:space="preserve"> </v>
      </c>
      <c r="O559" s="20" t="str">
        <f>IF(VLOOKUP(C559,'Current OBD'!$B$6:$AL$2097,33,0)="Yes","9"," ")</f>
        <v xml:space="preserve"> </v>
      </c>
      <c r="P559" s="20" t="str">
        <f>IF(VLOOKUP(C559,'Current OBD'!$B$6:$AL$2097,34,0)="Yes","10"," ")</f>
        <v xml:space="preserve"> </v>
      </c>
      <c r="Q559" s="20" t="str">
        <f>IF(VLOOKUP(C559,'Current OBD'!$B$6:$AL$2097,35,0)="Yes","11"," ")</f>
        <v xml:space="preserve"> </v>
      </c>
      <c r="R559" s="20" t="str">
        <f>IF(VLOOKUP(C559,'Current OBD'!$B$6:$AL$2097,36,0)="Yes","12"," ")</f>
        <v xml:space="preserve"> </v>
      </c>
      <c r="S559" s="44">
        <v>126</v>
      </c>
      <c r="T559" s="44">
        <v>37</v>
      </c>
      <c r="U559" s="44">
        <v>529</v>
      </c>
      <c r="V559" s="12">
        <f>S559/U559</f>
        <v>0.23818525519848771</v>
      </c>
      <c r="W559" s="12">
        <f>T559/U559</f>
        <v>6.9943289224952743E-2</v>
      </c>
      <c r="X559" s="12">
        <f t="shared" si="52"/>
        <v>0.30812854442344045</v>
      </c>
    </row>
    <row r="560" spans="1:24">
      <c r="A560" s="17" t="str">
        <f>VLOOKUP(C560,'Current OBD'!$B$6:$K$2098,4,0)</f>
        <v>Island</v>
      </c>
      <c r="B560" s="17" t="str">
        <f>VLOOKUP(C560,'Current OBD'!$B$6:$K$2098,3,0)</f>
        <v>15-206</v>
      </c>
      <c r="C560" s="18">
        <v>660785</v>
      </c>
      <c r="D560" s="8" t="s">
        <v>4479</v>
      </c>
      <c r="E560" s="20" t="str">
        <f>IF(VLOOKUP(C560,'Current OBD'!$B$6:$AL$2097,23,0)="Yes","PK"," ")</f>
        <v xml:space="preserve"> </v>
      </c>
      <c r="F560" s="20" t="str">
        <f>IF(VLOOKUP(C560,'Current OBD'!$B$6:$AL$2097,24,0)="Yes","K"," ")</f>
        <v xml:space="preserve"> </v>
      </c>
      <c r="G560" s="20" t="str">
        <f>IF(VLOOKUP(C560,'Current OBD'!$B$6:$AL$2097,25,0)="Yes","1"," ")</f>
        <v xml:space="preserve"> </v>
      </c>
      <c r="H560" s="20" t="str">
        <f>IF(VLOOKUP(C560,'Current OBD'!$B$6:$AL$2097,26,0)="Yes","2"," ")</f>
        <v xml:space="preserve"> </v>
      </c>
      <c r="I560" s="20" t="str">
        <f>IF(VLOOKUP(C560,'Current OBD'!$B$6:$AL$2097,27,0)="Yes","3"," ")</f>
        <v xml:space="preserve"> </v>
      </c>
      <c r="J560" s="20" t="str">
        <f>IF(VLOOKUP(C560,'Current OBD'!$B$6:$AL$2097,28,0)="Yes","4"," ")</f>
        <v xml:space="preserve"> </v>
      </c>
      <c r="K560" s="20" t="str">
        <f>IF(VLOOKUP(C560,'Current OBD'!$B$6:$AL$2097,29,0)="Yes","5"," ")</f>
        <v xml:space="preserve"> </v>
      </c>
      <c r="L560" s="20" t="str">
        <f>IF(VLOOKUP(C560,'Current OBD'!$B$6:$AL$2097,30,0)="Yes","6"," ")</f>
        <v xml:space="preserve"> </v>
      </c>
      <c r="M560" s="20" t="str">
        <f>IF(VLOOKUP(C560,'Current OBD'!$B$6:$AL$2097,31,0)="Yes","7"," ")</f>
        <v xml:space="preserve"> </v>
      </c>
      <c r="N560" s="20" t="str">
        <f>IF(VLOOKUP(C560,'Current OBD'!$B$6:$AL$2097,32,0)="Yes","8"," ")</f>
        <v xml:space="preserve"> </v>
      </c>
      <c r="O560" s="20" t="str">
        <f>IF(VLOOKUP(C560,'Current OBD'!$B$6:$AL$2097,33,0)="Yes","9"," ")</f>
        <v>9</v>
      </c>
      <c r="P560" s="20" t="str">
        <f>IF(VLOOKUP(C560,'Current OBD'!$B$6:$AL$2097,34,0)="Yes","10"," ")</f>
        <v>10</v>
      </c>
      <c r="Q560" s="20" t="str">
        <f>IF(VLOOKUP(C560,'Current OBD'!$B$6:$AL$2097,35,0)="Yes","11"," ")</f>
        <v>11</v>
      </c>
      <c r="R560" s="20" t="str">
        <f>IF(VLOOKUP(C560,'Current OBD'!$B$6:$AL$2097,36,0)="Yes","12"," ")</f>
        <v>12</v>
      </c>
      <c r="S560" s="44">
        <v>79</v>
      </c>
      <c r="T560" s="44">
        <v>37</v>
      </c>
      <c r="U560" s="44">
        <v>398</v>
      </c>
      <c r="V560" s="12">
        <f>S560/U560</f>
        <v>0.19849246231155779</v>
      </c>
      <c r="W560" s="12">
        <f>T560/U560</f>
        <v>9.2964824120603015E-2</v>
      </c>
      <c r="X560" s="12">
        <f t="shared" si="52"/>
        <v>0.29145728643216079</v>
      </c>
    </row>
    <row r="561" spans="1:24">
      <c r="A561" s="17" t="str">
        <f>VLOOKUP(C561,'Current OBD'!$B$6:$K$2098,4,0)</f>
        <v>Island</v>
      </c>
      <c r="B561" s="17" t="str">
        <f>VLOOKUP(C561,'Current OBD'!$B$6:$K$2098,3,0)</f>
        <v>15-206</v>
      </c>
      <c r="C561" s="18">
        <v>660783</v>
      </c>
      <c r="D561" s="8" t="s">
        <v>4481</v>
      </c>
      <c r="E561" s="20" t="str">
        <f>IF(VLOOKUP(C561,'Current OBD'!$B$6:$AL$2097,23,0)="Yes","PK"," ")</f>
        <v xml:space="preserve"> </v>
      </c>
      <c r="F561" s="20" t="str">
        <f>IF(VLOOKUP(C561,'Current OBD'!$B$6:$AL$2097,24,0)="Yes","K"," ")</f>
        <v xml:space="preserve"> </v>
      </c>
      <c r="G561" s="20" t="str">
        <f>IF(VLOOKUP(C561,'Current OBD'!$B$6:$AL$2097,25,0)="Yes","1"," ")</f>
        <v xml:space="preserve"> </v>
      </c>
      <c r="H561" s="20" t="str">
        <f>IF(VLOOKUP(C561,'Current OBD'!$B$6:$AL$2097,26,0)="Yes","2"," ")</f>
        <v xml:space="preserve"> </v>
      </c>
      <c r="I561" s="20" t="str">
        <f>IF(VLOOKUP(C561,'Current OBD'!$B$6:$AL$2097,27,0)="Yes","3"," ")</f>
        <v xml:space="preserve"> </v>
      </c>
      <c r="J561" s="20" t="str">
        <f>IF(VLOOKUP(C561,'Current OBD'!$B$6:$AL$2097,28,0)="Yes","4"," ")</f>
        <v xml:space="preserve"> </v>
      </c>
      <c r="K561" s="20" t="str">
        <f>IF(VLOOKUP(C561,'Current OBD'!$B$6:$AL$2097,29,0)="Yes","5"," ")</f>
        <v xml:space="preserve"> </v>
      </c>
      <c r="L561" s="20" t="str">
        <f>IF(VLOOKUP(C561,'Current OBD'!$B$6:$AL$2097,30,0)="Yes","6"," ")</f>
        <v>6</v>
      </c>
      <c r="M561" s="20" t="str">
        <f>IF(VLOOKUP(C561,'Current OBD'!$B$6:$AL$2097,31,0)="Yes","7"," ")</f>
        <v>7</v>
      </c>
      <c r="N561" s="20" t="str">
        <f>IF(VLOOKUP(C561,'Current OBD'!$B$6:$AL$2097,32,0)="Yes","8"," ")</f>
        <v>8</v>
      </c>
      <c r="O561" s="20" t="str">
        <f>IF(VLOOKUP(C561,'Current OBD'!$B$6:$AL$2097,33,0)="Yes","9"," ")</f>
        <v xml:space="preserve"> </v>
      </c>
      <c r="P561" s="20" t="str">
        <f>IF(VLOOKUP(C561,'Current OBD'!$B$6:$AL$2097,34,0)="Yes","10"," ")</f>
        <v xml:space="preserve"> </v>
      </c>
      <c r="Q561" s="20" t="str">
        <f>IF(VLOOKUP(C561,'Current OBD'!$B$6:$AL$2097,35,0)="Yes","11"," ")</f>
        <v xml:space="preserve"> </v>
      </c>
      <c r="R561" s="20" t="str">
        <f>IF(VLOOKUP(C561,'Current OBD'!$B$6:$AL$2097,36,0)="Yes","12"," ")</f>
        <v xml:space="preserve"> </v>
      </c>
      <c r="S561" s="44">
        <v>71</v>
      </c>
      <c r="T561" s="44">
        <v>18</v>
      </c>
      <c r="U561" s="44">
        <v>299</v>
      </c>
      <c r="V561" s="12">
        <f>S561/U561</f>
        <v>0.23745819397993312</v>
      </c>
      <c r="W561" s="12">
        <f>T561/U561</f>
        <v>6.0200668896321072E-2</v>
      </c>
      <c r="X561" s="12">
        <f t="shared" si="52"/>
        <v>0.2976588628762542</v>
      </c>
    </row>
    <row r="562" spans="1:24">
      <c r="A562" s="26" t="s">
        <v>543</v>
      </c>
      <c r="B562" s="26" t="s">
        <v>3698</v>
      </c>
      <c r="C562" s="10">
        <v>159455</v>
      </c>
      <c r="D562" s="13" t="s">
        <v>3697</v>
      </c>
      <c r="E562" s="19"/>
      <c r="F562" s="19"/>
      <c r="G562" s="19"/>
      <c r="H562" s="19"/>
      <c r="I562" s="19"/>
      <c r="J562" s="19"/>
      <c r="K562" s="19"/>
      <c r="L562" s="19"/>
      <c r="M562" s="19"/>
      <c r="N562" s="19"/>
      <c r="O562" s="19"/>
      <c r="P562" s="19"/>
      <c r="Q562" s="19"/>
      <c r="R562" s="19"/>
      <c r="S562" s="43">
        <v>40</v>
      </c>
      <c r="T562" s="43">
        <v>0</v>
      </c>
      <c r="U562" s="43">
        <v>40</v>
      </c>
      <c r="V562" s="14"/>
      <c r="W562" s="14"/>
      <c r="X562" s="14">
        <f t="shared" si="52"/>
        <v>1</v>
      </c>
    </row>
    <row r="563" spans="1:24">
      <c r="A563" s="17" t="str">
        <f>VLOOKUP(C563,'Current OBD'!$B$6:$K$2098,4,0)</f>
        <v>Jefferson</v>
      </c>
      <c r="B563" s="17" t="str">
        <f>VLOOKUP(C563,'Current OBD'!$B$6:$K$2098,3,0)</f>
        <v>16-020</v>
      </c>
      <c r="C563" s="18">
        <v>661375</v>
      </c>
      <c r="D563" s="8" t="s">
        <v>3699</v>
      </c>
      <c r="E563" s="20" t="str">
        <f>IF(VLOOKUP(C563,'Current OBD'!$B$6:$AL$2097,23,0)="Yes","PK"," ")</f>
        <v xml:space="preserve"> </v>
      </c>
      <c r="F563" s="20" t="str">
        <f>IF(VLOOKUP(C563,'Current OBD'!$B$6:$AL$2097,24,0)="Yes","K"," ")</f>
        <v>K</v>
      </c>
      <c r="G563" s="20" t="str">
        <f>IF(VLOOKUP(C563,'Current OBD'!$B$6:$AL$2097,25,0)="Yes","1"," ")</f>
        <v>1</v>
      </c>
      <c r="H563" s="20" t="str">
        <f>IF(VLOOKUP(C563,'Current OBD'!$B$6:$AL$2097,26,0)="Yes","2"," ")</f>
        <v>2</v>
      </c>
      <c r="I563" s="20" t="str">
        <f>IF(VLOOKUP(C563,'Current OBD'!$B$6:$AL$2097,27,0)="Yes","3"," ")</f>
        <v>3</v>
      </c>
      <c r="J563" s="20" t="str">
        <f>IF(VLOOKUP(C563,'Current OBD'!$B$6:$AL$2097,28,0)="Yes","4"," ")</f>
        <v>4</v>
      </c>
      <c r="K563" s="20" t="str">
        <f>IF(VLOOKUP(C563,'Current OBD'!$B$6:$AL$2097,29,0)="Yes","5"," ")</f>
        <v>5</v>
      </c>
      <c r="L563" s="20" t="str">
        <f>IF(VLOOKUP(C563,'Current OBD'!$B$6:$AL$2097,30,0)="Yes","6"," ")</f>
        <v>6</v>
      </c>
      <c r="M563" s="20" t="str">
        <f>IF(VLOOKUP(C563,'Current OBD'!$B$6:$AL$2097,31,0)="Yes","7"," ")</f>
        <v>7</v>
      </c>
      <c r="N563" s="20" t="str">
        <f>IF(VLOOKUP(C563,'Current OBD'!$B$6:$AL$2097,32,0)="Yes","8"," ")</f>
        <v>8</v>
      </c>
      <c r="O563" s="20" t="str">
        <f>IF(VLOOKUP(C563,'Current OBD'!$B$6:$AL$2097,33,0)="Yes","9"," ")</f>
        <v xml:space="preserve"> </v>
      </c>
      <c r="P563" s="20" t="str">
        <f>IF(VLOOKUP(C563,'Current OBD'!$B$6:$AL$2097,34,0)="Yes","10"," ")</f>
        <v xml:space="preserve"> </v>
      </c>
      <c r="Q563" s="20" t="str">
        <f>IF(VLOOKUP(C563,'Current OBD'!$B$6:$AL$2097,35,0)="Yes","11"," ")</f>
        <v xml:space="preserve"> </v>
      </c>
      <c r="R563" s="20" t="str">
        <f>IF(VLOOKUP(C563,'Current OBD'!$B$6:$AL$2097,36,0)="Yes","12"," ")</f>
        <v xml:space="preserve"> </v>
      </c>
      <c r="S563" s="44">
        <v>40</v>
      </c>
      <c r="T563" s="44">
        <v>0</v>
      </c>
      <c r="U563" s="44">
        <v>40</v>
      </c>
      <c r="V563" s="12">
        <f>S563/U563</f>
        <v>1</v>
      </c>
      <c r="W563" s="12">
        <f>T563/U563</f>
        <v>0</v>
      </c>
      <c r="X563" s="12">
        <f t="shared" si="52"/>
        <v>1</v>
      </c>
    </row>
    <row r="564" spans="1:24">
      <c r="A564" s="26" t="s">
        <v>543</v>
      </c>
      <c r="B564" s="26" t="s">
        <v>3698</v>
      </c>
      <c r="C564" s="10">
        <v>159322</v>
      </c>
      <c r="D564" s="13" t="s">
        <v>3703</v>
      </c>
      <c r="E564" s="19"/>
      <c r="F564" s="19"/>
      <c r="G564" s="19"/>
      <c r="H564" s="19"/>
      <c r="I564" s="19"/>
      <c r="J564" s="19"/>
      <c r="K564" s="19"/>
      <c r="L564" s="19"/>
      <c r="M564" s="19"/>
      <c r="N564" s="19"/>
      <c r="O564" s="19"/>
      <c r="P564" s="19"/>
      <c r="Q564" s="19"/>
      <c r="R564" s="19"/>
      <c r="S564" s="43">
        <v>131</v>
      </c>
      <c r="T564" s="43">
        <v>0</v>
      </c>
      <c r="U564" s="43">
        <v>199</v>
      </c>
      <c r="V564" s="14"/>
      <c r="W564" s="14"/>
      <c r="X564" s="14">
        <f t="shared" si="52"/>
        <v>0.65829145728643212</v>
      </c>
    </row>
    <row r="565" spans="1:24">
      <c r="A565" s="26" t="s">
        <v>543</v>
      </c>
      <c r="B565" s="26" t="s">
        <v>542</v>
      </c>
      <c r="C565" s="10">
        <v>160000</v>
      </c>
      <c r="D565" s="13" t="s">
        <v>541</v>
      </c>
      <c r="E565" s="19"/>
      <c r="F565" s="19"/>
      <c r="G565" s="19"/>
      <c r="H565" s="19"/>
      <c r="I565" s="19"/>
      <c r="J565" s="19"/>
      <c r="K565" s="19"/>
      <c r="L565" s="19"/>
      <c r="M565" s="19"/>
      <c r="N565" s="19"/>
      <c r="O565" s="19"/>
      <c r="P565" s="19"/>
      <c r="Q565" s="19"/>
      <c r="R565" s="19"/>
      <c r="S565" s="43">
        <v>63</v>
      </c>
      <c r="T565" s="43">
        <v>0</v>
      </c>
      <c r="U565" s="43">
        <v>77</v>
      </c>
      <c r="V565" s="14"/>
      <c r="W565" s="14"/>
      <c r="X565" s="14">
        <f t="shared" si="52"/>
        <v>0.81818181818181823</v>
      </c>
    </row>
    <row r="566" spans="1:24">
      <c r="A566" s="17" t="str">
        <f>VLOOKUP(C566,'Current OBD'!$B$6:$K$2098,4,0)</f>
        <v>Jefferson</v>
      </c>
      <c r="B566" s="17" t="str">
        <f>VLOOKUP(C566,'Current OBD'!$B$6:$K$2098,3,0)</f>
        <v>16-046</v>
      </c>
      <c r="C566" s="18">
        <v>660792</v>
      </c>
      <c r="D566" s="8" t="s">
        <v>544</v>
      </c>
      <c r="E566" s="20" t="str">
        <f>IF(VLOOKUP(C566,'Current OBD'!$B$6:$AL$2097,23,0)="Yes","PK"," ")</f>
        <v xml:space="preserve"> </v>
      </c>
      <c r="F566" s="20" t="str">
        <f>IF(VLOOKUP(C566,'Current OBD'!$B$6:$AL$2097,24,0)="Yes","K"," ")</f>
        <v>K</v>
      </c>
      <c r="G566" s="20" t="str">
        <f>IF(VLOOKUP(C566,'Current OBD'!$B$6:$AL$2097,25,0)="Yes","1"," ")</f>
        <v>1</v>
      </c>
      <c r="H566" s="20" t="str">
        <f>IF(VLOOKUP(C566,'Current OBD'!$B$6:$AL$2097,26,0)="Yes","2"," ")</f>
        <v>2</v>
      </c>
      <c r="I566" s="20" t="str">
        <f>IF(VLOOKUP(C566,'Current OBD'!$B$6:$AL$2097,27,0)="Yes","3"," ")</f>
        <v>3</v>
      </c>
      <c r="J566" s="20" t="str">
        <f>IF(VLOOKUP(C566,'Current OBD'!$B$6:$AL$2097,28,0)="Yes","4"," ")</f>
        <v>4</v>
      </c>
      <c r="K566" s="20" t="str">
        <f>IF(VLOOKUP(C566,'Current OBD'!$B$6:$AL$2097,29,0)="Yes","5"," ")</f>
        <v>5</v>
      </c>
      <c r="L566" s="20" t="str">
        <f>IF(VLOOKUP(C566,'Current OBD'!$B$6:$AL$2097,30,0)="Yes","6"," ")</f>
        <v>6</v>
      </c>
      <c r="M566" s="20" t="str">
        <f>IF(VLOOKUP(C566,'Current OBD'!$B$6:$AL$2097,31,0)="Yes","7"," ")</f>
        <v>7</v>
      </c>
      <c r="N566" s="20" t="str">
        <f>IF(VLOOKUP(C566,'Current OBD'!$B$6:$AL$2097,32,0)="Yes","8"," ")</f>
        <v>8</v>
      </c>
      <c r="O566" s="20" t="str">
        <f>IF(VLOOKUP(C566,'Current OBD'!$B$6:$AL$2097,33,0)="Yes","9"," ")</f>
        <v xml:space="preserve"> </v>
      </c>
      <c r="P566" s="20" t="str">
        <f>IF(VLOOKUP(C566,'Current OBD'!$B$6:$AL$2097,34,0)="Yes","10"," ")</f>
        <v xml:space="preserve"> </v>
      </c>
      <c r="Q566" s="20" t="str">
        <f>IF(VLOOKUP(C566,'Current OBD'!$B$6:$AL$2097,35,0)="Yes","11"," ")</f>
        <v xml:space="preserve"> </v>
      </c>
      <c r="R566" s="20" t="str">
        <f>IF(VLOOKUP(C566,'Current OBD'!$B$6:$AL$2097,36,0)="Yes","12"," ")</f>
        <v xml:space="preserve"> </v>
      </c>
      <c r="S566" s="44">
        <v>63</v>
      </c>
      <c r="T566" s="44">
        <v>0</v>
      </c>
      <c r="U566" s="44">
        <v>77</v>
      </c>
      <c r="V566" s="12">
        <f>S566/U566</f>
        <v>0.81818181818181823</v>
      </c>
      <c r="W566" s="12">
        <f>T566/U566</f>
        <v>0</v>
      </c>
      <c r="X566" s="12">
        <f t="shared" si="52"/>
        <v>0.81818181818181823</v>
      </c>
    </row>
    <row r="567" spans="1:24">
      <c r="A567" s="17" t="str">
        <f>VLOOKUP(C567,'Current OBD'!$B$6:$K$2098,4,0)</f>
        <v>Jefferson</v>
      </c>
      <c r="B567" s="17" t="str">
        <f>VLOOKUP(C567,'Current OBD'!$B$6:$K$2098,3,0)</f>
        <v>16-048</v>
      </c>
      <c r="C567" s="18">
        <v>660793</v>
      </c>
      <c r="D567" s="8" t="s">
        <v>3705</v>
      </c>
      <c r="E567" s="20" t="str">
        <f>IF(VLOOKUP(C567,'Current OBD'!$B$6:$AL$2097,23,0)="Yes","PK"," ")</f>
        <v xml:space="preserve"> </v>
      </c>
      <c r="F567" s="20" t="str">
        <f>IF(VLOOKUP(C567,'Current OBD'!$B$6:$AL$2097,24,0)="Yes","K"," ")</f>
        <v>K</v>
      </c>
      <c r="G567" s="20" t="str">
        <f>IF(VLOOKUP(C567,'Current OBD'!$B$6:$AL$2097,25,0)="Yes","1"," ")</f>
        <v>1</v>
      </c>
      <c r="H567" s="20" t="str">
        <f>IF(VLOOKUP(C567,'Current OBD'!$B$6:$AL$2097,26,0)="Yes","2"," ")</f>
        <v>2</v>
      </c>
      <c r="I567" s="20" t="str">
        <f>IF(VLOOKUP(C567,'Current OBD'!$B$6:$AL$2097,27,0)="Yes","3"," ")</f>
        <v>3</v>
      </c>
      <c r="J567" s="20" t="str">
        <f>IF(VLOOKUP(C567,'Current OBD'!$B$6:$AL$2097,28,0)="Yes","4"," ")</f>
        <v>4</v>
      </c>
      <c r="K567" s="20" t="str">
        <f>IF(VLOOKUP(C567,'Current OBD'!$B$6:$AL$2097,29,0)="Yes","5"," ")</f>
        <v>5</v>
      </c>
      <c r="L567" s="20" t="str">
        <f>IF(VLOOKUP(C567,'Current OBD'!$B$6:$AL$2097,30,0)="Yes","6"," ")</f>
        <v>6</v>
      </c>
      <c r="M567" s="20" t="str">
        <f>IF(VLOOKUP(C567,'Current OBD'!$B$6:$AL$2097,31,0)="Yes","7"," ")</f>
        <v>7</v>
      </c>
      <c r="N567" s="20" t="str">
        <f>IF(VLOOKUP(C567,'Current OBD'!$B$6:$AL$2097,32,0)="Yes","8"," ")</f>
        <v>8</v>
      </c>
      <c r="O567" s="20" t="str">
        <f>IF(VLOOKUP(C567,'Current OBD'!$B$6:$AL$2097,33,0)="Yes","9"," ")</f>
        <v>9</v>
      </c>
      <c r="P567" s="20" t="str">
        <f>IF(VLOOKUP(C567,'Current OBD'!$B$6:$AL$2097,34,0)="Yes","10"," ")</f>
        <v>10</v>
      </c>
      <c r="Q567" s="20" t="str">
        <f>IF(VLOOKUP(C567,'Current OBD'!$B$6:$AL$2097,35,0)="Yes","11"," ")</f>
        <v>11</v>
      </c>
      <c r="R567" s="20" t="str">
        <f>IF(VLOOKUP(C567,'Current OBD'!$B$6:$AL$2097,36,0)="Yes","12"," ")</f>
        <v>12</v>
      </c>
      <c r="S567" s="44">
        <v>131</v>
      </c>
      <c r="T567" s="44">
        <v>0</v>
      </c>
      <c r="U567" s="44">
        <v>199</v>
      </c>
      <c r="V567" s="12">
        <f>S567/U567</f>
        <v>0.65829145728643212</v>
      </c>
      <c r="W567" s="12">
        <f>T567/U567</f>
        <v>0</v>
      </c>
      <c r="X567" s="12">
        <f t="shared" si="52"/>
        <v>0.65829145728643212</v>
      </c>
    </row>
    <row r="568" spans="1:24">
      <c r="A568" s="26" t="s">
        <v>543</v>
      </c>
      <c r="B568" s="26" t="s">
        <v>834</v>
      </c>
      <c r="C568" s="10">
        <v>159347</v>
      </c>
      <c r="D568" s="13" t="s">
        <v>833</v>
      </c>
      <c r="E568" s="19"/>
      <c r="F568" s="19"/>
      <c r="G568" s="19"/>
      <c r="H568" s="19"/>
      <c r="I568" s="19"/>
      <c r="J568" s="19"/>
      <c r="K568" s="19"/>
      <c r="L568" s="19"/>
      <c r="M568" s="19"/>
      <c r="N568" s="19"/>
      <c r="O568" s="19"/>
      <c r="P568" s="19"/>
      <c r="Q568" s="19"/>
      <c r="R568" s="19"/>
      <c r="S568" s="43">
        <v>479</v>
      </c>
      <c r="T568" s="43">
        <v>0</v>
      </c>
      <c r="U568" s="43">
        <v>663</v>
      </c>
      <c r="V568" s="14"/>
      <c r="W568" s="14"/>
      <c r="X568" s="14">
        <f t="shared" si="52"/>
        <v>0.72247360482654599</v>
      </c>
    </row>
    <row r="569" spans="1:24">
      <c r="A569" s="17" t="str">
        <f>VLOOKUP(C569,'Current OBD'!$B$6:$K$2098,4,0)</f>
        <v>Jefferson</v>
      </c>
      <c r="B569" s="17" t="str">
        <f>VLOOKUP(C569,'Current OBD'!$B$6:$K$2098,3,0)</f>
        <v>16-049</v>
      </c>
      <c r="C569" s="18">
        <v>660797</v>
      </c>
      <c r="D569" s="8" t="s">
        <v>835</v>
      </c>
      <c r="E569" s="20" t="str">
        <f>IF(VLOOKUP(C569,'Current OBD'!$B$6:$AL$2097,23,0)="Yes","PK"," ")</f>
        <v>PK</v>
      </c>
      <c r="F569" s="20" t="str">
        <f>IF(VLOOKUP(C569,'Current OBD'!$B$6:$AL$2097,24,0)="Yes","K"," ")</f>
        <v>K</v>
      </c>
      <c r="G569" s="20" t="str">
        <f>IF(VLOOKUP(C569,'Current OBD'!$B$6:$AL$2097,25,0)="Yes","1"," ")</f>
        <v>1</v>
      </c>
      <c r="H569" s="20" t="str">
        <f>IF(VLOOKUP(C569,'Current OBD'!$B$6:$AL$2097,26,0)="Yes","2"," ")</f>
        <v xml:space="preserve"> </v>
      </c>
      <c r="I569" s="20" t="str">
        <f>IF(VLOOKUP(C569,'Current OBD'!$B$6:$AL$2097,27,0)="Yes","3"," ")</f>
        <v xml:space="preserve"> </v>
      </c>
      <c r="J569" s="20" t="str">
        <f>IF(VLOOKUP(C569,'Current OBD'!$B$6:$AL$2097,28,0)="Yes","4"," ")</f>
        <v xml:space="preserve"> </v>
      </c>
      <c r="K569" s="20" t="str">
        <f>IF(VLOOKUP(C569,'Current OBD'!$B$6:$AL$2097,29,0)="Yes","5"," ")</f>
        <v xml:space="preserve"> </v>
      </c>
      <c r="L569" s="20" t="str">
        <f>IF(VLOOKUP(C569,'Current OBD'!$B$6:$AL$2097,30,0)="Yes","6"," ")</f>
        <v xml:space="preserve"> </v>
      </c>
      <c r="M569" s="20" t="str">
        <f>IF(VLOOKUP(C569,'Current OBD'!$B$6:$AL$2097,31,0)="Yes","7"," ")</f>
        <v xml:space="preserve"> </v>
      </c>
      <c r="N569" s="20" t="str">
        <f>IF(VLOOKUP(C569,'Current OBD'!$B$6:$AL$2097,32,0)="Yes","8"," ")</f>
        <v xml:space="preserve"> </v>
      </c>
      <c r="O569" s="20" t="str">
        <f>IF(VLOOKUP(C569,'Current OBD'!$B$6:$AL$2097,33,0)="Yes","9"," ")</f>
        <v xml:space="preserve"> </v>
      </c>
      <c r="P569" s="20" t="str">
        <f>IF(VLOOKUP(C569,'Current OBD'!$B$6:$AL$2097,34,0)="Yes","10"," ")</f>
        <v xml:space="preserve"> </v>
      </c>
      <c r="Q569" s="20" t="str">
        <f>IF(VLOOKUP(C569,'Current OBD'!$B$6:$AL$2097,35,0)="Yes","11"," ")</f>
        <v xml:space="preserve"> </v>
      </c>
      <c r="R569" s="20" t="str">
        <f>IF(VLOOKUP(C569,'Current OBD'!$B$6:$AL$2097,36,0)="Yes","12"," ")</f>
        <v xml:space="preserve"> </v>
      </c>
      <c r="S569" s="44">
        <v>89</v>
      </c>
      <c r="T569" s="44">
        <v>0</v>
      </c>
      <c r="U569" s="44">
        <v>108</v>
      </c>
      <c r="V569" s="12">
        <f>S569/U569</f>
        <v>0.82407407407407407</v>
      </c>
      <c r="W569" s="12">
        <f>T569/U569</f>
        <v>0</v>
      </c>
      <c r="X569" s="12">
        <f t="shared" si="52"/>
        <v>0.82407407407407407</v>
      </c>
    </row>
    <row r="570" spans="1:24">
      <c r="A570" s="17" t="str">
        <f>VLOOKUP(C570,'Current OBD'!$B$6:$K$2098,4,0)</f>
        <v>Jefferson</v>
      </c>
      <c r="B570" s="17" t="str">
        <f>VLOOKUP(C570,'Current OBD'!$B$6:$K$2098,3,0)</f>
        <v>16-049</v>
      </c>
      <c r="C570" s="18">
        <v>660794</v>
      </c>
      <c r="D570" s="8" t="s">
        <v>839</v>
      </c>
      <c r="E570" s="20" t="str">
        <f>IF(VLOOKUP(C570,'Current OBD'!$B$6:$AL$2097,23,0)="Yes","PK"," ")</f>
        <v xml:space="preserve"> </v>
      </c>
      <c r="F570" s="20" t="str">
        <f>IF(VLOOKUP(C570,'Current OBD'!$B$6:$AL$2097,24,0)="Yes","K"," ")</f>
        <v xml:space="preserve"> </v>
      </c>
      <c r="G570" s="20" t="str">
        <f>IF(VLOOKUP(C570,'Current OBD'!$B$6:$AL$2097,25,0)="Yes","1"," ")</f>
        <v xml:space="preserve"> </v>
      </c>
      <c r="H570" s="20" t="str">
        <f>IF(VLOOKUP(C570,'Current OBD'!$B$6:$AL$2097,26,0)="Yes","2"," ")</f>
        <v>2</v>
      </c>
      <c r="I570" s="20" t="str">
        <f>IF(VLOOKUP(C570,'Current OBD'!$B$6:$AL$2097,27,0)="Yes","3"," ")</f>
        <v>3</v>
      </c>
      <c r="J570" s="20" t="str">
        <f>IF(VLOOKUP(C570,'Current OBD'!$B$6:$AL$2097,28,0)="Yes","4"," ")</f>
        <v>4</v>
      </c>
      <c r="K570" s="20" t="str">
        <f>IF(VLOOKUP(C570,'Current OBD'!$B$6:$AL$2097,29,0)="Yes","5"," ")</f>
        <v>5</v>
      </c>
      <c r="L570" s="20" t="str">
        <f>IF(VLOOKUP(C570,'Current OBD'!$B$6:$AL$2097,30,0)="Yes","6"," ")</f>
        <v>6</v>
      </c>
      <c r="M570" s="20" t="str">
        <f>IF(VLOOKUP(C570,'Current OBD'!$B$6:$AL$2097,31,0)="Yes","7"," ")</f>
        <v xml:space="preserve"> </v>
      </c>
      <c r="N570" s="20" t="str">
        <f>IF(VLOOKUP(C570,'Current OBD'!$B$6:$AL$2097,32,0)="Yes","8"," ")</f>
        <v xml:space="preserve"> </v>
      </c>
      <c r="O570" s="20" t="str">
        <f>IF(VLOOKUP(C570,'Current OBD'!$B$6:$AL$2097,33,0)="Yes","9"," ")</f>
        <v xml:space="preserve"> </v>
      </c>
      <c r="P570" s="20" t="str">
        <f>IF(VLOOKUP(C570,'Current OBD'!$B$6:$AL$2097,34,0)="Yes","10"," ")</f>
        <v xml:space="preserve"> </v>
      </c>
      <c r="Q570" s="20" t="str">
        <f>IF(VLOOKUP(C570,'Current OBD'!$B$6:$AL$2097,35,0)="Yes","11"," ")</f>
        <v xml:space="preserve"> </v>
      </c>
      <c r="R570" s="20" t="str">
        <f>IF(VLOOKUP(C570,'Current OBD'!$B$6:$AL$2097,36,0)="Yes","12"," ")</f>
        <v xml:space="preserve"> </v>
      </c>
      <c r="S570" s="44">
        <v>223</v>
      </c>
      <c r="T570" s="44">
        <v>0</v>
      </c>
      <c r="U570" s="44">
        <v>283</v>
      </c>
      <c r="V570" s="12">
        <f>S570/U570</f>
        <v>0.78798586572438167</v>
      </c>
      <c r="W570" s="12">
        <f>T570/U570</f>
        <v>0</v>
      </c>
      <c r="X570" s="12">
        <f t="shared" si="52"/>
        <v>0.78798586572438167</v>
      </c>
    </row>
    <row r="571" spans="1:24">
      <c r="A571" s="17" t="str">
        <f>VLOOKUP(C571,'Current OBD'!$B$6:$K$2098,4,0)</f>
        <v>Jefferson</v>
      </c>
      <c r="B571" s="17" t="str">
        <f>VLOOKUP(C571,'Current OBD'!$B$6:$K$2098,3,0)</f>
        <v>16-049</v>
      </c>
      <c r="C571" s="18">
        <v>660796</v>
      </c>
      <c r="D571" s="8" t="s">
        <v>843</v>
      </c>
      <c r="E571" s="20" t="str">
        <f>IF(VLOOKUP(C571,'Current OBD'!$B$6:$AL$2097,23,0)="Yes","PK"," ")</f>
        <v xml:space="preserve"> </v>
      </c>
      <c r="F571" s="20" t="str">
        <f>IF(VLOOKUP(C571,'Current OBD'!$B$6:$AL$2097,24,0)="Yes","K"," ")</f>
        <v xml:space="preserve"> </v>
      </c>
      <c r="G571" s="20" t="str">
        <f>IF(VLOOKUP(C571,'Current OBD'!$B$6:$AL$2097,25,0)="Yes","1"," ")</f>
        <v xml:space="preserve"> </v>
      </c>
      <c r="H571" s="20" t="str">
        <f>IF(VLOOKUP(C571,'Current OBD'!$B$6:$AL$2097,26,0)="Yes","2"," ")</f>
        <v xml:space="preserve"> </v>
      </c>
      <c r="I571" s="20" t="str">
        <f>IF(VLOOKUP(C571,'Current OBD'!$B$6:$AL$2097,27,0)="Yes","3"," ")</f>
        <v xml:space="preserve"> </v>
      </c>
      <c r="J571" s="20" t="str">
        <f>IF(VLOOKUP(C571,'Current OBD'!$B$6:$AL$2097,28,0)="Yes","4"," ")</f>
        <v xml:space="preserve"> </v>
      </c>
      <c r="K571" s="20" t="str">
        <f>IF(VLOOKUP(C571,'Current OBD'!$B$6:$AL$2097,29,0)="Yes","5"," ")</f>
        <v xml:space="preserve"> </v>
      </c>
      <c r="L571" s="20" t="str">
        <f>IF(VLOOKUP(C571,'Current OBD'!$B$6:$AL$2097,30,0)="Yes","6"," ")</f>
        <v xml:space="preserve"> </v>
      </c>
      <c r="M571" s="20" t="str">
        <f>IF(VLOOKUP(C571,'Current OBD'!$B$6:$AL$2097,31,0)="Yes","7"," ")</f>
        <v>7</v>
      </c>
      <c r="N571" s="20" t="str">
        <f>IF(VLOOKUP(C571,'Current OBD'!$B$6:$AL$2097,32,0)="Yes","8"," ")</f>
        <v>8</v>
      </c>
      <c r="O571" s="20" t="str">
        <f>IF(VLOOKUP(C571,'Current OBD'!$B$6:$AL$2097,33,0)="Yes","9"," ")</f>
        <v>9</v>
      </c>
      <c r="P571" s="20" t="str">
        <f>IF(VLOOKUP(C571,'Current OBD'!$B$6:$AL$2097,34,0)="Yes","10"," ")</f>
        <v>10</v>
      </c>
      <c r="Q571" s="20" t="str">
        <f>IF(VLOOKUP(C571,'Current OBD'!$B$6:$AL$2097,35,0)="Yes","11"," ")</f>
        <v>11</v>
      </c>
      <c r="R571" s="20" t="str">
        <f>IF(VLOOKUP(C571,'Current OBD'!$B$6:$AL$2097,36,0)="Yes","12"," ")</f>
        <v>12</v>
      </c>
      <c r="S571" s="44">
        <v>167</v>
      </c>
      <c r="T571" s="44">
        <v>0</v>
      </c>
      <c r="U571" s="44">
        <v>272</v>
      </c>
      <c r="V571" s="12">
        <f>S571/U571</f>
        <v>0.61397058823529416</v>
      </c>
      <c r="W571" s="12">
        <f>T571/U571</f>
        <v>0</v>
      </c>
      <c r="X571" s="12">
        <f t="shared" si="52"/>
        <v>0.61397058823529416</v>
      </c>
    </row>
    <row r="572" spans="1:24">
      <c r="A572" s="26" t="s">
        <v>543</v>
      </c>
      <c r="B572" s="26" t="s">
        <v>3572</v>
      </c>
      <c r="C572" s="10">
        <v>159440</v>
      </c>
      <c r="D572" s="13" t="s">
        <v>3571</v>
      </c>
      <c r="E572" s="19"/>
      <c r="F572" s="19"/>
      <c r="G572" s="19"/>
      <c r="H572" s="19"/>
      <c r="I572" s="19"/>
      <c r="J572" s="19"/>
      <c r="K572" s="19"/>
      <c r="L572" s="19"/>
      <c r="M572" s="19"/>
      <c r="N572" s="19"/>
      <c r="O572" s="19"/>
      <c r="P572" s="19"/>
      <c r="Q572" s="19"/>
      <c r="R572" s="19"/>
      <c r="S572" s="43">
        <v>396</v>
      </c>
      <c r="T572" s="43">
        <v>136</v>
      </c>
      <c r="U572" s="43">
        <v>1222</v>
      </c>
      <c r="V572" s="14"/>
      <c r="W572" s="14"/>
      <c r="X572" s="14">
        <f t="shared" si="52"/>
        <v>0.43535188216039278</v>
      </c>
    </row>
    <row r="573" spans="1:24">
      <c r="A573" s="17" t="s">
        <v>543</v>
      </c>
      <c r="B573" s="17" t="str">
        <f>VLOOKUP(C573,'Current OBD'!$B$6:$K$2098,3,0)</f>
        <v>16-050</v>
      </c>
      <c r="C573" s="18">
        <v>660809</v>
      </c>
      <c r="D573" s="8" t="s">
        <v>3573</v>
      </c>
      <c r="E573" s="20" t="str">
        <f>IF(VLOOKUP(C573,'Current OBD'!$B$6:$AL$2097,23,0)="Yes","PK"," ")</f>
        <v xml:space="preserve"> </v>
      </c>
      <c r="F573" s="20" t="str">
        <f>IF(VLOOKUP(C573,'Current OBD'!$B$6:$AL$2097,24,0)="Yes","K"," ")</f>
        <v xml:space="preserve"> </v>
      </c>
      <c r="G573" s="20" t="str">
        <f>IF(VLOOKUP(C573,'Current OBD'!$B$6:$AL$2097,25,0)="Yes","1"," ")</f>
        <v xml:space="preserve"> </v>
      </c>
      <c r="H573" s="20" t="str">
        <f>IF(VLOOKUP(C573,'Current OBD'!$B$6:$AL$2097,26,0)="Yes","2"," ")</f>
        <v xml:space="preserve"> </v>
      </c>
      <c r="I573" s="20" t="str">
        <f>IF(VLOOKUP(C573,'Current OBD'!$B$6:$AL$2097,27,0)="Yes","3"," ")</f>
        <v xml:space="preserve"> </v>
      </c>
      <c r="J573" s="20" t="str">
        <f>IF(VLOOKUP(C573,'Current OBD'!$B$6:$AL$2097,28,0)="Yes","4"," ")</f>
        <v xml:space="preserve"> </v>
      </c>
      <c r="K573" s="20" t="str">
        <f>IF(VLOOKUP(C573,'Current OBD'!$B$6:$AL$2097,29,0)="Yes","5"," ")</f>
        <v xml:space="preserve"> </v>
      </c>
      <c r="L573" s="20" t="str">
        <f>IF(VLOOKUP(C573,'Current OBD'!$B$6:$AL$2097,30,0)="Yes","6"," ")</f>
        <v>6</v>
      </c>
      <c r="M573" s="20" t="str">
        <f>IF(VLOOKUP(C573,'Current OBD'!$B$6:$AL$2097,31,0)="Yes","7"," ")</f>
        <v>7</v>
      </c>
      <c r="N573" s="20" t="str">
        <f>IF(VLOOKUP(C573,'Current OBD'!$B$6:$AL$2097,32,0)="Yes","8"," ")</f>
        <v>8</v>
      </c>
      <c r="O573" s="20" t="str">
        <f>IF(VLOOKUP(C573,'Current OBD'!$B$6:$AL$2097,33,0)="Yes","9"," ")</f>
        <v xml:space="preserve"> </v>
      </c>
      <c r="P573" s="20" t="str">
        <f>IF(VLOOKUP(C573,'Current OBD'!$B$6:$AL$2097,34,0)="Yes","10"," ")</f>
        <v xml:space="preserve"> </v>
      </c>
      <c r="Q573" s="20" t="str">
        <f>IF(VLOOKUP(C573,'Current OBD'!$B$6:$AL$2097,35,0)="Yes","11"," ")</f>
        <v xml:space="preserve"> </v>
      </c>
      <c r="R573" s="20" t="str">
        <f>IF(VLOOKUP(C573,'Current OBD'!$B$6:$AL$2097,36,0)="Yes","12"," ")</f>
        <v xml:space="preserve"> </v>
      </c>
      <c r="S573" s="44">
        <v>72</v>
      </c>
      <c r="T573" s="44">
        <v>27</v>
      </c>
      <c r="U573" s="44">
        <v>228</v>
      </c>
      <c r="V573" s="12">
        <f>S573/U573</f>
        <v>0.31578947368421051</v>
      </c>
      <c r="W573" s="12">
        <f>T573/U573</f>
        <v>0.11842105263157894</v>
      </c>
      <c r="X573" s="12">
        <f t="shared" si="52"/>
        <v>0.43421052631578949</v>
      </c>
    </row>
    <row r="574" spans="1:24">
      <c r="A574" s="17" t="str">
        <f>VLOOKUP(C574,'Current OBD'!$B$6:$K$2098,4,0)</f>
        <v>Jefferson</v>
      </c>
      <c r="B574" s="17" t="str">
        <f>VLOOKUP(C574,'Current OBD'!$B$6:$K$2098,3,0)</f>
        <v>16-050</v>
      </c>
      <c r="C574" s="18">
        <v>665887</v>
      </c>
      <c r="D574" s="8" t="s">
        <v>3576</v>
      </c>
      <c r="E574" s="20" t="str">
        <f>IF(VLOOKUP(C574,'Current OBD'!$B$6:$AL$2097,23,0)="Yes","PK"," ")</f>
        <v xml:space="preserve"> </v>
      </c>
      <c r="F574" s="20" t="str">
        <f>IF(VLOOKUP(C574,'Current OBD'!$B$6:$AL$2097,24,0)="Yes","K"," ")</f>
        <v>K</v>
      </c>
      <c r="G574" s="20" t="str">
        <f>IF(VLOOKUP(C574,'Current OBD'!$B$6:$AL$2097,25,0)="Yes","1"," ")</f>
        <v>1</v>
      </c>
      <c r="H574" s="20" t="str">
        <f>IF(VLOOKUP(C574,'Current OBD'!$B$6:$AL$2097,26,0)="Yes","2"," ")</f>
        <v>2</v>
      </c>
      <c r="I574" s="20" t="str">
        <f>IF(VLOOKUP(C574,'Current OBD'!$B$6:$AL$2097,27,0)="Yes","3"," ")</f>
        <v>3</v>
      </c>
      <c r="J574" s="20" t="str">
        <f>IF(VLOOKUP(C574,'Current OBD'!$B$6:$AL$2097,28,0)="Yes","4"," ")</f>
        <v>4</v>
      </c>
      <c r="K574" s="20" t="str">
        <f>IF(VLOOKUP(C574,'Current OBD'!$B$6:$AL$2097,29,0)="Yes","5"," ")</f>
        <v>5</v>
      </c>
      <c r="L574" s="20" t="str">
        <f>IF(VLOOKUP(C574,'Current OBD'!$B$6:$AL$2097,30,0)="Yes","6"," ")</f>
        <v>6</v>
      </c>
      <c r="M574" s="20" t="str">
        <f>IF(VLOOKUP(C574,'Current OBD'!$B$6:$AL$2097,31,0)="Yes","7"," ")</f>
        <v>7</v>
      </c>
      <c r="N574" s="20" t="str">
        <f>IF(VLOOKUP(C574,'Current OBD'!$B$6:$AL$2097,32,0)="Yes","8"," ")</f>
        <v>8</v>
      </c>
      <c r="O574" s="20" t="str">
        <f>IF(VLOOKUP(C574,'Current OBD'!$B$6:$AL$2097,33,0)="Yes","9"," ")</f>
        <v>9</v>
      </c>
      <c r="P574" s="20" t="str">
        <f>IF(VLOOKUP(C574,'Current OBD'!$B$6:$AL$2097,34,0)="Yes","10"," ")</f>
        <v>10</v>
      </c>
      <c r="Q574" s="20" t="str">
        <f>IF(VLOOKUP(C574,'Current OBD'!$B$6:$AL$2097,35,0)="Yes","11"," ")</f>
        <v>11</v>
      </c>
      <c r="R574" s="20" t="str">
        <f>IF(VLOOKUP(C574,'Current OBD'!$B$6:$AL$2097,36,0)="Yes","12"," ")</f>
        <v>12</v>
      </c>
      <c r="S574" s="44">
        <v>58</v>
      </c>
      <c r="T574" s="44">
        <v>17</v>
      </c>
      <c r="U574" s="44">
        <v>140</v>
      </c>
      <c r="V574" s="12">
        <f>S574/U574</f>
        <v>0.41428571428571431</v>
      </c>
      <c r="W574" s="12">
        <f>T574/U574</f>
        <v>0.12142857142857143</v>
      </c>
      <c r="X574" s="12">
        <f t="shared" si="52"/>
        <v>0.5357142857142857</v>
      </c>
    </row>
    <row r="575" spans="1:24">
      <c r="A575" s="17" t="str">
        <f>VLOOKUP(C575,'Current OBD'!$B$6:$K$2098,4,0)</f>
        <v>Jefferson</v>
      </c>
      <c r="B575" s="17" t="str">
        <f>VLOOKUP(C575,'Current OBD'!$B$6:$K$2098,3,0)</f>
        <v>16-050</v>
      </c>
      <c r="C575" s="18">
        <v>660810</v>
      </c>
      <c r="D575" s="8" t="s">
        <v>3579</v>
      </c>
      <c r="E575" s="20" t="str">
        <f>IF(VLOOKUP(C575,'Current OBD'!$B$6:$AL$2097,23,0)="Yes","PK"," ")</f>
        <v xml:space="preserve"> </v>
      </c>
      <c r="F575" s="20" t="str">
        <f>IF(VLOOKUP(C575,'Current OBD'!$B$6:$AL$2097,24,0)="Yes","K"," ")</f>
        <v xml:space="preserve"> </v>
      </c>
      <c r="G575" s="20" t="str">
        <f>IF(VLOOKUP(C575,'Current OBD'!$B$6:$AL$2097,25,0)="Yes","1"," ")</f>
        <v xml:space="preserve"> </v>
      </c>
      <c r="H575" s="20" t="str">
        <f>IF(VLOOKUP(C575,'Current OBD'!$B$6:$AL$2097,26,0)="Yes","2"," ")</f>
        <v xml:space="preserve"> </v>
      </c>
      <c r="I575" s="20" t="str">
        <f>IF(VLOOKUP(C575,'Current OBD'!$B$6:$AL$2097,27,0)="Yes","3"," ")</f>
        <v xml:space="preserve"> </v>
      </c>
      <c r="J575" s="20" t="str">
        <f>IF(VLOOKUP(C575,'Current OBD'!$B$6:$AL$2097,28,0)="Yes","4"," ")</f>
        <v xml:space="preserve"> </v>
      </c>
      <c r="K575" s="20" t="str">
        <f>IF(VLOOKUP(C575,'Current OBD'!$B$6:$AL$2097,29,0)="Yes","5"," ")</f>
        <v xml:space="preserve"> </v>
      </c>
      <c r="L575" s="20" t="str">
        <f>IF(VLOOKUP(C575,'Current OBD'!$B$6:$AL$2097,30,0)="Yes","6"," ")</f>
        <v xml:space="preserve"> </v>
      </c>
      <c r="M575" s="20" t="str">
        <f>IF(VLOOKUP(C575,'Current OBD'!$B$6:$AL$2097,31,0)="Yes","7"," ")</f>
        <v xml:space="preserve"> </v>
      </c>
      <c r="N575" s="20" t="str">
        <f>IF(VLOOKUP(C575,'Current OBD'!$B$6:$AL$2097,32,0)="Yes","8"," ")</f>
        <v xml:space="preserve"> </v>
      </c>
      <c r="O575" s="20" t="str">
        <f>IF(VLOOKUP(C575,'Current OBD'!$B$6:$AL$2097,33,0)="Yes","9"," ")</f>
        <v>9</v>
      </c>
      <c r="P575" s="20" t="str">
        <f>IF(VLOOKUP(C575,'Current OBD'!$B$6:$AL$2097,34,0)="Yes","10"," ")</f>
        <v>10</v>
      </c>
      <c r="Q575" s="20" t="str">
        <f>IF(VLOOKUP(C575,'Current OBD'!$B$6:$AL$2097,35,0)="Yes","11"," ")</f>
        <v>11</v>
      </c>
      <c r="R575" s="20" t="str">
        <f>IF(VLOOKUP(C575,'Current OBD'!$B$6:$AL$2097,36,0)="Yes","12"," ")</f>
        <v>12</v>
      </c>
      <c r="S575" s="44">
        <v>119</v>
      </c>
      <c r="T575" s="44">
        <v>37</v>
      </c>
      <c r="U575" s="44">
        <v>367</v>
      </c>
      <c r="V575" s="12">
        <f>S575/U575</f>
        <v>0.3242506811989101</v>
      </c>
      <c r="W575" s="12">
        <f>T575/U575</f>
        <v>0.1008174386920981</v>
      </c>
      <c r="X575" s="12">
        <f t="shared" si="52"/>
        <v>0.42506811989100818</v>
      </c>
    </row>
    <row r="576" spans="1:24">
      <c r="A576" s="17" t="str">
        <f>VLOOKUP(C576,'Current OBD'!$B$6:$K$2098,4,0)</f>
        <v>Jefferson</v>
      </c>
      <c r="B576" s="17" t="str">
        <f>VLOOKUP(C576,'Current OBD'!$B$6:$K$2098,3,0)</f>
        <v>16-050</v>
      </c>
      <c r="C576" s="18">
        <v>663283</v>
      </c>
      <c r="D576" s="8" t="s">
        <v>3581</v>
      </c>
      <c r="E576" s="20" t="str">
        <f>IF(VLOOKUP(C576,'Current OBD'!$B$6:$AL$2097,23,0)="Yes","PK"," ")</f>
        <v>PK</v>
      </c>
      <c r="F576" s="20" t="str">
        <f>IF(VLOOKUP(C576,'Current OBD'!$B$6:$AL$2097,24,0)="Yes","K"," ")</f>
        <v>K</v>
      </c>
      <c r="G576" s="20" t="str">
        <f>IF(VLOOKUP(C576,'Current OBD'!$B$6:$AL$2097,25,0)="Yes","1"," ")</f>
        <v>1</v>
      </c>
      <c r="H576" s="20" t="str">
        <f>IF(VLOOKUP(C576,'Current OBD'!$B$6:$AL$2097,26,0)="Yes","2"," ")</f>
        <v>2</v>
      </c>
      <c r="I576" s="20" t="str">
        <f>IF(VLOOKUP(C576,'Current OBD'!$B$6:$AL$2097,27,0)="Yes","3"," ")</f>
        <v>3</v>
      </c>
      <c r="J576" s="20" t="str">
        <f>IF(VLOOKUP(C576,'Current OBD'!$B$6:$AL$2097,28,0)="Yes","4"," ")</f>
        <v>4</v>
      </c>
      <c r="K576" s="20" t="str">
        <f>IF(VLOOKUP(C576,'Current OBD'!$B$6:$AL$2097,29,0)="Yes","5"," ")</f>
        <v>5</v>
      </c>
      <c r="L576" s="20" t="str">
        <f>IF(VLOOKUP(C576,'Current OBD'!$B$6:$AL$2097,30,0)="Yes","6"," ")</f>
        <v xml:space="preserve"> </v>
      </c>
      <c r="M576" s="20" t="str">
        <f>IF(VLOOKUP(C576,'Current OBD'!$B$6:$AL$2097,31,0)="Yes","7"," ")</f>
        <v xml:space="preserve"> </v>
      </c>
      <c r="N576" s="20" t="str">
        <f>IF(VLOOKUP(C576,'Current OBD'!$B$6:$AL$2097,32,0)="Yes","8"," ")</f>
        <v xml:space="preserve"> </v>
      </c>
      <c r="O576" s="20" t="str">
        <f>IF(VLOOKUP(C576,'Current OBD'!$B$6:$AL$2097,33,0)="Yes","9"," ")</f>
        <v xml:space="preserve"> </v>
      </c>
      <c r="P576" s="20" t="str">
        <f>IF(VLOOKUP(C576,'Current OBD'!$B$6:$AL$2097,34,0)="Yes","10"," ")</f>
        <v xml:space="preserve"> </v>
      </c>
      <c r="Q576" s="20" t="str">
        <f>IF(VLOOKUP(C576,'Current OBD'!$B$6:$AL$2097,35,0)="Yes","11"," ")</f>
        <v xml:space="preserve"> </v>
      </c>
      <c r="R576" s="20" t="str">
        <f>IF(VLOOKUP(C576,'Current OBD'!$B$6:$AL$2097,36,0)="Yes","12"," ")</f>
        <v xml:space="preserve"> </v>
      </c>
      <c r="S576" s="44">
        <v>147</v>
      </c>
      <c r="T576" s="44">
        <v>55</v>
      </c>
      <c r="U576" s="44">
        <v>487</v>
      </c>
      <c r="V576" s="12">
        <f>S576/U576</f>
        <v>0.30184804928131415</v>
      </c>
      <c r="W576" s="12">
        <f>T576/U576</f>
        <v>0.11293634496919917</v>
      </c>
      <c r="X576" s="12">
        <f t="shared" si="52"/>
        <v>0.41478439425051333</v>
      </c>
    </row>
    <row r="577" spans="1:24">
      <c r="A577" s="26" t="s">
        <v>153</v>
      </c>
      <c r="B577" s="26" t="s">
        <v>4001</v>
      </c>
      <c r="C577" s="10">
        <v>159880</v>
      </c>
      <c r="D577" s="13" t="s">
        <v>4000</v>
      </c>
      <c r="E577" s="19"/>
      <c r="F577" s="19"/>
      <c r="G577" s="19"/>
      <c r="H577" s="19"/>
      <c r="I577" s="19"/>
      <c r="J577" s="19"/>
      <c r="K577" s="19"/>
      <c r="L577" s="19"/>
      <c r="M577" s="19"/>
      <c r="N577" s="19"/>
      <c r="O577" s="19"/>
      <c r="P577" s="19"/>
      <c r="Q577" s="19"/>
      <c r="R577" s="19"/>
      <c r="S577" s="43">
        <v>17009</v>
      </c>
      <c r="T577" s="43">
        <v>859</v>
      </c>
      <c r="U577" s="43">
        <v>51144</v>
      </c>
      <c r="V577" s="14"/>
      <c r="W577" s="14"/>
      <c r="X577" s="14">
        <f t="shared" ref="X577:X640" si="55">(S577+T577)/U577</f>
        <v>0.34936649460347252</v>
      </c>
    </row>
    <row r="578" spans="1:24">
      <c r="A578" s="17" t="str">
        <f>VLOOKUP(C578,'Current OBD'!$B$6:$K$2098,4,0)</f>
        <v>King</v>
      </c>
      <c r="B578" s="17" t="str">
        <f>VLOOKUP(C578,'Current OBD'!$B$6:$K$2098,3,0)</f>
        <v>17-001</v>
      </c>
      <c r="C578" s="18">
        <v>660345</v>
      </c>
      <c r="D578" s="8" t="s">
        <v>4002</v>
      </c>
      <c r="E578" s="20" t="str">
        <f>IF(VLOOKUP(C578,'Current OBD'!$B$6:$AL$2097,23,0)="Yes","PK"," ")</f>
        <v xml:space="preserve"> </v>
      </c>
      <c r="F578" s="20" t="str">
        <f>IF(VLOOKUP(C578,'Current OBD'!$B$6:$AL$2097,24,0)="Yes","K"," ")</f>
        <v>K</v>
      </c>
      <c r="G578" s="20" t="str">
        <f>IF(VLOOKUP(C578,'Current OBD'!$B$6:$AL$2097,25,0)="Yes","1"," ")</f>
        <v>1</v>
      </c>
      <c r="H578" s="20" t="str">
        <f>IF(VLOOKUP(C578,'Current OBD'!$B$6:$AL$2097,26,0)="Yes","2"," ")</f>
        <v>2</v>
      </c>
      <c r="I578" s="20" t="str">
        <f>IF(VLOOKUP(C578,'Current OBD'!$B$6:$AL$2097,27,0)="Yes","3"," ")</f>
        <v>3</v>
      </c>
      <c r="J578" s="20" t="str">
        <f>IF(VLOOKUP(C578,'Current OBD'!$B$6:$AL$2097,28,0)="Yes","4"," ")</f>
        <v>4</v>
      </c>
      <c r="K578" s="20" t="str">
        <f>IF(VLOOKUP(C578,'Current OBD'!$B$6:$AL$2097,29,0)="Yes","5"," ")</f>
        <v>5</v>
      </c>
      <c r="L578" s="20" t="str">
        <f>IF(VLOOKUP(C578,'Current OBD'!$B$6:$AL$2097,30,0)="Yes","6"," ")</f>
        <v xml:space="preserve"> </v>
      </c>
      <c r="M578" s="20" t="str">
        <f>IF(VLOOKUP(C578,'Current OBD'!$B$6:$AL$2097,31,0)="Yes","7"," ")</f>
        <v xml:space="preserve"> </v>
      </c>
      <c r="N578" s="20" t="str">
        <f>IF(VLOOKUP(C578,'Current OBD'!$B$6:$AL$2097,32,0)="Yes","8"," ")</f>
        <v xml:space="preserve"> </v>
      </c>
      <c r="O578" s="20" t="str">
        <f>IF(VLOOKUP(C578,'Current OBD'!$B$6:$AL$2097,33,0)="Yes","9"," ")</f>
        <v xml:space="preserve"> </v>
      </c>
      <c r="P578" s="20" t="str">
        <f>IF(VLOOKUP(C578,'Current OBD'!$B$6:$AL$2097,34,0)="Yes","10"," ")</f>
        <v xml:space="preserve"> </v>
      </c>
      <c r="Q578" s="20" t="str">
        <f>IF(VLOOKUP(C578,'Current OBD'!$B$6:$AL$2097,35,0)="Yes","11"," ")</f>
        <v xml:space="preserve"> </v>
      </c>
      <c r="R578" s="20" t="str">
        <f>IF(VLOOKUP(C578,'Current OBD'!$B$6:$AL$2097,36,0)="Yes","12"," ")</f>
        <v xml:space="preserve"> </v>
      </c>
      <c r="S578" s="44">
        <v>28</v>
      </c>
      <c r="T578" s="44">
        <v>7</v>
      </c>
      <c r="U578" s="44">
        <v>303</v>
      </c>
      <c r="V578" s="12">
        <f t="shared" ref="V578:V609" si="56">S578/U578</f>
        <v>9.2409240924092403E-2</v>
      </c>
      <c r="W578" s="12">
        <f t="shared" ref="W578:W609" si="57">T578/U578</f>
        <v>2.3102310231023101E-2</v>
      </c>
      <c r="X578" s="12">
        <f t="shared" si="55"/>
        <v>0.11551155115511551</v>
      </c>
    </row>
    <row r="579" spans="1:24">
      <c r="A579" s="17" t="str">
        <f>VLOOKUP(C579,'Current OBD'!$B$6:$K$2098,4,0)</f>
        <v>King</v>
      </c>
      <c r="B579" s="17" t="str">
        <f>VLOOKUP(C579,'Current OBD'!$B$6:$K$2098,3,0)</f>
        <v>17-001</v>
      </c>
      <c r="C579" s="18">
        <v>660347</v>
      </c>
      <c r="D579" s="8" t="s">
        <v>4005</v>
      </c>
      <c r="E579" s="20" t="str">
        <f>IF(VLOOKUP(C579,'Current OBD'!$B$6:$AL$2097,23,0)="Yes","PK"," ")</f>
        <v xml:space="preserve"> </v>
      </c>
      <c r="F579" s="20" t="str">
        <f>IF(VLOOKUP(C579,'Current OBD'!$B$6:$AL$2097,24,0)="Yes","K"," ")</f>
        <v xml:space="preserve"> </v>
      </c>
      <c r="G579" s="20" t="str">
        <f>IF(VLOOKUP(C579,'Current OBD'!$B$6:$AL$2097,25,0)="Yes","1"," ")</f>
        <v xml:space="preserve"> </v>
      </c>
      <c r="H579" s="20" t="str">
        <f>IF(VLOOKUP(C579,'Current OBD'!$B$6:$AL$2097,26,0)="Yes","2"," ")</f>
        <v xml:space="preserve"> </v>
      </c>
      <c r="I579" s="20" t="str">
        <f>IF(VLOOKUP(C579,'Current OBD'!$B$6:$AL$2097,27,0)="Yes","3"," ")</f>
        <v xml:space="preserve"> </v>
      </c>
      <c r="J579" s="20" t="str">
        <f>IF(VLOOKUP(C579,'Current OBD'!$B$6:$AL$2097,28,0)="Yes","4"," ")</f>
        <v xml:space="preserve"> </v>
      </c>
      <c r="K579" s="20" t="str">
        <f>IF(VLOOKUP(C579,'Current OBD'!$B$6:$AL$2097,29,0)="Yes","5"," ")</f>
        <v xml:space="preserve"> </v>
      </c>
      <c r="L579" s="20" t="str">
        <f>IF(VLOOKUP(C579,'Current OBD'!$B$6:$AL$2097,30,0)="Yes","6"," ")</f>
        <v>6</v>
      </c>
      <c r="M579" s="20" t="str">
        <f>IF(VLOOKUP(C579,'Current OBD'!$B$6:$AL$2097,31,0)="Yes","7"," ")</f>
        <v>7</v>
      </c>
      <c r="N579" s="20" t="str">
        <f>IF(VLOOKUP(C579,'Current OBD'!$B$6:$AL$2097,32,0)="Yes","8"," ")</f>
        <v>8</v>
      </c>
      <c r="O579" s="20" t="str">
        <f>IF(VLOOKUP(C579,'Current OBD'!$B$6:$AL$2097,33,0)="Yes","9"," ")</f>
        <v xml:space="preserve"> </v>
      </c>
      <c r="P579" s="20" t="str">
        <f>IF(VLOOKUP(C579,'Current OBD'!$B$6:$AL$2097,34,0)="Yes","10"," ")</f>
        <v xml:space="preserve"> </v>
      </c>
      <c r="Q579" s="20" t="str">
        <f>IF(VLOOKUP(C579,'Current OBD'!$B$6:$AL$2097,35,0)="Yes","11"," ")</f>
        <v xml:space="preserve"> </v>
      </c>
      <c r="R579" s="20" t="str">
        <f>IF(VLOOKUP(C579,'Current OBD'!$B$6:$AL$2097,36,0)="Yes","12"," ")</f>
        <v xml:space="preserve"> </v>
      </c>
      <c r="S579" s="44">
        <v>627</v>
      </c>
      <c r="T579" s="44">
        <v>0</v>
      </c>
      <c r="U579" s="44">
        <v>809</v>
      </c>
      <c r="V579" s="12">
        <f t="shared" si="56"/>
        <v>0.77503090234857852</v>
      </c>
      <c r="W579" s="12">
        <f t="shared" si="57"/>
        <v>0</v>
      </c>
      <c r="X579" s="12">
        <f t="shared" si="55"/>
        <v>0.77503090234857852</v>
      </c>
    </row>
    <row r="580" spans="1:24">
      <c r="A580" s="17" t="str">
        <f>VLOOKUP(C580,'Current OBD'!$B$6:$K$2098,4,0)</f>
        <v>King</v>
      </c>
      <c r="B580" s="17" t="str">
        <f>VLOOKUP(C580,'Current OBD'!$B$6:$K$2098,3,0)</f>
        <v>17-001</v>
      </c>
      <c r="C580" s="18">
        <v>660426</v>
      </c>
      <c r="D580" s="8" t="s">
        <v>4007</v>
      </c>
      <c r="E580" s="20" t="str">
        <f>IF(VLOOKUP(C580,'Current OBD'!$B$6:$AL$2097,23,0)="Yes","PK"," ")</f>
        <v xml:space="preserve"> </v>
      </c>
      <c r="F580" s="20" t="str">
        <f>IF(VLOOKUP(C580,'Current OBD'!$B$6:$AL$2097,24,0)="Yes","K"," ")</f>
        <v xml:space="preserve"> </v>
      </c>
      <c r="G580" s="20" t="str">
        <f>IF(VLOOKUP(C580,'Current OBD'!$B$6:$AL$2097,25,0)="Yes","1"," ")</f>
        <v xml:space="preserve"> </v>
      </c>
      <c r="H580" s="20" t="str">
        <f>IF(VLOOKUP(C580,'Current OBD'!$B$6:$AL$2097,26,0)="Yes","2"," ")</f>
        <v xml:space="preserve"> </v>
      </c>
      <c r="I580" s="20" t="str">
        <f>IF(VLOOKUP(C580,'Current OBD'!$B$6:$AL$2097,27,0)="Yes","3"," ")</f>
        <v xml:space="preserve"> </v>
      </c>
      <c r="J580" s="20" t="str">
        <f>IF(VLOOKUP(C580,'Current OBD'!$B$6:$AL$2097,28,0)="Yes","4"," ")</f>
        <v xml:space="preserve"> </v>
      </c>
      <c r="K580" s="20" t="str">
        <f>IF(VLOOKUP(C580,'Current OBD'!$B$6:$AL$2097,29,0)="Yes","5"," ")</f>
        <v xml:space="preserve"> </v>
      </c>
      <c r="L580" s="20" t="str">
        <f>IF(VLOOKUP(C580,'Current OBD'!$B$6:$AL$2097,30,0)="Yes","6"," ")</f>
        <v xml:space="preserve"> </v>
      </c>
      <c r="M580" s="20" t="str">
        <f>IF(VLOOKUP(C580,'Current OBD'!$B$6:$AL$2097,31,0)="Yes","7"," ")</f>
        <v xml:space="preserve"> </v>
      </c>
      <c r="N580" s="20" t="str">
        <f>IF(VLOOKUP(C580,'Current OBD'!$B$6:$AL$2097,32,0)="Yes","8"," ")</f>
        <v xml:space="preserve"> </v>
      </c>
      <c r="O580" s="20" t="str">
        <f>IF(VLOOKUP(C580,'Current OBD'!$B$6:$AL$2097,33,0)="Yes","9"," ")</f>
        <v>9</v>
      </c>
      <c r="P580" s="20" t="str">
        <f>IF(VLOOKUP(C580,'Current OBD'!$B$6:$AL$2097,34,0)="Yes","10"," ")</f>
        <v>10</v>
      </c>
      <c r="Q580" s="20" t="str">
        <f>IF(VLOOKUP(C580,'Current OBD'!$B$6:$AL$2097,35,0)="Yes","11"," ")</f>
        <v>11</v>
      </c>
      <c r="R580" s="20" t="str">
        <f>IF(VLOOKUP(C580,'Current OBD'!$B$6:$AL$2097,36,0)="Yes","12"," ")</f>
        <v>12</v>
      </c>
      <c r="S580" s="44">
        <v>46</v>
      </c>
      <c r="T580" s="44">
        <v>0</v>
      </c>
      <c r="U580" s="44">
        <v>46</v>
      </c>
      <c r="V580" s="12">
        <f t="shared" si="56"/>
        <v>1</v>
      </c>
      <c r="W580" s="12">
        <f t="shared" si="57"/>
        <v>0</v>
      </c>
      <c r="X580" s="12">
        <f t="shared" si="55"/>
        <v>1</v>
      </c>
    </row>
    <row r="581" spans="1:24">
      <c r="A581" s="17" t="str">
        <f>VLOOKUP(C581,'Current OBD'!$B$6:$K$2098,4,0)</f>
        <v>King</v>
      </c>
      <c r="B581" s="17" t="str">
        <f>VLOOKUP(C581,'Current OBD'!$B$6:$K$2098,3,0)</f>
        <v>17-001</v>
      </c>
      <c r="C581" s="18">
        <v>660385</v>
      </c>
      <c r="D581" s="8" t="s">
        <v>4009</v>
      </c>
      <c r="E581" s="20" t="str">
        <f>IF(VLOOKUP(C581,'Current OBD'!$B$6:$AL$2097,23,0)="Yes","PK"," ")</f>
        <v xml:space="preserve"> </v>
      </c>
      <c r="F581" s="20" t="str">
        <f>IF(VLOOKUP(C581,'Current OBD'!$B$6:$AL$2097,24,0)="Yes","K"," ")</f>
        <v xml:space="preserve"> </v>
      </c>
      <c r="G581" s="20" t="str">
        <f>IF(VLOOKUP(C581,'Current OBD'!$B$6:$AL$2097,25,0)="Yes","1"," ")</f>
        <v xml:space="preserve"> </v>
      </c>
      <c r="H581" s="20" t="str">
        <f>IF(VLOOKUP(C581,'Current OBD'!$B$6:$AL$2097,26,0)="Yes","2"," ")</f>
        <v xml:space="preserve"> </v>
      </c>
      <c r="I581" s="20" t="str">
        <f>IF(VLOOKUP(C581,'Current OBD'!$B$6:$AL$2097,27,0)="Yes","3"," ")</f>
        <v xml:space="preserve"> </v>
      </c>
      <c r="J581" s="20" t="str">
        <f>IF(VLOOKUP(C581,'Current OBD'!$B$6:$AL$2097,28,0)="Yes","4"," ")</f>
        <v xml:space="preserve"> </v>
      </c>
      <c r="K581" s="20" t="str">
        <f>IF(VLOOKUP(C581,'Current OBD'!$B$6:$AL$2097,29,0)="Yes","5"," ")</f>
        <v xml:space="preserve"> </v>
      </c>
      <c r="L581" s="20" t="str">
        <f>IF(VLOOKUP(C581,'Current OBD'!$B$6:$AL$2097,30,0)="Yes","6"," ")</f>
        <v>6</v>
      </c>
      <c r="M581" s="20" t="str">
        <f>IF(VLOOKUP(C581,'Current OBD'!$B$6:$AL$2097,31,0)="Yes","7"," ")</f>
        <v>7</v>
      </c>
      <c r="N581" s="20" t="str">
        <f>IF(VLOOKUP(C581,'Current OBD'!$B$6:$AL$2097,32,0)="Yes","8"," ")</f>
        <v>8</v>
      </c>
      <c r="O581" s="20" t="str">
        <f>IF(VLOOKUP(C581,'Current OBD'!$B$6:$AL$2097,33,0)="Yes","9"," ")</f>
        <v xml:space="preserve"> </v>
      </c>
      <c r="P581" s="20" t="str">
        <f>IF(VLOOKUP(C581,'Current OBD'!$B$6:$AL$2097,34,0)="Yes","10"," ")</f>
        <v xml:space="preserve"> </v>
      </c>
      <c r="Q581" s="20" t="str">
        <f>IF(VLOOKUP(C581,'Current OBD'!$B$6:$AL$2097,35,0)="Yes","11"," ")</f>
        <v xml:space="preserve"> </v>
      </c>
      <c r="R581" s="20" t="str">
        <f>IF(VLOOKUP(C581,'Current OBD'!$B$6:$AL$2097,36,0)="Yes","12"," ")</f>
        <v xml:space="preserve"> </v>
      </c>
      <c r="S581" s="44">
        <v>59</v>
      </c>
      <c r="T581" s="44">
        <v>22</v>
      </c>
      <c r="U581" s="44">
        <v>915</v>
      </c>
      <c r="V581" s="12">
        <f t="shared" si="56"/>
        <v>6.4480874316939885E-2</v>
      </c>
      <c r="W581" s="12">
        <f t="shared" si="57"/>
        <v>2.4043715846994537E-2</v>
      </c>
      <c r="X581" s="12">
        <f t="shared" si="55"/>
        <v>8.8524590163934422E-2</v>
      </c>
    </row>
    <row r="582" spans="1:24">
      <c r="A582" s="17" t="str">
        <f>VLOOKUP(C582,'Current OBD'!$B$6:$K$2098,4,0)</f>
        <v>King</v>
      </c>
      <c r="B582" s="17" t="str">
        <f>VLOOKUP(C582,'Current OBD'!$B$6:$K$2098,3,0)</f>
        <v>17-001</v>
      </c>
      <c r="C582" s="18">
        <v>660349</v>
      </c>
      <c r="D582" s="8" t="s">
        <v>4012</v>
      </c>
      <c r="E582" s="20" t="str">
        <f>IF(VLOOKUP(C582,'Current OBD'!$B$6:$AL$2097,23,0)="Yes","PK"," ")</f>
        <v xml:space="preserve"> </v>
      </c>
      <c r="F582" s="20" t="str">
        <f>IF(VLOOKUP(C582,'Current OBD'!$B$6:$AL$2097,24,0)="Yes","K"," ")</f>
        <v>K</v>
      </c>
      <c r="G582" s="20" t="str">
        <f>IF(VLOOKUP(C582,'Current OBD'!$B$6:$AL$2097,25,0)="Yes","1"," ")</f>
        <v>1</v>
      </c>
      <c r="H582" s="20" t="str">
        <f>IF(VLOOKUP(C582,'Current OBD'!$B$6:$AL$2097,26,0)="Yes","2"," ")</f>
        <v>2</v>
      </c>
      <c r="I582" s="20" t="str">
        <f>IF(VLOOKUP(C582,'Current OBD'!$B$6:$AL$2097,27,0)="Yes","3"," ")</f>
        <v>3</v>
      </c>
      <c r="J582" s="20" t="str">
        <f>IF(VLOOKUP(C582,'Current OBD'!$B$6:$AL$2097,28,0)="Yes","4"," ")</f>
        <v>4</v>
      </c>
      <c r="K582" s="20" t="str">
        <f>IF(VLOOKUP(C582,'Current OBD'!$B$6:$AL$2097,29,0)="Yes","5"," ")</f>
        <v>5</v>
      </c>
      <c r="L582" s="20" t="str">
        <f>IF(VLOOKUP(C582,'Current OBD'!$B$6:$AL$2097,30,0)="Yes","6"," ")</f>
        <v xml:space="preserve"> </v>
      </c>
      <c r="M582" s="20" t="str">
        <f>IF(VLOOKUP(C582,'Current OBD'!$B$6:$AL$2097,31,0)="Yes","7"," ")</f>
        <v xml:space="preserve"> </v>
      </c>
      <c r="N582" s="20" t="str">
        <f>IF(VLOOKUP(C582,'Current OBD'!$B$6:$AL$2097,32,0)="Yes","8"," ")</f>
        <v xml:space="preserve"> </v>
      </c>
      <c r="O582" s="20" t="str">
        <f>IF(VLOOKUP(C582,'Current OBD'!$B$6:$AL$2097,33,0)="Yes","9"," ")</f>
        <v xml:space="preserve"> </v>
      </c>
      <c r="P582" s="20" t="str">
        <f>IF(VLOOKUP(C582,'Current OBD'!$B$6:$AL$2097,34,0)="Yes","10"," ")</f>
        <v xml:space="preserve"> </v>
      </c>
      <c r="Q582" s="20" t="str">
        <f>IF(VLOOKUP(C582,'Current OBD'!$B$6:$AL$2097,35,0)="Yes","11"," ")</f>
        <v xml:space="preserve"> </v>
      </c>
      <c r="R582" s="20" t="str">
        <f>IF(VLOOKUP(C582,'Current OBD'!$B$6:$AL$2097,36,0)="Yes","12"," ")</f>
        <v xml:space="preserve"> </v>
      </c>
      <c r="S582" s="44">
        <v>31</v>
      </c>
      <c r="T582" s="44">
        <v>1</v>
      </c>
      <c r="U582" s="44">
        <v>272</v>
      </c>
      <c r="V582" s="12">
        <f t="shared" si="56"/>
        <v>0.11397058823529412</v>
      </c>
      <c r="W582" s="12">
        <f t="shared" si="57"/>
        <v>3.6764705882352941E-3</v>
      </c>
      <c r="X582" s="12">
        <f t="shared" si="55"/>
        <v>0.11764705882352941</v>
      </c>
    </row>
    <row r="583" spans="1:24">
      <c r="A583" s="17" t="str">
        <f>VLOOKUP(C583,'Current OBD'!$B$6:$K$2098,4,0)</f>
        <v>King</v>
      </c>
      <c r="B583" s="17" t="str">
        <f>VLOOKUP(C583,'Current OBD'!$B$6:$K$2098,3,0)</f>
        <v>17-001</v>
      </c>
      <c r="C583" s="18">
        <v>660350</v>
      </c>
      <c r="D583" s="8" t="s">
        <v>4014</v>
      </c>
      <c r="E583" s="20" t="str">
        <f>IF(VLOOKUP(C583,'Current OBD'!$B$6:$AL$2097,23,0)="Yes","PK"," ")</f>
        <v>PK</v>
      </c>
      <c r="F583" s="20" t="str">
        <f>IF(VLOOKUP(C583,'Current OBD'!$B$6:$AL$2097,24,0)="Yes","K"," ")</f>
        <v>K</v>
      </c>
      <c r="G583" s="20" t="str">
        <f>IF(VLOOKUP(C583,'Current OBD'!$B$6:$AL$2097,25,0)="Yes","1"," ")</f>
        <v>1</v>
      </c>
      <c r="H583" s="20" t="str">
        <f>IF(VLOOKUP(C583,'Current OBD'!$B$6:$AL$2097,26,0)="Yes","2"," ")</f>
        <v>2</v>
      </c>
      <c r="I583" s="20" t="str">
        <f>IF(VLOOKUP(C583,'Current OBD'!$B$6:$AL$2097,27,0)="Yes","3"," ")</f>
        <v>3</v>
      </c>
      <c r="J583" s="20" t="str">
        <f>IF(VLOOKUP(C583,'Current OBD'!$B$6:$AL$2097,28,0)="Yes","4"," ")</f>
        <v>4</v>
      </c>
      <c r="K583" s="20" t="str">
        <f>IF(VLOOKUP(C583,'Current OBD'!$B$6:$AL$2097,29,0)="Yes","5"," ")</f>
        <v>5</v>
      </c>
      <c r="L583" s="20" t="str">
        <f>IF(VLOOKUP(C583,'Current OBD'!$B$6:$AL$2097,30,0)="Yes","6"," ")</f>
        <v xml:space="preserve"> </v>
      </c>
      <c r="M583" s="20" t="str">
        <f>IF(VLOOKUP(C583,'Current OBD'!$B$6:$AL$2097,31,0)="Yes","7"," ")</f>
        <v xml:space="preserve"> </v>
      </c>
      <c r="N583" s="20" t="str">
        <f>IF(VLOOKUP(C583,'Current OBD'!$B$6:$AL$2097,32,0)="Yes","8"," ")</f>
        <v xml:space="preserve"> </v>
      </c>
      <c r="O583" s="20" t="str">
        <f>IF(VLOOKUP(C583,'Current OBD'!$B$6:$AL$2097,33,0)="Yes","9"," ")</f>
        <v xml:space="preserve"> </v>
      </c>
      <c r="P583" s="20" t="str">
        <f>IF(VLOOKUP(C583,'Current OBD'!$B$6:$AL$2097,34,0)="Yes","10"," ")</f>
        <v xml:space="preserve"> </v>
      </c>
      <c r="Q583" s="20" t="str">
        <f>IF(VLOOKUP(C583,'Current OBD'!$B$6:$AL$2097,35,0)="Yes","11"," ")</f>
        <v xml:space="preserve"> </v>
      </c>
      <c r="R583" s="20" t="str">
        <f>IF(VLOOKUP(C583,'Current OBD'!$B$6:$AL$2097,36,0)="Yes","12"," ")</f>
        <v xml:space="preserve"> </v>
      </c>
      <c r="S583" s="44">
        <v>81</v>
      </c>
      <c r="T583" s="44">
        <v>10</v>
      </c>
      <c r="U583" s="44">
        <v>514</v>
      </c>
      <c r="V583" s="12">
        <f t="shared" si="56"/>
        <v>0.15758754863813229</v>
      </c>
      <c r="W583" s="12">
        <f t="shared" si="57"/>
        <v>1.9455252918287938E-2</v>
      </c>
      <c r="X583" s="12">
        <f t="shared" si="55"/>
        <v>0.17704280155642024</v>
      </c>
    </row>
    <row r="584" spans="1:24">
      <c r="A584" s="17" t="str">
        <f>VLOOKUP(C584,'Current OBD'!$B$6:$K$2098,4,0)</f>
        <v>King</v>
      </c>
      <c r="B584" s="17" t="str">
        <f>VLOOKUP(C584,'Current OBD'!$B$6:$K$2098,3,0)</f>
        <v>17-001</v>
      </c>
      <c r="C584" s="18">
        <v>660352</v>
      </c>
      <c r="D584" s="8" t="s">
        <v>4016</v>
      </c>
      <c r="E584" s="20" t="str">
        <f>IF(VLOOKUP(C584,'Current OBD'!$B$6:$AL$2097,23,0)="Yes","PK"," ")</f>
        <v>PK</v>
      </c>
      <c r="F584" s="20" t="str">
        <f>IF(VLOOKUP(C584,'Current OBD'!$B$6:$AL$2097,24,0)="Yes","K"," ")</f>
        <v>K</v>
      </c>
      <c r="G584" s="20" t="str">
        <f>IF(VLOOKUP(C584,'Current OBD'!$B$6:$AL$2097,25,0)="Yes","1"," ")</f>
        <v>1</v>
      </c>
      <c r="H584" s="20" t="str">
        <f>IF(VLOOKUP(C584,'Current OBD'!$B$6:$AL$2097,26,0)="Yes","2"," ")</f>
        <v>2</v>
      </c>
      <c r="I584" s="20" t="str">
        <f>IF(VLOOKUP(C584,'Current OBD'!$B$6:$AL$2097,27,0)="Yes","3"," ")</f>
        <v>3</v>
      </c>
      <c r="J584" s="20" t="str">
        <f>IF(VLOOKUP(C584,'Current OBD'!$B$6:$AL$2097,28,0)="Yes","4"," ")</f>
        <v>4</v>
      </c>
      <c r="K584" s="20" t="str">
        <f>IF(VLOOKUP(C584,'Current OBD'!$B$6:$AL$2097,29,0)="Yes","5"," ")</f>
        <v>5</v>
      </c>
      <c r="L584" s="20" t="str">
        <f>IF(VLOOKUP(C584,'Current OBD'!$B$6:$AL$2097,30,0)="Yes","6"," ")</f>
        <v xml:space="preserve"> </v>
      </c>
      <c r="M584" s="20" t="str">
        <f>IF(VLOOKUP(C584,'Current OBD'!$B$6:$AL$2097,31,0)="Yes","7"," ")</f>
        <v xml:space="preserve"> </v>
      </c>
      <c r="N584" s="20" t="str">
        <f>IF(VLOOKUP(C584,'Current OBD'!$B$6:$AL$2097,32,0)="Yes","8"," ")</f>
        <v xml:space="preserve"> </v>
      </c>
      <c r="O584" s="20" t="str">
        <f>IF(VLOOKUP(C584,'Current OBD'!$B$6:$AL$2097,33,0)="Yes","9"," ")</f>
        <v xml:space="preserve"> </v>
      </c>
      <c r="P584" s="20" t="str">
        <f>IF(VLOOKUP(C584,'Current OBD'!$B$6:$AL$2097,34,0)="Yes","10"," ")</f>
        <v xml:space="preserve"> </v>
      </c>
      <c r="Q584" s="20" t="str">
        <f>IF(VLOOKUP(C584,'Current OBD'!$B$6:$AL$2097,35,0)="Yes","11"," ")</f>
        <v xml:space="preserve"> </v>
      </c>
      <c r="R584" s="20" t="str">
        <f>IF(VLOOKUP(C584,'Current OBD'!$B$6:$AL$2097,36,0)="Yes","12"," ")</f>
        <v xml:space="preserve"> </v>
      </c>
      <c r="S584" s="44">
        <v>46</v>
      </c>
      <c r="T584" s="44">
        <v>15</v>
      </c>
      <c r="U584" s="44">
        <v>418</v>
      </c>
      <c r="V584" s="12">
        <f t="shared" si="56"/>
        <v>0.11004784688995216</v>
      </c>
      <c r="W584" s="12">
        <f t="shared" si="57"/>
        <v>3.5885167464114832E-2</v>
      </c>
      <c r="X584" s="12">
        <f t="shared" si="55"/>
        <v>0.145933014354067</v>
      </c>
    </row>
    <row r="585" spans="1:24">
      <c r="A585" s="17" t="str">
        <f>VLOOKUP(C585,'Current OBD'!$B$6:$K$2098,4,0)</f>
        <v>King</v>
      </c>
      <c r="B585" s="17" t="str">
        <f>VLOOKUP(C585,'Current OBD'!$B$6:$K$2098,3,0)</f>
        <v>17-001</v>
      </c>
      <c r="C585" s="18">
        <v>660380</v>
      </c>
      <c r="D585" s="8" t="s">
        <v>4018</v>
      </c>
      <c r="E585" s="20" t="str">
        <f>IF(VLOOKUP(C585,'Current OBD'!$B$6:$AL$2097,23,0)="Yes","PK"," ")</f>
        <v>PK</v>
      </c>
      <c r="F585" s="20" t="str">
        <f>IF(VLOOKUP(C585,'Current OBD'!$B$6:$AL$2097,24,0)="Yes","K"," ")</f>
        <v>K</v>
      </c>
      <c r="G585" s="20" t="str">
        <f>IF(VLOOKUP(C585,'Current OBD'!$B$6:$AL$2097,25,0)="Yes","1"," ")</f>
        <v>1</v>
      </c>
      <c r="H585" s="20" t="str">
        <f>IF(VLOOKUP(C585,'Current OBD'!$B$6:$AL$2097,26,0)="Yes","2"," ")</f>
        <v>2</v>
      </c>
      <c r="I585" s="20" t="str">
        <f>IF(VLOOKUP(C585,'Current OBD'!$B$6:$AL$2097,27,0)="Yes","3"," ")</f>
        <v>3</v>
      </c>
      <c r="J585" s="20" t="str">
        <f>IF(VLOOKUP(C585,'Current OBD'!$B$6:$AL$2097,28,0)="Yes","4"," ")</f>
        <v>4</v>
      </c>
      <c r="K585" s="20" t="str">
        <f>IF(VLOOKUP(C585,'Current OBD'!$B$6:$AL$2097,29,0)="Yes","5"," ")</f>
        <v>5</v>
      </c>
      <c r="L585" s="20" t="str">
        <f>IF(VLOOKUP(C585,'Current OBD'!$B$6:$AL$2097,30,0)="Yes","6"," ")</f>
        <v xml:space="preserve"> </v>
      </c>
      <c r="M585" s="20" t="str">
        <f>IF(VLOOKUP(C585,'Current OBD'!$B$6:$AL$2097,31,0)="Yes","7"," ")</f>
        <v xml:space="preserve"> </v>
      </c>
      <c r="N585" s="20" t="str">
        <f>IF(VLOOKUP(C585,'Current OBD'!$B$6:$AL$2097,32,0)="Yes","8"," ")</f>
        <v xml:space="preserve"> </v>
      </c>
      <c r="O585" s="20" t="str">
        <f>IF(VLOOKUP(C585,'Current OBD'!$B$6:$AL$2097,33,0)="Yes","9"," ")</f>
        <v xml:space="preserve"> </v>
      </c>
      <c r="P585" s="20" t="str">
        <f>IF(VLOOKUP(C585,'Current OBD'!$B$6:$AL$2097,34,0)="Yes","10"," ")</f>
        <v xml:space="preserve"> </v>
      </c>
      <c r="Q585" s="20" t="str">
        <f>IF(VLOOKUP(C585,'Current OBD'!$B$6:$AL$2097,35,0)="Yes","11"," ")</f>
        <v xml:space="preserve"> </v>
      </c>
      <c r="R585" s="20" t="str">
        <f>IF(VLOOKUP(C585,'Current OBD'!$B$6:$AL$2097,36,0)="Yes","12"," ")</f>
        <v xml:space="preserve"> </v>
      </c>
      <c r="S585" s="44">
        <v>379</v>
      </c>
      <c r="T585" s="44">
        <v>0</v>
      </c>
      <c r="U585" s="44">
        <v>379</v>
      </c>
      <c r="V585" s="12">
        <f t="shared" si="56"/>
        <v>1</v>
      </c>
      <c r="W585" s="12">
        <f t="shared" si="57"/>
        <v>0</v>
      </c>
      <c r="X585" s="12">
        <f t="shared" si="55"/>
        <v>1</v>
      </c>
    </row>
    <row r="586" spans="1:24">
      <c r="A586" s="17" t="str">
        <f>VLOOKUP(C586,'Current OBD'!$B$6:$K$2098,4,0)</f>
        <v>King</v>
      </c>
      <c r="B586" s="17" t="str">
        <f>VLOOKUP(C586,'Current OBD'!$B$6:$K$2098,3,0)</f>
        <v>17-001</v>
      </c>
      <c r="C586" s="18">
        <v>660354</v>
      </c>
      <c r="D586" s="8" t="s">
        <v>4020</v>
      </c>
      <c r="E586" s="20" t="str">
        <f>IF(VLOOKUP(C586,'Current OBD'!$B$6:$AL$2097,23,0)="Yes","PK"," ")</f>
        <v xml:space="preserve"> </v>
      </c>
      <c r="F586" s="20" t="str">
        <f>IF(VLOOKUP(C586,'Current OBD'!$B$6:$AL$2097,24,0)="Yes","K"," ")</f>
        <v xml:space="preserve"> </v>
      </c>
      <c r="G586" s="20" t="str">
        <f>IF(VLOOKUP(C586,'Current OBD'!$B$6:$AL$2097,25,0)="Yes","1"," ")</f>
        <v xml:space="preserve"> </v>
      </c>
      <c r="H586" s="20" t="str">
        <f>IF(VLOOKUP(C586,'Current OBD'!$B$6:$AL$2097,26,0)="Yes","2"," ")</f>
        <v xml:space="preserve"> </v>
      </c>
      <c r="I586" s="20" t="str">
        <f>IF(VLOOKUP(C586,'Current OBD'!$B$6:$AL$2097,27,0)="Yes","3"," ")</f>
        <v xml:space="preserve"> </v>
      </c>
      <c r="J586" s="20" t="str">
        <f>IF(VLOOKUP(C586,'Current OBD'!$B$6:$AL$2097,28,0)="Yes","4"," ")</f>
        <v xml:space="preserve"> </v>
      </c>
      <c r="K586" s="20" t="str">
        <f>IF(VLOOKUP(C586,'Current OBD'!$B$6:$AL$2097,29,0)="Yes","5"," ")</f>
        <v xml:space="preserve"> </v>
      </c>
      <c r="L586" s="20" t="str">
        <f>IF(VLOOKUP(C586,'Current OBD'!$B$6:$AL$2097,30,0)="Yes","6"," ")</f>
        <v xml:space="preserve"> </v>
      </c>
      <c r="M586" s="20" t="str">
        <f>IF(VLOOKUP(C586,'Current OBD'!$B$6:$AL$2097,31,0)="Yes","7"," ")</f>
        <v xml:space="preserve"> </v>
      </c>
      <c r="N586" s="20" t="str">
        <f>IF(VLOOKUP(C586,'Current OBD'!$B$6:$AL$2097,32,0)="Yes","8"," ")</f>
        <v xml:space="preserve"> </v>
      </c>
      <c r="O586" s="20" t="str">
        <f>IF(VLOOKUP(C586,'Current OBD'!$B$6:$AL$2097,33,0)="Yes","9"," ")</f>
        <v>9</v>
      </c>
      <c r="P586" s="20" t="str">
        <f>IF(VLOOKUP(C586,'Current OBD'!$B$6:$AL$2097,34,0)="Yes","10"," ")</f>
        <v>10</v>
      </c>
      <c r="Q586" s="20" t="str">
        <f>IF(VLOOKUP(C586,'Current OBD'!$B$6:$AL$2097,35,0)="Yes","11"," ")</f>
        <v>11</v>
      </c>
      <c r="R586" s="20" t="str">
        <f>IF(VLOOKUP(C586,'Current OBD'!$B$6:$AL$2097,36,0)="Yes","12"," ")</f>
        <v>12</v>
      </c>
      <c r="S586" s="44">
        <v>115</v>
      </c>
      <c r="T586" s="44">
        <v>43</v>
      </c>
      <c r="U586" s="44">
        <v>1662</v>
      </c>
      <c r="V586" s="12">
        <f t="shared" si="56"/>
        <v>6.9193742478941028E-2</v>
      </c>
      <c r="W586" s="12">
        <f t="shared" si="57"/>
        <v>2.5872442839951864E-2</v>
      </c>
      <c r="X586" s="12">
        <f t="shared" si="55"/>
        <v>9.5066185318892896E-2</v>
      </c>
    </row>
    <row r="587" spans="1:24">
      <c r="A587" s="17" t="str">
        <f>VLOOKUP(C587,'Current OBD'!$B$6:$K$2098,4,0)</f>
        <v>King</v>
      </c>
      <c r="B587" s="17" t="str">
        <f>VLOOKUP(C587,'Current OBD'!$B$6:$K$2098,3,0)</f>
        <v>17-001</v>
      </c>
      <c r="C587" s="18">
        <v>660355</v>
      </c>
      <c r="D587" s="8" t="s">
        <v>4023</v>
      </c>
      <c r="E587" s="20" t="str">
        <f>IF(VLOOKUP(C587,'Current OBD'!$B$6:$AL$2097,23,0)="Yes","PK"," ")</f>
        <v xml:space="preserve"> </v>
      </c>
      <c r="F587" s="20" t="str">
        <f>IF(VLOOKUP(C587,'Current OBD'!$B$6:$AL$2097,24,0)="Yes","K"," ")</f>
        <v>K</v>
      </c>
      <c r="G587" s="20" t="str">
        <f>IF(VLOOKUP(C587,'Current OBD'!$B$6:$AL$2097,25,0)="Yes","1"," ")</f>
        <v>1</v>
      </c>
      <c r="H587" s="20" t="str">
        <f>IF(VLOOKUP(C587,'Current OBD'!$B$6:$AL$2097,26,0)="Yes","2"," ")</f>
        <v>2</v>
      </c>
      <c r="I587" s="20" t="str">
        <f>IF(VLOOKUP(C587,'Current OBD'!$B$6:$AL$2097,27,0)="Yes","3"," ")</f>
        <v>3</v>
      </c>
      <c r="J587" s="20" t="str">
        <f>IF(VLOOKUP(C587,'Current OBD'!$B$6:$AL$2097,28,0)="Yes","4"," ")</f>
        <v>4</v>
      </c>
      <c r="K587" s="20" t="str">
        <f>IF(VLOOKUP(C587,'Current OBD'!$B$6:$AL$2097,29,0)="Yes","5"," ")</f>
        <v>5</v>
      </c>
      <c r="L587" s="20" t="str">
        <f>IF(VLOOKUP(C587,'Current OBD'!$B$6:$AL$2097,30,0)="Yes","6"," ")</f>
        <v xml:space="preserve"> </v>
      </c>
      <c r="M587" s="20" t="str">
        <f>IF(VLOOKUP(C587,'Current OBD'!$B$6:$AL$2097,31,0)="Yes","7"," ")</f>
        <v xml:space="preserve"> </v>
      </c>
      <c r="N587" s="20" t="str">
        <f>IF(VLOOKUP(C587,'Current OBD'!$B$6:$AL$2097,32,0)="Yes","8"," ")</f>
        <v xml:space="preserve"> </v>
      </c>
      <c r="O587" s="20" t="str">
        <f>IF(VLOOKUP(C587,'Current OBD'!$B$6:$AL$2097,33,0)="Yes","9"," ")</f>
        <v xml:space="preserve"> </v>
      </c>
      <c r="P587" s="20" t="str">
        <f>IF(VLOOKUP(C587,'Current OBD'!$B$6:$AL$2097,34,0)="Yes","10"," ")</f>
        <v xml:space="preserve"> </v>
      </c>
      <c r="Q587" s="20" t="str">
        <f>IF(VLOOKUP(C587,'Current OBD'!$B$6:$AL$2097,35,0)="Yes","11"," ")</f>
        <v xml:space="preserve"> </v>
      </c>
      <c r="R587" s="20" t="str">
        <f>IF(VLOOKUP(C587,'Current OBD'!$B$6:$AL$2097,36,0)="Yes","12"," ")</f>
        <v xml:space="preserve"> </v>
      </c>
      <c r="S587" s="44">
        <v>96</v>
      </c>
      <c r="T587" s="44">
        <v>29</v>
      </c>
      <c r="U587" s="44">
        <v>351</v>
      </c>
      <c r="V587" s="12">
        <f t="shared" si="56"/>
        <v>0.27350427350427353</v>
      </c>
      <c r="W587" s="12">
        <f t="shared" si="57"/>
        <v>8.2621082621082614E-2</v>
      </c>
      <c r="X587" s="12">
        <f t="shared" si="55"/>
        <v>0.35612535612535612</v>
      </c>
    </row>
    <row r="588" spans="1:24">
      <c r="A588" s="17" t="str">
        <f>VLOOKUP(C588,'Current OBD'!$B$6:$K$2098,4,0)</f>
        <v>King</v>
      </c>
      <c r="B588" s="17" t="str">
        <f>VLOOKUP(C588,'Current OBD'!$B$6:$K$2098,3,0)</f>
        <v>17-001</v>
      </c>
      <c r="C588" s="18">
        <v>683662</v>
      </c>
      <c r="D588" s="8" t="s">
        <v>4026</v>
      </c>
      <c r="E588" s="20" t="str">
        <f>IF(VLOOKUP(C588,'Current OBD'!$B$6:$AL$2097,23,0)="Yes","PK"," ")</f>
        <v xml:space="preserve"> </v>
      </c>
      <c r="F588" s="20" t="str">
        <f>IF(VLOOKUP(C588,'Current OBD'!$B$6:$AL$2097,24,0)="Yes","K"," ")</f>
        <v xml:space="preserve"> </v>
      </c>
      <c r="G588" s="20" t="str">
        <f>IF(VLOOKUP(C588,'Current OBD'!$B$6:$AL$2097,25,0)="Yes","1"," ")</f>
        <v xml:space="preserve"> </v>
      </c>
      <c r="H588" s="20" t="str">
        <f>IF(VLOOKUP(C588,'Current OBD'!$B$6:$AL$2097,26,0)="Yes","2"," ")</f>
        <v xml:space="preserve"> </v>
      </c>
      <c r="I588" s="20" t="str">
        <f>IF(VLOOKUP(C588,'Current OBD'!$B$6:$AL$2097,27,0)="Yes","3"," ")</f>
        <v xml:space="preserve"> </v>
      </c>
      <c r="J588" s="20" t="str">
        <f>IF(VLOOKUP(C588,'Current OBD'!$B$6:$AL$2097,28,0)="Yes","4"," ")</f>
        <v xml:space="preserve"> </v>
      </c>
      <c r="K588" s="20" t="str">
        <f>IF(VLOOKUP(C588,'Current OBD'!$B$6:$AL$2097,29,0)="Yes","5"," ")</f>
        <v xml:space="preserve"> </v>
      </c>
      <c r="L588" s="20" t="str">
        <f>IF(VLOOKUP(C588,'Current OBD'!$B$6:$AL$2097,30,0)="Yes","6"," ")</f>
        <v xml:space="preserve"> </v>
      </c>
      <c r="M588" s="20" t="str">
        <f>IF(VLOOKUP(C588,'Current OBD'!$B$6:$AL$2097,31,0)="Yes","7"," ")</f>
        <v xml:space="preserve"> </v>
      </c>
      <c r="N588" s="20" t="str">
        <f>IF(VLOOKUP(C588,'Current OBD'!$B$6:$AL$2097,32,0)="Yes","8"," ")</f>
        <v xml:space="preserve"> </v>
      </c>
      <c r="O588" s="20" t="str">
        <f>IF(VLOOKUP(C588,'Current OBD'!$B$6:$AL$2097,33,0)="Yes","9"," ")</f>
        <v>9</v>
      </c>
      <c r="P588" s="20" t="str">
        <f>IF(VLOOKUP(C588,'Current OBD'!$B$6:$AL$2097,34,0)="Yes","10"," ")</f>
        <v>10</v>
      </c>
      <c r="Q588" s="20" t="str">
        <f>IF(VLOOKUP(C588,'Current OBD'!$B$6:$AL$2097,35,0)="Yes","11"," ")</f>
        <v>11</v>
      </c>
      <c r="R588" s="20" t="str">
        <f>IF(VLOOKUP(C588,'Current OBD'!$B$6:$AL$2097,36,0)="Yes","12"," ")</f>
        <v>12</v>
      </c>
      <c r="S588" s="44">
        <v>72</v>
      </c>
      <c r="T588" s="44">
        <v>0</v>
      </c>
      <c r="U588" s="44">
        <v>123</v>
      </c>
      <c r="V588" s="12">
        <f t="shared" si="56"/>
        <v>0.58536585365853655</v>
      </c>
      <c r="W588" s="12">
        <f t="shared" si="57"/>
        <v>0</v>
      </c>
      <c r="X588" s="12">
        <f t="shared" si="55"/>
        <v>0.58536585365853655</v>
      </c>
    </row>
    <row r="589" spans="1:24">
      <c r="A589" s="17" t="str">
        <f>VLOOKUP(C589,'Current OBD'!$B$6:$K$2098,4,0)</f>
        <v>King</v>
      </c>
      <c r="B589" s="17" t="str">
        <f>VLOOKUP(C589,'Current OBD'!$B$6:$K$2098,3,0)</f>
        <v>17-001</v>
      </c>
      <c r="C589" s="18">
        <v>659692</v>
      </c>
      <c r="D589" s="8" t="s">
        <v>4029</v>
      </c>
      <c r="E589" s="20" t="str">
        <f>IF(VLOOKUP(C589,'Current OBD'!$B$6:$AL$2097,23,0)="Yes","PK"," ")</f>
        <v>PK</v>
      </c>
      <c r="F589" s="20" t="str">
        <f>IF(VLOOKUP(C589,'Current OBD'!$B$6:$AL$2097,24,0)="Yes","K"," ")</f>
        <v>K</v>
      </c>
      <c r="G589" s="20" t="str">
        <f>IF(VLOOKUP(C589,'Current OBD'!$B$6:$AL$2097,25,0)="Yes","1"," ")</f>
        <v>1</v>
      </c>
      <c r="H589" s="20" t="str">
        <f>IF(VLOOKUP(C589,'Current OBD'!$B$6:$AL$2097,26,0)="Yes","2"," ")</f>
        <v>2</v>
      </c>
      <c r="I589" s="20" t="str">
        <f>IF(VLOOKUP(C589,'Current OBD'!$B$6:$AL$2097,27,0)="Yes","3"," ")</f>
        <v>3</v>
      </c>
      <c r="J589" s="20" t="str">
        <f>IF(VLOOKUP(C589,'Current OBD'!$B$6:$AL$2097,28,0)="Yes","4"," ")</f>
        <v>4</v>
      </c>
      <c r="K589" s="20" t="str">
        <f>IF(VLOOKUP(C589,'Current OBD'!$B$6:$AL$2097,29,0)="Yes","5"," ")</f>
        <v>5</v>
      </c>
      <c r="L589" s="20" t="str">
        <f>IF(VLOOKUP(C589,'Current OBD'!$B$6:$AL$2097,30,0)="Yes","6"," ")</f>
        <v>6</v>
      </c>
      <c r="M589" s="20" t="str">
        <f>IF(VLOOKUP(C589,'Current OBD'!$B$6:$AL$2097,31,0)="Yes","7"," ")</f>
        <v>7</v>
      </c>
      <c r="N589" s="20" t="str">
        <f>IF(VLOOKUP(C589,'Current OBD'!$B$6:$AL$2097,32,0)="Yes","8"," ")</f>
        <v>8</v>
      </c>
      <c r="O589" s="20" t="str">
        <f>IF(VLOOKUP(C589,'Current OBD'!$B$6:$AL$2097,33,0)="Yes","9"," ")</f>
        <v xml:space="preserve"> </v>
      </c>
      <c r="P589" s="20" t="str">
        <f>IF(VLOOKUP(C589,'Current OBD'!$B$6:$AL$2097,34,0)="Yes","10"," ")</f>
        <v xml:space="preserve"> </v>
      </c>
      <c r="Q589" s="20" t="str">
        <f>IF(VLOOKUP(C589,'Current OBD'!$B$6:$AL$2097,35,0)="Yes","11"," ")</f>
        <v xml:space="preserve"> </v>
      </c>
      <c r="R589" s="20" t="str">
        <f>IF(VLOOKUP(C589,'Current OBD'!$B$6:$AL$2097,36,0)="Yes","12"," ")</f>
        <v xml:space="preserve"> </v>
      </c>
      <c r="S589" s="44">
        <v>400</v>
      </c>
      <c r="T589" s="44">
        <v>0</v>
      </c>
      <c r="U589" s="44">
        <v>576</v>
      </c>
      <c r="V589" s="12">
        <f t="shared" si="56"/>
        <v>0.69444444444444442</v>
      </c>
      <c r="W589" s="12">
        <f t="shared" si="57"/>
        <v>0</v>
      </c>
      <c r="X589" s="12">
        <f t="shared" si="55"/>
        <v>0.69444444444444442</v>
      </c>
    </row>
    <row r="590" spans="1:24">
      <c r="A590" s="17" t="str">
        <f>VLOOKUP(C590,'Current OBD'!$B$6:$K$2098,4,0)</f>
        <v>King</v>
      </c>
      <c r="B590" s="17" t="str">
        <f>VLOOKUP(C590,'Current OBD'!$B$6:$K$2098,3,0)</f>
        <v>17-001</v>
      </c>
      <c r="C590" s="18">
        <v>660360</v>
      </c>
      <c r="D590" s="8" t="s">
        <v>4032</v>
      </c>
      <c r="E590" s="20" t="str">
        <f>IF(VLOOKUP(C590,'Current OBD'!$B$6:$AL$2097,23,0)="Yes","PK"," ")</f>
        <v xml:space="preserve"> </v>
      </c>
      <c r="F590" s="20" t="str">
        <f>IF(VLOOKUP(C590,'Current OBD'!$B$6:$AL$2097,24,0)="Yes","K"," ")</f>
        <v>K</v>
      </c>
      <c r="G590" s="20" t="str">
        <f>IF(VLOOKUP(C590,'Current OBD'!$B$6:$AL$2097,25,0)="Yes","1"," ")</f>
        <v>1</v>
      </c>
      <c r="H590" s="20" t="str">
        <f>IF(VLOOKUP(C590,'Current OBD'!$B$6:$AL$2097,26,0)="Yes","2"," ")</f>
        <v>2</v>
      </c>
      <c r="I590" s="20" t="str">
        <f>IF(VLOOKUP(C590,'Current OBD'!$B$6:$AL$2097,27,0)="Yes","3"," ")</f>
        <v>3</v>
      </c>
      <c r="J590" s="20" t="str">
        <f>IF(VLOOKUP(C590,'Current OBD'!$B$6:$AL$2097,28,0)="Yes","4"," ")</f>
        <v>4</v>
      </c>
      <c r="K590" s="20" t="str">
        <f>IF(VLOOKUP(C590,'Current OBD'!$B$6:$AL$2097,29,0)="Yes","5"," ")</f>
        <v>5</v>
      </c>
      <c r="L590" s="20" t="str">
        <f>IF(VLOOKUP(C590,'Current OBD'!$B$6:$AL$2097,30,0)="Yes","6"," ")</f>
        <v xml:space="preserve"> </v>
      </c>
      <c r="M590" s="20" t="str">
        <f>IF(VLOOKUP(C590,'Current OBD'!$B$6:$AL$2097,31,0)="Yes","7"," ")</f>
        <v xml:space="preserve"> </v>
      </c>
      <c r="N590" s="20" t="str">
        <f>IF(VLOOKUP(C590,'Current OBD'!$B$6:$AL$2097,32,0)="Yes","8"," ")</f>
        <v xml:space="preserve"> </v>
      </c>
      <c r="O590" s="20" t="str">
        <f>IF(VLOOKUP(C590,'Current OBD'!$B$6:$AL$2097,33,0)="Yes","9"," ")</f>
        <v xml:space="preserve"> </v>
      </c>
      <c r="P590" s="20" t="str">
        <f>IF(VLOOKUP(C590,'Current OBD'!$B$6:$AL$2097,34,0)="Yes","10"," ")</f>
        <v xml:space="preserve"> </v>
      </c>
      <c r="Q590" s="20" t="str">
        <f>IF(VLOOKUP(C590,'Current OBD'!$B$6:$AL$2097,35,0)="Yes","11"," ")</f>
        <v xml:space="preserve"> </v>
      </c>
      <c r="R590" s="20" t="str">
        <f>IF(VLOOKUP(C590,'Current OBD'!$B$6:$AL$2097,36,0)="Yes","12"," ")</f>
        <v xml:space="preserve"> </v>
      </c>
      <c r="S590" s="44">
        <v>14</v>
      </c>
      <c r="T590" s="44">
        <v>4</v>
      </c>
      <c r="U590" s="44">
        <v>485</v>
      </c>
      <c r="V590" s="12">
        <f t="shared" si="56"/>
        <v>2.88659793814433E-2</v>
      </c>
      <c r="W590" s="12">
        <f t="shared" si="57"/>
        <v>8.2474226804123713E-3</v>
      </c>
      <c r="X590" s="12">
        <f t="shared" si="55"/>
        <v>3.711340206185567E-2</v>
      </c>
    </row>
    <row r="591" spans="1:24">
      <c r="A591" s="17" t="str">
        <f>VLOOKUP(C591,'Current OBD'!$B$6:$K$2098,4,0)</f>
        <v>King</v>
      </c>
      <c r="B591" s="17" t="str">
        <f>VLOOKUP(C591,'Current OBD'!$B$6:$K$2098,3,0)</f>
        <v>17-001</v>
      </c>
      <c r="C591" s="18">
        <v>665118</v>
      </c>
      <c r="D591" s="8" t="s">
        <v>4035</v>
      </c>
      <c r="E591" s="20" t="str">
        <f>IF(VLOOKUP(C591,'Current OBD'!$B$6:$AL$2097,23,0)="Yes","PK"," ")</f>
        <v xml:space="preserve"> </v>
      </c>
      <c r="F591" s="20" t="str">
        <f>IF(VLOOKUP(C591,'Current OBD'!$B$6:$AL$2097,24,0)="Yes","K"," ")</f>
        <v>K</v>
      </c>
      <c r="G591" s="20" t="str">
        <f>IF(VLOOKUP(C591,'Current OBD'!$B$6:$AL$2097,25,0)="Yes","1"," ")</f>
        <v>1</v>
      </c>
      <c r="H591" s="20" t="str">
        <f>IF(VLOOKUP(C591,'Current OBD'!$B$6:$AL$2097,26,0)="Yes","2"," ")</f>
        <v>2</v>
      </c>
      <c r="I591" s="20" t="str">
        <f>IF(VLOOKUP(C591,'Current OBD'!$B$6:$AL$2097,27,0)="Yes","3"," ")</f>
        <v>3</v>
      </c>
      <c r="J591" s="20" t="str">
        <f>IF(VLOOKUP(C591,'Current OBD'!$B$6:$AL$2097,28,0)="Yes","4"," ")</f>
        <v>4</v>
      </c>
      <c r="K591" s="20" t="str">
        <f>IF(VLOOKUP(C591,'Current OBD'!$B$6:$AL$2097,29,0)="Yes","5"," ")</f>
        <v>5</v>
      </c>
      <c r="L591" s="20" t="str">
        <f>IF(VLOOKUP(C591,'Current OBD'!$B$6:$AL$2097,30,0)="Yes","6"," ")</f>
        <v>6</v>
      </c>
      <c r="M591" s="20" t="str">
        <f>IF(VLOOKUP(C591,'Current OBD'!$B$6:$AL$2097,31,0)="Yes","7"," ")</f>
        <v>7</v>
      </c>
      <c r="N591" s="20" t="str">
        <f>IF(VLOOKUP(C591,'Current OBD'!$B$6:$AL$2097,32,0)="Yes","8"," ")</f>
        <v>8</v>
      </c>
      <c r="O591" s="20" t="str">
        <f>IF(VLOOKUP(C591,'Current OBD'!$B$6:$AL$2097,33,0)="Yes","9"," ")</f>
        <v xml:space="preserve"> </v>
      </c>
      <c r="P591" s="20" t="str">
        <f>IF(VLOOKUP(C591,'Current OBD'!$B$6:$AL$2097,34,0)="Yes","10"," ")</f>
        <v xml:space="preserve"> </v>
      </c>
      <c r="Q591" s="20" t="str">
        <f>IF(VLOOKUP(C591,'Current OBD'!$B$6:$AL$2097,35,0)="Yes","11"," ")</f>
        <v xml:space="preserve"> </v>
      </c>
      <c r="R591" s="20" t="str">
        <f>IF(VLOOKUP(C591,'Current OBD'!$B$6:$AL$2097,36,0)="Yes","12"," ")</f>
        <v xml:space="preserve"> </v>
      </c>
      <c r="S591" s="44">
        <v>87</v>
      </c>
      <c r="T591" s="44">
        <v>7</v>
      </c>
      <c r="U591" s="44">
        <v>288</v>
      </c>
      <c r="V591" s="12">
        <f t="shared" si="56"/>
        <v>0.30208333333333331</v>
      </c>
      <c r="W591" s="12">
        <f t="shared" si="57"/>
        <v>2.4305555555555556E-2</v>
      </c>
      <c r="X591" s="12">
        <f t="shared" si="55"/>
        <v>0.3263888888888889</v>
      </c>
    </row>
    <row r="592" spans="1:24">
      <c r="A592" s="17" t="str">
        <f>VLOOKUP(C592,'Current OBD'!$B$6:$K$2098,4,0)</f>
        <v>King</v>
      </c>
      <c r="B592" s="17" t="str">
        <f>VLOOKUP(C592,'Current OBD'!$B$6:$K$2098,3,0)</f>
        <v>17-001</v>
      </c>
      <c r="C592" s="18">
        <v>665438</v>
      </c>
      <c r="D592" s="8" t="s">
        <v>4037</v>
      </c>
      <c r="E592" s="20" t="str">
        <f>IF(VLOOKUP(C592,'Current OBD'!$B$6:$AL$2097,23,0)="Yes","PK"," ")</f>
        <v>PK</v>
      </c>
      <c r="F592" s="20" t="str">
        <f>IF(VLOOKUP(C592,'Current OBD'!$B$6:$AL$2097,24,0)="Yes","K"," ")</f>
        <v>K</v>
      </c>
      <c r="G592" s="20" t="str">
        <f>IF(VLOOKUP(C592,'Current OBD'!$B$6:$AL$2097,25,0)="Yes","1"," ")</f>
        <v>1</v>
      </c>
      <c r="H592" s="20" t="str">
        <f>IF(VLOOKUP(C592,'Current OBD'!$B$6:$AL$2097,26,0)="Yes","2"," ")</f>
        <v>2</v>
      </c>
      <c r="I592" s="20" t="str">
        <f>IF(VLOOKUP(C592,'Current OBD'!$B$6:$AL$2097,27,0)="Yes","3"," ")</f>
        <v>3</v>
      </c>
      <c r="J592" s="20" t="str">
        <f>IF(VLOOKUP(C592,'Current OBD'!$B$6:$AL$2097,28,0)="Yes","4"," ")</f>
        <v>4</v>
      </c>
      <c r="K592" s="20" t="str">
        <f>IF(VLOOKUP(C592,'Current OBD'!$B$6:$AL$2097,29,0)="Yes","5"," ")</f>
        <v>5</v>
      </c>
      <c r="L592" s="20" t="str">
        <f>IF(VLOOKUP(C592,'Current OBD'!$B$6:$AL$2097,30,0)="Yes","6"," ")</f>
        <v xml:space="preserve"> </v>
      </c>
      <c r="M592" s="20" t="str">
        <f>IF(VLOOKUP(C592,'Current OBD'!$B$6:$AL$2097,31,0)="Yes","7"," ")</f>
        <v xml:space="preserve"> </v>
      </c>
      <c r="N592" s="20" t="str">
        <f>IF(VLOOKUP(C592,'Current OBD'!$B$6:$AL$2097,32,0)="Yes","8"," ")</f>
        <v xml:space="preserve"> </v>
      </c>
      <c r="O592" s="20" t="str">
        <f>IF(VLOOKUP(C592,'Current OBD'!$B$6:$AL$2097,33,0)="Yes","9"," ")</f>
        <v xml:space="preserve"> </v>
      </c>
      <c r="P592" s="20" t="str">
        <f>IF(VLOOKUP(C592,'Current OBD'!$B$6:$AL$2097,34,0)="Yes","10"," ")</f>
        <v xml:space="preserve"> </v>
      </c>
      <c r="Q592" s="20" t="str">
        <f>IF(VLOOKUP(C592,'Current OBD'!$B$6:$AL$2097,35,0)="Yes","11"," ")</f>
        <v xml:space="preserve"> </v>
      </c>
      <c r="R592" s="20" t="str">
        <f>IF(VLOOKUP(C592,'Current OBD'!$B$6:$AL$2097,36,0)="Yes","12"," ")</f>
        <v xml:space="preserve"> </v>
      </c>
      <c r="S592" s="44">
        <v>35</v>
      </c>
      <c r="T592" s="44">
        <v>9</v>
      </c>
      <c r="U592" s="44">
        <v>489</v>
      </c>
      <c r="V592" s="12">
        <f t="shared" si="56"/>
        <v>7.1574642126789365E-2</v>
      </c>
      <c r="W592" s="12">
        <f t="shared" si="57"/>
        <v>1.8404907975460124E-2</v>
      </c>
      <c r="X592" s="12">
        <f t="shared" si="55"/>
        <v>8.9979550102249492E-2</v>
      </c>
    </row>
    <row r="593" spans="1:24">
      <c r="A593" s="17" t="str">
        <f>VLOOKUP(C593,'Current OBD'!$B$6:$K$2098,4,0)</f>
        <v>King</v>
      </c>
      <c r="B593" s="17" t="str">
        <f>VLOOKUP(C593,'Current OBD'!$B$6:$K$2098,3,0)</f>
        <v>17-001</v>
      </c>
      <c r="C593" s="18">
        <v>660357</v>
      </c>
      <c r="D593" s="8" t="s">
        <v>4039</v>
      </c>
      <c r="E593" s="20" t="str">
        <f>IF(VLOOKUP(C593,'Current OBD'!$B$6:$AL$2097,23,0)="Yes","PK"," ")</f>
        <v xml:space="preserve"> </v>
      </c>
      <c r="F593" s="20" t="str">
        <f>IF(VLOOKUP(C593,'Current OBD'!$B$6:$AL$2097,24,0)="Yes","K"," ")</f>
        <v>K</v>
      </c>
      <c r="G593" s="20" t="str">
        <f>IF(VLOOKUP(C593,'Current OBD'!$B$6:$AL$2097,25,0)="Yes","1"," ")</f>
        <v>1</v>
      </c>
      <c r="H593" s="20" t="str">
        <f>IF(VLOOKUP(C593,'Current OBD'!$B$6:$AL$2097,26,0)="Yes","2"," ")</f>
        <v>2</v>
      </c>
      <c r="I593" s="20" t="str">
        <f>IF(VLOOKUP(C593,'Current OBD'!$B$6:$AL$2097,27,0)="Yes","3"," ")</f>
        <v>3</v>
      </c>
      <c r="J593" s="20" t="str">
        <f>IF(VLOOKUP(C593,'Current OBD'!$B$6:$AL$2097,28,0)="Yes","4"," ")</f>
        <v>4</v>
      </c>
      <c r="K593" s="20" t="str">
        <f>IF(VLOOKUP(C593,'Current OBD'!$B$6:$AL$2097,29,0)="Yes","5"," ")</f>
        <v>5</v>
      </c>
      <c r="L593" s="20" t="str">
        <f>IF(VLOOKUP(C593,'Current OBD'!$B$6:$AL$2097,30,0)="Yes","6"," ")</f>
        <v>6</v>
      </c>
      <c r="M593" s="20" t="str">
        <f>IF(VLOOKUP(C593,'Current OBD'!$B$6:$AL$2097,31,0)="Yes","7"," ")</f>
        <v>7</v>
      </c>
      <c r="N593" s="20" t="str">
        <f>IF(VLOOKUP(C593,'Current OBD'!$B$6:$AL$2097,32,0)="Yes","8"," ")</f>
        <v>8</v>
      </c>
      <c r="O593" s="20" t="str">
        <f>IF(VLOOKUP(C593,'Current OBD'!$B$6:$AL$2097,33,0)="Yes","9"," ")</f>
        <v xml:space="preserve"> </v>
      </c>
      <c r="P593" s="20" t="str">
        <f>IF(VLOOKUP(C593,'Current OBD'!$B$6:$AL$2097,34,0)="Yes","10"," ")</f>
        <v xml:space="preserve"> </v>
      </c>
      <c r="Q593" s="20" t="str">
        <f>IF(VLOOKUP(C593,'Current OBD'!$B$6:$AL$2097,35,0)="Yes","11"," ")</f>
        <v xml:space="preserve"> </v>
      </c>
      <c r="R593" s="20" t="str">
        <f>IF(VLOOKUP(C593,'Current OBD'!$B$6:$AL$2097,36,0)="Yes","12"," ")</f>
        <v xml:space="preserve"> </v>
      </c>
      <c r="S593" s="44">
        <v>20</v>
      </c>
      <c r="T593" s="44">
        <v>7</v>
      </c>
      <c r="U593" s="44">
        <v>441</v>
      </c>
      <c r="V593" s="12">
        <f t="shared" si="56"/>
        <v>4.5351473922902494E-2</v>
      </c>
      <c r="W593" s="12">
        <f t="shared" si="57"/>
        <v>1.5873015873015872E-2</v>
      </c>
      <c r="X593" s="12">
        <f t="shared" si="55"/>
        <v>6.1224489795918366E-2</v>
      </c>
    </row>
    <row r="594" spans="1:24">
      <c r="A594" s="17" t="str">
        <f>VLOOKUP(C594,'Current OBD'!$B$6:$K$2098,4,0)</f>
        <v>King</v>
      </c>
      <c r="B594" s="17" t="str">
        <f>VLOOKUP(C594,'Current OBD'!$B$6:$K$2098,3,0)</f>
        <v>17-001</v>
      </c>
      <c r="C594" s="18">
        <v>684882</v>
      </c>
      <c r="D594" s="8" t="s">
        <v>4042</v>
      </c>
      <c r="E594" s="20" t="str">
        <f>IF(VLOOKUP(C594,'Current OBD'!$B$6:$AL$2097,23,0)="Yes","PK"," ")</f>
        <v>PK</v>
      </c>
      <c r="F594" s="20" t="str">
        <f>IF(VLOOKUP(C594,'Current OBD'!$B$6:$AL$2097,24,0)="Yes","K"," ")</f>
        <v>K</v>
      </c>
      <c r="G594" s="20" t="str">
        <f>IF(VLOOKUP(C594,'Current OBD'!$B$6:$AL$2097,25,0)="Yes","1"," ")</f>
        <v>1</v>
      </c>
      <c r="H594" s="20" t="str">
        <f>IF(VLOOKUP(C594,'Current OBD'!$B$6:$AL$2097,26,0)="Yes","2"," ")</f>
        <v>2</v>
      </c>
      <c r="I594" s="20" t="str">
        <f>IF(VLOOKUP(C594,'Current OBD'!$B$6:$AL$2097,27,0)="Yes","3"," ")</f>
        <v>3</v>
      </c>
      <c r="J594" s="20" t="str">
        <f>IF(VLOOKUP(C594,'Current OBD'!$B$6:$AL$2097,28,0)="Yes","4"," ")</f>
        <v>4</v>
      </c>
      <c r="K594" s="20" t="str">
        <f>IF(VLOOKUP(C594,'Current OBD'!$B$6:$AL$2097,29,0)="Yes","5"," ")</f>
        <v>5</v>
      </c>
      <c r="L594" s="20" t="str">
        <f>IF(VLOOKUP(C594,'Current OBD'!$B$6:$AL$2097,30,0)="Yes","6"," ")</f>
        <v xml:space="preserve"> </v>
      </c>
      <c r="M594" s="20" t="str">
        <f>IF(VLOOKUP(C594,'Current OBD'!$B$6:$AL$2097,31,0)="Yes","7"," ")</f>
        <v xml:space="preserve"> </v>
      </c>
      <c r="N594" s="20" t="str">
        <f>IF(VLOOKUP(C594,'Current OBD'!$B$6:$AL$2097,32,0)="Yes","8"," ")</f>
        <v xml:space="preserve"> </v>
      </c>
      <c r="O594" s="20" t="str">
        <f>IF(VLOOKUP(C594,'Current OBD'!$B$6:$AL$2097,33,0)="Yes","9"," ")</f>
        <v xml:space="preserve"> </v>
      </c>
      <c r="P594" s="20" t="str">
        <f>IF(VLOOKUP(C594,'Current OBD'!$B$6:$AL$2097,34,0)="Yes","10"," ")</f>
        <v xml:space="preserve"> </v>
      </c>
      <c r="Q594" s="20" t="str">
        <f>IF(VLOOKUP(C594,'Current OBD'!$B$6:$AL$2097,35,0)="Yes","11"," ")</f>
        <v xml:space="preserve"> </v>
      </c>
      <c r="R594" s="20" t="str">
        <f>IF(VLOOKUP(C594,'Current OBD'!$B$6:$AL$2097,36,0)="Yes","12"," ")</f>
        <v xml:space="preserve"> </v>
      </c>
      <c r="S594" s="44">
        <v>50</v>
      </c>
      <c r="T594" s="44">
        <v>16</v>
      </c>
      <c r="U594" s="44">
        <v>276</v>
      </c>
      <c r="V594" s="12">
        <f t="shared" si="56"/>
        <v>0.18115942028985507</v>
      </c>
      <c r="W594" s="12">
        <f t="shared" si="57"/>
        <v>5.7971014492753624E-2</v>
      </c>
      <c r="X594" s="12">
        <f t="shared" si="55"/>
        <v>0.2391304347826087</v>
      </c>
    </row>
    <row r="595" spans="1:24">
      <c r="A595" s="17" t="str">
        <f>VLOOKUP(C595,'Current OBD'!$B$6:$K$2098,4,0)</f>
        <v>King</v>
      </c>
      <c r="B595" s="17" t="str">
        <f>VLOOKUP(C595,'Current OBD'!$B$6:$K$2098,3,0)</f>
        <v>17-001</v>
      </c>
      <c r="C595" s="18">
        <v>660425</v>
      </c>
      <c r="D595" s="8" t="s">
        <v>4045</v>
      </c>
      <c r="E595" s="20" t="str">
        <f>IF(VLOOKUP(C595,'Current OBD'!$B$6:$AL$2097,23,0)="Yes","PK"," ")</f>
        <v xml:space="preserve"> </v>
      </c>
      <c r="F595" s="20" t="str">
        <f>IF(VLOOKUP(C595,'Current OBD'!$B$6:$AL$2097,24,0)="Yes","K"," ")</f>
        <v xml:space="preserve"> </v>
      </c>
      <c r="G595" s="20" t="str">
        <f>IF(VLOOKUP(C595,'Current OBD'!$B$6:$AL$2097,25,0)="Yes","1"," ")</f>
        <v xml:space="preserve"> </v>
      </c>
      <c r="H595" s="20" t="str">
        <f>IF(VLOOKUP(C595,'Current OBD'!$B$6:$AL$2097,26,0)="Yes","2"," ")</f>
        <v xml:space="preserve"> </v>
      </c>
      <c r="I595" s="20" t="str">
        <f>IF(VLOOKUP(C595,'Current OBD'!$B$6:$AL$2097,27,0)="Yes","3"," ")</f>
        <v xml:space="preserve"> </v>
      </c>
      <c r="J595" s="20" t="str">
        <f>IF(VLOOKUP(C595,'Current OBD'!$B$6:$AL$2097,28,0)="Yes","4"," ")</f>
        <v xml:space="preserve"> </v>
      </c>
      <c r="K595" s="20" t="str">
        <f>IF(VLOOKUP(C595,'Current OBD'!$B$6:$AL$2097,29,0)="Yes","5"," ")</f>
        <v xml:space="preserve"> </v>
      </c>
      <c r="L595" s="20" t="str">
        <f>IF(VLOOKUP(C595,'Current OBD'!$B$6:$AL$2097,30,0)="Yes","6"," ")</f>
        <v xml:space="preserve"> </v>
      </c>
      <c r="M595" s="20" t="str">
        <f>IF(VLOOKUP(C595,'Current OBD'!$B$6:$AL$2097,31,0)="Yes","7"," ")</f>
        <v xml:space="preserve"> </v>
      </c>
      <c r="N595" s="20" t="str">
        <f>IF(VLOOKUP(C595,'Current OBD'!$B$6:$AL$2097,32,0)="Yes","8"," ")</f>
        <v xml:space="preserve"> </v>
      </c>
      <c r="O595" s="20" t="str">
        <f>IF(VLOOKUP(C595,'Current OBD'!$B$6:$AL$2097,33,0)="Yes","9"," ")</f>
        <v>9</v>
      </c>
      <c r="P595" s="20" t="str">
        <f>IF(VLOOKUP(C595,'Current OBD'!$B$6:$AL$2097,34,0)="Yes","10"," ")</f>
        <v>10</v>
      </c>
      <c r="Q595" s="20" t="str">
        <f>IF(VLOOKUP(C595,'Current OBD'!$B$6:$AL$2097,35,0)="Yes","11"," ")</f>
        <v>11</v>
      </c>
      <c r="R595" s="20" t="str">
        <f>IF(VLOOKUP(C595,'Current OBD'!$B$6:$AL$2097,36,0)="Yes","12"," ")</f>
        <v>12</v>
      </c>
      <c r="S595" s="44">
        <v>815</v>
      </c>
      <c r="T595" s="44">
        <v>0</v>
      </c>
      <c r="U595" s="44">
        <v>1228</v>
      </c>
      <c r="V595" s="12">
        <f t="shared" si="56"/>
        <v>0.66368078175895762</v>
      </c>
      <c r="W595" s="12">
        <f t="shared" si="57"/>
        <v>0</v>
      </c>
      <c r="X595" s="12">
        <f t="shared" si="55"/>
        <v>0.66368078175895762</v>
      </c>
    </row>
    <row r="596" spans="1:24">
      <c r="A596" s="17" t="str">
        <f>VLOOKUP(C596,'Current OBD'!$B$6:$K$2098,4,0)</f>
        <v>King</v>
      </c>
      <c r="B596" s="17" t="str">
        <f>VLOOKUP(C596,'Current OBD'!$B$6:$K$2098,3,0)</f>
        <v>17-001</v>
      </c>
      <c r="C596" s="18">
        <v>660361</v>
      </c>
      <c r="D596" s="8" t="s">
        <v>4048</v>
      </c>
      <c r="E596" s="20" t="str">
        <f>IF(VLOOKUP(C596,'Current OBD'!$B$6:$AL$2097,23,0)="Yes","PK"," ")</f>
        <v xml:space="preserve"> </v>
      </c>
      <c r="F596" s="20" t="str">
        <f>IF(VLOOKUP(C596,'Current OBD'!$B$6:$AL$2097,24,0)="Yes","K"," ")</f>
        <v xml:space="preserve"> </v>
      </c>
      <c r="G596" s="20" t="str">
        <f>IF(VLOOKUP(C596,'Current OBD'!$B$6:$AL$2097,25,0)="Yes","1"," ")</f>
        <v xml:space="preserve"> </v>
      </c>
      <c r="H596" s="20" t="str">
        <f>IF(VLOOKUP(C596,'Current OBD'!$B$6:$AL$2097,26,0)="Yes","2"," ")</f>
        <v xml:space="preserve"> </v>
      </c>
      <c r="I596" s="20" t="str">
        <f>IF(VLOOKUP(C596,'Current OBD'!$B$6:$AL$2097,27,0)="Yes","3"," ")</f>
        <v xml:space="preserve"> </v>
      </c>
      <c r="J596" s="20" t="str">
        <f>IF(VLOOKUP(C596,'Current OBD'!$B$6:$AL$2097,28,0)="Yes","4"," ")</f>
        <v xml:space="preserve"> </v>
      </c>
      <c r="K596" s="20" t="str">
        <f>IF(VLOOKUP(C596,'Current OBD'!$B$6:$AL$2097,29,0)="Yes","5"," ")</f>
        <v xml:space="preserve"> </v>
      </c>
      <c r="L596" s="20" t="str">
        <f>IF(VLOOKUP(C596,'Current OBD'!$B$6:$AL$2097,30,0)="Yes","6"," ")</f>
        <v xml:space="preserve"> </v>
      </c>
      <c r="M596" s="20" t="str">
        <f>IF(VLOOKUP(C596,'Current OBD'!$B$6:$AL$2097,31,0)="Yes","7"," ")</f>
        <v xml:space="preserve"> </v>
      </c>
      <c r="N596" s="20" t="str">
        <f>IF(VLOOKUP(C596,'Current OBD'!$B$6:$AL$2097,32,0)="Yes","8"," ")</f>
        <v xml:space="preserve"> </v>
      </c>
      <c r="O596" s="20" t="str">
        <f>IF(VLOOKUP(C596,'Current OBD'!$B$6:$AL$2097,33,0)="Yes","9"," ")</f>
        <v>9</v>
      </c>
      <c r="P596" s="20" t="str">
        <f>IF(VLOOKUP(C596,'Current OBD'!$B$6:$AL$2097,34,0)="Yes","10"," ")</f>
        <v>10</v>
      </c>
      <c r="Q596" s="20" t="str">
        <f>IF(VLOOKUP(C596,'Current OBD'!$B$6:$AL$2097,35,0)="Yes","11"," ")</f>
        <v>11</v>
      </c>
      <c r="R596" s="20" t="str">
        <f>IF(VLOOKUP(C596,'Current OBD'!$B$6:$AL$2097,36,0)="Yes","12"," ")</f>
        <v>12</v>
      </c>
      <c r="S596" s="44">
        <v>447</v>
      </c>
      <c r="T596" s="44">
        <v>0</v>
      </c>
      <c r="U596" s="44">
        <v>896</v>
      </c>
      <c r="V596" s="12">
        <f t="shared" si="56"/>
        <v>0.49888392857142855</v>
      </c>
      <c r="W596" s="12">
        <f t="shared" si="57"/>
        <v>0</v>
      </c>
      <c r="X596" s="12">
        <f t="shared" si="55"/>
        <v>0.49888392857142855</v>
      </c>
    </row>
    <row r="597" spans="1:24">
      <c r="A597" s="17" t="str">
        <f>VLOOKUP(C597,'Current OBD'!$B$6:$K$2098,4,0)</f>
        <v>King</v>
      </c>
      <c r="B597" s="17" t="str">
        <f>VLOOKUP(C597,'Current OBD'!$B$6:$K$2098,3,0)</f>
        <v>17-001</v>
      </c>
      <c r="C597" s="18">
        <v>662731</v>
      </c>
      <c r="D597" s="8" t="s">
        <v>4050</v>
      </c>
      <c r="E597" s="20" t="str">
        <f>IF(VLOOKUP(C597,'Current OBD'!$B$6:$AL$2097,23,0)="Yes","PK"," ")</f>
        <v xml:space="preserve"> </v>
      </c>
      <c r="F597" s="20" t="str">
        <f>IF(VLOOKUP(C597,'Current OBD'!$B$6:$AL$2097,24,0)="Yes","K"," ")</f>
        <v xml:space="preserve"> </v>
      </c>
      <c r="G597" s="20" t="str">
        <f>IF(VLOOKUP(C597,'Current OBD'!$B$6:$AL$2097,25,0)="Yes","1"," ")</f>
        <v xml:space="preserve"> </v>
      </c>
      <c r="H597" s="20" t="str">
        <f>IF(VLOOKUP(C597,'Current OBD'!$B$6:$AL$2097,26,0)="Yes","2"," ")</f>
        <v xml:space="preserve"> </v>
      </c>
      <c r="I597" s="20" t="str">
        <f>IF(VLOOKUP(C597,'Current OBD'!$B$6:$AL$2097,27,0)="Yes","3"," ")</f>
        <v xml:space="preserve"> </v>
      </c>
      <c r="J597" s="20" t="str">
        <f>IF(VLOOKUP(C597,'Current OBD'!$B$6:$AL$2097,28,0)="Yes","4"," ")</f>
        <v xml:space="preserve"> </v>
      </c>
      <c r="K597" s="20" t="str">
        <f>IF(VLOOKUP(C597,'Current OBD'!$B$6:$AL$2097,29,0)="Yes","5"," ")</f>
        <v xml:space="preserve"> </v>
      </c>
      <c r="L597" s="20" t="str">
        <f>IF(VLOOKUP(C597,'Current OBD'!$B$6:$AL$2097,30,0)="Yes","6"," ")</f>
        <v xml:space="preserve"> </v>
      </c>
      <c r="M597" s="20" t="str">
        <f>IF(VLOOKUP(C597,'Current OBD'!$B$6:$AL$2097,31,0)="Yes","7"," ")</f>
        <v xml:space="preserve"> </v>
      </c>
      <c r="N597" s="20" t="str">
        <f>IF(VLOOKUP(C597,'Current OBD'!$B$6:$AL$2097,32,0)="Yes","8"," ")</f>
        <v xml:space="preserve"> </v>
      </c>
      <c r="O597" s="20" t="str">
        <f>IF(VLOOKUP(C597,'Current OBD'!$B$6:$AL$2097,33,0)="Yes","9"," ")</f>
        <v>9</v>
      </c>
      <c r="P597" s="20" t="str">
        <f>IF(VLOOKUP(C597,'Current OBD'!$B$6:$AL$2097,34,0)="Yes","10"," ")</f>
        <v>10</v>
      </c>
      <c r="Q597" s="20" t="str">
        <f>IF(VLOOKUP(C597,'Current OBD'!$B$6:$AL$2097,35,0)="Yes","11"," ")</f>
        <v>11</v>
      </c>
      <c r="R597" s="20" t="str">
        <f>IF(VLOOKUP(C597,'Current OBD'!$B$6:$AL$2097,36,0)="Yes","12"," ")</f>
        <v>12</v>
      </c>
      <c r="S597" s="44">
        <v>135</v>
      </c>
      <c r="T597" s="44">
        <v>0</v>
      </c>
      <c r="U597" s="44">
        <v>152</v>
      </c>
      <c r="V597" s="12">
        <f t="shared" si="56"/>
        <v>0.88815789473684215</v>
      </c>
      <c r="W597" s="12">
        <f t="shared" si="57"/>
        <v>0</v>
      </c>
      <c r="X597" s="12">
        <f t="shared" si="55"/>
        <v>0.88815789473684215</v>
      </c>
    </row>
    <row r="598" spans="1:24">
      <c r="A598" s="17" t="str">
        <f>VLOOKUP(C598,'Current OBD'!$B$6:$K$2098,4,0)</f>
        <v>King</v>
      </c>
      <c r="B598" s="17" t="str">
        <f>VLOOKUP(C598,'Current OBD'!$B$6:$K$2098,3,0)</f>
        <v>17-001</v>
      </c>
      <c r="C598" s="18">
        <v>660366</v>
      </c>
      <c r="D598" s="8" t="s">
        <v>4052</v>
      </c>
      <c r="E598" s="20" t="str">
        <f>IF(VLOOKUP(C598,'Current OBD'!$B$6:$AL$2097,23,0)="Yes","PK"," ")</f>
        <v>PK</v>
      </c>
      <c r="F598" s="20" t="str">
        <f>IF(VLOOKUP(C598,'Current OBD'!$B$6:$AL$2097,24,0)="Yes","K"," ")</f>
        <v>K</v>
      </c>
      <c r="G598" s="20" t="str">
        <f>IF(VLOOKUP(C598,'Current OBD'!$B$6:$AL$2097,25,0)="Yes","1"," ")</f>
        <v>1</v>
      </c>
      <c r="H598" s="20" t="str">
        <f>IF(VLOOKUP(C598,'Current OBD'!$B$6:$AL$2097,26,0)="Yes","2"," ")</f>
        <v>2</v>
      </c>
      <c r="I598" s="20" t="str">
        <f>IF(VLOOKUP(C598,'Current OBD'!$B$6:$AL$2097,27,0)="Yes","3"," ")</f>
        <v>3</v>
      </c>
      <c r="J598" s="20" t="str">
        <f>IF(VLOOKUP(C598,'Current OBD'!$B$6:$AL$2097,28,0)="Yes","4"," ")</f>
        <v>4</v>
      </c>
      <c r="K598" s="20" t="str">
        <f>IF(VLOOKUP(C598,'Current OBD'!$B$6:$AL$2097,29,0)="Yes","5"," ")</f>
        <v>5</v>
      </c>
      <c r="L598" s="20" t="str">
        <f>IF(VLOOKUP(C598,'Current OBD'!$B$6:$AL$2097,30,0)="Yes","6"," ")</f>
        <v xml:space="preserve"> </v>
      </c>
      <c r="M598" s="20" t="str">
        <f>IF(VLOOKUP(C598,'Current OBD'!$B$6:$AL$2097,31,0)="Yes","7"," ")</f>
        <v xml:space="preserve"> </v>
      </c>
      <c r="N598" s="20" t="str">
        <f>IF(VLOOKUP(C598,'Current OBD'!$B$6:$AL$2097,32,0)="Yes","8"," ")</f>
        <v xml:space="preserve"> </v>
      </c>
      <c r="O598" s="20" t="str">
        <f>IF(VLOOKUP(C598,'Current OBD'!$B$6:$AL$2097,33,0)="Yes","9"," ")</f>
        <v xml:space="preserve"> </v>
      </c>
      <c r="P598" s="20" t="str">
        <f>IF(VLOOKUP(C598,'Current OBD'!$B$6:$AL$2097,34,0)="Yes","10"," ")</f>
        <v xml:space="preserve"> </v>
      </c>
      <c r="Q598" s="20" t="str">
        <f>IF(VLOOKUP(C598,'Current OBD'!$B$6:$AL$2097,35,0)="Yes","11"," ")</f>
        <v xml:space="preserve"> </v>
      </c>
      <c r="R598" s="20" t="str">
        <f>IF(VLOOKUP(C598,'Current OBD'!$B$6:$AL$2097,36,0)="Yes","12"," ")</f>
        <v xml:space="preserve"> </v>
      </c>
      <c r="S598" s="44">
        <v>210</v>
      </c>
      <c r="T598" s="44">
        <v>0</v>
      </c>
      <c r="U598" s="44">
        <v>290</v>
      </c>
      <c r="V598" s="12">
        <f t="shared" si="56"/>
        <v>0.72413793103448276</v>
      </c>
      <c r="W598" s="12">
        <f t="shared" si="57"/>
        <v>0</v>
      </c>
      <c r="X598" s="12">
        <f t="shared" si="55"/>
        <v>0.72413793103448276</v>
      </c>
    </row>
    <row r="599" spans="1:24">
      <c r="A599" s="17" t="str">
        <f>VLOOKUP(C599,'Current OBD'!$B$6:$K$2098,4,0)</f>
        <v>King</v>
      </c>
      <c r="B599" s="17" t="str">
        <f>VLOOKUP(C599,'Current OBD'!$B$6:$K$2098,3,0)</f>
        <v>17-001</v>
      </c>
      <c r="C599" s="18">
        <v>660353</v>
      </c>
      <c r="D599" s="8" t="s">
        <v>4054</v>
      </c>
      <c r="E599" s="20" t="str">
        <f>IF(VLOOKUP(C599,'Current OBD'!$B$6:$AL$2097,23,0)="Yes","PK"," ")</f>
        <v xml:space="preserve"> </v>
      </c>
      <c r="F599" s="20" t="str">
        <f>IF(VLOOKUP(C599,'Current OBD'!$B$6:$AL$2097,24,0)="Yes","K"," ")</f>
        <v>K</v>
      </c>
      <c r="G599" s="20" t="str">
        <f>IF(VLOOKUP(C599,'Current OBD'!$B$6:$AL$2097,25,0)="Yes","1"," ")</f>
        <v>1</v>
      </c>
      <c r="H599" s="20" t="str">
        <f>IF(VLOOKUP(C599,'Current OBD'!$B$6:$AL$2097,26,0)="Yes","2"," ")</f>
        <v>2</v>
      </c>
      <c r="I599" s="20" t="str">
        <f>IF(VLOOKUP(C599,'Current OBD'!$B$6:$AL$2097,27,0)="Yes","3"," ")</f>
        <v>3</v>
      </c>
      <c r="J599" s="20" t="str">
        <f>IF(VLOOKUP(C599,'Current OBD'!$B$6:$AL$2097,28,0)="Yes","4"," ")</f>
        <v>4</v>
      </c>
      <c r="K599" s="20" t="str">
        <f>IF(VLOOKUP(C599,'Current OBD'!$B$6:$AL$2097,29,0)="Yes","5"," ")</f>
        <v>5</v>
      </c>
      <c r="L599" s="20" t="str">
        <f>IF(VLOOKUP(C599,'Current OBD'!$B$6:$AL$2097,30,0)="Yes","6"," ")</f>
        <v xml:space="preserve"> </v>
      </c>
      <c r="M599" s="20" t="str">
        <f>IF(VLOOKUP(C599,'Current OBD'!$B$6:$AL$2097,31,0)="Yes","7"," ")</f>
        <v xml:space="preserve"> </v>
      </c>
      <c r="N599" s="20" t="str">
        <f>IF(VLOOKUP(C599,'Current OBD'!$B$6:$AL$2097,32,0)="Yes","8"," ")</f>
        <v xml:space="preserve"> </v>
      </c>
      <c r="O599" s="20" t="str">
        <f>IF(VLOOKUP(C599,'Current OBD'!$B$6:$AL$2097,33,0)="Yes","9"," ")</f>
        <v xml:space="preserve"> </v>
      </c>
      <c r="P599" s="20" t="str">
        <f>IF(VLOOKUP(C599,'Current OBD'!$B$6:$AL$2097,34,0)="Yes","10"," ")</f>
        <v xml:space="preserve"> </v>
      </c>
      <c r="Q599" s="20" t="str">
        <f>IF(VLOOKUP(C599,'Current OBD'!$B$6:$AL$2097,35,0)="Yes","11"," ")</f>
        <v xml:space="preserve"> </v>
      </c>
      <c r="R599" s="20" t="str">
        <f>IF(VLOOKUP(C599,'Current OBD'!$B$6:$AL$2097,36,0)="Yes","12"," ")</f>
        <v xml:space="preserve"> </v>
      </c>
      <c r="S599" s="44">
        <v>61</v>
      </c>
      <c r="T599" s="44">
        <v>10</v>
      </c>
      <c r="U599" s="44">
        <v>328</v>
      </c>
      <c r="V599" s="12">
        <f t="shared" si="56"/>
        <v>0.18597560975609756</v>
      </c>
      <c r="W599" s="12">
        <f t="shared" si="57"/>
        <v>3.048780487804878E-2</v>
      </c>
      <c r="X599" s="12">
        <f t="shared" si="55"/>
        <v>0.21646341463414634</v>
      </c>
    </row>
    <row r="600" spans="1:24">
      <c r="A600" s="17" t="str">
        <f>VLOOKUP(C600,'Current OBD'!$B$6:$K$2098,4,0)</f>
        <v>King</v>
      </c>
      <c r="B600" s="17" t="str">
        <f>VLOOKUP(C600,'Current OBD'!$B$6:$K$2098,3,0)</f>
        <v>17-001</v>
      </c>
      <c r="C600" s="18">
        <v>660368</v>
      </c>
      <c r="D600" s="8" t="s">
        <v>4056</v>
      </c>
      <c r="E600" s="20" t="str">
        <f>IF(VLOOKUP(C600,'Current OBD'!$B$6:$AL$2097,23,0)="Yes","PK"," ")</f>
        <v>PK</v>
      </c>
      <c r="F600" s="20" t="str">
        <f>IF(VLOOKUP(C600,'Current OBD'!$B$6:$AL$2097,24,0)="Yes","K"," ")</f>
        <v>K</v>
      </c>
      <c r="G600" s="20" t="str">
        <f>IF(VLOOKUP(C600,'Current OBD'!$B$6:$AL$2097,25,0)="Yes","1"," ")</f>
        <v>1</v>
      </c>
      <c r="H600" s="20" t="str">
        <f>IF(VLOOKUP(C600,'Current OBD'!$B$6:$AL$2097,26,0)="Yes","2"," ")</f>
        <v>2</v>
      </c>
      <c r="I600" s="20" t="str">
        <f>IF(VLOOKUP(C600,'Current OBD'!$B$6:$AL$2097,27,0)="Yes","3"," ")</f>
        <v>3</v>
      </c>
      <c r="J600" s="20" t="str">
        <f>IF(VLOOKUP(C600,'Current OBD'!$B$6:$AL$2097,28,0)="Yes","4"," ")</f>
        <v>4</v>
      </c>
      <c r="K600" s="20" t="str">
        <f>IF(VLOOKUP(C600,'Current OBD'!$B$6:$AL$2097,29,0)="Yes","5"," ")</f>
        <v>5</v>
      </c>
      <c r="L600" s="20" t="str">
        <f>IF(VLOOKUP(C600,'Current OBD'!$B$6:$AL$2097,30,0)="Yes","6"," ")</f>
        <v xml:space="preserve"> </v>
      </c>
      <c r="M600" s="20" t="str">
        <f>IF(VLOOKUP(C600,'Current OBD'!$B$6:$AL$2097,31,0)="Yes","7"," ")</f>
        <v xml:space="preserve"> </v>
      </c>
      <c r="N600" s="20" t="str">
        <f>IF(VLOOKUP(C600,'Current OBD'!$B$6:$AL$2097,32,0)="Yes","8"," ")</f>
        <v xml:space="preserve"> </v>
      </c>
      <c r="O600" s="20" t="str">
        <f>IF(VLOOKUP(C600,'Current OBD'!$B$6:$AL$2097,33,0)="Yes","9"," ")</f>
        <v xml:space="preserve"> </v>
      </c>
      <c r="P600" s="20" t="str">
        <f>IF(VLOOKUP(C600,'Current OBD'!$B$6:$AL$2097,34,0)="Yes","10"," ")</f>
        <v xml:space="preserve"> </v>
      </c>
      <c r="Q600" s="20" t="str">
        <f>IF(VLOOKUP(C600,'Current OBD'!$B$6:$AL$2097,35,0)="Yes","11"," ")</f>
        <v xml:space="preserve"> </v>
      </c>
      <c r="R600" s="20" t="str">
        <f>IF(VLOOKUP(C600,'Current OBD'!$B$6:$AL$2097,36,0)="Yes","12"," ")</f>
        <v xml:space="preserve"> </v>
      </c>
      <c r="S600" s="44">
        <v>166</v>
      </c>
      <c r="T600" s="44">
        <v>0</v>
      </c>
      <c r="U600" s="44">
        <v>328</v>
      </c>
      <c r="V600" s="12">
        <f t="shared" si="56"/>
        <v>0.50609756097560976</v>
      </c>
      <c r="W600" s="12">
        <f t="shared" si="57"/>
        <v>0</v>
      </c>
      <c r="X600" s="12">
        <f t="shared" si="55"/>
        <v>0.50609756097560976</v>
      </c>
    </row>
    <row r="601" spans="1:24">
      <c r="A601" s="17" t="str">
        <f>VLOOKUP(C601,'Current OBD'!$B$6:$K$2098,4,0)</f>
        <v>King</v>
      </c>
      <c r="B601" s="17" t="str">
        <f>VLOOKUP(C601,'Current OBD'!$B$6:$K$2098,3,0)</f>
        <v>17-001</v>
      </c>
      <c r="C601" s="18">
        <v>684883</v>
      </c>
      <c r="D601" s="8" t="s">
        <v>4058</v>
      </c>
      <c r="E601" s="20" t="str">
        <f>IF(VLOOKUP(C601,'Current OBD'!$B$6:$AL$2097,23,0)="Yes","PK"," ")</f>
        <v xml:space="preserve"> </v>
      </c>
      <c r="F601" s="20" t="str">
        <f>IF(VLOOKUP(C601,'Current OBD'!$B$6:$AL$2097,24,0)="Yes","K"," ")</f>
        <v>K</v>
      </c>
      <c r="G601" s="20" t="str">
        <f>IF(VLOOKUP(C601,'Current OBD'!$B$6:$AL$2097,25,0)="Yes","1"," ")</f>
        <v>1</v>
      </c>
      <c r="H601" s="20" t="str">
        <f>IF(VLOOKUP(C601,'Current OBD'!$B$6:$AL$2097,26,0)="Yes","2"," ")</f>
        <v>2</v>
      </c>
      <c r="I601" s="20" t="str">
        <f>IF(VLOOKUP(C601,'Current OBD'!$B$6:$AL$2097,27,0)="Yes","3"," ")</f>
        <v>3</v>
      </c>
      <c r="J601" s="20" t="str">
        <f>IF(VLOOKUP(C601,'Current OBD'!$B$6:$AL$2097,28,0)="Yes","4"," ")</f>
        <v>4</v>
      </c>
      <c r="K601" s="20" t="str">
        <f>IF(VLOOKUP(C601,'Current OBD'!$B$6:$AL$2097,29,0)="Yes","5"," ")</f>
        <v>5</v>
      </c>
      <c r="L601" s="20" t="str">
        <f>IF(VLOOKUP(C601,'Current OBD'!$B$6:$AL$2097,30,0)="Yes","6"," ")</f>
        <v xml:space="preserve"> </v>
      </c>
      <c r="M601" s="20" t="str">
        <f>IF(VLOOKUP(C601,'Current OBD'!$B$6:$AL$2097,31,0)="Yes","7"," ")</f>
        <v xml:space="preserve"> </v>
      </c>
      <c r="N601" s="20" t="str">
        <f>IF(VLOOKUP(C601,'Current OBD'!$B$6:$AL$2097,32,0)="Yes","8"," ")</f>
        <v xml:space="preserve"> </v>
      </c>
      <c r="O601" s="20" t="str">
        <f>IF(VLOOKUP(C601,'Current OBD'!$B$6:$AL$2097,33,0)="Yes","9"," ")</f>
        <v xml:space="preserve"> </v>
      </c>
      <c r="P601" s="20" t="str">
        <f>IF(VLOOKUP(C601,'Current OBD'!$B$6:$AL$2097,34,0)="Yes","10"," ")</f>
        <v xml:space="preserve"> </v>
      </c>
      <c r="Q601" s="20" t="str">
        <f>IF(VLOOKUP(C601,'Current OBD'!$B$6:$AL$2097,35,0)="Yes","11"," ")</f>
        <v xml:space="preserve"> </v>
      </c>
      <c r="R601" s="20" t="str">
        <f>IF(VLOOKUP(C601,'Current OBD'!$B$6:$AL$2097,36,0)="Yes","12"," ")</f>
        <v xml:space="preserve"> </v>
      </c>
      <c r="S601" s="44">
        <v>6</v>
      </c>
      <c r="T601" s="44">
        <v>4</v>
      </c>
      <c r="U601" s="44">
        <v>188</v>
      </c>
      <c r="V601" s="12">
        <f t="shared" si="56"/>
        <v>3.1914893617021274E-2</v>
      </c>
      <c r="W601" s="12">
        <f t="shared" si="57"/>
        <v>2.1276595744680851E-2</v>
      </c>
      <c r="X601" s="12">
        <f t="shared" si="55"/>
        <v>5.3191489361702128E-2</v>
      </c>
    </row>
    <row r="602" spans="1:24">
      <c r="A602" s="17" t="str">
        <f>VLOOKUP(C602,'Current OBD'!$B$6:$K$2098,4,0)</f>
        <v>King</v>
      </c>
      <c r="B602" s="17" t="str">
        <f>VLOOKUP(C602,'Current OBD'!$B$6:$K$2098,3,0)</f>
        <v>17-001</v>
      </c>
      <c r="C602" s="18">
        <v>660370</v>
      </c>
      <c r="D602" s="8" t="s">
        <v>4060</v>
      </c>
      <c r="E602" s="20" t="str">
        <f>IF(VLOOKUP(C602,'Current OBD'!$B$6:$AL$2097,23,0)="Yes","PK"," ")</f>
        <v xml:space="preserve"> </v>
      </c>
      <c r="F602" s="20" t="str">
        <f>IF(VLOOKUP(C602,'Current OBD'!$B$6:$AL$2097,24,0)="Yes","K"," ")</f>
        <v xml:space="preserve"> </v>
      </c>
      <c r="G602" s="20" t="str">
        <f>IF(VLOOKUP(C602,'Current OBD'!$B$6:$AL$2097,25,0)="Yes","1"," ")</f>
        <v xml:space="preserve"> </v>
      </c>
      <c r="H602" s="20" t="str">
        <f>IF(VLOOKUP(C602,'Current OBD'!$B$6:$AL$2097,26,0)="Yes","2"," ")</f>
        <v xml:space="preserve"> </v>
      </c>
      <c r="I602" s="20" t="str">
        <f>IF(VLOOKUP(C602,'Current OBD'!$B$6:$AL$2097,27,0)="Yes","3"," ")</f>
        <v xml:space="preserve"> </v>
      </c>
      <c r="J602" s="20" t="str">
        <f>IF(VLOOKUP(C602,'Current OBD'!$B$6:$AL$2097,28,0)="Yes","4"," ")</f>
        <v xml:space="preserve"> </v>
      </c>
      <c r="K602" s="20" t="str">
        <f>IF(VLOOKUP(C602,'Current OBD'!$B$6:$AL$2097,29,0)="Yes","5"," ")</f>
        <v xml:space="preserve"> </v>
      </c>
      <c r="L602" s="20" t="str">
        <f>IF(VLOOKUP(C602,'Current OBD'!$B$6:$AL$2097,30,0)="Yes","6"," ")</f>
        <v>6</v>
      </c>
      <c r="M602" s="20" t="str">
        <f>IF(VLOOKUP(C602,'Current OBD'!$B$6:$AL$2097,31,0)="Yes","7"," ")</f>
        <v>7</v>
      </c>
      <c r="N602" s="20" t="str">
        <f>IF(VLOOKUP(C602,'Current OBD'!$B$6:$AL$2097,32,0)="Yes","8"," ")</f>
        <v>8</v>
      </c>
      <c r="O602" s="20" t="str">
        <f>IF(VLOOKUP(C602,'Current OBD'!$B$6:$AL$2097,33,0)="Yes","9"," ")</f>
        <v xml:space="preserve"> </v>
      </c>
      <c r="P602" s="20" t="str">
        <f>IF(VLOOKUP(C602,'Current OBD'!$B$6:$AL$2097,34,0)="Yes","10"," ")</f>
        <v xml:space="preserve"> </v>
      </c>
      <c r="Q602" s="20" t="str">
        <f>IF(VLOOKUP(C602,'Current OBD'!$B$6:$AL$2097,35,0)="Yes","11"," ")</f>
        <v xml:space="preserve"> </v>
      </c>
      <c r="R602" s="20" t="str">
        <f>IF(VLOOKUP(C602,'Current OBD'!$B$6:$AL$2097,36,0)="Yes","12"," ")</f>
        <v xml:space="preserve"> </v>
      </c>
      <c r="S602" s="44">
        <v>466</v>
      </c>
      <c r="T602" s="44">
        <v>0</v>
      </c>
      <c r="U602" s="44">
        <v>732</v>
      </c>
      <c r="V602" s="12">
        <f t="shared" si="56"/>
        <v>0.63661202185792354</v>
      </c>
      <c r="W602" s="12">
        <f t="shared" si="57"/>
        <v>0</v>
      </c>
      <c r="X602" s="12">
        <f t="shared" si="55"/>
        <v>0.63661202185792354</v>
      </c>
    </row>
    <row r="603" spans="1:24">
      <c r="A603" s="17" t="str">
        <f>VLOOKUP(C603,'Current OBD'!$B$6:$K$2098,4,0)</f>
        <v>King</v>
      </c>
      <c r="B603" s="17" t="str">
        <f>VLOOKUP(C603,'Current OBD'!$B$6:$K$2098,3,0)</f>
        <v>17-001</v>
      </c>
      <c r="C603" s="18">
        <v>660371</v>
      </c>
      <c r="D603" s="8" t="s">
        <v>4062</v>
      </c>
      <c r="E603" s="20" t="str">
        <f>IF(VLOOKUP(C603,'Current OBD'!$B$6:$AL$2097,23,0)="Yes","PK"," ")</f>
        <v>PK</v>
      </c>
      <c r="F603" s="20" t="str">
        <f>IF(VLOOKUP(C603,'Current OBD'!$B$6:$AL$2097,24,0)="Yes","K"," ")</f>
        <v>K</v>
      </c>
      <c r="G603" s="20" t="str">
        <f>IF(VLOOKUP(C603,'Current OBD'!$B$6:$AL$2097,25,0)="Yes","1"," ")</f>
        <v>1</v>
      </c>
      <c r="H603" s="20" t="str">
        <f>IF(VLOOKUP(C603,'Current OBD'!$B$6:$AL$2097,26,0)="Yes","2"," ")</f>
        <v>2</v>
      </c>
      <c r="I603" s="20" t="str">
        <f>IF(VLOOKUP(C603,'Current OBD'!$B$6:$AL$2097,27,0)="Yes","3"," ")</f>
        <v>3</v>
      </c>
      <c r="J603" s="20" t="str">
        <f>IF(VLOOKUP(C603,'Current OBD'!$B$6:$AL$2097,28,0)="Yes","4"," ")</f>
        <v>4</v>
      </c>
      <c r="K603" s="20" t="str">
        <f>IF(VLOOKUP(C603,'Current OBD'!$B$6:$AL$2097,29,0)="Yes","5"," ")</f>
        <v>5</v>
      </c>
      <c r="L603" s="20" t="str">
        <f>IF(VLOOKUP(C603,'Current OBD'!$B$6:$AL$2097,30,0)="Yes","6"," ")</f>
        <v xml:space="preserve"> </v>
      </c>
      <c r="M603" s="20" t="str">
        <f>IF(VLOOKUP(C603,'Current OBD'!$B$6:$AL$2097,31,0)="Yes","7"," ")</f>
        <v xml:space="preserve"> </v>
      </c>
      <c r="N603" s="20" t="str">
        <f>IF(VLOOKUP(C603,'Current OBD'!$B$6:$AL$2097,32,0)="Yes","8"," ")</f>
        <v xml:space="preserve"> </v>
      </c>
      <c r="O603" s="20" t="str">
        <f>IF(VLOOKUP(C603,'Current OBD'!$B$6:$AL$2097,33,0)="Yes","9"," ")</f>
        <v xml:space="preserve"> </v>
      </c>
      <c r="P603" s="20" t="str">
        <f>IF(VLOOKUP(C603,'Current OBD'!$B$6:$AL$2097,34,0)="Yes","10"," ")</f>
        <v xml:space="preserve"> </v>
      </c>
      <c r="Q603" s="20" t="str">
        <f>IF(VLOOKUP(C603,'Current OBD'!$B$6:$AL$2097,35,0)="Yes","11"," ")</f>
        <v xml:space="preserve"> </v>
      </c>
      <c r="R603" s="20" t="str">
        <f>IF(VLOOKUP(C603,'Current OBD'!$B$6:$AL$2097,36,0)="Yes","12"," ")</f>
        <v xml:space="preserve"> </v>
      </c>
      <c r="S603" s="44">
        <v>239</v>
      </c>
      <c r="T603" s="44">
        <v>0</v>
      </c>
      <c r="U603" s="44">
        <v>269</v>
      </c>
      <c r="V603" s="12">
        <f t="shared" si="56"/>
        <v>0.88847583643122674</v>
      </c>
      <c r="W603" s="12">
        <f t="shared" si="57"/>
        <v>0</v>
      </c>
      <c r="X603" s="12">
        <f t="shared" si="55"/>
        <v>0.88847583643122674</v>
      </c>
    </row>
    <row r="604" spans="1:24">
      <c r="A604" s="17" t="str">
        <f>VLOOKUP(C604,'Current OBD'!$B$6:$K$2098,4,0)</f>
        <v>King</v>
      </c>
      <c r="B604" s="17" t="str">
        <f>VLOOKUP(C604,'Current OBD'!$B$6:$K$2098,3,0)</f>
        <v>17-001</v>
      </c>
      <c r="C604" s="18">
        <v>660372</v>
      </c>
      <c r="D604" s="8" t="s">
        <v>4064</v>
      </c>
      <c r="E604" s="20" t="str">
        <f>IF(VLOOKUP(C604,'Current OBD'!$B$6:$AL$2097,23,0)="Yes","PK"," ")</f>
        <v xml:space="preserve"> </v>
      </c>
      <c r="F604" s="20" t="str">
        <f>IF(VLOOKUP(C604,'Current OBD'!$B$6:$AL$2097,24,0)="Yes","K"," ")</f>
        <v xml:space="preserve"> </v>
      </c>
      <c r="G604" s="20" t="str">
        <f>IF(VLOOKUP(C604,'Current OBD'!$B$6:$AL$2097,25,0)="Yes","1"," ")</f>
        <v xml:space="preserve"> </v>
      </c>
      <c r="H604" s="20" t="str">
        <f>IF(VLOOKUP(C604,'Current OBD'!$B$6:$AL$2097,26,0)="Yes","2"," ")</f>
        <v xml:space="preserve"> </v>
      </c>
      <c r="I604" s="20" t="str">
        <f>IF(VLOOKUP(C604,'Current OBD'!$B$6:$AL$2097,27,0)="Yes","3"," ")</f>
        <v xml:space="preserve"> </v>
      </c>
      <c r="J604" s="20" t="str">
        <f>IF(VLOOKUP(C604,'Current OBD'!$B$6:$AL$2097,28,0)="Yes","4"," ")</f>
        <v xml:space="preserve"> </v>
      </c>
      <c r="K604" s="20" t="str">
        <f>IF(VLOOKUP(C604,'Current OBD'!$B$6:$AL$2097,29,0)="Yes","5"," ")</f>
        <v xml:space="preserve"> </v>
      </c>
      <c r="L604" s="20" t="str">
        <f>IF(VLOOKUP(C604,'Current OBD'!$B$6:$AL$2097,30,0)="Yes","6"," ")</f>
        <v>6</v>
      </c>
      <c r="M604" s="20" t="str">
        <f>IF(VLOOKUP(C604,'Current OBD'!$B$6:$AL$2097,31,0)="Yes","7"," ")</f>
        <v>7</v>
      </c>
      <c r="N604" s="20" t="str">
        <f>IF(VLOOKUP(C604,'Current OBD'!$B$6:$AL$2097,32,0)="Yes","8"," ")</f>
        <v>8</v>
      </c>
      <c r="O604" s="20" t="str">
        <f>IF(VLOOKUP(C604,'Current OBD'!$B$6:$AL$2097,33,0)="Yes","9"," ")</f>
        <v xml:space="preserve"> </v>
      </c>
      <c r="P604" s="20" t="str">
        <f>IF(VLOOKUP(C604,'Current OBD'!$B$6:$AL$2097,34,0)="Yes","10"," ")</f>
        <v xml:space="preserve"> </v>
      </c>
      <c r="Q604" s="20" t="str">
        <f>IF(VLOOKUP(C604,'Current OBD'!$B$6:$AL$2097,35,0)="Yes","11"," ")</f>
        <v xml:space="preserve"> </v>
      </c>
      <c r="R604" s="20" t="str">
        <f>IF(VLOOKUP(C604,'Current OBD'!$B$6:$AL$2097,36,0)="Yes","12"," ")</f>
        <v xml:space="preserve"> </v>
      </c>
      <c r="S604" s="44">
        <v>114</v>
      </c>
      <c r="T604" s="44">
        <v>15</v>
      </c>
      <c r="U604" s="44">
        <v>1035</v>
      </c>
      <c r="V604" s="12">
        <f t="shared" si="56"/>
        <v>0.11014492753623188</v>
      </c>
      <c r="W604" s="12">
        <f t="shared" si="57"/>
        <v>1.4492753623188406E-2</v>
      </c>
      <c r="X604" s="12">
        <f t="shared" si="55"/>
        <v>0.1246376811594203</v>
      </c>
    </row>
    <row r="605" spans="1:24">
      <c r="A605" s="17" t="str">
        <f>VLOOKUP(C605,'Current OBD'!$B$6:$K$2098,4,0)</f>
        <v>King</v>
      </c>
      <c r="B605" s="17" t="str">
        <f>VLOOKUP(C605,'Current OBD'!$B$6:$K$2098,3,0)</f>
        <v>17-001</v>
      </c>
      <c r="C605" s="18">
        <v>663905</v>
      </c>
      <c r="D605" s="8" t="s">
        <v>4066</v>
      </c>
      <c r="E605" s="20" t="str">
        <f>IF(VLOOKUP(C605,'Current OBD'!$B$6:$AL$2097,23,0)="Yes","PK"," ")</f>
        <v>PK</v>
      </c>
      <c r="F605" s="20" t="str">
        <f>IF(VLOOKUP(C605,'Current OBD'!$B$6:$AL$2097,24,0)="Yes","K"," ")</f>
        <v>K</v>
      </c>
      <c r="G605" s="20" t="str">
        <f>IF(VLOOKUP(C605,'Current OBD'!$B$6:$AL$2097,25,0)="Yes","1"," ")</f>
        <v>1</v>
      </c>
      <c r="H605" s="20" t="str">
        <f>IF(VLOOKUP(C605,'Current OBD'!$B$6:$AL$2097,26,0)="Yes","2"," ")</f>
        <v>2</v>
      </c>
      <c r="I605" s="20" t="str">
        <f>IF(VLOOKUP(C605,'Current OBD'!$B$6:$AL$2097,27,0)="Yes","3"," ")</f>
        <v>3</v>
      </c>
      <c r="J605" s="20" t="str">
        <f>IF(VLOOKUP(C605,'Current OBD'!$B$6:$AL$2097,28,0)="Yes","4"," ")</f>
        <v>4</v>
      </c>
      <c r="K605" s="20" t="str">
        <f>IF(VLOOKUP(C605,'Current OBD'!$B$6:$AL$2097,29,0)="Yes","5"," ")</f>
        <v>5</v>
      </c>
      <c r="L605" s="20" t="str">
        <f>IF(VLOOKUP(C605,'Current OBD'!$B$6:$AL$2097,30,0)="Yes","6"," ")</f>
        <v xml:space="preserve"> </v>
      </c>
      <c r="M605" s="20" t="str">
        <f>IF(VLOOKUP(C605,'Current OBD'!$B$6:$AL$2097,31,0)="Yes","7"," ")</f>
        <v xml:space="preserve"> </v>
      </c>
      <c r="N605" s="20" t="str">
        <f>IF(VLOOKUP(C605,'Current OBD'!$B$6:$AL$2097,32,0)="Yes","8"," ")</f>
        <v xml:space="preserve"> </v>
      </c>
      <c r="O605" s="20" t="str">
        <f>IF(VLOOKUP(C605,'Current OBD'!$B$6:$AL$2097,33,0)="Yes","9"," ")</f>
        <v xml:space="preserve"> </v>
      </c>
      <c r="P605" s="20" t="str">
        <f>IF(VLOOKUP(C605,'Current OBD'!$B$6:$AL$2097,34,0)="Yes","10"," ")</f>
        <v xml:space="preserve"> </v>
      </c>
      <c r="Q605" s="20" t="str">
        <f>IF(VLOOKUP(C605,'Current OBD'!$B$6:$AL$2097,35,0)="Yes","11"," ")</f>
        <v xml:space="preserve"> </v>
      </c>
      <c r="R605" s="20" t="str">
        <f>IF(VLOOKUP(C605,'Current OBD'!$B$6:$AL$2097,36,0)="Yes","12"," ")</f>
        <v xml:space="preserve"> </v>
      </c>
      <c r="S605" s="44">
        <v>316</v>
      </c>
      <c r="T605" s="44">
        <v>0</v>
      </c>
      <c r="U605" s="44">
        <v>333</v>
      </c>
      <c r="V605" s="12">
        <f t="shared" si="56"/>
        <v>0.94894894894894899</v>
      </c>
      <c r="W605" s="12">
        <f t="shared" si="57"/>
        <v>0</v>
      </c>
      <c r="X605" s="12">
        <f t="shared" si="55"/>
        <v>0.94894894894894899</v>
      </c>
    </row>
    <row r="606" spans="1:24">
      <c r="A606" s="17" t="str">
        <f>VLOOKUP(C606,'Current OBD'!$B$6:$K$2098,4,0)</f>
        <v>King</v>
      </c>
      <c r="B606" s="17" t="str">
        <f>VLOOKUP(C606,'Current OBD'!$B$6:$K$2098,3,0)</f>
        <v>17-001</v>
      </c>
      <c r="C606" s="18">
        <v>681118</v>
      </c>
      <c r="D606" s="8" t="s">
        <v>4068</v>
      </c>
      <c r="E606" s="20" t="str">
        <f>IF(VLOOKUP(C606,'Current OBD'!$B$6:$AL$2097,23,0)="Yes","PK"," ")</f>
        <v>PK</v>
      </c>
      <c r="F606" s="20" t="str">
        <f>IF(VLOOKUP(C606,'Current OBD'!$B$6:$AL$2097,24,0)="Yes","K"," ")</f>
        <v>K</v>
      </c>
      <c r="G606" s="20" t="str">
        <f>IF(VLOOKUP(C606,'Current OBD'!$B$6:$AL$2097,25,0)="Yes","1"," ")</f>
        <v>1</v>
      </c>
      <c r="H606" s="20" t="str">
        <f>IF(VLOOKUP(C606,'Current OBD'!$B$6:$AL$2097,26,0)="Yes","2"," ")</f>
        <v>2</v>
      </c>
      <c r="I606" s="20" t="str">
        <f>IF(VLOOKUP(C606,'Current OBD'!$B$6:$AL$2097,27,0)="Yes","3"," ")</f>
        <v>3</v>
      </c>
      <c r="J606" s="20" t="str">
        <f>IF(VLOOKUP(C606,'Current OBD'!$B$6:$AL$2097,28,0)="Yes","4"," ")</f>
        <v>4</v>
      </c>
      <c r="K606" s="20" t="str">
        <f>IF(VLOOKUP(C606,'Current OBD'!$B$6:$AL$2097,29,0)="Yes","5"," ")</f>
        <v>5</v>
      </c>
      <c r="L606" s="20" t="str">
        <f>IF(VLOOKUP(C606,'Current OBD'!$B$6:$AL$2097,30,0)="Yes","6"," ")</f>
        <v xml:space="preserve"> </v>
      </c>
      <c r="M606" s="20" t="str">
        <f>IF(VLOOKUP(C606,'Current OBD'!$B$6:$AL$2097,31,0)="Yes","7"," ")</f>
        <v xml:space="preserve"> </v>
      </c>
      <c r="N606" s="20" t="str">
        <f>IF(VLOOKUP(C606,'Current OBD'!$B$6:$AL$2097,32,0)="Yes","8"," ")</f>
        <v xml:space="preserve"> </v>
      </c>
      <c r="O606" s="20" t="str">
        <f>IF(VLOOKUP(C606,'Current OBD'!$B$6:$AL$2097,33,0)="Yes","9"," ")</f>
        <v xml:space="preserve"> </v>
      </c>
      <c r="P606" s="20" t="str">
        <f>IF(VLOOKUP(C606,'Current OBD'!$B$6:$AL$2097,34,0)="Yes","10"," ")</f>
        <v xml:space="preserve"> </v>
      </c>
      <c r="Q606" s="20" t="str">
        <f>IF(VLOOKUP(C606,'Current OBD'!$B$6:$AL$2097,35,0)="Yes","11"," ")</f>
        <v xml:space="preserve"> </v>
      </c>
      <c r="R606" s="20" t="str">
        <f>IF(VLOOKUP(C606,'Current OBD'!$B$6:$AL$2097,36,0)="Yes","12"," ")</f>
        <v xml:space="preserve"> </v>
      </c>
      <c r="S606" s="44">
        <v>68</v>
      </c>
      <c r="T606" s="44">
        <v>7</v>
      </c>
      <c r="U606" s="44">
        <v>397</v>
      </c>
      <c r="V606" s="12">
        <f t="shared" si="56"/>
        <v>0.1712846347607053</v>
      </c>
      <c r="W606" s="12">
        <f t="shared" si="57"/>
        <v>1.7632241813602016E-2</v>
      </c>
      <c r="X606" s="12">
        <f t="shared" si="55"/>
        <v>0.18891687657430731</v>
      </c>
    </row>
    <row r="607" spans="1:24">
      <c r="A607" s="17" t="str">
        <f>VLOOKUP(C607,'Current OBD'!$B$6:$K$2098,4,0)</f>
        <v>King</v>
      </c>
      <c r="B607" s="17" t="str">
        <f>VLOOKUP(C607,'Current OBD'!$B$6:$K$2098,3,0)</f>
        <v>17-001</v>
      </c>
      <c r="C607" s="18">
        <v>660376</v>
      </c>
      <c r="D607" s="8" t="s">
        <v>4070</v>
      </c>
      <c r="E607" s="20" t="str">
        <f>IF(VLOOKUP(C607,'Current OBD'!$B$6:$AL$2097,23,0)="Yes","PK"," ")</f>
        <v xml:space="preserve"> </v>
      </c>
      <c r="F607" s="20" t="str">
        <f>IF(VLOOKUP(C607,'Current OBD'!$B$6:$AL$2097,24,0)="Yes","K"," ")</f>
        <v xml:space="preserve"> </v>
      </c>
      <c r="G607" s="20" t="str">
        <f>IF(VLOOKUP(C607,'Current OBD'!$B$6:$AL$2097,25,0)="Yes","1"," ")</f>
        <v xml:space="preserve"> </v>
      </c>
      <c r="H607" s="20" t="str">
        <f>IF(VLOOKUP(C607,'Current OBD'!$B$6:$AL$2097,26,0)="Yes","2"," ")</f>
        <v xml:space="preserve"> </v>
      </c>
      <c r="I607" s="20" t="str">
        <f>IF(VLOOKUP(C607,'Current OBD'!$B$6:$AL$2097,27,0)="Yes","3"," ")</f>
        <v xml:space="preserve"> </v>
      </c>
      <c r="J607" s="20" t="str">
        <f>IF(VLOOKUP(C607,'Current OBD'!$B$6:$AL$2097,28,0)="Yes","4"," ")</f>
        <v xml:space="preserve"> </v>
      </c>
      <c r="K607" s="20" t="str">
        <f>IF(VLOOKUP(C607,'Current OBD'!$B$6:$AL$2097,29,0)="Yes","5"," ")</f>
        <v xml:space="preserve"> </v>
      </c>
      <c r="L607" s="20" t="str">
        <f>IF(VLOOKUP(C607,'Current OBD'!$B$6:$AL$2097,30,0)="Yes","6"," ")</f>
        <v xml:space="preserve"> </v>
      </c>
      <c r="M607" s="20" t="str">
        <f>IF(VLOOKUP(C607,'Current OBD'!$B$6:$AL$2097,31,0)="Yes","7"," ")</f>
        <v xml:space="preserve"> </v>
      </c>
      <c r="N607" s="20" t="str">
        <f>IF(VLOOKUP(C607,'Current OBD'!$B$6:$AL$2097,32,0)="Yes","8"," ")</f>
        <v xml:space="preserve"> </v>
      </c>
      <c r="O607" s="20" t="str">
        <f>IF(VLOOKUP(C607,'Current OBD'!$B$6:$AL$2097,33,0)="Yes","9"," ")</f>
        <v>9</v>
      </c>
      <c r="P607" s="20" t="str">
        <f>IF(VLOOKUP(C607,'Current OBD'!$B$6:$AL$2097,34,0)="Yes","10"," ")</f>
        <v>10</v>
      </c>
      <c r="Q607" s="20" t="str">
        <f>IF(VLOOKUP(C607,'Current OBD'!$B$6:$AL$2097,35,0)="Yes","11"," ")</f>
        <v>11</v>
      </c>
      <c r="R607" s="20" t="str">
        <f>IF(VLOOKUP(C607,'Current OBD'!$B$6:$AL$2097,36,0)="Yes","12"," ")</f>
        <v>12</v>
      </c>
      <c r="S607" s="44">
        <v>750</v>
      </c>
      <c r="T607" s="44">
        <v>0</v>
      </c>
      <c r="U607" s="44">
        <v>1257</v>
      </c>
      <c r="V607" s="12">
        <f t="shared" si="56"/>
        <v>0.59665871121718372</v>
      </c>
      <c r="W607" s="12">
        <f t="shared" si="57"/>
        <v>0</v>
      </c>
      <c r="X607" s="12">
        <f t="shared" si="55"/>
        <v>0.59665871121718372</v>
      </c>
    </row>
    <row r="608" spans="1:24">
      <c r="A608" s="17" t="str">
        <f>VLOOKUP(C608,'Current OBD'!$B$6:$K$2098,4,0)</f>
        <v>King</v>
      </c>
      <c r="B608" s="17" t="str">
        <f>VLOOKUP(C608,'Current OBD'!$B$6:$K$2098,3,0)</f>
        <v>17-001</v>
      </c>
      <c r="C608" s="18">
        <v>660362</v>
      </c>
      <c r="D608" s="8" t="s">
        <v>4072</v>
      </c>
      <c r="E608" s="20" t="str">
        <f>IF(VLOOKUP(C608,'Current OBD'!$B$6:$AL$2097,23,0)="Yes","PK"," ")</f>
        <v xml:space="preserve"> </v>
      </c>
      <c r="F608" s="20" t="str">
        <f>IF(VLOOKUP(C608,'Current OBD'!$B$6:$AL$2097,24,0)="Yes","K"," ")</f>
        <v>K</v>
      </c>
      <c r="G608" s="20" t="str">
        <f>IF(VLOOKUP(C608,'Current OBD'!$B$6:$AL$2097,25,0)="Yes","1"," ")</f>
        <v>1</v>
      </c>
      <c r="H608" s="20" t="str">
        <f>IF(VLOOKUP(C608,'Current OBD'!$B$6:$AL$2097,26,0)="Yes","2"," ")</f>
        <v>2</v>
      </c>
      <c r="I608" s="20" t="str">
        <f>IF(VLOOKUP(C608,'Current OBD'!$B$6:$AL$2097,27,0)="Yes","3"," ")</f>
        <v>3</v>
      </c>
      <c r="J608" s="20" t="str">
        <f>IF(VLOOKUP(C608,'Current OBD'!$B$6:$AL$2097,28,0)="Yes","4"," ")</f>
        <v>4</v>
      </c>
      <c r="K608" s="20" t="str">
        <f>IF(VLOOKUP(C608,'Current OBD'!$B$6:$AL$2097,29,0)="Yes","5"," ")</f>
        <v>5</v>
      </c>
      <c r="L608" s="20" t="str">
        <f>IF(VLOOKUP(C608,'Current OBD'!$B$6:$AL$2097,30,0)="Yes","6"," ")</f>
        <v xml:space="preserve"> </v>
      </c>
      <c r="M608" s="20" t="str">
        <f>IF(VLOOKUP(C608,'Current OBD'!$B$6:$AL$2097,31,0)="Yes","7"," ")</f>
        <v xml:space="preserve"> </v>
      </c>
      <c r="N608" s="20" t="str">
        <f>IF(VLOOKUP(C608,'Current OBD'!$B$6:$AL$2097,32,0)="Yes","8"," ")</f>
        <v xml:space="preserve"> </v>
      </c>
      <c r="O608" s="20" t="str">
        <f>IF(VLOOKUP(C608,'Current OBD'!$B$6:$AL$2097,33,0)="Yes","9"," ")</f>
        <v xml:space="preserve"> </v>
      </c>
      <c r="P608" s="20" t="str">
        <f>IF(VLOOKUP(C608,'Current OBD'!$B$6:$AL$2097,34,0)="Yes","10"," ")</f>
        <v xml:space="preserve"> </v>
      </c>
      <c r="Q608" s="20" t="str">
        <f>IF(VLOOKUP(C608,'Current OBD'!$B$6:$AL$2097,35,0)="Yes","11"," ")</f>
        <v xml:space="preserve"> </v>
      </c>
      <c r="R608" s="20" t="str">
        <f>IF(VLOOKUP(C608,'Current OBD'!$B$6:$AL$2097,36,0)="Yes","12"," ")</f>
        <v xml:space="preserve"> </v>
      </c>
      <c r="S608" s="44">
        <v>37</v>
      </c>
      <c r="T608" s="44">
        <v>2</v>
      </c>
      <c r="U608" s="44">
        <v>447</v>
      </c>
      <c r="V608" s="12">
        <f t="shared" si="56"/>
        <v>8.2774049217002238E-2</v>
      </c>
      <c r="W608" s="12">
        <f t="shared" si="57"/>
        <v>4.4742729306487695E-3</v>
      </c>
      <c r="X608" s="12">
        <f t="shared" si="55"/>
        <v>8.7248322147651006E-2</v>
      </c>
    </row>
    <row r="609" spans="1:24">
      <c r="A609" s="17" t="str">
        <f>VLOOKUP(C609,'Current OBD'!$B$6:$K$2098,4,0)</f>
        <v>King</v>
      </c>
      <c r="B609" s="17" t="str">
        <f>VLOOKUP(C609,'Current OBD'!$B$6:$K$2098,3,0)</f>
        <v>17-001</v>
      </c>
      <c r="C609" s="18">
        <v>660378</v>
      </c>
      <c r="D609" s="8" t="s">
        <v>1716</v>
      </c>
      <c r="E609" s="20" t="str">
        <f>IF(VLOOKUP(C609,'Current OBD'!$B$6:$AL$2097,23,0)="Yes","PK"," ")</f>
        <v xml:space="preserve"> </v>
      </c>
      <c r="F609" s="20" t="str">
        <f>IF(VLOOKUP(C609,'Current OBD'!$B$6:$AL$2097,24,0)="Yes","K"," ")</f>
        <v xml:space="preserve"> </v>
      </c>
      <c r="G609" s="20" t="str">
        <f>IF(VLOOKUP(C609,'Current OBD'!$B$6:$AL$2097,25,0)="Yes","1"," ")</f>
        <v xml:space="preserve"> </v>
      </c>
      <c r="H609" s="20" t="str">
        <f>IF(VLOOKUP(C609,'Current OBD'!$B$6:$AL$2097,26,0)="Yes","2"," ")</f>
        <v xml:space="preserve"> </v>
      </c>
      <c r="I609" s="20" t="str">
        <f>IF(VLOOKUP(C609,'Current OBD'!$B$6:$AL$2097,27,0)="Yes","3"," ")</f>
        <v xml:space="preserve"> </v>
      </c>
      <c r="J609" s="20" t="str">
        <f>IF(VLOOKUP(C609,'Current OBD'!$B$6:$AL$2097,28,0)="Yes","4"," ")</f>
        <v xml:space="preserve"> </v>
      </c>
      <c r="K609" s="20" t="str">
        <f>IF(VLOOKUP(C609,'Current OBD'!$B$6:$AL$2097,29,0)="Yes","5"," ")</f>
        <v xml:space="preserve"> </v>
      </c>
      <c r="L609" s="20" t="str">
        <f>IF(VLOOKUP(C609,'Current OBD'!$B$6:$AL$2097,30,0)="Yes","6"," ")</f>
        <v xml:space="preserve"> </v>
      </c>
      <c r="M609" s="20" t="str">
        <f>IF(VLOOKUP(C609,'Current OBD'!$B$6:$AL$2097,31,0)="Yes","7"," ")</f>
        <v xml:space="preserve"> </v>
      </c>
      <c r="N609" s="20" t="str">
        <f>IF(VLOOKUP(C609,'Current OBD'!$B$6:$AL$2097,32,0)="Yes","8"," ")</f>
        <v xml:space="preserve"> </v>
      </c>
      <c r="O609" s="20" t="str">
        <f>IF(VLOOKUP(C609,'Current OBD'!$B$6:$AL$2097,33,0)="Yes","9"," ")</f>
        <v>9</v>
      </c>
      <c r="P609" s="20" t="str">
        <f>IF(VLOOKUP(C609,'Current OBD'!$B$6:$AL$2097,34,0)="Yes","10"," ")</f>
        <v>10</v>
      </c>
      <c r="Q609" s="20" t="str">
        <f>IF(VLOOKUP(C609,'Current OBD'!$B$6:$AL$2097,35,0)="Yes","11"," ")</f>
        <v>11</v>
      </c>
      <c r="R609" s="20" t="str">
        <f>IF(VLOOKUP(C609,'Current OBD'!$B$6:$AL$2097,36,0)="Yes","12"," ")</f>
        <v>12</v>
      </c>
      <c r="S609" s="44">
        <v>687</v>
      </c>
      <c r="T609" s="44">
        <v>0</v>
      </c>
      <c r="U609" s="44">
        <v>1671</v>
      </c>
      <c r="V609" s="12">
        <f t="shared" si="56"/>
        <v>0.4111310592459605</v>
      </c>
      <c r="W609" s="12">
        <f t="shared" si="57"/>
        <v>0</v>
      </c>
      <c r="X609" s="12">
        <f t="shared" si="55"/>
        <v>0.4111310592459605</v>
      </c>
    </row>
    <row r="610" spans="1:24">
      <c r="A610" s="17" t="str">
        <f>VLOOKUP(C610,'Current OBD'!$B$6:$K$2098,4,0)</f>
        <v>King</v>
      </c>
      <c r="B610" s="17" t="str">
        <f>VLOOKUP(C610,'Current OBD'!$B$6:$K$2098,3,0)</f>
        <v>17-001</v>
      </c>
      <c r="C610" s="18">
        <v>660379</v>
      </c>
      <c r="D610" s="8" t="s">
        <v>4075</v>
      </c>
      <c r="E610" s="20" t="str">
        <f>IF(VLOOKUP(C610,'Current OBD'!$B$6:$AL$2097,23,0)="Yes","PK"," ")</f>
        <v xml:space="preserve"> </v>
      </c>
      <c r="F610" s="20" t="str">
        <f>IF(VLOOKUP(C610,'Current OBD'!$B$6:$AL$2097,24,0)="Yes","K"," ")</f>
        <v>K</v>
      </c>
      <c r="G610" s="20" t="str">
        <f>IF(VLOOKUP(C610,'Current OBD'!$B$6:$AL$2097,25,0)="Yes","1"," ")</f>
        <v>1</v>
      </c>
      <c r="H610" s="20" t="str">
        <f>IF(VLOOKUP(C610,'Current OBD'!$B$6:$AL$2097,26,0)="Yes","2"," ")</f>
        <v>2</v>
      </c>
      <c r="I610" s="20" t="str">
        <f>IF(VLOOKUP(C610,'Current OBD'!$B$6:$AL$2097,27,0)="Yes","3"," ")</f>
        <v>3</v>
      </c>
      <c r="J610" s="20" t="str">
        <f>IF(VLOOKUP(C610,'Current OBD'!$B$6:$AL$2097,28,0)="Yes","4"," ")</f>
        <v>4</v>
      </c>
      <c r="K610" s="20" t="str">
        <f>IF(VLOOKUP(C610,'Current OBD'!$B$6:$AL$2097,29,0)="Yes","5"," ")</f>
        <v>5</v>
      </c>
      <c r="L610" s="20" t="str">
        <f>IF(VLOOKUP(C610,'Current OBD'!$B$6:$AL$2097,30,0)="Yes","6"," ")</f>
        <v xml:space="preserve"> </v>
      </c>
      <c r="M610" s="20" t="str">
        <f>IF(VLOOKUP(C610,'Current OBD'!$B$6:$AL$2097,31,0)="Yes","7"," ")</f>
        <v xml:space="preserve"> </v>
      </c>
      <c r="N610" s="20" t="str">
        <f>IF(VLOOKUP(C610,'Current OBD'!$B$6:$AL$2097,32,0)="Yes","8"," ")</f>
        <v xml:space="preserve"> </v>
      </c>
      <c r="O610" s="20" t="str">
        <f>IF(VLOOKUP(C610,'Current OBD'!$B$6:$AL$2097,33,0)="Yes","9"," ")</f>
        <v xml:space="preserve"> </v>
      </c>
      <c r="P610" s="20" t="str">
        <f>IF(VLOOKUP(C610,'Current OBD'!$B$6:$AL$2097,34,0)="Yes","10"," ")</f>
        <v xml:space="preserve"> </v>
      </c>
      <c r="Q610" s="20" t="str">
        <f>IF(VLOOKUP(C610,'Current OBD'!$B$6:$AL$2097,35,0)="Yes","11"," ")</f>
        <v xml:space="preserve"> </v>
      </c>
      <c r="R610" s="20" t="str">
        <f>IF(VLOOKUP(C610,'Current OBD'!$B$6:$AL$2097,36,0)="Yes","12"," ")</f>
        <v xml:space="preserve"> </v>
      </c>
      <c r="S610" s="44">
        <v>37</v>
      </c>
      <c r="T610" s="44">
        <v>10</v>
      </c>
      <c r="U610" s="44">
        <v>383</v>
      </c>
      <c r="V610" s="12">
        <f t="shared" ref="V610:V641" si="58">S610/U610</f>
        <v>9.6605744125326368E-2</v>
      </c>
      <c r="W610" s="12">
        <f t="shared" ref="W610:W641" si="59">T610/U610</f>
        <v>2.6109660574412531E-2</v>
      </c>
      <c r="X610" s="12">
        <f t="shared" si="55"/>
        <v>0.12271540469973891</v>
      </c>
    </row>
    <row r="611" spans="1:24">
      <c r="A611" s="17" t="str">
        <f>VLOOKUP(C611,'Current OBD'!$B$6:$K$2098,4,0)</f>
        <v>King</v>
      </c>
      <c r="B611" s="17" t="str">
        <f>VLOOKUP(C611,'Current OBD'!$B$6:$K$2098,3,0)</f>
        <v>17-001</v>
      </c>
      <c r="C611" s="18">
        <v>660423</v>
      </c>
      <c r="D611" s="8" t="s">
        <v>4078</v>
      </c>
      <c r="E611" s="20" t="str">
        <f>IF(VLOOKUP(C611,'Current OBD'!$B$6:$AL$2097,23,0)="Yes","PK"," ")</f>
        <v xml:space="preserve"> </v>
      </c>
      <c r="F611" s="20" t="str">
        <f>IF(VLOOKUP(C611,'Current OBD'!$B$6:$AL$2097,24,0)="Yes","K"," ")</f>
        <v>K</v>
      </c>
      <c r="G611" s="20" t="str">
        <f>IF(VLOOKUP(C611,'Current OBD'!$B$6:$AL$2097,25,0)="Yes","1"," ")</f>
        <v>1</v>
      </c>
      <c r="H611" s="20" t="str">
        <f>IF(VLOOKUP(C611,'Current OBD'!$B$6:$AL$2097,26,0)="Yes","2"," ")</f>
        <v>2</v>
      </c>
      <c r="I611" s="20" t="str">
        <f>IF(VLOOKUP(C611,'Current OBD'!$B$6:$AL$2097,27,0)="Yes","3"," ")</f>
        <v>3</v>
      </c>
      <c r="J611" s="20" t="str">
        <f>IF(VLOOKUP(C611,'Current OBD'!$B$6:$AL$2097,28,0)="Yes","4"," ")</f>
        <v>4</v>
      </c>
      <c r="K611" s="20" t="str">
        <f>IF(VLOOKUP(C611,'Current OBD'!$B$6:$AL$2097,29,0)="Yes","5"," ")</f>
        <v>5</v>
      </c>
      <c r="L611" s="20" t="str">
        <f>IF(VLOOKUP(C611,'Current OBD'!$B$6:$AL$2097,30,0)="Yes","6"," ")</f>
        <v xml:space="preserve"> </v>
      </c>
      <c r="M611" s="20" t="str">
        <f>IF(VLOOKUP(C611,'Current OBD'!$B$6:$AL$2097,31,0)="Yes","7"," ")</f>
        <v xml:space="preserve"> </v>
      </c>
      <c r="N611" s="20" t="str">
        <f>IF(VLOOKUP(C611,'Current OBD'!$B$6:$AL$2097,32,0)="Yes","8"," ")</f>
        <v xml:space="preserve"> </v>
      </c>
      <c r="O611" s="20" t="str">
        <f>IF(VLOOKUP(C611,'Current OBD'!$B$6:$AL$2097,33,0)="Yes","9"," ")</f>
        <v xml:space="preserve"> </v>
      </c>
      <c r="P611" s="20" t="str">
        <f>IF(VLOOKUP(C611,'Current OBD'!$B$6:$AL$2097,34,0)="Yes","10"," ")</f>
        <v xml:space="preserve"> </v>
      </c>
      <c r="Q611" s="20" t="str">
        <f>IF(VLOOKUP(C611,'Current OBD'!$B$6:$AL$2097,35,0)="Yes","11"," ")</f>
        <v xml:space="preserve"> </v>
      </c>
      <c r="R611" s="20" t="str">
        <f>IF(VLOOKUP(C611,'Current OBD'!$B$6:$AL$2097,36,0)="Yes","12"," ")</f>
        <v xml:space="preserve"> </v>
      </c>
      <c r="S611" s="44">
        <v>38</v>
      </c>
      <c r="T611" s="44">
        <v>5</v>
      </c>
      <c r="U611" s="44">
        <v>484</v>
      </c>
      <c r="V611" s="12">
        <f t="shared" si="58"/>
        <v>7.8512396694214878E-2</v>
      </c>
      <c r="W611" s="12">
        <f t="shared" si="59"/>
        <v>1.0330578512396695E-2</v>
      </c>
      <c r="X611" s="12">
        <f t="shared" si="55"/>
        <v>8.8842975206611566E-2</v>
      </c>
    </row>
    <row r="612" spans="1:24">
      <c r="A612" s="17" t="str">
        <f>VLOOKUP(C612,'Current OBD'!$B$6:$K$2098,4,0)</f>
        <v>King</v>
      </c>
      <c r="B612" s="17" t="str">
        <f>VLOOKUP(C612,'Current OBD'!$B$6:$K$2098,3,0)</f>
        <v>17-001</v>
      </c>
      <c r="C612" s="18">
        <v>660381</v>
      </c>
      <c r="D612" s="8" t="s">
        <v>4080</v>
      </c>
      <c r="E612" s="20" t="str">
        <f>IF(VLOOKUP(C612,'Current OBD'!$B$6:$AL$2097,23,0)="Yes","PK"," ")</f>
        <v xml:space="preserve"> </v>
      </c>
      <c r="F612" s="20" t="str">
        <f>IF(VLOOKUP(C612,'Current OBD'!$B$6:$AL$2097,24,0)="Yes","K"," ")</f>
        <v>K</v>
      </c>
      <c r="G612" s="20" t="str">
        <f>IF(VLOOKUP(C612,'Current OBD'!$B$6:$AL$2097,25,0)="Yes","1"," ")</f>
        <v>1</v>
      </c>
      <c r="H612" s="20" t="str">
        <f>IF(VLOOKUP(C612,'Current OBD'!$B$6:$AL$2097,26,0)="Yes","2"," ")</f>
        <v>2</v>
      </c>
      <c r="I612" s="20" t="str">
        <f>IF(VLOOKUP(C612,'Current OBD'!$B$6:$AL$2097,27,0)="Yes","3"," ")</f>
        <v>3</v>
      </c>
      <c r="J612" s="20" t="str">
        <f>IF(VLOOKUP(C612,'Current OBD'!$B$6:$AL$2097,28,0)="Yes","4"," ")</f>
        <v>4</v>
      </c>
      <c r="K612" s="20" t="str">
        <f>IF(VLOOKUP(C612,'Current OBD'!$B$6:$AL$2097,29,0)="Yes","5"," ")</f>
        <v>5</v>
      </c>
      <c r="L612" s="20" t="str">
        <f>IF(VLOOKUP(C612,'Current OBD'!$B$6:$AL$2097,30,0)="Yes","6"," ")</f>
        <v xml:space="preserve"> </v>
      </c>
      <c r="M612" s="20" t="str">
        <f>IF(VLOOKUP(C612,'Current OBD'!$B$6:$AL$2097,31,0)="Yes","7"," ")</f>
        <v xml:space="preserve"> </v>
      </c>
      <c r="N612" s="20" t="str">
        <f>IF(VLOOKUP(C612,'Current OBD'!$B$6:$AL$2097,32,0)="Yes","8"," ")</f>
        <v xml:space="preserve"> </v>
      </c>
      <c r="O612" s="20" t="str">
        <f>IF(VLOOKUP(C612,'Current OBD'!$B$6:$AL$2097,33,0)="Yes","9"," ")</f>
        <v xml:space="preserve"> </v>
      </c>
      <c r="P612" s="20" t="str">
        <f>IF(VLOOKUP(C612,'Current OBD'!$B$6:$AL$2097,34,0)="Yes","10"," ")</f>
        <v xml:space="preserve"> </v>
      </c>
      <c r="Q612" s="20" t="str">
        <f>IF(VLOOKUP(C612,'Current OBD'!$B$6:$AL$2097,35,0)="Yes","11"," ")</f>
        <v xml:space="preserve"> </v>
      </c>
      <c r="R612" s="20" t="str">
        <f>IF(VLOOKUP(C612,'Current OBD'!$B$6:$AL$2097,36,0)="Yes","12"," ")</f>
        <v xml:space="preserve"> </v>
      </c>
      <c r="S612" s="44">
        <v>156</v>
      </c>
      <c r="T612" s="44">
        <v>0</v>
      </c>
      <c r="U612" s="44">
        <v>249</v>
      </c>
      <c r="V612" s="12">
        <f t="shared" si="58"/>
        <v>0.62650602409638556</v>
      </c>
      <c r="W612" s="12">
        <f t="shared" si="59"/>
        <v>0</v>
      </c>
      <c r="X612" s="12">
        <f t="shared" si="55"/>
        <v>0.62650602409638556</v>
      </c>
    </row>
    <row r="613" spans="1:24">
      <c r="A613" s="17" t="str">
        <f>VLOOKUP(C613,'Current OBD'!$B$6:$K$2098,4,0)</f>
        <v>King</v>
      </c>
      <c r="B613" s="17" t="str">
        <f>VLOOKUP(C613,'Current OBD'!$B$6:$K$2098,3,0)</f>
        <v>17-001</v>
      </c>
      <c r="C613" s="18">
        <v>660382</v>
      </c>
      <c r="D613" s="8" t="s">
        <v>4082</v>
      </c>
      <c r="E613" s="20" t="str">
        <f>IF(VLOOKUP(C613,'Current OBD'!$B$6:$AL$2097,23,0)="Yes","PK"," ")</f>
        <v>PK</v>
      </c>
      <c r="F613" s="20" t="str">
        <f>IF(VLOOKUP(C613,'Current OBD'!$B$6:$AL$2097,24,0)="Yes","K"," ")</f>
        <v>K</v>
      </c>
      <c r="G613" s="20" t="str">
        <f>IF(VLOOKUP(C613,'Current OBD'!$B$6:$AL$2097,25,0)="Yes","1"," ")</f>
        <v>1</v>
      </c>
      <c r="H613" s="20" t="str">
        <f>IF(VLOOKUP(C613,'Current OBD'!$B$6:$AL$2097,26,0)="Yes","2"," ")</f>
        <v>2</v>
      </c>
      <c r="I613" s="20" t="str">
        <f>IF(VLOOKUP(C613,'Current OBD'!$B$6:$AL$2097,27,0)="Yes","3"," ")</f>
        <v>3</v>
      </c>
      <c r="J613" s="20" t="str">
        <f>IF(VLOOKUP(C613,'Current OBD'!$B$6:$AL$2097,28,0)="Yes","4"," ")</f>
        <v>4</v>
      </c>
      <c r="K613" s="20" t="str">
        <f>IF(VLOOKUP(C613,'Current OBD'!$B$6:$AL$2097,29,0)="Yes","5"," ")</f>
        <v>5</v>
      </c>
      <c r="L613" s="20" t="str">
        <f>IF(VLOOKUP(C613,'Current OBD'!$B$6:$AL$2097,30,0)="Yes","6"," ")</f>
        <v xml:space="preserve"> </v>
      </c>
      <c r="M613" s="20" t="str">
        <f>IF(VLOOKUP(C613,'Current OBD'!$B$6:$AL$2097,31,0)="Yes","7"," ")</f>
        <v xml:space="preserve"> </v>
      </c>
      <c r="N613" s="20" t="str">
        <f>IF(VLOOKUP(C613,'Current OBD'!$B$6:$AL$2097,32,0)="Yes","8"," ")</f>
        <v xml:space="preserve"> </v>
      </c>
      <c r="O613" s="20" t="str">
        <f>IF(VLOOKUP(C613,'Current OBD'!$B$6:$AL$2097,33,0)="Yes","9"," ")</f>
        <v xml:space="preserve"> </v>
      </c>
      <c r="P613" s="20" t="str">
        <f>IF(VLOOKUP(C613,'Current OBD'!$B$6:$AL$2097,34,0)="Yes","10"," ")</f>
        <v xml:space="preserve"> </v>
      </c>
      <c r="Q613" s="20" t="str">
        <f>IF(VLOOKUP(C613,'Current OBD'!$B$6:$AL$2097,35,0)="Yes","11"," ")</f>
        <v xml:space="preserve"> </v>
      </c>
      <c r="R613" s="20" t="str">
        <f>IF(VLOOKUP(C613,'Current OBD'!$B$6:$AL$2097,36,0)="Yes","12"," ")</f>
        <v xml:space="preserve"> </v>
      </c>
      <c r="S613" s="44">
        <v>76</v>
      </c>
      <c r="T613" s="44">
        <v>12</v>
      </c>
      <c r="U613" s="44">
        <v>325</v>
      </c>
      <c r="V613" s="12">
        <f t="shared" si="58"/>
        <v>0.23384615384615384</v>
      </c>
      <c r="W613" s="12">
        <f t="shared" si="59"/>
        <v>3.6923076923076927E-2</v>
      </c>
      <c r="X613" s="12">
        <f t="shared" si="55"/>
        <v>0.27076923076923076</v>
      </c>
    </row>
    <row r="614" spans="1:24">
      <c r="A614" s="17" t="str">
        <f>VLOOKUP(C614,'Current OBD'!$B$6:$K$2098,4,0)</f>
        <v>King</v>
      </c>
      <c r="B614" s="17" t="str">
        <f>VLOOKUP(C614,'Current OBD'!$B$6:$K$2098,3,0)</f>
        <v>17-001</v>
      </c>
      <c r="C614" s="18">
        <v>660383</v>
      </c>
      <c r="D614" s="8" t="s">
        <v>4084</v>
      </c>
      <c r="E614" s="20" t="str">
        <f>IF(VLOOKUP(C614,'Current OBD'!$B$6:$AL$2097,23,0)="Yes","PK"," ")</f>
        <v>PK</v>
      </c>
      <c r="F614" s="20" t="str">
        <f>IF(VLOOKUP(C614,'Current OBD'!$B$6:$AL$2097,24,0)="Yes","K"," ")</f>
        <v>K</v>
      </c>
      <c r="G614" s="20" t="str">
        <f>IF(VLOOKUP(C614,'Current OBD'!$B$6:$AL$2097,25,0)="Yes","1"," ")</f>
        <v>1</v>
      </c>
      <c r="H614" s="20" t="str">
        <f>IF(VLOOKUP(C614,'Current OBD'!$B$6:$AL$2097,26,0)="Yes","2"," ")</f>
        <v>2</v>
      </c>
      <c r="I614" s="20" t="str">
        <f>IF(VLOOKUP(C614,'Current OBD'!$B$6:$AL$2097,27,0)="Yes","3"," ")</f>
        <v>3</v>
      </c>
      <c r="J614" s="20" t="str">
        <f>IF(VLOOKUP(C614,'Current OBD'!$B$6:$AL$2097,28,0)="Yes","4"," ")</f>
        <v>4</v>
      </c>
      <c r="K614" s="20" t="str">
        <f>IF(VLOOKUP(C614,'Current OBD'!$B$6:$AL$2097,29,0)="Yes","5"," ")</f>
        <v>5</v>
      </c>
      <c r="L614" s="20" t="str">
        <f>IF(VLOOKUP(C614,'Current OBD'!$B$6:$AL$2097,30,0)="Yes","6"," ")</f>
        <v xml:space="preserve"> </v>
      </c>
      <c r="M614" s="20" t="str">
        <f>IF(VLOOKUP(C614,'Current OBD'!$B$6:$AL$2097,31,0)="Yes","7"," ")</f>
        <v xml:space="preserve"> </v>
      </c>
      <c r="N614" s="20" t="str">
        <f>IF(VLOOKUP(C614,'Current OBD'!$B$6:$AL$2097,32,0)="Yes","8"," ")</f>
        <v xml:space="preserve"> </v>
      </c>
      <c r="O614" s="20" t="str">
        <f>IF(VLOOKUP(C614,'Current OBD'!$B$6:$AL$2097,33,0)="Yes","9"," ")</f>
        <v xml:space="preserve"> </v>
      </c>
      <c r="P614" s="20" t="str">
        <f>IF(VLOOKUP(C614,'Current OBD'!$B$6:$AL$2097,34,0)="Yes","10"," ")</f>
        <v xml:space="preserve"> </v>
      </c>
      <c r="Q614" s="20" t="str">
        <f>IF(VLOOKUP(C614,'Current OBD'!$B$6:$AL$2097,35,0)="Yes","11"," ")</f>
        <v xml:space="preserve"> </v>
      </c>
      <c r="R614" s="20" t="str">
        <f>IF(VLOOKUP(C614,'Current OBD'!$B$6:$AL$2097,36,0)="Yes","12"," ")</f>
        <v xml:space="preserve"> </v>
      </c>
      <c r="S614" s="44">
        <v>22</v>
      </c>
      <c r="T614" s="44">
        <v>1</v>
      </c>
      <c r="U614" s="44">
        <v>328</v>
      </c>
      <c r="V614" s="12">
        <f t="shared" si="58"/>
        <v>6.7073170731707321E-2</v>
      </c>
      <c r="W614" s="12">
        <f t="shared" si="59"/>
        <v>3.0487804878048782E-3</v>
      </c>
      <c r="X614" s="12">
        <f t="shared" si="55"/>
        <v>7.0121951219512202E-2</v>
      </c>
    </row>
    <row r="615" spans="1:24">
      <c r="A615" s="17" t="str">
        <f>VLOOKUP(C615,'Current OBD'!$B$6:$K$2098,4,0)</f>
        <v>King</v>
      </c>
      <c r="B615" s="17" t="str">
        <f>VLOOKUP(C615,'Current OBD'!$B$6:$K$2098,3,0)</f>
        <v>17-001</v>
      </c>
      <c r="C615" s="18">
        <v>660386</v>
      </c>
      <c r="D615" s="8" t="s">
        <v>1409</v>
      </c>
      <c r="E615" s="20" t="str">
        <f>IF(VLOOKUP(C615,'Current OBD'!$B$6:$AL$2097,23,0)="Yes","PK"," ")</f>
        <v xml:space="preserve"> </v>
      </c>
      <c r="F615" s="20" t="str">
        <f>IF(VLOOKUP(C615,'Current OBD'!$B$6:$AL$2097,24,0)="Yes","K"," ")</f>
        <v>K</v>
      </c>
      <c r="G615" s="20" t="str">
        <f>IF(VLOOKUP(C615,'Current OBD'!$B$6:$AL$2097,25,0)="Yes","1"," ")</f>
        <v>1</v>
      </c>
      <c r="H615" s="20" t="str">
        <f>IF(VLOOKUP(C615,'Current OBD'!$B$6:$AL$2097,26,0)="Yes","2"," ")</f>
        <v>2</v>
      </c>
      <c r="I615" s="20" t="str">
        <f>IF(VLOOKUP(C615,'Current OBD'!$B$6:$AL$2097,27,0)="Yes","3"," ")</f>
        <v>3</v>
      </c>
      <c r="J615" s="20" t="str">
        <f>IF(VLOOKUP(C615,'Current OBD'!$B$6:$AL$2097,28,0)="Yes","4"," ")</f>
        <v>4</v>
      </c>
      <c r="K615" s="20" t="str">
        <f>IF(VLOOKUP(C615,'Current OBD'!$B$6:$AL$2097,29,0)="Yes","5"," ")</f>
        <v>5</v>
      </c>
      <c r="L615" s="20" t="str">
        <f>IF(VLOOKUP(C615,'Current OBD'!$B$6:$AL$2097,30,0)="Yes","6"," ")</f>
        <v xml:space="preserve"> </v>
      </c>
      <c r="M615" s="20" t="str">
        <f>IF(VLOOKUP(C615,'Current OBD'!$B$6:$AL$2097,31,0)="Yes","7"," ")</f>
        <v xml:space="preserve"> </v>
      </c>
      <c r="N615" s="20" t="str">
        <f>IF(VLOOKUP(C615,'Current OBD'!$B$6:$AL$2097,32,0)="Yes","8"," ")</f>
        <v xml:space="preserve"> </v>
      </c>
      <c r="O615" s="20" t="str">
        <f>IF(VLOOKUP(C615,'Current OBD'!$B$6:$AL$2097,33,0)="Yes","9"," ")</f>
        <v xml:space="preserve"> </v>
      </c>
      <c r="P615" s="20" t="str">
        <f>IF(VLOOKUP(C615,'Current OBD'!$B$6:$AL$2097,34,0)="Yes","10"," ")</f>
        <v xml:space="preserve"> </v>
      </c>
      <c r="Q615" s="20" t="str">
        <f>IF(VLOOKUP(C615,'Current OBD'!$B$6:$AL$2097,35,0)="Yes","11"," ")</f>
        <v xml:space="preserve"> </v>
      </c>
      <c r="R615" s="20" t="str">
        <f>IF(VLOOKUP(C615,'Current OBD'!$B$6:$AL$2097,36,0)="Yes","12"," ")</f>
        <v xml:space="preserve"> </v>
      </c>
      <c r="S615" s="44">
        <v>69</v>
      </c>
      <c r="T615" s="44">
        <v>21</v>
      </c>
      <c r="U615" s="44">
        <v>377</v>
      </c>
      <c r="V615" s="12">
        <f t="shared" si="58"/>
        <v>0.1830238726790451</v>
      </c>
      <c r="W615" s="12">
        <f t="shared" si="59"/>
        <v>5.5702917771883291E-2</v>
      </c>
      <c r="X615" s="12">
        <f t="shared" si="55"/>
        <v>0.23872679045092837</v>
      </c>
    </row>
    <row r="616" spans="1:24">
      <c r="A616" s="17" t="str">
        <f>VLOOKUP(C616,'Current OBD'!$B$6:$K$2098,4,0)</f>
        <v>King</v>
      </c>
      <c r="B616" s="17" t="str">
        <f>VLOOKUP(C616,'Current OBD'!$B$6:$K$2098,3,0)</f>
        <v>17-001</v>
      </c>
      <c r="C616" s="18">
        <v>681119</v>
      </c>
      <c r="D616" s="8" t="s">
        <v>4088</v>
      </c>
      <c r="E616" s="20" t="str">
        <f>IF(VLOOKUP(C616,'Current OBD'!$B$6:$AL$2097,23,0)="Yes","PK"," ")</f>
        <v xml:space="preserve"> </v>
      </c>
      <c r="F616" s="20" t="str">
        <f>IF(VLOOKUP(C616,'Current OBD'!$B$6:$AL$2097,24,0)="Yes","K"," ")</f>
        <v>K</v>
      </c>
      <c r="G616" s="20" t="str">
        <f>IF(VLOOKUP(C616,'Current OBD'!$B$6:$AL$2097,25,0)="Yes","1"," ")</f>
        <v>1</v>
      </c>
      <c r="H616" s="20" t="str">
        <f>IF(VLOOKUP(C616,'Current OBD'!$B$6:$AL$2097,26,0)="Yes","2"," ")</f>
        <v>2</v>
      </c>
      <c r="I616" s="20" t="str">
        <f>IF(VLOOKUP(C616,'Current OBD'!$B$6:$AL$2097,27,0)="Yes","3"," ")</f>
        <v>3</v>
      </c>
      <c r="J616" s="20" t="str">
        <f>IF(VLOOKUP(C616,'Current OBD'!$B$6:$AL$2097,28,0)="Yes","4"," ")</f>
        <v>4</v>
      </c>
      <c r="K616" s="20" t="str">
        <f>IF(VLOOKUP(C616,'Current OBD'!$B$6:$AL$2097,29,0)="Yes","5"," ")</f>
        <v>5</v>
      </c>
      <c r="L616" s="20" t="str">
        <f>IF(VLOOKUP(C616,'Current OBD'!$B$6:$AL$2097,30,0)="Yes","6"," ")</f>
        <v>6</v>
      </c>
      <c r="M616" s="20" t="str">
        <f>IF(VLOOKUP(C616,'Current OBD'!$B$6:$AL$2097,31,0)="Yes","7"," ")</f>
        <v>7</v>
      </c>
      <c r="N616" s="20" t="str">
        <f>IF(VLOOKUP(C616,'Current OBD'!$B$6:$AL$2097,32,0)="Yes","8"," ")</f>
        <v>8</v>
      </c>
      <c r="O616" s="20" t="str">
        <f>IF(VLOOKUP(C616,'Current OBD'!$B$6:$AL$2097,33,0)="Yes","9"," ")</f>
        <v xml:space="preserve"> </v>
      </c>
      <c r="P616" s="20" t="str">
        <f>IF(VLOOKUP(C616,'Current OBD'!$B$6:$AL$2097,34,0)="Yes","10"," ")</f>
        <v xml:space="preserve"> </v>
      </c>
      <c r="Q616" s="20" t="str">
        <f>IF(VLOOKUP(C616,'Current OBD'!$B$6:$AL$2097,35,0)="Yes","11"," ")</f>
        <v xml:space="preserve"> </v>
      </c>
      <c r="R616" s="20" t="str">
        <f>IF(VLOOKUP(C616,'Current OBD'!$B$6:$AL$2097,36,0)="Yes","12"," ")</f>
        <v xml:space="preserve"> </v>
      </c>
      <c r="S616" s="44">
        <v>109</v>
      </c>
      <c r="T616" s="44">
        <v>29</v>
      </c>
      <c r="U616" s="44">
        <v>732</v>
      </c>
      <c r="V616" s="12">
        <f t="shared" si="58"/>
        <v>0.14890710382513661</v>
      </c>
      <c r="W616" s="12">
        <f t="shared" si="59"/>
        <v>3.9617486338797817E-2</v>
      </c>
      <c r="X616" s="12">
        <f t="shared" si="55"/>
        <v>0.18852459016393441</v>
      </c>
    </row>
    <row r="617" spans="1:24">
      <c r="A617" s="17" t="str">
        <f>VLOOKUP(C617,'Current OBD'!$B$6:$K$2098,4,0)</f>
        <v>King</v>
      </c>
      <c r="B617" s="17" t="str">
        <f>VLOOKUP(C617,'Current OBD'!$B$6:$K$2098,3,0)</f>
        <v>17-001</v>
      </c>
      <c r="C617" s="18">
        <v>660389</v>
      </c>
      <c r="D617" s="8" t="s">
        <v>4090</v>
      </c>
      <c r="E617" s="20" t="str">
        <f>IF(VLOOKUP(C617,'Current OBD'!$B$6:$AL$2097,23,0)="Yes","PK"," ")</f>
        <v>PK</v>
      </c>
      <c r="F617" s="20" t="str">
        <f>IF(VLOOKUP(C617,'Current OBD'!$B$6:$AL$2097,24,0)="Yes","K"," ")</f>
        <v>K</v>
      </c>
      <c r="G617" s="20" t="str">
        <f>IF(VLOOKUP(C617,'Current OBD'!$B$6:$AL$2097,25,0)="Yes","1"," ")</f>
        <v>1</v>
      </c>
      <c r="H617" s="20" t="str">
        <f>IF(VLOOKUP(C617,'Current OBD'!$B$6:$AL$2097,26,0)="Yes","2"," ")</f>
        <v>2</v>
      </c>
      <c r="I617" s="20" t="str">
        <f>IF(VLOOKUP(C617,'Current OBD'!$B$6:$AL$2097,27,0)="Yes","3"," ")</f>
        <v>3</v>
      </c>
      <c r="J617" s="20" t="str">
        <f>IF(VLOOKUP(C617,'Current OBD'!$B$6:$AL$2097,28,0)="Yes","4"," ")</f>
        <v>4</v>
      </c>
      <c r="K617" s="20" t="str">
        <f>IF(VLOOKUP(C617,'Current OBD'!$B$6:$AL$2097,29,0)="Yes","5"," ")</f>
        <v>5</v>
      </c>
      <c r="L617" s="20" t="str">
        <f>IF(VLOOKUP(C617,'Current OBD'!$B$6:$AL$2097,30,0)="Yes","6"," ")</f>
        <v xml:space="preserve"> </v>
      </c>
      <c r="M617" s="20" t="str">
        <f>IF(VLOOKUP(C617,'Current OBD'!$B$6:$AL$2097,31,0)="Yes","7"," ")</f>
        <v xml:space="preserve"> </v>
      </c>
      <c r="N617" s="20" t="str">
        <f>IF(VLOOKUP(C617,'Current OBD'!$B$6:$AL$2097,32,0)="Yes","8"," ")</f>
        <v xml:space="preserve"> </v>
      </c>
      <c r="O617" s="20" t="str">
        <f>IF(VLOOKUP(C617,'Current OBD'!$B$6:$AL$2097,33,0)="Yes","9"," ")</f>
        <v xml:space="preserve"> </v>
      </c>
      <c r="P617" s="20" t="str">
        <f>IF(VLOOKUP(C617,'Current OBD'!$B$6:$AL$2097,34,0)="Yes","10"," ")</f>
        <v xml:space="preserve"> </v>
      </c>
      <c r="Q617" s="20" t="str">
        <f>IF(VLOOKUP(C617,'Current OBD'!$B$6:$AL$2097,35,0)="Yes","11"," ")</f>
        <v xml:space="preserve"> </v>
      </c>
      <c r="R617" s="20" t="str">
        <f>IF(VLOOKUP(C617,'Current OBD'!$B$6:$AL$2097,36,0)="Yes","12"," ")</f>
        <v xml:space="preserve"> </v>
      </c>
      <c r="S617" s="44">
        <v>177</v>
      </c>
      <c r="T617" s="44">
        <v>0</v>
      </c>
      <c r="U617" s="44">
        <v>287</v>
      </c>
      <c r="V617" s="12">
        <f t="shared" si="58"/>
        <v>0.61672473867595823</v>
      </c>
      <c r="W617" s="12">
        <f t="shared" si="59"/>
        <v>0</v>
      </c>
      <c r="X617" s="12">
        <f t="shared" si="55"/>
        <v>0.61672473867595823</v>
      </c>
    </row>
    <row r="618" spans="1:24">
      <c r="A618" s="17" t="str">
        <f>VLOOKUP(C618,'Current OBD'!$B$6:$K$2098,4,0)</f>
        <v>King</v>
      </c>
      <c r="B618" s="17" t="str">
        <f>VLOOKUP(C618,'Current OBD'!$B$6:$K$2098,3,0)</f>
        <v>17-001</v>
      </c>
      <c r="C618" s="18">
        <v>660391</v>
      </c>
      <c r="D618" s="8" t="s">
        <v>4092</v>
      </c>
      <c r="E618" s="20" t="str">
        <f>IF(VLOOKUP(C618,'Current OBD'!$B$6:$AL$2097,23,0)="Yes","PK"," ")</f>
        <v xml:space="preserve"> </v>
      </c>
      <c r="F618" s="20" t="str">
        <f>IF(VLOOKUP(C618,'Current OBD'!$B$6:$AL$2097,24,0)="Yes","K"," ")</f>
        <v xml:space="preserve"> </v>
      </c>
      <c r="G618" s="20" t="str">
        <f>IF(VLOOKUP(C618,'Current OBD'!$B$6:$AL$2097,25,0)="Yes","1"," ")</f>
        <v xml:space="preserve"> </v>
      </c>
      <c r="H618" s="20" t="str">
        <f>IF(VLOOKUP(C618,'Current OBD'!$B$6:$AL$2097,26,0)="Yes","2"," ")</f>
        <v xml:space="preserve"> </v>
      </c>
      <c r="I618" s="20" t="str">
        <f>IF(VLOOKUP(C618,'Current OBD'!$B$6:$AL$2097,27,0)="Yes","3"," ")</f>
        <v xml:space="preserve"> </v>
      </c>
      <c r="J618" s="20" t="str">
        <f>IF(VLOOKUP(C618,'Current OBD'!$B$6:$AL$2097,28,0)="Yes","4"," ")</f>
        <v xml:space="preserve"> </v>
      </c>
      <c r="K618" s="20" t="str">
        <f>IF(VLOOKUP(C618,'Current OBD'!$B$6:$AL$2097,29,0)="Yes","5"," ")</f>
        <v xml:space="preserve"> </v>
      </c>
      <c r="L618" s="20" t="str">
        <f>IF(VLOOKUP(C618,'Current OBD'!$B$6:$AL$2097,30,0)="Yes","6"," ")</f>
        <v xml:space="preserve"> </v>
      </c>
      <c r="M618" s="20" t="str">
        <f>IF(VLOOKUP(C618,'Current OBD'!$B$6:$AL$2097,31,0)="Yes","7"," ")</f>
        <v xml:space="preserve"> </v>
      </c>
      <c r="N618" s="20" t="str">
        <f>IF(VLOOKUP(C618,'Current OBD'!$B$6:$AL$2097,32,0)="Yes","8"," ")</f>
        <v xml:space="preserve"> </v>
      </c>
      <c r="O618" s="20" t="str">
        <f>IF(VLOOKUP(C618,'Current OBD'!$B$6:$AL$2097,33,0)="Yes","9"," ")</f>
        <v>9</v>
      </c>
      <c r="P618" s="20" t="str">
        <f>IF(VLOOKUP(C618,'Current OBD'!$B$6:$AL$2097,34,0)="Yes","10"," ")</f>
        <v>10</v>
      </c>
      <c r="Q618" s="20" t="str">
        <f>IF(VLOOKUP(C618,'Current OBD'!$B$6:$AL$2097,35,0)="Yes","11"," ")</f>
        <v>11</v>
      </c>
      <c r="R618" s="20" t="str">
        <f>IF(VLOOKUP(C618,'Current OBD'!$B$6:$AL$2097,36,0)="Yes","12"," ")</f>
        <v>12</v>
      </c>
      <c r="S618" s="44">
        <v>289</v>
      </c>
      <c r="T618" s="44">
        <v>61</v>
      </c>
      <c r="U618" s="44">
        <v>1443</v>
      </c>
      <c r="V618" s="12">
        <f t="shared" si="58"/>
        <v>0.20027720027720028</v>
      </c>
      <c r="W618" s="12">
        <f t="shared" si="59"/>
        <v>4.2273042273042273E-2</v>
      </c>
      <c r="X618" s="12">
        <f t="shared" si="55"/>
        <v>0.24255024255024255</v>
      </c>
    </row>
    <row r="619" spans="1:24">
      <c r="A619" s="17" t="str">
        <f>VLOOKUP(C619,'Current OBD'!$B$6:$K$2098,4,0)</f>
        <v>King</v>
      </c>
      <c r="B619" s="17" t="str">
        <f>VLOOKUP(C619,'Current OBD'!$B$6:$K$2098,3,0)</f>
        <v>17-001</v>
      </c>
      <c r="C619" s="18">
        <v>682293</v>
      </c>
      <c r="D619" s="8" t="s">
        <v>4094</v>
      </c>
      <c r="E619" s="20" t="str">
        <f>IF(VLOOKUP(C619,'Current OBD'!$B$6:$AL$2097,23,0)="Yes","PK"," ")</f>
        <v xml:space="preserve"> </v>
      </c>
      <c r="F619" s="20" t="str">
        <f>IF(VLOOKUP(C619,'Current OBD'!$B$6:$AL$2097,24,0)="Yes","K"," ")</f>
        <v xml:space="preserve"> </v>
      </c>
      <c r="G619" s="20" t="str">
        <f>IF(VLOOKUP(C619,'Current OBD'!$B$6:$AL$2097,25,0)="Yes","1"," ")</f>
        <v xml:space="preserve"> </v>
      </c>
      <c r="H619" s="20" t="str">
        <f>IF(VLOOKUP(C619,'Current OBD'!$B$6:$AL$2097,26,0)="Yes","2"," ")</f>
        <v xml:space="preserve"> </v>
      </c>
      <c r="I619" s="20" t="str">
        <f>IF(VLOOKUP(C619,'Current OBD'!$B$6:$AL$2097,27,0)="Yes","3"," ")</f>
        <v xml:space="preserve"> </v>
      </c>
      <c r="J619" s="20" t="str">
        <f>IF(VLOOKUP(C619,'Current OBD'!$B$6:$AL$2097,28,0)="Yes","4"," ")</f>
        <v xml:space="preserve"> </v>
      </c>
      <c r="K619" s="20" t="str">
        <f>IF(VLOOKUP(C619,'Current OBD'!$B$6:$AL$2097,29,0)="Yes","5"," ")</f>
        <v xml:space="preserve"> </v>
      </c>
      <c r="L619" s="20" t="str">
        <f>IF(VLOOKUP(C619,'Current OBD'!$B$6:$AL$2097,30,0)="Yes","6"," ")</f>
        <v xml:space="preserve"> </v>
      </c>
      <c r="M619" s="20" t="str">
        <f>IF(VLOOKUP(C619,'Current OBD'!$B$6:$AL$2097,31,0)="Yes","7"," ")</f>
        <v xml:space="preserve"> </v>
      </c>
      <c r="N619" s="20" t="str">
        <f>IF(VLOOKUP(C619,'Current OBD'!$B$6:$AL$2097,32,0)="Yes","8"," ")</f>
        <v xml:space="preserve"> </v>
      </c>
      <c r="O619" s="20" t="str">
        <f>IF(VLOOKUP(C619,'Current OBD'!$B$6:$AL$2097,33,0)="Yes","9"," ")</f>
        <v>9</v>
      </c>
      <c r="P619" s="20" t="str">
        <f>IF(VLOOKUP(C619,'Current OBD'!$B$6:$AL$2097,34,0)="Yes","10"," ")</f>
        <v>10</v>
      </c>
      <c r="Q619" s="20" t="str">
        <f>IF(VLOOKUP(C619,'Current OBD'!$B$6:$AL$2097,35,0)="Yes","11"," ")</f>
        <v>11</v>
      </c>
      <c r="R619" s="20" t="str">
        <f>IF(VLOOKUP(C619,'Current OBD'!$B$6:$AL$2097,36,0)="Yes","12"," ")</f>
        <v>12</v>
      </c>
      <c r="S619" s="44">
        <v>4</v>
      </c>
      <c r="T619" s="44">
        <v>0</v>
      </c>
      <c r="U619" s="44">
        <v>24</v>
      </c>
      <c r="V619" s="12">
        <f t="shared" si="58"/>
        <v>0.16666666666666666</v>
      </c>
      <c r="W619" s="12">
        <f t="shared" si="59"/>
        <v>0</v>
      </c>
      <c r="X619" s="12">
        <f t="shared" si="55"/>
        <v>0.16666666666666666</v>
      </c>
    </row>
    <row r="620" spans="1:24">
      <c r="A620" s="17" t="str">
        <f>VLOOKUP(C620,'Current OBD'!$B$6:$K$2098,4,0)</f>
        <v>King</v>
      </c>
      <c r="B620" s="17" t="str">
        <f>VLOOKUP(C620,'Current OBD'!$B$6:$K$2098,3,0)</f>
        <v>17-001</v>
      </c>
      <c r="C620" s="18">
        <v>665440</v>
      </c>
      <c r="D620" s="8" t="s">
        <v>4097</v>
      </c>
      <c r="E620" s="20" t="str">
        <f>IF(VLOOKUP(C620,'Current OBD'!$B$6:$AL$2097,23,0)="Yes","PK"," ")</f>
        <v xml:space="preserve"> </v>
      </c>
      <c r="F620" s="20" t="str">
        <f>IF(VLOOKUP(C620,'Current OBD'!$B$6:$AL$2097,24,0)="Yes","K"," ")</f>
        <v xml:space="preserve"> </v>
      </c>
      <c r="G620" s="20" t="str">
        <f>IF(VLOOKUP(C620,'Current OBD'!$B$6:$AL$2097,25,0)="Yes","1"," ")</f>
        <v xml:space="preserve"> </v>
      </c>
      <c r="H620" s="20" t="str">
        <f>IF(VLOOKUP(C620,'Current OBD'!$B$6:$AL$2097,26,0)="Yes","2"," ")</f>
        <v xml:space="preserve"> </v>
      </c>
      <c r="I620" s="20" t="str">
        <f>IF(VLOOKUP(C620,'Current OBD'!$B$6:$AL$2097,27,0)="Yes","3"," ")</f>
        <v xml:space="preserve"> </v>
      </c>
      <c r="J620" s="20" t="str">
        <f>IF(VLOOKUP(C620,'Current OBD'!$B$6:$AL$2097,28,0)="Yes","4"," ")</f>
        <v xml:space="preserve"> </v>
      </c>
      <c r="K620" s="20" t="str">
        <f>IF(VLOOKUP(C620,'Current OBD'!$B$6:$AL$2097,29,0)="Yes","5"," ")</f>
        <v xml:space="preserve"> </v>
      </c>
      <c r="L620" s="20" t="str">
        <f>IF(VLOOKUP(C620,'Current OBD'!$B$6:$AL$2097,30,0)="Yes","6"," ")</f>
        <v xml:space="preserve"> </v>
      </c>
      <c r="M620" s="20" t="str">
        <f>IF(VLOOKUP(C620,'Current OBD'!$B$6:$AL$2097,31,0)="Yes","7"," ")</f>
        <v xml:space="preserve"> </v>
      </c>
      <c r="N620" s="20" t="str">
        <f>IF(VLOOKUP(C620,'Current OBD'!$B$6:$AL$2097,32,0)="Yes","8"," ")</f>
        <v xml:space="preserve"> </v>
      </c>
      <c r="O620" s="20" t="str">
        <f>IF(VLOOKUP(C620,'Current OBD'!$B$6:$AL$2097,33,0)="Yes","9"," ")</f>
        <v>9</v>
      </c>
      <c r="P620" s="20" t="str">
        <f>IF(VLOOKUP(C620,'Current OBD'!$B$6:$AL$2097,34,0)="Yes","10"," ")</f>
        <v>10</v>
      </c>
      <c r="Q620" s="20" t="str">
        <f>IF(VLOOKUP(C620,'Current OBD'!$B$6:$AL$2097,35,0)="Yes","11"," ")</f>
        <v>11</v>
      </c>
      <c r="R620" s="20" t="str">
        <f>IF(VLOOKUP(C620,'Current OBD'!$B$6:$AL$2097,36,0)="Yes","12"," ")</f>
        <v>12</v>
      </c>
      <c r="S620" s="44">
        <v>52</v>
      </c>
      <c r="T620" s="44">
        <v>0</v>
      </c>
      <c r="U620" s="44">
        <v>52</v>
      </c>
      <c r="V620" s="12">
        <f t="shared" si="58"/>
        <v>1</v>
      </c>
      <c r="W620" s="12">
        <f t="shared" si="59"/>
        <v>0</v>
      </c>
      <c r="X620" s="12">
        <f t="shared" si="55"/>
        <v>1</v>
      </c>
    </row>
    <row r="621" spans="1:24">
      <c r="A621" s="17" t="str">
        <f>VLOOKUP(C621,'Current OBD'!$B$6:$K$2098,4,0)</f>
        <v>King</v>
      </c>
      <c r="B621" s="17" t="str">
        <f>VLOOKUP(C621,'Current OBD'!$B$6:$K$2098,3,0)</f>
        <v>17-001</v>
      </c>
      <c r="C621" s="18">
        <v>660411</v>
      </c>
      <c r="D621" s="8" t="s">
        <v>4099</v>
      </c>
      <c r="E621" s="20" t="str">
        <f>IF(VLOOKUP(C621,'Current OBD'!$B$6:$AL$2097,23,0)="Yes","PK"," ")</f>
        <v xml:space="preserve"> </v>
      </c>
      <c r="F621" s="20" t="str">
        <f>IF(VLOOKUP(C621,'Current OBD'!$B$6:$AL$2097,24,0)="Yes","K"," ")</f>
        <v>K</v>
      </c>
      <c r="G621" s="20" t="str">
        <f>IF(VLOOKUP(C621,'Current OBD'!$B$6:$AL$2097,25,0)="Yes","1"," ")</f>
        <v>1</v>
      </c>
      <c r="H621" s="20" t="str">
        <f>IF(VLOOKUP(C621,'Current OBD'!$B$6:$AL$2097,26,0)="Yes","2"," ")</f>
        <v>2</v>
      </c>
      <c r="I621" s="20" t="str">
        <f>IF(VLOOKUP(C621,'Current OBD'!$B$6:$AL$2097,27,0)="Yes","3"," ")</f>
        <v>3</v>
      </c>
      <c r="J621" s="20" t="str">
        <f>IF(VLOOKUP(C621,'Current OBD'!$B$6:$AL$2097,28,0)="Yes","4"," ")</f>
        <v>4</v>
      </c>
      <c r="K621" s="20" t="str">
        <f>IF(VLOOKUP(C621,'Current OBD'!$B$6:$AL$2097,29,0)="Yes","5"," ")</f>
        <v>5</v>
      </c>
      <c r="L621" s="20" t="str">
        <f>IF(VLOOKUP(C621,'Current OBD'!$B$6:$AL$2097,30,0)="Yes","6"," ")</f>
        <v xml:space="preserve"> </v>
      </c>
      <c r="M621" s="20" t="str">
        <f>IF(VLOOKUP(C621,'Current OBD'!$B$6:$AL$2097,31,0)="Yes","7"," ")</f>
        <v xml:space="preserve"> </v>
      </c>
      <c r="N621" s="20" t="str">
        <f>IF(VLOOKUP(C621,'Current OBD'!$B$6:$AL$2097,32,0)="Yes","8"," ")</f>
        <v xml:space="preserve"> </v>
      </c>
      <c r="O621" s="20" t="str">
        <f>IF(VLOOKUP(C621,'Current OBD'!$B$6:$AL$2097,33,0)="Yes","9"," ")</f>
        <v xml:space="preserve"> </v>
      </c>
      <c r="P621" s="20" t="str">
        <f>IF(VLOOKUP(C621,'Current OBD'!$B$6:$AL$2097,34,0)="Yes","10"," ")</f>
        <v xml:space="preserve"> </v>
      </c>
      <c r="Q621" s="20" t="str">
        <f>IF(VLOOKUP(C621,'Current OBD'!$B$6:$AL$2097,35,0)="Yes","11"," ")</f>
        <v xml:space="preserve"> </v>
      </c>
      <c r="R621" s="20" t="str">
        <f>IF(VLOOKUP(C621,'Current OBD'!$B$6:$AL$2097,36,0)="Yes","12"," ")</f>
        <v xml:space="preserve"> </v>
      </c>
      <c r="S621" s="44">
        <v>179</v>
      </c>
      <c r="T621" s="44">
        <v>0</v>
      </c>
      <c r="U621" s="44">
        <v>238</v>
      </c>
      <c r="V621" s="12">
        <f t="shared" si="58"/>
        <v>0.75210084033613445</v>
      </c>
      <c r="W621" s="12">
        <f t="shared" si="59"/>
        <v>0</v>
      </c>
      <c r="X621" s="12">
        <f t="shared" si="55"/>
        <v>0.75210084033613445</v>
      </c>
    </row>
    <row r="622" spans="1:24">
      <c r="A622" s="17" t="str">
        <f>VLOOKUP(C622,'Current OBD'!$B$6:$K$2098,4,0)</f>
        <v>King</v>
      </c>
      <c r="B622" s="17" t="str">
        <f>VLOOKUP(C622,'Current OBD'!$B$6:$K$2098,3,0)</f>
        <v>17-001</v>
      </c>
      <c r="C622" s="18">
        <v>660430</v>
      </c>
      <c r="D622" s="8" t="s">
        <v>4101</v>
      </c>
      <c r="E622" s="20" t="str">
        <f>IF(VLOOKUP(C622,'Current OBD'!$B$6:$AL$2097,23,0)="Yes","PK"," ")</f>
        <v xml:space="preserve"> </v>
      </c>
      <c r="F622" s="20" t="str">
        <f>IF(VLOOKUP(C622,'Current OBD'!$B$6:$AL$2097,24,0)="Yes","K"," ")</f>
        <v xml:space="preserve"> </v>
      </c>
      <c r="G622" s="20" t="str">
        <f>IF(VLOOKUP(C622,'Current OBD'!$B$6:$AL$2097,25,0)="Yes","1"," ")</f>
        <v xml:space="preserve"> </v>
      </c>
      <c r="H622" s="20" t="str">
        <f>IF(VLOOKUP(C622,'Current OBD'!$B$6:$AL$2097,26,0)="Yes","2"," ")</f>
        <v xml:space="preserve"> </v>
      </c>
      <c r="I622" s="20" t="str">
        <f>IF(VLOOKUP(C622,'Current OBD'!$B$6:$AL$2097,27,0)="Yes","3"," ")</f>
        <v xml:space="preserve"> </v>
      </c>
      <c r="J622" s="20" t="str">
        <f>IF(VLOOKUP(C622,'Current OBD'!$B$6:$AL$2097,28,0)="Yes","4"," ")</f>
        <v xml:space="preserve"> </v>
      </c>
      <c r="K622" s="20" t="str">
        <f>IF(VLOOKUP(C622,'Current OBD'!$B$6:$AL$2097,29,0)="Yes","5"," ")</f>
        <v xml:space="preserve"> </v>
      </c>
      <c r="L622" s="20" t="str">
        <f>IF(VLOOKUP(C622,'Current OBD'!$B$6:$AL$2097,30,0)="Yes","6"," ")</f>
        <v>6</v>
      </c>
      <c r="M622" s="20" t="str">
        <f>IF(VLOOKUP(C622,'Current OBD'!$B$6:$AL$2097,31,0)="Yes","7"," ")</f>
        <v>7</v>
      </c>
      <c r="N622" s="20" t="str">
        <f>IF(VLOOKUP(C622,'Current OBD'!$B$6:$AL$2097,32,0)="Yes","8"," ")</f>
        <v>8</v>
      </c>
      <c r="O622" s="20" t="str">
        <f>IF(VLOOKUP(C622,'Current OBD'!$B$6:$AL$2097,33,0)="Yes","9"," ")</f>
        <v xml:space="preserve"> </v>
      </c>
      <c r="P622" s="20" t="str">
        <f>IF(VLOOKUP(C622,'Current OBD'!$B$6:$AL$2097,34,0)="Yes","10"," ")</f>
        <v xml:space="preserve"> </v>
      </c>
      <c r="Q622" s="20" t="str">
        <f>IF(VLOOKUP(C622,'Current OBD'!$B$6:$AL$2097,35,0)="Yes","11"," ")</f>
        <v xml:space="preserve"> </v>
      </c>
      <c r="R622" s="20" t="str">
        <f>IF(VLOOKUP(C622,'Current OBD'!$B$6:$AL$2097,36,0)="Yes","12"," ")</f>
        <v xml:space="preserve"> </v>
      </c>
      <c r="S622" s="44">
        <v>224</v>
      </c>
      <c r="T622" s="44">
        <v>43</v>
      </c>
      <c r="U622" s="44">
        <v>850</v>
      </c>
      <c r="V622" s="12">
        <f t="shared" si="58"/>
        <v>0.2635294117647059</v>
      </c>
      <c r="W622" s="12">
        <f t="shared" si="59"/>
        <v>5.0588235294117649E-2</v>
      </c>
      <c r="X622" s="12">
        <f t="shared" si="55"/>
        <v>0.31411764705882356</v>
      </c>
    </row>
    <row r="623" spans="1:24">
      <c r="A623" s="17" t="str">
        <f>VLOOKUP(C623,'Current OBD'!$B$6:$K$2098,4,0)</f>
        <v>King</v>
      </c>
      <c r="B623" s="17" t="str">
        <f>VLOOKUP(C623,'Current OBD'!$B$6:$K$2098,3,0)</f>
        <v>17-001</v>
      </c>
      <c r="C623" s="18">
        <v>660387</v>
      </c>
      <c r="D623" s="8" t="s">
        <v>4103</v>
      </c>
      <c r="E623" s="20" t="str">
        <f>IF(VLOOKUP(C623,'Current OBD'!$B$6:$AL$2097,23,0)="Yes","PK"," ")</f>
        <v xml:space="preserve"> </v>
      </c>
      <c r="F623" s="20" t="str">
        <f>IF(VLOOKUP(C623,'Current OBD'!$B$6:$AL$2097,24,0)="Yes","K"," ")</f>
        <v>K</v>
      </c>
      <c r="G623" s="20" t="str">
        <f>IF(VLOOKUP(C623,'Current OBD'!$B$6:$AL$2097,25,0)="Yes","1"," ")</f>
        <v>1</v>
      </c>
      <c r="H623" s="20" t="str">
        <f>IF(VLOOKUP(C623,'Current OBD'!$B$6:$AL$2097,26,0)="Yes","2"," ")</f>
        <v>2</v>
      </c>
      <c r="I623" s="20" t="str">
        <f>IF(VLOOKUP(C623,'Current OBD'!$B$6:$AL$2097,27,0)="Yes","3"," ")</f>
        <v>3</v>
      </c>
      <c r="J623" s="20" t="str">
        <f>IF(VLOOKUP(C623,'Current OBD'!$B$6:$AL$2097,28,0)="Yes","4"," ")</f>
        <v>4</v>
      </c>
      <c r="K623" s="20" t="str">
        <f>IF(VLOOKUP(C623,'Current OBD'!$B$6:$AL$2097,29,0)="Yes","5"," ")</f>
        <v>5</v>
      </c>
      <c r="L623" s="20" t="str">
        <f>IF(VLOOKUP(C623,'Current OBD'!$B$6:$AL$2097,30,0)="Yes","6"," ")</f>
        <v xml:space="preserve"> </v>
      </c>
      <c r="M623" s="20" t="str">
        <f>IF(VLOOKUP(C623,'Current OBD'!$B$6:$AL$2097,31,0)="Yes","7"," ")</f>
        <v xml:space="preserve"> </v>
      </c>
      <c r="N623" s="20" t="str">
        <f>IF(VLOOKUP(C623,'Current OBD'!$B$6:$AL$2097,32,0)="Yes","8"," ")</f>
        <v xml:space="preserve"> </v>
      </c>
      <c r="O623" s="20" t="str">
        <f>IF(VLOOKUP(C623,'Current OBD'!$B$6:$AL$2097,33,0)="Yes","9"," ")</f>
        <v xml:space="preserve"> </v>
      </c>
      <c r="P623" s="20" t="str">
        <f>IF(VLOOKUP(C623,'Current OBD'!$B$6:$AL$2097,34,0)="Yes","10"," ")</f>
        <v xml:space="preserve"> </v>
      </c>
      <c r="Q623" s="20" t="str">
        <f>IF(VLOOKUP(C623,'Current OBD'!$B$6:$AL$2097,35,0)="Yes","11"," ")</f>
        <v xml:space="preserve"> </v>
      </c>
      <c r="R623" s="20" t="str">
        <f>IF(VLOOKUP(C623,'Current OBD'!$B$6:$AL$2097,36,0)="Yes","12"," ")</f>
        <v xml:space="preserve"> </v>
      </c>
      <c r="S623" s="44">
        <v>54</v>
      </c>
      <c r="T623" s="44">
        <v>10</v>
      </c>
      <c r="U623" s="44">
        <v>268</v>
      </c>
      <c r="V623" s="12">
        <f t="shared" si="58"/>
        <v>0.20149253731343283</v>
      </c>
      <c r="W623" s="12">
        <f t="shared" si="59"/>
        <v>3.7313432835820892E-2</v>
      </c>
      <c r="X623" s="12">
        <f t="shared" si="55"/>
        <v>0.23880597014925373</v>
      </c>
    </row>
    <row r="624" spans="1:24">
      <c r="A624" s="17" t="str">
        <f>VLOOKUP(C624,'Current OBD'!$B$6:$K$2098,4,0)</f>
        <v>King</v>
      </c>
      <c r="B624" s="17" t="str">
        <f>VLOOKUP(C624,'Current OBD'!$B$6:$K$2098,3,0)</f>
        <v>17-001</v>
      </c>
      <c r="C624" s="18">
        <v>660450</v>
      </c>
      <c r="D624" s="8" t="s">
        <v>4105</v>
      </c>
      <c r="E624" s="20" t="str">
        <f>IF(VLOOKUP(C624,'Current OBD'!$B$6:$AL$2097,23,0)="Yes","PK"," ")</f>
        <v>PK</v>
      </c>
      <c r="F624" s="20" t="str">
        <f>IF(VLOOKUP(C624,'Current OBD'!$B$6:$AL$2097,24,0)="Yes","K"," ")</f>
        <v>K</v>
      </c>
      <c r="G624" s="20" t="str">
        <f>IF(VLOOKUP(C624,'Current OBD'!$B$6:$AL$2097,25,0)="Yes","1"," ")</f>
        <v>1</v>
      </c>
      <c r="H624" s="20" t="str">
        <f>IF(VLOOKUP(C624,'Current OBD'!$B$6:$AL$2097,26,0)="Yes","2"," ")</f>
        <v>2</v>
      </c>
      <c r="I624" s="20" t="str">
        <f>IF(VLOOKUP(C624,'Current OBD'!$B$6:$AL$2097,27,0)="Yes","3"," ")</f>
        <v>3</v>
      </c>
      <c r="J624" s="20" t="str">
        <f>IF(VLOOKUP(C624,'Current OBD'!$B$6:$AL$2097,28,0)="Yes","4"," ")</f>
        <v>4</v>
      </c>
      <c r="K624" s="20" t="str">
        <f>IF(VLOOKUP(C624,'Current OBD'!$B$6:$AL$2097,29,0)="Yes","5"," ")</f>
        <v>5</v>
      </c>
      <c r="L624" s="20" t="str">
        <f>IF(VLOOKUP(C624,'Current OBD'!$B$6:$AL$2097,30,0)="Yes","6"," ")</f>
        <v xml:space="preserve"> </v>
      </c>
      <c r="M624" s="20" t="str">
        <f>IF(VLOOKUP(C624,'Current OBD'!$B$6:$AL$2097,31,0)="Yes","7"," ")</f>
        <v xml:space="preserve"> </v>
      </c>
      <c r="N624" s="20" t="str">
        <f>IF(VLOOKUP(C624,'Current OBD'!$B$6:$AL$2097,32,0)="Yes","8"," ")</f>
        <v xml:space="preserve"> </v>
      </c>
      <c r="O624" s="20" t="str">
        <f>IF(VLOOKUP(C624,'Current OBD'!$B$6:$AL$2097,33,0)="Yes","9"," ")</f>
        <v xml:space="preserve"> </v>
      </c>
      <c r="P624" s="20" t="str">
        <f>IF(VLOOKUP(C624,'Current OBD'!$B$6:$AL$2097,34,0)="Yes","10"," ")</f>
        <v xml:space="preserve"> </v>
      </c>
      <c r="Q624" s="20" t="str">
        <f>IF(VLOOKUP(C624,'Current OBD'!$B$6:$AL$2097,35,0)="Yes","11"," ")</f>
        <v xml:space="preserve"> </v>
      </c>
      <c r="R624" s="20" t="str">
        <f>IF(VLOOKUP(C624,'Current OBD'!$B$6:$AL$2097,36,0)="Yes","12"," ")</f>
        <v xml:space="preserve"> </v>
      </c>
      <c r="S624" s="44">
        <v>259</v>
      </c>
      <c r="T624" s="44">
        <v>0</v>
      </c>
      <c r="U624" s="44">
        <v>332</v>
      </c>
      <c r="V624" s="12">
        <f t="shared" si="58"/>
        <v>0.78012048192771088</v>
      </c>
      <c r="W624" s="12">
        <f t="shared" si="59"/>
        <v>0</v>
      </c>
      <c r="X624" s="12">
        <f t="shared" si="55"/>
        <v>0.78012048192771088</v>
      </c>
    </row>
    <row r="625" spans="1:24">
      <c r="A625" s="17" t="str">
        <f>VLOOKUP(C625,'Current OBD'!$B$6:$K$2098,4,0)</f>
        <v>King</v>
      </c>
      <c r="B625" s="17" t="str">
        <f>VLOOKUP(C625,'Current OBD'!$B$6:$K$2098,3,0)</f>
        <v>17-001</v>
      </c>
      <c r="C625" s="18">
        <v>660418</v>
      </c>
      <c r="D625" s="8" t="s">
        <v>4107</v>
      </c>
      <c r="E625" s="20" t="str">
        <f>IF(VLOOKUP(C625,'Current OBD'!$B$6:$AL$2097,23,0)="Yes","PK"," ")</f>
        <v xml:space="preserve"> </v>
      </c>
      <c r="F625" s="20" t="str">
        <f>IF(VLOOKUP(C625,'Current OBD'!$B$6:$AL$2097,24,0)="Yes","K"," ")</f>
        <v>K</v>
      </c>
      <c r="G625" s="20" t="str">
        <f>IF(VLOOKUP(C625,'Current OBD'!$B$6:$AL$2097,25,0)="Yes","1"," ")</f>
        <v>1</v>
      </c>
      <c r="H625" s="20" t="str">
        <f>IF(VLOOKUP(C625,'Current OBD'!$B$6:$AL$2097,26,0)="Yes","2"," ")</f>
        <v>2</v>
      </c>
      <c r="I625" s="20" t="str">
        <f>IF(VLOOKUP(C625,'Current OBD'!$B$6:$AL$2097,27,0)="Yes","3"," ")</f>
        <v>3</v>
      </c>
      <c r="J625" s="20" t="str">
        <f>IF(VLOOKUP(C625,'Current OBD'!$B$6:$AL$2097,28,0)="Yes","4"," ")</f>
        <v>4</v>
      </c>
      <c r="K625" s="20" t="str">
        <f>IF(VLOOKUP(C625,'Current OBD'!$B$6:$AL$2097,29,0)="Yes","5"," ")</f>
        <v>5</v>
      </c>
      <c r="L625" s="20" t="str">
        <f>IF(VLOOKUP(C625,'Current OBD'!$B$6:$AL$2097,30,0)="Yes","6"," ")</f>
        <v xml:space="preserve"> </v>
      </c>
      <c r="M625" s="20" t="str">
        <f>IF(VLOOKUP(C625,'Current OBD'!$B$6:$AL$2097,31,0)="Yes","7"," ")</f>
        <v xml:space="preserve"> </v>
      </c>
      <c r="N625" s="20" t="str">
        <f>IF(VLOOKUP(C625,'Current OBD'!$B$6:$AL$2097,32,0)="Yes","8"," ")</f>
        <v xml:space="preserve"> </v>
      </c>
      <c r="O625" s="20" t="str">
        <f>IF(VLOOKUP(C625,'Current OBD'!$B$6:$AL$2097,33,0)="Yes","9"," ")</f>
        <v xml:space="preserve"> </v>
      </c>
      <c r="P625" s="20" t="str">
        <f>IF(VLOOKUP(C625,'Current OBD'!$B$6:$AL$2097,34,0)="Yes","10"," ")</f>
        <v xml:space="preserve"> </v>
      </c>
      <c r="Q625" s="20" t="str">
        <f>IF(VLOOKUP(C625,'Current OBD'!$B$6:$AL$2097,35,0)="Yes","11"," ")</f>
        <v xml:space="preserve"> </v>
      </c>
      <c r="R625" s="20" t="str">
        <f>IF(VLOOKUP(C625,'Current OBD'!$B$6:$AL$2097,36,0)="Yes","12"," ")</f>
        <v xml:space="preserve"> </v>
      </c>
      <c r="S625" s="44">
        <v>69</v>
      </c>
      <c r="T625" s="44">
        <v>6</v>
      </c>
      <c r="U625" s="44">
        <v>191</v>
      </c>
      <c r="V625" s="12">
        <f t="shared" si="58"/>
        <v>0.36125654450261779</v>
      </c>
      <c r="W625" s="12">
        <f t="shared" si="59"/>
        <v>3.1413612565445025E-2</v>
      </c>
      <c r="X625" s="12">
        <f t="shared" si="55"/>
        <v>0.39267015706806285</v>
      </c>
    </row>
    <row r="626" spans="1:24">
      <c r="A626" s="17" t="str">
        <f>VLOOKUP(C626,'Current OBD'!$B$6:$K$2098,4,0)</f>
        <v>King</v>
      </c>
      <c r="B626" s="17" t="str">
        <f>VLOOKUP(C626,'Current OBD'!$B$6:$K$2098,3,0)</f>
        <v>17-001</v>
      </c>
      <c r="C626" s="18">
        <v>660428</v>
      </c>
      <c r="D626" s="8" t="s">
        <v>4109</v>
      </c>
      <c r="E626" s="20" t="str">
        <f>IF(VLOOKUP(C626,'Current OBD'!$B$6:$AL$2097,23,0)="Yes","PK"," ")</f>
        <v xml:space="preserve"> </v>
      </c>
      <c r="F626" s="20" t="str">
        <f>IF(VLOOKUP(C626,'Current OBD'!$B$6:$AL$2097,24,0)="Yes","K"," ")</f>
        <v>K</v>
      </c>
      <c r="G626" s="20" t="str">
        <f>IF(VLOOKUP(C626,'Current OBD'!$B$6:$AL$2097,25,0)="Yes","1"," ")</f>
        <v>1</v>
      </c>
      <c r="H626" s="20" t="str">
        <f>IF(VLOOKUP(C626,'Current OBD'!$B$6:$AL$2097,26,0)="Yes","2"," ")</f>
        <v>2</v>
      </c>
      <c r="I626" s="20" t="str">
        <f>IF(VLOOKUP(C626,'Current OBD'!$B$6:$AL$2097,27,0)="Yes","3"," ")</f>
        <v>3</v>
      </c>
      <c r="J626" s="20" t="str">
        <f>IF(VLOOKUP(C626,'Current OBD'!$B$6:$AL$2097,28,0)="Yes","4"," ")</f>
        <v>4</v>
      </c>
      <c r="K626" s="20" t="str">
        <f>IF(VLOOKUP(C626,'Current OBD'!$B$6:$AL$2097,29,0)="Yes","5"," ")</f>
        <v>5</v>
      </c>
      <c r="L626" s="20" t="str">
        <f>IF(VLOOKUP(C626,'Current OBD'!$B$6:$AL$2097,30,0)="Yes","6"," ")</f>
        <v xml:space="preserve"> </v>
      </c>
      <c r="M626" s="20" t="str">
        <f>IF(VLOOKUP(C626,'Current OBD'!$B$6:$AL$2097,31,0)="Yes","7"," ")</f>
        <v xml:space="preserve"> </v>
      </c>
      <c r="N626" s="20" t="str">
        <f>IF(VLOOKUP(C626,'Current OBD'!$B$6:$AL$2097,32,0)="Yes","8"," ")</f>
        <v xml:space="preserve"> </v>
      </c>
      <c r="O626" s="20" t="str">
        <f>IF(VLOOKUP(C626,'Current OBD'!$B$6:$AL$2097,33,0)="Yes","9"," ")</f>
        <v xml:space="preserve"> </v>
      </c>
      <c r="P626" s="20" t="str">
        <f>IF(VLOOKUP(C626,'Current OBD'!$B$6:$AL$2097,34,0)="Yes","10"," ")</f>
        <v xml:space="preserve"> </v>
      </c>
      <c r="Q626" s="20" t="str">
        <f>IF(VLOOKUP(C626,'Current OBD'!$B$6:$AL$2097,35,0)="Yes","11"," ")</f>
        <v xml:space="preserve"> </v>
      </c>
      <c r="R626" s="20" t="str">
        <f>IF(VLOOKUP(C626,'Current OBD'!$B$6:$AL$2097,36,0)="Yes","12"," ")</f>
        <v xml:space="preserve"> </v>
      </c>
      <c r="S626" s="44">
        <v>17</v>
      </c>
      <c r="T626" s="44">
        <v>14</v>
      </c>
      <c r="U626" s="44">
        <v>419</v>
      </c>
      <c r="V626" s="12">
        <f t="shared" si="58"/>
        <v>4.0572792362768499E-2</v>
      </c>
      <c r="W626" s="12">
        <f t="shared" si="59"/>
        <v>3.3412887828162291E-2</v>
      </c>
      <c r="X626" s="12">
        <f t="shared" si="55"/>
        <v>7.3985680190930783E-2</v>
      </c>
    </row>
    <row r="627" spans="1:24">
      <c r="A627" s="17" t="str">
        <f>VLOOKUP(C627,'Current OBD'!$B$6:$K$2098,4,0)</f>
        <v>King</v>
      </c>
      <c r="B627" s="17" t="str">
        <f>VLOOKUP(C627,'Current OBD'!$B$6:$K$2098,3,0)</f>
        <v>17-001</v>
      </c>
      <c r="C627" s="18">
        <v>660392</v>
      </c>
      <c r="D627" s="8" t="s">
        <v>4112</v>
      </c>
      <c r="E627" s="20" t="str">
        <f>IF(VLOOKUP(C627,'Current OBD'!$B$6:$AL$2097,23,0)="Yes","PK"," ")</f>
        <v xml:space="preserve"> </v>
      </c>
      <c r="F627" s="20" t="str">
        <f>IF(VLOOKUP(C627,'Current OBD'!$B$6:$AL$2097,24,0)="Yes","K"," ")</f>
        <v>K</v>
      </c>
      <c r="G627" s="20" t="str">
        <f>IF(VLOOKUP(C627,'Current OBD'!$B$6:$AL$2097,25,0)="Yes","1"," ")</f>
        <v>1</v>
      </c>
      <c r="H627" s="20" t="str">
        <f>IF(VLOOKUP(C627,'Current OBD'!$B$6:$AL$2097,26,0)="Yes","2"," ")</f>
        <v>2</v>
      </c>
      <c r="I627" s="20" t="str">
        <f>IF(VLOOKUP(C627,'Current OBD'!$B$6:$AL$2097,27,0)="Yes","3"," ")</f>
        <v>3</v>
      </c>
      <c r="J627" s="20" t="str">
        <f>IF(VLOOKUP(C627,'Current OBD'!$B$6:$AL$2097,28,0)="Yes","4"," ")</f>
        <v>4</v>
      </c>
      <c r="K627" s="20" t="str">
        <f>IF(VLOOKUP(C627,'Current OBD'!$B$6:$AL$2097,29,0)="Yes","5"," ")</f>
        <v>5</v>
      </c>
      <c r="L627" s="20" t="str">
        <f>IF(VLOOKUP(C627,'Current OBD'!$B$6:$AL$2097,30,0)="Yes","6"," ")</f>
        <v xml:space="preserve"> </v>
      </c>
      <c r="M627" s="20" t="str">
        <f>IF(VLOOKUP(C627,'Current OBD'!$B$6:$AL$2097,31,0)="Yes","7"," ")</f>
        <v xml:space="preserve"> </v>
      </c>
      <c r="N627" s="20" t="str">
        <f>IF(VLOOKUP(C627,'Current OBD'!$B$6:$AL$2097,32,0)="Yes","8"," ")</f>
        <v xml:space="preserve"> </v>
      </c>
      <c r="O627" s="20" t="str">
        <f>IF(VLOOKUP(C627,'Current OBD'!$B$6:$AL$2097,33,0)="Yes","9"," ")</f>
        <v xml:space="preserve"> </v>
      </c>
      <c r="P627" s="20" t="str">
        <f>IF(VLOOKUP(C627,'Current OBD'!$B$6:$AL$2097,34,0)="Yes","10"," ")</f>
        <v xml:space="preserve"> </v>
      </c>
      <c r="Q627" s="20" t="str">
        <f>IF(VLOOKUP(C627,'Current OBD'!$B$6:$AL$2097,35,0)="Yes","11"," ")</f>
        <v xml:space="preserve"> </v>
      </c>
      <c r="R627" s="20" t="str">
        <f>IF(VLOOKUP(C627,'Current OBD'!$B$6:$AL$2097,36,0)="Yes","12"," ")</f>
        <v xml:space="preserve"> </v>
      </c>
      <c r="S627" s="44">
        <v>214</v>
      </c>
      <c r="T627" s="44">
        <v>0</v>
      </c>
      <c r="U627" s="44">
        <v>424</v>
      </c>
      <c r="V627" s="12">
        <f t="shared" si="58"/>
        <v>0.50471698113207553</v>
      </c>
      <c r="W627" s="12">
        <f t="shared" si="59"/>
        <v>0</v>
      </c>
      <c r="X627" s="12">
        <f t="shared" si="55"/>
        <v>0.50471698113207553</v>
      </c>
    </row>
    <row r="628" spans="1:24">
      <c r="A628" s="17" t="str">
        <f>VLOOKUP(C628,'Current OBD'!$B$6:$K$2098,4,0)</f>
        <v>King</v>
      </c>
      <c r="B628" s="17" t="str">
        <f>VLOOKUP(C628,'Current OBD'!$B$6:$K$2098,3,0)</f>
        <v>17-001</v>
      </c>
      <c r="C628" s="18">
        <v>660393</v>
      </c>
      <c r="D628" s="8" t="s">
        <v>4114</v>
      </c>
      <c r="E628" s="20" t="str">
        <f>IF(VLOOKUP(C628,'Current OBD'!$B$6:$AL$2097,23,0)="Yes","PK"," ")</f>
        <v xml:space="preserve"> </v>
      </c>
      <c r="F628" s="20" t="str">
        <f>IF(VLOOKUP(C628,'Current OBD'!$B$6:$AL$2097,24,0)="Yes","K"," ")</f>
        <v>K</v>
      </c>
      <c r="G628" s="20" t="str">
        <f>IF(VLOOKUP(C628,'Current OBD'!$B$6:$AL$2097,25,0)="Yes","1"," ")</f>
        <v>1</v>
      </c>
      <c r="H628" s="20" t="str">
        <f>IF(VLOOKUP(C628,'Current OBD'!$B$6:$AL$2097,26,0)="Yes","2"," ")</f>
        <v>2</v>
      </c>
      <c r="I628" s="20" t="str">
        <f>IF(VLOOKUP(C628,'Current OBD'!$B$6:$AL$2097,27,0)="Yes","3"," ")</f>
        <v>3</v>
      </c>
      <c r="J628" s="20" t="str">
        <f>IF(VLOOKUP(C628,'Current OBD'!$B$6:$AL$2097,28,0)="Yes","4"," ")</f>
        <v>4</v>
      </c>
      <c r="K628" s="20" t="str">
        <f>IF(VLOOKUP(C628,'Current OBD'!$B$6:$AL$2097,29,0)="Yes","5"," ")</f>
        <v>5</v>
      </c>
      <c r="L628" s="20" t="str">
        <f>IF(VLOOKUP(C628,'Current OBD'!$B$6:$AL$2097,30,0)="Yes","6"," ")</f>
        <v xml:space="preserve"> </v>
      </c>
      <c r="M628" s="20" t="str">
        <f>IF(VLOOKUP(C628,'Current OBD'!$B$6:$AL$2097,31,0)="Yes","7"," ")</f>
        <v xml:space="preserve"> </v>
      </c>
      <c r="N628" s="20" t="str">
        <f>IF(VLOOKUP(C628,'Current OBD'!$B$6:$AL$2097,32,0)="Yes","8"," ")</f>
        <v xml:space="preserve"> </v>
      </c>
      <c r="O628" s="20" t="str">
        <f>IF(VLOOKUP(C628,'Current OBD'!$B$6:$AL$2097,33,0)="Yes","9"," ")</f>
        <v xml:space="preserve"> </v>
      </c>
      <c r="P628" s="20" t="str">
        <f>IF(VLOOKUP(C628,'Current OBD'!$B$6:$AL$2097,34,0)="Yes","10"," ")</f>
        <v xml:space="preserve"> </v>
      </c>
      <c r="Q628" s="20" t="str">
        <f>IF(VLOOKUP(C628,'Current OBD'!$B$6:$AL$2097,35,0)="Yes","11"," ")</f>
        <v xml:space="preserve"> </v>
      </c>
      <c r="R628" s="20" t="str">
        <f>IF(VLOOKUP(C628,'Current OBD'!$B$6:$AL$2097,36,0)="Yes","12"," ")</f>
        <v xml:space="preserve"> </v>
      </c>
      <c r="S628" s="44">
        <v>53</v>
      </c>
      <c r="T628" s="44">
        <v>11</v>
      </c>
      <c r="U628" s="44">
        <v>508</v>
      </c>
      <c r="V628" s="12">
        <f t="shared" si="58"/>
        <v>0.10433070866141732</v>
      </c>
      <c r="W628" s="12">
        <f t="shared" si="59"/>
        <v>2.1653543307086614E-2</v>
      </c>
      <c r="X628" s="12">
        <f t="shared" si="55"/>
        <v>0.12598425196850394</v>
      </c>
    </row>
    <row r="629" spans="1:24">
      <c r="A629" s="17" t="str">
        <f>VLOOKUP(C629,'Current OBD'!$B$6:$K$2098,4,0)</f>
        <v>King</v>
      </c>
      <c r="B629" s="17" t="str">
        <f>VLOOKUP(C629,'Current OBD'!$B$6:$K$2098,3,0)</f>
        <v>17-001</v>
      </c>
      <c r="C629" s="18">
        <v>660394</v>
      </c>
      <c r="D629" s="8" t="s">
        <v>4116</v>
      </c>
      <c r="E629" s="20" t="str">
        <f>IF(VLOOKUP(C629,'Current OBD'!$B$6:$AL$2097,23,0)="Yes","PK"," ")</f>
        <v xml:space="preserve"> </v>
      </c>
      <c r="F629" s="20" t="str">
        <f>IF(VLOOKUP(C629,'Current OBD'!$B$6:$AL$2097,24,0)="Yes","K"," ")</f>
        <v>K</v>
      </c>
      <c r="G629" s="20" t="str">
        <f>IF(VLOOKUP(C629,'Current OBD'!$B$6:$AL$2097,25,0)="Yes","1"," ")</f>
        <v>1</v>
      </c>
      <c r="H629" s="20" t="str">
        <f>IF(VLOOKUP(C629,'Current OBD'!$B$6:$AL$2097,26,0)="Yes","2"," ")</f>
        <v>2</v>
      </c>
      <c r="I629" s="20" t="str">
        <f>IF(VLOOKUP(C629,'Current OBD'!$B$6:$AL$2097,27,0)="Yes","3"," ")</f>
        <v>3</v>
      </c>
      <c r="J629" s="20" t="str">
        <f>IF(VLOOKUP(C629,'Current OBD'!$B$6:$AL$2097,28,0)="Yes","4"," ")</f>
        <v>4</v>
      </c>
      <c r="K629" s="20" t="str">
        <f>IF(VLOOKUP(C629,'Current OBD'!$B$6:$AL$2097,29,0)="Yes","5"," ")</f>
        <v>5</v>
      </c>
      <c r="L629" s="20" t="str">
        <f>IF(VLOOKUP(C629,'Current OBD'!$B$6:$AL$2097,30,0)="Yes","6"," ")</f>
        <v xml:space="preserve"> </v>
      </c>
      <c r="M629" s="20" t="str">
        <f>IF(VLOOKUP(C629,'Current OBD'!$B$6:$AL$2097,31,0)="Yes","7"," ")</f>
        <v xml:space="preserve"> </v>
      </c>
      <c r="N629" s="20" t="str">
        <f>IF(VLOOKUP(C629,'Current OBD'!$B$6:$AL$2097,32,0)="Yes","8"," ")</f>
        <v xml:space="preserve"> </v>
      </c>
      <c r="O629" s="20" t="str">
        <f>IF(VLOOKUP(C629,'Current OBD'!$B$6:$AL$2097,33,0)="Yes","9"," ")</f>
        <v xml:space="preserve"> </v>
      </c>
      <c r="P629" s="20" t="str">
        <f>IF(VLOOKUP(C629,'Current OBD'!$B$6:$AL$2097,34,0)="Yes","10"," ")</f>
        <v xml:space="preserve"> </v>
      </c>
      <c r="Q629" s="20" t="str">
        <f>IF(VLOOKUP(C629,'Current OBD'!$B$6:$AL$2097,35,0)="Yes","11"," ")</f>
        <v xml:space="preserve"> </v>
      </c>
      <c r="R629" s="20" t="str">
        <f>IF(VLOOKUP(C629,'Current OBD'!$B$6:$AL$2097,36,0)="Yes","12"," ")</f>
        <v xml:space="preserve"> </v>
      </c>
      <c r="S629" s="44">
        <v>72</v>
      </c>
      <c r="T629" s="44">
        <v>11</v>
      </c>
      <c r="U629" s="44">
        <v>276</v>
      </c>
      <c r="V629" s="12">
        <f t="shared" si="58"/>
        <v>0.2608695652173913</v>
      </c>
      <c r="W629" s="12">
        <f t="shared" si="59"/>
        <v>3.9855072463768113E-2</v>
      </c>
      <c r="X629" s="12">
        <f t="shared" si="55"/>
        <v>0.30072463768115942</v>
      </c>
    </row>
    <row r="630" spans="1:24">
      <c r="A630" s="17" t="str">
        <f>VLOOKUP(C630,'Current OBD'!$B$6:$K$2098,4,0)</f>
        <v>King</v>
      </c>
      <c r="B630" s="17" t="str">
        <f>VLOOKUP(C630,'Current OBD'!$B$6:$K$2098,3,0)</f>
        <v>17-001</v>
      </c>
      <c r="C630" s="18">
        <v>660395</v>
      </c>
      <c r="D630" s="8" t="s">
        <v>4118</v>
      </c>
      <c r="E630" s="20" t="str">
        <f>IF(VLOOKUP(C630,'Current OBD'!$B$6:$AL$2097,23,0)="Yes","PK"," ")</f>
        <v xml:space="preserve"> </v>
      </c>
      <c r="F630" s="20" t="str">
        <f>IF(VLOOKUP(C630,'Current OBD'!$B$6:$AL$2097,24,0)="Yes","K"," ")</f>
        <v>K</v>
      </c>
      <c r="G630" s="20" t="str">
        <f>IF(VLOOKUP(C630,'Current OBD'!$B$6:$AL$2097,25,0)="Yes","1"," ")</f>
        <v>1</v>
      </c>
      <c r="H630" s="20" t="str">
        <f>IF(VLOOKUP(C630,'Current OBD'!$B$6:$AL$2097,26,0)="Yes","2"," ")</f>
        <v>2</v>
      </c>
      <c r="I630" s="20" t="str">
        <f>IF(VLOOKUP(C630,'Current OBD'!$B$6:$AL$2097,27,0)="Yes","3"," ")</f>
        <v>3</v>
      </c>
      <c r="J630" s="20" t="str">
        <f>IF(VLOOKUP(C630,'Current OBD'!$B$6:$AL$2097,28,0)="Yes","4"," ")</f>
        <v>4</v>
      </c>
      <c r="K630" s="20" t="str">
        <f>IF(VLOOKUP(C630,'Current OBD'!$B$6:$AL$2097,29,0)="Yes","5"," ")</f>
        <v>5</v>
      </c>
      <c r="L630" s="20" t="str">
        <f>IF(VLOOKUP(C630,'Current OBD'!$B$6:$AL$2097,30,0)="Yes","6"," ")</f>
        <v xml:space="preserve"> </v>
      </c>
      <c r="M630" s="20" t="str">
        <f>IF(VLOOKUP(C630,'Current OBD'!$B$6:$AL$2097,31,0)="Yes","7"," ")</f>
        <v xml:space="preserve"> </v>
      </c>
      <c r="N630" s="20" t="str">
        <f>IF(VLOOKUP(C630,'Current OBD'!$B$6:$AL$2097,32,0)="Yes","8"," ")</f>
        <v xml:space="preserve"> </v>
      </c>
      <c r="O630" s="20" t="str">
        <f>IF(VLOOKUP(C630,'Current OBD'!$B$6:$AL$2097,33,0)="Yes","9"," ")</f>
        <v xml:space="preserve"> </v>
      </c>
      <c r="P630" s="20" t="str">
        <f>IF(VLOOKUP(C630,'Current OBD'!$B$6:$AL$2097,34,0)="Yes","10"," ")</f>
        <v xml:space="preserve"> </v>
      </c>
      <c r="Q630" s="20" t="str">
        <f>IF(VLOOKUP(C630,'Current OBD'!$B$6:$AL$2097,35,0)="Yes","11"," ")</f>
        <v xml:space="preserve"> </v>
      </c>
      <c r="R630" s="20" t="str">
        <f>IF(VLOOKUP(C630,'Current OBD'!$B$6:$AL$2097,36,0)="Yes","12"," ")</f>
        <v xml:space="preserve"> </v>
      </c>
      <c r="S630" s="44">
        <v>15</v>
      </c>
      <c r="T630" s="44">
        <v>4</v>
      </c>
      <c r="U630" s="44">
        <v>330</v>
      </c>
      <c r="V630" s="12">
        <f t="shared" si="58"/>
        <v>4.5454545454545456E-2</v>
      </c>
      <c r="W630" s="12">
        <f t="shared" si="59"/>
        <v>1.2121212121212121E-2</v>
      </c>
      <c r="X630" s="12">
        <f t="shared" si="55"/>
        <v>5.7575757575757579E-2</v>
      </c>
    </row>
    <row r="631" spans="1:24">
      <c r="A631" s="17" t="str">
        <f>VLOOKUP(C631,'Current OBD'!$B$6:$K$2098,4,0)</f>
        <v>King</v>
      </c>
      <c r="B631" s="17" t="str">
        <f>VLOOKUP(C631,'Current OBD'!$B$6:$K$2098,3,0)</f>
        <v>17-001</v>
      </c>
      <c r="C631" s="18">
        <v>660396</v>
      </c>
      <c r="D631" s="8" t="s">
        <v>4120</v>
      </c>
      <c r="E631" s="20" t="str">
        <f>IF(VLOOKUP(C631,'Current OBD'!$B$6:$AL$2097,23,0)="Yes","PK"," ")</f>
        <v>PK</v>
      </c>
      <c r="F631" s="20" t="str">
        <f>IF(VLOOKUP(C631,'Current OBD'!$B$6:$AL$2097,24,0)="Yes","K"," ")</f>
        <v>K</v>
      </c>
      <c r="G631" s="20" t="str">
        <f>IF(VLOOKUP(C631,'Current OBD'!$B$6:$AL$2097,25,0)="Yes","1"," ")</f>
        <v>1</v>
      </c>
      <c r="H631" s="20" t="str">
        <f>IF(VLOOKUP(C631,'Current OBD'!$B$6:$AL$2097,26,0)="Yes","2"," ")</f>
        <v>2</v>
      </c>
      <c r="I631" s="20" t="str">
        <f>IF(VLOOKUP(C631,'Current OBD'!$B$6:$AL$2097,27,0)="Yes","3"," ")</f>
        <v>3</v>
      </c>
      <c r="J631" s="20" t="str">
        <f>IF(VLOOKUP(C631,'Current OBD'!$B$6:$AL$2097,28,0)="Yes","4"," ")</f>
        <v>4</v>
      </c>
      <c r="K631" s="20" t="str">
        <f>IF(VLOOKUP(C631,'Current OBD'!$B$6:$AL$2097,29,0)="Yes","5"," ")</f>
        <v>5</v>
      </c>
      <c r="L631" s="20" t="str">
        <f>IF(VLOOKUP(C631,'Current OBD'!$B$6:$AL$2097,30,0)="Yes","6"," ")</f>
        <v xml:space="preserve"> </v>
      </c>
      <c r="M631" s="20" t="str">
        <f>IF(VLOOKUP(C631,'Current OBD'!$B$6:$AL$2097,31,0)="Yes","7"," ")</f>
        <v xml:space="preserve"> </v>
      </c>
      <c r="N631" s="20" t="str">
        <f>IF(VLOOKUP(C631,'Current OBD'!$B$6:$AL$2097,32,0)="Yes","8"," ")</f>
        <v xml:space="preserve"> </v>
      </c>
      <c r="O631" s="20" t="str">
        <f>IF(VLOOKUP(C631,'Current OBD'!$B$6:$AL$2097,33,0)="Yes","9"," ")</f>
        <v xml:space="preserve"> </v>
      </c>
      <c r="P631" s="20" t="str">
        <f>IF(VLOOKUP(C631,'Current OBD'!$B$6:$AL$2097,34,0)="Yes","10"," ")</f>
        <v xml:space="preserve"> </v>
      </c>
      <c r="Q631" s="20" t="str">
        <f>IF(VLOOKUP(C631,'Current OBD'!$B$6:$AL$2097,35,0)="Yes","11"," ")</f>
        <v xml:space="preserve"> </v>
      </c>
      <c r="R631" s="20" t="str">
        <f>IF(VLOOKUP(C631,'Current OBD'!$B$6:$AL$2097,36,0)="Yes","12"," ")</f>
        <v xml:space="preserve"> </v>
      </c>
      <c r="S631" s="44">
        <v>173</v>
      </c>
      <c r="T631" s="44">
        <v>0</v>
      </c>
      <c r="U631" s="44">
        <v>296</v>
      </c>
      <c r="V631" s="12">
        <f t="shared" si="58"/>
        <v>0.58445945945945943</v>
      </c>
      <c r="W631" s="12">
        <f t="shared" si="59"/>
        <v>0</v>
      </c>
      <c r="X631" s="12">
        <f t="shared" si="55"/>
        <v>0.58445945945945943</v>
      </c>
    </row>
    <row r="632" spans="1:24">
      <c r="A632" s="17" t="str">
        <f>VLOOKUP(C632,'Current OBD'!$B$6:$K$2098,4,0)</f>
        <v>King</v>
      </c>
      <c r="B632" s="17" t="str">
        <f>VLOOKUP(C632,'Current OBD'!$B$6:$K$2098,3,0)</f>
        <v>17-001</v>
      </c>
      <c r="C632" s="18">
        <v>681120</v>
      </c>
      <c r="D632" s="8" t="s">
        <v>4122</v>
      </c>
      <c r="E632" s="20" t="str">
        <f>IF(VLOOKUP(C632,'Current OBD'!$B$6:$AL$2097,23,0)="Yes","PK"," ")</f>
        <v xml:space="preserve"> </v>
      </c>
      <c r="F632" s="20" t="str">
        <f>IF(VLOOKUP(C632,'Current OBD'!$B$6:$AL$2097,24,0)="Yes","K"," ")</f>
        <v>K</v>
      </c>
      <c r="G632" s="20" t="str">
        <f>IF(VLOOKUP(C632,'Current OBD'!$B$6:$AL$2097,25,0)="Yes","1"," ")</f>
        <v>1</v>
      </c>
      <c r="H632" s="20" t="str">
        <f>IF(VLOOKUP(C632,'Current OBD'!$B$6:$AL$2097,26,0)="Yes","2"," ")</f>
        <v>2</v>
      </c>
      <c r="I632" s="20" t="str">
        <f>IF(VLOOKUP(C632,'Current OBD'!$B$6:$AL$2097,27,0)="Yes","3"," ")</f>
        <v>3</v>
      </c>
      <c r="J632" s="20" t="str">
        <f>IF(VLOOKUP(C632,'Current OBD'!$B$6:$AL$2097,28,0)="Yes","4"," ")</f>
        <v>4</v>
      </c>
      <c r="K632" s="20" t="str">
        <f>IF(VLOOKUP(C632,'Current OBD'!$B$6:$AL$2097,29,0)="Yes","5"," ")</f>
        <v>5</v>
      </c>
      <c r="L632" s="20" t="str">
        <f>IF(VLOOKUP(C632,'Current OBD'!$B$6:$AL$2097,30,0)="Yes","6"," ")</f>
        <v>6</v>
      </c>
      <c r="M632" s="20" t="str">
        <f>IF(VLOOKUP(C632,'Current OBD'!$B$6:$AL$2097,31,0)="Yes","7"," ")</f>
        <v>7</v>
      </c>
      <c r="N632" s="20" t="str">
        <f>IF(VLOOKUP(C632,'Current OBD'!$B$6:$AL$2097,32,0)="Yes","8"," ")</f>
        <v>8</v>
      </c>
      <c r="O632" s="20" t="str">
        <f>IF(VLOOKUP(C632,'Current OBD'!$B$6:$AL$2097,33,0)="Yes","9"," ")</f>
        <v xml:space="preserve"> </v>
      </c>
      <c r="P632" s="20" t="str">
        <f>IF(VLOOKUP(C632,'Current OBD'!$B$6:$AL$2097,34,0)="Yes","10"," ")</f>
        <v xml:space="preserve"> </v>
      </c>
      <c r="Q632" s="20" t="str">
        <f>IF(VLOOKUP(C632,'Current OBD'!$B$6:$AL$2097,35,0)="Yes","11"," ")</f>
        <v xml:space="preserve"> </v>
      </c>
      <c r="R632" s="20" t="str">
        <f>IF(VLOOKUP(C632,'Current OBD'!$B$6:$AL$2097,36,0)="Yes","12"," ")</f>
        <v xml:space="preserve"> </v>
      </c>
      <c r="S632" s="44">
        <v>62</v>
      </c>
      <c r="T632" s="44">
        <v>0</v>
      </c>
      <c r="U632" s="44">
        <v>121</v>
      </c>
      <c r="V632" s="12">
        <f t="shared" si="58"/>
        <v>0.51239669421487599</v>
      </c>
      <c r="W632" s="12">
        <f t="shared" si="59"/>
        <v>0</v>
      </c>
      <c r="X632" s="12">
        <f t="shared" si="55"/>
        <v>0.51239669421487599</v>
      </c>
    </row>
    <row r="633" spans="1:24">
      <c r="A633" s="17" t="str">
        <f>VLOOKUP(C633,'Current OBD'!$B$6:$K$2098,4,0)</f>
        <v>King</v>
      </c>
      <c r="B633" s="17" t="str">
        <f>VLOOKUP(C633,'Current OBD'!$B$6:$K$2098,3,0)</f>
        <v>17-001</v>
      </c>
      <c r="C633" s="18">
        <v>685834</v>
      </c>
      <c r="D633" s="8" t="s">
        <v>4124</v>
      </c>
      <c r="E633" s="20" t="str">
        <f>IF(VLOOKUP(C633,'Current OBD'!$B$6:$AL$2097,23,0)="Yes","PK"," ")</f>
        <v xml:space="preserve"> </v>
      </c>
      <c r="F633" s="20" t="str">
        <f>IF(VLOOKUP(C633,'Current OBD'!$B$6:$AL$2097,24,0)="Yes","K"," ")</f>
        <v xml:space="preserve"> </v>
      </c>
      <c r="G633" s="20" t="str">
        <f>IF(VLOOKUP(C633,'Current OBD'!$B$6:$AL$2097,25,0)="Yes","1"," ")</f>
        <v xml:space="preserve"> </v>
      </c>
      <c r="H633" s="20" t="str">
        <f>IF(VLOOKUP(C633,'Current OBD'!$B$6:$AL$2097,26,0)="Yes","2"," ")</f>
        <v xml:space="preserve"> </v>
      </c>
      <c r="I633" s="20" t="str">
        <f>IF(VLOOKUP(C633,'Current OBD'!$B$6:$AL$2097,27,0)="Yes","3"," ")</f>
        <v xml:space="preserve"> </v>
      </c>
      <c r="J633" s="20" t="str">
        <f>IF(VLOOKUP(C633,'Current OBD'!$B$6:$AL$2097,28,0)="Yes","4"," ")</f>
        <v xml:space="preserve"> </v>
      </c>
      <c r="K633" s="20" t="str">
        <f>IF(VLOOKUP(C633,'Current OBD'!$B$6:$AL$2097,29,0)="Yes","5"," ")</f>
        <v xml:space="preserve"> </v>
      </c>
      <c r="L633" s="20" t="str">
        <f>IF(VLOOKUP(C633,'Current OBD'!$B$6:$AL$2097,30,0)="Yes","6"," ")</f>
        <v xml:space="preserve"> </v>
      </c>
      <c r="M633" s="20" t="str">
        <f>IF(VLOOKUP(C633,'Current OBD'!$B$6:$AL$2097,31,0)="Yes","7"," ")</f>
        <v xml:space="preserve"> </v>
      </c>
      <c r="N633" s="20" t="str">
        <f>IF(VLOOKUP(C633,'Current OBD'!$B$6:$AL$2097,32,0)="Yes","8"," ")</f>
        <v xml:space="preserve"> </v>
      </c>
      <c r="O633" s="20" t="str">
        <f>IF(VLOOKUP(C633,'Current OBD'!$B$6:$AL$2097,33,0)="Yes","9"," ")</f>
        <v>9</v>
      </c>
      <c r="P633" s="20" t="str">
        <f>IF(VLOOKUP(C633,'Current OBD'!$B$6:$AL$2097,34,0)="Yes","10"," ")</f>
        <v>10</v>
      </c>
      <c r="Q633" s="20" t="str">
        <f>IF(VLOOKUP(C633,'Current OBD'!$B$6:$AL$2097,35,0)="Yes","11"," ")</f>
        <v>11</v>
      </c>
      <c r="R633" s="20" t="str">
        <f>IF(VLOOKUP(C633,'Current OBD'!$B$6:$AL$2097,36,0)="Yes","12"," ")</f>
        <v>12</v>
      </c>
      <c r="S633" s="44">
        <v>127</v>
      </c>
      <c r="T633" s="44">
        <v>23</v>
      </c>
      <c r="U633" s="44">
        <v>1717</v>
      </c>
      <c r="V633" s="12">
        <f t="shared" si="58"/>
        <v>7.3966220151426912E-2</v>
      </c>
      <c r="W633" s="12">
        <f t="shared" si="59"/>
        <v>1.3395457192778102E-2</v>
      </c>
      <c r="X633" s="12">
        <f t="shared" si="55"/>
        <v>8.736167734420501E-2</v>
      </c>
    </row>
    <row r="634" spans="1:24">
      <c r="A634" s="17" t="str">
        <f>VLOOKUP(C634,'Current OBD'!$B$6:$K$2098,4,0)</f>
        <v>King</v>
      </c>
      <c r="B634" s="17" t="str">
        <f>VLOOKUP(C634,'Current OBD'!$B$6:$K$2098,3,0)</f>
        <v>17-001</v>
      </c>
      <c r="C634" s="18">
        <v>665437</v>
      </c>
      <c r="D634" s="8" t="s">
        <v>4126</v>
      </c>
      <c r="E634" s="20" t="str">
        <f>IF(VLOOKUP(C634,'Current OBD'!$B$6:$AL$2097,23,0)="Yes","PK"," ")</f>
        <v>PK</v>
      </c>
      <c r="F634" s="20" t="str">
        <f>IF(VLOOKUP(C634,'Current OBD'!$B$6:$AL$2097,24,0)="Yes","K"," ")</f>
        <v>K</v>
      </c>
      <c r="G634" s="20" t="str">
        <f>IF(VLOOKUP(C634,'Current OBD'!$B$6:$AL$2097,25,0)="Yes","1"," ")</f>
        <v>1</v>
      </c>
      <c r="H634" s="20" t="str">
        <f>IF(VLOOKUP(C634,'Current OBD'!$B$6:$AL$2097,26,0)="Yes","2"," ")</f>
        <v>2</v>
      </c>
      <c r="I634" s="20" t="str">
        <f>IF(VLOOKUP(C634,'Current OBD'!$B$6:$AL$2097,27,0)="Yes","3"," ")</f>
        <v>3</v>
      </c>
      <c r="J634" s="20" t="str">
        <f>IF(VLOOKUP(C634,'Current OBD'!$B$6:$AL$2097,28,0)="Yes","4"," ")</f>
        <v>4</v>
      </c>
      <c r="K634" s="20" t="str">
        <f>IF(VLOOKUP(C634,'Current OBD'!$B$6:$AL$2097,29,0)="Yes","5"," ")</f>
        <v>5</v>
      </c>
      <c r="L634" s="20" t="str">
        <f>IF(VLOOKUP(C634,'Current OBD'!$B$6:$AL$2097,30,0)="Yes","6"," ")</f>
        <v>6</v>
      </c>
      <c r="M634" s="20" t="str">
        <f>IF(VLOOKUP(C634,'Current OBD'!$B$6:$AL$2097,31,0)="Yes","7"," ")</f>
        <v>7</v>
      </c>
      <c r="N634" s="20" t="str">
        <f>IF(VLOOKUP(C634,'Current OBD'!$B$6:$AL$2097,32,0)="Yes","8"," ")</f>
        <v>8</v>
      </c>
      <c r="O634" s="20" t="str">
        <f>IF(VLOOKUP(C634,'Current OBD'!$B$6:$AL$2097,33,0)="Yes","9"," ")</f>
        <v xml:space="preserve"> </v>
      </c>
      <c r="P634" s="20" t="str">
        <f>IF(VLOOKUP(C634,'Current OBD'!$B$6:$AL$2097,34,0)="Yes","10"," ")</f>
        <v xml:space="preserve"> </v>
      </c>
      <c r="Q634" s="20" t="str">
        <f>IF(VLOOKUP(C634,'Current OBD'!$B$6:$AL$2097,35,0)="Yes","11"," ")</f>
        <v xml:space="preserve"> </v>
      </c>
      <c r="R634" s="20" t="str">
        <f>IF(VLOOKUP(C634,'Current OBD'!$B$6:$AL$2097,36,0)="Yes","12"," ")</f>
        <v xml:space="preserve"> </v>
      </c>
      <c r="S634" s="44">
        <v>131</v>
      </c>
      <c r="T634" s="44">
        <v>17</v>
      </c>
      <c r="U634" s="44">
        <v>463</v>
      </c>
      <c r="V634" s="12">
        <f t="shared" si="58"/>
        <v>0.28293736501079914</v>
      </c>
      <c r="W634" s="12">
        <f t="shared" si="59"/>
        <v>3.6717062634989202E-2</v>
      </c>
      <c r="X634" s="12">
        <f t="shared" si="55"/>
        <v>0.31965442764578833</v>
      </c>
    </row>
    <row r="635" spans="1:24">
      <c r="A635" s="17" t="str">
        <f>VLOOKUP(C635,'Current OBD'!$B$6:$K$2098,4,0)</f>
        <v>King</v>
      </c>
      <c r="B635" s="17" t="str">
        <f>VLOOKUP(C635,'Current OBD'!$B$6:$K$2098,3,0)</f>
        <v>17-001</v>
      </c>
      <c r="C635" s="18">
        <v>660397</v>
      </c>
      <c r="D635" s="8" t="s">
        <v>358</v>
      </c>
      <c r="E635" s="20" t="str">
        <f>IF(VLOOKUP(C635,'Current OBD'!$B$6:$AL$2097,23,0)="Yes","PK"," ")</f>
        <v>PK</v>
      </c>
      <c r="F635" s="20" t="str">
        <f>IF(VLOOKUP(C635,'Current OBD'!$B$6:$AL$2097,24,0)="Yes","K"," ")</f>
        <v>K</v>
      </c>
      <c r="G635" s="20" t="str">
        <f>IF(VLOOKUP(C635,'Current OBD'!$B$6:$AL$2097,25,0)="Yes","1"," ")</f>
        <v>1</v>
      </c>
      <c r="H635" s="20" t="str">
        <f>IF(VLOOKUP(C635,'Current OBD'!$B$6:$AL$2097,26,0)="Yes","2"," ")</f>
        <v>2</v>
      </c>
      <c r="I635" s="20" t="str">
        <f>IF(VLOOKUP(C635,'Current OBD'!$B$6:$AL$2097,27,0)="Yes","3"," ")</f>
        <v>3</v>
      </c>
      <c r="J635" s="20" t="str">
        <f>IF(VLOOKUP(C635,'Current OBD'!$B$6:$AL$2097,28,0)="Yes","4"," ")</f>
        <v>4</v>
      </c>
      <c r="K635" s="20" t="str">
        <f>IF(VLOOKUP(C635,'Current OBD'!$B$6:$AL$2097,29,0)="Yes","5"," ")</f>
        <v>5</v>
      </c>
      <c r="L635" s="20" t="str">
        <f>IF(VLOOKUP(C635,'Current OBD'!$B$6:$AL$2097,30,0)="Yes","6"," ")</f>
        <v xml:space="preserve"> </v>
      </c>
      <c r="M635" s="20" t="str">
        <f>IF(VLOOKUP(C635,'Current OBD'!$B$6:$AL$2097,31,0)="Yes","7"," ")</f>
        <v xml:space="preserve"> </v>
      </c>
      <c r="N635" s="20" t="str">
        <f>IF(VLOOKUP(C635,'Current OBD'!$B$6:$AL$2097,32,0)="Yes","8"," ")</f>
        <v xml:space="preserve"> </v>
      </c>
      <c r="O635" s="20" t="str">
        <f>IF(VLOOKUP(C635,'Current OBD'!$B$6:$AL$2097,33,0)="Yes","9"," ")</f>
        <v xml:space="preserve"> </v>
      </c>
      <c r="P635" s="20" t="str">
        <f>IF(VLOOKUP(C635,'Current OBD'!$B$6:$AL$2097,34,0)="Yes","10"," ")</f>
        <v xml:space="preserve"> </v>
      </c>
      <c r="Q635" s="20" t="str">
        <f>IF(VLOOKUP(C635,'Current OBD'!$B$6:$AL$2097,35,0)="Yes","11"," ")</f>
        <v xml:space="preserve"> </v>
      </c>
      <c r="R635" s="20" t="str">
        <f>IF(VLOOKUP(C635,'Current OBD'!$B$6:$AL$2097,36,0)="Yes","12"," ")</f>
        <v xml:space="preserve"> </v>
      </c>
      <c r="S635" s="44">
        <v>350</v>
      </c>
      <c r="T635" s="44">
        <v>0</v>
      </c>
      <c r="U635" s="44">
        <v>381</v>
      </c>
      <c r="V635" s="12">
        <f t="shared" si="58"/>
        <v>0.9186351706036745</v>
      </c>
      <c r="W635" s="12">
        <f t="shared" si="59"/>
        <v>0</v>
      </c>
      <c r="X635" s="12">
        <f t="shared" si="55"/>
        <v>0.9186351706036745</v>
      </c>
    </row>
    <row r="636" spans="1:24">
      <c r="A636" s="17" t="str">
        <f>VLOOKUP(C636,'Current OBD'!$B$6:$K$2098,4,0)</f>
        <v>King</v>
      </c>
      <c r="B636" s="17" t="str">
        <f>VLOOKUP(C636,'Current OBD'!$B$6:$K$2098,3,0)</f>
        <v>17-001</v>
      </c>
      <c r="C636" s="18">
        <v>660398</v>
      </c>
      <c r="D636" s="8" t="s">
        <v>4130</v>
      </c>
      <c r="E636" s="20" t="str">
        <f>IF(VLOOKUP(C636,'Current OBD'!$B$6:$AL$2097,23,0)="Yes","PK"," ")</f>
        <v xml:space="preserve"> </v>
      </c>
      <c r="F636" s="20" t="str">
        <f>IF(VLOOKUP(C636,'Current OBD'!$B$6:$AL$2097,24,0)="Yes","K"," ")</f>
        <v>K</v>
      </c>
      <c r="G636" s="20" t="str">
        <f>IF(VLOOKUP(C636,'Current OBD'!$B$6:$AL$2097,25,0)="Yes","1"," ")</f>
        <v>1</v>
      </c>
      <c r="H636" s="20" t="str">
        <f>IF(VLOOKUP(C636,'Current OBD'!$B$6:$AL$2097,26,0)="Yes","2"," ")</f>
        <v>2</v>
      </c>
      <c r="I636" s="20" t="str">
        <f>IF(VLOOKUP(C636,'Current OBD'!$B$6:$AL$2097,27,0)="Yes","3"," ")</f>
        <v>3</v>
      </c>
      <c r="J636" s="20" t="str">
        <f>IF(VLOOKUP(C636,'Current OBD'!$B$6:$AL$2097,28,0)="Yes","4"," ")</f>
        <v>4</v>
      </c>
      <c r="K636" s="20" t="str">
        <f>IF(VLOOKUP(C636,'Current OBD'!$B$6:$AL$2097,29,0)="Yes","5"," ")</f>
        <v>5</v>
      </c>
      <c r="L636" s="20" t="str">
        <f>IF(VLOOKUP(C636,'Current OBD'!$B$6:$AL$2097,30,0)="Yes","6"," ")</f>
        <v xml:space="preserve"> </v>
      </c>
      <c r="M636" s="20" t="str">
        <f>IF(VLOOKUP(C636,'Current OBD'!$B$6:$AL$2097,31,0)="Yes","7"," ")</f>
        <v xml:space="preserve"> </v>
      </c>
      <c r="N636" s="20" t="str">
        <f>IF(VLOOKUP(C636,'Current OBD'!$B$6:$AL$2097,32,0)="Yes","8"," ")</f>
        <v xml:space="preserve"> </v>
      </c>
      <c r="O636" s="20" t="str">
        <f>IF(VLOOKUP(C636,'Current OBD'!$B$6:$AL$2097,33,0)="Yes","9"," ")</f>
        <v xml:space="preserve"> </v>
      </c>
      <c r="P636" s="20" t="str">
        <f>IF(VLOOKUP(C636,'Current OBD'!$B$6:$AL$2097,34,0)="Yes","10"," ")</f>
        <v xml:space="preserve"> </v>
      </c>
      <c r="Q636" s="20" t="str">
        <f>IF(VLOOKUP(C636,'Current OBD'!$B$6:$AL$2097,35,0)="Yes","11"," ")</f>
        <v xml:space="preserve"> </v>
      </c>
      <c r="R636" s="20" t="str">
        <f>IF(VLOOKUP(C636,'Current OBD'!$B$6:$AL$2097,36,0)="Yes","12"," ")</f>
        <v xml:space="preserve"> </v>
      </c>
      <c r="S636" s="44">
        <v>35</v>
      </c>
      <c r="T636" s="44">
        <v>10</v>
      </c>
      <c r="U636" s="44">
        <v>535</v>
      </c>
      <c r="V636" s="12">
        <f t="shared" si="58"/>
        <v>6.5420560747663545E-2</v>
      </c>
      <c r="W636" s="12">
        <f t="shared" si="59"/>
        <v>1.8691588785046728E-2</v>
      </c>
      <c r="X636" s="12">
        <f t="shared" si="55"/>
        <v>8.4112149532710276E-2</v>
      </c>
    </row>
    <row r="637" spans="1:24">
      <c r="A637" s="17" t="str">
        <f>VLOOKUP(C637,'Current OBD'!$B$6:$K$2098,4,0)</f>
        <v>King</v>
      </c>
      <c r="B637" s="17" t="str">
        <f>VLOOKUP(C637,'Current OBD'!$B$6:$K$2098,3,0)</f>
        <v>17-001</v>
      </c>
      <c r="C637" s="18">
        <v>660399</v>
      </c>
      <c r="D637" s="8" t="s">
        <v>4132</v>
      </c>
      <c r="E637" s="20" t="str">
        <f>IF(VLOOKUP(C637,'Current OBD'!$B$6:$AL$2097,23,0)="Yes","PK"," ")</f>
        <v xml:space="preserve"> </v>
      </c>
      <c r="F637" s="20" t="str">
        <f>IF(VLOOKUP(C637,'Current OBD'!$B$6:$AL$2097,24,0)="Yes","K"," ")</f>
        <v xml:space="preserve"> </v>
      </c>
      <c r="G637" s="20" t="str">
        <f>IF(VLOOKUP(C637,'Current OBD'!$B$6:$AL$2097,25,0)="Yes","1"," ")</f>
        <v xml:space="preserve"> </v>
      </c>
      <c r="H637" s="20" t="str">
        <f>IF(VLOOKUP(C637,'Current OBD'!$B$6:$AL$2097,26,0)="Yes","2"," ")</f>
        <v xml:space="preserve"> </v>
      </c>
      <c r="I637" s="20" t="str">
        <f>IF(VLOOKUP(C637,'Current OBD'!$B$6:$AL$2097,27,0)="Yes","3"," ")</f>
        <v xml:space="preserve"> </v>
      </c>
      <c r="J637" s="20" t="str">
        <f>IF(VLOOKUP(C637,'Current OBD'!$B$6:$AL$2097,28,0)="Yes","4"," ")</f>
        <v xml:space="preserve"> </v>
      </c>
      <c r="K637" s="20" t="str">
        <f>IF(VLOOKUP(C637,'Current OBD'!$B$6:$AL$2097,29,0)="Yes","5"," ")</f>
        <v xml:space="preserve"> </v>
      </c>
      <c r="L637" s="20" t="str">
        <f>IF(VLOOKUP(C637,'Current OBD'!$B$6:$AL$2097,30,0)="Yes","6"," ")</f>
        <v>6</v>
      </c>
      <c r="M637" s="20" t="str">
        <f>IF(VLOOKUP(C637,'Current OBD'!$B$6:$AL$2097,31,0)="Yes","7"," ")</f>
        <v>7</v>
      </c>
      <c r="N637" s="20" t="str">
        <f>IF(VLOOKUP(C637,'Current OBD'!$B$6:$AL$2097,32,0)="Yes","8"," ")</f>
        <v>8</v>
      </c>
      <c r="O637" s="20" t="str">
        <f>IF(VLOOKUP(C637,'Current OBD'!$B$6:$AL$2097,33,0)="Yes","9"," ")</f>
        <v xml:space="preserve"> </v>
      </c>
      <c r="P637" s="20" t="str">
        <f>IF(VLOOKUP(C637,'Current OBD'!$B$6:$AL$2097,34,0)="Yes","10"," ")</f>
        <v xml:space="preserve"> </v>
      </c>
      <c r="Q637" s="20" t="str">
        <f>IF(VLOOKUP(C637,'Current OBD'!$B$6:$AL$2097,35,0)="Yes","11"," ")</f>
        <v xml:space="preserve"> </v>
      </c>
      <c r="R637" s="20" t="str">
        <f>IF(VLOOKUP(C637,'Current OBD'!$B$6:$AL$2097,36,0)="Yes","12"," ")</f>
        <v xml:space="preserve"> </v>
      </c>
      <c r="S637" s="44">
        <v>112</v>
      </c>
      <c r="T637" s="44">
        <v>19</v>
      </c>
      <c r="U637" s="44">
        <v>1024</v>
      </c>
      <c r="V637" s="12">
        <f t="shared" si="58"/>
        <v>0.109375</v>
      </c>
      <c r="W637" s="12">
        <f t="shared" si="59"/>
        <v>1.85546875E-2</v>
      </c>
      <c r="X637" s="12">
        <f t="shared" si="55"/>
        <v>0.1279296875</v>
      </c>
    </row>
    <row r="638" spans="1:24">
      <c r="A638" s="17" t="str">
        <f>VLOOKUP(C638,'Current OBD'!$B$6:$K$2098,4,0)</f>
        <v>King</v>
      </c>
      <c r="B638" s="17" t="str">
        <f>VLOOKUP(C638,'Current OBD'!$B$6:$K$2098,3,0)</f>
        <v>17-001</v>
      </c>
      <c r="C638" s="18">
        <v>660400</v>
      </c>
      <c r="D638" s="8" t="s">
        <v>4134</v>
      </c>
      <c r="E638" s="20" t="str">
        <f>IF(VLOOKUP(C638,'Current OBD'!$B$6:$AL$2097,23,0)="Yes","PK"," ")</f>
        <v xml:space="preserve"> </v>
      </c>
      <c r="F638" s="20" t="str">
        <f>IF(VLOOKUP(C638,'Current OBD'!$B$6:$AL$2097,24,0)="Yes","K"," ")</f>
        <v>K</v>
      </c>
      <c r="G638" s="20" t="str">
        <f>IF(VLOOKUP(C638,'Current OBD'!$B$6:$AL$2097,25,0)="Yes","1"," ")</f>
        <v>1</v>
      </c>
      <c r="H638" s="20" t="str">
        <f>IF(VLOOKUP(C638,'Current OBD'!$B$6:$AL$2097,26,0)="Yes","2"," ")</f>
        <v>2</v>
      </c>
      <c r="I638" s="20" t="str">
        <f>IF(VLOOKUP(C638,'Current OBD'!$B$6:$AL$2097,27,0)="Yes","3"," ")</f>
        <v>3</v>
      </c>
      <c r="J638" s="20" t="str">
        <f>IF(VLOOKUP(C638,'Current OBD'!$B$6:$AL$2097,28,0)="Yes","4"," ")</f>
        <v>4</v>
      </c>
      <c r="K638" s="20" t="str">
        <f>IF(VLOOKUP(C638,'Current OBD'!$B$6:$AL$2097,29,0)="Yes","5"," ")</f>
        <v>5</v>
      </c>
      <c r="L638" s="20" t="str">
        <f>IF(VLOOKUP(C638,'Current OBD'!$B$6:$AL$2097,30,0)="Yes","6"," ")</f>
        <v xml:space="preserve"> </v>
      </c>
      <c r="M638" s="20" t="str">
        <f>IF(VLOOKUP(C638,'Current OBD'!$B$6:$AL$2097,31,0)="Yes","7"," ")</f>
        <v xml:space="preserve"> </v>
      </c>
      <c r="N638" s="20" t="str">
        <f>IF(VLOOKUP(C638,'Current OBD'!$B$6:$AL$2097,32,0)="Yes","8"," ")</f>
        <v xml:space="preserve"> </v>
      </c>
      <c r="O638" s="20" t="str">
        <f>IF(VLOOKUP(C638,'Current OBD'!$B$6:$AL$2097,33,0)="Yes","9"," ")</f>
        <v xml:space="preserve"> </v>
      </c>
      <c r="P638" s="20" t="str">
        <f>IF(VLOOKUP(C638,'Current OBD'!$B$6:$AL$2097,34,0)="Yes","10"," ")</f>
        <v xml:space="preserve"> </v>
      </c>
      <c r="Q638" s="20" t="str">
        <f>IF(VLOOKUP(C638,'Current OBD'!$B$6:$AL$2097,35,0)="Yes","11"," ")</f>
        <v xml:space="preserve"> </v>
      </c>
      <c r="R638" s="20" t="str">
        <f>IF(VLOOKUP(C638,'Current OBD'!$B$6:$AL$2097,36,0)="Yes","12"," ")</f>
        <v xml:space="preserve"> </v>
      </c>
      <c r="S638" s="44">
        <v>162</v>
      </c>
      <c r="T638" s="44">
        <v>0</v>
      </c>
      <c r="U638" s="44">
        <v>225</v>
      </c>
      <c r="V638" s="12">
        <f t="shared" si="58"/>
        <v>0.72</v>
      </c>
      <c r="W638" s="12">
        <f t="shared" si="59"/>
        <v>0</v>
      </c>
      <c r="X638" s="12">
        <f t="shared" si="55"/>
        <v>0.72</v>
      </c>
    </row>
    <row r="639" spans="1:24">
      <c r="A639" s="17" t="str">
        <f>VLOOKUP(C639,'Current OBD'!$B$6:$K$2098,4,0)</f>
        <v>King</v>
      </c>
      <c r="B639" s="17" t="str">
        <f>VLOOKUP(C639,'Current OBD'!$B$6:$K$2098,3,0)</f>
        <v>17-001</v>
      </c>
      <c r="C639" s="18">
        <v>685835</v>
      </c>
      <c r="D639" s="8" t="s">
        <v>4136</v>
      </c>
      <c r="E639" s="20" t="str">
        <f>IF(VLOOKUP(C639,'Current OBD'!$B$6:$AL$2097,23,0)="Yes","PK"," ")</f>
        <v>PK</v>
      </c>
      <c r="F639" s="20" t="str">
        <f>IF(VLOOKUP(C639,'Current OBD'!$B$6:$AL$2097,24,0)="Yes","K"," ")</f>
        <v>K</v>
      </c>
      <c r="G639" s="20" t="str">
        <f>IF(VLOOKUP(C639,'Current OBD'!$B$6:$AL$2097,25,0)="Yes","1"," ")</f>
        <v>1</v>
      </c>
      <c r="H639" s="20" t="str">
        <f>IF(VLOOKUP(C639,'Current OBD'!$B$6:$AL$2097,26,0)="Yes","2"," ")</f>
        <v>2</v>
      </c>
      <c r="I639" s="20" t="str">
        <f>IF(VLOOKUP(C639,'Current OBD'!$B$6:$AL$2097,27,0)="Yes","3"," ")</f>
        <v>3</v>
      </c>
      <c r="J639" s="20" t="str">
        <f>IF(VLOOKUP(C639,'Current OBD'!$B$6:$AL$2097,28,0)="Yes","4"," ")</f>
        <v>4</v>
      </c>
      <c r="K639" s="20" t="str">
        <f>IF(VLOOKUP(C639,'Current OBD'!$B$6:$AL$2097,29,0)="Yes","5"," ")</f>
        <v>5</v>
      </c>
      <c r="L639" s="20" t="str">
        <f>IF(VLOOKUP(C639,'Current OBD'!$B$6:$AL$2097,30,0)="Yes","6"," ")</f>
        <v xml:space="preserve"> </v>
      </c>
      <c r="M639" s="20" t="str">
        <f>IF(VLOOKUP(C639,'Current OBD'!$B$6:$AL$2097,31,0)="Yes","7"," ")</f>
        <v xml:space="preserve"> </v>
      </c>
      <c r="N639" s="20" t="str">
        <f>IF(VLOOKUP(C639,'Current OBD'!$B$6:$AL$2097,32,0)="Yes","8"," ")</f>
        <v xml:space="preserve"> </v>
      </c>
      <c r="O639" s="20" t="str">
        <f>IF(VLOOKUP(C639,'Current OBD'!$B$6:$AL$2097,33,0)="Yes","9"," ")</f>
        <v xml:space="preserve"> </v>
      </c>
      <c r="P639" s="20" t="str">
        <f>IF(VLOOKUP(C639,'Current OBD'!$B$6:$AL$2097,34,0)="Yes","10"," ")</f>
        <v xml:space="preserve"> </v>
      </c>
      <c r="Q639" s="20" t="str">
        <f>IF(VLOOKUP(C639,'Current OBD'!$B$6:$AL$2097,35,0)="Yes","11"," ")</f>
        <v xml:space="preserve"> </v>
      </c>
      <c r="R639" s="20" t="str">
        <f>IF(VLOOKUP(C639,'Current OBD'!$B$6:$AL$2097,36,0)="Yes","12"," ")</f>
        <v xml:space="preserve"> </v>
      </c>
      <c r="S639" s="44">
        <v>28</v>
      </c>
      <c r="T639" s="44">
        <v>11</v>
      </c>
      <c r="U639" s="44">
        <v>337</v>
      </c>
      <c r="V639" s="12">
        <f t="shared" si="58"/>
        <v>8.3086053412462904E-2</v>
      </c>
      <c r="W639" s="12">
        <f t="shared" si="59"/>
        <v>3.2640949554896145E-2</v>
      </c>
      <c r="X639" s="12">
        <f t="shared" si="55"/>
        <v>0.11572700296735905</v>
      </c>
    </row>
    <row r="640" spans="1:24">
      <c r="A640" s="17" t="str">
        <f>VLOOKUP(C640,'Current OBD'!$B$6:$K$2098,4,0)</f>
        <v>King</v>
      </c>
      <c r="B640" s="17" t="str">
        <f>VLOOKUP(C640,'Current OBD'!$B$6:$K$2098,3,0)</f>
        <v>17-001</v>
      </c>
      <c r="C640" s="18">
        <v>660401</v>
      </c>
      <c r="D640" s="8" t="s">
        <v>4138</v>
      </c>
      <c r="E640" s="20" t="str">
        <f>IF(VLOOKUP(C640,'Current OBD'!$B$6:$AL$2097,23,0)="Yes","PK"," ")</f>
        <v xml:space="preserve"> </v>
      </c>
      <c r="F640" s="20" t="str">
        <f>IF(VLOOKUP(C640,'Current OBD'!$B$6:$AL$2097,24,0)="Yes","K"," ")</f>
        <v>K</v>
      </c>
      <c r="G640" s="20" t="str">
        <f>IF(VLOOKUP(C640,'Current OBD'!$B$6:$AL$2097,25,0)="Yes","1"," ")</f>
        <v>1</v>
      </c>
      <c r="H640" s="20" t="str">
        <f>IF(VLOOKUP(C640,'Current OBD'!$B$6:$AL$2097,26,0)="Yes","2"," ")</f>
        <v>2</v>
      </c>
      <c r="I640" s="20" t="str">
        <f>IF(VLOOKUP(C640,'Current OBD'!$B$6:$AL$2097,27,0)="Yes","3"," ")</f>
        <v>3</v>
      </c>
      <c r="J640" s="20" t="str">
        <f>IF(VLOOKUP(C640,'Current OBD'!$B$6:$AL$2097,28,0)="Yes","4"," ")</f>
        <v>4</v>
      </c>
      <c r="K640" s="20" t="str">
        <f>IF(VLOOKUP(C640,'Current OBD'!$B$6:$AL$2097,29,0)="Yes","5"," ")</f>
        <v>5</v>
      </c>
      <c r="L640" s="20" t="str">
        <f>IF(VLOOKUP(C640,'Current OBD'!$B$6:$AL$2097,30,0)="Yes","6"," ")</f>
        <v xml:space="preserve"> </v>
      </c>
      <c r="M640" s="20" t="str">
        <f>IF(VLOOKUP(C640,'Current OBD'!$B$6:$AL$2097,31,0)="Yes","7"," ")</f>
        <v xml:space="preserve"> </v>
      </c>
      <c r="N640" s="20" t="str">
        <f>IF(VLOOKUP(C640,'Current OBD'!$B$6:$AL$2097,32,0)="Yes","8"," ")</f>
        <v xml:space="preserve"> </v>
      </c>
      <c r="O640" s="20" t="str">
        <f>IF(VLOOKUP(C640,'Current OBD'!$B$6:$AL$2097,33,0)="Yes","9"," ")</f>
        <v xml:space="preserve"> </v>
      </c>
      <c r="P640" s="20" t="str">
        <f>IF(VLOOKUP(C640,'Current OBD'!$B$6:$AL$2097,34,0)="Yes","10"," ")</f>
        <v xml:space="preserve"> </v>
      </c>
      <c r="Q640" s="20" t="str">
        <f>IF(VLOOKUP(C640,'Current OBD'!$B$6:$AL$2097,35,0)="Yes","11"," ")</f>
        <v xml:space="preserve"> </v>
      </c>
      <c r="R640" s="20" t="str">
        <f>IF(VLOOKUP(C640,'Current OBD'!$B$6:$AL$2097,36,0)="Yes","12"," ")</f>
        <v xml:space="preserve"> </v>
      </c>
      <c r="S640" s="44">
        <v>168</v>
      </c>
      <c r="T640" s="44">
        <v>0</v>
      </c>
      <c r="U640" s="44">
        <v>410</v>
      </c>
      <c r="V640" s="12">
        <f t="shared" si="58"/>
        <v>0.40975609756097559</v>
      </c>
      <c r="W640" s="12">
        <f t="shared" si="59"/>
        <v>0</v>
      </c>
      <c r="X640" s="12">
        <f t="shared" si="55"/>
        <v>0.40975609756097559</v>
      </c>
    </row>
    <row r="641" spans="1:24">
      <c r="A641" s="17" t="str">
        <f>VLOOKUP(C641,'Current OBD'!$B$6:$K$2098,4,0)</f>
        <v>King</v>
      </c>
      <c r="B641" s="17" t="str">
        <f>VLOOKUP(C641,'Current OBD'!$B$6:$K$2098,3,0)</f>
        <v>17-001</v>
      </c>
      <c r="C641" s="18">
        <v>660358</v>
      </c>
      <c r="D641" s="8" t="s">
        <v>4140</v>
      </c>
      <c r="E641" s="20" t="str">
        <f>IF(VLOOKUP(C641,'Current OBD'!$B$6:$AL$2097,23,0)="Yes","PK"," ")</f>
        <v xml:space="preserve"> </v>
      </c>
      <c r="F641" s="20" t="str">
        <f>IF(VLOOKUP(C641,'Current OBD'!$B$6:$AL$2097,24,0)="Yes","K"," ")</f>
        <v>K</v>
      </c>
      <c r="G641" s="20" t="str">
        <f>IF(VLOOKUP(C641,'Current OBD'!$B$6:$AL$2097,25,0)="Yes","1"," ")</f>
        <v>1</v>
      </c>
      <c r="H641" s="20" t="str">
        <f>IF(VLOOKUP(C641,'Current OBD'!$B$6:$AL$2097,26,0)="Yes","2"," ")</f>
        <v>2</v>
      </c>
      <c r="I641" s="20" t="str">
        <f>IF(VLOOKUP(C641,'Current OBD'!$B$6:$AL$2097,27,0)="Yes","3"," ")</f>
        <v>3</v>
      </c>
      <c r="J641" s="20" t="str">
        <f>IF(VLOOKUP(C641,'Current OBD'!$B$6:$AL$2097,28,0)="Yes","4"," ")</f>
        <v>4</v>
      </c>
      <c r="K641" s="20" t="str">
        <f>IF(VLOOKUP(C641,'Current OBD'!$B$6:$AL$2097,29,0)="Yes","5"," ")</f>
        <v>5</v>
      </c>
      <c r="L641" s="20" t="str">
        <f>IF(VLOOKUP(C641,'Current OBD'!$B$6:$AL$2097,30,0)="Yes","6"," ")</f>
        <v xml:space="preserve"> </v>
      </c>
      <c r="M641" s="20" t="str">
        <f>IF(VLOOKUP(C641,'Current OBD'!$B$6:$AL$2097,31,0)="Yes","7"," ")</f>
        <v xml:space="preserve"> </v>
      </c>
      <c r="N641" s="20" t="str">
        <f>IF(VLOOKUP(C641,'Current OBD'!$B$6:$AL$2097,32,0)="Yes","8"," ")</f>
        <v xml:space="preserve"> </v>
      </c>
      <c r="O641" s="20" t="str">
        <f>IF(VLOOKUP(C641,'Current OBD'!$B$6:$AL$2097,33,0)="Yes","9"," ")</f>
        <v xml:space="preserve"> </v>
      </c>
      <c r="P641" s="20" t="str">
        <f>IF(VLOOKUP(C641,'Current OBD'!$B$6:$AL$2097,34,0)="Yes","10"," ")</f>
        <v xml:space="preserve"> </v>
      </c>
      <c r="Q641" s="20" t="str">
        <f>IF(VLOOKUP(C641,'Current OBD'!$B$6:$AL$2097,35,0)="Yes","11"," ")</f>
        <v xml:space="preserve"> </v>
      </c>
      <c r="R641" s="20" t="str">
        <f>IF(VLOOKUP(C641,'Current OBD'!$B$6:$AL$2097,36,0)="Yes","12"," ")</f>
        <v xml:space="preserve"> </v>
      </c>
      <c r="S641" s="44">
        <v>242</v>
      </c>
      <c r="T641" s="44">
        <v>0</v>
      </c>
      <c r="U641" s="44">
        <v>281</v>
      </c>
      <c r="V641" s="12">
        <f t="shared" si="58"/>
        <v>0.86120996441281139</v>
      </c>
      <c r="W641" s="12">
        <f t="shared" si="59"/>
        <v>0</v>
      </c>
      <c r="X641" s="12">
        <f t="shared" ref="X641:X704" si="60">(S641+T641)/U641</f>
        <v>0.86120996441281139</v>
      </c>
    </row>
    <row r="642" spans="1:24">
      <c r="A642" s="17" t="str">
        <f>VLOOKUP(C642,'Current OBD'!$B$6:$K$2098,4,0)</f>
        <v>King</v>
      </c>
      <c r="B642" s="17" t="str">
        <f>VLOOKUP(C642,'Current OBD'!$B$6:$K$2098,3,0)</f>
        <v>17-001</v>
      </c>
      <c r="C642" s="18">
        <v>660404</v>
      </c>
      <c r="D642" s="8" t="s">
        <v>4142</v>
      </c>
      <c r="E642" s="20" t="str">
        <f>IF(VLOOKUP(C642,'Current OBD'!$B$6:$AL$2097,23,0)="Yes","PK"," ")</f>
        <v xml:space="preserve"> </v>
      </c>
      <c r="F642" s="20" t="str">
        <f>IF(VLOOKUP(C642,'Current OBD'!$B$6:$AL$2097,24,0)="Yes","K"," ")</f>
        <v xml:space="preserve"> </v>
      </c>
      <c r="G642" s="20" t="str">
        <f>IF(VLOOKUP(C642,'Current OBD'!$B$6:$AL$2097,25,0)="Yes","1"," ")</f>
        <v xml:space="preserve"> </v>
      </c>
      <c r="H642" s="20" t="str">
        <f>IF(VLOOKUP(C642,'Current OBD'!$B$6:$AL$2097,26,0)="Yes","2"," ")</f>
        <v xml:space="preserve"> </v>
      </c>
      <c r="I642" s="20" t="str">
        <f>IF(VLOOKUP(C642,'Current OBD'!$B$6:$AL$2097,27,0)="Yes","3"," ")</f>
        <v xml:space="preserve"> </v>
      </c>
      <c r="J642" s="20" t="str">
        <f>IF(VLOOKUP(C642,'Current OBD'!$B$6:$AL$2097,28,0)="Yes","4"," ")</f>
        <v xml:space="preserve"> </v>
      </c>
      <c r="K642" s="20" t="str">
        <f>IF(VLOOKUP(C642,'Current OBD'!$B$6:$AL$2097,29,0)="Yes","5"," ")</f>
        <v xml:space="preserve"> </v>
      </c>
      <c r="L642" s="20" t="str">
        <f>IF(VLOOKUP(C642,'Current OBD'!$B$6:$AL$2097,30,0)="Yes","6"," ")</f>
        <v>6</v>
      </c>
      <c r="M642" s="20" t="str">
        <f>IF(VLOOKUP(C642,'Current OBD'!$B$6:$AL$2097,31,0)="Yes","7"," ")</f>
        <v>7</v>
      </c>
      <c r="N642" s="20" t="str">
        <f>IF(VLOOKUP(C642,'Current OBD'!$B$6:$AL$2097,32,0)="Yes","8"," ")</f>
        <v>8</v>
      </c>
      <c r="O642" s="20" t="str">
        <f>IF(VLOOKUP(C642,'Current OBD'!$B$6:$AL$2097,33,0)="Yes","9"," ")</f>
        <v xml:space="preserve"> </v>
      </c>
      <c r="P642" s="20" t="str">
        <f>IF(VLOOKUP(C642,'Current OBD'!$B$6:$AL$2097,34,0)="Yes","10"," ")</f>
        <v xml:space="preserve"> </v>
      </c>
      <c r="Q642" s="20" t="str">
        <f>IF(VLOOKUP(C642,'Current OBD'!$B$6:$AL$2097,35,0)="Yes","11"," ")</f>
        <v xml:space="preserve"> </v>
      </c>
      <c r="R642" s="20" t="str">
        <f>IF(VLOOKUP(C642,'Current OBD'!$B$6:$AL$2097,36,0)="Yes","12"," ")</f>
        <v xml:space="preserve"> </v>
      </c>
      <c r="S642" s="44">
        <v>61</v>
      </c>
      <c r="T642" s="44">
        <v>13</v>
      </c>
      <c r="U642" s="44">
        <v>466</v>
      </c>
      <c r="V642" s="12">
        <f t="shared" ref="V642:V673" si="61">S642/U642</f>
        <v>0.13090128755364808</v>
      </c>
      <c r="W642" s="12">
        <f t="shared" ref="W642:W673" si="62">T642/U642</f>
        <v>2.7896995708154508E-2</v>
      </c>
      <c r="X642" s="12">
        <f t="shared" si="60"/>
        <v>0.15879828326180256</v>
      </c>
    </row>
    <row r="643" spans="1:24">
      <c r="A643" s="17" t="str">
        <f>VLOOKUP(C643,'Current OBD'!$B$6:$K$2098,4,0)</f>
        <v>King</v>
      </c>
      <c r="B643" s="17" t="str">
        <f>VLOOKUP(C643,'Current OBD'!$B$6:$K$2098,3,0)</f>
        <v>17-001</v>
      </c>
      <c r="C643" s="18">
        <v>664736</v>
      </c>
      <c r="D643" s="8" t="s">
        <v>4144</v>
      </c>
      <c r="E643" s="20" t="str">
        <f>IF(VLOOKUP(C643,'Current OBD'!$B$6:$AL$2097,23,0)="Yes","PK"," ")</f>
        <v xml:space="preserve"> </v>
      </c>
      <c r="F643" s="20" t="str">
        <f>IF(VLOOKUP(C643,'Current OBD'!$B$6:$AL$2097,24,0)="Yes","K"," ")</f>
        <v>K</v>
      </c>
      <c r="G643" s="20" t="str">
        <f>IF(VLOOKUP(C643,'Current OBD'!$B$6:$AL$2097,25,0)="Yes","1"," ")</f>
        <v>1</v>
      </c>
      <c r="H643" s="20" t="str">
        <f>IF(VLOOKUP(C643,'Current OBD'!$B$6:$AL$2097,26,0)="Yes","2"," ")</f>
        <v>2</v>
      </c>
      <c r="I643" s="20" t="str">
        <f>IF(VLOOKUP(C643,'Current OBD'!$B$6:$AL$2097,27,0)="Yes","3"," ")</f>
        <v>3</v>
      </c>
      <c r="J643" s="20" t="str">
        <f>IF(VLOOKUP(C643,'Current OBD'!$B$6:$AL$2097,28,0)="Yes","4"," ")</f>
        <v>4</v>
      </c>
      <c r="K643" s="20" t="str">
        <f>IF(VLOOKUP(C643,'Current OBD'!$B$6:$AL$2097,29,0)="Yes","5"," ")</f>
        <v>5</v>
      </c>
      <c r="L643" s="20" t="str">
        <f>IF(VLOOKUP(C643,'Current OBD'!$B$6:$AL$2097,30,0)="Yes","6"," ")</f>
        <v xml:space="preserve"> </v>
      </c>
      <c r="M643" s="20" t="str">
        <f>IF(VLOOKUP(C643,'Current OBD'!$B$6:$AL$2097,31,0)="Yes","7"," ")</f>
        <v xml:space="preserve"> </v>
      </c>
      <c r="N643" s="20" t="str">
        <f>IF(VLOOKUP(C643,'Current OBD'!$B$6:$AL$2097,32,0)="Yes","8"," ")</f>
        <v xml:space="preserve"> </v>
      </c>
      <c r="O643" s="20" t="str">
        <f>IF(VLOOKUP(C643,'Current OBD'!$B$6:$AL$2097,33,0)="Yes","9"," ")</f>
        <v xml:space="preserve"> </v>
      </c>
      <c r="P643" s="20" t="str">
        <f>IF(VLOOKUP(C643,'Current OBD'!$B$6:$AL$2097,34,0)="Yes","10"," ")</f>
        <v xml:space="preserve"> </v>
      </c>
      <c r="Q643" s="20" t="str">
        <f>IF(VLOOKUP(C643,'Current OBD'!$B$6:$AL$2097,35,0)="Yes","11"," ")</f>
        <v xml:space="preserve"> </v>
      </c>
      <c r="R643" s="20" t="str">
        <f>IF(VLOOKUP(C643,'Current OBD'!$B$6:$AL$2097,36,0)="Yes","12"," ")</f>
        <v xml:space="preserve"> </v>
      </c>
      <c r="S643" s="44">
        <v>15</v>
      </c>
      <c r="T643" s="44">
        <v>12</v>
      </c>
      <c r="U643" s="44">
        <v>477</v>
      </c>
      <c r="V643" s="12">
        <f t="shared" si="61"/>
        <v>3.1446540880503145E-2</v>
      </c>
      <c r="W643" s="12">
        <f t="shared" si="62"/>
        <v>2.5157232704402517E-2</v>
      </c>
      <c r="X643" s="12">
        <f t="shared" si="60"/>
        <v>5.6603773584905662E-2</v>
      </c>
    </row>
    <row r="644" spans="1:24">
      <c r="A644" s="17" t="str">
        <f>VLOOKUP(C644,'Current OBD'!$B$6:$K$2098,4,0)</f>
        <v>King</v>
      </c>
      <c r="B644" s="17" t="str">
        <f>VLOOKUP(C644,'Current OBD'!$B$6:$K$2098,3,0)</f>
        <v>17-001</v>
      </c>
      <c r="C644" s="18">
        <v>660405</v>
      </c>
      <c r="D644" s="8" t="s">
        <v>4146</v>
      </c>
      <c r="E644" s="20" t="str">
        <f>IF(VLOOKUP(C644,'Current OBD'!$B$6:$AL$2097,23,0)="Yes","PK"," ")</f>
        <v xml:space="preserve"> </v>
      </c>
      <c r="F644" s="20" t="str">
        <f>IF(VLOOKUP(C644,'Current OBD'!$B$6:$AL$2097,24,0)="Yes","K"," ")</f>
        <v>K</v>
      </c>
      <c r="G644" s="20" t="str">
        <f>IF(VLOOKUP(C644,'Current OBD'!$B$6:$AL$2097,25,0)="Yes","1"," ")</f>
        <v>1</v>
      </c>
      <c r="H644" s="20" t="str">
        <f>IF(VLOOKUP(C644,'Current OBD'!$B$6:$AL$2097,26,0)="Yes","2"," ")</f>
        <v>2</v>
      </c>
      <c r="I644" s="20" t="str">
        <f>IF(VLOOKUP(C644,'Current OBD'!$B$6:$AL$2097,27,0)="Yes","3"," ")</f>
        <v>3</v>
      </c>
      <c r="J644" s="20" t="str">
        <f>IF(VLOOKUP(C644,'Current OBD'!$B$6:$AL$2097,28,0)="Yes","4"," ")</f>
        <v>4</v>
      </c>
      <c r="K644" s="20" t="str">
        <f>IF(VLOOKUP(C644,'Current OBD'!$B$6:$AL$2097,29,0)="Yes","5"," ")</f>
        <v>5</v>
      </c>
      <c r="L644" s="20" t="str">
        <f>IF(VLOOKUP(C644,'Current OBD'!$B$6:$AL$2097,30,0)="Yes","6"," ")</f>
        <v xml:space="preserve"> </v>
      </c>
      <c r="M644" s="20" t="str">
        <f>IF(VLOOKUP(C644,'Current OBD'!$B$6:$AL$2097,31,0)="Yes","7"," ")</f>
        <v xml:space="preserve"> </v>
      </c>
      <c r="N644" s="20" t="str">
        <f>IF(VLOOKUP(C644,'Current OBD'!$B$6:$AL$2097,32,0)="Yes","8"," ")</f>
        <v xml:space="preserve"> </v>
      </c>
      <c r="O644" s="20" t="str">
        <f>IF(VLOOKUP(C644,'Current OBD'!$B$6:$AL$2097,33,0)="Yes","9"," ")</f>
        <v xml:space="preserve"> </v>
      </c>
      <c r="P644" s="20" t="str">
        <f>IF(VLOOKUP(C644,'Current OBD'!$B$6:$AL$2097,34,0)="Yes","10"," ")</f>
        <v xml:space="preserve"> </v>
      </c>
      <c r="Q644" s="20" t="str">
        <f>IF(VLOOKUP(C644,'Current OBD'!$B$6:$AL$2097,35,0)="Yes","11"," ")</f>
        <v xml:space="preserve"> </v>
      </c>
      <c r="R644" s="20" t="str">
        <f>IF(VLOOKUP(C644,'Current OBD'!$B$6:$AL$2097,36,0)="Yes","12"," ")</f>
        <v xml:space="preserve"> </v>
      </c>
      <c r="S644" s="44">
        <v>13</v>
      </c>
      <c r="T644" s="44">
        <v>5</v>
      </c>
      <c r="U644" s="44">
        <v>218</v>
      </c>
      <c r="V644" s="12">
        <f t="shared" si="61"/>
        <v>5.9633027522935783E-2</v>
      </c>
      <c r="W644" s="12">
        <f t="shared" si="62"/>
        <v>2.2935779816513763E-2</v>
      </c>
      <c r="X644" s="12">
        <f t="shared" si="60"/>
        <v>8.2568807339449546E-2</v>
      </c>
    </row>
    <row r="645" spans="1:24">
      <c r="A645" s="17" t="str">
        <f>VLOOKUP(C645,'Current OBD'!$B$6:$K$2098,4,0)</f>
        <v>King</v>
      </c>
      <c r="B645" s="17" t="str">
        <f>VLOOKUP(C645,'Current OBD'!$B$6:$K$2098,3,0)</f>
        <v>17-001</v>
      </c>
      <c r="C645" s="18">
        <v>684885</v>
      </c>
      <c r="D645" s="8" t="s">
        <v>4149</v>
      </c>
      <c r="E645" s="20" t="str">
        <f>IF(VLOOKUP(C645,'Current OBD'!$B$6:$AL$2097,23,0)="Yes","PK"," ")</f>
        <v xml:space="preserve"> </v>
      </c>
      <c r="F645" s="20" t="str">
        <f>IF(VLOOKUP(C645,'Current OBD'!$B$6:$AL$2097,24,0)="Yes","K"," ")</f>
        <v xml:space="preserve"> </v>
      </c>
      <c r="G645" s="20" t="str">
        <f>IF(VLOOKUP(C645,'Current OBD'!$B$6:$AL$2097,25,0)="Yes","1"," ")</f>
        <v xml:space="preserve"> </v>
      </c>
      <c r="H645" s="20" t="str">
        <f>IF(VLOOKUP(C645,'Current OBD'!$B$6:$AL$2097,26,0)="Yes","2"," ")</f>
        <v xml:space="preserve"> </v>
      </c>
      <c r="I645" s="20" t="str">
        <f>IF(VLOOKUP(C645,'Current OBD'!$B$6:$AL$2097,27,0)="Yes","3"," ")</f>
        <v xml:space="preserve"> </v>
      </c>
      <c r="J645" s="20" t="str">
        <f>IF(VLOOKUP(C645,'Current OBD'!$B$6:$AL$2097,28,0)="Yes","4"," ")</f>
        <v xml:space="preserve"> </v>
      </c>
      <c r="K645" s="20" t="str">
        <f>IF(VLOOKUP(C645,'Current OBD'!$B$6:$AL$2097,29,0)="Yes","5"," ")</f>
        <v xml:space="preserve"> </v>
      </c>
      <c r="L645" s="20" t="str">
        <f>IF(VLOOKUP(C645,'Current OBD'!$B$6:$AL$2097,30,0)="Yes","6"," ")</f>
        <v>6</v>
      </c>
      <c r="M645" s="20" t="str">
        <f>IF(VLOOKUP(C645,'Current OBD'!$B$6:$AL$2097,31,0)="Yes","7"," ")</f>
        <v>7</v>
      </c>
      <c r="N645" s="20" t="str">
        <f>IF(VLOOKUP(C645,'Current OBD'!$B$6:$AL$2097,32,0)="Yes","8"," ")</f>
        <v>8</v>
      </c>
      <c r="O645" s="20" t="str">
        <f>IF(VLOOKUP(C645,'Current OBD'!$B$6:$AL$2097,33,0)="Yes","9"," ")</f>
        <v xml:space="preserve"> </v>
      </c>
      <c r="P645" s="20" t="str">
        <f>IF(VLOOKUP(C645,'Current OBD'!$B$6:$AL$2097,34,0)="Yes","10"," ")</f>
        <v xml:space="preserve"> </v>
      </c>
      <c r="Q645" s="20" t="str">
        <f>IF(VLOOKUP(C645,'Current OBD'!$B$6:$AL$2097,35,0)="Yes","11"," ")</f>
        <v xml:space="preserve"> </v>
      </c>
      <c r="R645" s="20" t="str">
        <f>IF(VLOOKUP(C645,'Current OBD'!$B$6:$AL$2097,36,0)="Yes","12"," ")</f>
        <v xml:space="preserve"> </v>
      </c>
      <c r="S645" s="44">
        <v>303</v>
      </c>
      <c r="T645" s="44">
        <v>0</v>
      </c>
      <c r="U645" s="44">
        <v>487</v>
      </c>
      <c r="V645" s="12">
        <f t="shared" si="61"/>
        <v>0.62217659137576997</v>
      </c>
      <c r="W645" s="12">
        <f t="shared" si="62"/>
        <v>0</v>
      </c>
      <c r="X645" s="12">
        <f t="shared" si="60"/>
        <v>0.62217659137576997</v>
      </c>
    </row>
    <row r="646" spans="1:24">
      <c r="A646" s="17" t="str">
        <f>VLOOKUP(C646,'Current OBD'!$B$6:$K$2098,4,0)</f>
        <v>King</v>
      </c>
      <c r="B646" s="17" t="str">
        <f>VLOOKUP(C646,'Current OBD'!$B$6:$K$2098,3,0)</f>
        <v>17-001</v>
      </c>
      <c r="C646" s="18">
        <v>660407</v>
      </c>
      <c r="D646" s="8" t="s">
        <v>4151</v>
      </c>
      <c r="E646" s="20" t="str">
        <f>IF(VLOOKUP(C646,'Current OBD'!$B$6:$AL$2097,23,0)="Yes","PK"," ")</f>
        <v xml:space="preserve"> </v>
      </c>
      <c r="F646" s="20" t="str">
        <f>IF(VLOOKUP(C646,'Current OBD'!$B$6:$AL$2097,24,0)="Yes","K"," ")</f>
        <v xml:space="preserve"> </v>
      </c>
      <c r="G646" s="20" t="str">
        <f>IF(VLOOKUP(C646,'Current OBD'!$B$6:$AL$2097,25,0)="Yes","1"," ")</f>
        <v xml:space="preserve"> </v>
      </c>
      <c r="H646" s="20" t="str">
        <f>IF(VLOOKUP(C646,'Current OBD'!$B$6:$AL$2097,26,0)="Yes","2"," ")</f>
        <v xml:space="preserve"> </v>
      </c>
      <c r="I646" s="20" t="str">
        <f>IF(VLOOKUP(C646,'Current OBD'!$B$6:$AL$2097,27,0)="Yes","3"," ")</f>
        <v xml:space="preserve"> </v>
      </c>
      <c r="J646" s="20" t="str">
        <f>IF(VLOOKUP(C646,'Current OBD'!$B$6:$AL$2097,28,0)="Yes","4"," ")</f>
        <v xml:space="preserve"> </v>
      </c>
      <c r="K646" s="20" t="str">
        <f>IF(VLOOKUP(C646,'Current OBD'!$B$6:$AL$2097,29,0)="Yes","5"," ")</f>
        <v xml:space="preserve"> </v>
      </c>
      <c r="L646" s="20" t="str">
        <f>IF(VLOOKUP(C646,'Current OBD'!$B$6:$AL$2097,30,0)="Yes","6"," ")</f>
        <v>6</v>
      </c>
      <c r="M646" s="20" t="str">
        <f>IF(VLOOKUP(C646,'Current OBD'!$B$6:$AL$2097,31,0)="Yes","7"," ")</f>
        <v>7</v>
      </c>
      <c r="N646" s="20" t="str">
        <f>IF(VLOOKUP(C646,'Current OBD'!$B$6:$AL$2097,32,0)="Yes","8"," ")</f>
        <v>8</v>
      </c>
      <c r="O646" s="20" t="str">
        <f>IF(VLOOKUP(C646,'Current OBD'!$B$6:$AL$2097,33,0)="Yes","9"," ")</f>
        <v xml:space="preserve"> </v>
      </c>
      <c r="P646" s="20" t="str">
        <f>IF(VLOOKUP(C646,'Current OBD'!$B$6:$AL$2097,34,0)="Yes","10"," ")</f>
        <v xml:space="preserve"> </v>
      </c>
      <c r="Q646" s="20" t="str">
        <f>IF(VLOOKUP(C646,'Current OBD'!$B$6:$AL$2097,35,0)="Yes","11"," ")</f>
        <v xml:space="preserve"> </v>
      </c>
      <c r="R646" s="20" t="str">
        <f>IF(VLOOKUP(C646,'Current OBD'!$B$6:$AL$2097,36,0)="Yes","12"," ")</f>
        <v xml:space="preserve"> </v>
      </c>
      <c r="S646" s="44">
        <v>418</v>
      </c>
      <c r="T646" s="44">
        <v>0</v>
      </c>
      <c r="U646" s="44">
        <v>759</v>
      </c>
      <c r="V646" s="12">
        <f t="shared" si="61"/>
        <v>0.55072463768115942</v>
      </c>
      <c r="W646" s="12">
        <f t="shared" si="62"/>
        <v>0</v>
      </c>
      <c r="X646" s="12">
        <f t="shared" si="60"/>
        <v>0.55072463768115942</v>
      </c>
    </row>
    <row r="647" spans="1:24">
      <c r="A647" s="17" t="str">
        <f>VLOOKUP(C647,'Current OBD'!$B$6:$K$2098,4,0)</f>
        <v>King</v>
      </c>
      <c r="B647" s="17" t="str">
        <f>VLOOKUP(C647,'Current OBD'!$B$6:$K$2098,3,0)</f>
        <v>17-001</v>
      </c>
      <c r="C647" s="18">
        <v>665456</v>
      </c>
      <c r="D647" s="8" t="s">
        <v>4153</v>
      </c>
      <c r="E647" s="20" t="str">
        <f>IF(VLOOKUP(C647,'Current OBD'!$B$6:$AL$2097,23,0)="Yes","PK"," ")</f>
        <v xml:space="preserve"> </v>
      </c>
      <c r="F647" s="20" t="str">
        <f>IF(VLOOKUP(C647,'Current OBD'!$B$6:$AL$2097,24,0)="Yes","K"," ")</f>
        <v xml:space="preserve"> </v>
      </c>
      <c r="G647" s="20" t="str">
        <f>IF(VLOOKUP(C647,'Current OBD'!$B$6:$AL$2097,25,0)="Yes","1"," ")</f>
        <v xml:space="preserve"> </v>
      </c>
      <c r="H647" s="20" t="str">
        <f>IF(VLOOKUP(C647,'Current OBD'!$B$6:$AL$2097,26,0)="Yes","2"," ")</f>
        <v xml:space="preserve"> </v>
      </c>
      <c r="I647" s="20" t="str">
        <f>IF(VLOOKUP(C647,'Current OBD'!$B$6:$AL$2097,27,0)="Yes","3"," ")</f>
        <v xml:space="preserve"> </v>
      </c>
      <c r="J647" s="20" t="str">
        <f>IF(VLOOKUP(C647,'Current OBD'!$B$6:$AL$2097,28,0)="Yes","4"," ")</f>
        <v xml:space="preserve"> </v>
      </c>
      <c r="K647" s="20" t="str">
        <f>IF(VLOOKUP(C647,'Current OBD'!$B$6:$AL$2097,29,0)="Yes","5"," ")</f>
        <v xml:space="preserve"> </v>
      </c>
      <c r="L647" s="20" t="str">
        <f>IF(VLOOKUP(C647,'Current OBD'!$B$6:$AL$2097,30,0)="Yes","6"," ")</f>
        <v xml:space="preserve"> </v>
      </c>
      <c r="M647" s="20" t="str">
        <f>IF(VLOOKUP(C647,'Current OBD'!$B$6:$AL$2097,31,0)="Yes","7"," ")</f>
        <v xml:space="preserve"> </v>
      </c>
      <c r="N647" s="20" t="str">
        <f>IF(VLOOKUP(C647,'Current OBD'!$B$6:$AL$2097,32,0)="Yes","8"," ")</f>
        <v xml:space="preserve"> </v>
      </c>
      <c r="O647" s="20" t="str">
        <f>IF(VLOOKUP(C647,'Current OBD'!$B$6:$AL$2097,33,0)="Yes","9"," ")</f>
        <v>9</v>
      </c>
      <c r="P647" s="20" t="str">
        <f>IF(VLOOKUP(C647,'Current OBD'!$B$6:$AL$2097,34,0)="Yes","10"," ")</f>
        <v>10</v>
      </c>
      <c r="Q647" s="20" t="str">
        <f>IF(VLOOKUP(C647,'Current OBD'!$B$6:$AL$2097,35,0)="Yes","11"," ")</f>
        <v>11</v>
      </c>
      <c r="R647" s="20" t="str">
        <f>IF(VLOOKUP(C647,'Current OBD'!$B$6:$AL$2097,36,0)="Yes","12"," ")</f>
        <v>12</v>
      </c>
      <c r="S647" s="44">
        <v>40</v>
      </c>
      <c r="T647" s="44">
        <v>0</v>
      </c>
      <c r="U647" s="44">
        <v>60</v>
      </c>
      <c r="V647" s="12">
        <f t="shared" si="61"/>
        <v>0.66666666666666663</v>
      </c>
      <c r="W647" s="12">
        <f t="shared" si="62"/>
        <v>0</v>
      </c>
      <c r="X647" s="12">
        <f t="shared" si="60"/>
        <v>0.66666666666666663</v>
      </c>
    </row>
    <row r="648" spans="1:24">
      <c r="A648" s="17" t="str">
        <f>VLOOKUP(C648,'Current OBD'!$B$6:$K$2098,4,0)</f>
        <v>King</v>
      </c>
      <c r="B648" s="17" t="str">
        <f>VLOOKUP(C648,'Current OBD'!$B$6:$K$2098,3,0)</f>
        <v>17-001</v>
      </c>
      <c r="C648" s="18">
        <v>665455</v>
      </c>
      <c r="D648" s="8" t="s">
        <v>4155</v>
      </c>
      <c r="E648" s="20" t="str">
        <f>IF(VLOOKUP(C648,'Current OBD'!$B$6:$AL$2097,23,0)="Yes","PK"," ")</f>
        <v xml:space="preserve"> </v>
      </c>
      <c r="F648" s="20" t="str">
        <f>IF(VLOOKUP(C648,'Current OBD'!$B$6:$AL$2097,24,0)="Yes","K"," ")</f>
        <v xml:space="preserve"> </v>
      </c>
      <c r="G648" s="20" t="str">
        <f>IF(VLOOKUP(C648,'Current OBD'!$B$6:$AL$2097,25,0)="Yes","1"," ")</f>
        <v xml:space="preserve"> </v>
      </c>
      <c r="H648" s="20" t="str">
        <f>IF(VLOOKUP(C648,'Current OBD'!$B$6:$AL$2097,26,0)="Yes","2"," ")</f>
        <v xml:space="preserve"> </v>
      </c>
      <c r="I648" s="20" t="str">
        <f>IF(VLOOKUP(C648,'Current OBD'!$B$6:$AL$2097,27,0)="Yes","3"," ")</f>
        <v xml:space="preserve"> </v>
      </c>
      <c r="J648" s="20" t="str">
        <f>IF(VLOOKUP(C648,'Current OBD'!$B$6:$AL$2097,28,0)="Yes","4"," ")</f>
        <v xml:space="preserve"> </v>
      </c>
      <c r="K648" s="20" t="str">
        <f>IF(VLOOKUP(C648,'Current OBD'!$B$6:$AL$2097,29,0)="Yes","5"," ")</f>
        <v xml:space="preserve"> </v>
      </c>
      <c r="L648" s="20" t="str">
        <f>IF(VLOOKUP(C648,'Current OBD'!$B$6:$AL$2097,30,0)="Yes","6"," ")</f>
        <v xml:space="preserve"> </v>
      </c>
      <c r="M648" s="20" t="str">
        <f>IF(VLOOKUP(C648,'Current OBD'!$B$6:$AL$2097,31,0)="Yes","7"," ")</f>
        <v xml:space="preserve"> </v>
      </c>
      <c r="N648" s="20" t="str">
        <f>IF(VLOOKUP(C648,'Current OBD'!$B$6:$AL$2097,32,0)="Yes","8"," ")</f>
        <v xml:space="preserve"> </v>
      </c>
      <c r="O648" s="20" t="str">
        <f>IF(VLOOKUP(C648,'Current OBD'!$B$6:$AL$2097,33,0)="Yes","9"," ")</f>
        <v>9</v>
      </c>
      <c r="P648" s="20" t="str">
        <f>IF(VLOOKUP(C648,'Current OBD'!$B$6:$AL$2097,34,0)="Yes","10"," ")</f>
        <v>10</v>
      </c>
      <c r="Q648" s="20" t="str">
        <f>IF(VLOOKUP(C648,'Current OBD'!$B$6:$AL$2097,35,0)="Yes","11"," ")</f>
        <v>11</v>
      </c>
      <c r="R648" s="20" t="str">
        <f>IF(VLOOKUP(C648,'Current OBD'!$B$6:$AL$2097,36,0)="Yes","12"," ")</f>
        <v>12</v>
      </c>
      <c r="S648" s="44">
        <v>9</v>
      </c>
      <c r="T648" s="44">
        <v>0</v>
      </c>
      <c r="U648" s="44">
        <v>35</v>
      </c>
      <c r="V648" s="12">
        <f t="shared" si="61"/>
        <v>0.25714285714285712</v>
      </c>
      <c r="W648" s="12">
        <f t="shared" si="62"/>
        <v>0</v>
      </c>
      <c r="X648" s="12">
        <f t="shared" si="60"/>
        <v>0.25714285714285712</v>
      </c>
    </row>
    <row r="649" spans="1:24">
      <c r="A649" s="17" t="str">
        <f>VLOOKUP(C649,'Current OBD'!$B$6:$K$2098,4,0)</f>
        <v>King</v>
      </c>
      <c r="B649" s="17" t="str">
        <f>VLOOKUP(C649,'Current OBD'!$B$6:$K$2098,3,0)</f>
        <v>17-001</v>
      </c>
      <c r="C649" s="18">
        <v>660409</v>
      </c>
      <c r="D649" s="8" t="s">
        <v>4159</v>
      </c>
      <c r="E649" s="20" t="str">
        <f>IF(VLOOKUP(C649,'Current OBD'!$B$6:$AL$2097,23,0)="Yes","PK"," ")</f>
        <v xml:space="preserve"> </v>
      </c>
      <c r="F649" s="20" t="str">
        <f>IF(VLOOKUP(C649,'Current OBD'!$B$6:$AL$2097,24,0)="Yes","K"," ")</f>
        <v>K</v>
      </c>
      <c r="G649" s="20" t="str">
        <f>IF(VLOOKUP(C649,'Current OBD'!$B$6:$AL$2097,25,0)="Yes","1"," ")</f>
        <v>1</v>
      </c>
      <c r="H649" s="20" t="str">
        <f>IF(VLOOKUP(C649,'Current OBD'!$B$6:$AL$2097,26,0)="Yes","2"," ")</f>
        <v>2</v>
      </c>
      <c r="I649" s="20" t="str">
        <f>IF(VLOOKUP(C649,'Current OBD'!$B$6:$AL$2097,27,0)="Yes","3"," ")</f>
        <v>3</v>
      </c>
      <c r="J649" s="20" t="str">
        <f>IF(VLOOKUP(C649,'Current OBD'!$B$6:$AL$2097,28,0)="Yes","4"," ")</f>
        <v>4</v>
      </c>
      <c r="K649" s="20" t="str">
        <f>IF(VLOOKUP(C649,'Current OBD'!$B$6:$AL$2097,29,0)="Yes","5"," ")</f>
        <v>5</v>
      </c>
      <c r="L649" s="20" t="str">
        <f>IF(VLOOKUP(C649,'Current OBD'!$B$6:$AL$2097,30,0)="Yes","6"," ")</f>
        <v xml:space="preserve"> </v>
      </c>
      <c r="M649" s="20" t="str">
        <f>IF(VLOOKUP(C649,'Current OBD'!$B$6:$AL$2097,31,0)="Yes","7"," ")</f>
        <v xml:space="preserve"> </v>
      </c>
      <c r="N649" s="20" t="str">
        <f>IF(VLOOKUP(C649,'Current OBD'!$B$6:$AL$2097,32,0)="Yes","8"," ")</f>
        <v xml:space="preserve"> </v>
      </c>
      <c r="O649" s="20" t="str">
        <f>IF(VLOOKUP(C649,'Current OBD'!$B$6:$AL$2097,33,0)="Yes","9"," ")</f>
        <v xml:space="preserve"> </v>
      </c>
      <c r="P649" s="20" t="str">
        <f>IF(VLOOKUP(C649,'Current OBD'!$B$6:$AL$2097,34,0)="Yes","10"," ")</f>
        <v xml:space="preserve"> </v>
      </c>
      <c r="Q649" s="20" t="str">
        <f>IF(VLOOKUP(C649,'Current OBD'!$B$6:$AL$2097,35,0)="Yes","11"," ")</f>
        <v xml:space="preserve"> </v>
      </c>
      <c r="R649" s="20" t="str">
        <f>IF(VLOOKUP(C649,'Current OBD'!$B$6:$AL$2097,36,0)="Yes","12"," ")</f>
        <v xml:space="preserve"> </v>
      </c>
      <c r="S649" s="44">
        <v>9</v>
      </c>
      <c r="T649" s="44">
        <v>0</v>
      </c>
      <c r="U649" s="44">
        <v>168</v>
      </c>
      <c r="V649" s="12">
        <f t="shared" si="61"/>
        <v>5.3571428571428568E-2</v>
      </c>
      <c r="W649" s="12">
        <f t="shared" si="62"/>
        <v>0</v>
      </c>
      <c r="X649" s="12">
        <f t="shared" si="60"/>
        <v>5.3571428571428568E-2</v>
      </c>
    </row>
    <row r="650" spans="1:24">
      <c r="A650" s="17" t="str">
        <f>VLOOKUP(C650,'Current OBD'!$B$6:$K$2098,4,0)</f>
        <v>King</v>
      </c>
      <c r="B650" s="17" t="str">
        <f>VLOOKUP(C650,'Current OBD'!$B$6:$K$2098,3,0)</f>
        <v>17-001</v>
      </c>
      <c r="C650" s="18">
        <v>660384</v>
      </c>
      <c r="D650" s="8" t="s">
        <v>4161</v>
      </c>
      <c r="E650" s="20" t="str">
        <f>IF(VLOOKUP(C650,'Current OBD'!$B$6:$AL$2097,23,0)="Yes","PK"," ")</f>
        <v xml:space="preserve"> </v>
      </c>
      <c r="F650" s="20" t="str">
        <f>IF(VLOOKUP(C650,'Current OBD'!$B$6:$AL$2097,24,0)="Yes","K"," ")</f>
        <v xml:space="preserve"> </v>
      </c>
      <c r="G650" s="20" t="str">
        <f>IF(VLOOKUP(C650,'Current OBD'!$B$6:$AL$2097,25,0)="Yes","1"," ")</f>
        <v xml:space="preserve"> </v>
      </c>
      <c r="H650" s="20" t="str">
        <f>IF(VLOOKUP(C650,'Current OBD'!$B$6:$AL$2097,26,0)="Yes","2"," ")</f>
        <v xml:space="preserve"> </v>
      </c>
      <c r="I650" s="20" t="str">
        <f>IF(VLOOKUP(C650,'Current OBD'!$B$6:$AL$2097,27,0)="Yes","3"," ")</f>
        <v xml:space="preserve"> </v>
      </c>
      <c r="J650" s="20" t="str">
        <f>IF(VLOOKUP(C650,'Current OBD'!$B$6:$AL$2097,28,0)="Yes","4"," ")</f>
        <v xml:space="preserve"> </v>
      </c>
      <c r="K650" s="20" t="str">
        <f>IF(VLOOKUP(C650,'Current OBD'!$B$6:$AL$2097,29,0)="Yes","5"," ")</f>
        <v xml:space="preserve"> </v>
      </c>
      <c r="L650" s="20" t="str">
        <f>IF(VLOOKUP(C650,'Current OBD'!$B$6:$AL$2097,30,0)="Yes","6"," ")</f>
        <v xml:space="preserve"> </v>
      </c>
      <c r="M650" s="20" t="str">
        <f>IF(VLOOKUP(C650,'Current OBD'!$B$6:$AL$2097,31,0)="Yes","7"," ")</f>
        <v xml:space="preserve"> </v>
      </c>
      <c r="N650" s="20" t="str">
        <f>IF(VLOOKUP(C650,'Current OBD'!$B$6:$AL$2097,32,0)="Yes","8"," ")</f>
        <v xml:space="preserve"> </v>
      </c>
      <c r="O650" s="20" t="str">
        <f>IF(VLOOKUP(C650,'Current OBD'!$B$6:$AL$2097,33,0)="Yes","9"," ")</f>
        <v>9</v>
      </c>
      <c r="P650" s="20" t="str">
        <f>IF(VLOOKUP(C650,'Current OBD'!$B$6:$AL$2097,34,0)="Yes","10"," ")</f>
        <v>10</v>
      </c>
      <c r="Q650" s="20" t="str">
        <f>IF(VLOOKUP(C650,'Current OBD'!$B$6:$AL$2097,35,0)="Yes","11"," ")</f>
        <v>11</v>
      </c>
      <c r="R650" s="20" t="str">
        <f>IF(VLOOKUP(C650,'Current OBD'!$B$6:$AL$2097,36,0)="Yes","12"," ")</f>
        <v>12</v>
      </c>
      <c r="S650" s="44">
        <v>297</v>
      </c>
      <c r="T650" s="44">
        <v>42</v>
      </c>
      <c r="U650" s="44">
        <v>1132</v>
      </c>
      <c r="V650" s="12">
        <f t="shared" si="61"/>
        <v>0.26236749116607772</v>
      </c>
      <c r="W650" s="12">
        <f t="shared" si="62"/>
        <v>3.7102473498233215E-2</v>
      </c>
      <c r="X650" s="12">
        <f t="shared" si="60"/>
        <v>0.29946996466431097</v>
      </c>
    </row>
    <row r="651" spans="1:24">
      <c r="A651" s="17" t="str">
        <f>VLOOKUP(C651,'Current OBD'!$B$6:$K$2098,4,0)</f>
        <v>King</v>
      </c>
      <c r="B651" s="17" t="str">
        <f>VLOOKUP(C651,'Current OBD'!$B$6:$K$2098,3,0)</f>
        <v>17-001</v>
      </c>
      <c r="C651" s="18">
        <v>660410</v>
      </c>
      <c r="D651" s="8" t="s">
        <v>4163</v>
      </c>
      <c r="E651" s="20" t="str">
        <f>IF(VLOOKUP(C651,'Current OBD'!$B$6:$AL$2097,23,0)="Yes","PK"," ")</f>
        <v>PK</v>
      </c>
      <c r="F651" s="20" t="str">
        <f>IF(VLOOKUP(C651,'Current OBD'!$B$6:$AL$2097,24,0)="Yes","K"," ")</f>
        <v>K</v>
      </c>
      <c r="G651" s="20" t="str">
        <f>IF(VLOOKUP(C651,'Current OBD'!$B$6:$AL$2097,25,0)="Yes","1"," ")</f>
        <v>1</v>
      </c>
      <c r="H651" s="20" t="str">
        <f>IF(VLOOKUP(C651,'Current OBD'!$B$6:$AL$2097,26,0)="Yes","2"," ")</f>
        <v>2</v>
      </c>
      <c r="I651" s="20" t="str">
        <f>IF(VLOOKUP(C651,'Current OBD'!$B$6:$AL$2097,27,0)="Yes","3"," ")</f>
        <v>3</v>
      </c>
      <c r="J651" s="20" t="str">
        <f>IF(VLOOKUP(C651,'Current OBD'!$B$6:$AL$2097,28,0)="Yes","4"," ")</f>
        <v>4</v>
      </c>
      <c r="K651" s="20" t="str">
        <f>IF(VLOOKUP(C651,'Current OBD'!$B$6:$AL$2097,29,0)="Yes","5"," ")</f>
        <v>5</v>
      </c>
      <c r="L651" s="20" t="str">
        <f>IF(VLOOKUP(C651,'Current OBD'!$B$6:$AL$2097,30,0)="Yes","6"," ")</f>
        <v xml:space="preserve"> </v>
      </c>
      <c r="M651" s="20" t="str">
        <f>IF(VLOOKUP(C651,'Current OBD'!$B$6:$AL$2097,31,0)="Yes","7"," ")</f>
        <v xml:space="preserve"> </v>
      </c>
      <c r="N651" s="20" t="str">
        <f>IF(VLOOKUP(C651,'Current OBD'!$B$6:$AL$2097,32,0)="Yes","8"," ")</f>
        <v xml:space="preserve"> </v>
      </c>
      <c r="O651" s="20" t="str">
        <f>IF(VLOOKUP(C651,'Current OBD'!$B$6:$AL$2097,33,0)="Yes","9"," ")</f>
        <v xml:space="preserve"> </v>
      </c>
      <c r="P651" s="20" t="str">
        <f>IF(VLOOKUP(C651,'Current OBD'!$B$6:$AL$2097,34,0)="Yes","10"," ")</f>
        <v xml:space="preserve"> </v>
      </c>
      <c r="Q651" s="20" t="str">
        <f>IF(VLOOKUP(C651,'Current OBD'!$B$6:$AL$2097,35,0)="Yes","11"," ")</f>
        <v xml:space="preserve"> </v>
      </c>
      <c r="R651" s="20" t="str">
        <f>IF(VLOOKUP(C651,'Current OBD'!$B$6:$AL$2097,36,0)="Yes","12"," ")</f>
        <v xml:space="preserve"> </v>
      </c>
      <c r="S651" s="44">
        <v>29</v>
      </c>
      <c r="T651" s="44">
        <v>7</v>
      </c>
      <c r="U651" s="44">
        <v>369</v>
      </c>
      <c r="V651" s="12">
        <f t="shared" si="61"/>
        <v>7.8590785907859076E-2</v>
      </c>
      <c r="W651" s="12">
        <f t="shared" si="62"/>
        <v>1.8970189701897018E-2</v>
      </c>
      <c r="X651" s="12">
        <f t="shared" si="60"/>
        <v>9.7560975609756101E-2</v>
      </c>
    </row>
    <row r="652" spans="1:24">
      <c r="A652" s="17" t="str">
        <f>VLOOKUP(C652,'Current OBD'!$B$6:$K$2098,4,0)</f>
        <v>King</v>
      </c>
      <c r="B652" s="17" t="str">
        <f>VLOOKUP(C652,'Current OBD'!$B$6:$K$2098,3,0)</f>
        <v>17-001</v>
      </c>
      <c r="C652" s="18">
        <v>663282</v>
      </c>
      <c r="D652" s="8" t="s">
        <v>4165</v>
      </c>
      <c r="E652" s="20" t="str">
        <f>IF(VLOOKUP(C652,'Current OBD'!$B$6:$AL$2097,23,0)="Yes","PK"," ")</f>
        <v xml:space="preserve"> </v>
      </c>
      <c r="F652" s="20" t="str">
        <f>IF(VLOOKUP(C652,'Current OBD'!$B$6:$AL$2097,24,0)="Yes","K"," ")</f>
        <v xml:space="preserve"> </v>
      </c>
      <c r="G652" s="20" t="str">
        <f>IF(VLOOKUP(C652,'Current OBD'!$B$6:$AL$2097,25,0)="Yes","1"," ")</f>
        <v xml:space="preserve"> </v>
      </c>
      <c r="H652" s="20" t="str">
        <f>IF(VLOOKUP(C652,'Current OBD'!$B$6:$AL$2097,26,0)="Yes","2"," ")</f>
        <v xml:space="preserve"> </v>
      </c>
      <c r="I652" s="20" t="str">
        <f>IF(VLOOKUP(C652,'Current OBD'!$B$6:$AL$2097,27,0)="Yes","3"," ")</f>
        <v xml:space="preserve"> </v>
      </c>
      <c r="J652" s="20" t="str">
        <f>IF(VLOOKUP(C652,'Current OBD'!$B$6:$AL$2097,28,0)="Yes","4"," ")</f>
        <v xml:space="preserve"> </v>
      </c>
      <c r="K652" s="20" t="str">
        <f>IF(VLOOKUP(C652,'Current OBD'!$B$6:$AL$2097,29,0)="Yes","5"," ")</f>
        <v xml:space="preserve"> </v>
      </c>
      <c r="L652" s="20" t="str">
        <f>IF(VLOOKUP(C652,'Current OBD'!$B$6:$AL$2097,30,0)="Yes","6"," ")</f>
        <v xml:space="preserve"> </v>
      </c>
      <c r="M652" s="20" t="str">
        <f>IF(VLOOKUP(C652,'Current OBD'!$B$6:$AL$2097,31,0)="Yes","7"," ")</f>
        <v xml:space="preserve"> </v>
      </c>
      <c r="N652" s="20" t="str">
        <f>IF(VLOOKUP(C652,'Current OBD'!$B$6:$AL$2097,32,0)="Yes","8"," ")</f>
        <v xml:space="preserve"> </v>
      </c>
      <c r="O652" s="20" t="str">
        <f>IF(VLOOKUP(C652,'Current OBD'!$B$6:$AL$2097,33,0)="Yes","9"," ")</f>
        <v>9</v>
      </c>
      <c r="P652" s="20" t="str">
        <f>IF(VLOOKUP(C652,'Current OBD'!$B$6:$AL$2097,34,0)="Yes","10"," ")</f>
        <v>10</v>
      </c>
      <c r="Q652" s="20" t="str">
        <f>IF(VLOOKUP(C652,'Current OBD'!$B$6:$AL$2097,35,0)="Yes","11"," ")</f>
        <v>11</v>
      </c>
      <c r="R652" s="20" t="str">
        <f>IF(VLOOKUP(C652,'Current OBD'!$B$6:$AL$2097,36,0)="Yes","12"," ")</f>
        <v>12</v>
      </c>
      <c r="S652" s="44">
        <v>52</v>
      </c>
      <c r="T652" s="44">
        <v>8</v>
      </c>
      <c r="U652" s="44">
        <v>255</v>
      </c>
      <c r="V652" s="12">
        <f t="shared" si="61"/>
        <v>0.20392156862745098</v>
      </c>
      <c r="W652" s="12">
        <f t="shared" si="62"/>
        <v>3.1372549019607843E-2</v>
      </c>
      <c r="X652" s="12">
        <f t="shared" si="60"/>
        <v>0.23529411764705882</v>
      </c>
    </row>
    <row r="653" spans="1:24">
      <c r="A653" s="17" t="str">
        <f>VLOOKUP(C653,'Current OBD'!$B$6:$K$2098,4,0)</f>
        <v>King</v>
      </c>
      <c r="B653" s="17" t="str">
        <f>VLOOKUP(C653,'Current OBD'!$B$6:$K$2098,3,0)</f>
        <v>17-001</v>
      </c>
      <c r="C653" s="18">
        <v>660412</v>
      </c>
      <c r="D653" s="8" t="s">
        <v>4167</v>
      </c>
      <c r="E653" s="20" t="str">
        <f>IF(VLOOKUP(C653,'Current OBD'!$B$6:$AL$2097,23,0)="Yes","PK"," ")</f>
        <v>PK</v>
      </c>
      <c r="F653" s="20" t="str">
        <f>IF(VLOOKUP(C653,'Current OBD'!$B$6:$AL$2097,24,0)="Yes","K"," ")</f>
        <v>K</v>
      </c>
      <c r="G653" s="20" t="str">
        <f>IF(VLOOKUP(C653,'Current OBD'!$B$6:$AL$2097,25,0)="Yes","1"," ")</f>
        <v>1</v>
      </c>
      <c r="H653" s="20" t="str">
        <f>IF(VLOOKUP(C653,'Current OBD'!$B$6:$AL$2097,26,0)="Yes","2"," ")</f>
        <v>2</v>
      </c>
      <c r="I653" s="20" t="str">
        <f>IF(VLOOKUP(C653,'Current OBD'!$B$6:$AL$2097,27,0)="Yes","3"," ")</f>
        <v>3</v>
      </c>
      <c r="J653" s="20" t="str">
        <f>IF(VLOOKUP(C653,'Current OBD'!$B$6:$AL$2097,28,0)="Yes","4"," ")</f>
        <v>4</v>
      </c>
      <c r="K653" s="20" t="str">
        <f>IF(VLOOKUP(C653,'Current OBD'!$B$6:$AL$2097,29,0)="Yes","5"," ")</f>
        <v>5</v>
      </c>
      <c r="L653" s="20" t="str">
        <f>IF(VLOOKUP(C653,'Current OBD'!$B$6:$AL$2097,30,0)="Yes","6"," ")</f>
        <v xml:space="preserve"> </v>
      </c>
      <c r="M653" s="20" t="str">
        <f>IF(VLOOKUP(C653,'Current OBD'!$B$6:$AL$2097,31,0)="Yes","7"," ")</f>
        <v xml:space="preserve"> </v>
      </c>
      <c r="N653" s="20" t="str">
        <f>IF(VLOOKUP(C653,'Current OBD'!$B$6:$AL$2097,32,0)="Yes","8"," ")</f>
        <v xml:space="preserve"> </v>
      </c>
      <c r="O653" s="20" t="str">
        <f>IF(VLOOKUP(C653,'Current OBD'!$B$6:$AL$2097,33,0)="Yes","9"," ")</f>
        <v xml:space="preserve"> </v>
      </c>
      <c r="P653" s="20" t="str">
        <f>IF(VLOOKUP(C653,'Current OBD'!$B$6:$AL$2097,34,0)="Yes","10"," ")</f>
        <v xml:space="preserve"> </v>
      </c>
      <c r="Q653" s="20" t="str">
        <f>IF(VLOOKUP(C653,'Current OBD'!$B$6:$AL$2097,35,0)="Yes","11"," ")</f>
        <v xml:space="preserve"> </v>
      </c>
      <c r="R653" s="20" t="str">
        <f>IF(VLOOKUP(C653,'Current OBD'!$B$6:$AL$2097,36,0)="Yes","12"," ")</f>
        <v xml:space="preserve"> </v>
      </c>
      <c r="S653" s="44">
        <v>310</v>
      </c>
      <c r="T653" s="44">
        <v>0</v>
      </c>
      <c r="U653" s="44">
        <v>491</v>
      </c>
      <c r="V653" s="12">
        <f t="shared" si="61"/>
        <v>0.6313645621181263</v>
      </c>
      <c r="W653" s="12">
        <f t="shared" si="62"/>
        <v>0</v>
      </c>
      <c r="X653" s="12">
        <f t="shared" si="60"/>
        <v>0.6313645621181263</v>
      </c>
    </row>
    <row r="654" spans="1:24">
      <c r="A654" s="17" t="str">
        <f>VLOOKUP(C654,'Current OBD'!$B$6:$K$2098,4,0)</f>
        <v>King</v>
      </c>
      <c r="B654" s="17" t="str">
        <f>VLOOKUP(C654,'Current OBD'!$B$6:$K$2098,3,0)</f>
        <v>17-001</v>
      </c>
      <c r="C654" s="18">
        <v>660413</v>
      </c>
      <c r="D654" s="8" t="s">
        <v>3086</v>
      </c>
      <c r="E654" s="20" t="str">
        <f>IF(VLOOKUP(C654,'Current OBD'!$B$6:$AL$2097,23,0)="Yes","PK"," ")</f>
        <v xml:space="preserve"> </v>
      </c>
      <c r="F654" s="20" t="str">
        <f>IF(VLOOKUP(C654,'Current OBD'!$B$6:$AL$2097,24,0)="Yes","K"," ")</f>
        <v>K</v>
      </c>
      <c r="G654" s="20" t="str">
        <f>IF(VLOOKUP(C654,'Current OBD'!$B$6:$AL$2097,25,0)="Yes","1"," ")</f>
        <v>1</v>
      </c>
      <c r="H654" s="20" t="str">
        <f>IF(VLOOKUP(C654,'Current OBD'!$B$6:$AL$2097,26,0)="Yes","2"," ")</f>
        <v>2</v>
      </c>
      <c r="I654" s="20" t="str">
        <f>IF(VLOOKUP(C654,'Current OBD'!$B$6:$AL$2097,27,0)="Yes","3"," ")</f>
        <v>3</v>
      </c>
      <c r="J654" s="20" t="str">
        <f>IF(VLOOKUP(C654,'Current OBD'!$B$6:$AL$2097,28,0)="Yes","4"," ")</f>
        <v>4</v>
      </c>
      <c r="K654" s="20" t="str">
        <f>IF(VLOOKUP(C654,'Current OBD'!$B$6:$AL$2097,29,0)="Yes","5"," ")</f>
        <v>5</v>
      </c>
      <c r="L654" s="20" t="str">
        <f>IF(VLOOKUP(C654,'Current OBD'!$B$6:$AL$2097,30,0)="Yes","6"," ")</f>
        <v xml:space="preserve"> </v>
      </c>
      <c r="M654" s="20" t="str">
        <f>IF(VLOOKUP(C654,'Current OBD'!$B$6:$AL$2097,31,0)="Yes","7"," ")</f>
        <v xml:space="preserve"> </v>
      </c>
      <c r="N654" s="20" t="str">
        <f>IF(VLOOKUP(C654,'Current OBD'!$B$6:$AL$2097,32,0)="Yes","8"," ")</f>
        <v xml:space="preserve"> </v>
      </c>
      <c r="O654" s="20" t="str">
        <f>IF(VLOOKUP(C654,'Current OBD'!$B$6:$AL$2097,33,0)="Yes","9"," ")</f>
        <v xml:space="preserve"> </v>
      </c>
      <c r="P654" s="20" t="str">
        <f>IF(VLOOKUP(C654,'Current OBD'!$B$6:$AL$2097,34,0)="Yes","10"," ")</f>
        <v xml:space="preserve"> </v>
      </c>
      <c r="Q654" s="20" t="str">
        <f>IF(VLOOKUP(C654,'Current OBD'!$B$6:$AL$2097,35,0)="Yes","11"," ")</f>
        <v xml:space="preserve"> </v>
      </c>
      <c r="R654" s="20" t="str">
        <f>IF(VLOOKUP(C654,'Current OBD'!$B$6:$AL$2097,36,0)="Yes","12"," ")</f>
        <v xml:space="preserve"> </v>
      </c>
      <c r="S654" s="44">
        <v>173</v>
      </c>
      <c r="T654" s="44">
        <v>0</v>
      </c>
      <c r="U654" s="44">
        <v>359</v>
      </c>
      <c r="V654" s="12">
        <f t="shared" si="61"/>
        <v>0.48189415041782729</v>
      </c>
      <c r="W654" s="12">
        <f t="shared" si="62"/>
        <v>0</v>
      </c>
      <c r="X654" s="12">
        <f t="shared" si="60"/>
        <v>0.48189415041782729</v>
      </c>
    </row>
    <row r="655" spans="1:24">
      <c r="A655" s="17" t="str">
        <f>VLOOKUP(C655,'Current OBD'!$B$6:$K$2098,4,0)</f>
        <v>King</v>
      </c>
      <c r="B655" s="17" t="str">
        <f>VLOOKUP(C655,'Current OBD'!$B$6:$K$2098,3,0)</f>
        <v>17-001</v>
      </c>
      <c r="C655" s="18">
        <v>660365</v>
      </c>
      <c r="D655" s="8" t="s">
        <v>4170</v>
      </c>
      <c r="E655" s="20" t="str">
        <f>IF(VLOOKUP(C655,'Current OBD'!$B$6:$AL$2097,23,0)="Yes","PK"," ")</f>
        <v xml:space="preserve"> </v>
      </c>
      <c r="F655" s="20" t="str">
        <f>IF(VLOOKUP(C655,'Current OBD'!$B$6:$AL$2097,24,0)="Yes","K"," ")</f>
        <v>K</v>
      </c>
      <c r="G655" s="20" t="str">
        <f>IF(VLOOKUP(C655,'Current OBD'!$B$6:$AL$2097,25,0)="Yes","1"," ")</f>
        <v>1</v>
      </c>
      <c r="H655" s="20" t="str">
        <f>IF(VLOOKUP(C655,'Current OBD'!$B$6:$AL$2097,26,0)="Yes","2"," ")</f>
        <v>2</v>
      </c>
      <c r="I655" s="20" t="str">
        <f>IF(VLOOKUP(C655,'Current OBD'!$B$6:$AL$2097,27,0)="Yes","3"," ")</f>
        <v>3</v>
      </c>
      <c r="J655" s="20" t="str">
        <f>IF(VLOOKUP(C655,'Current OBD'!$B$6:$AL$2097,28,0)="Yes","4"," ")</f>
        <v>4</v>
      </c>
      <c r="K655" s="20" t="str">
        <f>IF(VLOOKUP(C655,'Current OBD'!$B$6:$AL$2097,29,0)="Yes","5"," ")</f>
        <v>5</v>
      </c>
      <c r="L655" s="20" t="str">
        <f>IF(VLOOKUP(C655,'Current OBD'!$B$6:$AL$2097,30,0)="Yes","6"," ")</f>
        <v>6</v>
      </c>
      <c r="M655" s="20" t="str">
        <f>IF(VLOOKUP(C655,'Current OBD'!$B$6:$AL$2097,31,0)="Yes","7"," ")</f>
        <v>7</v>
      </c>
      <c r="N655" s="20" t="str">
        <f>IF(VLOOKUP(C655,'Current OBD'!$B$6:$AL$2097,32,0)="Yes","8"," ")</f>
        <v>8</v>
      </c>
      <c r="O655" s="20" t="str">
        <f>IF(VLOOKUP(C655,'Current OBD'!$B$6:$AL$2097,33,0)="Yes","9"," ")</f>
        <v xml:space="preserve"> </v>
      </c>
      <c r="P655" s="20" t="str">
        <f>IF(VLOOKUP(C655,'Current OBD'!$B$6:$AL$2097,34,0)="Yes","10"," ")</f>
        <v xml:space="preserve"> </v>
      </c>
      <c r="Q655" s="20" t="str">
        <f>IF(VLOOKUP(C655,'Current OBD'!$B$6:$AL$2097,35,0)="Yes","11"," ")</f>
        <v xml:space="preserve"> </v>
      </c>
      <c r="R655" s="20" t="str">
        <f>IF(VLOOKUP(C655,'Current OBD'!$B$6:$AL$2097,36,0)="Yes","12"," ")</f>
        <v xml:space="preserve"> </v>
      </c>
      <c r="S655" s="44">
        <v>162</v>
      </c>
      <c r="T655" s="44">
        <v>0</v>
      </c>
      <c r="U655" s="44">
        <v>355</v>
      </c>
      <c r="V655" s="12">
        <f t="shared" si="61"/>
        <v>0.45633802816901409</v>
      </c>
      <c r="W655" s="12">
        <f t="shared" si="62"/>
        <v>0</v>
      </c>
      <c r="X655" s="12">
        <f t="shared" si="60"/>
        <v>0.45633802816901409</v>
      </c>
    </row>
    <row r="656" spans="1:24">
      <c r="A656" s="17" t="str">
        <f>VLOOKUP(C656,'Current OBD'!$B$6:$K$2098,4,0)</f>
        <v>King</v>
      </c>
      <c r="B656" s="17" t="str">
        <f>VLOOKUP(C656,'Current OBD'!$B$6:$K$2098,3,0)</f>
        <v>17-001</v>
      </c>
      <c r="C656" s="18">
        <v>660414</v>
      </c>
      <c r="D656" s="8" t="s">
        <v>4172</v>
      </c>
      <c r="E656" s="20" t="str">
        <f>IF(VLOOKUP(C656,'Current OBD'!$B$6:$AL$2097,23,0)="Yes","PK"," ")</f>
        <v xml:space="preserve"> </v>
      </c>
      <c r="F656" s="20" t="str">
        <f>IF(VLOOKUP(C656,'Current OBD'!$B$6:$AL$2097,24,0)="Yes","K"," ")</f>
        <v>K</v>
      </c>
      <c r="G656" s="20" t="str">
        <f>IF(VLOOKUP(C656,'Current OBD'!$B$6:$AL$2097,25,0)="Yes","1"," ")</f>
        <v>1</v>
      </c>
      <c r="H656" s="20" t="str">
        <f>IF(VLOOKUP(C656,'Current OBD'!$B$6:$AL$2097,26,0)="Yes","2"," ")</f>
        <v>2</v>
      </c>
      <c r="I656" s="20" t="str">
        <f>IF(VLOOKUP(C656,'Current OBD'!$B$6:$AL$2097,27,0)="Yes","3"," ")</f>
        <v>3</v>
      </c>
      <c r="J656" s="20" t="str">
        <f>IF(VLOOKUP(C656,'Current OBD'!$B$6:$AL$2097,28,0)="Yes","4"," ")</f>
        <v>4</v>
      </c>
      <c r="K656" s="20" t="str">
        <f>IF(VLOOKUP(C656,'Current OBD'!$B$6:$AL$2097,29,0)="Yes","5"," ")</f>
        <v>5</v>
      </c>
      <c r="L656" s="20" t="str">
        <f>IF(VLOOKUP(C656,'Current OBD'!$B$6:$AL$2097,30,0)="Yes","6"," ")</f>
        <v>6</v>
      </c>
      <c r="M656" s="20" t="str">
        <f>IF(VLOOKUP(C656,'Current OBD'!$B$6:$AL$2097,31,0)="Yes","7"," ")</f>
        <v>7</v>
      </c>
      <c r="N656" s="20" t="str">
        <f>IF(VLOOKUP(C656,'Current OBD'!$B$6:$AL$2097,32,0)="Yes","8"," ")</f>
        <v>8</v>
      </c>
      <c r="O656" s="20" t="str">
        <f>IF(VLOOKUP(C656,'Current OBD'!$B$6:$AL$2097,33,0)="Yes","9"," ")</f>
        <v xml:space="preserve"> </v>
      </c>
      <c r="P656" s="20" t="str">
        <f>IF(VLOOKUP(C656,'Current OBD'!$B$6:$AL$2097,34,0)="Yes","10"," ")</f>
        <v xml:space="preserve"> </v>
      </c>
      <c r="Q656" s="20" t="str">
        <f>IF(VLOOKUP(C656,'Current OBD'!$B$6:$AL$2097,35,0)="Yes","11"," ")</f>
        <v xml:space="preserve"> </v>
      </c>
      <c r="R656" s="20" t="str">
        <f>IF(VLOOKUP(C656,'Current OBD'!$B$6:$AL$2097,36,0)="Yes","12"," ")</f>
        <v xml:space="preserve"> </v>
      </c>
      <c r="S656" s="44">
        <v>43</v>
      </c>
      <c r="T656" s="44">
        <v>12</v>
      </c>
      <c r="U656" s="44">
        <v>451</v>
      </c>
      <c r="V656" s="12">
        <f t="shared" si="61"/>
        <v>9.5343680709534362E-2</v>
      </c>
      <c r="W656" s="12">
        <f t="shared" si="62"/>
        <v>2.6607538802660754E-2</v>
      </c>
      <c r="X656" s="12">
        <f t="shared" si="60"/>
        <v>0.12195121951219512</v>
      </c>
    </row>
    <row r="657" spans="1:24">
      <c r="A657" s="17" t="str">
        <f>VLOOKUP(C657,'Current OBD'!$B$6:$K$2098,4,0)</f>
        <v>King</v>
      </c>
      <c r="B657" s="17" t="str">
        <f>VLOOKUP(C657,'Current OBD'!$B$6:$K$2098,3,0)</f>
        <v>17-001</v>
      </c>
      <c r="C657" s="18">
        <v>664737</v>
      </c>
      <c r="D657" s="8" t="s">
        <v>4174</v>
      </c>
      <c r="E657" s="20" t="str">
        <f>IF(VLOOKUP(C657,'Current OBD'!$B$6:$AL$2097,23,0)="Yes","PK"," ")</f>
        <v xml:space="preserve"> </v>
      </c>
      <c r="F657" s="20" t="str">
        <f>IF(VLOOKUP(C657,'Current OBD'!$B$6:$AL$2097,24,0)="Yes","K"," ")</f>
        <v>K</v>
      </c>
      <c r="G657" s="20" t="str">
        <f>IF(VLOOKUP(C657,'Current OBD'!$B$6:$AL$2097,25,0)="Yes","1"," ")</f>
        <v>1</v>
      </c>
      <c r="H657" s="20" t="str">
        <f>IF(VLOOKUP(C657,'Current OBD'!$B$6:$AL$2097,26,0)="Yes","2"," ")</f>
        <v>2</v>
      </c>
      <c r="I657" s="20" t="str">
        <f>IF(VLOOKUP(C657,'Current OBD'!$B$6:$AL$2097,27,0)="Yes","3"," ")</f>
        <v>3</v>
      </c>
      <c r="J657" s="20" t="str">
        <f>IF(VLOOKUP(C657,'Current OBD'!$B$6:$AL$2097,28,0)="Yes","4"," ")</f>
        <v>4</v>
      </c>
      <c r="K657" s="20" t="str">
        <f>IF(VLOOKUP(C657,'Current OBD'!$B$6:$AL$2097,29,0)="Yes","5"," ")</f>
        <v>5</v>
      </c>
      <c r="L657" s="20" t="str">
        <f>IF(VLOOKUP(C657,'Current OBD'!$B$6:$AL$2097,30,0)="Yes","6"," ")</f>
        <v xml:space="preserve"> </v>
      </c>
      <c r="M657" s="20" t="str">
        <f>IF(VLOOKUP(C657,'Current OBD'!$B$6:$AL$2097,31,0)="Yes","7"," ")</f>
        <v xml:space="preserve"> </v>
      </c>
      <c r="N657" s="20" t="str">
        <f>IF(VLOOKUP(C657,'Current OBD'!$B$6:$AL$2097,32,0)="Yes","8"," ")</f>
        <v xml:space="preserve"> </v>
      </c>
      <c r="O657" s="20" t="str">
        <f>IF(VLOOKUP(C657,'Current OBD'!$B$6:$AL$2097,33,0)="Yes","9"," ")</f>
        <v xml:space="preserve"> </v>
      </c>
      <c r="P657" s="20" t="str">
        <f>IF(VLOOKUP(C657,'Current OBD'!$B$6:$AL$2097,34,0)="Yes","10"," ")</f>
        <v xml:space="preserve"> </v>
      </c>
      <c r="Q657" s="20" t="str">
        <f>IF(VLOOKUP(C657,'Current OBD'!$B$6:$AL$2097,35,0)="Yes","11"," ")</f>
        <v xml:space="preserve"> </v>
      </c>
      <c r="R657" s="20" t="str">
        <f>IF(VLOOKUP(C657,'Current OBD'!$B$6:$AL$2097,36,0)="Yes","12"," ")</f>
        <v xml:space="preserve"> </v>
      </c>
      <c r="S657" s="44">
        <v>26</v>
      </c>
      <c r="T657" s="44">
        <v>3</v>
      </c>
      <c r="U657" s="44">
        <v>217</v>
      </c>
      <c r="V657" s="12">
        <f t="shared" si="61"/>
        <v>0.11981566820276497</v>
      </c>
      <c r="W657" s="12">
        <f t="shared" si="62"/>
        <v>1.3824884792626729E-2</v>
      </c>
      <c r="X657" s="12">
        <f t="shared" si="60"/>
        <v>0.13364055299539171</v>
      </c>
    </row>
    <row r="658" spans="1:24">
      <c r="A658" s="17" t="str">
        <f>VLOOKUP(C658,'Current OBD'!$B$6:$K$2098,4,0)</f>
        <v>King</v>
      </c>
      <c r="B658" s="17" t="str">
        <f>VLOOKUP(C658,'Current OBD'!$B$6:$K$2098,3,0)</f>
        <v>17-001</v>
      </c>
      <c r="C658" s="18">
        <v>660416</v>
      </c>
      <c r="D658" s="8" t="s">
        <v>4176</v>
      </c>
      <c r="E658" s="20" t="str">
        <f>IF(VLOOKUP(C658,'Current OBD'!$B$6:$AL$2097,23,0)="Yes","PK"," ")</f>
        <v xml:space="preserve"> </v>
      </c>
      <c r="F658" s="20" t="str">
        <f>IF(VLOOKUP(C658,'Current OBD'!$B$6:$AL$2097,24,0)="Yes","K"," ")</f>
        <v xml:space="preserve"> </v>
      </c>
      <c r="G658" s="20" t="str">
        <f>IF(VLOOKUP(C658,'Current OBD'!$B$6:$AL$2097,25,0)="Yes","1"," ")</f>
        <v xml:space="preserve"> </v>
      </c>
      <c r="H658" s="20" t="str">
        <f>IF(VLOOKUP(C658,'Current OBD'!$B$6:$AL$2097,26,0)="Yes","2"," ")</f>
        <v xml:space="preserve"> </v>
      </c>
      <c r="I658" s="20" t="str">
        <f>IF(VLOOKUP(C658,'Current OBD'!$B$6:$AL$2097,27,0)="Yes","3"," ")</f>
        <v xml:space="preserve"> </v>
      </c>
      <c r="J658" s="20" t="str">
        <f>IF(VLOOKUP(C658,'Current OBD'!$B$6:$AL$2097,28,0)="Yes","4"," ")</f>
        <v xml:space="preserve"> </v>
      </c>
      <c r="K658" s="20" t="str">
        <f>IF(VLOOKUP(C658,'Current OBD'!$B$6:$AL$2097,29,0)="Yes","5"," ")</f>
        <v xml:space="preserve"> </v>
      </c>
      <c r="L658" s="20" t="str">
        <f>IF(VLOOKUP(C658,'Current OBD'!$B$6:$AL$2097,30,0)="Yes","6"," ")</f>
        <v xml:space="preserve"> </v>
      </c>
      <c r="M658" s="20" t="str">
        <f>IF(VLOOKUP(C658,'Current OBD'!$B$6:$AL$2097,31,0)="Yes","7"," ")</f>
        <v xml:space="preserve"> </v>
      </c>
      <c r="N658" s="20" t="str">
        <f>IF(VLOOKUP(C658,'Current OBD'!$B$6:$AL$2097,32,0)="Yes","8"," ")</f>
        <v xml:space="preserve"> </v>
      </c>
      <c r="O658" s="20" t="str">
        <f>IF(VLOOKUP(C658,'Current OBD'!$B$6:$AL$2097,33,0)="Yes","9"," ")</f>
        <v>9</v>
      </c>
      <c r="P658" s="20" t="str">
        <f>IF(VLOOKUP(C658,'Current OBD'!$B$6:$AL$2097,34,0)="Yes","10"," ")</f>
        <v>10</v>
      </c>
      <c r="Q658" s="20" t="str">
        <f>IF(VLOOKUP(C658,'Current OBD'!$B$6:$AL$2097,35,0)="Yes","11"," ")</f>
        <v>11</v>
      </c>
      <c r="R658" s="20" t="str">
        <f>IF(VLOOKUP(C658,'Current OBD'!$B$6:$AL$2097,36,0)="Yes","12"," ")</f>
        <v>12</v>
      </c>
      <c r="S658" s="44">
        <v>659</v>
      </c>
      <c r="T658" s="44">
        <v>0</v>
      </c>
      <c r="U658" s="44">
        <v>774</v>
      </c>
      <c r="V658" s="12">
        <f t="shared" si="61"/>
        <v>0.85142118863049099</v>
      </c>
      <c r="W658" s="12">
        <f t="shared" si="62"/>
        <v>0</v>
      </c>
      <c r="X658" s="12">
        <f t="shared" si="60"/>
        <v>0.85142118863049099</v>
      </c>
    </row>
    <row r="659" spans="1:24">
      <c r="A659" s="17" t="str">
        <f>VLOOKUP(C659,'Current OBD'!$B$6:$K$2098,4,0)</f>
        <v>King</v>
      </c>
      <c r="B659" s="17" t="str">
        <f>VLOOKUP(C659,'Current OBD'!$B$6:$K$2098,3,0)</f>
        <v>17-001</v>
      </c>
      <c r="C659" s="18">
        <v>660417</v>
      </c>
      <c r="D659" s="8" t="s">
        <v>4178</v>
      </c>
      <c r="E659" s="20" t="str">
        <f>IF(VLOOKUP(C659,'Current OBD'!$B$6:$AL$2097,23,0)="Yes","PK"," ")</f>
        <v xml:space="preserve"> </v>
      </c>
      <c r="F659" s="20" t="str">
        <f>IF(VLOOKUP(C659,'Current OBD'!$B$6:$AL$2097,24,0)="Yes","K"," ")</f>
        <v>K</v>
      </c>
      <c r="G659" s="20" t="str">
        <f>IF(VLOOKUP(C659,'Current OBD'!$B$6:$AL$2097,25,0)="Yes","1"," ")</f>
        <v>1</v>
      </c>
      <c r="H659" s="20" t="str">
        <f>IF(VLOOKUP(C659,'Current OBD'!$B$6:$AL$2097,26,0)="Yes","2"," ")</f>
        <v>2</v>
      </c>
      <c r="I659" s="20" t="str">
        <f>IF(VLOOKUP(C659,'Current OBD'!$B$6:$AL$2097,27,0)="Yes","3"," ")</f>
        <v>3</v>
      </c>
      <c r="J659" s="20" t="str">
        <f>IF(VLOOKUP(C659,'Current OBD'!$B$6:$AL$2097,28,0)="Yes","4"," ")</f>
        <v>4</v>
      </c>
      <c r="K659" s="20" t="str">
        <f>IF(VLOOKUP(C659,'Current OBD'!$B$6:$AL$2097,29,0)="Yes","5"," ")</f>
        <v>5</v>
      </c>
      <c r="L659" s="20" t="str">
        <f>IF(VLOOKUP(C659,'Current OBD'!$B$6:$AL$2097,30,0)="Yes","6"," ")</f>
        <v xml:space="preserve"> </v>
      </c>
      <c r="M659" s="20" t="str">
        <f>IF(VLOOKUP(C659,'Current OBD'!$B$6:$AL$2097,31,0)="Yes","7"," ")</f>
        <v xml:space="preserve"> </v>
      </c>
      <c r="N659" s="20" t="str">
        <f>IF(VLOOKUP(C659,'Current OBD'!$B$6:$AL$2097,32,0)="Yes","8"," ")</f>
        <v xml:space="preserve"> </v>
      </c>
      <c r="O659" s="20" t="str">
        <f>IF(VLOOKUP(C659,'Current OBD'!$B$6:$AL$2097,33,0)="Yes","9"," ")</f>
        <v xml:space="preserve"> </v>
      </c>
      <c r="P659" s="20" t="str">
        <f>IF(VLOOKUP(C659,'Current OBD'!$B$6:$AL$2097,34,0)="Yes","10"," ")</f>
        <v xml:space="preserve"> </v>
      </c>
      <c r="Q659" s="20" t="str">
        <f>IF(VLOOKUP(C659,'Current OBD'!$B$6:$AL$2097,35,0)="Yes","11"," ")</f>
        <v xml:space="preserve"> </v>
      </c>
      <c r="R659" s="20" t="str">
        <f>IF(VLOOKUP(C659,'Current OBD'!$B$6:$AL$2097,36,0)="Yes","12"," ")</f>
        <v xml:space="preserve"> </v>
      </c>
      <c r="S659" s="44">
        <v>147</v>
      </c>
      <c r="T659" s="44">
        <v>0</v>
      </c>
      <c r="U659" s="44">
        <v>201</v>
      </c>
      <c r="V659" s="12">
        <f t="shared" si="61"/>
        <v>0.73134328358208955</v>
      </c>
      <c r="W659" s="12">
        <f t="shared" si="62"/>
        <v>0</v>
      </c>
      <c r="X659" s="12">
        <f t="shared" si="60"/>
        <v>0.73134328358208955</v>
      </c>
    </row>
    <row r="660" spans="1:24">
      <c r="A660" s="17" t="str">
        <f>VLOOKUP(C660,'Current OBD'!$B$6:$K$2098,4,0)</f>
        <v>King</v>
      </c>
      <c r="B660" s="17" t="str">
        <f>VLOOKUP(C660,'Current OBD'!$B$6:$K$2098,3,0)</f>
        <v>17-001</v>
      </c>
      <c r="C660" s="18">
        <v>660433</v>
      </c>
      <c r="D660" s="8" t="s">
        <v>4180</v>
      </c>
      <c r="E660" s="20" t="str">
        <f>IF(VLOOKUP(C660,'Current OBD'!$B$6:$AL$2097,23,0)="Yes","PK"," ")</f>
        <v>PK</v>
      </c>
      <c r="F660" s="20" t="str">
        <f>IF(VLOOKUP(C660,'Current OBD'!$B$6:$AL$2097,24,0)="Yes","K"," ")</f>
        <v>K</v>
      </c>
      <c r="G660" s="20" t="str">
        <f>IF(VLOOKUP(C660,'Current OBD'!$B$6:$AL$2097,25,0)="Yes","1"," ")</f>
        <v>1</v>
      </c>
      <c r="H660" s="20" t="str">
        <f>IF(VLOOKUP(C660,'Current OBD'!$B$6:$AL$2097,26,0)="Yes","2"," ")</f>
        <v>2</v>
      </c>
      <c r="I660" s="20" t="str">
        <f>IF(VLOOKUP(C660,'Current OBD'!$B$6:$AL$2097,27,0)="Yes","3"," ")</f>
        <v>3</v>
      </c>
      <c r="J660" s="20" t="str">
        <f>IF(VLOOKUP(C660,'Current OBD'!$B$6:$AL$2097,28,0)="Yes","4"," ")</f>
        <v>4</v>
      </c>
      <c r="K660" s="20" t="str">
        <f>IF(VLOOKUP(C660,'Current OBD'!$B$6:$AL$2097,29,0)="Yes","5"," ")</f>
        <v>5</v>
      </c>
      <c r="L660" s="20" t="str">
        <f>IF(VLOOKUP(C660,'Current OBD'!$B$6:$AL$2097,30,0)="Yes","6"," ")</f>
        <v xml:space="preserve"> </v>
      </c>
      <c r="M660" s="20" t="str">
        <f>IF(VLOOKUP(C660,'Current OBD'!$B$6:$AL$2097,31,0)="Yes","7"," ")</f>
        <v xml:space="preserve"> </v>
      </c>
      <c r="N660" s="20" t="str">
        <f>IF(VLOOKUP(C660,'Current OBD'!$B$6:$AL$2097,32,0)="Yes","8"," ")</f>
        <v xml:space="preserve"> </v>
      </c>
      <c r="O660" s="20" t="str">
        <f>IF(VLOOKUP(C660,'Current OBD'!$B$6:$AL$2097,33,0)="Yes","9"," ")</f>
        <v xml:space="preserve"> </v>
      </c>
      <c r="P660" s="20" t="str">
        <f>IF(VLOOKUP(C660,'Current OBD'!$B$6:$AL$2097,34,0)="Yes","10"," ")</f>
        <v xml:space="preserve"> </v>
      </c>
      <c r="Q660" s="20" t="str">
        <f>IF(VLOOKUP(C660,'Current OBD'!$B$6:$AL$2097,35,0)="Yes","11"," ")</f>
        <v xml:space="preserve"> </v>
      </c>
      <c r="R660" s="20" t="str">
        <f>IF(VLOOKUP(C660,'Current OBD'!$B$6:$AL$2097,36,0)="Yes","12"," ")</f>
        <v xml:space="preserve"> </v>
      </c>
      <c r="S660" s="44">
        <v>273</v>
      </c>
      <c r="T660" s="44">
        <v>0</v>
      </c>
      <c r="U660" s="44">
        <v>331</v>
      </c>
      <c r="V660" s="12">
        <f t="shared" si="61"/>
        <v>0.82477341389728098</v>
      </c>
      <c r="W660" s="12">
        <f t="shared" si="62"/>
        <v>0</v>
      </c>
      <c r="X660" s="12">
        <f t="shared" si="60"/>
        <v>0.82477341389728098</v>
      </c>
    </row>
    <row r="661" spans="1:24">
      <c r="A661" s="17" t="str">
        <f>VLOOKUP(C661,'Current OBD'!$B$6:$K$2098,4,0)</f>
        <v>King</v>
      </c>
      <c r="B661" s="17" t="str">
        <f>VLOOKUP(C661,'Current OBD'!$B$6:$K$2098,3,0)</f>
        <v>17-001</v>
      </c>
      <c r="C661" s="18">
        <v>684884</v>
      </c>
      <c r="D661" s="8" t="s">
        <v>4182</v>
      </c>
      <c r="E661" s="20" t="str">
        <f>IF(VLOOKUP(C661,'Current OBD'!$B$6:$AL$2097,23,0)="Yes","PK"," ")</f>
        <v xml:space="preserve"> </v>
      </c>
      <c r="F661" s="20" t="str">
        <f>IF(VLOOKUP(C661,'Current OBD'!$B$6:$AL$2097,24,0)="Yes","K"," ")</f>
        <v xml:space="preserve"> </v>
      </c>
      <c r="G661" s="20" t="str">
        <f>IF(VLOOKUP(C661,'Current OBD'!$B$6:$AL$2097,25,0)="Yes","1"," ")</f>
        <v xml:space="preserve"> </v>
      </c>
      <c r="H661" s="20" t="str">
        <f>IF(VLOOKUP(C661,'Current OBD'!$B$6:$AL$2097,26,0)="Yes","2"," ")</f>
        <v xml:space="preserve"> </v>
      </c>
      <c r="I661" s="20" t="str">
        <f>IF(VLOOKUP(C661,'Current OBD'!$B$6:$AL$2097,27,0)="Yes","3"," ")</f>
        <v xml:space="preserve"> </v>
      </c>
      <c r="J661" s="20" t="str">
        <f>IF(VLOOKUP(C661,'Current OBD'!$B$6:$AL$2097,28,0)="Yes","4"," ")</f>
        <v xml:space="preserve"> </v>
      </c>
      <c r="K661" s="20" t="str">
        <f>IF(VLOOKUP(C661,'Current OBD'!$B$6:$AL$2097,29,0)="Yes","5"," ")</f>
        <v xml:space="preserve"> </v>
      </c>
      <c r="L661" s="20" t="str">
        <f>IF(VLOOKUP(C661,'Current OBD'!$B$6:$AL$2097,30,0)="Yes","6"," ")</f>
        <v>6</v>
      </c>
      <c r="M661" s="20" t="str">
        <f>IF(VLOOKUP(C661,'Current OBD'!$B$6:$AL$2097,31,0)="Yes","7"," ")</f>
        <v>7</v>
      </c>
      <c r="N661" s="20" t="str">
        <f>IF(VLOOKUP(C661,'Current OBD'!$B$6:$AL$2097,32,0)="Yes","8"," ")</f>
        <v>8</v>
      </c>
      <c r="O661" s="20" t="str">
        <f>IF(VLOOKUP(C661,'Current OBD'!$B$6:$AL$2097,33,0)="Yes","9"," ")</f>
        <v xml:space="preserve"> </v>
      </c>
      <c r="P661" s="20" t="str">
        <f>IF(VLOOKUP(C661,'Current OBD'!$B$6:$AL$2097,34,0)="Yes","10"," ")</f>
        <v xml:space="preserve"> </v>
      </c>
      <c r="Q661" s="20" t="str">
        <f>IF(VLOOKUP(C661,'Current OBD'!$B$6:$AL$2097,35,0)="Yes","11"," ")</f>
        <v xml:space="preserve"> </v>
      </c>
      <c r="R661" s="20" t="str">
        <f>IF(VLOOKUP(C661,'Current OBD'!$B$6:$AL$2097,36,0)="Yes","12"," ")</f>
        <v xml:space="preserve"> </v>
      </c>
      <c r="S661" s="44">
        <v>144</v>
      </c>
      <c r="T661" s="44">
        <v>45</v>
      </c>
      <c r="U661" s="44">
        <v>688</v>
      </c>
      <c r="V661" s="12">
        <f t="shared" si="61"/>
        <v>0.20930232558139536</v>
      </c>
      <c r="W661" s="12">
        <f t="shared" si="62"/>
        <v>6.5406976744186052E-2</v>
      </c>
      <c r="X661" s="12">
        <f t="shared" si="60"/>
        <v>0.27470930232558138</v>
      </c>
    </row>
    <row r="662" spans="1:24">
      <c r="A662" s="17" t="str">
        <f>VLOOKUP(C662,'Current OBD'!$B$6:$K$2098,4,0)</f>
        <v>King</v>
      </c>
      <c r="B662" s="17" t="str">
        <f>VLOOKUP(C662,'Current OBD'!$B$6:$K$2098,3,0)</f>
        <v>17-001</v>
      </c>
      <c r="C662" s="18">
        <v>660419</v>
      </c>
      <c r="D662" s="8" t="s">
        <v>4183</v>
      </c>
      <c r="E662" s="20" t="str">
        <f>IF(VLOOKUP(C662,'Current OBD'!$B$6:$AL$2097,23,0)="Yes","PK"," ")</f>
        <v xml:space="preserve"> </v>
      </c>
      <c r="F662" s="20" t="str">
        <f>IF(VLOOKUP(C662,'Current OBD'!$B$6:$AL$2097,24,0)="Yes","K"," ")</f>
        <v xml:space="preserve"> </v>
      </c>
      <c r="G662" s="20" t="str">
        <f>IF(VLOOKUP(C662,'Current OBD'!$B$6:$AL$2097,25,0)="Yes","1"," ")</f>
        <v xml:space="preserve"> </v>
      </c>
      <c r="H662" s="20" t="str">
        <f>IF(VLOOKUP(C662,'Current OBD'!$B$6:$AL$2097,26,0)="Yes","2"," ")</f>
        <v xml:space="preserve"> </v>
      </c>
      <c r="I662" s="20" t="str">
        <f>IF(VLOOKUP(C662,'Current OBD'!$B$6:$AL$2097,27,0)="Yes","3"," ")</f>
        <v xml:space="preserve"> </v>
      </c>
      <c r="J662" s="20" t="str">
        <f>IF(VLOOKUP(C662,'Current OBD'!$B$6:$AL$2097,28,0)="Yes","4"," ")</f>
        <v xml:space="preserve"> </v>
      </c>
      <c r="K662" s="20" t="str">
        <f>IF(VLOOKUP(C662,'Current OBD'!$B$6:$AL$2097,29,0)="Yes","5"," ")</f>
        <v xml:space="preserve"> </v>
      </c>
      <c r="L662" s="20" t="str">
        <f>IF(VLOOKUP(C662,'Current OBD'!$B$6:$AL$2097,30,0)="Yes","6"," ")</f>
        <v xml:space="preserve"> </v>
      </c>
      <c r="M662" s="20" t="str">
        <f>IF(VLOOKUP(C662,'Current OBD'!$B$6:$AL$2097,31,0)="Yes","7"," ")</f>
        <v xml:space="preserve"> </v>
      </c>
      <c r="N662" s="20" t="str">
        <f>IF(VLOOKUP(C662,'Current OBD'!$B$6:$AL$2097,32,0)="Yes","8"," ")</f>
        <v xml:space="preserve"> </v>
      </c>
      <c r="O662" s="20" t="str">
        <f>IF(VLOOKUP(C662,'Current OBD'!$B$6:$AL$2097,33,0)="Yes","9"," ")</f>
        <v>9</v>
      </c>
      <c r="P662" s="20" t="str">
        <f>IF(VLOOKUP(C662,'Current OBD'!$B$6:$AL$2097,34,0)="Yes","10"," ")</f>
        <v>10</v>
      </c>
      <c r="Q662" s="20" t="str">
        <f>IF(VLOOKUP(C662,'Current OBD'!$B$6:$AL$2097,35,0)="Yes","11"," ")</f>
        <v>11</v>
      </c>
      <c r="R662" s="20" t="str">
        <f>IF(VLOOKUP(C662,'Current OBD'!$B$6:$AL$2097,36,0)="Yes","12"," ")</f>
        <v>12</v>
      </c>
      <c r="S662" s="44">
        <v>184</v>
      </c>
      <c r="T662" s="44">
        <v>34</v>
      </c>
      <c r="U662" s="44">
        <v>1560</v>
      </c>
      <c r="V662" s="12">
        <f t="shared" si="61"/>
        <v>0.11794871794871795</v>
      </c>
      <c r="W662" s="12">
        <f t="shared" si="62"/>
        <v>2.1794871794871794E-2</v>
      </c>
      <c r="X662" s="12">
        <f t="shared" si="60"/>
        <v>0.13974358974358975</v>
      </c>
    </row>
    <row r="663" spans="1:24">
      <c r="A663" s="17" t="str">
        <f>VLOOKUP(C663,'Current OBD'!$B$6:$K$2098,4,0)</f>
        <v>King</v>
      </c>
      <c r="B663" s="17" t="str">
        <f>VLOOKUP(C663,'Current OBD'!$B$6:$K$2098,3,0)</f>
        <v>17-001</v>
      </c>
      <c r="C663" s="18">
        <v>660420</v>
      </c>
      <c r="D663" s="8" t="s">
        <v>4185</v>
      </c>
      <c r="E663" s="20" t="str">
        <f>IF(VLOOKUP(C663,'Current OBD'!$B$6:$AL$2097,23,0)="Yes","PK"," ")</f>
        <v>PK</v>
      </c>
      <c r="F663" s="20" t="str">
        <f>IF(VLOOKUP(C663,'Current OBD'!$B$6:$AL$2097,24,0)="Yes","K"," ")</f>
        <v>K</v>
      </c>
      <c r="G663" s="20" t="str">
        <f>IF(VLOOKUP(C663,'Current OBD'!$B$6:$AL$2097,25,0)="Yes","1"," ")</f>
        <v>1</v>
      </c>
      <c r="H663" s="20" t="str">
        <f>IF(VLOOKUP(C663,'Current OBD'!$B$6:$AL$2097,26,0)="Yes","2"," ")</f>
        <v>2</v>
      </c>
      <c r="I663" s="20" t="str">
        <f>IF(VLOOKUP(C663,'Current OBD'!$B$6:$AL$2097,27,0)="Yes","3"," ")</f>
        <v>3</v>
      </c>
      <c r="J663" s="20" t="str">
        <f>IF(VLOOKUP(C663,'Current OBD'!$B$6:$AL$2097,28,0)="Yes","4"," ")</f>
        <v>4</v>
      </c>
      <c r="K663" s="20" t="str">
        <f>IF(VLOOKUP(C663,'Current OBD'!$B$6:$AL$2097,29,0)="Yes","5"," ")</f>
        <v>5</v>
      </c>
      <c r="L663" s="20" t="str">
        <f>IF(VLOOKUP(C663,'Current OBD'!$B$6:$AL$2097,30,0)="Yes","6"," ")</f>
        <v xml:space="preserve"> </v>
      </c>
      <c r="M663" s="20" t="str">
        <f>IF(VLOOKUP(C663,'Current OBD'!$B$6:$AL$2097,31,0)="Yes","7"," ")</f>
        <v xml:space="preserve"> </v>
      </c>
      <c r="N663" s="20" t="str">
        <f>IF(VLOOKUP(C663,'Current OBD'!$B$6:$AL$2097,32,0)="Yes","8"," ")</f>
        <v xml:space="preserve"> </v>
      </c>
      <c r="O663" s="20" t="str">
        <f>IF(VLOOKUP(C663,'Current OBD'!$B$6:$AL$2097,33,0)="Yes","9"," ")</f>
        <v xml:space="preserve"> </v>
      </c>
      <c r="P663" s="20" t="str">
        <f>IF(VLOOKUP(C663,'Current OBD'!$B$6:$AL$2097,34,0)="Yes","10"," ")</f>
        <v xml:space="preserve"> </v>
      </c>
      <c r="Q663" s="20" t="str">
        <f>IF(VLOOKUP(C663,'Current OBD'!$B$6:$AL$2097,35,0)="Yes","11"," ")</f>
        <v xml:space="preserve"> </v>
      </c>
      <c r="R663" s="20" t="str">
        <f>IF(VLOOKUP(C663,'Current OBD'!$B$6:$AL$2097,36,0)="Yes","12"," ")</f>
        <v xml:space="preserve"> </v>
      </c>
      <c r="S663" s="44">
        <v>249</v>
      </c>
      <c r="T663" s="44">
        <v>0</v>
      </c>
      <c r="U663" s="44">
        <v>276</v>
      </c>
      <c r="V663" s="12">
        <f t="shared" si="61"/>
        <v>0.90217391304347827</v>
      </c>
      <c r="W663" s="12">
        <f t="shared" si="62"/>
        <v>0</v>
      </c>
      <c r="X663" s="12">
        <f t="shared" si="60"/>
        <v>0.90217391304347827</v>
      </c>
    </row>
    <row r="664" spans="1:24">
      <c r="A664" s="17" t="str">
        <f>VLOOKUP(C664,'Current OBD'!$B$6:$K$2098,4,0)</f>
        <v>King</v>
      </c>
      <c r="B664" s="17" t="str">
        <f>VLOOKUP(C664,'Current OBD'!$B$6:$K$2098,3,0)</f>
        <v>17-001</v>
      </c>
      <c r="C664" s="18">
        <v>660421</v>
      </c>
      <c r="D664" s="8" t="s">
        <v>3869</v>
      </c>
      <c r="E664" s="20" t="str">
        <f>IF(VLOOKUP(C664,'Current OBD'!$B$6:$AL$2097,23,0)="Yes","PK"," ")</f>
        <v xml:space="preserve"> </v>
      </c>
      <c r="F664" s="20" t="str">
        <f>IF(VLOOKUP(C664,'Current OBD'!$B$6:$AL$2097,24,0)="Yes","K"," ")</f>
        <v>K</v>
      </c>
      <c r="G664" s="20" t="str">
        <f>IF(VLOOKUP(C664,'Current OBD'!$B$6:$AL$2097,25,0)="Yes","1"," ")</f>
        <v>1</v>
      </c>
      <c r="H664" s="20" t="str">
        <f>IF(VLOOKUP(C664,'Current OBD'!$B$6:$AL$2097,26,0)="Yes","2"," ")</f>
        <v>2</v>
      </c>
      <c r="I664" s="20" t="str">
        <f>IF(VLOOKUP(C664,'Current OBD'!$B$6:$AL$2097,27,0)="Yes","3"," ")</f>
        <v>3</v>
      </c>
      <c r="J664" s="20" t="str">
        <f>IF(VLOOKUP(C664,'Current OBD'!$B$6:$AL$2097,28,0)="Yes","4"," ")</f>
        <v>4</v>
      </c>
      <c r="K664" s="20" t="str">
        <f>IF(VLOOKUP(C664,'Current OBD'!$B$6:$AL$2097,29,0)="Yes","5"," ")</f>
        <v>5</v>
      </c>
      <c r="L664" s="20" t="str">
        <f>IF(VLOOKUP(C664,'Current OBD'!$B$6:$AL$2097,30,0)="Yes","6"," ")</f>
        <v xml:space="preserve"> </v>
      </c>
      <c r="M664" s="20" t="str">
        <f>IF(VLOOKUP(C664,'Current OBD'!$B$6:$AL$2097,31,0)="Yes","7"," ")</f>
        <v xml:space="preserve"> </v>
      </c>
      <c r="N664" s="20" t="str">
        <f>IF(VLOOKUP(C664,'Current OBD'!$B$6:$AL$2097,32,0)="Yes","8"," ")</f>
        <v xml:space="preserve"> </v>
      </c>
      <c r="O664" s="20" t="str">
        <f>IF(VLOOKUP(C664,'Current OBD'!$B$6:$AL$2097,33,0)="Yes","9"," ")</f>
        <v xml:space="preserve"> </v>
      </c>
      <c r="P664" s="20" t="str">
        <f>IF(VLOOKUP(C664,'Current OBD'!$B$6:$AL$2097,34,0)="Yes","10"," ")</f>
        <v xml:space="preserve"> </v>
      </c>
      <c r="Q664" s="20" t="str">
        <f>IF(VLOOKUP(C664,'Current OBD'!$B$6:$AL$2097,35,0)="Yes","11"," ")</f>
        <v xml:space="preserve"> </v>
      </c>
      <c r="R664" s="20" t="str">
        <f>IF(VLOOKUP(C664,'Current OBD'!$B$6:$AL$2097,36,0)="Yes","12"," ")</f>
        <v xml:space="preserve"> </v>
      </c>
      <c r="S664" s="44">
        <v>57</v>
      </c>
      <c r="T664" s="44">
        <v>17</v>
      </c>
      <c r="U664" s="44">
        <v>232</v>
      </c>
      <c r="V664" s="12">
        <f t="shared" si="61"/>
        <v>0.24568965517241378</v>
      </c>
      <c r="W664" s="12">
        <f t="shared" si="62"/>
        <v>7.3275862068965511E-2</v>
      </c>
      <c r="X664" s="12">
        <f t="shared" si="60"/>
        <v>0.31896551724137934</v>
      </c>
    </row>
    <row r="665" spans="1:24">
      <c r="A665" s="17" t="str">
        <f>VLOOKUP(C665,'Current OBD'!$B$6:$K$2098,4,0)</f>
        <v>King</v>
      </c>
      <c r="B665" s="17" t="str">
        <f>VLOOKUP(C665,'Current OBD'!$B$6:$K$2098,3,0)</f>
        <v>17-001</v>
      </c>
      <c r="C665" s="18">
        <v>660363</v>
      </c>
      <c r="D665" s="8" t="s">
        <v>4188</v>
      </c>
      <c r="E665" s="20" t="str">
        <f>IF(VLOOKUP(C665,'Current OBD'!$B$6:$AL$2097,23,0)="Yes","PK"," ")</f>
        <v xml:space="preserve"> </v>
      </c>
      <c r="F665" s="20" t="str">
        <f>IF(VLOOKUP(C665,'Current OBD'!$B$6:$AL$2097,24,0)="Yes","K"," ")</f>
        <v>K</v>
      </c>
      <c r="G665" s="20" t="str">
        <f>IF(VLOOKUP(C665,'Current OBD'!$B$6:$AL$2097,25,0)="Yes","1"," ")</f>
        <v>1</v>
      </c>
      <c r="H665" s="20" t="str">
        <f>IF(VLOOKUP(C665,'Current OBD'!$B$6:$AL$2097,26,0)="Yes","2"," ")</f>
        <v>2</v>
      </c>
      <c r="I665" s="20" t="str">
        <f>IF(VLOOKUP(C665,'Current OBD'!$B$6:$AL$2097,27,0)="Yes","3"," ")</f>
        <v>3</v>
      </c>
      <c r="J665" s="20" t="str">
        <f>IF(VLOOKUP(C665,'Current OBD'!$B$6:$AL$2097,28,0)="Yes","4"," ")</f>
        <v>4</v>
      </c>
      <c r="K665" s="20" t="str">
        <f>IF(VLOOKUP(C665,'Current OBD'!$B$6:$AL$2097,29,0)="Yes","5"," ")</f>
        <v>5</v>
      </c>
      <c r="L665" s="20" t="str">
        <f>IF(VLOOKUP(C665,'Current OBD'!$B$6:$AL$2097,30,0)="Yes","6"," ")</f>
        <v>6</v>
      </c>
      <c r="M665" s="20" t="str">
        <f>IF(VLOOKUP(C665,'Current OBD'!$B$6:$AL$2097,31,0)="Yes","7"," ")</f>
        <v>7</v>
      </c>
      <c r="N665" s="20" t="str">
        <f>IF(VLOOKUP(C665,'Current OBD'!$B$6:$AL$2097,32,0)="Yes","8"," ")</f>
        <v>8</v>
      </c>
      <c r="O665" s="20" t="str">
        <f>IF(VLOOKUP(C665,'Current OBD'!$B$6:$AL$2097,33,0)="Yes","9"," ")</f>
        <v xml:space="preserve"> </v>
      </c>
      <c r="P665" s="20" t="str">
        <f>IF(VLOOKUP(C665,'Current OBD'!$B$6:$AL$2097,34,0)="Yes","10"," ")</f>
        <v xml:space="preserve"> </v>
      </c>
      <c r="Q665" s="20" t="str">
        <f>IF(VLOOKUP(C665,'Current OBD'!$B$6:$AL$2097,35,0)="Yes","11"," ")</f>
        <v xml:space="preserve"> </v>
      </c>
      <c r="R665" s="20" t="str">
        <f>IF(VLOOKUP(C665,'Current OBD'!$B$6:$AL$2097,36,0)="Yes","12"," ")</f>
        <v xml:space="preserve"> </v>
      </c>
      <c r="S665" s="44">
        <v>40</v>
      </c>
      <c r="T665" s="44">
        <v>10</v>
      </c>
      <c r="U665" s="44">
        <v>638</v>
      </c>
      <c r="V665" s="12">
        <f t="shared" si="61"/>
        <v>6.2695924764890276E-2</v>
      </c>
      <c r="W665" s="12">
        <f t="shared" si="62"/>
        <v>1.5673981191222569E-2</v>
      </c>
      <c r="X665" s="12">
        <f t="shared" si="60"/>
        <v>7.8369905956112859E-2</v>
      </c>
    </row>
    <row r="666" spans="1:24">
      <c r="A666" s="17" t="str">
        <f>VLOOKUP(C666,'Current OBD'!$B$6:$K$2098,4,0)</f>
        <v>King</v>
      </c>
      <c r="B666" s="17" t="str">
        <f>VLOOKUP(C666,'Current OBD'!$B$6:$K$2098,3,0)</f>
        <v>17-001</v>
      </c>
      <c r="C666" s="18">
        <v>664738</v>
      </c>
      <c r="D666" s="8" t="s">
        <v>4190</v>
      </c>
      <c r="E666" s="20" t="str">
        <f>IF(VLOOKUP(C666,'Current OBD'!$B$6:$AL$2097,23,0)="Yes","PK"," ")</f>
        <v>PK</v>
      </c>
      <c r="F666" s="20" t="str">
        <f>IF(VLOOKUP(C666,'Current OBD'!$B$6:$AL$2097,24,0)="Yes","K"," ")</f>
        <v>K</v>
      </c>
      <c r="G666" s="20" t="str">
        <f>IF(VLOOKUP(C666,'Current OBD'!$B$6:$AL$2097,25,0)="Yes","1"," ")</f>
        <v>1</v>
      </c>
      <c r="H666" s="20" t="str">
        <f>IF(VLOOKUP(C666,'Current OBD'!$B$6:$AL$2097,26,0)="Yes","2"," ")</f>
        <v>2</v>
      </c>
      <c r="I666" s="20" t="str">
        <f>IF(VLOOKUP(C666,'Current OBD'!$B$6:$AL$2097,27,0)="Yes","3"," ")</f>
        <v>3</v>
      </c>
      <c r="J666" s="20" t="str">
        <f>IF(VLOOKUP(C666,'Current OBD'!$B$6:$AL$2097,28,0)="Yes","4"," ")</f>
        <v>4</v>
      </c>
      <c r="K666" s="20" t="str">
        <f>IF(VLOOKUP(C666,'Current OBD'!$B$6:$AL$2097,29,0)="Yes","5"," ")</f>
        <v>5</v>
      </c>
      <c r="L666" s="20" t="str">
        <f>IF(VLOOKUP(C666,'Current OBD'!$B$6:$AL$2097,30,0)="Yes","6"," ")</f>
        <v xml:space="preserve"> </v>
      </c>
      <c r="M666" s="20" t="str">
        <f>IF(VLOOKUP(C666,'Current OBD'!$B$6:$AL$2097,31,0)="Yes","7"," ")</f>
        <v xml:space="preserve"> </v>
      </c>
      <c r="N666" s="20" t="str">
        <f>IF(VLOOKUP(C666,'Current OBD'!$B$6:$AL$2097,32,0)="Yes","8"," ")</f>
        <v xml:space="preserve"> </v>
      </c>
      <c r="O666" s="20" t="str">
        <f>IF(VLOOKUP(C666,'Current OBD'!$B$6:$AL$2097,33,0)="Yes","9"," ")</f>
        <v xml:space="preserve"> </v>
      </c>
      <c r="P666" s="20" t="str">
        <f>IF(VLOOKUP(C666,'Current OBD'!$B$6:$AL$2097,34,0)="Yes","10"," ")</f>
        <v xml:space="preserve"> </v>
      </c>
      <c r="Q666" s="20" t="str">
        <f>IF(VLOOKUP(C666,'Current OBD'!$B$6:$AL$2097,35,0)="Yes","11"," ")</f>
        <v xml:space="preserve"> </v>
      </c>
      <c r="R666" s="20" t="str">
        <f>IF(VLOOKUP(C666,'Current OBD'!$B$6:$AL$2097,36,0)="Yes","12"," ")</f>
        <v xml:space="preserve"> </v>
      </c>
      <c r="S666" s="44">
        <v>155</v>
      </c>
      <c r="T666" s="44">
        <v>0</v>
      </c>
      <c r="U666" s="44">
        <v>217</v>
      </c>
      <c r="V666" s="12">
        <f t="shared" si="61"/>
        <v>0.7142857142857143</v>
      </c>
      <c r="W666" s="12">
        <f t="shared" si="62"/>
        <v>0</v>
      </c>
      <c r="X666" s="12">
        <f t="shared" si="60"/>
        <v>0.7142857142857143</v>
      </c>
    </row>
    <row r="667" spans="1:24">
      <c r="A667" s="17" t="str">
        <f>VLOOKUP(C667,'Current OBD'!$B$6:$K$2098,4,0)</f>
        <v>King</v>
      </c>
      <c r="B667" s="17" t="str">
        <f>VLOOKUP(C667,'Current OBD'!$B$6:$K$2098,3,0)</f>
        <v>17-001</v>
      </c>
      <c r="C667" s="18">
        <v>660422</v>
      </c>
      <c r="D667" s="8" t="s">
        <v>4192</v>
      </c>
      <c r="E667" s="20" t="str">
        <f>IF(VLOOKUP(C667,'Current OBD'!$B$6:$AL$2097,23,0)="Yes","PK"," ")</f>
        <v xml:space="preserve"> </v>
      </c>
      <c r="F667" s="20" t="str">
        <f>IF(VLOOKUP(C667,'Current OBD'!$B$6:$AL$2097,24,0)="Yes","K"," ")</f>
        <v>K</v>
      </c>
      <c r="G667" s="20" t="str">
        <f>IF(VLOOKUP(C667,'Current OBD'!$B$6:$AL$2097,25,0)="Yes","1"," ")</f>
        <v>1</v>
      </c>
      <c r="H667" s="20" t="str">
        <f>IF(VLOOKUP(C667,'Current OBD'!$B$6:$AL$2097,26,0)="Yes","2"," ")</f>
        <v>2</v>
      </c>
      <c r="I667" s="20" t="str">
        <f>IF(VLOOKUP(C667,'Current OBD'!$B$6:$AL$2097,27,0)="Yes","3"," ")</f>
        <v>3</v>
      </c>
      <c r="J667" s="20" t="str">
        <f>IF(VLOOKUP(C667,'Current OBD'!$B$6:$AL$2097,28,0)="Yes","4"," ")</f>
        <v>4</v>
      </c>
      <c r="K667" s="20" t="str">
        <f>IF(VLOOKUP(C667,'Current OBD'!$B$6:$AL$2097,29,0)="Yes","5"," ")</f>
        <v>5</v>
      </c>
      <c r="L667" s="20" t="str">
        <f>IF(VLOOKUP(C667,'Current OBD'!$B$6:$AL$2097,30,0)="Yes","6"," ")</f>
        <v xml:space="preserve"> </v>
      </c>
      <c r="M667" s="20" t="str">
        <f>IF(VLOOKUP(C667,'Current OBD'!$B$6:$AL$2097,31,0)="Yes","7"," ")</f>
        <v xml:space="preserve"> </v>
      </c>
      <c r="N667" s="20" t="str">
        <f>IF(VLOOKUP(C667,'Current OBD'!$B$6:$AL$2097,32,0)="Yes","8"," ")</f>
        <v xml:space="preserve"> </v>
      </c>
      <c r="O667" s="20" t="str">
        <f>IF(VLOOKUP(C667,'Current OBD'!$B$6:$AL$2097,33,0)="Yes","9"," ")</f>
        <v xml:space="preserve"> </v>
      </c>
      <c r="P667" s="20" t="str">
        <f>IF(VLOOKUP(C667,'Current OBD'!$B$6:$AL$2097,34,0)="Yes","10"," ")</f>
        <v xml:space="preserve"> </v>
      </c>
      <c r="Q667" s="20" t="str">
        <f>IF(VLOOKUP(C667,'Current OBD'!$B$6:$AL$2097,35,0)="Yes","11"," ")</f>
        <v xml:space="preserve"> </v>
      </c>
      <c r="R667" s="20" t="str">
        <f>IF(VLOOKUP(C667,'Current OBD'!$B$6:$AL$2097,36,0)="Yes","12"," ")</f>
        <v xml:space="preserve"> </v>
      </c>
      <c r="S667" s="44">
        <v>131</v>
      </c>
      <c r="T667" s="44">
        <v>0</v>
      </c>
      <c r="U667" s="44">
        <v>171</v>
      </c>
      <c r="V667" s="12">
        <f t="shared" si="61"/>
        <v>0.76608187134502925</v>
      </c>
      <c r="W667" s="12">
        <f t="shared" si="62"/>
        <v>0</v>
      </c>
      <c r="X667" s="12">
        <f t="shared" si="60"/>
        <v>0.76608187134502925</v>
      </c>
    </row>
    <row r="668" spans="1:24">
      <c r="A668" s="17" t="str">
        <f>VLOOKUP(C668,'Current OBD'!$B$6:$K$2098,4,0)</f>
        <v>King</v>
      </c>
      <c r="B668" s="17" t="str">
        <f>VLOOKUP(C668,'Current OBD'!$B$6:$K$2098,3,0)</f>
        <v>17-001</v>
      </c>
      <c r="C668" s="18">
        <v>660356</v>
      </c>
      <c r="D668" s="8" t="s">
        <v>4194</v>
      </c>
      <c r="E668" s="20" t="str">
        <f>IF(VLOOKUP(C668,'Current OBD'!$B$6:$AL$2097,23,0)="Yes","PK"," ")</f>
        <v xml:space="preserve"> </v>
      </c>
      <c r="F668" s="20" t="str">
        <f>IF(VLOOKUP(C668,'Current OBD'!$B$6:$AL$2097,24,0)="Yes","K"," ")</f>
        <v xml:space="preserve"> </v>
      </c>
      <c r="G668" s="20" t="str">
        <f>IF(VLOOKUP(C668,'Current OBD'!$B$6:$AL$2097,25,0)="Yes","1"," ")</f>
        <v xml:space="preserve"> </v>
      </c>
      <c r="H668" s="20" t="str">
        <f>IF(VLOOKUP(C668,'Current OBD'!$B$6:$AL$2097,26,0)="Yes","2"," ")</f>
        <v xml:space="preserve"> </v>
      </c>
      <c r="I668" s="20" t="str">
        <f>IF(VLOOKUP(C668,'Current OBD'!$B$6:$AL$2097,27,0)="Yes","3"," ")</f>
        <v xml:space="preserve"> </v>
      </c>
      <c r="J668" s="20" t="str">
        <f>IF(VLOOKUP(C668,'Current OBD'!$B$6:$AL$2097,28,0)="Yes","4"," ")</f>
        <v xml:space="preserve"> </v>
      </c>
      <c r="K668" s="20" t="str">
        <f>IF(VLOOKUP(C668,'Current OBD'!$B$6:$AL$2097,29,0)="Yes","5"," ")</f>
        <v xml:space="preserve"> </v>
      </c>
      <c r="L668" s="20" t="str">
        <f>IF(VLOOKUP(C668,'Current OBD'!$B$6:$AL$2097,30,0)="Yes","6"," ")</f>
        <v xml:space="preserve"> </v>
      </c>
      <c r="M668" s="20" t="str">
        <f>IF(VLOOKUP(C668,'Current OBD'!$B$6:$AL$2097,31,0)="Yes","7"," ")</f>
        <v xml:space="preserve"> </v>
      </c>
      <c r="N668" s="20" t="str">
        <f>IF(VLOOKUP(C668,'Current OBD'!$B$6:$AL$2097,32,0)="Yes","8"," ")</f>
        <v xml:space="preserve"> </v>
      </c>
      <c r="O668" s="20" t="str">
        <f>IF(VLOOKUP(C668,'Current OBD'!$B$6:$AL$2097,33,0)="Yes","9"," ")</f>
        <v>9</v>
      </c>
      <c r="P668" s="20" t="str">
        <f>IF(VLOOKUP(C668,'Current OBD'!$B$6:$AL$2097,34,0)="Yes","10"," ")</f>
        <v>10</v>
      </c>
      <c r="Q668" s="20" t="str">
        <f>IF(VLOOKUP(C668,'Current OBD'!$B$6:$AL$2097,35,0)="Yes","11"," ")</f>
        <v>11</v>
      </c>
      <c r="R668" s="20" t="str">
        <f>IF(VLOOKUP(C668,'Current OBD'!$B$6:$AL$2097,36,0)="Yes","12"," ")</f>
        <v>12</v>
      </c>
      <c r="S668" s="44">
        <v>133</v>
      </c>
      <c r="T668" s="44">
        <v>0</v>
      </c>
      <c r="U668" s="44">
        <v>195</v>
      </c>
      <c r="V668" s="12">
        <f t="shared" si="61"/>
        <v>0.68205128205128207</v>
      </c>
      <c r="W668" s="12">
        <f t="shared" si="62"/>
        <v>0</v>
      </c>
      <c r="X668" s="12">
        <f t="shared" si="60"/>
        <v>0.68205128205128207</v>
      </c>
    </row>
    <row r="669" spans="1:24">
      <c r="A669" s="17" t="str">
        <f>VLOOKUP(C669,'Current OBD'!$B$6:$K$2098,4,0)</f>
        <v>King</v>
      </c>
      <c r="B669" s="17" t="str">
        <f>VLOOKUP(C669,'Current OBD'!$B$6:$K$2098,3,0)</f>
        <v>17-001</v>
      </c>
      <c r="C669" s="18">
        <v>662525</v>
      </c>
      <c r="D669" s="8" t="s">
        <v>4196</v>
      </c>
      <c r="E669" s="20" t="str">
        <f>IF(VLOOKUP(C669,'Current OBD'!$B$6:$AL$2097,23,0)="Yes","PK"," ")</f>
        <v>PK</v>
      </c>
      <c r="F669" s="20" t="str">
        <f>IF(VLOOKUP(C669,'Current OBD'!$B$6:$AL$2097,24,0)="Yes","K"," ")</f>
        <v>K</v>
      </c>
      <c r="G669" s="20" t="str">
        <f>IF(VLOOKUP(C669,'Current OBD'!$B$6:$AL$2097,25,0)="Yes","1"," ")</f>
        <v>1</v>
      </c>
      <c r="H669" s="20" t="str">
        <f>IF(VLOOKUP(C669,'Current OBD'!$B$6:$AL$2097,26,0)="Yes","2"," ")</f>
        <v>2</v>
      </c>
      <c r="I669" s="20" t="str">
        <f>IF(VLOOKUP(C669,'Current OBD'!$B$6:$AL$2097,27,0)="Yes","3"," ")</f>
        <v>3</v>
      </c>
      <c r="J669" s="20" t="str">
        <f>IF(VLOOKUP(C669,'Current OBD'!$B$6:$AL$2097,28,0)="Yes","4"," ")</f>
        <v>4</v>
      </c>
      <c r="K669" s="20" t="str">
        <f>IF(VLOOKUP(C669,'Current OBD'!$B$6:$AL$2097,29,0)="Yes","5"," ")</f>
        <v>5</v>
      </c>
      <c r="L669" s="20" t="str">
        <f>IF(VLOOKUP(C669,'Current OBD'!$B$6:$AL$2097,30,0)="Yes","6"," ")</f>
        <v>6</v>
      </c>
      <c r="M669" s="20" t="str">
        <f>IF(VLOOKUP(C669,'Current OBD'!$B$6:$AL$2097,31,0)="Yes","7"," ")</f>
        <v>7</v>
      </c>
      <c r="N669" s="20" t="str">
        <f>IF(VLOOKUP(C669,'Current OBD'!$B$6:$AL$2097,32,0)="Yes","8"," ")</f>
        <v>8</v>
      </c>
      <c r="O669" s="20" t="str">
        <f>IF(VLOOKUP(C669,'Current OBD'!$B$6:$AL$2097,33,0)="Yes","9"," ")</f>
        <v xml:space="preserve"> </v>
      </c>
      <c r="P669" s="20" t="str">
        <f>IF(VLOOKUP(C669,'Current OBD'!$B$6:$AL$2097,34,0)="Yes","10"," ")</f>
        <v xml:space="preserve"> </v>
      </c>
      <c r="Q669" s="20" t="str">
        <f>IF(VLOOKUP(C669,'Current OBD'!$B$6:$AL$2097,35,0)="Yes","11"," ")</f>
        <v xml:space="preserve"> </v>
      </c>
      <c r="R669" s="20" t="str">
        <f>IF(VLOOKUP(C669,'Current OBD'!$B$6:$AL$2097,36,0)="Yes","12"," ")</f>
        <v xml:space="preserve"> </v>
      </c>
      <c r="S669" s="44">
        <v>470</v>
      </c>
      <c r="T669" s="44">
        <v>0</v>
      </c>
      <c r="U669" s="44">
        <v>587</v>
      </c>
      <c r="V669" s="12">
        <f t="shared" si="61"/>
        <v>0.80068143100511069</v>
      </c>
      <c r="W669" s="12">
        <f t="shared" si="62"/>
        <v>0</v>
      </c>
      <c r="X669" s="12">
        <f t="shared" si="60"/>
        <v>0.80068143100511069</v>
      </c>
    </row>
    <row r="670" spans="1:24">
      <c r="A670" s="17" t="str">
        <f>VLOOKUP(C670,'Current OBD'!$B$6:$K$2098,4,0)</f>
        <v>King</v>
      </c>
      <c r="B670" s="17" t="str">
        <f>VLOOKUP(C670,'Current OBD'!$B$6:$K$2098,3,0)</f>
        <v>17-001</v>
      </c>
      <c r="C670" s="18">
        <v>662994</v>
      </c>
      <c r="D670" s="8" t="s">
        <v>4198</v>
      </c>
      <c r="E670" s="20" t="str">
        <f>IF(VLOOKUP(C670,'Current OBD'!$B$6:$AL$2097,23,0)="Yes","PK"," ")</f>
        <v xml:space="preserve"> </v>
      </c>
      <c r="F670" s="20" t="str">
        <f>IF(VLOOKUP(C670,'Current OBD'!$B$6:$AL$2097,24,0)="Yes","K"," ")</f>
        <v xml:space="preserve"> </v>
      </c>
      <c r="G670" s="20" t="str">
        <f>IF(VLOOKUP(C670,'Current OBD'!$B$6:$AL$2097,25,0)="Yes","1"," ")</f>
        <v xml:space="preserve"> </v>
      </c>
      <c r="H670" s="20" t="str">
        <f>IF(VLOOKUP(C670,'Current OBD'!$B$6:$AL$2097,26,0)="Yes","2"," ")</f>
        <v xml:space="preserve"> </v>
      </c>
      <c r="I670" s="20" t="str">
        <f>IF(VLOOKUP(C670,'Current OBD'!$B$6:$AL$2097,27,0)="Yes","3"," ")</f>
        <v xml:space="preserve"> </v>
      </c>
      <c r="J670" s="20" t="str">
        <f>IF(VLOOKUP(C670,'Current OBD'!$B$6:$AL$2097,28,0)="Yes","4"," ")</f>
        <v xml:space="preserve"> </v>
      </c>
      <c r="K670" s="20" t="str">
        <f>IF(VLOOKUP(C670,'Current OBD'!$B$6:$AL$2097,29,0)="Yes","5"," ")</f>
        <v xml:space="preserve"> </v>
      </c>
      <c r="L670" s="20" t="str">
        <f>IF(VLOOKUP(C670,'Current OBD'!$B$6:$AL$2097,30,0)="Yes","6"," ")</f>
        <v xml:space="preserve"> </v>
      </c>
      <c r="M670" s="20" t="str">
        <f>IF(VLOOKUP(C670,'Current OBD'!$B$6:$AL$2097,31,0)="Yes","7"," ")</f>
        <v xml:space="preserve"> </v>
      </c>
      <c r="N670" s="20" t="str">
        <f>IF(VLOOKUP(C670,'Current OBD'!$B$6:$AL$2097,32,0)="Yes","8"," ")</f>
        <v xml:space="preserve"> </v>
      </c>
      <c r="O670" s="20" t="str">
        <f>IF(VLOOKUP(C670,'Current OBD'!$B$6:$AL$2097,33,0)="Yes","9"," ")</f>
        <v>9</v>
      </c>
      <c r="P670" s="20" t="str">
        <f>IF(VLOOKUP(C670,'Current OBD'!$B$6:$AL$2097,34,0)="Yes","10"," ")</f>
        <v>10</v>
      </c>
      <c r="Q670" s="20" t="str">
        <f>IF(VLOOKUP(C670,'Current OBD'!$B$6:$AL$2097,35,0)="Yes","11"," ")</f>
        <v>11</v>
      </c>
      <c r="R670" s="20" t="str">
        <f>IF(VLOOKUP(C670,'Current OBD'!$B$6:$AL$2097,36,0)="Yes","12"," ")</f>
        <v>12</v>
      </c>
      <c r="S670" s="44">
        <v>46</v>
      </c>
      <c r="T670" s="44">
        <v>0</v>
      </c>
      <c r="U670" s="44">
        <v>46</v>
      </c>
      <c r="V670" s="12">
        <f t="shared" si="61"/>
        <v>1</v>
      </c>
      <c r="W670" s="12">
        <f t="shared" si="62"/>
        <v>0</v>
      </c>
      <c r="X670" s="12">
        <f t="shared" si="60"/>
        <v>1</v>
      </c>
    </row>
    <row r="671" spans="1:24">
      <c r="A671" s="17" t="str">
        <f>VLOOKUP(C671,'Current OBD'!$B$6:$K$2098,4,0)</f>
        <v>King</v>
      </c>
      <c r="B671" s="17" t="str">
        <f>VLOOKUP(C671,'Current OBD'!$B$6:$K$2098,3,0)</f>
        <v>17-001</v>
      </c>
      <c r="C671" s="18">
        <v>660429</v>
      </c>
      <c r="D671" s="8" t="s">
        <v>70</v>
      </c>
      <c r="E671" s="20" t="str">
        <f>IF(VLOOKUP(C671,'Current OBD'!$B$6:$AL$2097,23,0)="Yes","PK"," ")</f>
        <v xml:space="preserve"> </v>
      </c>
      <c r="F671" s="20" t="str">
        <f>IF(VLOOKUP(C671,'Current OBD'!$B$6:$AL$2097,24,0)="Yes","K"," ")</f>
        <v>K</v>
      </c>
      <c r="G671" s="20" t="str">
        <f>IF(VLOOKUP(C671,'Current OBD'!$B$6:$AL$2097,25,0)="Yes","1"," ")</f>
        <v>1</v>
      </c>
      <c r="H671" s="20" t="str">
        <f>IF(VLOOKUP(C671,'Current OBD'!$B$6:$AL$2097,26,0)="Yes","2"," ")</f>
        <v>2</v>
      </c>
      <c r="I671" s="20" t="str">
        <f>IF(VLOOKUP(C671,'Current OBD'!$B$6:$AL$2097,27,0)="Yes","3"," ")</f>
        <v>3</v>
      </c>
      <c r="J671" s="20" t="str">
        <f>IF(VLOOKUP(C671,'Current OBD'!$B$6:$AL$2097,28,0)="Yes","4"," ")</f>
        <v>4</v>
      </c>
      <c r="K671" s="20" t="str">
        <f>IF(VLOOKUP(C671,'Current OBD'!$B$6:$AL$2097,29,0)="Yes","5"," ")</f>
        <v>5</v>
      </c>
      <c r="L671" s="20" t="str">
        <f>IF(VLOOKUP(C671,'Current OBD'!$B$6:$AL$2097,30,0)="Yes","6"," ")</f>
        <v xml:space="preserve"> </v>
      </c>
      <c r="M671" s="20" t="str">
        <f>IF(VLOOKUP(C671,'Current OBD'!$B$6:$AL$2097,31,0)="Yes","7"," ")</f>
        <v xml:space="preserve"> </v>
      </c>
      <c r="N671" s="20" t="str">
        <f>IF(VLOOKUP(C671,'Current OBD'!$B$6:$AL$2097,32,0)="Yes","8"," ")</f>
        <v xml:space="preserve"> </v>
      </c>
      <c r="O671" s="20" t="str">
        <f>IF(VLOOKUP(C671,'Current OBD'!$B$6:$AL$2097,33,0)="Yes","9"," ")</f>
        <v xml:space="preserve"> </v>
      </c>
      <c r="P671" s="20" t="str">
        <f>IF(VLOOKUP(C671,'Current OBD'!$B$6:$AL$2097,34,0)="Yes","10"," ")</f>
        <v xml:space="preserve"> </v>
      </c>
      <c r="Q671" s="20" t="str">
        <f>IF(VLOOKUP(C671,'Current OBD'!$B$6:$AL$2097,35,0)="Yes","11"," ")</f>
        <v xml:space="preserve"> </v>
      </c>
      <c r="R671" s="20" t="str">
        <f>IF(VLOOKUP(C671,'Current OBD'!$B$6:$AL$2097,36,0)="Yes","12"," ")</f>
        <v xml:space="preserve"> </v>
      </c>
      <c r="S671" s="44">
        <v>35</v>
      </c>
      <c r="T671" s="44">
        <v>7</v>
      </c>
      <c r="U671" s="44">
        <v>155</v>
      </c>
      <c r="V671" s="12">
        <f t="shared" si="61"/>
        <v>0.22580645161290322</v>
      </c>
      <c r="W671" s="12">
        <f t="shared" si="62"/>
        <v>4.5161290322580643E-2</v>
      </c>
      <c r="X671" s="12">
        <f t="shared" si="60"/>
        <v>0.2709677419354839</v>
      </c>
    </row>
    <row r="672" spans="1:24">
      <c r="A672" s="17" t="str">
        <f>VLOOKUP(C672,'Current OBD'!$B$6:$K$2098,4,0)</f>
        <v>King</v>
      </c>
      <c r="B672" s="17" t="str">
        <f>VLOOKUP(C672,'Current OBD'!$B$6:$K$2098,3,0)</f>
        <v>17-001</v>
      </c>
      <c r="C672" s="18">
        <v>663461</v>
      </c>
      <c r="D672" s="8" t="s">
        <v>4201</v>
      </c>
      <c r="E672" s="20" t="str">
        <f>IF(VLOOKUP(C672,'Current OBD'!$B$6:$AL$2097,23,0)="Yes","PK"," ")</f>
        <v xml:space="preserve"> </v>
      </c>
      <c r="F672" s="20" t="str">
        <f>IF(VLOOKUP(C672,'Current OBD'!$B$6:$AL$2097,24,0)="Yes","K"," ")</f>
        <v xml:space="preserve"> </v>
      </c>
      <c r="G672" s="20" t="str">
        <f>IF(VLOOKUP(C672,'Current OBD'!$B$6:$AL$2097,25,0)="Yes","1"," ")</f>
        <v xml:space="preserve"> </v>
      </c>
      <c r="H672" s="20" t="str">
        <f>IF(VLOOKUP(C672,'Current OBD'!$B$6:$AL$2097,26,0)="Yes","2"," ")</f>
        <v xml:space="preserve"> </v>
      </c>
      <c r="I672" s="20" t="str">
        <f>IF(VLOOKUP(C672,'Current OBD'!$B$6:$AL$2097,27,0)="Yes","3"," ")</f>
        <v xml:space="preserve"> </v>
      </c>
      <c r="J672" s="20" t="str">
        <f>IF(VLOOKUP(C672,'Current OBD'!$B$6:$AL$2097,28,0)="Yes","4"," ")</f>
        <v xml:space="preserve"> </v>
      </c>
      <c r="K672" s="20" t="str">
        <f>IF(VLOOKUP(C672,'Current OBD'!$B$6:$AL$2097,29,0)="Yes","5"," ")</f>
        <v xml:space="preserve"> </v>
      </c>
      <c r="L672" s="20" t="str">
        <f>IF(VLOOKUP(C672,'Current OBD'!$B$6:$AL$2097,30,0)="Yes","6"," ")</f>
        <v xml:space="preserve"> </v>
      </c>
      <c r="M672" s="20" t="str">
        <f>IF(VLOOKUP(C672,'Current OBD'!$B$6:$AL$2097,31,0)="Yes","7"," ")</f>
        <v xml:space="preserve"> </v>
      </c>
      <c r="N672" s="20" t="str">
        <f>IF(VLOOKUP(C672,'Current OBD'!$B$6:$AL$2097,32,0)="Yes","8"," ")</f>
        <v xml:space="preserve"> </v>
      </c>
      <c r="O672" s="20" t="str">
        <f>IF(VLOOKUP(C672,'Current OBD'!$B$6:$AL$2097,33,0)="Yes","9"," ")</f>
        <v>9</v>
      </c>
      <c r="P672" s="20" t="str">
        <f>IF(VLOOKUP(C672,'Current OBD'!$B$6:$AL$2097,34,0)="Yes","10"," ")</f>
        <v>10</v>
      </c>
      <c r="Q672" s="20" t="str">
        <f>IF(VLOOKUP(C672,'Current OBD'!$B$6:$AL$2097,35,0)="Yes","11"," ")</f>
        <v>11</v>
      </c>
      <c r="R672" s="20" t="str">
        <f>IF(VLOOKUP(C672,'Current OBD'!$B$6:$AL$2097,36,0)="Yes","12"," ")</f>
        <v>12</v>
      </c>
      <c r="S672" s="44">
        <v>21</v>
      </c>
      <c r="T672" s="44">
        <v>3</v>
      </c>
      <c r="U672" s="44">
        <v>186</v>
      </c>
      <c r="V672" s="12">
        <f t="shared" si="61"/>
        <v>0.11290322580645161</v>
      </c>
      <c r="W672" s="12">
        <f t="shared" si="62"/>
        <v>1.6129032258064516E-2</v>
      </c>
      <c r="X672" s="12">
        <f t="shared" si="60"/>
        <v>0.12903225806451613</v>
      </c>
    </row>
    <row r="673" spans="1:24">
      <c r="A673" s="17" t="str">
        <f>VLOOKUP(C673,'Current OBD'!$B$6:$K$2098,4,0)</f>
        <v>King</v>
      </c>
      <c r="B673" s="17" t="str">
        <f>VLOOKUP(C673,'Current OBD'!$B$6:$K$2098,3,0)</f>
        <v>17-001</v>
      </c>
      <c r="C673" s="18">
        <v>660369</v>
      </c>
      <c r="D673" s="8" t="s">
        <v>4203</v>
      </c>
      <c r="E673" s="20" t="str">
        <f>IF(VLOOKUP(C673,'Current OBD'!$B$6:$AL$2097,23,0)="Yes","PK"," ")</f>
        <v>PK</v>
      </c>
      <c r="F673" s="20" t="str">
        <f>IF(VLOOKUP(C673,'Current OBD'!$B$6:$AL$2097,24,0)="Yes","K"," ")</f>
        <v>K</v>
      </c>
      <c r="G673" s="20" t="str">
        <f>IF(VLOOKUP(C673,'Current OBD'!$B$6:$AL$2097,25,0)="Yes","1"," ")</f>
        <v>1</v>
      </c>
      <c r="H673" s="20" t="str">
        <f>IF(VLOOKUP(C673,'Current OBD'!$B$6:$AL$2097,26,0)="Yes","2"," ")</f>
        <v>2</v>
      </c>
      <c r="I673" s="20" t="str">
        <f>IF(VLOOKUP(C673,'Current OBD'!$B$6:$AL$2097,27,0)="Yes","3"," ")</f>
        <v>3</v>
      </c>
      <c r="J673" s="20" t="str">
        <f>IF(VLOOKUP(C673,'Current OBD'!$B$6:$AL$2097,28,0)="Yes","4"," ")</f>
        <v>4</v>
      </c>
      <c r="K673" s="20" t="str">
        <f>IF(VLOOKUP(C673,'Current OBD'!$B$6:$AL$2097,29,0)="Yes","5"," ")</f>
        <v>5</v>
      </c>
      <c r="L673" s="20" t="str">
        <f>IF(VLOOKUP(C673,'Current OBD'!$B$6:$AL$2097,30,0)="Yes","6"," ")</f>
        <v xml:space="preserve"> </v>
      </c>
      <c r="M673" s="20" t="str">
        <f>IF(VLOOKUP(C673,'Current OBD'!$B$6:$AL$2097,31,0)="Yes","7"," ")</f>
        <v xml:space="preserve"> </v>
      </c>
      <c r="N673" s="20" t="str">
        <f>IF(VLOOKUP(C673,'Current OBD'!$B$6:$AL$2097,32,0)="Yes","8"," ")</f>
        <v xml:space="preserve"> </v>
      </c>
      <c r="O673" s="20" t="str">
        <f>IF(VLOOKUP(C673,'Current OBD'!$B$6:$AL$2097,33,0)="Yes","9"," ")</f>
        <v xml:space="preserve"> </v>
      </c>
      <c r="P673" s="20" t="str">
        <f>IF(VLOOKUP(C673,'Current OBD'!$B$6:$AL$2097,34,0)="Yes","10"," ")</f>
        <v xml:space="preserve"> </v>
      </c>
      <c r="Q673" s="20" t="str">
        <f>IF(VLOOKUP(C673,'Current OBD'!$B$6:$AL$2097,35,0)="Yes","11"," ")</f>
        <v xml:space="preserve"> </v>
      </c>
      <c r="R673" s="20" t="str">
        <f>IF(VLOOKUP(C673,'Current OBD'!$B$6:$AL$2097,36,0)="Yes","12"," ")</f>
        <v xml:space="preserve"> </v>
      </c>
      <c r="S673" s="44">
        <v>56</v>
      </c>
      <c r="T673" s="44">
        <v>5</v>
      </c>
      <c r="U673" s="44">
        <v>460</v>
      </c>
      <c r="V673" s="12">
        <f t="shared" si="61"/>
        <v>0.12173913043478261</v>
      </c>
      <c r="W673" s="12">
        <f t="shared" si="62"/>
        <v>1.0869565217391304E-2</v>
      </c>
      <c r="X673" s="12">
        <f t="shared" si="60"/>
        <v>0.13260869565217392</v>
      </c>
    </row>
    <row r="674" spans="1:24">
      <c r="A674" s="17" t="str">
        <f>VLOOKUP(C674,'Current OBD'!$B$6:$K$2098,4,0)</f>
        <v>King</v>
      </c>
      <c r="B674" s="17" t="str">
        <f>VLOOKUP(C674,'Current OBD'!$B$6:$K$2098,3,0)</f>
        <v>17-001</v>
      </c>
      <c r="C674" s="18">
        <v>660402</v>
      </c>
      <c r="D674" s="8" t="s">
        <v>4205</v>
      </c>
      <c r="E674" s="20" t="str">
        <f>IF(VLOOKUP(C674,'Current OBD'!$B$6:$AL$2097,23,0)="Yes","PK"," ")</f>
        <v xml:space="preserve"> </v>
      </c>
      <c r="F674" s="20" t="str">
        <f>IF(VLOOKUP(C674,'Current OBD'!$B$6:$AL$2097,24,0)="Yes","K"," ")</f>
        <v>K</v>
      </c>
      <c r="G674" s="20" t="str">
        <f>IF(VLOOKUP(C674,'Current OBD'!$B$6:$AL$2097,25,0)="Yes","1"," ")</f>
        <v>1</v>
      </c>
      <c r="H674" s="20" t="str">
        <f>IF(VLOOKUP(C674,'Current OBD'!$B$6:$AL$2097,26,0)="Yes","2"," ")</f>
        <v>2</v>
      </c>
      <c r="I674" s="20" t="str">
        <f>IF(VLOOKUP(C674,'Current OBD'!$B$6:$AL$2097,27,0)="Yes","3"," ")</f>
        <v>3</v>
      </c>
      <c r="J674" s="20" t="str">
        <f>IF(VLOOKUP(C674,'Current OBD'!$B$6:$AL$2097,28,0)="Yes","4"," ")</f>
        <v>4</v>
      </c>
      <c r="K674" s="20" t="str">
        <f>IF(VLOOKUP(C674,'Current OBD'!$B$6:$AL$2097,29,0)="Yes","5"," ")</f>
        <v>5</v>
      </c>
      <c r="L674" s="20" t="str">
        <f>IF(VLOOKUP(C674,'Current OBD'!$B$6:$AL$2097,30,0)="Yes","6"," ")</f>
        <v xml:space="preserve"> </v>
      </c>
      <c r="M674" s="20" t="str">
        <f>IF(VLOOKUP(C674,'Current OBD'!$B$6:$AL$2097,31,0)="Yes","7"," ")</f>
        <v xml:space="preserve"> </v>
      </c>
      <c r="N674" s="20" t="str">
        <f>IF(VLOOKUP(C674,'Current OBD'!$B$6:$AL$2097,32,0)="Yes","8"," ")</f>
        <v xml:space="preserve"> </v>
      </c>
      <c r="O674" s="20" t="str">
        <f>IF(VLOOKUP(C674,'Current OBD'!$B$6:$AL$2097,33,0)="Yes","9"," ")</f>
        <v xml:space="preserve"> </v>
      </c>
      <c r="P674" s="20" t="str">
        <f>IF(VLOOKUP(C674,'Current OBD'!$B$6:$AL$2097,34,0)="Yes","10"," ")</f>
        <v xml:space="preserve"> </v>
      </c>
      <c r="Q674" s="20" t="str">
        <f>IF(VLOOKUP(C674,'Current OBD'!$B$6:$AL$2097,35,0)="Yes","11"," ")</f>
        <v xml:space="preserve"> </v>
      </c>
      <c r="R674" s="20" t="str">
        <f>IF(VLOOKUP(C674,'Current OBD'!$B$6:$AL$2097,36,0)="Yes","12"," ")</f>
        <v xml:space="preserve"> </v>
      </c>
      <c r="S674" s="44">
        <v>205</v>
      </c>
      <c r="T674" s="44">
        <v>0</v>
      </c>
      <c r="U674" s="44">
        <v>467</v>
      </c>
      <c r="V674" s="12">
        <f t="shared" ref="V674:V686" si="63">S674/U674</f>
        <v>0.43897216274089934</v>
      </c>
      <c r="W674" s="12">
        <f t="shared" ref="W674:W686" si="64">T674/U674</f>
        <v>0</v>
      </c>
      <c r="X674" s="12">
        <f t="shared" si="60"/>
        <v>0.43897216274089934</v>
      </c>
    </row>
    <row r="675" spans="1:24">
      <c r="A675" s="17" t="str">
        <f>VLOOKUP(C675,'Current OBD'!$B$6:$K$2098,4,0)</f>
        <v>King</v>
      </c>
      <c r="B675" s="17" t="str">
        <f>VLOOKUP(C675,'Current OBD'!$B$6:$K$2098,3,0)</f>
        <v>17-001</v>
      </c>
      <c r="C675" s="18">
        <v>660431</v>
      </c>
      <c r="D675" s="8" t="s">
        <v>4207</v>
      </c>
      <c r="E675" s="20" t="str">
        <f>IF(VLOOKUP(C675,'Current OBD'!$B$6:$AL$2097,23,0)="Yes","PK"," ")</f>
        <v xml:space="preserve"> </v>
      </c>
      <c r="F675" s="20" t="str">
        <f>IF(VLOOKUP(C675,'Current OBD'!$B$6:$AL$2097,24,0)="Yes","K"," ")</f>
        <v>K</v>
      </c>
      <c r="G675" s="20" t="str">
        <f>IF(VLOOKUP(C675,'Current OBD'!$B$6:$AL$2097,25,0)="Yes","1"," ")</f>
        <v>1</v>
      </c>
      <c r="H675" s="20" t="str">
        <f>IF(VLOOKUP(C675,'Current OBD'!$B$6:$AL$2097,26,0)="Yes","2"," ")</f>
        <v>2</v>
      </c>
      <c r="I675" s="20" t="str">
        <f>IF(VLOOKUP(C675,'Current OBD'!$B$6:$AL$2097,27,0)="Yes","3"," ")</f>
        <v>3</v>
      </c>
      <c r="J675" s="20" t="str">
        <f>IF(VLOOKUP(C675,'Current OBD'!$B$6:$AL$2097,28,0)="Yes","4"," ")</f>
        <v>4</v>
      </c>
      <c r="K675" s="20" t="str">
        <f>IF(VLOOKUP(C675,'Current OBD'!$B$6:$AL$2097,29,0)="Yes","5"," ")</f>
        <v>5</v>
      </c>
      <c r="L675" s="20" t="str">
        <f>IF(VLOOKUP(C675,'Current OBD'!$B$6:$AL$2097,30,0)="Yes","6"," ")</f>
        <v>6</v>
      </c>
      <c r="M675" s="20" t="str">
        <f>IF(VLOOKUP(C675,'Current OBD'!$B$6:$AL$2097,31,0)="Yes","7"," ")</f>
        <v>7</v>
      </c>
      <c r="N675" s="20" t="str">
        <f>IF(VLOOKUP(C675,'Current OBD'!$B$6:$AL$2097,32,0)="Yes","8"," ")</f>
        <v>8</v>
      </c>
      <c r="O675" s="20" t="str">
        <f>IF(VLOOKUP(C675,'Current OBD'!$B$6:$AL$2097,33,0)="Yes","9"," ")</f>
        <v xml:space="preserve"> </v>
      </c>
      <c r="P675" s="20" t="str">
        <f>IF(VLOOKUP(C675,'Current OBD'!$B$6:$AL$2097,34,0)="Yes","10"," ")</f>
        <v xml:space="preserve"> </v>
      </c>
      <c r="Q675" s="20" t="str">
        <f>IF(VLOOKUP(C675,'Current OBD'!$B$6:$AL$2097,35,0)="Yes","11"," ")</f>
        <v xml:space="preserve"> </v>
      </c>
      <c r="R675" s="20" t="str">
        <f>IF(VLOOKUP(C675,'Current OBD'!$B$6:$AL$2097,36,0)="Yes","12"," ")</f>
        <v xml:space="preserve"> </v>
      </c>
      <c r="S675" s="44">
        <v>91</v>
      </c>
      <c r="T675" s="44">
        <v>26</v>
      </c>
      <c r="U675" s="44">
        <v>478</v>
      </c>
      <c r="V675" s="12">
        <f t="shared" si="63"/>
        <v>0.1903765690376569</v>
      </c>
      <c r="W675" s="12">
        <f t="shared" si="64"/>
        <v>5.4393305439330547E-2</v>
      </c>
      <c r="X675" s="12">
        <f t="shared" si="60"/>
        <v>0.24476987447698745</v>
      </c>
    </row>
    <row r="676" spans="1:24">
      <c r="A676" s="17" t="str">
        <f>VLOOKUP(C676,'Current OBD'!$B$6:$K$2098,4,0)</f>
        <v>King</v>
      </c>
      <c r="B676" s="17" t="str">
        <f>VLOOKUP(C676,'Current OBD'!$B$6:$K$2098,3,0)</f>
        <v>17-001</v>
      </c>
      <c r="C676" s="18">
        <v>660432</v>
      </c>
      <c r="D676" s="8" t="s">
        <v>4209</v>
      </c>
      <c r="E676" s="20" t="str">
        <f>IF(VLOOKUP(C676,'Current OBD'!$B$6:$AL$2097,23,0)="Yes","PK"," ")</f>
        <v xml:space="preserve"> </v>
      </c>
      <c r="F676" s="20" t="str">
        <f>IF(VLOOKUP(C676,'Current OBD'!$B$6:$AL$2097,24,0)="Yes","K"," ")</f>
        <v xml:space="preserve"> </v>
      </c>
      <c r="G676" s="20" t="str">
        <f>IF(VLOOKUP(C676,'Current OBD'!$B$6:$AL$2097,25,0)="Yes","1"," ")</f>
        <v xml:space="preserve"> </v>
      </c>
      <c r="H676" s="20" t="str">
        <f>IF(VLOOKUP(C676,'Current OBD'!$B$6:$AL$2097,26,0)="Yes","2"," ")</f>
        <v xml:space="preserve"> </v>
      </c>
      <c r="I676" s="20" t="str">
        <f>IF(VLOOKUP(C676,'Current OBD'!$B$6:$AL$2097,27,0)="Yes","3"," ")</f>
        <v xml:space="preserve"> </v>
      </c>
      <c r="J676" s="20" t="str">
        <f>IF(VLOOKUP(C676,'Current OBD'!$B$6:$AL$2097,28,0)="Yes","4"," ")</f>
        <v xml:space="preserve"> </v>
      </c>
      <c r="K676" s="20" t="str">
        <f>IF(VLOOKUP(C676,'Current OBD'!$B$6:$AL$2097,29,0)="Yes","5"," ")</f>
        <v xml:space="preserve"> </v>
      </c>
      <c r="L676" s="20" t="str">
        <f>IF(VLOOKUP(C676,'Current OBD'!$B$6:$AL$2097,30,0)="Yes","6"," ")</f>
        <v xml:space="preserve"> </v>
      </c>
      <c r="M676" s="20" t="str">
        <f>IF(VLOOKUP(C676,'Current OBD'!$B$6:$AL$2097,31,0)="Yes","7"," ")</f>
        <v xml:space="preserve"> </v>
      </c>
      <c r="N676" s="20" t="str">
        <f>IF(VLOOKUP(C676,'Current OBD'!$B$6:$AL$2097,32,0)="Yes","8"," ")</f>
        <v xml:space="preserve"> </v>
      </c>
      <c r="O676" s="20" t="str">
        <f>IF(VLOOKUP(C676,'Current OBD'!$B$6:$AL$2097,33,0)="Yes","9"," ")</f>
        <v>9</v>
      </c>
      <c r="P676" s="20" t="str">
        <f>IF(VLOOKUP(C676,'Current OBD'!$B$6:$AL$2097,34,0)="Yes","10"," ")</f>
        <v>10</v>
      </c>
      <c r="Q676" s="20" t="str">
        <f>IF(VLOOKUP(C676,'Current OBD'!$B$6:$AL$2097,35,0)="Yes","11"," ")</f>
        <v>11</v>
      </c>
      <c r="R676" s="20" t="str">
        <f>IF(VLOOKUP(C676,'Current OBD'!$B$6:$AL$2097,36,0)="Yes","12"," ")</f>
        <v>12</v>
      </c>
      <c r="S676" s="44">
        <v>28</v>
      </c>
      <c r="T676" s="44">
        <v>0</v>
      </c>
      <c r="U676" s="44">
        <v>34</v>
      </c>
      <c r="V676" s="12">
        <f t="shared" si="63"/>
        <v>0.82352941176470584</v>
      </c>
      <c r="W676" s="12">
        <f t="shared" si="64"/>
        <v>0</v>
      </c>
      <c r="X676" s="12">
        <f t="shared" si="60"/>
        <v>0.82352941176470584</v>
      </c>
    </row>
    <row r="677" spans="1:24">
      <c r="A677" s="17" t="str">
        <f>VLOOKUP(C677,'Current OBD'!$B$6:$K$2098,4,0)</f>
        <v>King</v>
      </c>
      <c r="B677" s="17" t="str">
        <f>VLOOKUP(C677,'Current OBD'!$B$6:$K$2098,3,0)</f>
        <v>17-001</v>
      </c>
      <c r="C677" s="18">
        <v>660434</v>
      </c>
      <c r="D677" s="8" t="s">
        <v>1439</v>
      </c>
      <c r="E677" s="20" t="str">
        <f>IF(VLOOKUP(C677,'Current OBD'!$B$6:$AL$2097,23,0)="Yes","PK"," ")</f>
        <v xml:space="preserve"> </v>
      </c>
      <c r="F677" s="20" t="str">
        <f>IF(VLOOKUP(C677,'Current OBD'!$B$6:$AL$2097,24,0)="Yes","K"," ")</f>
        <v>K</v>
      </c>
      <c r="G677" s="20" t="str">
        <f>IF(VLOOKUP(C677,'Current OBD'!$B$6:$AL$2097,25,0)="Yes","1"," ")</f>
        <v>1</v>
      </c>
      <c r="H677" s="20" t="str">
        <f>IF(VLOOKUP(C677,'Current OBD'!$B$6:$AL$2097,26,0)="Yes","2"," ")</f>
        <v>2</v>
      </c>
      <c r="I677" s="20" t="str">
        <f>IF(VLOOKUP(C677,'Current OBD'!$B$6:$AL$2097,27,0)="Yes","3"," ")</f>
        <v>3</v>
      </c>
      <c r="J677" s="20" t="str">
        <f>IF(VLOOKUP(C677,'Current OBD'!$B$6:$AL$2097,28,0)="Yes","4"," ")</f>
        <v>4</v>
      </c>
      <c r="K677" s="20" t="str">
        <f>IF(VLOOKUP(C677,'Current OBD'!$B$6:$AL$2097,29,0)="Yes","5"," ")</f>
        <v>5</v>
      </c>
      <c r="L677" s="20" t="str">
        <f>IF(VLOOKUP(C677,'Current OBD'!$B$6:$AL$2097,30,0)="Yes","6"," ")</f>
        <v xml:space="preserve"> </v>
      </c>
      <c r="M677" s="20" t="str">
        <f>IF(VLOOKUP(C677,'Current OBD'!$B$6:$AL$2097,31,0)="Yes","7"," ")</f>
        <v xml:space="preserve"> </v>
      </c>
      <c r="N677" s="20" t="str">
        <f>IF(VLOOKUP(C677,'Current OBD'!$B$6:$AL$2097,32,0)="Yes","8"," ")</f>
        <v xml:space="preserve"> </v>
      </c>
      <c r="O677" s="20" t="str">
        <f>IF(VLOOKUP(C677,'Current OBD'!$B$6:$AL$2097,33,0)="Yes","9"," ")</f>
        <v xml:space="preserve"> </v>
      </c>
      <c r="P677" s="20" t="str">
        <f>IF(VLOOKUP(C677,'Current OBD'!$B$6:$AL$2097,34,0)="Yes","10"," ")</f>
        <v xml:space="preserve"> </v>
      </c>
      <c r="Q677" s="20" t="str">
        <f>IF(VLOOKUP(C677,'Current OBD'!$B$6:$AL$2097,35,0)="Yes","11"," ")</f>
        <v xml:space="preserve"> </v>
      </c>
      <c r="R677" s="20" t="str">
        <f>IF(VLOOKUP(C677,'Current OBD'!$B$6:$AL$2097,36,0)="Yes","12"," ")</f>
        <v xml:space="preserve"> </v>
      </c>
      <c r="S677" s="44">
        <v>21</v>
      </c>
      <c r="T677" s="44">
        <v>5</v>
      </c>
      <c r="U677" s="44">
        <v>284</v>
      </c>
      <c r="V677" s="12">
        <f t="shared" si="63"/>
        <v>7.3943661971830985E-2</v>
      </c>
      <c r="W677" s="12">
        <f t="shared" si="64"/>
        <v>1.7605633802816902E-2</v>
      </c>
      <c r="X677" s="12">
        <f t="shared" si="60"/>
        <v>9.154929577464789E-2</v>
      </c>
    </row>
    <row r="678" spans="1:24">
      <c r="A678" s="17" t="str">
        <f>VLOOKUP(C678,'Current OBD'!$B$6:$K$2098,4,0)</f>
        <v>King</v>
      </c>
      <c r="B678" s="17" t="str">
        <f>VLOOKUP(C678,'Current OBD'!$B$6:$K$2098,3,0)</f>
        <v>17-001</v>
      </c>
      <c r="C678" s="18">
        <v>660435</v>
      </c>
      <c r="D678" s="8" t="s">
        <v>4212</v>
      </c>
      <c r="E678" s="20" t="str">
        <f>IF(VLOOKUP(C678,'Current OBD'!$B$6:$AL$2097,23,0)="Yes","PK"," ")</f>
        <v xml:space="preserve"> </v>
      </c>
      <c r="F678" s="20" t="str">
        <f>IF(VLOOKUP(C678,'Current OBD'!$B$6:$AL$2097,24,0)="Yes","K"," ")</f>
        <v>K</v>
      </c>
      <c r="G678" s="20" t="str">
        <f>IF(VLOOKUP(C678,'Current OBD'!$B$6:$AL$2097,25,0)="Yes","1"," ")</f>
        <v>1</v>
      </c>
      <c r="H678" s="20" t="str">
        <f>IF(VLOOKUP(C678,'Current OBD'!$B$6:$AL$2097,26,0)="Yes","2"," ")</f>
        <v>2</v>
      </c>
      <c r="I678" s="20" t="str">
        <f>IF(VLOOKUP(C678,'Current OBD'!$B$6:$AL$2097,27,0)="Yes","3"," ")</f>
        <v>3</v>
      </c>
      <c r="J678" s="20" t="str">
        <f>IF(VLOOKUP(C678,'Current OBD'!$B$6:$AL$2097,28,0)="Yes","4"," ")</f>
        <v>4</v>
      </c>
      <c r="K678" s="20" t="str">
        <f>IF(VLOOKUP(C678,'Current OBD'!$B$6:$AL$2097,29,0)="Yes","5"," ")</f>
        <v>5</v>
      </c>
      <c r="L678" s="20" t="str">
        <f>IF(VLOOKUP(C678,'Current OBD'!$B$6:$AL$2097,30,0)="Yes","6"," ")</f>
        <v xml:space="preserve"> </v>
      </c>
      <c r="M678" s="20" t="str">
        <f>IF(VLOOKUP(C678,'Current OBD'!$B$6:$AL$2097,31,0)="Yes","7"," ")</f>
        <v xml:space="preserve"> </v>
      </c>
      <c r="N678" s="20" t="str">
        <f>IF(VLOOKUP(C678,'Current OBD'!$B$6:$AL$2097,32,0)="Yes","8"," ")</f>
        <v xml:space="preserve"> </v>
      </c>
      <c r="O678" s="20" t="str">
        <f>IF(VLOOKUP(C678,'Current OBD'!$B$6:$AL$2097,33,0)="Yes","9"," ")</f>
        <v xml:space="preserve"> </v>
      </c>
      <c r="P678" s="20" t="str">
        <f>IF(VLOOKUP(C678,'Current OBD'!$B$6:$AL$2097,34,0)="Yes","10"," ")</f>
        <v xml:space="preserve"> </v>
      </c>
      <c r="Q678" s="20" t="str">
        <f>IF(VLOOKUP(C678,'Current OBD'!$B$6:$AL$2097,35,0)="Yes","11"," ")</f>
        <v xml:space="preserve"> </v>
      </c>
      <c r="R678" s="20" t="str">
        <f>IF(VLOOKUP(C678,'Current OBD'!$B$6:$AL$2097,36,0)="Yes","12"," ")</f>
        <v xml:space="preserve"> </v>
      </c>
      <c r="S678" s="44">
        <v>109</v>
      </c>
      <c r="T678" s="44">
        <v>0</v>
      </c>
      <c r="U678" s="44">
        <v>271</v>
      </c>
      <c r="V678" s="12">
        <f t="shared" si="63"/>
        <v>0.40221402214022139</v>
      </c>
      <c r="W678" s="12">
        <f t="shared" si="64"/>
        <v>0</v>
      </c>
      <c r="X678" s="12">
        <f t="shared" si="60"/>
        <v>0.40221402214022139</v>
      </c>
    </row>
    <row r="679" spans="1:24">
      <c r="A679" s="17" t="str">
        <f>VLOOKUP(C679,'Current OBD'!$B$6:$K$2098,4,0)</f>
        <v>King</v>
      </c>
      <c r="B679" s="17" t="str">
        <f>VLOOKUP(C679,'Current OBD'!$B$6:$K$2098,3,0)</f>
        <v>17-001</v>
      </c>
      <c r="C679" s="18">
        <v>660436</v>
      </c>
      <c r="D679" s="8" t="s">
        <v>3314</v>
      </c>
      <c r="E679" s="20" t="str">
        <f>IF(VLOOKUP(C679,'Current OBD'!$B$6:$AL$2097,23,0)="Yes","PK"," ")</f>
        <v xml:space="preserve"> </v>
      </c>
      <c r="F679" s="20" t="str">
        <f>IF(VLOOKUP(C679,'Current OBD'!$B$6:$AL$2097,24,0)="Yes","K"," ")</f>
        <v xml:space="preserve"> </v>
      </c>
      <c r="G679" s="20" t="str">
        <f>IF(VLOOKUP(C679,'Current OBD'!$B$6:$AL$2097,25,0)="Yes","1"," ")</f>
        <v xml:space="preserve"> </v>
      </c>
      <c r="H679" s="20" t="str">
        <f>IF(VLOOKUP(C679,'Current OBD'!$B$6:$AL$2097,26,0)="Yes","2"," ")</f>
        <v xml:space="preserve"> </v>
      </c>
      <c r="I679" s="20" t="str">
        <f>IF(VLOOKUP(C679,'Current OBD'!$B$6:$AL$2097,27,0)="Yes","3"," ")</f>
        <v xml:space="preserve"> </v>
      </c>
      <c r="J679" s="20" t="str">
        <f>IF(VLOOKUP(C679,'Current OBD'!$B$6:$AL$2097,28,0)="Yes","4"," ")</f>
        <v xml:space="preserve"> </v>
      </c>
      <c r="K679" s="20" t="str">
        <f>IF(VLOOKUP(C679,'Current OBD'!$B$6:$AL$2097,29,0)="Yes","5"," ")</f>
        <v xml:space="preserve"> </v>
      </c>
      <c r="L679" s="20" t="str">
        <f>IF(VLOOKUP(C679,'Current OBD'!$B$6:$AL$2097,30,0)="Yes","6"," ")</f>
        <v>6</v>
      </c>
      <c r="M679" s="20" t="str">
        <f>IF(VLOOKUP(C679,'Current OBD'!$B$6:$AL$2097,31,0)="Yes","7"," ")</f>
        <v>7</v>
      </c>
      <c r="N679" s="20" t="str">
        <f>IF(VLOOKUP(C679,'Current OBD'!$B$6:$AL$2097,32,0)="Yes","8"," ")</f>
        <v>8</v>
      </c>
      <c r="O679" s="20" t="str">
        <f>IF(VLOOKUP(C679,'Current OBD'!$B$6:$AL$2097,33,0)="Yes","9"," ")</f>
        <v xml:space="preserve"> </v>
      </c>
      <c r="P679" s="20" t="str">
        <f>IF(VLOOKUP(C679,'Current OBD'!$B$6:$AL$2097,34,0)="Yes","10"," ")</f>
        <v xml:space="preserve"> </v>
      </c>
      <c r="Q679" s="20" t="str">
        <f>IF(VLOOKUP(C679,'Current OBD'!$B$6:$AL$2097,35,0)="Yes","11"," ")</f>
        <v xml:space="preserve"> </v>
      </c>
      <c r="R679" s="20" t="str">
        <f>IF(VLOOKUP(C679,'Current OBD'!$B$6:$AL$2097,36,0)="Yes","12"," ")</f>
        <v xml:space="preserve"> </v>
      </c>
      <c r="S679" s="44">
        <v>376</v>
      </c>
      <c r="T679" s="44">
        <v>0</v>
      </c>
      <c r="U679" s="44">
        <v>552</v>
      </c>
      <c r="V679" s="12">
        <f t="shared" si="63"/>
        <v>0.6811594202898551</v>
      </c>
      <c r="W679" s="12">
        <f t="shared" si="64"/>
        <v>0</v>
      </c>
      <c r="X679" s="12">
        <f t="shared" si="60"/>
        <v>0.6811594202898551</v>
      </c>
    </row>
    <row r="680" spans="1:24">
      <c r="A680" s="17" t="str">
        <f>VLOOKUP(C680,'Current OBD'!$B$6:$K$2098,4,0)</f>
        <v>King</v>
      </c>
      <c r="B680" s="17" t="str">
        <f>VLOOKUP(C680,'Current OBD'!$B$6:$K$2098,3,0)</f>
        <v>17-001</v>
      </c>
      <c r="C680" s="18">
        <v>660440</v>
      </c>
      <c r="D680" s="8" t="s">
        <v>4216</v>
      </c>
      <c r="E680" s="20" t="str">
        <f>IF(VLOOKUP(C680,'Current OBD'!$B$6:$AL$2097,23,0)="Yes","PK"," ")</f>
        <v xml:space="preserve"> </v>
      </c>
      <c r="F680" s="20" t="str">
        <f>IF(VLOOKUP(C680,'Current OBD'!$B$6:$AL$2097,24,0)="Yes","K"," ")</f>
        <v>K</v>
      </c>
      <c r="G680" s="20" t="str">
        <f>IF(VLOOKUP(C680,'Current OBD'!$B$6:$AL$2097,25,0)="Yes","1"," ")</f>
        <v>1</v>
      </c>
      <c r="H680" s="20" t="str">
        <f>IF(VLOOKUP(C680,'Current OBD'!$B$6:$AL$2097,26,0)="Yes","2"," ")</f>
        <v>2</v>
      </c>
      <c r="I680" s="20" t="str">
        <f>IF(VLOOKUP(C680,'Current OBD'!$B$6:$AL$2097,27,0)="Yes","3"," ")</f>
        <v>3</v>
      </c>
      <c r="J680" s="20" t="str">
        <f>IF(VLOOKUP(C680,'Current OBD'!$B$6:$AL$2097,28,0)="Yes","4"," ")</f>
        <v>4</v>
      </c>
      <c r="K680" s="20" t="str">
        <f>IF(VLOOKUP(C680,'Current OBD'!$B$6:$AL$2097,29,0)="Yes","5"," ")</f>
        <v>5</v>
      </c>
      <c r="L680" s="20" t="str">
        <f>IF(VLOOKUP(C680,'Current OBD'!$B$6:$AL$2097,30,0)="Yes","6"," ")</f>
        <v xml:space="preserve"> </v>
      </c>
      <c r="M680" s="20" t="str">
        <f>IF(VLOOKUP(C680,'Current OBD'!$B$6:$AL$2097,31,0)="Yes","7"," ")</f>
        <v xml:space="preserve"> </v>
      </c>
      <c r="N680" s="20" t="str">
        <f>IF(VLOOKUP(C680,'Current OBD'!$B$6:$AL$2097,32,0)="Yes","8"," ")</f>
        <v xml:space="preserve"> </v>
      </c>
      <c r="O680" s="20" t="str">
        <f>IF(VLOOKUP(C680,'Current OBD'!$B$6:$AL$2097,33,0)="Yes","9"," ")</f>
        <v xml:space="preserve"> </v>
      </c>
      <c r="P680" s="20" t="str">
        <f>IF(VLOOKUP(C680,'Current OBD'!$B$6:$AL$2097,34,0)="Yes","10"," ")</f>
        <v xml:space="preserve"> </v>
      </c>
      <c r="Q680" s="20" t="str">
        <f>IF(VLOOKUP(C680,'Current OBD'!$B$6:$AL$2097,35,0)="Yes","11"," ")</f>
        <v xml:space="preserve"> </v>
      </c>
      <c r="R680" s="20" t="str">
        <f>IF(VLOOKUP(C680,'Current OBD'!$B$6:$AL$2097,36,0)="Yes","12"," ")</f>
        <v xml:space="preserve"> </v>
      </c>
      <c r="S680" s="44">
        <v>29</v>
      </c>
      <c r="T680" s="44">
        <v>5</v>
      </c>
      <c r="U680" s="44">
        <v>357</v>
      </c>
      <c r="V680" s="12">
        <f t="shared" si="63"/>
        <v>8.1232492997198882E-2</v>
      </c>
      <c r="W680" s="12">
        <f t="shared" si="64"/>
        <v>1.4005602240896359E-2</v>
      </c>
      <c r="X680" s="12">
        <f t="shared" si="60"/>
        <v>9.5238095238095233E-2</v>
      </c>
    </row>
    <row r="681" spans="1:24">
      <c r="A681" s="17" t="str">
        <f>VLOOKUP(C681,'Current OBD'!$B$6:$K$2098,4,0)</f>
        <v>King</v>
      </c>
      <c r="B681" s="17" t="str">
        <f>VLOOKUP(C681,'Current OBD'!$B$6:$K$2098,3,0)</f>
        <v>17-001</v>
      </c>
      <c r="C681" s="18">
        <v>659695</v>
      </c>
      <c r="D681" s="8" t="s">
        <v>4218</v>
      </c>
      <c r="E681" s="20" t="str">
        <f>IF(VLOOKUP(C681,'Current OBD'!$B$6:$AL$2097,23,0)="Yes","PK"," ")</f>
        <v>PK</v>
      </c>
      <c r="F681" s="20" t="str">
        <f>IF(VLOOKUP(C681,'Current OBD'!$B$6:$AL$2097,24,0)="Yes","K"," ")</f>
        <v>K</v>
      </c>
      <c r="G681" s="20" t="str">
        <f>IF(VLOOKUP(C681,'Current OBD'!$B$6:$AL$2097,25,0)="Yes","1"," ")</f>
        <v>1</v>
      </c>
      <c r="H681" s="20" t="str">
        <f>IF(VLOOKUP(C681,'Current OBD'!$B$6:$AL$2097,26,0)="Yes","2"," ")</f>
        <v>2</v>
      </c>
      <c r="I681" s="20" t="str">
        <f>IF(VLOOKUP(C681,'Current OBD'!$B$6:$AL$2097,27,0)="Yes","3"," ")</f>
        <v>3</v>
      </c>
      <c r="J681" s="20" t="str">
        <f>IF(VLOOKUP(C681,'Current OBD'!$B$6:$AL$2097,28,0)="Yes","4"," ")</f>
        <v>4</v>
      </c>
      <c r="K681" s="20" t="str">
        <f>IF(VLOOKUP(C681,'Current OBD'!$B$6:$AL$2097,29,0)="Yes","5"," ")</f>
        <v>5</v>
      </c>
      <c r="L681" s="20" t="str">
        <f>IF(VLOOKUP(C681,'Current OBD'!$B$6:$AL$2097,30,0)="Yes","6"," ")</f>
        <v xml:space="preserve"> </v>
      </c>
      <c r="M681" s="20" t="str">
        <f>IF(VLOOKUP(C681,'Current OBD'!$B$6:$AL$2097,31,0)="Yes","7"," ")</f>
        <v xml:space="preserve"> </v>
      </c>
      <c r="N681" s="20" t="str">
        <f>IF(VLOOKUP(C681,'Current OBD'!$B$6:$AL$2097,32,0)="Yes","8"," ")</f>
        <v xml:space="preserve"> </v>
      </c>
      <c r="O681" s="20" t="str">
        <f>IF(VLOOKUP(C681,'Current OBD'!$B$6:$AL$2097,33,0)="Yes","9"," ")</f>
        <v xml:space="preserve"> </v>
      </c>
      <c r="P681" s="20" t="str">
        <f>IF(VLOOKUP(C681,'Current OBD'!$B$6:$AL$2097,34,0)="Yes","10"," ")</f>
        <v xml:space="preserve"> </v>
      </c>
      <c r="Q681" s="20" t="str">
        <f>IF(VLOOKUP(C681,'Current OBD'!$B$6:$AL$2097,35,0)="Yes","11"," ")</f>
        <v xml:space="preserve"> </v>
      </c>
      <c r="R681" s="20" t="str">
        <f>IF(VLOOKUP(C681,'Current OBD'!$B$6:$AL$2097,36,0)="Yes","12"," ")</f>
        <v xml:space="preserve"> </v>
      </c>
      <c r="S681" s="44">
        <v>356</v>
      </c>
      <c r="T681" s="44">
        <v>0</v>
      </c>
      <c r="U681" s="44">
        <v>356</v>
      </c>
      <c r="V681" s="12">
        <f t="shared" si="63"/>
        <v>1</v>
      </c>
      <c r="W681" s="12">
        <f t="shared" si="64"/>
        <v>0</v>
      </c>
      <c r="X681" s="12">
        <f t="shared" si="60"/>
        <v>1</v>
      </c>
    </row>
    <row r="682" spans="1:24">
      <c r="A682" s="17" t="str">
        <f>VLOOKUP(C682,'Current OBD'!$B$6:$K$2098,4,0)</f>
        <v>King</v>
      </c>
      <c r="B682" s="17" t="str">
        <f>VLOOKUP(C682,'Current OBD'!$B$6:$K$2098,3,0)</f>
        <v>17-001</v>
      </c>
      <c r="C682" s="18">
        <v>660441</v>
      </c>
      <c r="D682" s="8" t="s">
        <v>4220</v>
      </c>
      <c r="E682" s="20" t="str">
        <f>IF(VLOOKUP(C682,'Current OBD'!$B$6:$AL$2097,23,0)="Yes","PK"," ")</f>
        <v xml:space="preserve"> </v>
      </c>
      <c r="F682" s="20" t="str">
        <f>IF(VLOOKUP(C682,'Current OBD'!$B$6:$AL$2097,24,0)="Yes","K"," ")</f>
        <v xml:space="preserve"> </v>
      </c>
      <c r="G682" s="20" t="str">
        <f>IF(VLOOKUP(C682,'Current OBD'!$B$6:$AL$2097,25,0)="Yes","1"," ")</f>
        <v xml:space="preserve"> </v>
      </c>
      <c r="H682" s="20" t="str">
        <f>IF(VLOOKUP(C682,'Current OBD'!$B$6:$AL$2097,26,0)="Yes","2"," ")</f>
        <v xml:space="preserve"> </v>
      </c>
      <c r="I682" s="20" t="str">
        <f>IF(VLOOKUP(C682,'Current OBD'!$B$6:$AL$2097,27,0)="Yes","3"," ")</f>
        <v xml:space="preserve"> </v>
      </c>
      <c r="J682" s="20" t="str">
        <f>IF(VLOOKUP(C682,'Current OBD'!$B$6:$AL$2097,28,0)="Yes","4"," ")</f>
        <v xml:space="preserve"> </v>
      </c>
      <c r="K682" s="20" t="str">
        <f>IF(VLOOKUP(C682,'Current OBD'!$B$6:$AL$2097,29,0)="Yes","5"," ")</f>
        <v xml:space="preserve"> </v>
      </c>
      <c r="L682" s="20" t="str">
        <f>IF(VLOOKUP(C682,'Current OBD'!$B$6:$AL$2097,30,0)="Yes","6"," ")</f>
        <v xml:space="preserve"> </v>
      </c>
      <c r="M682" s="20" t="str">
        <f>IF(VLOOKUP(C682,'Current OBD'!$B$6:$AL$2097,31,0)="Yes","7"," ")</f>
        <v xml:space="preserve"> </v>
      </c>
      <c r="N682" s="20" t="str">
        <f>IF(VLOOKUP(C682,'Current OBD'!$B$6:$AL$2097,32,0)="Yes","8"," ")</f>
        <v xml:space="preserve"> </v>
      </c>
      <c r="O682" s="20" t="str">
        <f>IF(VLOOKUP(C682,'Current OBD'!$B$6:$AL$2097,33,0)="Yes","9"," ")</f>
        <v>9</v>
      </c>
      <c r="P682" s="20" t="str">
        <f>IF(VLOOKUP(C682,'Current OBD'!$B$6:$AL$2097,34,0)="Yes","10"," ")</f>
        <v>10</v>
      </c>
      <c r="Q682" s="20" t="str">
        <f>IF(VLOOKUP(C682,'Current OBD'!$B$6:$AL$2097,35,0)="Yes","11"," ")</f>
        <v>11</v>
      </c>
      <c r="R682" s="20" t="str">
        <f>IF(VLOOKUP(C682,'Current OBD'!$B$6:$AL$2097,36,0)="Yes","12"," ")</f>
        <v>12</v>
      </c>
      <c r="S682" s="44">
        <v>172</v>
      </c>
      <c r="T682" s="44">
        <v>38</v>
      </c>
      <c r="U682" s="44">
        <v>1406</v>
      </c>
      <c r="V682" s="12">
        <f t="shared" si="63"/>
        <v>0.12233285917496443</v>
      </c>
      <c r="W682" s="12">
        <f t="shared" si="64"/>
        <v>2.7027027027027029E-2</v>
      </c>
      <c r="X682" s="12">
        <f t="shared" si="60"/>
        <v>0.14935988620199148</v>
      </c>
    </row>
    <row r="683" spans="1:24">
      <c r="A683" s="17" t="str">
        <f>VLOOKUP(C683,'Current OBD'!$B$6:$K$2098,4,0)</f>
        <v>King</v>
      </c>
      <c r="B683" s="17" t="str">
        <f>VLOOKUP(C683,'Current OBD'!$B$6:$K$2098,3,0)</f>
        <v>17-001</v>
      </c>
      <c r="C683" s="18">
        <v>660442</v>
      </c>
      <c r="D683" s="8" t="s">
        <v>4222</v>
      </c>
      <c r="E683" s="20" t="str">
        <f>IF(VLOOKUP(C683,'Current OBD'!$B$6:$AL$2097,23,0)="Yes","PK"," ")</f>
        <v xml:space="preserve"> </v>
      </c>
      <c r="F683" s="20" t="str">
        <f>IF(VLOOKUP(C683,'Current OBD'!$B$6:$AL$2097,24,0)="Yes","K"," ")</f>
        <v>K</v>
      </c>
      <c r="G683" s="20" t="str">
        <f>IF(VLOOKUP(C683,'Current OBD'!$B$6:$AL$2097,25,0)="Yes","1"," ")</f>
        <v>1</v>
      </c>
      <c r="H683" s="20" t="str">
        <f>IF(VLOOKUP(C683,'Current OBD'!$B$6:$AL$2097,26,0)="Yes","2"," ")</f>
        <v>2</v>
      </c>
      <c r="I683" s="20" t="str">
        <f>IF(VLOOKUP(C683,'Current OBD'!$B$6:$AL$2097,27,0)="Yes","3"," ")</f>
        <v>3</v>
      </c>
      <c r="J683" s="20" t="str">
        <f>IF(VLOOKUP(C683,'Current OBD'!$B$6:$AL$2097,28,0)="Yes","4"," ")</f>
        <v>4</v>
      </c>
      <c r="K683" s="20" t="str">
        <f>IF(VLOOKUP(C683,'Current OBD'!$B$6:$AL$2097,29,0)="Yes","5"," ")</f>
        <v>5</v>
      </c>
      <c r="L683" s="20" t="str">
        <f>IF(VLOOKUP(C683,'Current OBD'!$B$6:$AL$2097,30,0)="Yes","6"," ")</f>
        <v xml:space="preserve"> </v>
      </c>
      <c r="M683" s="20" t="str">
        <f>IF(VLOOKUP(C683,'Current OBD'!$B$6:$AL$2097,31,0)="Yes","7"," ")</f>
        <v xml:space="preserve"> </v>
      </c>
      <c r="N683" s="20" t="str">
        <f>IF(VLOOKUP(C683,'Current OBD'!$B$6:$AL$2097,32,0)="Yes","8"," ")</f>
        <v xml:space="preserve"> </v>
      </c>
      <c r="O683" s="20" t="str">
        <f>IF(VLOOKUP(C683,'Current OBD'!$B$6:$AL$2097,33,0)="Yes","9"," ")</f>
        <v xml:space="preserve"> </v>
      </c>
      <c r="P683" s="20" t="str">
        <f>IF(VLOOKUP(C683,'Current OBD'!$B$6:$AL$2097,34,0)="Yes","10"," ")</f>
        <v xml:space="preserve"> </v>
      </c>
      <c r="Q683" s="20" t="str">
        <f>IF(VLOOKUP(C683,'Current OBD'!$B$6:$AL$2097,35,0)="Yes","11"," ")</f>
        <v xml:space="preserve"> </v>
      </c>
      <c r="R683" s="20" t="str">
        <f>IF(VLOOKUP(C683,'Current OBD'!$B$6:$AL$2097,36,0)="Yes","12"," ")</f>
        <v xml:space="preserve"> </v>
      </c>
      <c r="S683" s="44">
        <v>22</v>
      </c>
      <c r="T683" s="44">
        <v>0</v>
      </c>
      <c r="U683" s="44">
        <v>385</v>
      </c>
      <c r="V683" s="12">
        <f t="shared" si="63"/>
        <v>5.7142857142857141E-2</v>
      </c>
      <c r="W683" s="12">
        <f t="shared" si="64"/>
        <v>0</v>
      </c>
      <c r="X683" s="12">
        <f t="shared" si="60"/>
        <v>5.7142857142857141E-2</v>
      </c>
    </row>
    <row r="684" spans="1:24">
      <c r="A684" s="17" t="str">
        <f>VLOOKUP(C684,'Current OBD'!$B$6:$K$2098,4,0)</f>
        <v>King</v>
      </c>
      <c r="B684" s="17" t="str">
        <f>VLOOKUP(C684,'Current OBD'!$B$6:$K$2098,3,0)</f>
        <v>17-001</v>
      </c>
      <c r="C684" s="18">
        <v>660443</v>
      </c>
      <c r="D684" s="8" t="s">
        <v>4224</v>
      </c>
      <c r="E684" s="20" t="str">
        <f>IF(VLOOKUP(C684,'Current OBD'!$B$6:$AL$2097,23,0)="Yes","PK"," ")</f>
        <v xml:space="preserve"> </v>
      </c>
      <c r="F684" s="20" t="str">
        <f>IF(VLOOKUP(C684,'Current OBD'!$B$6:$AL$2097,24,0)="Yes","K"," ")</f>
        <v xml:space="preserve"> </v>
      </c>
      <c r="G684" s="20" t="str">
        <f>IF(VLOOKUP(C684,'Current OBD'!$B$6:$AL$2097,25,0)="Yes","1"," ")</f>
        <v xml:space="preserve"> </v>
      </c>
      <c r="H684" s="20" t="str">
        <f>IF(VLOOKUP(C684,'Current OBD'!$B$6:$AL$2097,26,0)="Yes","2"," ")</f>
        <v xml:space="preserve"> </v>
      </c>
      <c r="I684" s="20" t="str">
        <f>IF(VLOOKUP(C684,'Current OBD'!$B$6:$AL$2097,27,0)="Yes","3"," ")</f>
        <v xml:space="preserve"> </v>
      </c>
      <c r="J684" s="20" t="str">
        <f>IF(VLOOKUP(C684,'Current OBD'!$B$6:$AL$2097,28,0)="Yes","4"," ")</f>
        <v xml:space="preserve"> </v>
      </c>
      <c r="K684" s="20" t="str">
        <f>IF(VLOOKUP(C684,'Current OBD'!$B$6:$AL$2097,29,0)="Yes","5"," ")</f>
        <v xml:space="preserve"> </v>
      </c>
      <c r="L684" s="20" t="str">
        <f>IF(VLOOKUP(C684,'Current OBD'!$B$6:$AL$2097,30,0)="Yes","6"," ")</f>
        <v>6</v>
      </c>
      <c r="M684" s="20" t="str">
        <f>IF(VLOOKUP(C684,'Current OBD'!$B$6:$AL$2097,31,0)="Yes","7"," ")</f>
        <v>7</v>
      </c>
      <c r="N684" s="20" t="str">
        <f>IF(VLOOKUP(C684,'Current OBD'!$B$6:$AL$2097,32,0)="Yes","8"," ")</f>
        <v>8</v>
      </c>
      <c r="O684" s="20" t="str">
        <f>IF(VLOOKUP(C684,'Current OBD'!$B$6:$AL$2097,33,0)="Yes","9"," ")</f>
        <v xml:space="preserve"> </v>
      </c>
      <c r="P684" s="20" t="str">
        <f>IF(VLOOKUP(C684,'Current OBD'!$B$6:$AL$2097,34,0)="Yes","10"," ")</f>
        <v xml:space="preserve"> </v>
      </c>
      <c r="Q684" s="20" t="str">
        <f>IF(VLOOKUP(C684,'Current OBD'!$B$6:$AL$2097,35,0)="Yes","11"," ")</f>
        <v xml:space="preserve"> </v>
      </c>
      <c r="R684" s="20" t="str">
        <f>IF(VLOOKUP(C684,'Current OBD'!$B$6:$AL$2097,36,0)="Yes","12"," ")</f>
        <v xml:space="preserve"> </v>
      </c>
      <c r="S684" s="44">
        <v>71</v>
      </c>
      <c r="T684" s="44">
        <v>24</v>
      </c>
      <c r="U684" s="44">
        <v>669</v>
      </c>
      <c r="V684" s="12">
        <f t="shared" si="63"/>
        <v>0.10612855007473841</v>
      </c>
      <c r="W684" s="12">
        <f t="shared" si="64"/>
        <v>3.5874439461883408E-2</v>
      </c>
      <c r="X684" s="12">
        <f t="shared" si="60"/>
        <v>0.14200298953662183</v>
      </c>
    </row>
    <row r="685" spans="1:24">
      <c r="A685" s="17" t="str">
        <f>VLOOKUP(C685,'Current OBD'!$B$6:$K$2098,4,0)</f>
        <v>King</v>
      </c>
      <c r="B685" s="17" t="str">
        <f>VLOOKUP(C685,'Current OBD'!$B$6:$K$2098,3,0)</f>
        <v>17-001</v>
      </c>
      <c r="C685" s="18">
        <v>660444</v>
      </c>
      <c r="D685" s="8" t="s">
        <v>1441</v>
      </c>
      <c r="E685" s="20" t="str">
        <f>IF(VLOOKUP(C685,'Current OBD'!$B$6:$AL$2097,23,0)="Yes","PK"," ")</f>
        <v xml:space="preserve"> </v>
      </c>
      <c r="F685" s="20" t="str">
        <f>IF(VLOOKUP(C685,'Current OBD'!$B$6:$AL$2097,24,0)="Yes","K"," ")</f>
        <v>K</v>
      </c>
      <c r="G685" s="20" t="str">
        <f>IF(VLOOKUP(C685,'Current OBD'!$B$6:$AL$2097,25,0)="Yes","1"," ")</f>
        <v>1</v>
      </c>
      <c r="H685" s="20" t="str">
        <f>IF(VLOOKUP(C685,'Current OBD'!$B$6:$AL$2097,26,0)="Yes","2"," ")</f>
        <v>2</v>
      </c>
      <c r="I685" s="20" t="str">
        <f>IF(VLOOKUP(C685,'Current OBD'!$B$6:$AL$2097,27,0)="Yes","3"," ")</f>
        <v>3</v>
      </c>
      <c r="J685" s="20" t="str">
        <f>IF(VLOOKUP(C685,'Current OBD'!$B$6:$AL$2097,28,0)="Yes","4"," ")</f>
        <v>4</v>
      </c>
      <c r="K685" s="20" t="str">
        <f>IF(VLOOKUP(C685,'Current OBD'!$B$6:$AL$2097,29,0)="Yes","5"," ")</f>
        <v>5</v>
      </c>
      <c r="L685" s="20" t="str">
        <f>IF(VLOOKUP(C685,'Current OBD'!$B$6:$AL$2097,30,0)="Yes","6"," ")</f>
        <v xml:space="preserve"> </v>
      </c>
      <c r="M685" s="20" t="str">
        <f>IF(VLOOKUP(C685,'Current OBD'!$B$6:$AL$2097,31,0)="Yes","7"," ")</f>
        <v xml:space="preserve"> </v>
      </c>
      <c r="N685" s="20" t="str">
        <f>IF(VLOOKUP(C685,'Current OBD'!$B$6:$AL$2097,32,0)="Yes","8"," ")</f>
        <v xml:space="preserve"> </v>
      </c>
      <c r="O685" s="20" t="str">
        <f>IF(VLOOKUP(C685,'Current OBD'!$B$6:$AL$2097,33,0)="Yes","9"," ")</f>
        <v xml:space="preserve"> </v>
      </c>
      <c r="P685" s="20" t="str">
        <f>IF(VLOOKUP(C685,'Current OBD'!$B$6:$AL$2097,34,0)="Yes","10"," ")</f>
        <v xml:space="preserve"> </v>
      </c>
      <c r="Q685" s="20" t="str">
        <f>IF(VLOOKUP(C685,'Current OBD'!$B$6:$AL$2097,35,0)="Yes","11"," ")</f>
        <v xml:space="preserve"> </v>
      </c>
      <c r="R685" s="20" t="str">
        <f>IF(VLOOKUP(C685,'Current OBD'!$B$6:$AL$2097,36,0)="Yes","12"," ")</f>
        <v xml:space="preserve"> </v>
      </c>
      <c r="S685" s="44">
        <v>13</v>
      </c>
      <c r="T685" s="44">
        <v>12</v>
      </c>
      <c r="U685" s="44">
        <v>344</v>
      </c>
      <c r="V685" s="12">
        <f t="shared" si="63"/>
        <v>3.7790697674418602E-2</v>
      </c>
      <c r="W685" s="12">
        <f t="shared" si="64"/>
        <v>3.4883720930232558E-2</v>
      </c>
      <c r="X685" s="12">
        <f t="shared" si="60"/>
        <v>7.2674418604651167E-2</v>
      </c>
    </row>
    <row r="686" spans="1:24">
      <c r="A686" s="17" t="str">
        <f>VLOOKUP(C686,'Current OBD'!$B$6:$K$2098,4,0)</f>
        <v>King</v>
      </c>
      <c r="B686" s="17" t="str">
        <f>VLOOKUP(C686,'Current OBD'!$B$6:$K$2098,3,0)</f>
        <v>17-001</v>
      </c>
      <c r="C686" s="18">
        <v>660447</v>
      </c>
      <c r="D686" s="8" t="s">
        <v>4227</v>
      </c>
      <c r="E686" s="20" t="str">
        <f>IF(VLOOKUP(C686,'Current OBD'!$B$6:$AL$2097,23,0)="Yes","PK"," ")</f>
        <v xml:space="preserve"> </v>
      </c>
      <c r="F686" s="20" t="str">
        <f>IF(VLOOKUP(C686,'Current OBD'!$B$6:$AL$2097,24,0)="Yes","K"," ")</f>
        <v>K</v>
      </c>
      <c r="G686" s="20" t="str">
        <f>IF(VLOOKUP(C686,'Current OBD'!$B$6:$AL$2097,25,0)="Yes","1"," ")</f>
        <v>1</v>
      </c>
      <c r="H686" s="20" t="str">
        <f>IF(VLOOKUP(C686,'Current OBD'!$B$6:$AL$2097,26,0)="Yes","2"," ")</f>
        <v>2</v>
      </c>
      <c r="I686" s="20" t="str">
        <f>IF(VLOOKUP(C686,'Current OBD'!$B$6:$AL$2097,27,0)="Yes","3"," ")</f>
        <v>3</v>
      </c>
      <c r="J686" s="20" t="str">
        <f>IF(VLOOKUP(C686,'Current OBD'!$B$6:$AL$2097,28,0)="Yes","4"," ")</f>
        <v>4</v>
      </c>
      <c r="K686" s="20" t="str">
        <f>IF(VLOOKUP(C686,'Current OBD'!$B$6:$AL$2097,29,0)="Yes","5"," ")</f>
        <v>5</v>
      </c>
      <c r="L686" s="20" t="str">
        <f>IF(VLOOKUP(C686,'Current OBD'!$B$6:$AL$2097,30,0)="Yes","6"," ")</f>
        <v xml:space="preserve"> </v>
      </c>
      <c r="M686" s="20" t="str">
        <f>IF(VLOOKUP(C686,'Current OBD'!$B$6:$AL$2097,31,0)="Yes","7"," ")</f>
        <v xml:space="preserve"> </v>
      </c>
      <c r="N686" s="20" t="str">
        <f>IF(VLOOKUP(C686,'Current OBD'!$B$6:$AL$2097,32,0)="Yes","8"," ")</f>
        <v xml:space="preserve"> </v>
      </c>
      <c r="O686" s="20" t="str">
        <f>IF(VLOOKUP(C686,'Current OBD'!$B$6:$AL$2097,33,0)="Yes","9"," ")</f>
        <v xml:space="preserve"> </v>
      </c>
      <c r="P686" s="20" t="str">
        <f>IF(VLOOKUP(C686,'Current OBD'!$B$6:$AL$2097,34,0)="Yes","10"," ")</f>
        <v xml:space="preserve"> </v>
      </c>
      <c r="Q686" s="20" t="str">
        <f>IF(VLOOKUP(C686,'Current OBD'!$B$6:$AL$2097,35,0)="Yes","11"," ")</f>
        <v xml:space="preserve"> </v>
      </c>
      <c r="R686" s="20" t="str">
        <f>IF(VLOOKUP(C686,'Current OBD'!$B$6:$AL$2097,36,0)="Yes","12"," ")</f>
        <v xml:space="preserve"> </v>
      </c>
      <c r="S686" s="44">
        <v>278</v>
      </c>
      <c r="T686" s="44">
        <v>0</v>
      </c>
      <c r="U686" s="44">
        <v>317</v>
      </c>
      <c r="V686" s="12">
        <f t="shared" si="63"/>
        <v>0.87697160883280756</v>
      </c>
      <c r="W686" s="12">
        <f t="shared" si="64"/>
        <v>0</v>
      </c>
      <c r="X686" s="12">
        <f t="shared" si="60"/>
        <v>0.87697160883280756</v>
      </c>
    </row>
    <row r="687" spans="1:24">
      <c r="A687" s="26" t="s">
        <v>153</v>
      </c>
      <c r="B687" s="26" t="s">
        <v>1527</v>
      </c>
      <c r="C687" s="10">
        <v>159922</v>
      </c>
      <c r="D687" s="13" t="s">
        <v>1526</v>
      </c>
      <c r="E687" s="19"/>
      <c r="F687" s="19"/>
      <c r="G687" s="19"/>
      <c r="H687" s="19"/>
      <c r="I687" s="19"/>
      <c r="J687" s="19"/>
      <c r="K687" s="19"/>
      <c r="L687" s="19"/>
      <c r="M687" s="19"/>
      <c r="N687" s="19"/>
      <c r="O687" s="19"/>
      <c r="P687" s="19"/>
      <c r="Q687" s="19"/>
      <c r="R687" s="19"/>
      <c r="S687" s="43">
        <v>16115</v>
      </c>
      <c r="T687" s="43">
        <v>0</v>
      </c>
      <c r="U687" s="43">
        <v>21282</v>
      </c>
      <c r="V687" s="14"/>
      <c r="W687" s="14"/>
      <c r="X687" s="14">
        <f t="shared" si="60"/>
        <v>0.75721266798233244</v>
      </c>
    </row>
    <row r="688" spans="1:24">
      <c r="A688" s="17" t="str">
        <f>VLOOKUP(C688,'Current OBD'!$B$6:$K$2098,4,0)</f>
        <v>King</v>
      </c>
      <c r="B688" s="17" t="str">
        <f>VLOOKUP(C688,'Current OBD'!$B$6:$K$2098,3,0)</f>
        <v>17-210</v>
      </c>
      <c r="C688" s="18">
        <v>682258</v>
      </c>
      <c r="D688" s="8" t="s">
        <v>1528</v>
      </c>
      <c r="E688" s="20" t="str">
        <f>IF(VLOOKUP(C688,'Current OBD'!$B$6:$AL$2097,23,0)="Yes","PK"," ")</f>
        <v xml:space="preserve"> </v>
      </c>
      <c r="F688" s="20" t="str">
        <f>IF(VLOOKUP(C688,'Current OBD'!$B$6:$AL$2097,24,0)="Yes","K"," ")</f>
        <v xml:space="preserve"> </v>
      </c>
      <c r="G688" s="20" t="str">
        <f>IF(VLOOKUP(C688,'Current OBD'!$B$6:$AL$2097,25,0)="Yes","1"," ")</f>
        <v xml:space="preserve"> </v>
      </c>
      <c r="H688" s="20" t="str">
        <f>IF(VLOOKUP(C688,'Current OBD'!$B$6:$AL$2097,26,0)="Yes","2"," ")</f>
        <v xml:space="preserve"> </v>
      </c>
      <c r="I688" s="20" t="str">
        <f>IF(VLOOKUP(C688,'Current OBD'!$B$6:$AL$2097,27,0)="Yes","3"," ")</f>
        <v xml:space="preserve"> </v>
      </c>
      <c r="J688" s="20" t="str">
        <f>IF(VLOOKUP(C688,'Current OBD'!$B$6:$AL$2097,28,0)="Yes","4"," ")</f>
        <v xml:space="preserve"> </v>
      </c>
      <c r="K688" s="20" t="str">
        <f>IF(VLOOKUP(C688,'Current OBD'!$B$6:$AL$2097,29,0)="Yes","5"," ")</f>
        <v xml:space="preserve"> </v>
      </c>
      <c r="L688" s="20" t="str">
        <f>IF(VLOOKUP(C688,'Current OBD'!$B$6:$AL$2097,30,0)="Yes","6"," ")</f>
        <v xml:space="preserve"> </v>
      </c>
      <c r="M688" s="20" t="str">
        <f>IF(VLOOKUP(C688,'Current OBD'!$B$6:$AL$2097,31,0)="Yes","7"," ")</f>
        <v xml:space="preserve"> </v>
      </c>
      <c r="N688" s="20" t="str">
        <f>IF(VLOOKUP(C688,'Current OBD'!$B$6:$AL$2097,32,0)="Yes","8"," ")</f>
        <v xml:space="preserve"> </v>
      </c>
      <c r="O688" s="20" t="str">
        <f>IF(VLOOKUP(C688,'Current OBD'!$B$6:$AL$2097,33,0)="Yes","9"," ")</f>
        <v>9</v>
      </c>
      <c r="P688" s="20" t="str">
        <f>IF(VLOOKUP(C688,'Current OBD'!$B$6:$AL$2097,34,0)="Yes","10"," ")</f>
        <v>10</v>
      </c>
      <c r="Q688" s="20" t="str">
        <f>IF(VLOOKUP(C688,'Current OBD'!$B$6:$AL$2097,35,0)="Yes","11"," ")</f>
        <v>11</v>
      </c>
      <c r="R688" s="20" t="str">
        <f>IF(VLOOKUP(C688,'Current OBD'!$B$6:$AL$2097,36,0)="Yes","12"," ")</f>
        <v>12</v>
      </c>
      <c r="S688" s="44">
        <v>175</v>
      </c>
      <c r="T688" s="44">
        <v>0</v>
      </c>
      <c r="U688" s="44">
        <v>175</v>
      </c>
      <c r="V688" s="12">
        <f t="shared" ref="V688:V725" si="65">S688/U688</f>
        <v>1</v>
      </c>
      <c r="W688" s="12">
        <f t="shared" ref="W688:W725" si="66">T688/U688</f>
        <v>0</v>
      </c>
      <c r="X688" s="12">
        <f t="shared" si="60"/>
        <v>1</v>
      </c>
    </row>
    <row r="689" spans="1:24">
      <c r="A689" s="17" t="str">
        <f>VLOOKUP(C689,'Current OBD'!$B$6:$K$2098,4,0)</f>
        <v>King</v>
      </c>
      <c r="B689" s="17" t="str">
        <f>VLOOKUP(C689,'Current OBD'!$B$6:$K$2098,3,0)</f>
        <v>17-210</v>
      </c>
      <c r="C689" s="18">
        <v>663394</v>
      </c>
      <c r="D689" s="8" t="s">
        <v>1532</v>
      </c>
      <c r="E689" s="20" t="str">
        <f>IF(VLOOKUP(C689,'Current OBD'!$B$6:$AL$2097,23,0)="Yes","PK"," ")</f>
        <v>PK</v>
      </c>
      <c r="F689" s="20" t="str">
        <f>IF(VLOOKUP(C689,'Current OBD'!$B$6:$AL$2097,24,0)="Yes","K"," ")</f>
        <v>K</v>
      </c>
      <c r="G689" s="20" t="str">
        <f>IF(VLOOKUP(C689,'Current OBD'!$B$6:$AL$2097,25,0)="Yes","1"," ")</f>
        <v>1</v>
      </c>
      <c r="H689" s="20" t="str">
        <f>IF(VLOOKUP(C689,'Current OBD'!$B$6:$AL$2097,26,0)="Yes","2"," ")</f>
        <v>2</v>
      </c>
      <c r="I689" s="20" t="str">
        <f>IF(VLOOKUP(C689,'Current OBD'!$B$6:$AL$2097,27,0)="Yes","3"," ")</f>
        <v>3</v>
      </c>
      <c r="J689" s="20" t="str">
        <f>IF(VLOOKUP(C689,'Current OBD'!$B$6:$AL$2097,28,0)="Yes","4"," ")</f>
        <v>4</v>
      </c>
      <c r="K689" s="20" t="str">
        <f>IF(VLOOKUP(C689,'Current OBD'!$B$6:$AL$2097,29,0)="Yes","5"," ")</f>
        <v>5</v>
      </c>
      <c r="L689" s="20" t="str">
        <f>IF(VLOOKUP(C689,'Current OBD'!$B$6:$AL$2097,30,0)="Yes","6"," ")</f>
        <v xml:space="preserve"> </v>
      </c>
      <c r="M689" s="20" t="str">
        <f>IF(VLOOKUP(C689,'Current OBD'!$B$6:$AL$2097,31,0)="Yes","7"," ")</f>
        <v xml:space="preserve"> </v>
      </c>
      <c r="N689" s="20" t="str">
        <f>IF(VLOOKUP(C689,'Current OBD'!$B$6:$AL$2097,32,0)="Yes","8"," ")</f>
        <v xml:space="preserve"> </v>
      </c>
      <c r="O689" s="20" t="str">
        <f>IF(VLOOKUP(C689,'Current OBD'!$B$6:$AL$2097,33,0)="Yes","9"," ")</f>
        <v xml:space="preserve"> </v>
      </c>
      <c r="P689" s="20" t="str">
        <f>IF(VLOOKUP(C689,'Current OBD'!$B$6:$AL$2097,34,0)="Yes","10"," ")</f>
        <v xml:space="preserve"> </v>
      </c>
      <c r="Q689" s="20" t="str">
        <f>IF(VLOOKUP(C689,'Current OBD'!$B$6:$AL$2097,35,0)="Yes","11"," ")</f>
        <v xml:space="preserve"> </v>
      </c>
      <c r="R689" s="20" t="str">
        <f>IF(VLOOKUP(C689,'Current OBD'!$B$6:$AL$2097,36,0)="Yes","12"," ")</f>
        <v xml:space="preserve"> </v>
      </c>
      <c r="S689" s="44">
        <v>239</v>
      </c>
      <c r="T689" s="44">
        <v>0</v>
      </c>
      <c r="U689" s="44">
        <v>333</v>
      </c>
      <c r="V689" s="12">
        <f t="shared" si="65"/>
        <v>0.71771771771771775</v>
      </c>
      <c r="W689" s="12">
        <f t="shared" si="66"/>
        <v>0</v>
      </c>
      <c r="X689" s="12">
        <f t="shared" si="60"/>
        <v>0.71771771771771775</v>
      </c>
    </row>
    <row r="690" spans="1:24">
      <c r="A690" s="17" t="str">
        <f>VLOOKUP(C690,'Current OBD'!$B$6:$K$2098,4,0)</f>
        <v>King</v>
      </c>
      <c r="B690" s="17" t="str">
        <f>VLOOKUP(C690,'Current OBD'!$B$6:$K$2098,3,0)</f>
        <v>17-210</v>
      </c>
      <c r="C690" s="18">
        <v>661378</v>
      </c>
      <c r="D690" s="8" t="s">
        <v>1535</v>
      </c>
      <c r="E690" s="20" t="str">
        <f>IF(VLOOKUP(C690,'Current OBD'!$B$6:$AL$2097,23,0)="Yes","PK"," ")</f>
        <v>PK</v>
      </c>
      <c r="F690" s="20" t="str">
        <f>IF(VLOOKUP(C690,'Current OBD'!$B$6:$AL$2097,24,0)="Yes","K"," ")</f>
        <v>K</v>
      </c>
      <c r="G690" s="20" t="str">
        <f>IF(VLOOKUP(C690,'Current OBD'!$B$6:$AL$2097,25,0)="Yes","1"," ")</f>
        <v>1</v>
      </c>
      <c r="H690" s="20" t="str">
        <f>IF(VLOOKUP(C690,'Current OBD'!$B$6:$AL$2097,26,0)="Yes","2"," ")</f>
        <v>2</v>
      </c>
      <c r="I690" s="20" t="str">
        <f>IF(VLOOKUP(C690,'Current OBD'!$B$6:$AL$2097,27,0)="Yes","3"," ")</f>
        <v>3</v>
      </c>
      <c r="J690" s="20" t="str">
        <f>IF(VLOOKUP(C690,'Current OBD'!$B$6:$AL$2097,28,0)="Yes","4"," ")</f>
        <v>4</v>
      </c>
      <c r="K690" s="20" t="str">
        <f>IF(VLOOKUP(C690,'Current OBD'!$B$6:$AL$2097,29,0)="Yes","5"," ")</f>
        <v>5</v>
      </c>
      <c r="L690" s="20" t="str">
        <f>IF(VLOOKUP(C690,'Current OBD'!$B$6:$AL$2097,30,0)="Yes","6"," ")</f>
        <v xml:space="preserve"> </v>
      </c>
      <c r="M690" s="20" t="str">
        <f>IF(VLOOKUP(C690,'Current OBD'!$B$6:$AL$2097,31,0)="Yes","7"," ")</f>
        <v xml:space="preserve"> </v>
      </c>
      <c r="N690" s="20" t="str">
        <f>IF(VLOOKUP(C690,'Current OBD'!$B$6:$AL$2097,32,0)="Yes","8"," ")</f>
        <v xml:space="preserve"> </v>
      </c>
      <c r="O690" s="20" t="str">
        <f>IF(VLOOKUP(C690,'Current OBD'!$B$6:$AL$2097,33,0)="Yes","9"," ")</f>
        <v xml:space="preserve"> </v>
      </c>
      <c r="P690" s="20" t="str">
        <f>IF(VLOOKUP(C690,'Current OBD'!$B$6:$AL$2097,34,0)="Yes","10"," ")</f>
        <v xml:space="preserve"> </v>
      </c>
      <c r="Q690" s="20" t="str">
        <f>IF(VLOOKUP(C690,'Current OBD'!$B$6:$AL$2097,35,0)="Yes","11"," ")</f>
        <v xml:space="preserve"> </v>
      </c>
      <c r="R690" s="20" t="str">
        <f>IF(VLOOKUP(C690,'Current OBD'!$B$6:$AL$2097,36,0)="Yes","12"," ")</f>
        <v xml:space="preserve"> </v>
      </c>
      <c r="S690" s="44">
        <v>245</v>
      </c>
      <c r="T690" s="44">
        <v>0</v>
      </c>
      <c r="U690" s="44">
        <v>358</v>
      </c>
      <c r="V690" s="12">
        <f t="shared" si="65"/>
        <v>0.68435754189944131</v>
      </c>
      <c r="W690" s="12">
        <f t="shared" si="66"/>
        <v>0</v>
      </c>
      <c r="X690" s="12">
        <f t="shared" si="60"/>
        <v>0.68435754189944131</v>
      </c>
    </row>
    <row r="691" spans="1:24">
      <c r="A691" s="17" t="str">
        <f>VLOOKUP(C691,'Current OBD'!$B$6:$K$2098,4,0)</f>
        <v>King</v>
      </c>
      <c r="B691" s="17" t="str">
        <f>VLOOKUP(C691,'Current OBD'!$B$6:$K$2098,3,0)</f>
        <v>17-210</v>
      </c>
      <c r="C691" s="18">
        <v>663395</v>
      </c>
      <c r="D691" s="8" t="s">
        <v>1537</v>
      </c>
      <c r="E691" s="20" t="str">
        <f>IF(VLOOKUP(C691,'Current OBD'!$B$6:$AL$2097,23,0)="Yes","PK"," ")</f>
        <v>PK</v>
      </c>
      <c r="F691" s="20" t="str">
        <f>IF(VLOOKUP(C691,'Current OBD'!$B$6:$AL$2097,24,0)="Yes","K"," ")</f>
        <v>K</v>
      </c>
      <c r="G691" s="20" t="str">
        <f>IF(VLOOKUP(C691,'Current OBD'!$B$6:$AL$2097,25,0)="Yes","1"," ")</f>
        <v>1</v>
      </c>
      <c r="H691" s="20" t="str">
        <f>IF(VLOOKUP(C691,'Current OBD'!$B$6:$AL$2097,26,0)="Yes","2"," ")</f>
        <v>2</v>
      </c>
      <c r="I691" s="20" t="str">
        <f>IF(VLOOKUP(C691,'Current OBD'!$B$6:$AL$2097,27,0)="Yes","3"," ")</f>
        <v>3</v>
      </c>
      <c r="J691" s="20" t="str">
        <f>IF(VLOOKUP(C691,'Current OBD'!$B$6:$AL$2097,28,0)="Yes","4"," ")</f>
        <v>4</v>
      </c>
      <c r="K691" s="20" t="str">
        <f>IF(VLOOKUP(C691,'Current OBD'!$B$6:$AL$2097,29,0)="Yes","5"," ")</f>
        <v>5</v>
      </c>
      <c r="L691" s="20" t="str">
        <f>IF(VLOOKUP(C691,'Current OBD'!$B$6:$AL$2097,30,0)="Yes","6"," ")</f>
        <v xml:space="preserve"> </v>
      </c>
      <c r="M691" s="20" t="str">
        <f>IF(VLOOKUP(C691,'Current OBD'!$B$6:$AL$2097,31,0)="Yes","7"," ")</f>
        <v xml:space="preserve"> </v>
      </c>
      <c r="N691" s="20" t="str">
        <f>IF(VLOOKUP(C691,'Current OBD'!$B$6:$AL$2097,32,0)="Yes","8"," ")</f>
        <v xml:space="preserve"> </v>
      </c>
      <c r="O691" s="20" t="str">
        <f>IF(VLOOKUP(C691,'Current OBD'!$B$6:$AL$2097,33,0)="Yes","9"," ")</f>
        <v xml:space="preserve"> </v>
      </c>
      <c r="P691" s="20" t="str">
        <f>IF(VLOOKUP(C691,'Current OBD'!$B$6:$AL$2097,34,0)="Yes","10"," ")</f>
        <v xml:space="preserve"> </v>
      </c>
      <c r="Q691" s="20" t="str">
        <f>IF(VLOOKUP(C691,'Current OBD'!$B$6:$AL$2097,35,0)="Yes","11"," ")</f>
        <v xml:space="preserve"> </v>
      </c>
      <c r="R691" s="20" t="str">
        <f>IF(VLOOKUP(C691,'Current OBD'!$B$6:$AL$2097,36,0)="Yes","12"," ")</f>
        <v xml:space="preserve"> </v>
      </c>
      <c r="S691" s="44">
        <v>184</v>
      </c>
      <c r="T691" s="44">
        <v>0</v>
      </c>
      <c r="U691" s="44">
        <v>305</v>
      </c>
      <c r="V691" s="12">
        <f t="shared" si="65"/>
        <v>0.60327868852459021</v>
      </c>
      <c r="W691" s="12">
        <f t="shared" si="66"/>
        <v>0</v>
      </c>
      <c r="X691" s="12">
        <f t="shared" si="60"/>
        <v>0.60327868852459021</v>
      </c>
    </row>
    <row r="692" spans="1:24">
      <c r="A692" s="17" t="str">
        <f>VLOOKUP(C692,'Current OBD'!$B$6:$K$2098,4,0)</f>
        <v>King</v>
      </c>
      <c r="B692" s="17" t="str">
        <f>VLOOKUP(C692,'Current OBD'!$B$6:$K$2098,3,0)</f>
        <v>17-210</v>
      </c>
      <c r="C692" s="18">
        <v>664040</v>
      </c>
      <c r="D692" s="8" t="s">
        <v>1539</v>
      </c>
      <c r="E692" s="20" t="str">
        <f>IF(VLOOKUP(C692,'Current OBD'!$B$6:$AL$2097,23,0)="Yes","PK"," ")</f>
        <v xml:space="preserve"> </v>
      </c>
      <c r="F692" s="20" t="str">
        <f>IF(VLOOKUP(C692,'Current OBD'!$B$6:$AL$2097,24,0)="Yes","K"," ")</f>
        <v xml:space="preserve"> </v>
      </c>
      <c r="G692" s="20" t="str">
        <f>IF(VLOOKUP(C692,'Current OBD'!$B$6:$AL$2097,25,0)="Yes","1"," ")</f>
        <v xml:space="preserve"> </v>
      </c>
      <c r="H692" s="20" t="str">
        <f>IF(VLOOKUP(C692,'Current OBD'!$B$6:$AL$2097,26,0)="Yes","2"," ")</f>
        <v xml:space="preserve"> </v>
      </c>
      <c r="I692" s="20" t="str">
        <f>IF(VLOOKUP(C692,'Current OBD'!$B$6:$AL$2097,27,0)="Yes","3"," ")</f>
        <v xml:space="preserve"> </v>
      </c>
      <c r="J692" s="20" t="str">
        <f>IF(VLOOKUP(C692,'Current OBD'!$B$6:$AL$2097,28,0)="Yes","4"," ")</f>
        <v xml:space="preserve"> </v>
      </c>
      <c r="K692" s="20" t="str">
        <f>IF(VLOOKUP(C692,'Current OBD'!$B$6:$AL$2097,29,0)="Yes","5"," ")</f>
        <v xml:space="preserve"> </v>
      </c>
      <c r="L692" s="20" t="str">
        <f>IF(VLOOKUP(C692,'Current OBD'!$B$6:$AL$2097,30,0)="Yes","6"," ")</f>
        <v xml:space="preserve"> </v>
      </c>
      <c r="M692" s="20" t="str">
        <f>IF(VLOOKUP(C692,'Current OBD'!$B$6:$AL$2097,31,0)="Yes","7"," ")</f>
        <v xml:space="preserve"> </v>
      </c>
      <c r="N692" s="20" t="str">
        <f>IF(VLOOKUP(C692,'Current OBD'!$B$6:$AL$2097,32,0)="Yes","8"," ")</f>
        <v xml:space="preserve"> </v>
      </c>
      <c r="O692" s="20" t="str">
        <f>IF(VLOOKUP(C692,'Current OBD'!$B$6:$AL$2097,33,0)="Yes","9"," ")</f>
        <v>9</v>
      </c>
      <c r="P692" s="20" t="str">
        <f>IF(VLOOKUP(C692,'Current OBD'!$B$6:$AL$2097,34,0)="Yes","10"," ")</f>
        <v>10</v>
      </c>
      <c r="Q692" s="20" t="str">
        <f>IF(VLOOKUP(C692,'Current OBD'!$B$6:$AL$2097,35,0)="Yes","11"," ")</f>
        <v>11</v>
      </c>
      <c r="R692" s="20" t="str">
        <f>IF(VLOOKUP(C692,'Current OBD'!$B$6:$AL$2097,36,0)="Yes","12"," ")</f>
        <v>12</v>
      </c>
      <c r="S692" s="44">
        <v>841</v>
      </c>
      <c r="T692" s="44">
        <v>0</v>
      </c>
      <c r="U692" s="44">
        <v>1357</v>
      </c>
      <c r="V692" s="12">
        <f t="shared" si="65"/>
        <v>0.61974944731024317</v>
      </c>
      <c r="W692" s="12">
        <f t="shared" si="66"/>
        <v>0</v>
      </c>
      <c r="X692" s="12">
        <f t="shared" si="60"/>
        <v>0.61974944731024317</v>
      </c>
    </row>
    <row r="693" spans="1:24">
      <c r="A693" s="17" t="str">
        <f>VLOOKUP(C693,'Current OBD'!$B$6:$K$2098,4,0)</f>
        <v>King</v>
      </c>
      <c r="B693" s="17" t="str">
        <f>VLOOKUP(C693,'Current OBD'!$B$6:$K$2098,3,0)</f>
        <v>17-210</v>
      </c>
      <c r="C693" s="18">
        <v>663728</v>
      </c>
      <c r="D693" s="8" t="s">
        <v>1541</v>
      </c>
      <c r="E693" s="20" t="str">
        <f>IF(VLOOKUP(C693,'Current OBD'!$B$6:$AL$2097,23,0)="Yes","PK"," ")</f>
        <v>PK</v>
      </c>
      <c r="F693" s="20" t="str">
        <f>IF(VLOOKUP(C693,'Current OBD'!$B$6:$AL$2097,24,0)="Yes","K"," ")</f>
        <v>K</v>
      </c>
      <c r="G693" s="20" t="str">
        <f>IF(VLOOKUP(C693,'Current OBD'!$B$6:$AL$2097,25,0)="Yes","1"," ")</f>
        <v>1</v>
      </c>
      <c r="H693" s="20" t="str">
        <f>IF(VLOOKUP(C693,'Current OBD'!$B$6:$AL$2097,26,0)="Yes","2"," ")</f>
        <v>2</v>
      </c>
      <c r="I693" s="20" t="str">
        <f>IF(VLOOKUP(C693,'Current OBD'!$B$6:$AL$2097,27,0)="Yes","3"," ")</f>
        <v>3</v>
      </c>
      <c r="J693" s="20" t="str">
        <f>IF(VLOOKUP(C693,'Current OBD'!$B$6:$AL$2097,28,0)="Yes","4"," ")</f>
        <v>4</v>
      </c>
      <c r="K693" s="20" t="str">
        <f>IF(VLOOKUP(C693,'Current OBD'!$B$6:$AL$2097,29,0)="Yes","5"," ")</f>
        <v>5</v>
      </c>
      <c r="L693" s="20" t="str">
        <f>IF(VLOOKUP(C693,'Current OBD'!$B$6:$AL$2097,30,0)="Yes","6"," ")</f>
        <v xml:space="preserve"> </v>
      </c>
      <c r="M693" s="20" t="str">
        <f>IF(VLOOKUP(C693,'Current OBD'!$B$6:$AL$2097,31,0)="Yes","7"," ")</f>
        <v xml:space="preserve"> </v>
      </c>
      <c r="N693" s="20" t="str">
        <f>IF(VLOOKUP(C693,'Current OBD'!$B$6:$AL$2097,32,0)="Yes","8"," ")</f>
        <v xml:space="preserve"> </v>
      </c>
      <c r="O693" s="20" t="str">
        <f>IF(VLOOKUP(C693,'Current OBD'!$B$6:$AL$2097,33,0)="Yes","9"," ")</f>
        <v xml:space="preserve"> </v>
      </c>
      <c r="P693" s="20" t="str">
        <f>IF(VLOOKUP(C693,'Current OBD'!$B$6:$AL$2097,34,0)="Yes","10"," ")</f>
        <v xml:space="preserve"> </v>
      </c>
      <c r="Q693" s="20" t="str">
        <f>IF(VLOOKUP(C693,'Current OBD'!$B$6:$AL$2097,35,0)="Yes","11"," ")</f>
        <v xml:space="preserve"> </v>
      </c>
      <c r="R693" s="20" t="str">
        <f>IF(VLOOKUP(C693,'Current OBD'!$B$6:$AL$2097,36,0)="Yes","12"," ")</f>
        <v xml:space="preserve"> </v>
      </c>
      <c r="S693" s="44">
        <v>293</v>
      </c>
      <c r="T693" s="44">
        <v>0</v>
      </c>
      <c r="U693" s="44">
        <v>418</v>
      </c>
      <c r="V693" s="12">
        <f t="shared" si="65"/>
        <v>0.70095693779904311</v>
      </c>
      <c r="W693" s="12">
        <f t="shared" si="66"/>
        <v>0</v>
      </c>
      <c r="X693" s="12">
        <f t="shared" si="60"/>
        <v>0.70095693779904311</v>
      </c>
    </row>
    <row r="694" spans="1:24">
      <c r="A694" s="17" t="str">
        <f>VLOOKUP(C694,'Current OBD'!$B$6:$K$2098,4,0)</f>
        <v>King</v>
      </c>
      <c r="B694" s="17" t="str">
        <f>VLOOKUP(C694,'Current OBD'!$B$6:$K$2098,3,0)</f>
        <v>17-210</v>
      </c>
      <c r="C694" s="18">
        <v>663390</v>
      </c>
      <c r="D694" s="8" t="s">
        <v>1401</v>
      </c>
      <c r="E694" s="20" t="str">
        <f>IF(VLOOKUP(C694,'Current OBD'!$B$6:$AL$2097,23,0)="Yes","PK"," ")</f>
        <v xml:space="preserve"> </v>
      </c>
      <c r="F694" s="20" t="str">
        <f>IF(VLOOKUP(C694,'Current OBD'!$B$6:$AL$2097,24,0)="Yes","K"," ")</f>
        <v xml:space="preserve"> </v>
      </c>
      <c r="G694" s="20" t="str">
        <f>IF(VLOOKUP(C694,'Current OBD'!$B$6:$AL$2097,25,0)="Yes","1"," ")</f>
        <v xml:space="preserve"> </v>
      </c>
      <c r="H694" s="20" t="str">
        <f>IF(VLOOKUP(C694,'Current OBD'!$B$6:$AL$2097,26,0)="Yes","2"," ")</f>
        <v xml:space="preserve"> </v>
      </c>
      <c r="I694" s="20" t="str">
        <f>IF(VLOOKUP(C694,'Current OBD'!$B$6:$AL$2097,27,0)="Yes","3"," ")</f>
        <v xml:space="preserve"> </v>
      </c>
      <c r="J694" s="20" t="str">
        <f>IF(VLOOKUP(C694,'Current OBD'!$B$6:$AL$2097,28,0)="Yes","4"," ")</f>
        <v xml:space="preserve"> </v>
      </c>
      <c r="K694" s="20" t="str">
        <f>IF(VLOOKUP(C694,'Current OBD'!$B$6:$AL$2097,29,0)="Yes","5"," ")</f>
        <v xml:space="preserve"> </v>
      </c>
      <c r="L694" s="20" t="str">
        <f>IF(VLOOKUP(C694,'Current OBD'!$B$6:$AL$2097,30,0)="Yes","6"," ")</f>
        <v>6</v>
      </c>
      <c r="M694" s="20" t="str">
        <f>IF(VLOOKUP(C694,'Current OBD'!$B$6:$AL$2097,31,0)="Yes","7"," ")</f>
        <v>7</v>
      </c>
      <c r="N694" s="20" t="str">
        <f>IF(VLOOKUP(C694,'Current OBD'!$B$6:$AL$2097,32,0)="Yes","8"," ")</f>
        <v>8</v>
      </c>
      <c r="O694" s="20" t="str">
        <f>IF(VLOOKUP(C694,'Current OBD'!$B$6:$AL$2097,33,0)="Yes","9"," ")</f>
        <v xml:space="preserve"> </v>
      </c>
      <c r="P694" s="20" t="str">
        <f>IF(VLOOKUP(C694,'Current OBD'!$B$6:$AL$2097,34,0)="Yes","10"," ")</f>
        <v xml:space="preserve"> </v>
      </c>
      <c r="Q694" s="20" t="str">
        <f>IF(VLOOKUP(C694,'Current OBD'!$B$6:$AL$2097,35,0)="Yes","11"," ")</f>
        <v xml:space="preserve"> </v>
      </c>
      <c r="R694" s="20" t="str">
        <f>IF(VLOOKUP(C694,'Current OBD'!$B$6:$AL$2097,36,0)="Yes","12"," ")</f>
        <v xml:space="preserve"> </v>
      </c>
      <c r="S694" s="44">
        <v>639</v>
      </c>
      <c r="T694" s="44">
        <v>0</v>
      </c>
      <c r="U694" s="44">
        <v>741</v>
      </c>
      <c r="V694" s="12">
        <f t="shared" si="65"/>
        <v>0.86234817813765186</v>
      </c>
      <c r="W694" s="12">
        <f t="shared" si="66"/>
        <v>0</v>
      </c>
      <c r="X694" s="12">
        <f t="shared" si="60"/>
        <v>0.86234817813765186</v>
      </c>
    </row>
    <row r="695" spans="1:24">
      <c r="A695" s="17" t="str">
        <f>VLOOKUP(C695,'Current OBD'!$B$6:$K$2098,4,0)</f>
        <v>King</v>
      </c>
      <c r="B695" s="17" t="str">
        <f>VLOOKUP(C695,'Current OBD'!$B$6:$K$2098,3,0)</f>
        <v>17-210</v>
      </c>
      <c r="C695" s="18">
        <v>663393</v>
      </c>
      <c r="D695" s="8" t="s">
        <v>1546</v>
      </c>
      <c r="E695" s="20" t="str">
        <f>IF(VLOOKUP(C695,'Current OBD'!$B$6:$AL$2097,23,0)="Yes","PK"," ")</f>
        <v xml:space="preserve"> </v>
      </c>
      <c r="F695" s="20" t="str">
        <f>IF(VLOOKUP(C695,'Current OBD'!$B$6:$AL$2097,24,0)="Yes","K"," ")</f>
        <v xml:space="preserve"> </v>
      </c>
      <c r="G695" s="20" t="str">
        <f>IF(VLOOKUP(C695,'Current OBD'!$B$6:$AL$2097,25,0)="Yes","1"," ")</f>
        <v xml:space="preserve"> </v>
      </c>
      <c r="H695" s="20" t="str">
        <f>IF(VLOOKUP(C695,'Current OBD'!$B$6:$AL$2097,26,0)="Yes","2"," ")</f>
        <v xml:space="preserve"> </v>
      </c>
      <c r="I695" s="20" t="str">
        <f>IF(VLOOKUP(C695,'Current OBD'!$B$6:$AL$2097,27,0)="Yes","3"," ")</f>
        <v xml:space="preserve"> </v>
      </c>
      <c r="J695" s="20" t="str">
        <f>IF(VLOOKUP(C695,'Current OBD'!$B$6:$AL$2097,28,0)="Yes","4"," ")</f>
        <v xml:space="preserve"> </v>
      </c>
      <c r="K695" s="20" t="str">
        <f>IF(VLOOKUP(C695,'Current OBD'!$B$6:$AL$2097,29,0)="Yes","5"," ")</f>
        <v xml:space="preserve"> </v>
      </c>
      <c r="L695" s="20" t="str">
        <f>IF(VLOOKUP(C695,'Current OBD'!$B$6:$AL$2097,30,0)="Yes","6"," ")</f>
        <v xml:space="preserve"> </v>
      </c>
      <c r="M695" s="20" t="str">
        <f>IF(VLOOKUP(C695,'Current OBD'!$B$6:$AL$2097,31,0)="Yes","7"," ")</f>
        <v xml:space="preserve"> </v>
      </c>
      <c r="N695" s="20" t="str">
        <f>IF(VLOOKUP(C695,'Current OBD'!$B$6:$AL$2097,32,0)="Yes","8"," ")</f>
        <v xml:space="preserve"> </v>
      </c>
      <c r="O695" s="20" t="str">
        <f>IF(VLOOKUP(C695,'Current OBD'!$B$6:$AL$2097,33,0)="Yes","9"," ")</f>
        <v>9</v>
      </c>
      <c r="P695" s="20" t="str">
        <f>IF(VLOOKUP(C695,'Current OBD'!$B$6:$AL$2097,34,0)="Yes","10"," ")</f>
        <v>10</v>
      </c>
      <c r="Q695" s="20" t="str">
        <f>IF(VLOOKUP(C695,'Current OBD'!$B$6:$AL$2097,35,0)="Yes","11"," ")</f>
        <v>11</v>
      </c>
      <c r="R695" s="20" t="str">
        <f>IF(VLOOKUP(C695,'Current OBD'!$B$6:$AL$2097,36,0)="Yes","12"," ")</f>
        <v>12</v>
      </c>
      <c r="S695" s="44">
        <v>1198</v>
      </c>
      <c r="T695" s="44">
        <v>0</v>
      </c>
      <c r="U695" s="44">
        <v>1639</v>
      </c>
      <c r="V695" s="12">
        <f t="shared" si="65"/>
        <v>0.73093349603416713</v>
      </c>
      <c r="W695" s="12">
        <f t="shared" si="66"/>
        <v>0</v>
      </c>
      <c r="X695" s="12">
        <f t="shared" si="60"/>
        <v>0.73093349603416713</v>
      </c>
    </row>
    <row r="696" spans="1:24">
      <c r="A696" s="17" t="str">
        <f>VLOOKUP(C696,'Current OBD'!$B$6:$K$2098,4,0)</f>
        <v>King</v>
      </c>
      <c r="B696" s="17" t="str">
        <f>VLOOKUP(C696,'Current OBD'!$B$6:$K$2098,3,0)</f>
        <v>17-210</v>
      </c>
      <c r="C696" s="18">
        <v>664048</v>
      </c>
      <c r="D696" s="8" t="s">
        <v>1548</v>
      </c>
      <c r="E696" s="20" t="str">
        <f>IF(VLOOKUP(C696,'Current OBD'!$B$6:$AL$2097,23,0)="Yes","PK"," ")</f>
        <v xml:space="preserve"> </v>
      </c>
      <c r="F696" s="20" t="str">
        <f>IF(VLOOKUP(C696,'Current OBD'!$B$6:$AL$2097,24,0)="Yes","K"," ")</f>
        <v xml:space="preserve"> </v>
      </c>
      <c r="G696" s="20" t="str">
        <f>IF(VLOOKUP(C696,'Current OBD'!$B$6:$AL$2097,25,0)="Yes","1"," ")</f>
        <v xml:space="preserve"> </v>
      </c>
      <c r="H696" s="20" t="str">
        <f>IF(VLOOKUP(C696,'Current OBD'!$B$6:$AL$2097,26,0)="Yes","2"," ")</f>
        <v xml:space="preserve"> </v>
      </c>
      <c r="I696" s="20" t="str">
        <f>IF(VLOOKUP(C696,'Current OBD'!$B$6:$AL$2097,27,0)="Yes","3"," ")</f>
        <v xml:space="preserve"> </v>
      </c>
      <c r="J696" s="20" t="str">
        <f>IF(VLOOKUP(C696,'Current OBD'!$B$6:$AL$2097,28,0)="Yes","4"," ")</f>
        <v xml:space="preserve"> </v>
      </c>
      <c r="K696" s="20" t="str">
        <f>IF(VLOOKUP(C696,'Current OBD'!$B$6:$AL$2097,29,0)="Yes","5"," ")</f>
        <v xml:space="preserve"> </v>
      </c>
      <c r="L696" s="20" t="str">
        <f>IF(VLOOKUP(C696,'Current OBD'!$B$6:$AL$2097,30,0)="Yes","6"," ")</f>
        <v>6</v>
      </c>
      <c r="M696" s="20" t="str">
        <f>IF(VLOOKUP(C696,'Current OBD'!$B$6:$AL$2097,31,0)="Yes","7"," ")</f>
        <v>7</v>
      </c>
      <c r="N696" s="20" t="str">
        <f>IF(VLOOKUP(C696,'Current OBD'!$B$6:$AL$2097,32,0)="Yes","8"," ")</f>
        <v>8</v>
      </c>
      <c r="O696" s="20" t="str">
        <f>IF(VLOOKUP(C696,'Current OBD'!$B$6:$AL$2097,33,0)="Yes","9"," ")</f>
        <v>9</v>
      </c>
      <c r="P696" s="20" t="str">
        <f>IF(VLOOKUP(C696,'Current OBD'!$B$6:$AL$2097,34,0)="Yes","10"," ")</f>
        <v>10</v>
      </c>
      <c r="Q696" s="20" t="str">
        <f>IF(VLOOKUP(C696,'Current OBD'!$B$6:$AL$2097,35,0)="Yes","11"," ")</f>
        <v xml:space="preserve"> </v>
      </c>
      <c r="R696" s="20" t="str">
        <f>IF(VLOOKUP(C696,'Current OBD'!$B$6:$AL$2097,36,0)="Yes","12"," ")</f>
        <v xml:space="preserve"> </v>
      </c>
      <c r="S696" s="44">
        <v>99</v>
      </c>
      <c r="T696" s="44">
        <v>0</v>
      </c>
      <c r="U696" s="44">
        <v>303</v>
      </c>
      <c r="V696" s="12">
        <f t="shared" si="65"/>
        <v>0.32673267326732675</v>
      </c>
      <c r="W696" s="12">
        <f t="shared" si="66"/>
        <v>0</v>
      </c>
      <c r="X696" s="12">
        <f t="shared" si="60"/>
        <v>0.32673267326732675</v>
      </c>
    </row>
    <row r="697" spans="1:24">
      <c r="A697" s="17" t="str">
        <f>VLOOKUP(C697,'Current OBD'!$B$6:$K$2098,4,0)</f>
        <v>King</v>
      </c>
      <c r="B697" s="17" t="str">
        <f>VLOOKUP(C697,'Current OBD'!$B$6:$K$2098,3,0)</f>
        <v>17-210</v>
      </c>
      <c r="C697" s="18">
        <v>679081</v>
      </c>
      <c r="D697" s="8" t="s">
        <v>1550</v>
      </c>
      <c r="E697" s="20" t="str">
        <f>IF(VLOOKUP(C697,'Current OBD'!$B$6:$AL$2097,23,0)="Yes","PK"," ")</f>
        <v xml:space="preserve"> </v>
      </c>
      <c r="F697" s="20" t="str">
        <f>IF(VLOOKUP(C697,'Current OBD'!$B$6:$AL$2097,24,0)="Yes","K"," ")</f>
        <v>K</v>
      </c>
      <c r="G697" s="20" t="str">
        <f>IF(VLOOKUP(C697,'Current OBD'!$B$6:$AL$2097,25,0)="Yes","1"," ")</f>
        <v>1</v>
      </c>
      <c r="H697" s="20" t="str">
        <f>IF(VLOOKUP(C697,'Current OBD'!$B$6:$AL$2097,26,0)="Yes","2"," ")</f>
        <v>2</v>
      </c>
      <c r="I697" s="20" t="str">
        <f>IF(VLOOKUP(C697,'Current OBD'!$B$6:$AL$2097,27,0)="Yes","3"," ")</f>
        <v>3</v>
      </c>
      <c r="J697" s="20" t="str">
        <f>IF(VLOOKUP(C697,'Current OBD'!$B$6:$AL$2097,28,0)="Yes","4"," ")</f>
        <v>4</v>
      </c>
      <c r="K697" s="20" t="str">
        <f>IF(VLOOKUP(C697,'Current OBD'!$B$6:$AL$2097,29,0)="Yes","5"," ")</f>
        <v>5</v>
      </c>
      <c r="L697" s="20" t="str">
        <f>IF(VLOOKUP(C697,'Current OBD'!$B$6:$AL$2097,30,0)="Yes","6"," ")</f>
        <v xml:space="preserve"> </v>
      </c>
      <c r="M697" s="20" t="str">
        <f>IF(VLOOKUP(C697,'Current OBD'!$B$6:$AL$2097,31,0)="Yes","7"," ")</f>
        <v xml:space="preserve"> </v>
      </c>
      <c r="N697" s="20" t="str">
        <f>IF(VLOOKUP(C697,'Current OBD'!$B$6:$AL$2097,32,0)="Yes","8"," ")</f>
        <v xml:space="preserve"> </v>
      </c>
      <c r="O697" s="20" t="str">
        <f>IF(VLOOKUP(C697,'Current OBD'!$B$6:$AL$2097,33,0)="Yes","9"," ")</f>
        <v xml:space="preserve"> </v>
      </c>
      <c r="P697" s="20" t="str">
        <f>IF(VLOOKUP(C697,'Current OBD'!$B$6:$AL$2097,34,0)="Yes","10"," ")</f>
        <v xml:space="preserve"> </v>
      </c>
      <c r="Q697" s="20" t="str">
        <f>IF(VLOOKUP(C697,'Current OBD'!$B$6:$AL$2097,35,0)="Yes","11"," ")</f>
        <v xml:space="preserve"> </v>
      </c>
      <c r="R697" s="20" t="str">
        <f>IF(VLOOKUP(C697,'Current OBD'!$B$6:$AL$2097,36,0)="Yes","12"," ")</f>
        <v xml:space="preserve"> </v>
      </c>
      <c r="S697" s="44">
        <v>197</v>
      </c>
      <c r="T697" s="44">
        <v>0</v>
      </c>
      <c r="U697" s="44">
        <v>321</v>
      </c>
      <c r="V697" s="12">
        <f t="shared" si="65"/>
        <v>0.61370716510903423</v>
      </c>
      <c r="W697" s="12">
        <f t="shared" si="66"/>
        <v>0</v>
      </c>
      <c r="X697" s="12">
        <f t="shared" si="60"/>
        <v>0.61370716510903423</v>
      </c>
    </row>
    <row r="698" spans="1:24">
      <c r="A698" s="17" t="str">
        <f>VLOOKUP(C698,'Current OBD'!$B$6:$K$2098,4,0)</f>
        <v>King</v>
      </c>
      <c r="B698" s="17" t="str">
        <f>VLOOKUP(C698,'Current OBD'!$B$6:$K$2098,3,0)</f>
        <v>17-210</v>
      </c>
      <c r="C698" s="18">
        <v>661400</v>
      </c>
      <c r="D698" s="8" t="s">
        <v>1552</v>
      </c>
      <c r="E698" s="20" t="str">
        <f>IF(VLOOKUP(C698,'Current OBD'!$B$6:$AL$2097,23,0)="Yes","PK"," ")</f>
        <v xml:space="preserve"> </v>
      </c>
      <c r="F698" s="20" t="str">
        <f>IF(VLOOKUP(C698,'Current OBD'!$B$6:$AL$2097,24,0)="Yes","K"," ")</f>
        <v xml:space="preserve"> </v>
      </c>
      <c r="G698" s="20" t="str">
        <f>IF(VLOOKUP(C698,'Current OBD'!$B$6:$AL$2097,25,0)="Yes","1"," ")</f>
        <v xml:space="preserve"> </v>
      </c>
      <c r="H698" s="20" t="str">
        <f>IF(VLOOKUP(C698,'Current OBD'!$B$6:$AL$2097,26,0)="Yes","2"," ")</f>
        <v xml:space="preserve"> </v>
      </c>
      <c r="I698" s="20" t="str">
        <f>IF(VLOOKUP(C698,'Current OBD'!$B$6:$AL$2097,27,0)="Yes","3"," ")</f>
        <v xml:space="preserve"> </v>
      </c>
      <c r="J698" s="20" t="str">
        <f>IF(VLOOKUP(C698,'Current OBD'!$B$6:$AL$2097,28,0)="Yes","4"," ")</f>
        <v xml:space="preserve"> </v>
      </c>
      <c r="K698" s="20" t="str">
        <f>IF(VLOOKUP(C698,'Current OBD'!$B$6:$AL$2097,29,0)="Yes","5"," ")</f>
        <v xml:space="preserve"> </v>
      </c>
      <c r="L698" s="20" t="str">
        <f>IF(VLOOKUP(C698,'Current OBD'!$B$6:$AL$2097,30,0)="Yes","6"," ")</f>
        <v>6</v>
      </c>
      <c r="M698" s="20" t="str">
        <f>IF(VLOOKUP(C698,'Current OBD'!$B$6:$AL$2097,31,0)="Yes","7"," ")</f>
        <v>7</v>
      </c>
      <c r="N698" s="20" t="str">
        <f>IF(VLOOKUP(C698,'Current OBD'!$B$6:$AL$2097,32,0)="Yes","8"," ")</f>
        <v>8</v>
      </c>
      <c r="O698" s="20" t="str">
        <f>IF(VLOOKUP(C698,'Current OBD'!$B$6:$AL$2097,33,0)="Yes","9"," ")</f>
        <v xml:space="preserve"> </v>
      </c>
      <c r="P698" s="20" t="str">
        <f>IF(VLOOKUP(C698,'Current OBD'!$B$6:$AL$2097,34,0)="Yes","10"," ")</f>
        <v xml:space="preserve"> </v>
      </c>
      <c r="Q698" s="20" t="str">
        <f>IF(VLOOKUP(C698,'Current OBD'!$B$6:$AL$2097,35,0)="Yes","11"," ")</f>
        <v xml:space="preserve"> </v>
      </c>
      <c r="R698" s="20" t="str">
        <f>IF(VLOOKUP(C698,'Current OBD'!$B$6:$AL$2097,36,0)="Yes","12"," ")</f>
        <v xml:space="preserve"> </v>
      </c>
      <c r="S698" s="44">
        <v>520</v>
      </c>
      <c r="T698" s="44">
        <v>0</v>
      </c>
      <c r="U698" s="44">
        <v>617</v>
      </c>
      <c r="V698" s="12">
        <f t="shared" si="65"/>
        <v>0.84278768233387358</v>
      </c>
      <c r="W698" s="12">
        <f t="shared" si="66"/>
        <v>0</v>
      </c>
      <c r="X698" s="12">
        <f t="shared" si="60"/>
        <v>0.84278768233387358</v>
      </c>
    </row>
    <row r="699" spans="1:24">
      <c r="A699" s="17" t="str">
        <f>VLOOKUP(C699,'Current OBD'!$B$6:$K$2098,4,0)</f>
        <v>King</v>
      </c>
      <c r="B699" s="17" t="str">
        <f>VLOOKUP(C699,'Current OBD'!$B$6:$K$2098,3,0)</f>
        <v>17-210</v>
      </c>
      <c r="C699" s="18">
        <v>661401</v>
      </c>
      <c r="D699" s="8" t="s">
        <v>1554</v>
      </c>
      <c r="E699" s="20" t="str">
        <f>IF(VLOOKUP(C699,'Current OBD'!$B$6:$AL$2097,23,0)="Yes","PK"," ")</f>
        <v xml:space="preserve"> </v>
      </c>
      <c r="F699" s="20" t="str">
        <f>IF(VLOOKUP(C699,'Current OBD'!$B$6:$AL$2097,24,0)="Yes","K"," ")</f>
        <v xml:space="preserve"> </v>
      </c>
      <c r="G699" s="20" t="str">
        <f>IF(VLOOKUP(C699,'Current OBD'!$B$6:$AL$2097,25,0)="Yes","1"," ")</f>
        <v xml:space="preserve"> </v>
      </c>
      <c r="H699" s="20" t="str">
        <f>IF(VLOOKUP(C699,'Current OBD'!$B$6:$AL$2097,26,0)="Yes","2"," ")</f>
        <v xml:space="preserve"> </v>
      </c>
      <c r="I699" s="20" t="str">
        <f>IF(VLOOKUP(C699,'Current OBD'!$B$6:$AL$2097,27,0)="Yes","3"," ")</f>
        <v xml:space="preserve"> </v>
      </c>
      <c r="J699" s="20" t="str">
        <f>IF(VLOOKUP(C699,'Current OBD'!$B$6:$AL$2097,28,0)="Yes","4"," ")</f>
        <v xml:space="preserve"> </v>
      </c>
      <c r="K699" s="20" t="str">
        <f>IF(VLOOKUP(C699,'Current OBD'!$B$6:$AL$2097,29,0)="Yes","5"," ")</f>
        <v xml:space="preserve"> </v>
      </c>
      <c r="L699" s="20" t="str">
        <f>IF(VLOOKUP(C699,'Current OBD'!$B$6:$AL$2097,30,0)="Yes","6"," ")</f>
        <v>6</v>
      </c>
      <c r="M699" s="20" t="str">
        <f>IF(VLOOKUP(C699,'Current OBD'!$B$6:$AL$2097,31,0)="Yes","7"," ")</f>
        <v>7</v>
      </c>
      <c r="N699" s="20" t="str">
        <f>IF(VLOOKUP(C699,'Current OBD'!$B$6:$AL$2097,32,0)="Yes","8"," ")</f>
        <v>8</v>
      </c>
      <c r="O699" s="20" t="str">
        <f>IF(VLOOKUP(C699,'Current OBD'!$B$6:$AL$2097,33,0)="Yes","9"," ")</f>
        <v xml:space="preserve"> </v>
      </c>
      <c r="P699" s="20" t="str">
        <f>IF(VLOOKUP(C699,'Current OBD'!$B$6:$AL$2097,34,0)="Yes","10"," ")</f>
        <v xml:space="preserve"> </v>
      </c>
      <c r="Q699" s="20" t="str">
        <f>IF(VLOOKUP(C699,'Current OBD'!$B$6:$AL$2097,35,0)="Yes","11"," ")</f>
        <v xml:space="preserve"> </v>
      </c>
      <c r="R699" s="20" t="str">
        <f>IF(VLOOKUP(C699,'Current OBD'!$B$6:$AL$2097,36,0)="Yes","12"," ")</f>
        <v xml:space="preserve"> </v>
      </c>
      <c r="S699" s="44">
        <v>430</v>
      </c>
      <c r="T699" s="44">
        <v>0</v>
      </c>
      <c r="U699" s="44">
        <v>649</v>
      </c>
      <c r="V699" s="12">
        <f t="shared" si="65"/>
        <v>0.66255778120184905</v>
      </c>
      <c r="W699" s="12">
        <f t="shared" si="66"/>
        <v>0</v>
      </c>
      <c r="X699" s="12">
        <f t="shared" si="60"/>
        <v>0.66255778120184905</v>
      </c>
    </row>
    <row r="700" spans="1:24">
      <c r="A700" s="17" t="str">
        <f>VLOOKUP(C700,'Current OBD'!$B$6:$K$2098,4,0)</f>
        <v>King</v>
      </c>
      <c r="B700" s="17" t="str">
        <f>VLOOKUP(C700,'Current OBD'!$B$6:$K$2098,3,0)</f>
        <v>17-210</v>
      </c>
      <c r="C700" s="18">
        <v>679077</v>
      </c>
      <c r="D700" s="8" t="s">
        <v>1556</v>
      </c>
      <c r="E700" s="20" t="str">
        <f>IF(VLOOKUP(C700,'Current OBD'!$B$6:$AL$2097,23,0)="Yes","PK"," ")</f>
        <v>PK</v>
      </c>
      <c r="F700" s="20" t="str">
        <f>IF(VLOOKUP(C700,'Current OBD'!$B$6:$AL$2097,24,0)="Yes","K"," ")</f>
        <v>K</v>
      </c>
      <c r="G700" s="20" t="str">
        <f>IF(VLOOKUP(C700,'Current OBD'!$B$6:$AL$2097,25,0)="Yes","1"," ")</f>
        <v>1</v>
      </c>
      <c r="H700" s="20" t="str">
        <f>IF(VLOOKUP(C700,'Current OBD'!$B$6:$AL$2097,26,0)="Yes","2"," ")</f>
        <v>2</v>
      </c>
      <c r="I700" s="20" t="str">
        <f>IF(VLOOKUP(C700,'Current OBD'!$B$6:$AL$2097,27,0)="Yes","3"," ")</f>
        <v>3</v>
      </c>
      <c r="J700" s="20" t="str">
        <f>IF(VLOOKUP(C700,'Current OBD'!$B$6:$AL$2097,28,0)="Yes","4"," ")</f>
        <v>4</v>
      </c>
      <c r="K700" s="20" t="str">
        <f>IF(VLOOKUP(C700,'Current OBD'!$B$6:$AL$2097,29,0)="Yes","5"," ")</f>
        <v>5</v>
      </c>
      <c r="L700" s="20" t="str">
        <f>IF(VLOOKUP(C700,'Current OBD'!$B$6:$AL$2097,30,0)="Yes","6"," ")</f>
        <v xml:space="preserve"> </v>
      </c>
      <c r="M700" s="20" t="str">
        <f>IF(VLOOKUP(C700,'Current OBD'!$B$6:$AL$2097,31,0)="Yes","7"," ")</f>
        <v xml:space="preserve"> </v>
      </c>
      <c r="N700" s="20" t="str">
        <f>IF(VLOOKUP(C700,'Current OBD'!$B$6:$AL$2097,32,0)="Yes","8"," ")</f>
        <v xml:space="preserve"> </v>
      </c>
      <c r="O700" s="20" t="str">
        <f>IF(VLOOKUP(C700,'Current OBD'!$B$6:$AL$2097,33,0)="Yes","9"," ")</f>
        <v xml:space="preserve"> </v>
      </c>
      <c r="P700" s="20" t="str">
        <f>IF(VLOOKUP(C700,'Current OBD'!$B$6:$AL$2097,34,0)="Yes","10"," ")</f>
        <v xml:space="preserve"> </v>
      </c>
      <c r="Q700" s="20" t="str">
        <f>IF(VLOOKUP(C700,'Current OBD'!$B$6:$AL$2097,35,0)="Yes","11"," ")</f>
        <v xml:space="preserve"> </v>
      </c>
      <c r="R700" s="20" t="str">
        <f>IF(VLOOKUP(C700,'Current OBD'!$B$6:$AL$2097,36,0)="Yes","12"," ")</f>
        <v xml:space="preserve"> </v>
      </c>
      <c r="S700" s="44">
        <v>490</v>
      </c>
      <c r="T700" s="44">
        <v>0</v>
      </c>
      <c r="U700" s="44">
        <v>498</v>
      </c>
      <c r="V700" s="12">
        <f t="shared" si="65"/>
        <v>0.98393574297188757</v>
      </c>
      <c r="W700" s="12">
        <f t="shared" si="66"/>
        <v>0</v>
      </c>
      <c r="X700" s="12">
        <f t="shared" si="60"/>
        <v>0.98393574297188757</v>
      </c>
    </row>
    <row r="701" spans="1:24">
      <c r="A701" s="17" t="str">
        <f>VLOOKUP(C701,'Current OBD'!$B$6:$K$2098,4,0)</f>
        <v>King</v>
      </c>
      <c r="B701" s="17" t="str">
        <f>VLOOKUP(C701,'Current OBD'!$B$6:$K$2098,3,0)</f>
        <v>17-210</v>
      </c>
      <c r="C701" s="18">
        <v>663396</v>
      </c>
      <c r="D701" s="8" t="s">
        <v>1558</v>
      </c>
      <c r="E701" s="20" t="str">
        <f>IF(VLOOKUP(C701,'Current OBD'!$B$6:$AL$2097,23,0)="Yes","PK"," ")</f>
        <v xml:space="preserve"> </v>
      </c>
      <c r="F701" s="20" t="str">
        <f>IF(VLOOKUP(C701,'Current OBD'!$B$6:$AL$2097,24,0)="Yes","K"," ")</f>
        <v>K</v>
      </c>
      <c r="G701" s="20" t="str">
        <f>IF(VLOOKUP(C701,'Current OBD'!$B$6:$AL$2097,25,0)="Yes","1"," ")</f>
        <v>1</v>
      </c>
      <c r="H701" s="20" t="str">
        <f>IF(VLOOKUP(C701,'Current OBD'!$B$6:$AL$2097,26,0)="Yes","2"," ")</f>
        <v>2</v>
      </c>
      <c r="I701" s="20" t="str">
        <f>IF(VLOOKUP(C701,'Current OBD'!$B$6:$AL$2097,27,0)="Yes","3"," ")</f>
        <v>3</v>
      </c>
      <c r="J701" s="20" t="str">
        <f>IF(VLOOKUP(C701,'Current OBD'!$B$6:$AL$2097,28,0)="Yes","4"," ")</f>
        <v>4</v>
      </c>
      <c r="K701" s="20" t="str">
        <f>IF(VLOOKUP(C701,'Current OBD'!$B$6:$AL$2097,29,0)="Yes","5"," ")</f>
        <v>5</v>
      </c>
      <c r="L701" s="20" t="str">
        <f>IF(VLOOKUP(C701,'Current OBD'!$B$6:$AL$2097,30,0)="Yes","6"," ")</f>
        <v xml:space="preserve"> </v>
      </c>
      <c r="M701" s="20" t="str">
        <f>IF(VLOOKUP(C701,'Current OBD'!$B$6:$AL$2097,31,0)="Yes","7"," ")</f>
        <v xml:space="preserve"> </v>
      </c>
      <c r="N701" s="20" t="str">
        <f>IF(VLOOKUP(C701,'Current OBD'!$B$6:$AL$2097,32,0)="Yes","8"," ")</f>
        <v xml:space="preserve"> </v>
      </c>
      <c r="O701" s="20" t="str">
        <f>IF(VLOOKUP(C701,'Current OBD'!$B$6:$AL$2097,33,0)="Yes","9"," ")</f>
        <v xml:space="preserve"> </v>
      </c>
      <c r="P701" s="20" t="str">
        <f>IF(VLOOKUP(C701,'Current OBD'!$B$6:$AL$2097,34,0)="Yes","10"," ")</f>
        <v xml:space="preserve"> </v>
      </c>
      <c r="Q701" s="20" t="str">
        <f>IF(VLOOKUP(C701,'Current OBD'!$B$6:$AL$2097,35,0)="Yes","11"," ")</f>
        <v xml:space="preserve"> </v>
      </c>
      <c r="R701" s="20" t="str">
        <f>IF(VLOOKUP(C701,'Current OBD'!$B$6:$AL$2097,36,0)="Yes","12"," ")</f>
        <v xml:space="preserve"> </v>
      </c>
      <c r="S701" s="44">
        <v>299</v>
      </c>
      <c r="T701" s="44">
        <v>0</v>
      </c>
      <c r="U701" s="44">
        <v>368</v>
      </c>
      <c r="V701" s="12">
        <f t="shared" si="65"/>
        <v>0.8125</v>
      </c>
      <c r="W701" s="12">
        <f t="shared" si="66"/>
        <v>0</v>
      </c>
      <c r="X701" s="12">
        <f t="shared" si="60"/>
        <v>0.8125</v>
      </c>
    </row>
    <row r="702" spans="1:24">
      <c r="A702" s="17" t="str">
        <f>VLOOKUP(C702,'Current OBD'!$B$6:$K$2098,4,0)</f>
        <v>King</v>
      </c>
      <c r="B702" s="17" t="str">
        <f>VLOOKUP(C702,'Current OBD'!$B$6:$K$2098,3,0)</f>
        <v>17-210</v>
      </c>
      <c r="C702" s="18">
        <v>661384</v>
      </c>
      <c r="D702" s="8" t="s">
        <v>1560</v>
      </c>
      <c r="E702" s="20" t="str">
        <f>IF(VLOOKUP(C702,'Current OBD'!$B$6:$AL$2097,23,0)="Yes","PK"," ")</f>
        <v xml:space="preserve"> </v>
      </c>
      <c r="F702" s="20" t="str">
        <f>IF(VLOOKUP(C702,'Current OBD'!$B$6:$AL$2097,24,0)="Yes","K"," ")</f>
        <v>K</v>
      </c>
      <c r="G702" s="20" t="str">
        <f>IF(VLOOKUP(C702,'Current OBD'!$B$6:$AL$2097,25,0)="Yes","1"," ")</f>
        <v>1</v>
      </c>
      <c r="H702" s="20" t="str">
        <f>IF(VLOOKUP(C702,'Current OBD'!$B$6:$AL$2097,26,0)="Yes","2"," ")</f>
        <v>2</v>
      </c>
      <c r="I702" s="20" t="str">
        <f>IF(VLOOKUP(C702,'Current OBD'!$B$6:$AL$2097,27,0)="Yes","3"," ")</f>
        <v>3</v>
      </c>
      <c r="J702" s="20" t="str">
        <f>IF(VLOOKUP(C702,'Current OBD'!$B$6:$AL$2097,28,0)="Yes","4"," ")</f>
        <v>4</v>
      </c>
      <c r="K702" s="20" t="str">
        <f>IF(VLOOKUP(C702,'Current OBD'!$B$6:$AL$2097,29,0)="Yes","5"," ")</f>
        <v>5</v>
      </c>
      <c r="L702" s="20" t="str">
        <f>IF(VLOOKUP(C702,'Current OBD'!$B$6:$AL$2097,30,0)="Yes","6"," ")</f>
        <v xml:space="preserve"> </v>
      </c>
      <c r="M702" s="20" t="str">
        <f>IF(VLOOKUP(C702,'Current OBD'!$B$6:$AL$2097,31,0)="Yes","7"," ")</f>
        <v xml:space="preserve"> </v>
      </c>
      <c r="N702" s="20" t="str">
        <f>IF(VLOOKUP(C702,'Current OBD'!$B$6:$AL$2097,32,0)="Yes","8"," ")</f>
        <v xml:space="preserve"> </v>
      </c>
      <c r="O702" s="20" t="str">
        <f>IF(VLOOKUP(C702,'Current OBD'!$B$6:$AL$2097,33,0)="Yes","9"," ")</f>
        <v xml:space="preserve"> </v>
      </c>
      <c r="P702" s="20" t="str">
        <f>IF(VLOOKUP(C702,'Current OBD'!$B$6:$AL$2097,34,0)="Yes","10"," ")</f>
        <v xml:space="preserve"> </v>
      </c>
      <c r="Q702" s="20" t="str">
        <f>IF(VLOOKUP(C702,'Current OBD'!$B$6:$AL$2097,35,0)="Yes","11"," ")</f>
        <v xml:space="preserve"> </v>
      </c>
      <c r="R702" s="20" t="str">
        <f>IF(VLOOKUP(C702,'Current OBD'!$B$6:$AL$2097,36,0)="Yes","12"," ")</f>
        <v xml:space="preserve"> </v>
      </c>
      <c r="S702" s="44">
        <v>280</v>
      </c>
      <c r="T702" s="44">
        <v>0</v>
      </c>
      <c r="U702" s="44">
        <v>419</v>
      </c>
      <c r="V702" s="12">
        <f t="shared" si="65"/>
        <v>0.66825775656324582</v>
      </c>
      <c r="W702" s="12">
        <f t="shared" si="66"/>
        <v>0</v>
      </c>
      <c r="X702" s="12">
        <f t="shared" si="60"/>
        <v>0.66825775656324582</v>
      </c>
    </row>
    <row r="703" spans="1:24">
      <c r="A703" s="17" t="str">
        <f>VLOOKUP(C703,'Current OBD'!$B$6:$K$2098,4,0)</f>
        <v>King</v>
      </c>
      <c r="B703" s="17" t="str">
        <f>VLOOKUP(C703,'Current OBD'!$B$6:$K$2098,3,0)</f>
        <v>17-210</v>
      </c>
      <c r="C703" s="18">
        <v>661402</v>
      </c>
      <c r="D703" s="8" t="s">
        <v>1562</v>
      </c>
      <c r="E703" s="20" t="str">
        <f>IF(VLOOKUP(C703,'Current OBD'!$B$6:$AL$2097,23,0)="Yes","PK"," ")</f>
        <v xml:space="preserve"> </v>
      </c>
      <c r="F703" s="20" t="str">
        <f>IF(VLOOKUP(C703,'Current OBD'!$B$6:$AL$2097,24,0)="Yes","K"," ")</f>
        <v xml:space="preserve"> </v>
      </c>
      <c r="G703" s="20" t="str">
        <f>IF(VLOOKUP(C703,'Current OBD'!$B$6:$AL$2097,25,0)="Yes","1"," ")</f>
        <v xml:space="preserve"> </v>
      </c>
      <c r="H703" s="20" t="str">
        <f>IF(VLOOKUP(C703,'Current OBD'!$B$6:$AL$2097,26,0)="Yes","2"," ")</f>
        <v xml:space="preserve"> </v>
      </c>
      <c r="I703" s="20" t="str">
        <f>IF(VLOOKUP(C703,'Current OBD'!$B$6:$AL$2097,27,0)="Yes","3"," ")</f>
        <v xml:space="preserve"> </v>
      </c>
      <c r="J703" s="20" t="str">
        <f>IF(VLOOKUP(C703,'Current OBD'!$B$6:$AL$2097,28,0)="Yes","4"," ")</f>
        <v xml:space="preserve"> </v>
      </c>
      <c r="K703" s="20" t="str">
        <f>IF(VLOOKUP(C703,'Current OBD'!$B$6:$AL$2097,29,0)="Yes","5"," ")</f>
        <v xml:space="preserve"> </v>
      </c>
      <c r="L703" s="20" t="str">
        <f>IF(VLOOKUP(C703,'Current OBD'!$B$6:$AL$2097,30,0)="Yes","6"," ")</f>
        <v>6</v>
      </c>
      <c r="M703" s="20" t="str">
        <f>IF(VLOOKUP(C703,'Current OBD'!$B$6:$AL$2097,31,0)="Yes","7"," ")</f>
        <v>7</v>
      </c>
      <c r="N703" s="20" t="str">
        <f>IF(VLOOKUP(C703,'Current OBD'!$B$6:$AL$2097,32,0)="Yes","8"," ")</f>
        <v>8</v>
      </c>
      <c r="O703" s="20" t="str">
        <f>IF(VLOOKUP(C703,'Current OBD'!$B$6:$AL$2097,33,0)="Yes","9"," ")</f>
        <v xml:space="preserve"> </v>
      </c>
      <c r="P703" s="20" t="str">
        <f>IF(VLOOKUP(C703,'Current OBD'!$B$6:$AL$2097,34,0)="Yes","10"," ")</f>
        <v xml:space="preserve"> </v>
      </c>
      <c r="Q703" s="20" t="str">
        <f>IF(VLOOKUP(C703,'Current OBD'!$B$6:$AL$2097,35,0)="Yes","11"," ")</f>
        <v xml:space="preserve"> </v>
      </c>
      <c r="R703" s="20" t="str">
        <f>IF(VLOOKUP(C703,'Current OBD'!$B$6:$AL$2097,36,0)="Yes","12"," ")</f>
        <v xml:space="preserve"> </v>
      </c>
      <c r="S703" s="44">
        <v>415</v>
      </c>
      <c r="T703" s="44">
        <v>0</v>
      </c>
      <c r="U703" s="44">
        <v>620</v>
      </c>
      <c r="V703" s="12">
        <f t="shared" si="65"/>
        <v>0.66935483870967738</v>
      </c>
      <c r="W703" s="12">
        <f t="shared" si="66"/>
        <v>0</v>
      </c>
      <c r="X703" s="12">
        <f t="shared" si="60"/>
        <v>0.66935483870967738</v>
      </c>
    </row>
    <row r="704" spans="1:24">
      <c r="A704" s="17" t="str">
        <f>VLOOKUP(C704,'Current OBD'!$B$6:$K$2098,4,0)</f>
        <v>King</v>
      </c>
      <c r="B704" s="17" t="str">
        <f>VLOOKUP(C704,'Current OBD'!$B$6:$K$2098,3,0)</f>
        <v>17-210</v>
      </c>
      <c r="C704" s="18">
        <v>663397</v>
      </c>
      <c r="D704" s="8" t="s">
        <v>1564</v>
      </c>
      <c r="E704" s="20" t="str">
        <f>IF(VLOOKUP(C704,'Current OBD'!$B$6:$AL$2097,23,0)="Yes","PK"," ")</f>
        <v>PK</v>
      </c>
      <c r="F704" s="20" t="str">
        <f>IF(VLOOKUP(C704,'Current OBD'!$B$6:$AL$2097,24,0)="Yes","K"," ")</f>
        <v>K</v>
      </c>
      <c r="G704" s="20" t="str">
        <f>IF(VLOOKUP(C704,'Current OBD'!$B$6:$AL$2097,25,0)="Yes","1"," ")</f>
        <v>1</v>
      </c>
      <c r="H704" s="20" t="str">
        <f>IF(VLOOKUP(C704,'Current OBD'!$B$6:$AL$2097,26,0)="Yes","2"," ")</f>
        <v>2</v>
      </c>
      <c r="I704" s="20" t="str">
        <f>IF(VLOOKUP(C704,'Current OBD'!$B$6:$AL$2097,27,0)="Yes","3"," ")</f>
        <v>3</v>
      </c>
      <c r="J704" s="20" t="str">
        <f>IF(VLOOKUP(C704,'Current OBD'!$B$6:$AL$2097,28,0)="Yes","4"," ")</f>
        <v>4</v>
      </c>
      <c r="K704" s="20" t="str">
        <f>IF(VLOOKUP(C704,'Current OBD'!$B$6:$AL$2097,29,0)="Yes","5"," ")</f>
        <v>5</v>
      </c>
      <c r="L704" s="20" t="str">
        <f>IF(VLOOKUP(C704,'Current OBD'!$B$6:$AL$2097,30,0)="Yes","6"," ")</f>
        <v xml:space="preserve"> </v>
      </c>
      <c r="M704" s="20" t="str">
        <f>IF(VLOOKUP(C704,'Current OBD'!$B$6:$AL$2097,31,0)="Yes","7"," ")</f>
        <v xml:space="preserve"> </v>
      </c>
      <c r="N704" s="20" t="str">
        <f>IF(VLOOKUP(C704,'Current OBD'!$B$6:$AL$2097,32,0)="Yes","8"," ")</f>
        <v xml:space="preserve"> </v>
      </c>
      <c r="O704" s="20" t="str">
        <f>IF(VLOOKUP(C704,'Current OBD'!$B$6:$AL$2097,33,0)="Yes","9"," ")</f>
        <v xml:space="preserve"> </v>
      </c>
      <c r="P704" s="20" t="str">
        <f>IF(VLOOKUP(C704,'Current OBD'!$B$6:$AL$2097,34,0)="Yes","10"," ")</f>
        <v xml:space="preserve"> </v>
      </c>
      <c r="Q704" s="20" t="str">
        <f>IF(VLOOKUP(C704,'Current OBD'!$B$6:$AL$2097,35,0)="Yes","11"," ")</f>
        <v xml:space="preserve"> </v>
      </c>
      <c r="R704" s="20" t="str">
        <f>IF(VLOOKUP(C704,'Current OBD'!$B$6:$AL$2097,36,0)="Yes","12"," ")</f>
        <v xml:space="preserve"> </v>
      </c>
      <c r="S704" s="44">
        <v>542</v>
      </c>
      <c r="T704" s="44">
        <v>0</v>
      </c>
      <c r="U704" s="44">
        <v>542</v>
      </c>
      <c r="V704" s="12">
        <f t="shared" si="65"/>
        <v>1</v>
      </c>
      <c r="W704" s="12">
        <f t="shared" si="66"/>
        <v>0</v>
      </c>
      <c r="X704" s="12">
        <f t="shared" si="60"/>
        <v>1</v>
      </c>
    </row>
    <row r="705" spans="1:24">
      <c r="A705" s="17" t="str">
        <f>VLOOKUP(C705,'Current OBD'!$B$6:$K$2098,4,0)</f>
        <v>King</v>
      </c>
      <c r="B705" s="17" t="str">
        <f>VLOOKUP(C705,'Current OBD'!$B$6:$K$2098,3,0)</f>
        <v>17-210</v>
      </c>
      <c r="C705" s="18">
        <v>664043</v>
      </c>
      <c r="D705" s="8" t="s">
        <v>1566</v>
      </c>
      <c r="E705" s="20" t="str">
        <f>IF(VLOOKUP(C705,'Current OBD'!$B$6:$AL$2097,23,0)="Yes","PK"," ")</f>
        <v>PK</v>
      </c>
      <c r="F705" s="20" t="str">
        <f>IF(VLOOKUP(C705,'Current OBD'!$B$6:$AL$2097,24,0)="Yes","K"," ")</f>
        <v>K</v>
      </c>
      <c r="G705" s="20" t="str">
        <f>IF(VLOOKUP(C705,'Current OBD'!$B$6:$AL$2097,25,0)="Yes","1"," ")</f>
        <v>1</v>
      </c>
      <c r="H705" s="20" t="str">
        <f>IF(VLOOKUP(C705,'Current OBD'!$B$6:$AL$2097,26,0)="Yes","2"," ")</f>
        <v>2</v>
      </c>
      <c r="I705" s="20" t="str">
        <f>IF(VLOOKUP(C705,'Current OBD'!$B$6:$AL$2097,27,0)="Yes","3"," ")</f>
        <v>3</v>
      </c>
      <c r="J705" s="20" t="str">
        <f>IF(VLOOKUP(C705,'Current OBD'!$B$6:$AL$2097,28,0)="Yes","4"," ")</f>
        <v>4</v>
      </c>
      <c r="K705" s="20" t="str">
        <f>IF(VLOOKUP(C705,'Current OBD'!$B$6:$AL$2097,29,0)="Yes","5"," ")</f>
        <v>5</v>
      </c>
      <c r="L705" s="20" t="str">
        <f>IF(VLOOKUP(C705,'Current OBD'!$B$6:$AL$2097,30,0)="Yes","6"," ")</f>
        <v xml:space="preserve"> </v>
      </c>
      <c r="M705" s="20" t="str">
        <f>IF(VLOOKUP(C705,'Current OBD'!$B$6:$AL$2097,31,0)="Yes","7"," ")</f>
        <v xml:space="preserve"> </v>
      </c>
      <c r="N705" s="20" t="str">
        <f>IF(VLOOKUP(C705,'Current OBD'!$B$6:$AL$2097,32,0)="Yes","8"," ")</f>
        <v xml:space="preserve"> </v>
      </c>
      <c r="O705" s="20" t="str">
        <f>IF(VLOOKUP(C705,'Current OBD'!$B$6:$AL$2097,33,0)="Yes","9"," ")</f>
        <v xml:space="preserve"> </v>
      </c>
      <c r="P705" s="20" t="str">
        <f>IF(VLOOKUP(C705,'Current OBD'!$B$6:$AL$2097,34,0)="Yes","10"," ")</f>
        <v xml:space="preserve"> </v>
      </c>
      <c r="Q705" s="20" t="str">
        <f>IF(VLOOKUP(C705,'Current OBD'!$B$6:$AL$2097,35,0)="Yes","11"," ")</f>
        <v xml:space="preserve"> </v>
      </c>
      <c r="R705" s="20" t="str">
        <f>IF(VLOOKUP(C705,'Current OBD'!$B$6:$AL$2097,36,0)="Yes","12"," ")</f>
        <v xml:space="preserve"> </v>
      </c>
      <c r="S705" s="44">
        <v>208</v>
      </c>
      <c r="T705" s="44">
        <v>0</v>
      </c>
      <c r="U705" s="44">
        <v>435</v>
      </c>
      <c r="V705" s="12">
        <f t="shared" si="65"/>
        <v>0.47816091954022988</v>
      </c>
      <c r="W705" s="12">
        <f t="shared" si="66"/>
        <v>0</v>
      </c>
      <c r="X705" s="12">
        <f t="shared" ref="X705:X768" si="67">(S705+T705)/U705</f>
        <v>0.47816091954022988</v>
      </c>
    </row>
    <row r="706" spans="1:24">
      <c r="A706" s="17" t="str">
        <f>VLOOKUP(C706,'Current OBD'!$B$6:$K$2098,4,0)</f>
        <v>King</v>
      </c>
      <c r="B706" s="17" t="str">
        <f>VLOOKUP(C706,'Current OBD'!$B$6:$K$2098,3,0)</f>
        <v>17-210</v>
      </c>
      <c r="C706" s="18">
        <v>663398</v>
      </c>
      <c r="D706" s="8" t="s">
        <v>1568</v>
      </c>
      <c r="E706" s="20" t="str">
        <f>IF(VLOOKUP(C706,'Current OBD'!$B$6:$AL$2097,23,0)="Yes","PK"," ")</f>
        <v xml:space="preserve"> </v>
      </c>
      <c r="F706" s="20" t="str">
        <f>IF(VLOOKUP(C706,'Current OBD'!$B$6:$AL$2097,24,0)="Yes","K"," ")</f>
        <v>K</v>
      </c>
      <c r="G706" s="20" t="str">
        <f>IF(VLOOKUP(C706,'Current OBD'!$B$6:$AL$2097,25,0)="Yes","1"," ")</f>
        <v>1</v>
      </c>
      <c r="H706" s="20" t="str">
        <f>IF(VLOOKUP(C706,'Current OBD'!$B$6:$AL$2097,26,0)="Yes","2"," ")</f>
        <v>2</v>
      </c>
      <c r="I706" s="20" t="str">
        <f>IF(VLOOKUP(C706,'Current OBD'!$B$6:$AL$2097,27,0)="Yes","3"," ")</f>
        <v>3</v>
      </c>
      <c r="J706" s="20" t="str">
        <f>IF(VLOOKUP(C706,'Current OBD'!$B$6:$AL$2097,28,0)="Yes","4"," ")</f>
        <v>4</v>
      </c>
      <c r="K706" s="20" t="str">
        <f>IF(VLOOKUP(C706,'Current OBD'!$B$6:$AL$2097,29,0)="Yes","5"," ")</f>
        <v>5</v>
      </c>
      <c r="L706" s="20" t="str">
        <f>IF(VLOOKUP(C706,'Current OBD'!$B$6:$AL$2097,30,0)="Yes","6"," ")</f>
        <v xml:space="preserve"> </v>
      </c>
      <c r="M706" s="20" t="str">
        <f>IF(VLOOKUP(C706,'Current OBD'!$B$6:$AL$2097,31,0)="Yes","7"," ")</f>
        <v xml:space="preserve"> </v>
      </c>
      <c r="N706" s="20" t="str">
        <f>IF(VLOOKUP(C706,'Current OBD'!$B$6:$AL$2097,32,0)="Yes","8"," ")</f>
        <v xml:space="preserve"> </v>
      </c>
      <c r="O706" s="20" t="str">
        <f>IF(VLOOKUP(C706,'Current OBD'!$B$6:$AL$2097,33,0)="Yes","9"," ")</f>
        <v xml:space="preserve"> </v>
      </c>
      <c r="P706" s="20" t="str">
        <f>IF(VLOOKUP(C706,'Current OBD'!$B$6:$AL$2097,34,0)="Yes","10"," ")</f>
        <v xml:space="preserve"> </v>
      </c>
      <c r="Q706" s="20" t="str">
        <f>IF(VLOOKUP(C706,'Current OBD'!$B$6:$AL$2097,35,0)="Yes","11"," ")</f>
        <v xml:space="preserve"> </v>
      </c>
      <c r="R706" s="20" t="str">
        <f>IF(VLOOKUP(C706,'Current OBD'!$B$6:$AL$2097,36,0)="Yes","12"," ")</f>
        <v xml:space="preserve"> </v>
      </c>
      <c r="S706" s="44">
        <v>441</v>
      </c>
      <c r="T706" s="44">
        <v>0</v>
      </c>
      <c r="U706" s="44">
        <v>499</v>
      </c>
      <c r="V706" s="12">
        <f t="shared" si="65"/>
        <v>0.88376753507014028</v>
      </c>
      <c r="W706" s="12">
        <f t="shared" si="66"/>
        <v>0</v>
      </c>
      <c r="X706" s="12">
        <f t="shared" si="67"/>
        <v>0.88376753507014028</v>
      </c>
    </row>
    <row r="707" spans="1:24">
      <c r="A707" s="17" t="str">
        <f>VLOOKUP(C707,'Current OBD'!$B$6:$K$2098,4,0)</f>
        <v>King</v>
      </c>
      <c r="B707" s="17" t="str">
        <f>VLOOKUP(C707,'Current OBD'!$B$6:$K$2098,3,0)</f>
        <v>17-210</v>
      </c>
      <c r="C707" s="18">
        <v>661388</v>
      </c>
      <c r="D707" s="8" t="s">
        <v>1570</v>
      </c>
      <c r="E707" s="20" t="str">
        <f>IF(VLOOKUP(C707,'Current OBD'!$B$6:$AL$2097,23,0)="Yes","PK"," ")</f>
        <v xml:space="preserve"> </v>
      </c>
      <c r="F707" s="20" t="str">
        <f>IF(VLOOKUP(C707,'Current OBD'!$B$6:$AL$2097,24,0)="Yes","K"," ")</f>
        <v>K</v>
      </c>
      <c r="G707" s="20" t="str">
        <f>IF(VLOOKUP(C707,'Current OBD'!$B$6:$AL$2097,25,0)="Yes","1"," ")</f>
        <v>1</v>
      </c>
      <c r="H707" s="20" t="str">
        <f>IF(VLOOKUP(C707,'Current OBD'!$B$6:$AL$2097,26,0)="Yes","2"," ")</f>
        <v>2</v>
      </c>
      <c r="I707" s="20" t="str">
        <f>IF(VLOOKUP(C707,'Current OBD'!$B$6:$AL$2097,27,0)="Yes","3"," ")</f>
        <v>3</v>
      </c>
      <c r="J707" s="20" t="str">
        <f>IF(VLOOKUP(C707,'Current OBD'!$B$6:$AL$2097,28,0)="Yes","4"," ")</f>
        <v>4</v>
      </c>
      <c r="K707" s="20" t="str">
        <f>IF(VLOOKUP(C707,'Current OBD'!$B$6:$AL$2097,29,0)="Yes","5"," ")</f>
        <v>5</v>
      </c>
      <c r="L707" s="20" t="str">
        <f>IF(VLOOKUP(C707,'Current OBD'!$B$6:$AL$2097,30,0)="Yes","6"," ")</f>
        <v>6</v>
      </c>
      <c r="M707" s="20" t="str">
        <f>IF(VLOOKUP(C707,'Current OBD'!$B$6:$AL$2097,31,0)="Yes","7"," ")</f>
        <v>7</v>
      </c>
      <c r="N707" s="20" t="str">
        <f>IF(VLOOKUP(C707,'Current OBD'!$B$6:$AL$2097,32,0)="Yes","8"," ")</f>
        <v>8</v>
      </c>
      <c r="O707" s="20" t="str">
        <f>IF(VLOOKUP(C707,'Current OBD'!$B$6:$AL$2097,33,0)="Yes","9"," ")</f>
        <v xml:space="preserve"> </v>
      </c>
      <c r="P707" s="20" t="str">
        <f>IF(VLOOKUP(C707,'Current OBD'!$B$6:$AL$2097,34,0)="Yes","10"," ")</f>
        <v xml:space="preserve"> </v>
      </c>
      <c r="Q707" s="20" t="str">
        <f>IF(VLOOKUP(C707,'Current OBD'!$B$6:$AL$2097,35,0)="Yes","11"," ")</f>
        <v xml:space="preserve"> </v>
      </c>
      <c r="R707" s="20" t="str">
        <f>IF(VLOOKUP(C707,'Current OBD'!$B$6:$AL$2097,36,0)="Yes","12"," ")</f>
        <v xml:space="preserve"> </v>
      </c>
      <c r="S707" s="44">
        <v>333</v>
      </c>
      <c r="T707" s="44">
        <v>0</v>
      </c>
      <c r="U707" s="44">
        <v>475</v>
      </c>
      <c r="V707" s="12">
        <f t="shared" si="65"/>
        <v>0.70105263157894737</v>
      </c>
      <c r="W707" s="12">
        <f t="shared" si="66"/>
        <v>0</v>
      </c>
      <c r="X707" s="12">
        <f t="shared" si="67"/>
        <v>0.70105263157894737</v>
      </c>
    </row>
    <row r="708" spans="1:24">
      <c r="A708" s="17" t="str">
        <f>VLOOKUP(C708,'Current OBD'!$B$6:$K$2098,4,0)</f>
        <v>King</v>
      </c>
      <c r="B708" s="17" t="str">
        <f>VLOOKUP(C708,'Current OBD'!$B$6:$K$2098,3,0)</f>
        <v>17-210</v>
      </c>
      <c r="C708" s="18">
        <v>664776</v>
      </c>
      <c r="D708" s="8" t="s">
        <v>1572</v>
      </c>
      <c r="E708" s="20" t="str">
        <f>IF(VLOOKUP(C708,'Current OBD'!$B$6:$AL$2097,23,0)="Yes","PK"," ")</f>
        <v xml:space="preserve"> </v>
      </c>
      <c r="F708" s="20" t="str">
        <f>IF(VLOOKUP(C708,'Current OBD'!$B$6:$AL$2097,24,0)="Yes","K"," ")</f>
        <v xml:space="preserve"> </v>
      </c>
      <c r="G708" s="20" t="str">
        <f>IF(VLOOKUP(C708,'Current OBD'!$B$6:$AL$2097,25,0)="Yes","1"," ")</f>
        <v xml:space="preserve"> </v>
      </c>
      <c r="H708" s="20" t="str">
        <f>IF(VLOOKUP(C708,'Current OBD'!$B$6:$AL$2097,26,0)="Yes","2"," ")</f>
        <v xml:space="preserve"> </v>
      </c>
      <c r="I708" s="20" t="str">
        <f>IF(VLOOKUP(C708,'Current OBD'!$B$6:$AL$2097,27,0)="Yes","3"," ")</f>
        <v xml:space="preserve"> </v>
      </c>
      <c r="J708" s="20" t="str">
        <f>IF(VLOOKUP(C708,'Current OBD'!$B$6:$AL$2097,28,0)="Yes","4"," ")</f>
        <v xml:space="preserve"> </v>
      </c>
      <c r="K708" s="20" t="str">
        <f>IF(VLOOKUP(C708,'Current OBD'!$B$6:$AL$2097,29,0)="Yes","5"," ")</f>
        <v xml:space="preserve"> </v>
      </c>
      <c r="L708" s="20" t="str">
        <f>IF(VLOOKUP(C708,'Current OBD'!$B$6:$AL$2097,30,0)="Yes","6"," ")</f>
        <v xml:space="preserve"> </v>
      </c>
      <c r="M708" s="20" t="str">
        <f>IF(VLOOKUP(C708,'Current OBD'!$B$6:$AL$2097,31,0)="Yes","7"," ")</f>
        <v xml:space="preserve"> </v>
      </c>
      <c r="N708" s="20" t="str">
        <f>IF(VLOOKUP(C708,'Current OBD'!$B$6:$AL$2097,32,0)="Yes","8"," ")</f>
        <v xml:space="preserve"> </v>
      </c>
      <c r="O708" s="20" t="str">
        <f>IF(VLOOKUP(C708,'Current OBD'!$B$6:$AL$2097,33,0)="Yes","9"," ")</f>
        <v xml:space="preserve"> </v>
      </c>
      <c r="P708" s="20" t="str">
        <f>IF(VLOOKUP(C708,'Current OBD'!$B$6:$AL$2097,34,0)="Yes","10"," ")</f>
        <v xml:space="preserve"> </v>
      </c>
      <c r="Q708" s="20" t="str">
        <f>IF(VLOOKUP(C708,'Current OBD'!$B$6:$AL$2097,35,0)="Yes","11"," ")</f>
        <v xml:space="preserve"> </v>
      </c>
      <c r="R708" s="20" t="str">
        <f>IF(VLOOKUP(C708,'Current OBD'!$B$6:$AL$2097,36,0)="Yes","12"," ")</f>
        <v>12</v>
      </c>
      <c r="S708" s="44">
        <v>34</v>
      </c>
      <c r="T708" s="44">
        <v>0</v>
      </c>
      <c r="U708" s="44">
        <v>58</v>
      </c>
      <c r="V708" s="12">
        <f t="shared" si="65"/>
        <v>0.58620689655172409</v>
      </c>
      <c r="W708" s="12">
        <f t="shared" si="66"/>
        <v>0</v>
      </c>
      <c r="X708" s="12">
        <f t="shared" si="67"/>
        <v>0.58620689655172409</v>
      </c>
    </row>
    <row r="709" spans="1:24">
      <c r="A709" s="17" t="str">
        <f>VLOOKUP(C709,'Current OBD'!$B$6:$K$2098,4,0)</f>
        <v>King</v>
      </c>
      <c r="B709" s="17" t="str">
        <f>VLOOKUP(C709,'Current OBD'!$B$6:$K$2098,3,0)</f>
        <v>17-210</v>
      </c>
      <c r="C709" s="18">
        <v>663399</v>
      </c>
      <c r="D709" s="8" t="s">
        <v>1574</v>
      </c>
      <c r="E709" s="20" t="str">
        <f>IF(VLOOKUP(C709,'Current OBD'!$B$6:$AL$2097,23,0)="Yes","PK"," ")</f>
        <v>PK</v>
      </c>
      <c r="F709" s="20" t="str">
        <f>IF(VLOOKUP(C709,'Current OBD'!$B$6:$AL$2097,24,0)="Yes","K"," ")</f>
        <v>K</v>
      </c>
      <c r="G709" s="20" t="str">
        <f>IF(VLOOKUP(C709,'Current OBD'!$B$6:$AL$2097,25,0)="Yes","1"," ")</f>
        <v>1</v>
      </c>
      <c r="H709" s="20" t="str">
        <f>IF(VLOOKUP(C709,'Current OBD'!$B$6:$AL$2097,26,0)="Yes","2"," ")</f>
        <v>2</v>
      </c>
      <c r="I709" s="20" t="str">
        <f>IF(VLOOKUP(C709,'Current OBD'!$B$6:$AL$2097,27,0)="Yes","3"," ")</f>
        <v>3</v>
      </c>
      <c r="J709" s="20" t="str">
        <f>IF(VLOOKUP(C709,'Current OBD'!$B$6:$AL$2097,28,0)="Yes","4"," ")</f>
        <v>4</v>
      </c>
      <c r="K709" s="20" t="str">
        <f>IF(VLOOKUP(C709,'Current OBD'!$B$6:$AL$2097,29,0)="Yes","5"," ")</f>
        <v>5</v>
      </c>
      <c r="L709" s="20" t="str">
        <f>IF(VLOOKUP(C709,'Current OBD'!$B$6:$AL$2097,30,0)="Yes","6"," ")</f>
        <v>6</v>
      </c>
      <c r="M709" s="20" t="str">
        <f>IF(VLOOKUP(C709,'Current OBD'!$B$6:$AL$2097,31,0)="Yes","7"," ")</f>
        <v xml:space="preserve"> </v>
      </c>
      <c r="N709" s="20" t="str">
        <f>IF(VLOOKUP(C709,'Current OBD'!$B$6:$AL$2097,32,0)="Yes","8"," ")</f>
        <v xml:space="preserve"> </v>
      </c>
      <c r="O709" s="20" t="str">
        <f>IF(VLOOKUP(C709,'Current OBD'!$B$6:$AL$2097,33,0)="Yes","9"," ")</f>
        <v xml:space="preserve"> </v>
      </c>
      <c r="P709" s="20" t="str">
        <f>IF(VLOOKUP(C709,'Current OBD'!$B$6:$AL$2097,34,0)="Yes","10"," ")</f>
        <v xml:space="preserve"> </v>
      </c>
      <c r="Q709" s="20" t="str">
        <f>IF(VLOOKUP(C709,'Current OBD'!$B$6:$AL$2097,35,0)="Yes","11"," ")</f>
        <v xml:space="preserve"> </v>
      </c>
      <c r="R709" s="20" t="str">
        <f>IF(VLOOKUP(C709,'Current OBD'!$B$6:$AL$2097,36,0)="Yes","12"," ")</f>
        <v xml:space="preserve"> </v>
      </c>
      <c r="S709" s="44">
        <v>428</v>
      </c>
      <c r="T709" s="44">
        <v>0</v>
      </c>
      <c r="U709" s="44">
        <v>478</v>
      </c>
      <c r="V709" s="12">
        <f t="shared" si="65"/>
        <v>0.89539748953974896</v>
      </c>
      <c r="W709" s="12">
        <f t="shared" si="66"/>
        <v>0</v>
      </c>
      <c r="X709" s="12">
        <f t="shared" si="67"/>
        <v>0.89539748953974896</v>
      </c>
    </row>
    <row r="710" spans="1:24">
      <c r="A710" s="17" t="str">
        <f>VLOOKUP(C710,'Current OBD'!$B$6:$K$2098,4,0)</f>
        <v>King</v>
      </c>
      <c r="B710" s="17" t="str">
        <f>VLOOKUP(C710,'Current OBD'!$B$6:$K$2098,3,0)</f>
        <v>17-210</v>
      </c>
      <c r="C710" s="18">
        <v>665318</v>
      </c>
      <c r="D710" s="8" t="s">
        <v>1576</v>
      </c>
      <c r="E710" s="20" t="str">
        <f>IF(VLOOKUP(C710,'Current OBD'!$B$6:$AL$2097,23,0)="Yes","PK"," ")</f>
        <v xml:space="preserve"> </v>
      </c>
      <c r="F710" s="20" t="str">
        <f>IF(VLOOKUP(C710,'Current OBD'!$B$6:$AL$2097,24,0)="Yes","K"," ")</f>
        <v>K</v>
      </c>
      <c r="G710" s="20" t="str">
        <f>IF(VLOOKUP(C710,'Current OBD'!$B$6:$AL$2097,25,0)="Yes","1"," ")</f>
        <v>1</v>
      </c>
      <c r="H710" s="20" t="str">
        <f>IF(VLOOKUP(C710,'Current OBD'!$B$6:$AL$2097,26,0)="Yes","2"," ")</f>
        <v>2</v>
      </c>
      <c r="I710" s="20" t="str">
        <f>IF(VLOOKUP(C710,'Current OBD'!$B$6:$AL$2097,27,0)="Yes","3"," ")</f>
        <v>3</v>
      </c>
      <c r="J710" s="20" t="str">
        <f>IF(VLOOKUP(C710,'Current OBD'!$B$6:$AL$2097,28,0)="Yes","4"," ")</f>
        <v>4</v>
      </c>
      <c r="K710" s="20" t="str">
        <f>IF(VLOOKUP(C710,'Current OBD'!$B$6:$AL$2097,29,0)="Yes","5"," ")</f>
        <v>5</v>
      </c>
      <c r="L710" s="20" t="str">
        <f>IF(VLOOKUP(C710,'Current OBD'!$B$6:$AL$2097,30,0)="Yes","6"," ")</f>
        <v xml:space="preserve"> </v>
      </c>
      <c r="M710" s="20" t="str">
        <f>IF(VLOOKUP(C710,'Current OBD'!$B$6:$AL$2097,31,0)="Yes","7"," ")</f>
        <v xml:space="preserve"> </v>
      </c>
      <c r="N710" s="20" t="str">
        <f>IF(VLOOKUP(C710,'Current OBD'!$B$6:$AL$2097,32,0)="Yes","8"," ")</f>
        <v xml:space="preserve"> </v>
      </c>
      <c r="O710" s="20" t="str">
        <f>IF(VLOOKUP(C710,'Current OBD'!$B$6:$AL$2097,33,0)="Yes","9"," ")</f>
        <v xml:space="preserve"> </v>
      </c>
      <c r="P710" s="20" t="str">
        <f>IF(VLOOKUP(C710,'Current OBD'!$B$6:$AL$2097,34,0)="Yes","10"," ")</f>
        <v xml:space="preserve"> </v>
      </c>
      <c r="Q710" s="20" t="str">
        <f>IF(VLOOKUP(C710,'Current OBD'!$B$6:$AL$2097,35,0)="Yes","11"," ")</f>
        <v xml:space="preserve"> </v>
      </c>
      <c r="R710" s="20" t="str">
        <f>IF(VLOOKUP(C710,'Current OBD'!$B$6:$AL$2097,36,0)="Yes","12"," ")</f>
        <v xml:space="preserve"> </v>
      </c>
      <c r="S710" s="44">
        <v>430</v>
      </c>
      <c r="T710" s="44">
        <v>0</v>
      </c>
      <c r="U710" s="44">
        <v>430</v>
      </c>
      <c r="V710" s="12">
        <f t="shared" si="65"/>
        <v>1</v>
      </c>
      <c r="W710" s="12">
        <f t="shared" si="66"/>
        <v>0</v>
      </c>
      <c r="X710" s="12">
        <f t="shared" si="67"/>
        <v>1</v>
      </c>
    </row>
    <row r="711" spans="1:24">
      <c r="A711" s="17" t="str">
        <f>VLOOKUP(C711,'Current OBD'!$B$6:$K$2098,4,0)</f>
        <v>King</v>
      </c>
      <c r="B711" s="17" t="str">
        <f>VLOOKUP(C711,'Current OBD'!$B$6:$K$2098,3,0)</f>
        <v>17-210</v>
      </c>
      <c r="C711" s="18">
        <v>665319</v>
      </c>
      <c r="D711" s="8" t="s">
        <v>1578</v>
      </c>
      <c r="E711" s="20" t="str">
        <f>IF(VLOOKUP(C711,'Current OBD'!$B$6:$AL$2097,23,0)="Yes","PK"," ")</f>
        <v>PK</v>
      </c>
      <c r="F711" s="20" t="str">
        <f>IF(VLOOKUP(C711,'Current OBD'!$B$6:$AL$2097,24,0)="Yes","K"," ")</f>
        <v>K</v>
      </c>
      <c r="G711" s="20" t="str">
        <f>IF(VLOOKUP(C711,'Current OBD'!$B$6:$AL$2097,25,0)="Yes","1"," ")</f>
        <v>1</v>
      </c>
      <c r="H711" s="20" t="str">
        <f>IF(VLOOKUP(C711,'Current OBD'!$B$6:$AL$2097,26,0)="Yes","2"," ")</f>
        <v>2</v>
      </c>
      <c r="I711" s="20" t="str">
        <f>IF(VLOOKUP(C711,'Current OBD'!$B$6:$AL$2097,27,0)="Yes","3"," ")</f>
        <v>3</v>
      </c>
      <c r="J711" s="20" t="str">
        <f>IF(VLOOKUP(C711,'Current OBD'!$B$6:$AL$2097,28,0)="Yes","4"," ")</f>
        <v>4</v>
      </c>
      <c r="K711" s="20" t="str">
        <f>IF(VLOOKUP(C711,'Current OBD'!$B$6:$AL$2097,29,0)="Yes","5"," ")</f>
        <v>5</v>
      </c>
      <c r="L711" s="20" t="str">
        <f>IF(VLOOKUP(C711,'Current OBD'!$B$6:$AL$2097,30,0)="Yes","6"," ")</f>
        <v xml:space="preserve"> </v>
      </c>
      <c r="M711" s="20" t="str">
        <f>IF(VLOOKUP(C711,'Current OBD'!$B$6:$AL$2097,31,0)="Yes","7"," ")</f>
        <v xml:space="preserve"> </v>
      </c>
      <c r="N711" s="20" t="str">
        <f>IF(VLOOKUP(C711,'Current OBD'!$B$6:$AL$2097,32,0)="Yes","8"," ")</f>
        <v xml:space="preserve"> </v>
      </c>
      <c r="O711" s="20" t="str">
        <f>IF(VLOOKUP(C711,'Current OBD'!$B$6:$AL$2097,33,0)="Yes","9"," ")</f>
        <v xml:space="preserve"> </v>
      </c>
      <c r="P711" s="20" t="str">
        <f>IF(VLOOKUP(C711,'Current OBD'!$B$6:$AL$2097,34,0)="Yes","10"," ")</f>
        <v xml:space="preserve"> </v>
      </c>
      <c r="Q711" s="20" t="str">
        <f>IF(VLOOKUP(C711,'Current OBD'!$B$6:$AL$2097,35,0)="Yes","11"," ")</f>
        <v xml:space="preserve"> </v>
      </c>
      <c r="R711" s="20" t="str">
        <f>IF(VLOOKUP(C711,'Current OBD'!$B$6:$AL$2097,36,0)="Yes","12"," ")</f>
        <v xml:space="preserve"> </v>
      </c>
      <c r="S711" s="44">
        <v>517</v>
      </c>
      <c r="T711" s="44">
        <v>0</v>
      </c>
      <c r="U711" s="44">
        <v>522</v>
      </c>
      <c r="V711" s="12">
        <f t="shared" si="65"/>
        <v>0.99042145593869735</v>
      </c>
      <c r="W711" s="12">
        <f t="shared" si="66"/>
        <v>0</v>
      </c>
      <c r="X711" s="12">
        <f t="shared" si="67"/>
        <v>0.99042145593869735</v>
      </c>
    </row>
    <row r="712" spans="1:24">
      <c r="A712" s="17" t="str">
        <f>VLOOKUP(C712,'Current OBD'!$B$6:$K$2098,4,0)</f>
        <v>King</v>
      </c>
      <c r="B712" s="17" t="str">
        <f>VLOOKUP(C712,'Current OBD'!$B$6:$K$2098,3,0)</f>
        <v>17-210</v>
      </c>
      <c r="C712" s="18">
        <v>663391</v>
      </c>
      <c r="D712" s="8" t="s">
        <v>1580</v>
      </c>
      <c r="E712" s="20" t="str">
        <f>IF(VLOOKUP(C712,'Current OBD'!$B$6:$AL$2097,23,0)="Yes","PK"," ")</f>
        <v xml:space="preserve"> </v>
      </c>
      <c r="F712" s="20" t="str">
        <f>IF(VLOOKUP(C712,'Current OBD'!$B$6:$AL$2097,24,0)="Yes","K"," ")</f>
        <v xml:space="preserve"> </v>
      </c>
      <c r="G712" s="20" t="str">
        <f>IF(VLOOKUP(C712,'Current OBD'!$B$6:$AL$2097,25,0)="Yes","1"," ")</f>
        <v xml:space="preserve"> </v>
      </c>
      <c r="H712" s="20" t="str">
        <f>IF(VLOOKUP(C712,'Current OBD'!$B$6:$AL$2097,26,0)="Yes","2"," ")</f>
        <v xml:space="preserve"> </v>
      </c>
      <c r="I712" s="20" t="str">
        <f>IF(VLOOKUP(C712,'Current OBD'!$B$6:$AL$2097,27,0)="Yes","3"," ")</f>
        <v xml:space="preserve"> </v>
      </c>
      <c r="J712" s="20" t="str">
        <f>IF(VLOOKUP(C712,'Current OBD'!$B$6:$AL$2097,28,0)="Yes","4"," ")</f>
        <v xml:space="preserve"> </v>
      </c>
      <c r="K712" s="20" t="str">
        <f>IF(VLOOKUP(C712,'Current OBD'!$B$6:$AL$2097,29,0)="Yes","5"," ")</f>
        <v xml:space="preserve"> </v>
      </c>
      <c r="L712" s="20" t="str">
        <f>IF(VLOOKUP(C712,'Current OBD'!$B$6:$AL$2097,30,0)="Yes","6"," ")</f>
        <v>6</v>
      </c>
      <c r="M712" s="20" t="str">
        <f>IF(VLOOKUP(C712,'Current OBD'!$B$6:$AL$2097,31,0)="Yes","7"," ")</f>
        <v>7</v>
      </c>
      <c r="N712" s="20" t="str">
        <f>IF(VLOOKUP(C712,'Current OBD'!$B$6:$AL$2097,32,0)="Yes","8"," ")</f>
        <v>8</v>
      </c>
      <c r="O712" s="20" t="str">
        <f>IF(VLOOKUP(C712,'Current OBD'!$B$6:$AL$2097,33,0)="Yes","9"," ")</f>
        <v xml:space="preserve"> </v>
      </c>
      <c r="P712" s="20" t="str">
        <f>IF(VLOOKUP(C712,'Current OBD'!$B$6:$AL$2097,34,0)="Yes","10"," ")</f>
        <v xml:space="preserve"> </v>
      </c>
      <c r="Q712" s="20" t="str">
        <f>IF(VLOOKUP(C712,'Current OBD'!$B$6:$AL$2097,35,0)="Yes","11"," ")</f>
        <v xml:space="preserve"> </v>
      </c>
      <c r="R712" s="20" t="str">
        <f>IF(VLOOKUP(C712,'Current OBD'!$B$6:$AL$2097,36,0)="Yes","12"," ")</f>
        <v xml:space="preserve"> </v>
      </c>
      <c r="S712" s="44">
        <v>555</v>
      </c>
      <c r="T712" s="44">
        <v>0</v>
      </c>
      <c r="U712" s="44">
        <v>663</v>
      </c>
      <c r="V712" s="12">
        <f t="shared" si="65"/>
        <v>0.83710407239819007</v>
      </c>
      <c r="W712" s="12">
        <f t="shared" si="66"/>
        <v>0</v>
      </c>
      <c r="X712" s="12">
        <f t="shared" si="67"/>
        <v>0.83710407239819007</v>
      </c>
    </row>
    <row r="713" spans="1:24">
      <c r="A713" s="17" t="str">
        <f>VLOOKUP(C713,'Current OBD'!$B$6:$K$2098,4,0)</f>
        <v>King</v>
      </c>
      <c r="B713" s="17" t="str">
        <f>VLOOKUP(C713,'Current OBD'!$B$6:$K$2098,3,0)</f>
        <v>17-210</v>
      </c>
      <c r="C713" s="18">
        <v>663392</v>
      </c>
      <c r="D713" s="8" t="s">
        <v>1582</v>
      </c>
      <c r="E713" s="20" t="str">
        <f>IF(VLOOKUP(C713,'Current OBD'!$B$6:$AL$2097,23,0)="Yes","PK"," ")</f>
        <v xml:space="preserve"> </v>
      </c>
      <c r="F713" s="20" t="str">
        <f>IF(VLOOKUP(C713,'Current OBD'!$B$6:$AL$2097,24,0)="Yes","K"," ")</f>
        <v xml:space="preserve"> </v>
      </c>
      <c r="G713" s="20" t="str">
        <f>IF(VLOOKUP(C713,'Current OBD'!$B$6:$AL$2097,25,0)="Yes","1"," ")</f>
        <v xml:space="preserve"> </v>
      </c>
      <c r="H713" s="20" t="str">
        <f>IF(VLOOKUP(C713,'Current OBD'!$B$6:$AL$2097,26,0)="Yes","2"," ")</f>
        <v xml:space="preserve"> </v>
      </c>
      <c r="I713" s="20" t="str">
        <f>IF(VLOOKUP(C713,'Current OBD'!$B$6:$AL$2097,27,0)="Yes","3"," ")</f>
        <v xml:space="preserve"> </v>
      </c>
      <c r="J713" s="20" t="str">
        <f>IF(VLOOKUP(C713,'Current OBD'!$B$6:$AL$2097,28,0)="Yes","4"," ")</f>
        <v xml:space="preserve"> </v>
      </c>
      <c r="K713" s="20" t="str">
        <f>IF(VLOOKUP(C713,'Current OBD'!$B$6:$AL$2097,29,0)="Yes","5"," ")</f>
        <v xml:space="preserve"> </v>
      </c>
      <c r="L713" s="20" t="str">
        <f>IF(VLOOKUP(C713,'Current OBD'!$B$6:$AL$2097,30,0)="Yes","6"," ")</f>
        <v>6</v>
      </c>
      <c r="M713" s="20" t="str">
        <f>IF(VLOOKUP(C713,'Current OBD'!$B$6:$AL$2097,31,0)="Yes","7"," ")</f>
        <v>7</v>
      </c>
      <c r="N713" s="20" t="str">
        <f>IF(VLOOKUP(C713,'Current OBD'!$B$6:$AL$2097,32,0)="Yes","8"," ")</f>
        <v>8</v>
      </c>
      <c r="O713" s="20" t="str">
        <f>IF(VLOOKUP(C713,'Current OBD'!$B$6:$AL$2097,33,0)="Yes","9"," ")</f>
        <v>9</v>
      </c>
      <c r="P713" s="20" t="str">
        <f>IF(VLOOKUP(C713,'Current OBD'!$B$6:$AL$2097,34,0)="Yes","10"," ")</f>
        <v>10</v>
      </c>
      <c r="Q713" s="20" t="str">
        <f>IF(VLOOKUP(C713,'Current OBD'!$B$6:$AL$2097,35,0)="Yes","11"," ")</f>
        <v>11</v>
      </c>
      <c r="R713" s="20" t="str">
        <f>IF(VLOOKUP(C713,'Current OBD'!$B$6:$AL$2097,36,0)="Yes","12"," ")</f>
        <v>12</v>
      </c>
      <c r="S713" s="44">
        <v>366</v>
      </c>
      <c r="T713" s="44">
        <v>0</v>
      </c>
      <c r="U713" s="44">
        <v>538</v>
      </c>
      <c r="V713" s="12">
        <f t="shared" si="65"/>
        <v>0.6802973977695167</v>
      </c>
      <c r="W713" s="12">
        <f t="shared" si="66"/>
        <v>0</v>
      </c>
      <c r="X713" s="12">
        <f t="shared" si="67"/>
        <v>0.6802973977695167</v>
      </c>
    </row>
    <row r="714" spans="1:24">
      <c r="A714" s="17" t="str">
        <f>VLOOKUP(C714,'Current OBD'!$B$6:$K$2098,4,0)</f>
        <v>King</v>
      </c>
      <c r="B714" s="17" t="str">
        <f>VLOOKUP(C714,'Current OBD'!$B$6:$K$2098,3,0)</f>
        <v>17-210</v>
      </c>
      <c r="C714" s="18">
        <v>663738</v>
      </c>
      <c r="D714" s="8" t="s">
        <v>1584</v>
      </c>
      <c r="E714" s="20" t="str">
        <f>IF(VLOOKUP(C714,'Current OBD'!$B$6:$AL$2097,23,0)="Yes","PK"," ")</f>
        <v xml:space="preserve"> </v>
      </c>
      <c r="F714" s="20" t="str">
        <f>IF(VLOOKUP(C714,'Current OBD'!$B$6:$AL$2097,24,0)="Yes","K"," ")</f>
        <v xml:space="preserve"> </v>
      </c>
      <c r="G714" s="20" t="str">
        <f>IF(VLOOKUP(C714,'Current OBD'!$B$6:$AL$2097,25,0)="Yes","1"," ")</f>
        <v xml:space="preserve"> </v>
      </c>
      <c r="H714" s="20" t="str">
        <f>IF(VLOOKUP(C714,'Current OBD'!$B$6:$AL$2097,26,0)="Yes","2"," ")</f>
        <v xml:space="preserve"> </v>
      </c>
      <c r="I714" s="20" t="str">
        <f>IF(VLOOKUP(C714,'Current OBD'!$B$6:$AL$2097,27,0)="Yes","3"," ")</f>
        <v xml:space="preserve"> </v>
      </c>
      <c r="J714" s="20" t="str">
        <f>IF(VLOOKUP(C714,'Current OBD'!$B$6:$AL$2097,28,0)="Yes","4"," ")</f>
        <v xml:space="preserve"> </v>
      </c>
      <c r="K714" s="20" t="str">
        <f>IF(VLOOKUP(C714,'Current OBD'!$B$6:$AL$2097,29,0)="Yes","5"," ")</f>
        <v xml:space="preserve"> </v>
      </c>
      <c r="L714" s="20" t="str">
        <f>IF(VLOOKUP(C714,'Current OBD'!$B$6:$AL$2097,30,0)="Yes","6"," ")</f>
        <v>6</v>
      </c>
      <c r="M714" s="20" t="str">
        <f>IF(VLOOKUP(C714,'Current OBD'!$B$6:$AL$2097,31,0)="Yes","7"," ")</f>
        <v>7</v>
      </c>
      <c r="N714" s="20" t="str">
        <f>IF(VLOOKUP(C714,'Current OBD'!$B$6:$AL$2097,32,0)="Yes","8"," ")</f>
        <v>8</v>
      </c>
      <c r="O714" s="20" t="str">
        <f>IF(VLOOKUP(C714,'Current OBD'!$B$6:$AL$2097,33,0)="Yes","9"," ")</f>
        <v xml:space="preserve"> </v>
      </c>
      <c r="P714" s="20" t="str">
        <f>IF(VLOOKUP(C714,'Current OBD'!$B$6:$AL$2097,34,0)="Yes","10"," ")</f>
        <v xml:space="preserve"> </v>
      </c>
      <c r="Q714" s="20" t="str">
        <f>IF(VLOOKUP(C714,'Current OBD'!$B$6:$AL$2097,35,0)="Yes","11"," ")</f>
        <v xml:space="preserve"> </v>
      </c>
      <c r="R714" s="20" t="str">
        <f>IF(VLOOKUP(C714,'Current OBD'!$B$6:$AL$2097,36,0)="Yes","12"," ")</f>
        <v xml:space="preserve"> </v>
      </c>
      <c r="S714" s="44">
        <v>458</v>
      </c>
      <c r="T714" s="44">
        <v>0</v>
      </c>
      <c r="U714" s="44">
        <v>537</v>
      </c>
      <c r="V714" s="12">
        <f t="shared" si="65"/>
        <v>0.85288640595903165</v>
      </c>
      <c r="W714" s="12">
        <f t="shared" si="66"/>
        <v>0</v>
      </c>
      <c r="X714" s="12">
        <f t="shared" si="67"/>
        <v>0.85288640595903165</v>
      </c>
    </row>
    <row r="715" spans="1:24">
      <c r="A715" s="17" t="str">
        <f>VLOOKUP(C715,'Current OBD'!$B$6:$K$2098,4,0)</f>
        <v>King</v>
      </c>
      <c r="B715" s="17" t="str">
        <f>VLOOKUP(C715,'Current OBD'!$B$6:$K$2098,3,0)</f>
        <v>17-210</v>
      </c>
      <c r="C715" s="18">
        <v>661392</v>
      </c>
      <c r="D715" s="8" t="s">
        <v>317</v>
      </c>
      <c r="E715" s="20" t="str">
        <f>IF(VLOOKUP(C715,'Current OBD'!$B$6:$AL$2097,23,0)="Yes","PK"," ")</f>
        <v xml:space="preserve"> </v>
      </c>
      <c r="F715" s="20" t="str">
        <f>IF(VLOOKUP(C715,'Current OBD'!$B$6:$AL$2097,24,0)="Yes","K"," ")</f>
        <v>K</v>
      </c>
      <c r="G715" s="20" t="str">
        <f>IF(VLOOKUP(C715,'Current OBD'!$B$6:$AL$2097,25,0)="Yes","1"," ")</f>
        <v>1</v>
      </c>
      <c r="H715" s="20" t="str">
        <f>IF(VLOOKUP(C715,'Current OBD'!$B$6:$AL$2097,26,0)="Yes","2"," ")</f>
        <v>2</v>
      </c>
      <c r="I715" s="20" t="str">
        <f>IF(VLOOKUP(C715,'Current OBD'!$B$6:$AL$2097,27,0)="Yes","3"," ")</f>
        <v>3</v>
      </c>
      <c r="J715" s="20" t="str">
        <f>IF(VLOOKUP(C715,'Current OBD'!$B$6:$AL$2097,28,0)="Yes","4"," ")</f>
        <v>4</v>
      </c>
      <c r="K715" s="20" t="str">
        <f>IF(VLOOKUP(C715,'Current OBD'!$B$6:$AL$2097,29,0)="Yes","5"," ")</f>
        <v>5</v>
      </c>
      <c r="L715" s="20" t="str">
        <f>IF(VLOOKUP(C715,'Current OBD'!$B$6:$AL$2097,30,0)="Yes","6"," ")</f>
        <v xml:space="preserve"> </v>
      </c>
      <c r="M715" s="20" t="str">
        <f>IF(VLOOKUP(C715,'Current OBD'!$B$6:$AL$2097,31,0)="Yes","7"," ")</f>
        <v xml:space="preserve"> </v>
      </c>
      <c r="N715" s="20" t="str">
        <f>IF(VLOOKUP(C715,'Current OBD'!$B$6:$AL$2097,32,0)="Yes","8"," ")</f>
        <v xml:space="preserve"> </v>
      </c>
      <c r="O715" s="20" t="str">
        <f>IF(VLOOKUP(C715,'Current OBD'!$B$6:$AL$2097,33,0)="Yes","9"," ")</f>
        <v xml:space="preserve"> </v>
      </c>
      <c r="P715" s="20" t="str">
        <f>IF(VLOOKUP(C715,'Current OBD'!$B$6:$AL$2097,34,0)="Yes","10"," ")</f>
        <v xml:space="preserve"> </v>
      </c>
      <c r="Q715" s="20" t="str">
        <f>IF(VLOOKUP(C715,'Current OBD'!$B$6:$AL$2097,35,0)="Yes","11"," ")</f>
        <v xml:space="preserve"> </v>
      </c>
      <c r="R715" s="20" t="str">
        <f>IF(VLOOKUP(C715,'Current OBD'!$B$6:$AL$2097,36,0)="Yes","12"," ")</f>
        <v xml:space="preserve"> </v>
      </c>
      <c r="S715" s="44">
        <v>215</v>
      </c>
      <c r="T715" s="44">
        <v>0</v>
      </c>
      <c r="U715" s="44">
        <v>356</v>
      </c>
      <c r="V715" s="12">
        <f t="shared" si="65"/>
        <v>0.6039325842696629</v>
      </c>
      <c r="W715" s="12">
        <f t="shared" si="66"/>
        <v>0</v>
      </c>
      <c r="X715" s="12">
        <f t="shared" si="67"/>
        <v>0.6039325842696629</v>
      </c>
    </row>
    <row r="716" spans="1:24">
      <c r="A716" s="17" t="str">
        <f>VLOOKUP(C716,'Current OBD'!$B$6:$K$2098,4,0)</f>
        <v>King</v>
      </c>
      <c r="B716" s="17" t="str">
        <f>VLOOKUP(C716,'Current OBD'!$B$6:$K$2098,3,0)</f>
        <v>17-210</v>
      </c>
      <c r="C716" s="18">
        <v>664044</v>
      </c>
      <c r="D716" s="8" t="s">
        <v>1587</v>
      </c>
      <c r="E716" s="20" t="str">
        <f>IF(VLOOKUP(C716,'Current OBD'!$B$6:$AL$2097,23,0)="Yes","PK"," ")</f>
        <v xml:space="preserve"> </v>
      </c>
      <c r="F716" s="20" t="str">
        <f>IF(VLOOKUP(C716,'Current OBD'!$B$6:$AL$2097,24,0)="Yes","K"," ")</f>
        <v>K</v>
      </c>
      <c r="G716" s="20" t="str">
        <f>IF(VLOOKUP(C716,'Current OBD'!$B$6:$AL$2097,25,0)="Yes","1"," ")</f>
        <v>1</v>
      </c>
      <c r="H716" s="20" t="str">
        <f>IF(VLOOKUP(C716,'Current OBD'!$B$6:$AL$2097,26,0)="Yes","2"," ")</f>
        <v>2</v>
      </c>
      <c r="I716" s="20" t="str">
        <f>IF(VLOOKUP(C716,'Current OBD'!$B$6:$AL$2097,27,0)="Yes","3"," ")</f>
        <v>3</v>
      </c>
      <c r="J716" s="20" t="str">
        <f>IF(VLOOKUP(C716,'Current OBD'!$B$6:$AL$2097,28,0)="Yes","4"," ")</f>
        <v>4</v>
      </c>
      <c r="K716" s="20" t="str">
        <f>IF(VLOOKUP(C716,'Current OBD'!$B$6:$AL$2097,29,0)="Yes","5"," ")</f>
        <v>5</v>
      </c>
      <c r="L716" s="20" t="str">
        <f>IF(VLOOKUP(C716,'Current OBD'!$B$6:$AL$2097,30,0)="Yes","6"," ")</f>
        <v xml:space="preserve"> </v>
      </c>
      <c r="M716" s="20" t="str">
        <f>IF(VLOOKUP(C716,'Current OBD'!$B$6:$AL$2097,31,0)="Yes","7"," ")</f>
        <v xml:space="preserve"> </v>
      </c>
      <c r="N716" s="20" t="str">
        <f>IF(VLOOKUP(C716,'Current OBD'!$B$6:$AL$2097,32,0)="Yes","8"," ")</f>
        <v xml:space="preserve"> </v>
      </c>
      <c r="O716" s="20" t="str">
        <f>IF(VLOOKUP(C716,'Current OBD'!$B$6:$AL$2097,33,0)="Yes","9"," ")</f>
        <v xml:space="preserve"> </v>
      </c>
      <c r="P716" s="20" t="str">
        <f>IF(VLOOKUP(C716,'Current OBD'!$B$6:$AL$2097,34,0)="Yes","10"," ")</f>
        <v xml:space="preserve"> </v>
      </c>
      <c r="Q716" s="20" t="str">
        <f>IF(VLOOKUP(C716,'Current OBD'!$B$6:$AL$2097,35,0)="Yes","11"," ")</f>
        <v xml:space="preserve"> </v>
      </c>
      <c r="R716" s="20" t="str">
        <f>IF(VLOOKUP(C716,'Current OBD'!$B$6:$AL$2097,36,0)="Yes","12"," ")</f>
        <v xml:space="preserve"> </v>
      </c>
      <c r="S716" s="44">
        <v>353</v>
      </c>
      <c r="T716" s="44">
        <v>0</v>
      </c>
      <c r="U716" s="44">
        <v>381</v>
      </c>
      <c r="V716" s="12">
        <f t="shared" si="65"/>
        <v>0.92650918635170598</v>
      </c>
      <c r="W716" s="12">
        <f t="shared" si="66"/>
        <v>0</v>
      </c>
      <c r="X716" s="12">
        <f t="shared" si="67"/>
        <v>0.92650918635170598</v>
      </c>
    </row>
    <row r="717" spans="1:24">
      <c r="A717" s="17" t="str">
        <f>VLOOKUP(C717,'Current OBD'!$B$6:$K$2098,4,0)</f>
        <v>King</v>
      </c>
      <c r="B717" s="17" t="str">
        <f>VLOOKUP(C717,'Current OBD'!$B$6:$K$2098,3,0)</f>
        <v>17-210</v>
      </c>
      <c r="C717" s="18">
        <v>661394</v>
      </c>
      <c r="D717" s="8" t="s">
        <v>1589</v>
      </c>
      <c r="E717" s="20" t="str">
        <f>IF(VLOOKUP(C717,'Current OBD'!$B$6:$AL$2097,23,0)="Yes","PK"," ")</f>
        <v xml:space="preserve"> </v>
      </c>
      <c r="F717" s="20" t="str">
        <f>IF(VLOOKUP(C717,'Current OBD'!$B$6:$AL$2097,24,0)="Yes","K"," ")</f>
        <v>K</v>
      </c>
      <c r="G717" s="20" t="str">
        <f>IF(VLOOKUP(C717,'Current OBD'!$B$6:$AL$2097,25,0)="Yes","1"," ")</f>
        <v>1</v>
      </c>
      <c r="H717" s="20" t="str">
        <f>IF(VLOOKUP(C717,'Current OBD'!$B$6:$AL$2097,26,0)="Yes","2"," ")</f>
        <v>2</v>
      </c>
      <c r="I717" s="20" t="str">
        <f>IF(VLOOKUP(C717,'Current OBD'!$B$6:$AL$2097,27,0)="Yes","3"," ")</f>
        <v>3</v>
      </c>
      <c r="J717" s="20" t="str">
        <f>IF(VLOOKUP(C717,'Current OBD'!$B$6:$AL$2097,28,0)="Yes","4"," ")</f>
        <v>4</v>
      </c>
      <c r="K717" s="20" t="str">
        <f>IF(VLOOKUP(C717,'Current OBD'!$B$6:$AL$2097,29,0)="Yes","5"," ")</f>
        <v>5</v>
      </c>
      <c r="L717" s="20" t="str">
        <f>IF(VLOOKUP(C717,'Current OBD'!$B$6:$AL$2097,30,0)="Yes","6"," ")</f>
        <v xml:space="preserve"> </v>
      </c>
      <c r="M717" s="20" t="str">
        <f>IF(VLOOKUP(C717,'Current OBD'!$B$6:$AL$2097,31,0)="Yes","7"," ")</f>
        <v xml:space="preserve"> </v>
      </c>
      <c r="N717" s="20" t="str">
        <f>IF(VLOOKUP(C717,'Current OBD'!$B$6:$AL$2097,32,0)="Yes","8"," ")</f>
        <v xml:space="preserve"> </v>
      </c>
      <c r="O717" s="20" t="str">
        <f>IF(VLOOKUP(C717,'Current OBD'!$B$6:$AL$2097,33,0)="Yes","9"," ")</f>
        <v xml:space="preserve"> </v>
      </c>
      <c r="P717" s="20" t="str">
        <f>IF(VLOOKUP(C717,'Current OBD'!$B$6:$AL$2097,34,0)="Yes","10"," ")</f>
        <v xml:space="preserve"> </v>
      </c>
      <c r="Q717" s="20" t="str">
        <f>IF(VLOOKUP(C717,'Current OBD'!$B$6:$AL$2097,35,0)="Yes","11"," ")</f>
        <v xml:space="preserve"> </v>
      </c>
      <c r="R717" s="20" t="str">
        <f>IF(VLOOKUP(C717,'Current OBD'!$B$6:$AL$2097,36,0)="Yes","12"," ")</f>
        <v xml:space="preserve"> </v>
      </c>
      <c r="S717" s="44">
        <v>425</v>
      </c>
      <c r="T717" s="44">
        <v>0</v>
      </c>
      <c r="U717" s="44">
        <v>534</v>
      </c>
      <c r="V717" s="12">
        <f t="shared" si="65"/>
        <v>0.79588014981273403</v>
      </c>
      <c r="W717" s="12">
        <f t="shared" si="66"/>
        <v>0</v>
      </c>
      <c r="X717" s="12">
        <f t="shared" si="67"/>
        <v>0.79588014981273403</v>
      </c>
    </row>
    <row r="718" spans="1:24">
      <c r="A718" s="17" t="str">
        <f>VLOOKUP(C718,'Current OBD'!$B$6:$K$2098,4,0)</f>
        <v>King</v>
      </c>
      <c r="B718" s="17" t="str">
        <f>VLOOKUP(C718,'Current OBD'!$B$6:$K$2098,3,0)</f>
        <v>17-210</v>
      </c>
      <c r="C718" s="18">
        <v>663400</v>
      </c>
      <c r="D718" s="8" t="s">
        <v>1591</v>
      </c>
      <c r="E718" s="20" t="str">
        <f>IF(VLOOKUP(C718,'Current OBD'!$B$6:$AL$2097,23,0)="Yes","PK"," ")</f>
        <v xml:space="preserve"> </v>
      </c>
      <c r="F718" s="20" t="str">
        <f>IF(VLOOKUP(C718,'Current OBD'!$B$6:$AL$2097,24,0)="Yes","K"," ")</f>
        <v>K</v>
      </c>
      <c r="G718" s="20" t="str">
        <f>IF(VLOOKUP(C718,'Current OBD'!$B$6:$AL$2097,25,0)="Yes","1"," ")</f>
        <v>1</v>
      </c>
      <c r="H718" s="20" t="str">
        <f>IF(VLOOKUP(C718,'Current OBD'!$B$6:$AL$2097,26,0)="Yes","2"," ")</f>
        <v>2</v>
      </c>
      <c r="I718" s="20" t="str">
        <f>IF(VLOOKUP(C718,'Current OBD'!$B$6:$AL$2097,27,0)="Yes","3"," ")</f>
        <v>3</v>
      </c>
      <c r="J718" s="20" t="str">
        <f>IF(VLOOKUP(C718,'Current OBD'!$B$6:$AL$2097,28,0)="Yes","4"," ")</f>
        <v>4</v>
      </c>
      <c r="K718" s="20" t="str">
        <f>IF(VLOOKUP(C718,'Current OBD'!$B$6:$AL$2097,29,0)="Yes","5"," ")</f>
        <v>5</v>
      </c>
      <c r="L718" s="20" t="str">
        <f>IF(VLOOKUP(C718,'Current OBD'!$B$6:$AL$2097,30,0)="Yes","6"," ")</f>
        <v xml:space="preserve"> </v>
      </c>
      <c r="M718" s="20" t="str">
        <f>IF(VLOOKUP(C718,'Current OBD'!$B$6:$AL$2097,31,0)="Yes","7"," ")</f>
        <v xml:space="preserve"> </v>
      </c>
      <c r="N718" s="20" t="str">
        <f>IF(VLOOKUP(C718,'Current OBD'!$B$6:$AL$2097,32,0)="Yes","8"," ")</f>
        <v xml:space="preserve"> </v>
      </c>
      <c r="O718" s="20" t="str">
        <f>IF(VLOOKUP(C718,'Current OBD'!$B$6:$AL$2097,33,0)="Yes","9"," ")</f>
        <v xml:space="preserve"> </v>
      </c>
      <c r="P718" s="20" t="str">
        <f>IF(VLOOKUP(C718,'Current OBD'!$B$6:$AL$2097,34,0)="Yes","10"," ")</f>
        <v xml:space="preserve"> </v>
      </c>
      <c r="Q718" s="20" t="str">
        <f>IF(VLOOKUP(C718,'Current OBD'!$B$6:$AL$2097,35,0)="Yes","11"," ")</f>
        <v xml:space="preserve"> </v>
      </c>
      <c r="R718" s="20" t="str">
        <f>IF(VLOOKUP(C718,'Current OBD'!$B$6:$AL$2097,36,0)="Yes","12"," ")</f>
        <v xml:space="preserve"> </v>
      </c>
      <c r="S718" s="44">
        <v>534</v>
      </c>
      <c r="T718" s="44">
        <v>0</v>
      </c>
      <c r="U718" s="44">
        <v>534</v>
      </c>
      <c r="V718" s="12">
        <f t="shared" si="65"/>
        <v>1</v>
      </c>
      <c r="W718" s="12">
        <f t="shared" si="66"/>
        <v>0</v>
      </c>
      <c r="X718" s="12">
        <f t="shared" si="67"/>
        <v>1</v>
      </c>
    </row>
    <row r="719" spans="1:24">
      <c r="A719" s="17" t="str">
        <f>VLOOKUP(C719,'Current OBD'!$B$6:$K$2098,4,0)</f>
        <v>King</v>
      </c>
      <c r="B719" s="17" t="str">
        <f>VLOOKUP(C719,'Current OBD'!$B$6:$K$2098,3,0)</f>
        <v>17-210</v>
      </c>
      <c r="C719" s="18">
        <v>664045</v>
      </c>
      <c r="D719" s="8" t="s">
        <v>1593</v>
      </c>
      <c r="E719" s="20" t="str">
        <f>IF(VLOOKUP(C719,'Current OBD'!$B$6:$AL$2097,23,0)="Yes","PK"," ")</f>
        <v xml:space="preserve"> </v>
      </c>
      <c r="F719" s="20" t="str">
        <f>IF(VLOOKUP(C719,'Current OBD'!$B$6:$AL$2097,24,0)="Yes","K"," ")</f>
        <v xml:space="preserve"> </v>
      </c>
      <c r="G719" s="20" t="str">
        <f>IF(VLOOKUP(C719,'Current OBD'!$B$6:$AL$2097,25,0)="Yes","1"," ")</f>
        <v xml:space="preserve"> </v>
      </c>
      <c r="H719" s="20" t="str">
        <f>IF(VLOOKUP(C719,'Current OBD'!$B$6:$AL$2097,26,0)="Yes","2"," ")</f>
        <v xml:space="preserve"> </v>
      </c>
      <c r="I719" s="20" t="str">
        <f>IF(VLOOKUP(C719,'Current OBD'!$B$6:$AL$2097,27,0)="Yes","3"," ")</f>
        <v xml:space="preserve"> </v>
      </c>
      <c r="J719" s="20" t="str">
        <f>IF(VLOOKUP(C719,'Current OBD'!$B$6:$AL$2097,28,0)="Yes","4"," ")</f>
        <v xml:space="preserve"> </v>
      </c>
      <c r="K719" s="20" t="str">
        <f>IF(VLOOKUP(C719,'Current OBD'!$B$6:$AL$2097,29,0)="Yes","5"," ")</f>
        <v xml:space="preserve"> </v>
      </c>
      <c r="L719" s="20" t="str">
        <f>IF(VLOOKUP(C719,'Current OBD'!$B$6:$AL$2097,30,0)="Yes","6"," ")</f>
        <v xml:space="preserve"> </v>
      </c>
      <c r="M719" s="20" t="str">
        <f>IF(VLOOKUP(C719,'Current OBD'!$B$6:$AL$2097,31,0)="Yes","7"," ")</f>
        <v xml:space="preserve"> </v>
      </c>
      <c r="N719" s="20" t="str">
        <f>IF(VLOOKUP(C719,'Current OBD'!$B$6:$AL$2097,32,0)="Yes","8"," ")</f>
        <v xml:space="preserve"> </v>
      </c>
      <c r="O719" s="20" t="str">
        <f>IF(VLOOKUP(C719,'Current OBD'!$B$6:$AL$2097,33,0)="Yes","9"," ")</f>
        <v>9</v>
      </c>
      <c r="P719" s="20" t="str">
        <f>IF(VLOOKUP(C719,'Current OBD'!$B$6:$AL$2097,34,0)="Yes","10"," ")</f>
        <v>10</v>
      </c>
      <c r="Q719" s="20" t="str">
        <f>IF(VLOOKUP(C719,'Current OBD'!$B$6:$AL$2097,35,0)="Yes","11"," ")</f>
        <v>11</v>
      </c>
      <c r="R719" s="20" t="str">
        <f>IF(VLOOKUP(C719,'Current OBD'!$B$6:$AL$2097,36,0)="Yes","12"," ")</f>
        <v>12</v>
      </c>
      <c r="S719" s="44">
        <v>1142</v>
      </c>
      <c r="T719" s="44">
        <v>0</v>
      </c>
      <c r="U719" s="44">
        <v>1800</v>
      </c>
      <c r="V719" s="12">
        <f t="shared" si="65"/>
        <v>0.63444444444444448</v>
      </c>
      <c r="W719" s="12">
        <f t="shared" si="66"/>
        <v>0</v>
      </c>
      <c r="X719" s="12">
        <f t="shared" si="67"/>
        <v>0.63444444444444448</v>
      </c>
    </row>
    <row r="720" spans="1:24">
      <c r="A720" s="17" t="str">
        <f>VLOOKUP(C720,'Current OBD'!$B$6:$K$2098,4,0)</f>
        <v>King</v>
      </c>
      <c r="B720" s="17" t="str">
        <f>VLOOKUP(C720,'Current OBD'!$B$6:$K$2098,3,0)</f>
        <v>17-210</v>
      </c>
      <c r="C720" s="18">
        <v>662721</v>
      </c>
      <c r="D720" s="8" t="s">
        <v>1595</v>
      </c>
      <c r="E720" s="20" t="str">
        <f>IF(VLOOKUP(C720,'Current OBD'!$B$6:$AL$2097,23,0)="Yes","PK"," ")</f>
        <v xml:space="preserve"> </v>
      </c>
      <c r="F720" s="20" t="str">
        <f>IF(VLOOKUP(C720,'Current OBD'!$B$6:$AL$2097,24,0)="Yes","K"," ")</f>
        <v xml:space="preserve"> </v>
      </c>
      <c r="G720" s="20" t="str">
        <f>IF(VLOOKUP(C720,'Current OBD'!$B$6:$AL$2097,25,0)="Yes","1"," ")</f>
        <v xml:space="preserve"> </v>
      </c>
      <c r="H720" s="20" t="str">
        <f>IF(VLOOKUP(C720,'Current OBD'!$B$6:$AL$2097,26,0)="Yes","2"," ")</f>
        <v xml:space="preserve"> </v>
      </c>
      <c r="I720" s="20" t="str">
        <f>IF(VLOOKUP(C720,'Current OBD'!$B$6:$AL$2097,27,0)="Yes","3"," ")</f>
        <v xml:space="preserve"> </v>
      </c>
      <c r="J720" s="20" t="str">
        <f>IF(VLOOKUP(C720,'Current OBD'!$B$6:$AL$2097,28,0)="Yes","4"," ")</f>
        <v xml:space="preserve"> </v>
      </c>
      <c r="K720" s="20" t="str">
        <f>IF(VLOOKUP(C720,'Current OBD'!$B$6:$AL$2097,29,0)="Yes","5"," ")</f>
        <v xml:space="preserve"> </v>
      </c>
      <c r="L720" s="20" t="str">
        <f>IF(VLOOKUP(C720,'Current OBD'!$B$6:$AL$2097,30,0)="Yes","6"," ")</f>
        <v xml:space="preserve"> </v>
      </c>
      <c r="M720" s="20" t="str">
        <f>IF(VLOOKUP(C720,'Current OBD'!$B$6:$AL$2097,31,0)="Yes","7"," ")</f>
        <v xml:space="preserve"> </v>
      </c>
      <c r="N720" s="20" t="str">
        <f>IF(VLOOKUP(C720,'Current OBD'!$B$6:$AL$2097,32,0)="Yes","8"," ")</f>
        <v xml:space="preserve"> </v>
      </c>
      <c r="O720" s="20" t="str">
        <f>IF(VLOOKUP(C720,'Current OBD'!$B$6:$AL$2097,33,0)="Yes","9"," ")</f>
        <v>9</v>
      </c>
      <c r="P720" s="20" t="str">
        <f>IF(VLOOKUP(C720,'Current OBD'!$B$6:$AL$2097,34,0)="Yes","10"," ")</f>
        <v>10</v>
      </c>
      <c r="Q720" s="20" t="str">
        <f>IF(VLOOKUP(C720,'Current OBD'!$B$6:$AL$2097,35,0)="Yes","11"," ")</f>
        <v>11</v>
      </c>
      <c r="R720" s="20" t="str">
        <f>IF(VLOOKUP(C720,'Current OBD'!$B$6:$AL$2097,36,0)="Yes","12"," ")</f>
        <v>12</v>
      </c>
      <c r="S720" s="44">
        <v>1011</v>
      </c>
      <c r="T720" s="44">
        <v>0</v>
      </c>
      <c r="U720" s="44">
        <v>1405</v>
      </c>
      <c r="V720" s="12">
        <f t="shared" si="65"/>
        <v>0.71957295373665475</v>
      </c>
      <c r="W720" s="12">
        <f t="shared" si="66"/>
        <v>0</v>
      </c>
      <c r="X720" s="12">
        <f t="shared" si="67"/>
        <v>0.71957295373665475</v>
      </c>
    </row>
    <row r="721" spans="1:24">
      <c r="A721" s="17" t="str">
        <f>VLOOKUP(C721,'Current OBD'!$B$6:$K$2098,4,0)</f>
        <v>King</v>
      </c>
      <c r="B721" s="17" t="str">
        <f>VLOOKUP(C721,'Current OBD'!$B$6:$K$2098,3,0)</f>
        <v>17-210</v>
      </c>
      <c r="C721" s="18">
        <v>664601</v>
      </c>
      <c r="D721" s="8" t="s">
        <v>1597</v>
      </c>
      <c r="E721" s="20" t="str">
        <f>IF(VLOOKUP(C721,'Current OBD'!$B$6:$AL$2097,23,0)="Yes","PK"," ")</f>
        <v xml:space="preserve"> </v>
      </c>
      <c r="F721" s="20" t="str">
        <f>IF(VLOOKUP(C721,'Current OBD'!$B$6:$AL$2097,24,0)="Yes","K"," ")</f>
        <v xml:space="preserve"> </v>
      </c>
      <c r="G721" s="20" t="str">
        <f>IF(VLOOKUP(C721,'Current OBD'!$B$6:$AL$2097,25,0)="Yes","1"," ")</f>
        <v xml:space="preserve"> </v>
      </c>
      <c r="H721" s="20" t="str">
        <f>IF(VLOOKUP(C721,'Current OBD'!$B$6:$AL$2097,26,0)="Yes","2"," ")</f>
        <v xml:space="preserve"> </v>
      </c>
      <c r="I721" s="20" t="str">
        <f>IF(VLOOKUP(C721,'Current OBD'!$B$6:$AL$2097,27,0)="Yes","3"," ")</f>
        <v xml:space="preserve"> </v>
      </c>
      <c r="J721" s="20" t="str">
        <f>IF(VLOOKUP(C721,'Current OBD'!$B$6:$AL$2097,28,0)="Yes","4"," ")</f>
        <v xml:space="preserve"> </v>
      </c>
      <c r="K721" s="20" t="str">
        <f>IF(VLOOKUP(C721,'Current OBD'!$B$6:$AL$2097,29,0)="Yes","5"," ")</f>
        <v xml:space="preserve"> </v>
      </c>
      <c r="L721" s="20" t="str">
        <f>IF(VLOOKUP(C721,'Current OBD'!$B$6:$AL$2097,30,0)="Yes","6"," ")</f>
        <v xml:space="preserve"> </v>
      </c>
      <c r="M721" s="20" t="str">
        <f>IF(VLOOKUP(C721,'Current OBD'!$B$6:$AL$2097,31,0)="Yes","7"," ")</f>
        <v xml:space="preserve"> </v>
      </c>
      <c r="N721" s="20" t="str">
        <f>IF(VLOOKUP(C721,'Current OBD'!$B$6:$AL$2097,32,0)="Yes","8"," ")</f>
        <v xml:space="preserve"> </v>
      </c>
      <c r="O721" s="20" t="str">
        <f>IF(VLOOKUP(C721,'Current OBD'!$B$6:$AL$2097,33,0)="Yes","9"," ")</f>
        <v>9</v>
      </c>
      <c r="P721" s="20" t="str">
        <f>IF(VLOOKUP(C721,'Current OBD'!$B$6:$AL$2097,34,0)="Yes","10"," ")</f>
        <v>10</v>
      </c>
      <c r="Q721" s="20" t="str">
        <f>IF(VLOOKUP(C721,'Current OBD'!$B$6:$AL$2097,35,0)="Yes","11"," ")</f>
        <v>11</v>
      </c>
      <c r="R721" s="20" t="str">
        <f>IF(VLOOKUP(C721,'Current OBD'!$B$6:$AL$2097,36,0)="Yes","12"," ")</f>
        <v>12</v>
      </c>
      <c r="S721" s="44">
        <v>75</v>
      </c>
      <c r="T721" s="44">
        <v>0</v>
      </c>
      <c r="U721" s="44">
        <v>75</v>
      </c>
      <c r="V721" s="12">
        <f t="shared" si="65"/>
        <v>1</v>
      </c>
      <c r="W721" s="12">
        <f t="shared" si="66"/>
        <v>0</v>
      </c>
      <c r="X721" s="12">
        <f t="shared" si="67"/>
        <v>1</v>
      </c>
    </row>
    <row r="722" spans="1:24">
      <c r="A722" s="17" t="str">
        <f>VLOOKUP(C722,'Current OBD'!$B$6:$K$2098,4,0)</f>
        <v>King</v>
      </c>
      <c r="B722" s="17" t="str">
        <f>VLOOKUP(C722,'Current OBD'!$B$6:$K$2098,3,0)</f>
        <v>17-210</v>
      </c>
      <c r="C722" s="18">
        <v>664922</v>
      </c>
      <c r="D722" s="8" t="s">
        <v>1599</v>
      </c>
      <c r="E722" s="20" t="str">
        <f>IF(VLOOKUP(C722,'Current OBD'!$B$6:$AL$2097,23,0)="Yes","PK"," ")</f>
        <v>PK</v>
      </c>
      <c r="F722" s="20" t="str">
        <f>IF(VLOOKUP(C722,'Current OBD'!$B$6:$AL$2097,24,0)="Yes","K"," ")</f>
        <v>K</v>
      </c>
      <c r="G722" s="20" t="str">
        <f>IF(VLOOKUP(C722,'Current OBD'!$B$6:$AL$2097,25,0)="Yes","1"," ")</f>
        <v>1</v>
      </c>
      <c r="H722" s="20" t="str">
        <f>IF(VLOOKUP(C722,'Current OBD'!$B$6:$AL$2097,26,0)="Yes","2"," ")</f>
        <v>2</v>
      </c>
      <c r="I722" s="20" t="str">
        <f>IF(VLOOKUP(C722,'Current OBD'!$B$6:$AL$2097,27,0)="Yes","3"," ")</f>
        <v>3</v>
      </c>
      <c r="J722" s="20" t="str">
        <f>IF(VLOOKUP(C722,'Current OBD'!$B$6:$AL$2097,28,0)="Yes","4"," ")</f>
        <v>4</v>
      </c>
      <c r="K722" s="20" t="str">
        <f>IF(VLOOKUP(C722,'Current OBD'!$B$6:$AL$2097,29,0)="Yes","5"," ")</f>
        <v>5</v>
      </c>
      <c r="L722" s="20" t="str">
        <f>IF(VLOOKUP(C722,'Current OBD'!$B$6:$AL$2097,30,0)="Yes","6"," ")</f>
        <v xml:space="preserve"> </v>
      </c>
      <c r="M722" s="20" t="str">
        <f>IF(VLOOKUP(C722,'Current OBD'!$B$6:$AL$2097,31,0)="Yes","7"," ")</f>
        <v xml:space="preserve"> </v>
      </c>
      <c r="N722" s="20" t="str">
        <f>IF(VLOOKUP(C722,'Current OBD'!$B$6:$AL$2097,32,0)="Yes","8"," ")</f>
        <v xml:space="preserve"> </v>
      </c>
      <c r="O722" s="20" t="str">
        <f>IF(VLOOKUP(C722,'Current OBD'!$B$6:$AL$2097,33,0)="Yes","9"," ")</f>
        <v xml:space="preserve"> </v>
      </c>
      <c r="P722" s="20" t="str">
        <f>IF(VLOOKUP(C722,'Current OBD'!$B$6:$AL$2097,34,0)="Yes","10"," ")</f>
        <v xml:space="preserve"> </v>
      </c>
      <c r="Q722" s="20" t="str">
        <f>IF(VLOOKUP(C722,'Current OBD'!$B$6:$AL$2097,35,0)="Yes","11"," ")</f>
        <v xml:space="preserve"> </v>
      </c>
      <c r="R722" s="20" t="str">
        <f>IF(VLOOKUP(C722,'Current OBD'!$B$6:$AL$2097,36,0)="Yes","12"," ")</f>
        <v xml:space="preserve"> </v>
      </c>
      <c r="S722" s="44">
        <v>303</v>
      </c>
      <c r="T722" s="44">
        <v>0</v>
      </c>
      <c r="U722" s="44">
        <v>372</v>
      </c>
      <c r="V722" s="12">
        <f t="shared" si="65"/>
        <v>0.81451612903225812</v>
      </c>
      <c r="W722" s="12">
        <f t="shared" si="66"/>
        <v>0</v>
      </c>
      <c r="X722" s="12">
        <f t="shared" si="67"/>
        <v>0.81451612903225812</v>
      </c>
    </row>
    <row r="723" spans="1:24">
      <c r="A723" s="17" t="str">
        <f>VLOOKUP(C723,'Current OBD'!$B$6:$K$2098,4,0)</f>
        <v>King</v>
      </c>
      <c r="B723" s="17" t="str">
        <f>VLOOKUP(C723,'Current OBD'!$B$6:$K$2098,3,0)</f>
        <v>17-210</v>
      </c>
      <c r="C723" s="18">
        <v>663401</v>
      </c>
      <c r="D723" s="8" t="s">
        <v>1601</v>
      </c>
      <c r="E723" s="20" t="str">
        <f>IF(VLOOKUP(C723,'Current OBD'!$B$6:$AL$2097,23,0)="Yes","PK"," ")</f>
        <v xml:space="preserve"> </v>
      </c>
      <c r="F723" s="20" t="str">
        <f>IF(VLOOKUP(C723,'Current OBD'!$B$6:$AL$2097,24,0)="Yes","K"," ")</f>
        <v>K</v>
      </c>
      <c r="G723" s="20" t="str">
        <f>IF(VLOOKUP(C723,'Current OBD'!$B$6:$AL$2097,25,0)="Yes","1"," ")</f>
        <v>1</v>
      </c>
      <c r="H723" s="20" t="str">
        <f>IF(VLOOKUP(C723,'Current OBD'!$B$6:$AL$2097,26,0)="Yes","2"," ")</f>
        <v>2</v>
      </c>
      <c r="I723" s="20" t="str">
        <f>IF(VLOOKUP(C723,'Current OBD'!$B$6:$AL$2097,27,0)="Yes","3"," ")</f>
        <v>3</v>
      </c>
      <c r="J723" s="20" t="str">
        <f>IF(VLOOKUP(C723,'Current OBD'!$B$6:$AL$2097,28,0)="Yes","4"," ")</f>
        <v>4</v>
      </c>
      <c r="K723" s="20" t="str">
        <f>IF(VLOOKUP(C723,'Current OBD'!$B$6:$AL$2097,29,0)="Yes","5"," ")</f>
        <v>5</v>
      </c>
      <c r="L723" s="20" t="str">
        <f>IF(VLOOKUP(C723,'Current OBD'!$B$6:$AL$2097,30,0)="Yes","6"," ")</f>
        <v xml:space="preserve"> </v>
      </c>
      <c r="M723" s="20" t="str">
        <f>IF(VLOOKUP(C723,'Current OBD'!$B$6:$AL$2097,31,0)="Yes","7"," ")</f>
        <v xml:space="preserve"> </v>
      </c>
      <c r="N723" s="20" t="str">
        <f>IF(VLOOKUP(C723,'Current OBD'!$B$6:$AL$2097,32,0)="Yes","8"," ")</f>
        <v xml:space="preserve"> </v>
      </c>
      <c r="O723" s="20" t="str">
        <f>IF(VLOOKUP(C723,'Current OBD'!$B$6:$AL$2097,33,0)="Yes","9"," ")</f>
        <v xml:space="preserve"> </v>
      </c>
      <c r="P723" s="20" t="str">
        <f>IF(VLOOKUP(C723,'Current OBD'!$B$6:$AL$2097,34,0)="Yes","10"," ")</f>
        <v xml:space="preserve"> </v>
      </c>
      <c r="Q723" s="20" t="str">
        <f>IF(VLOOKUP(C723,'Current OBD'!$B$6:$AL$2097,35,0)="Yes","11"," ")</f>
        <v xml:space="preserve"> </v>
      </c>
      <c r="R723" s="20" t="str">
        <f>IF(VLOOKUP(C723,'Current OBD'!$B$6:$AL$2097,36,0)="Yes","12"," ")</f>
        <v xml:space="preserve"> </v>
      </c>
      <c r="S723" s="44">
        <v>401</v>
      </c>
      <c r="T723" s="44">
        <v>0</v>
      </c>
      <c r="U723" s="44">
        <v>533</v>
      </c>
      <c r="V723" s="12">
        <f t="shared" si="65"/>
        <v>0.75234521575984992</v>
      </c>
      <c r="W723" s="12">
        <f t="shared" si="66"/>
        <v>0</v>
      </c>
      <c r="X723" s="12">
        <f t="shared" si="67"/>
        <v>0.75234521575984992</v>
      </c>
    </row>
    <row r="724" spans="1:24">
      <c r="A724" s="17" t="str">
        <f>VLOOKUP(C724,'Current OBD'!$B$6:$K$2098,4,0)</f>
        <v>King</v>
      </c>
      <c r="B724" s="17" t="str">
        <f>VLOOKUP(C724,'Current OBD'!$B$6:$K$2098,3,0)</f>
        <v>17-210</v>
      </c>
      <c r="C724" s="18">
        <v>663402</v>
      </c>
      <c r="D724" s="8" t="s">
        <v>1603</v>
      </c>
      <c r="E724" s="20" t="str">
        <f>IF(VLOOKUP(C724,'Current OBD'!$B$6:$AL$2097,23,0)="Yes","PK"," ")</f>
        <v>PK</v>
      </c>
      <c r="F724" s="20" t="str">
        <f>IF(VLOOKUP(C724,'Current OBD'!$B$6:$AL$2097,24,0)="Yes","K"," ")</f>
        <v>K</v>
      </c>
      <c r="G724" s="20" t="str">
        <f>IF(VLOOKUP(C724,'Current OBD'!$B$6:$AL$2097,25,0)="Yes","1"," ")</f>
        <v>1</v>
      </c>
      <c r="H724" s="20" t="str">
        <f>IF(VLOOKUP(C724,'Current OBD'!$B$6:$AL$2097,26,0)="Yes","2"," ")</f>
        <v>2</v>
      </c>
      <c r="I724" s="20" t="str">
        <f>IF(VLOOKUP(C724,'Current OBD'!$B$6:$AL$2097,27,0)="Yes","3"," ")</f>
        <v>3</v>
      </c>
      <c r="J724" s="20" t="str">
        <f>IF(VLOOKUP(C724,'Current OBD'!$B$6:$AL$2097,28,0)="Yes","4"," ")</f>
        <v>4</v>
      </c>
      <c r="K724" s="20" t="str">
        <f>IF(VLOOKUP(C724,'Current OBD'!$B$6:$AL$2097,29,0)="Yes","5"," ")</f>
        <v>5</v>
      </c>
      <c r="L724" s="20" t="str">
        <f>IF(VLOOKUP(C724,'Current OBD'!$B$6:$AL$2097,30,0)="Yes","6"," ")</f>
        <v xml:space="preserve"> </v>
      </c>
      <c r="M724" s="20" t="str">
        <f>IF(VLOOKUP(C724,'Current OBD'!$B$6:$AL$2097,31,0)="Yes","7"," ")</f>
        <v xml:space="preserve"> </v>
      </c>
      <c r="N724" s="20" t="str">
        <f>IF(VLOOKUP(C724,'Current OBD'!$B$6:$AL$2097,32,0)="Yes","8"," ")</f>
        <v xml:space="preserve"> </v>
      </c>
      <c r="O724" s="20" t="str">
        <f>IF(VLOOKUP(C724,'Current OBD'!$B$6:$AL$2097,33,0)="Yes","9"," ")</f>
        <v xml:space="preserve"> </v>
      </c>
      <c r="P724" s="20" t="str">
        <f>IF(VLOOKUP(C724,'Current OBD'!$B$6:$AL$2097,34,0)="Yes","10"," ")</f>
        <v xml:space="preserve"> </v>
      </c>
      <c r="Q724" s="20" t="str">
        <f>IF(VLOOKUP(C724,'Current OBD'!$B$6:$AL$2097,35,0)="Yes","11"," ")</f>
        <v xml:space="preserve"> </v>
      </c>
      <c r="R724" s="20" t="str">
        <f>IF(VLOOKUP(C724,'Current OBD'!$B$6:$AL$2097,36,0)="Yes","12"," ")</f>
        <v xml:space="preserve"> </v>
      </c>
      <c r="S724" s="44">
        <v>536</v>
      </c>
      <c r="T724" s="44">
        <v>0</v>
      </c>
      <c r="U724" s="44">
        <v>584</v>
      </c>
      <c r="V724" s="12">
        <f t="shared" si="65"/>
        <v>0.9178082191780822</v>
      </c>
      <c r="W724" s="12">
        <f t="shared" si="66"/>
        <v>0</v>
      </c>
      <c r="X724" s="12">
        <f t="shared" si="67"/>
        <v>0.9178082191780822</v>
      </c>
    </row>
    <row r="725" spans="1:24">
      <c r="A725" s="17" t="str">
        <f>VLOOKUP(C725,'Current OBD'!$B$6:$K$2098,4,0)</f>
        <v>King</v>
      </c>
      <c r="B725" s="17" t="str">
        <f>VLOOKUP(C725,'Current OBD'!$B$6:$K$2098,3,0)</f>
        <v>17-210</v>
      </c>
      <c r="C725" s="18">
        <v>664684</v>
      </c>
      <c r="D725" s="8" t="s">
        <v>1605</v>
      </c>
      <c r="E725" s="20" t="str">
        <f>IF(VLOOKUP(C725,'Current OBD'!$B$6:$AL$2097,23,0)="Yes","PK"," ")</f>
        <v xml:space="preserve"> </v>
      </c>
      <c r="F725" s="20" t="str">
        <f>IF(VLOOKUP(C725,'Current OBD'!$B$6:$AL$2097,24,0)="Yes","K"," ")</f>
        <v>K</v>
      </c>
      <c r="G725" s="20" t="str">
        <f>IF(VLOOKUP(C725,'Current OBD'!$B$6:$AL$2097,25,0)="Yes","1"," ")</f>
        <v>1</v>
      </c>
      <c r="H725" s="20" t="str">
        <f>IF(VLOOKUP(C725,'Current OBD'!$B$6:$AL$2097,26,0)="Yes","2"," ")</f>
        <v>2</v>
      </c>
      <c r="I725" s="20" t="str">
        <f>IF(VLOOKUP(C725,'Current OBD'!$B$6:$AL$2097,27,0)="Yes","3"," ")</f>
        <v>3</v>
      </c>
      <c r="J725" s="20" t="str">
        <f>IF(VLOOKUP(C725,'Current OBD'!$B$6:$AL$2097,28,0)="Yes","4"," ")</f>
        <v>4</v>
      </c>
      <c r="K725" s="20" t="str">
        <f>IF(VLOOKUP(C725,'Current OBD'!$B$6:$AL$2097,29,0)="Yes","5"," ")</f>
        <v>5</v>
      </c>
      <c r="L725" s="20" t="str">
        <f>IF(VLOOKUP(C725,'Current OBD'!$B$6:$AL$2097,30,0)="Yes","6"," ")</f>
        <v>6</v>
      </c>
      <c r="M725" s="20" t="str">
        <f>IF(VLOOKUP(C725,'Current OBD'!$B$6:$AL$2097,31,0)="Yes","7"," ")</f>
        <v>7</v>
      </c>
      <c r="N725" s="20" t="str">
        <f>IF(VLOOKUP(C725,'Current OBD'!$B$6:$AL$2097,32,0)="Yes","8"," ")</f>
        <v>8</v>
      </c>
      <c r="O725" s="20" t="str">
        <f>IF(VLOOKUP(C725,'Current OBD'!$B$6:$AL$2097,33,0)="Yes","9"," ")</f>
        <v xml:space="preserve"> </v>
      </c>
      <c r="P725" s="20" t="str">
        <f>IF(VLOOKUP(C725,'Current OBD'!$B$6:$AL$2097,34,0)="Yes","10"," ")</f>
        <v xml:space="preserve"> </v>
      </c>
      <c r="Q725" s="20" t="str">
        <f>IF(VLOOKUP(C725,'Current OBD'!$B$6:$AL$2097,35,0)="Yes","11"," ")</f>
        <v xml:space="preserve"> </v>
      </c>
      <c r="R725" s="20" t="str">
        <f>IF(VLOOKUP(C725,'Current OBD'!$B$6:$AL$2097,36,0)="Yes","12"," ")</f>
        <v xml:space="preserve"> </v>
      </c>
      <c r="S725" s="44">
        <v>264</v>
      </c>
      <c r="T725" s="44">
        <v>0</v>
      </c>
      <c r="U725" s="44">
        <v>410</v>
      </c>
      <c r="V725" s="12">
        <f t="shared" si="65"/>
        <v>0.64390243902439026</v>
      </c>
      <c r="W725" s="12">
        <f t="shared" si="66"/>
        <v>0</v>
      </c>
      <c r="X725" s="12">
        <f t="shared" si="67"/>
        <v>0.64390243902439026</v>
      </c>
    </row>
    <row r="726" spans="1:24">
      <c r="A726" s="26" t="s">
        <v>153</v>
      </c>
      <c r="B726" s="26" t="s">
        <v>1351</v>
      </c>
      <c r="C726" s="10">
        <v>159954</v>
      </c>
      <c r="D726" s="13" t="s">
        <v>1350</v>
      </c>
      <c r="E726" s="19"/>
      <c r="F726" s="19"/>
      <c r="G726" s="19"/>
      <c r="H726" s="19"/>
      <c r="I726" s="19"/>
      <c r="J726" s="19"/>
      <c r="K726" s="19"/>
      <c r="L726" s="19"/>
      <c r="M726" s="19"/>
      <c r="N726" s="19"/>
      <c r="O726" s="19"/>
      <c r="P726" s="19"/>
      <c r="Q726" s="19"/>
      <c r="R726" s="19"/>
      <c r="S726" s="43">
        <v>854</v>
      </c>
      <c r="T726" s="43">
        <v>325</v>
      </c>
      <c r="U726" s="43">
        <v>4431</v>
      </c>
      <c r="V726" s="14"/>
      <c r="W726" s="14"/>
      <c r="X726" s="14">
        <f t="shared" si="67"/>
        <v>0.26607989167230872</v>
      </c>
    </row>
    <row r="727" spans="1:24">
      <c r="A727" s="17" t="str">
        <f>VLOOKUP(C727,'Current OBD'!$B$6:$K$2098,4,0)</f>
        <v>King</v>
      </c>
      <c r="B727" s="17" t="str">
        <f>VLOOKUP(C727,'Current OBD'!$B$6:$K$2098,3,0)</f>
        <v>17-216</v>
      </c>
      <c r="C727" s="18">
        <v>660829</v>
      </c>
      <c r="D727" s="8" t="s">
        <v>1352</v>
      </c>
      <c r="E727" s="20" t="str">
        <f>IF(VLOOKUP(C727,'Current OBD'!$B$6:$AL$2097,23,0)="Yes","PK"," ")</f>
        <v xml:space="preserve"> </v>
      </c>
      <c r="F727" s="20" t="str">
        <f>IF(VLOOKUP(C727,'Current OBD'!$B$6:$AL$2097,24,0)="Yes","K"," ")</f>
        <v>K</v>
      </c>
      <c r="G727" s="20" t="str">
        <f>IF(VLOOKUP(C727,'Current OBD'!$B$6:$AL$2097,25,0)="Yes","1"," ")</f>
        <v>1</v>
      </c>
      <c r="H727" s="20" t="str">
        <f>IF(VLOOKUP(C727,'Current OBD'!$B$6:$AL$2097,26,0)="Yes","2"," ")</f>
        <v>2</v>
      </c>
      <c r="I727" s="20" t="str">
        <f>IF(VLOOKUP(C727,'Current OBD'!$B$6:$AL$2097,27,0)="Yes","3"," ")</f>
        <v>3</v>
      </c>
      <c r="J727" s="20" t="str">
        <f>IF(VLOOKUP(C727,'Current OBD'!$B$6:$AL$2097,28,0)="Yes","4"," ")</f>
        <v>4</v>
      </c>
      <c r="K727" s="20" t="str">
        <f>IF(VLOOKUP(C727,'Current OBD'!$B$6:$AL$2097,29,0)="Yes","5"," ")</f>
        <v>5</v>
      </c>
      <c r="L727" s="20" t="str">
        <f>IF(VLOOKUP(C727,'Current OBD'!$B$6:$AL$2097,30,0)="Yes","6"," ")</f>
        <v xml:space="preserve"> </v>
      </c>
      <c r="M727" s="20" t="str">
        <f>IF(VLOOKUP(C727,'Current OBD'!$B$6:$AL$2097,31,0)="Yes","7"," ")</f>
        <v xml:space="preserve"> </v>
      </c>
      <c r="N727" s="20" t="str">
        <f>IF(VLOOKUP(C727,'Current OBD'!$B$6:$AL$2097,32,0)="Yes","8"," ")</f>
        <v xml:space="preserve"> </v>
      </c>
      <c r="O727" s="20" t="str">
        <f>IF(VLOOKUP(C727,'Current OBD'!$B$6:$AL$2097,33,0)="Yes","9"," ")</f>
        <v xml:space="preserve"> </v>
      </c>
      <c r="P727" s="20" t="str">
        <f>IF(VLOOKUP(C727,'Current OBD'!$B$6:$AL$2097,34,0)="Yes","10"," ")</f>
        <v xml:space="preserve"> </v>
      </c>
      <c r="Q727" s="20" t="str">
        <f>IF(VLOOKUP(C727,'Current OBD'!$B$6:$AL$2097,35,0)="Yes","11"," ")</f>
        <v xml:space="preserve"> </v>
      </c>
      <c r="R727" s="20" t="str">
        <f>IF(VLOOKUP(C727,'Current OBD'!$B$6:$AL$2097,36,0)="Yes","12"," ")</f>
        <v xml:space="preserve"> </v>
      </c>
      <c r="S727" s="44">
        <v>67</v>
      </c>
      <c r="T727" s="44">
        <v>30</v>
      </c>
      <c r="U727" s="44">
        <v>397</v>
      </c>
      <c r="V727" s="12">
        <f t="shared" ref="V727:V735" si="68">S727/U727</f>
        <v>0.16876574307304787</v>
      </c>
      <c r="W727" s="12">
        <f t="shared" ref="W727:W735" si="69">T727/U727</f>
        <v>7.5566750629722929E-2</v>
      </c>
      <c r="X727" s="12">
        <f t="shared" si="67"/>
        <v>0.24433249370277077</v>
      </c>
    </row>
    <row r="728" spans="1:24">
      <c r="A728" s="17" t="str">
        <f>VLOOKUP(C728,'Current OBD'!$B$6:$K$2098,4,0)</f>
        <v>King</v>
      </c>
      <c r="B728" s="17" t="str">
        <f>VLOOKUP(C728,'Current OBD'!$B$6:$K$2098,3,0)</f>
        <v>17-216</v>
      </c>
      <c r="C728" s="18">
        <v>660825</v>
      </c>
      <c r="D728" s="8" t="s">
        <v>1357</v>
      </c>
      <c r="E728" s="20" t="str">
        <f>IF(VLOOKUP(C728,'Current OBD'!$B$6:$AL$2097,23,0)="Yes","PK"," ")</f>
        <v xml:space="preserve"> </v>
      </c>
      <c r="F728" s="20" t="str">
        <f>IF(VLOOKUP(C728,'Current OBD'!$B$6:$AL$2097,24,0)="Yes","K"," ")</f>
        <v>K</v>
      </c>
      <c r="G728" s="20" t="str">
        <f>IF(VLOOKUP(C728,'Current OBD'!$B$6:$AL$2097,25,0)="Yes","1"," ")</f>
        <v>1</v>
      </c>
      <c r="H728" s="20" t="str">
        <f>IF(VLOOKUP(C728,'Current OBD'!$B$6:$AL$2097,26,0)="Yes","2"," ")</f>
        <v>2</v>
      </c>
      <c r="I728" s="20" t="str">
        <f>IF(VLOOKUP(C728,'Current OBD'!$B$6:$AL$2097,27,0)="Yes","3"," ")</f>
        <v>3</v>
      </c>
      <c r="J728" s="20" t="str">
        <f>IF(VLOOKUP(C728,'Current OBD'!$B$6:$AL$2097,28,0)="Yes","4"," ")</f>
        <v>4</v>
      </c>
      <c r="K728" s="20" t="str">
        <f>IF(VLOOKUP(C728,'Current OBD'!$B$6:$AL$2097,29,0)="Yes","5"," ")</f>
        <v>5</v>
      </c>
      <c r="L728" s="20" t="str">
        <f>IF(VLOOKUP(C728,'Current OBD'!$B$6:$AL$2097,30,0)="Yes","6"," ")</f>
        <v xml:space="preserve"> </v>
      </c>
      <c r="M728" s="20" t="str">
        <f>IF(VLOOKUP(C728,'Current OBD'!$B$6:$AL$2097,31,0)="Yes","7"," ")</f>
        <v xml:space="preserve"> </v>
      </c>
      <c r="N728" s="20" t="str">
        <f>IF(VLOOKUP(C728,'Current OBD'!$B$6:$AL$2097,32,0)="Yes","8"," ")</f>
        <v xml:space="preserve"> </v>
      </c>
      <c r="O728" s="20" t="str">
        <f>IF(VLOOKUP(C728,'Current OBD'!$B$6:$AL$2097,33,0)="Yes","9"," ")</f>
        <v xml:space="preserve"> </v>
      </c>
      <c r="P728" s="20" t="str">
        <f>IF(VLOOKUP(C728,'Current OBD'!$B$6:$AL$2097,34,0)="Yes","10"," ")</f>
        <v xml:space="preserve"> </v>
      </c>
      <c r="Q728" s="20" t="str">
        <f>IF(VLOOKUP(C728,'Current OBD'!$B$6:$AL$2097,35,0)="Yes","11"," ")</f>
        <v xml:space="preserve"> </v>
      </c>
      <c r="R728" s="20" t="str">
        <f>IF(VLOOKUP(C728,'Current OBD'!$B$6:$AL$2097,36,0)="Yes","12"," ")</f>
        <v xml:space="preserve"> </v>
      </c>
      <c r="S728" s="44">
        <v>95</v>
      </c>
      <c r="T728" s="44">
        <v>37</v>
      </c>
      <c r="U728" s="44">
        <v>422</v>
      </c>
      <c r="V728" s="12">
        <f t="shared" si="68"/>
        <v>0.22511848341232227</v>
      </c>
      <c r="W728" s="12">
        <f t="shared" si="69"/>
        <v>8.7677725118483416E-2</v>
      </c>
      <c r="X728" s="12">
        <f t="shared" si="67"/>
        <v>0.3127962085308057</v>
      </c>
    </row>
    <row r="729" spans="1:24">
      <c r="A729" s="17" t="str">
        <f>VLOOKUP(C729,'Current OBD'!$B$6:$K$2098,4,0)</f>
        <v>King</v>
      </c>
      <c r="B729" s="17" t="str">
        <f>VLOOKUP(C729,'Current OBD'!$B$6:$K$2098,3,0)</f>
        <v>17-216</v>
      </c>
      <c r="C729" s="18">
        <v>660830</v>
      </c>
      <c r="D729" s="8" t="s">
        <v>1361</v>
      </c>
      <c r="E729" s="20" t="str">
        <f>IF(VLOOKUP(C729,'Current OBD'!$B$6:$AL$2097,23,0)="Yes","PK"," ")</f>
        <v xml:space="preserve"> </v>
      </c>
      <c r="F729" s="20" t="str">
        <f>IF(VLOOKUP(C729,'Current OBD'!$B$6:$AL$2097,24,0)="Yes","K"," ")</f>
        <v xml:space="preserve"> </v>
      </c>
      <c r="G729" s="20" t="str">
        <f>IF(VLOOKUP(C729,'Current OBD'!$B$6:$AL$2097,25,0)="Yes","1"," ")</f>
        <v xml:space="preserve"> </v>
      </c>
      <c r="H729" s="20" t="str">
        <f>IF(VLOOKUP(C729,'Current OBD'!$B$6:$AL$2097,26,0)="Yes","2"," ")</f>
        <v xml:space="preserve"> </v>
      </c>
      <c r="I729" s="20" t="str">
        <f>IF(VLOOKUP(C729,'Current OBD'!$B$6:$AL$2097,27,0)="Yes","3"," ")</f>
        <v xml:space="preserve"> </v>
      </c>
      <c r="J729" s="20" t="str">
        <f>IF(VLOOKUP(C729,'Current OBD'!$B$6:$AL$2097,28,0)="Yes","4"," ")</f>
        <v xml:space="preserve"> </v>
      </c>
      <c r="K729" s="20" t="str">
        <f>IF(VLOOKUP(C729,'Current OBD'!$B$6:$AL$2097,29,0)="Yes","5"," ")</f>
        <v xml:space="preserve"> </v>
      </c>
      <c r="L729" s="20" t="str">
        <f>IF(VLOOKUP(C729,'Current OBD'!$B$6:$AL$2097,30,0)="Yes","6"," ")</f>
        <v>6</v>
      </c>
      <c r="M729" s="20" t="str">
        <f>IF(VLOOKUP(C729,'Current OBD'!$B$6:$AL$2097,31,0)="Yes","7"," ")</f>
        <v>7</v>
      </c>
      <c r="N729" s="20" t="str">
        <f>IF(VLOOKUP(C729,'Current OBD'!$B$6:$AL$2097,32,0)="Yes","8"," ")</f>
        <v>8</v>
      </c>
      <c r="O729" s="20" t="str">
        <f>IF(VLOOKUP(C729,'Current OBD'!$B$6:$AL$2097,33,0)="Yes","9"," ")</f>
        <v xml:space="preserve"> </v>
      </c>
      <c r="P729" s="20" t="str">
        <f>IF(VLOOKUP(C729,'Current OBD'!$B$6:$AL$2097,34,0)="Yes","10"," ")</f>
        <v xml:space="preserve"> </v>
      </c>
      <c r="Q729" s="20" t="str">
        <f>IF(VLOOKUP(C729,'Current OBD'!$B$6:$AL$2097,35,0)="Yes","11"," ")</f>
        <v xml:space="preserve"> </v>
      </c>
      <c r="R729" s="20" t="str">
        <f>IF(VLOOKUP(C729,'Current OBD'!$B$6:$AL$2097,36,0)="Yes","12"," ")</f>
        <v xml:space="preserve"> </v>
      </c>
      <c r="S729" s="44">
        <v>100</v>
      </c>
      <c r="T729" s="44">
        <v>43</v>
      </c>
      <c r="U729" s="44">
        <v>528</v>
      </c>
      <c r="V729" s="12">
        <f t="shared" si="68"/>
        <v>0.18939393939393939</v>
      </c>
      <c r="W729" s="12">
        <f t="shared" si="69"/>
        <v>8.1439393939393936E-2</v>
      </c>
      <c r="X729" s="12">
        <f t="shared" si="67"/>
        <v>0.27083333333333331</v>
      </c>
    </row>
    <row r="730" spans="1:24">
      <c r="A730" s="17" t="str">
        <f>VLOOKUP(C730,'Current OBD'!$B$6:$K$2098,4,0)</f>
        <v>King</v>
      </c>
      <c r="B730" s="17" t="str">
        <f>VLOOKUP(C730,'Current OBD'!$B$6:$K$2098,3,0)</f>
        <v>17-216</v>
      </c>
      <c r="C730" s="18">
        <v>660832</v>
      </c>
      <c r="D730" s="8" t="s">
        <v>1363</v>
      </c>
      <c r="E730" s="20" t="str">
        <f>IF(VLOOKUP(C730,'Current OBD'!$B$6:$AL$2097,23,0)="Yes","PK"," ")</f>
        <v xml:space="preserve"> </v>
      </c>
      <c r="F730" s="20" t="str">
        <f>IF(VLOOKUP(C730,'Current OBD'!$B$6:$AL$2097,24,0)="Yes","K"," ")</f>
        <v xml:space="preserve"> </v>
      </c>
      <c r="G730" s="20" t="str">
        <f>IF(VLOOKUP(C730,'Current OBD'!$B$6:$AL$2097,25,0)="Yes","1"," ")</f>
        <v xml:space="preserve"> </v>
      </c>
      <c r="H730" s="20" t="str">
        <f>IF(VLOOKUP(C730,'Current OBD'!$B$6:$AL$2097,26,0)="Yes","2"," ")</f>
        <v xml:space="preserve"> </v>
      </c>
      <c r="I730" s="20" t="str">
        <f>IF(VLOOKUP(C730,'Current OBD'!$B$6:$AL$2097,27,0)="Yes","3"," ")</f>
        <v xml:space="preserve"> </v>
      </c>
      <c r="J730" s="20" t="str">
        <f>IF(VLOOKUP(C730,'Current OBD'!$B$6:$AL$2097,28,0)="Yes","4"," ")</f>
        <v xml:space="preserve"> </v>
      </c>
      <c r="K730" s="20" t="str">
        <f>IF(VLOOKUP(C730,'Current OBD'!$B$6:$AL$2097,29,0)="Yes","5"," ")</f>
        <v xml:space="preserve"> </v>
      </c>
      <c r="L730" s="20" t="str">
        <f>IF(VLOOKUP(C730,'Current OBD'!$B$6:$AL$2097,30,0)="Yes","6"," ")</f>
        <v xml:space="preserve"> </v>
      </c>
      <c r="M730" s="20" t="str">
        <f>IF(VLOOKUP(C730,'Current OBD'!$B$6:$AL$2097,31,0)="Yes","7"," ")</f>
        <v xml:space="preserve"> </v>
      </c>
      <c r="N730" s="20" t="str">
        <f>IF(VLOOKUP(C730,'Current OBD'!$B$6:$AL$2097,32,0)="Yes","8"," ")</f>
        <v xml:space="preserve"> </v>
      </c>
      <c r="O730" s="20" t="str">
        <f>IF(VLOOKUP(C730,'Current OBD'!$B$6:$AL$2097,33,0)="Yes","9"," ")</f>
        <v>9</v>
      </c>
      <c r="P730" s="20" t="str">
        <f>IF(VLOOKUP(C730,'Current OBD'!$B$6:$AL$2097,34,0)="Yes","10"," ")</f>
        <v>10</v>
      </c>
      <c r="Q730" s="20" t="str">
        <f>IF(VLOOKUP(C730,'Current OBD'!$B$6:$AL$2097,35,0)="Yes","11"," ")</f>
        <v>11</v>
      </c>
      <c r="R730" s="20" t="str">
        <f>IF(VLOOKUP(C730,'Current OBD'!$B$6:$AL$2097,36,0)="Yes","12"," ")</f>
        <v>12</v>
      </c>
      <c r="S730" s="44">
        <v>218</v>
      </c>
      <c r="T730" s="44">
        <v>95</v>
      </c>
      <c r="U730" s="44">
        <v>1386</v>
      </c>
      <c r="V730" s="12">
        <f t="shared" si="68"/>
        <v>0.15728715728715728</v>
      </c>
      <c r="W730" s="12">
        <f t="shared" si="69"/>
        <v>6.8542568542568544E-2</v>
      </c>
      <c r="X730" s="12">
        <f t="shared" si="67"/>
        <v>0.22582972582972582</v>
      </c>
    </row>
    <row r="731" spans="1:24">
      <c r="A731" s="17" t="str">
        <f>VLOOKUP(C731,'Current OBD'!$B$6:$K$2098,4,0)</f>
        <v>King</v>
      </c>
      <c r="B731" s="17" t="str">
        <f>VLOOKUP(C731,'Current OBD'!$B$6:$K$2098,3,0)</f>
        <v>17-216</v>
      </c>
      <c r="C731" s="18">
        <v>684890</v>
      </c>
      <c r="D731" s="8" t="s">
        <v>1364</v>
      </c>
      <c r="E731" s="20" t="str">
        <f>IF(VLOOKUP(C731,'Current OBD'!$B$6:$AL$2097,23,0)="Yes","PK"," ")</f>
        <v>PK</v>
      </c>
      <c r="F731" s="20" t="str">
        <f>IF(VLOOKUP(C731,'Current OBD'!$B$6:$AL$2097,24,0)="Yes","K"," ")</f>
        <v xml:space="preserve"> </v>
      </c>
      <c r="G731" s="20" t="str">
        <f>IF(VLOOKUP(C731,'Current OBD'!$B$6:$AL$2097,25,0)="Yes","1"," ")</f>
        <v xml:space="preserve"> </v>
      </c>
      <c r="H731" s="20" t="str">
        <f>IF(VLOOKUP(C731,'Current OBD'!$B$6:$AL$2097,26,0)="Yes","2"," ")</f>
        <v xml:space="preserve"> </v>
      </c>
      <c r="I731" s="20" t="str">
        <f>IF(VLOOKUP(C731,'Current OBD'!$B$6:$AL$2097,27,0)="Yes","3"," ")</f>
        <v xml:space="preserve"> </v>
      </c>
      <c r="J731" s="20" t="str">
        <f>IF(VLOOKUP(C731,'Current OBD'!$B$6:$AL$2097,28,0)="Yes","4"," ")</f>
        <v xml:space="preserve"> </v>
      </c>
      <c r="K731" s="20" t="str">
        <f>IF(VLOOKUP(C731,'Current OBD'!$B$6:$AL$2097,29,0)="Yes","5"," ")</f>
        <v xml:space="preserve"> </v>
      </c>
      <c r="L731" s="20" t="str">
        <f>IF(VLOOKUP(C731,'Current OBD'!$B$6:$AL$2097,30,0)="Yes","6"," ")</f>
        <v xml:space="preserve"> </v>
      </c>
      <c r="M731" s="20" t="str">
        <f>IF(VLOOKUP(C731,'Current OBD'!$B$6:$AL$2097,31,0)="Yes","7"," ")</f>
        <v xml:space="preserve"> </v>
      </c>
      <c r="N731" s="20" t="str">
        <f>IF(VLOOKUP(C731,'Current OBD'!$B$6:$AL$2097,32,0)="Yes","8"," ")</f>
        <v xml:space="preserve"> </v>
      </c>
      <c r="O731" s="20" t="str">
        <f>IF(VLOOKUP(C731,'Current OBD'!$B$6:$AL$2097,33,0)="Yes","9"," ")</f>
        <v xml:space="preserve"> </v>
      </c>
      <c r="P731" s="20" t="str">
        <f>IF(VLOOKUP(C731,'Current OBD'!$B$6:$AL$2097,34,0)="Yes","10"," ")</f>
        <v xml:space="preserve"> </v>
      </c>
      <c r="Q731" s="20" t="str">
        <f>IF(VLOOKUP(C731,'Current OBD'!$B$6:$AL$2097,35,0)="Yes","11"," ")</f>
        <v xml:space="preserve"> </v>
      </c>
      <c r="R731" s="20" t="str">
        <f>IF(VLOOKUP(C731,'Current OBD'!$B$6:$AL$2097,36,0)="Yes","12"," ")</f>
        <v xml:space="preserve"> </v>
      </c>
      <c r="S731" s="44">
        <v>100</v>
      </c>
      <c r="T731" s="44">
        <v>0</v>
      </c>
      <c r="U731" s="44">
        <v>100</v>
      </c>
      <c r="V731" s="12">
        <f t="shared" si="68"/>
        <v>1</v>
      </c>
      <c r="W731" s="12">
        <f t="shared" si="69"/>
        <v>0</v>
      </c>
      <c r="X731" s="12">
        <f t="shared" si="67"/>
        <v>1</v>
      </c>
    </row>
    <row r="732" spans="1:24">
      <c r="A732" s="17" t="str">
        <f>VLOOKUP(C732,'Current OBD'!$B$6:$K$2098,4,0)</f>
        <v>King</v>
      </c>
      <c r="B732" s="17" t="str">
        <f>VLOOKUP(C732,'Current OBD'!$B$6:$K$2098,3,0)</f>
        <v>17-216</v>
      </c>
      <c r="C732" s="18">
        <v>660828</v>
      </c>
      <c r="D732" s="8" t="s">
        <v>1366</v>
      </c>
      <c r="E732" s="20" t="str">
        <f>IF(VLOOKUP(C732,'Current OBD'!$B$6:$AL$2097,23,0)="Yes","PK"," ")</f>
        <v xml:space="preserve"> </v>
      </c>
      <c r="F732" s="20" t="str">
        <f>IF(VLOOKUP(C732,'Current OBD'!$B$6:$AL$2097,24,0)="Yes","K"," ")</f>
        <v>K</v>
      </c>
      <c r="G732" s="20" t="str">
        <f>IF(VLOOKUP(C732,'Current OBD'!$B$6:$AL$2097,25,0)="Yes","1"," ")</f>
        <v>1</v>
      </c>
      <c r="H732" s="20" t="str">
        <f>IF(VLOOKUP(C732,'Current OBD'!$B$6:$AL$2097,26,0)="Yes","2"," ")</f>
        <v>2</v>
      </c>
      <c r="I732" s="20" t="str">
        <f>IF(VLOOKUP(C732,'Current OBD'!$B$6:$AL$2097,27,0)="Yes","3"," ")</f>
        <v>3</v>
      </c>
      <c r="J732" s="20" t="str">
        <f>IF(VLOOKUP(C732,'Current OBD'!$B$6:$AL$2097,28,0)="Yes","4"," ")</f>
        <v>4</v>
      </c>
      <c r="K732" s="20" t="str">
        <f>IF(VLOOKUP(C732,'Current OBD'!$B$6:$AL$2097,29,0)="Yes","5"," ")</f>
        <v>5</v>
      </c>
      <c r="L732" s="20" t="str">
        <f>IF(VLOOKUP(C732,'Current OBD'!$B$6:$AL$2097,30,0)="Yes","6"," ")</f>
        <v xml:space="preserve"> </v>
      </c>
      <c r="M732" s="20" t="str">
        <f>IF(VLOOKUP(C732,'Current OBD'!$B$6:$AL$2097,31,0)="Yes","7"," ")</f>
        <v xml:space="preserve"> </v>
      </c>
      <c r="N732" s="20" t="str">
        <f>IF(VLOOKUP(C732,'Current OBD'!$B$6:$AL$2097,32,0)="Yes","8"," ")</f>
        <v xml:space="preserve"> </v>
      </c>
      <c r="O732" s="20" t="str">
        <f>IF(VLOOKUP(C732,'Current OBD'!$B$6:$AL$2097,33,0)="Yes","9"," ")</f>
        <v xml:space="preserve"> </v>
      </c>
      <c r="P732" s="20" t="str">
        <f>IF(VLOOKUP(C732,'Current OBD'!$B$6:$AL$2097,34,0)="Yes","10"," ")</f>
        <v xml:space="preserve"> </v>
      </c>
      <c r="Q732" s="20" t="str">
        <f>IF(VLOOKUP(C732,'Current OBD'!$B$6:$AL$2097,35,0)="Yes","11"," ")</f>
        <v xml:space="preserve"> </v>
      </c>
      <c r="R732" s="20" t="str">
        <f>IF(VLOOKUP(C732,'Current OBD'!$B$6:$AL$2097,36,0)="Yes","12"," ")</f>
        <v xml:space="preserve"> </v>
      </c>
      <c r="S732" s="44">
        <v>63</v>
      </c>
      <c r="T732" s="44">
        <v>28</v>
      </c>
      <c r="U732" s="44">
        <v>332</v>
      </c>
      <c r="V732" s="12">
        <f t="shared" si="68"/>
        <v>0.18975903614457831</v>
      </c>
      <c r="W732" s="12">
        <f t="shared" si="69"/>
        <v>8.4337349397590355E-2</v>
      </c>
      <c r="X732" s="12">
        <f t="shared" si="67"/>
        <v>0.2740963855421687</v>
      </c>
    </row>
    <row r="733" spans="1:24">
      <c r="A733" s="17" t="str">
        <f>VLOOKUP(C733,'Current OBD'!$B$6:$K$2098,4,0)</f>
        <v>King</v>
      </c>
      <c r="B733" s="17" t="str">
        <f>VLOOKUP(C733,'Current OBD'!$B$6:$K$2098,3,0)</f>
        <v>17-216</v>
      </c>
      <c r="C733" s="18">
        <v>661412</v>
      </c>
      <c r="D733" s="8" t="s">
        <v>742</v>
      </c>
      <c r="E733" s="20" t="str">
        <f>IF(VLOOKUP(C733,'Current OBD'!$B$6:$AL$2097,23,0)="Yes","PK"," ")</f>
        <v xml:space="preserve"> </v>
      </c>
      <c r="F733" s="20" t="str">
        <f>IF(VLOOKUP(C733,'Current OBD'!$B$6:$AL$2097,24,0)="Yes","K"," ")</f>
        <v>K</v>
      </c>
      <c r="G733" s="20" t="str">
        <f>IF(VLOOKUP(C733,'Current OBD'!$B$6:$AL$2097,25,0)="Yes","1"," ")</f>
        <v>1</v>
      </c>
      <c r="H733" s="20" t="str">
        <f>IF(VLOOKUP(C733,'Current OBD'!$B$6:$AL$2097,26,0)="Yes","2"," ")</f>
        <v>2</v>
      </c>
      <c r="I733" s="20" t="str">
        <f>IF(VLOOKUP(C733,'Current OBD'!$B$6:$AL$2097,27,0)="Yes","3"," ")</f>
        <v>3</v>
      </c>
      <c r="J733" s="20" t="str">
        <f>IF(VLOOKUP(C733,'Current OBD'!$B$6:$AL$2097,28,0)="Yes","4"," ")</f>
        <v>4</v>
      </c>
      <c r="K733" s="20" t="str">
        <f>IF(VLOOKUP(C733,'Current OBD'!$B$6:$AL$2097,29,0)="Yes","5"," ")</f>
        <v>5</v>
      </c>
      <c r="L733" s="20" t="str">
        <f>IF(VLOOKUP(C733,'Current OBD'!$B$6:$AL$2097,30,0)="Yes","6"," ")</f>
        <v xml:space="preserve"> </v>
      </c>
      <c r="M733" s="20" t="str">
        <f>IF(VLOOKUP(C733,'Current OBD'!$B$6:$AL$2097,31,0)="Yes","7"," ")</f>
        <v xml:space="preserve"> </v>
      </c>
      <c r="N733" s="20" t="str">
        <f>IF(VLOOKUP(C733,'Current OBD'!$B$6:$AL$2097,32,0)="Yes","8"," ")</f>
        <v xml:space="preserve"> </v>
      </c>
      <c r="O733" s="20" t="str">
        <f>IF(VLOOKUP(C733,'Current OBD'!$B$6:$AL$2097,33,0)="Yes","9"," ")</f>
        <v xml:space="preserve"> </v>
      </c>
      <c r="P733" s="20" t="str">
        <f>IF(VLOOKUP(C733,'Current OBD'!$B$6:$AL$2097,34,0)="Yes","10"," ")</f>
        <v xml:space="preserve"> </v>
      </c>
      <c r="Q733" s="20" t="str">
        <f>IF(VLOOKUP(C733,'Current OBD'!$B$6:$AL$2097,35,0)="Yes","11"," ")</f>
        <v xml:space="preserve"> </v>
      </c>
      <c r="R733" s="20" t="str">
        <f>IF(VLOOKUP(C733,'Current OBD'!$B$6:$AL$2097,36,0)="Yes","12"," ")</f>
        <v xml:space="preserve"> </v>
      </c>
      <c r="S733" s="44">
        <v>78</v>
      </c>
      <c r="T733" s="44">
        <v>41</v>
      </c>
      <c r="U733" s="44">
        <v>386</v>
      </c>
      <c r="V733" s="12">
        <f t="shared" si="68"/>
        <v>0.20207253886010362</v>
      </c>
      <c r="W733" s="12">
        <f t="shared" si="69"/>
        <v>0.10621761658031088</v>
      </c>
      <c r="X733" s="12">
        <f t="shared" si="67"/>
        <v>0.30829015544041449</v>
      </c>
    </row>
    <row r="734" spans="1:24">
      <c r="A734" s="17" t="str">
        <f>VLOOKUP(C734,'Current OBD'!$B$6:$K$2098,4,0)</f>
        <v>King</v>
      </c>
      <c r="B734" s="17" t="str">
        <f>VLOOKUP(C734,'Current OBD'!$B$6:$K$2098,3,0)</f>
        <v>17-216</v>
      </c>
      <c r="C734" s="18">
        <v>660831</v>
      </c>
      <c r="D734" s="8" t="s">
        <v>1370</v>
      </c>
      <c r="E734" s="20" t="str">
        <f>IF(VLOOKUP(C734,'Current OBD'!$B$6:$AL$2097,23,0)="Yes","PK"," ")</f>
        <v xml:space="preserve"> </v>
      </c>
      <c r="F734" s="20" t="str">
        <f>IF(VLOOKUP(C734,'Current OBD'!$B$6:$AL$2097,24,0)="Yes","K"," ")</f>
        <v xml:space="preserve"> </v>
      </c>
      <c r="G734" s="20" t="str">
        <f>IF(VLOOKUP(C734,'Current OBD'!$B$6:$AL$2097,25,0)="Yes","1"," ")</f>
        <v xml:space="preserve"> </v>
      </c>
      <c r="H734" s="20" t="str">
        <f>IF(VLOOKUP(C734,'Current OBD'!$B$6:$AL$2097,26,0)="Yes","2"," ")</f>
        <v xml:space="preserve"> </v>
      </c>
      <c r="I734" s="20" t="str">
        <f>IF(VLOOKUP(C734,'Current OBD'!$B$6:$AL$2097,27,0)="Yes","3"," ")</f>
        <v xml:space="preserve"> </v>
      </c>
      <c r="J734" s="20" t="str">
        <f>IF(VLOOKUP(C734,'Current OBD'!$B$6:$AL$2097,28,0)="Yes","4"," ")</f>
        <v xml:space="preserve"> </v>
      </c>
      <c r="K734" s="20" t="str">
        <f>IF(VLOOKUP(C734,'Current OBD'!$B$6:$AL$2097,29,0)="Yes","5"," ")</f>
        <v xml:space="preserve"> </v>
      </c>
      <c r="L734" s="20" t="str">
        <f>IF(VLOOKUP(C734,'Current OBD'!$B$6:$AL$2097,30,0)="Yes","6"," ")</f>
        <v>6</v>
      </c>
      <c r="M734" s="20" t="str">
        <f>IF(VLOOKUP(C734,'Current OBD'!$B$6:$AL$2097,31,0)="Yes","7"," ")</f>
        <v>7</v>
      </c>
      <c r="N734" s="20" t="str">
        <f>IF(VLOOKUP(C734,'Current OBD'!$B$6:$AL$2097,32,0)="Yes","8"," ")</f>
        <v>8</v>
      </c>
      <c r="O734" s="20" t="str">
        <f>IF(VLOOKUP(C734,'Current OBD'!$B$6:$AL$2097,33,0)="Yes","9"," ")</f>
        <v xml:space="preserve"> </v>
      </c>
      <c r="P734" s="20" t="str">
        <f>IF(VLOOKUP(C734,'Current OBD'!$B$6:$AL$2097,34,0)="Yes","10"," ")</f>
        <v xml:space="preserve"> </v>
      </c>
      <c r="Q734" s="20" t="str">
        <f>IF(VLOOKUP(C734,'Current OBD'!$B$6:$AL$2097,35,0)="Yes","11"," ")</f>
        <v xml:space="preserve"> </v>
      </c>
      <c r="R734" s="20" t="str">
        <f>IF(VLOOKUP(C734,'Current OBD'!$B$6:$AL$2097,36,0)="Yes","12"," ")</f>
        <v xml:space="preserve"> </v>
      </c>
      <c r="S734" s="44">
        <v>73</v>
      </c>
      <c r="T734" s="44">
        <v>34</v>
      </c>
      <c r="U734" s="44">
        <v>471</v>
      </c>
      <c r="V734" s="12">
        <f t="shared" si="68"/>
        <v>0.15498938428874734</v>
      </c>
      <c r="W734" s="12">
        <f t="shared" si="69"/>
        <v>7.2186836518046707E-2</v>
      </c>
      <c r="X734" s="12">
        <f t="shared" si="67"/>
        <v>0.22717622080679406</v>
      </c>
    </row>
    <row r="735" spans="1:24">
      <c r="A735" s="17" t="str">
        <f>VLOOKUP(C735,'Current OBD'!$B$6:$K$2098,4,0)</f>
        <v>King</v>
      </c>
      <c r="B735" s="17" t="str">
        <f>VLOOKUP(C735,'Current OBD'!$B$6:$K$2098,3,0)</f>
        <v>17-216</v>
      </c>
      <c r="C735" s="18">
        <v>660827</v>
      </c>
      <c r="D735" s="8" t="s">
        <v>1372</v>
      </c>
      <c r="E735" s="20" t="str">
        <f>IF(VLOOKUP(C735,'Current OBD'!$B$6:$AL$2097,23,0)="Yes","PK"," ")</f>
        <v xml:space="preserve"> </v>
      </c>
      <c r="F735" s="20" t="str">
        <f>IF(VLOOKUP(C735,'Current OBD'!$B$6:$AL$2097,24,0)="Yes","K"," ")</f>
        <v>K</v>
      </c>
      <c r="G735" s="20" t="str">
        <f>IF(VLOOKUP(C735,'Current OBD'!$B$6:$AL$2097,25,0)="Yes","1"," ")</f>
        <v>1</v>
      </c>
      <c r="H735" s="20" t="str">
        <f>IF(VLOOKUP(C735,'Current OBD'!$B$6:$AL$2097,26,0)="Yes","2"," ")</f>
        <v>2</v>
      </c>
      <c r="I735" s="20" t="str">
        <f>IF(VLOOKUP(C735,'Current OBD'!$B$6:$AL$2097,27,0)="Yes","3"," ")</f>
        <v>3</v>
      </c>
      <c r="J735" s="20" t="str">
        <f>IF(VLOOKUP(C735,'Current OBD'!$B$6:$AL$2097,28,0)="Yes","4"," ")</f>
        <v>4</v>
      </c>
      <c r="K735" s="20" t="str">
        <f>IF(VLOOKUP(C735,'Current OBD'!$B$6:$AL$2097,29,0)="Yes","5"," ")</f>
        <v>5</v>
      </c>
      <c r="L735" s="20" t="str">
        <f>IF(VLOOKUP(C735,'Current OBD'!$B$6:$AL$2097,30,0)="Yes","6"," ")</f>
        <v xml:space="preserve"> </v>
      </c>
      <c r="M735" s="20" t="str">
        <f>IF(VLOOKUP(C735,'Current OBD'!$B$6:$AL$2097,31,0)="Yes","7"," ")</f>
        <v xml:space="preserve"> </v>
      </c>
      <c r="N735" s="20" t="str">
        <f>IF(VLOOKUP(C735,'Current OBD'!$B$6:$AL$2097,32,0)="Yes","8"," ")</f>
        <v xml:space="preserve"> </v>
      </c>
      <c r="O735" s="20" t="str">
        <f>IF(VLOOKUP(C735,'Current OBD'!$B$6:$AL$2097,33,0)="Yes","9"," ")</f>
        <v xml:space="preserve"> </v>
      </c>
      <c r="P735" s="20" t="str">
        <f>IF(VLOOKUP(C735,'Current OBD'!$B$6:$AL$2097,34,0)="Yes","10"," ")</f>
        <v xml:space="preserve"> </v>
      </c>
      <c r="Q735" s="20" t="str">
        <f>IF(VLOOKUP(C735,'Current OBD'!$B$6:$AL$2097,35,0)="Yes","11"," ")</f>
        <v xml:space="preserve"> </v>
      </c>
      <c r="R735" s="20" t="str">
        <f>IF(VLOOKUP(C735,'Current OBD'!$B$6:$AL$2097,36,0)="Yes","12"," ")</f>
        <v xml:space="preserve"> </v>
      </c>
      <c r="S735" s="44">
        <v>60</v>
      </c>
      <c r="T735" s="44">
        <v>17</v>
      </c>
      <c r="U735" s="44">
        <v>409</v>
      </c>
      <c r="V735" s="12">
        <f t="shared" si="68"/>
        <v>0.14669926650366749</v>
      </c>
      <c r="W735" s="12">
        <f t="shared" si="69"/>
        <v>4.1564792176039117E-2</v>
      </c>
      <c r="X735" s="12">
        <f t="shared" si="67"/>
        <v>0.18826405867970661</v>
      </c>
    </row>
    <row r="736" spans="1:24">
      <c r="A736" s="26" t="s">
        <v>153</v>
      </c>
      <c r="B736" s="26" t="s">
        <v>2674</v>
      </c>
      <c r="C736" s="10">
        <v>159924</v>
      </c>
      <c r="D736" s="13" t="s">
        <v>2673</v>
      </c>
      <c r="E736" s="19"/>
      <c r="F736" s="19"/>
      <c r="G736" s="19"/>
      <c r="H736" s="19"/>
      <c r="I736" s="19"/>
      <c r="J736" s="19"/>
      <c r="K736" s="19"/>
      <c r="L736" s="19"/>
      <c r="M736" s="19"/>
      <c r="N736" s="19"/>
      <c r="O736" s="19"/>
      <c r="P736" s="19"/>
      <c r="Q736" s="19"/>
      <c r="R736" s="19"/>
      <c r="S736" s="43">
        <v>94</v>
      </c>
      <c r="T736" s="43">
        <v>42</v>
      </c>
      <c r="U736" s="43">
        <v>2534</v>
      </c>
      <c r="V736" s="14"/>
      <c r="W736" s="14"/>
      <c r="X736" s="14">
        <f t="shared" si="67"/>
        <v>5.3670086819258091E-2</v>
      </c>
    </row>
    <row r="737" spans="1:24">
      <c r="A737" s="17" t="str">
        <f>VLOOKUP(C737,'Current OBD'!$B$6:$K$2098,4,0)</f>
        <v>King</v>
      </c>
      <c r="B737" s="17" t="str">
        <f>VLOOKUP(C737,'Current OBD'!$B$6:$K$2098,3,0)</f>
        <v>17-400</v>
      </c>
      <c r="C737" s="18">
        <v>660833</v>
      </c>
      <c r="D737" s="8" t="s">
        <v>2675</v>
      </c>
      <c r="E737" s="20" t="str">
        <f>IF(VLOOKUP(C737,'Current OBD'!$B$6:$AL$2097,23,0)="Yes","PK"," ")</f>
        <v xml:space="preserve"> </v>
      </c>
      <c r="F737" s="20" t="str">
        <f>IF(VLOOKUP(C737,'Current OBD'!$B$6:$AL$2097,24,0)="Yes","K"," ")</f>
        <v>K</v>
      </c>
      <c r="G737" s="20" t="str">
        <f>IF(VLOOKUP(C737,'Current OBD'!$B$6:$AL$2097,25,0)="Yes","1"," ")</f>
        <v>1</v>
      </c>
      <c r="H737" s="20" t="str">
        <f>IF(VLOOKUP(C737,'Current OBD'!$B$6:$AL$2097,26,0)="Yes","2"," ")</f>
        <v>2</v>
      </c>
      <c r="I737" s="20" t="str">
        <f>IF(VLOOKUP(C737,'Current OBD'!$B$6:$AL$2097,27,0)="Yes","3"," ")</f>
        <v>3</v>
      </c>
      <c r="J737" s="20" t="str">
        <f>IF(VLOOKUP(C737,'Current OBD'!$B$6:$AL$2097,28,0)="Yes","4"," ")</f>
        <v>4</v>
      </c>
      <c r="K737" s="20" t="str">
        <f>IF(VLOOKUP(C737,'Current OBD'!$B$6:$AL$2097,29,0)="Yes","5"," ")</f>
        <v>5</v>
      </c>
      <c r="L737" s="20" t="str">
        <f>IF(VLOOKUP(C737,'Current OBD'!$B$6:$AL$2097,30,0)="Yes","6"," ")</f>
        <v xml:space="preserve"> </v>
      </c>
      <c r="M737" s="20" t="str">
        <f>IF(VLOOKUP(C737,'Current OBD'!$B$6:$AL$2097,31,0)="Yes","7"," ")</f>
        <v xml:space="preserve"> </v>
      </c>
      <c r="N737" s="20" t="str">
        <f>IF(VLOOKUP(C737,'Current OBD'!$B$6:$AL$2097,32,0)="Yes","8"," ")</f>
        <v xml:space="preserve"> </v>
      </c>
      <c r="O737" s="20" t="str">
        <f>IF(VLOOKUP(C737,'Current OBD'!$B$6:$AL$2097,33,0)="Yes","9"," ")</f>
        <v xml:space="preserve"> </v>
      </c>
      <c r="P737" s="20" t="str">
        <f>IF(VLOOKUP(C737,'Current OBD'!$B$6:$AL$2097,34,0)="Yes","10"," ")</f>
        <v xml:space="preserve"> </v>
      </c>
      <c r="Q737" s="20" t="str">
        <f>IF(VLOOKUP(C737,'Current OBD'!$B$6:$AL$2097,35,0)="Yes","11"," ")</f>
        <v xml:space="preserve"> </v>
      </c>
      <c r="R737" s="20" t="str">
        <f>IF(VLOOKUP(C737,'Current OBD'!$B$6:$AL$2097,36,0)="Yes","12"," ")</f>
        <v xml:space="preserve"> </v>
      </c>
      <c r="S737" s="44">
        <v>5</v>
      </c>
      <c r="T737" s="44">
        <v>0</v>
      </c>
      <c r="U737" s="44">
        <v>368</v>
      </c>
      <c r="V737" s="12">
        <f>S737/U737</f>
        <v>1.358695652173913E-2</v>
      </c>
      <c r="W737" s="12">
        <f>T737/U737</f>
        <v>0</v>
      </c>
      <c r="X737" s="12">
        <f t="shared" si="67"/>
        <v>1.358695652173913E-2</v>
      </c>
    </row>
    <row r="738" spans="1:24">
      <c r="A738" s="17" t="str">
        <f>VLOOKUP(C738,'Current OBD'!$B$6:$K$2098,4,0)</f>
        <v>King</v>
      </c>
      <c r="B738" s="17" t="str">
        <f>VLOOKUP(C738,'Current OBD'!$B$6:$K$2098,3,0)</f>
        <v>17-400</v>
      </c>
      <c r="C738" s="18">
        <v>660836</v>
      </c>
      <c r="D738" s="8" t="s">
        <v>2677</v>
      </c>
      <c r="E738" s="20" t="str">
        <f>IF(VLOOKUP(C738,'Current OBD'!$B$6:$AL$2097,23,0)="Yes","PK"," ")</f>
        <v xml:space="preserve"> </v>
      </c>
      <c r="F738" s="20" t="str">
        <f>IF(VLOOKUP(C738,'Current OBD'!$B$6:$AL$2097,24,0)="Yes","K"," ")</f>
        <v xml:space="preserve"> </v>
      </c>
      <c r="G738" s="20" t="str">
        <f>IF(VLOOKUP(C738,'Current OBD'!$B$6:$AL$2097,25,0)="Yes","1"," ")</f>
        <v xml:space="preserve"> </v>
      </c>
      <c r="H738" s="20" t="str">
        <f>IF(VLOOKUP(C738,'Current OBD'!$B$6:$AL$2097,26,0)="Yes","2"," ")</f>
        <v xml:space="preserve"> </v>
      </c>
      <c r="I738" s="20" t="str">
        <f>IF(VLOOKUP(C738,'Current OBD'!$B$6:$AL$2097,27,0)="Yes","3"," ")</f>
        <v xml:space="preserve"> </v>
      </c>
      <c r="J738" s="20" t="str">
        <f>IF(VLOOKUP(C738,'Current OBD'!$B$6:$AL$2097,28,0)="Yes","4"," ")</f>
        <v xml:space="preserve"> </v>
      </c>
      <c r="K738" s="20" t="str">
        <f>IF(VLOOKUP(C738,'Current OBD'!$B$6:$AL$2097,29,0)="Yes","5"," ")</f>
        <v xml:space="preserve"> </v>
      </c>
      <c r="L738" s="20" t="str">
        <f>IF(VLOOKUP(C738,'Current OBD'!$B$6:$AL$2097,30,0)="Yes","6"," ")</f>
        <v>6</v>
      </c>
      <c r="M738" s="20" t="str">
        <f>IF(VLOOKUP(C738,'Current OBD'!$B$6:$AL$2097,31,0)="Yes","7"," ")</f>
        <v>7</v>
      </c>
      <c r="N738" s="20" t="str">
        <f>IF(VLOOKUP(C738,'Current OBD'!$B$6:$AL$2097,32,0)="Yes","8"," ")</f>
        <v>8</v>
      </c>
      <c r="O738" s="20" t="str">
        <f>IF(VLOOKUP(C738,'Current OBD'!$B$6:$AL$2097,33,0)="Yes","9"," ")</f>
        <v xml:space="preserve"> </v>
      </c>
      <c r="P738" s="20" t="str">
        <f>IF(VLOOKUP(C738,'Current OBD'!$B$6:$AL$2097,34,0)="Yes","10"," ")</f>
        <v xml:space="preserve"> </v>
      </c>
      <c r="Q738" s="20" t="str">
        <f>IF(VLOOKUP(C738,'Current OBD'!$B$6:$AL$2097,35,0)="Yes","11"," ")</f>
        <v xml:space="preserve"> </v>
      </c>
      <c r="R738" s="20" t="str">
        <f>IF(VLOOKUP(C738,'Current OBD'!$B$6:$AL$2097,36,0)="Yes","12"," ")</f>
        <v xml:space="preserve"> </v>
      </c>
      <c r="S738" s="44">
        <v>42</v>
      </c>
      <c r="T738" s="44">
        <v>14</v>
      </c>
      <c r="U738" s="44">
        <v>949</v>
      </c>
      <c r="V738" s="12">
        <f>S738/U738</f>
        <v>4.4257112750263436E-2</v>
      </c>
      <c r="W738" s="12">
        <f>T738/U738</f>
        <v>1.4752370916754479E-2</v>
      </c>
      <c r="X738" s="12">
        <f t="shared" si="67"/>
        <v>5.9009483667017915E-2</v>
      </c>
    </row>
    <row r="739" spans="1:24">
      <c r="A739" s="17" t="str">
        <f>VLOOKUP(C739,'Current OBD'!$B$6:$K$2098,4,0)</f>
        <v>King</v>
      </c>
      <c r="B739" s="17" t="str">
        <f>VLOOKUP(C739,'Current OBD'!$B$6:$K$2098,3,0)</f>
        <v>17-400</v>
      </c>
      <c r="C739" s="18">
        <v>660834</v>
      </c>
      <c r="D739" s="8" t="s">
        <v>2679</v>
      </c>
      <c r="E739" s="20" t="str">
        <f>IF(VLOOKUP(C739,'Current OBD'!$B$6:$AL$2097,23,0)="Yes","PK"," ")</f>
        <v xml:space="preserve"> </v>
      </c>
      <c r="F739" s="20" t="str">
        <f>IF(VLOOKUP(C739,'Current OBD'!$B$6:$AL$2097,24,0)="Yes","K"," ")</f>
        <v>K</v>
      </c>
      <c r="G739" s="20" t="str">
        <f>IF(VLOOKUP(C739,'Current OBD'!$B$6:$AL$2097,25,0)="Yes","1"," ")</f>
        <v>1</v>
      </c>
      <c r="H739" s="20" t="str">
        <f>IF(VLOOKUP(C739,'Current OBD'!$B$6:$AL$2097,26,0)="Yes","2"," ")</f>
        <v>2</v>
      </c>
      <c r="I739" s="20" t="str">
        <f>IF(VLOOKUP(C739,'Current OBD'!$B$6:$AL$2097,27,0)="Yes","3"," ")</f>
        <v>3</v>
      </c>
      <c r="J739" s="20" t="str">
        <f>IF(VLOOKUP(C739,'Current OBD'!$B$6:$AL$2097,28,0)="Yes","4"," ")</f>
        <v>4</v>
      </c>
      <c r="K739" s="20" t="str">
        <f>IF(VLOOKUP(C739,'Current OBD'!$B$6:$AL$2097,29,0)="Yes","5"," ")</f>
        <v>5</v>
      </c>
      <c r="L739" s="20" t="str">
        <f>IF(VLOOKUP(C739,'Current OBD'!$B$6:$AL$2097,30,0)="Yes","6"," ")</f>
        <v xml:space="preserve"> </v>
      </c>
      <c r="M739" s="20" t="str">
        <f>IF(VLOOKUP(C739,'Current OBD'!$B$6:$AL$2097,31,0)="Yes","7"," ")</f>
        <v xml:space="preserve"> </v>
      </c>
      <c r="N739" s="20" t="str">
        <f>IF(VLOOKUP(C739,'Current OBD'!$B$6:$AL$2097,32,0)="Yes","8"," ")</f>
        <v xml:space="preserve"> </v>
      </c>
      <c r="O739" s="20" t="str">
        <f>IF(VLOOKUP(C739,'Current OBD'!$B$6:$AL$2097,33,0)="Yes","9"," ")</f>
        <v xml:space="preserve"> </v>
      </c>
      <c r="P739" s="20" t="str">
        <f>IF(VLOOKUP(C739,'Current OBD'!$B$6:$AL$2097,34,0)="Yes","10"," ")</f>
        <v xml:space="preserve"> </v>
      </c>
      <c r="Q739" s="20" t="str">
        <f>IF(VLOOKUP(C739,'Current OBD'!$B$6:$AL$2097,35,0)="Yes","11"," ")</f>
        <v xml:space="preserve"> </v>
      </c>
      <c r="R739" s="20" t="str">
        <f>IF(VLOOKUP(C739,'Current OBD'!$B$6:$AL$2097,36,0)="Yes","12"," ")</f>
        <v xml:space="preserve"> </v>
      </c>
      <c r="S739" s="44">
        <v>7</v>
      </c>
      <c r="T739" s="44">
        <v>4</v>
      </c>
      <c r="U739" s="44">
        <v>405</v>
      </c>
      <c r="V739" s="12">
        <f>S739/U739</f>
        <v>1.7283950617283949E-2</v>
      </c>
      <c r="W739" s="12">
        <f>T739/U739</f>
        <v>9.876543209876543E-3</v>
      </c>
      <c r="X739" s="12">
        <f t="shared" si="67"/>
        <v>2.7160493827160494E-2</v>
      </c>
    </row>
    <row r="740" spans="1:24">
      <c r="A740" s="17" t="str">
        <f>VLOOKUP(C740,'Current OBD'!$B$6:$K$2098,4,0)</f>
        <v>King</v>
      </c>
      <c r="B740" s="17" t="str">
        <f>VLOOKUP(C740,'Current OBD'!$B$6:$K$2098,3,0)</f>
        <v>17-400</v>
      </c>
      <c r="C740" s="18">
        <v>684470</v>
      </c>
      <c r="D740" s="8" t="s">
        <v>2681</v>
      </c>
      <c r="E740" s="20" t="str">
        <f>IF(VLOOKUP(C740,'Current OBD'!$B$6:$AL$2097,23,0)="Yes","PK"," ")</f>
        <v xml:space="preserve"> </v>
      </c>
      <c r="F740" s="20" t="str">
        <f>IF(VLOOKUP(C740,'Current OBD'!$B$6:$AL$2097,24,0)="Yes","K"," ")</f>
        <v>K</v>
      </c>
      <c r="G740" s="20" t="str">
        <f>IF(VLOOKUP(C740,'Current OBD'!$B$6:$AL$2097,25,0)="Yes","1"," ")</f>
        <v>1</v>
      </c>
      <c r="H740" s="20" t="str">
        <f>IF(VLOOKUP(C740,'Current OBD'!$B$6:$AL$2097,26,0)="Yes","2"," ")</f>
        <v>2</v>
      </c>
      <c r="I740" s="20" t="str">
        <f>IF(VLOOKUP(C740,'Current OBD'!$B$6:$AL$2097,27,0)="Yes","3"," ")</f>
        <v>3</v>
      </c>
      <c r="J740" s="20" t="str">
        <f>IF(VLOOKUP(C740,'Current OBD'!$B$6:$AL$2097,28,0)="Yes","4"," ")</f>
        <v>4</v>
      </c>
      <c r="K740" s="20" t="str">
        <f>IF(VLOOKUP(C740,'Current OBD'!$B$6:$AL$2097,29,0)="Yes","5"," ")</f>
        <v>5</v>
      </c>
      <c r="L740" s="20" t="str">
        <f>IF(VLOOKUP(C740,'Current OBD'!$B$6:$AL$2097,30,0)="Yes","6"," ")</f>
        <v xml:space="preserve"> </v>
      </c>
      <c r="M740" s="20" t="str">
        <f>IF(VLOOKUP(C740,'Current OBD'!$B$6:$AL$2097,31,0)="Yes","7"," ")</f>
        <v xml:space="preserve"> </v>
      </c>
      <c r="N740" s="20" t="str">
        <f>IF(VLOOKUP(C740,'Current OBD'!$B$6:$AL$2097,32,0)="Yes","8"," ")</f>
        <v xml:space="preserve"> </v>
      </c>
      <c r="O740" s="20" t="str">
        <f>IF(VLOOKUP(C740,'Current OBD'!$B$6:$AL$2097,33,0)="Yes","9"," ")</f>
        <v xml:space="preserve"> </v>
      </c>
      <c r="P740" s="20" t="str">
        <f>IF(VLOOKUP(C740,'Current OBD'!$B$6:$AL$2097,34,0)="Yes","10"," ")</f>
        <v xml:space="preserve"> </v>
      </c>
      <c r="Q740" s="20" t="str">
        <f>IF(VLOOKUP(C740,'Current OBD'!$B$6:$AL$2097,35,0)="Yes","11"," ")</f>
        <v xml:space="preserve"> </v>
      </c>
      <c r="R740" s="20" t="str">
        <f>IF(VLOOKUP(C740,'Current OBD'!$B$6:$AL$2097,36,0)="Yes","12"," ")</f>
        <v xml:space="preserve"> </v>
      </c>
      <c r="S740" s="44">
        <v>19</v>
      </c>
      <c r="T740" s="44">
        <v>11</v>
      </c>
      <c r="U740" s="44">
        <v>393</v>
      </c>
      <c r="V740" s="12">
        <f>S740/U740</f>
        <v>4.8346055979643768E-2</v>
      </c>
      <c r="W740" s="12">
        <f>T740/U740</f>
        <v>2.7989821882951654E-2</v>
      </c>
      <c r="X740" s="12">
        <f t="shared" si="67"/>
        <v>7.6335877862595422E-2</v>
      </c>
    </row>
    <row r="741" spans="1:24">
      <c r="A741" s="17" t="str">
        <f>VLOOKUP(C741,'Current OBD'!$B$6:$K$2098,4,0)</f>
        <v>King</v>
      </c>
      <c r="B741" s="17" t="str">
        <f>VLOOKUP(C741,'Current OBD'!$B$6:$K$2098,3,0)</f>
        <v>17-400</v>
      </c>
      <c r="C741" s="18">
        <v>660835</v>
      </c>
      <c r="D741" s="8" t="s">
        <v>2684</v>
      </c>
      <c r="E741" s="20" t="str">
        <f>IF(VLOOKUP(C741,'Current OBD'!$B$6:$AL$2097,23,0)="Yes","PK"," ")</f>
        <v xml:space="preserve"> </v>
      </c>
      <c r="F741" s="20" t="str">
        <f>IF(VLOOKUP(C741,'Current OBD'!$B$6:$AL$2097,24,0)="Yes","K"," ")</f>
        <v>K</v>
      </c>
      <c r="G741" s="20" t="str">
        <f>IF(VLOOKUP(C741,'Current OBD'!$B$6:$AL$2097,25,0)="Yes","1"," ")</f>
        <v>1</v>
      </c>
      <c r="H741" s="20" t="str">
        <f>IF(VLOOKUP(C741,'Current OBD'!$B$6:$AL$2097,26,0)="Yes","2"," ")</f>
        <v>2</v>
      </c>
      <c r="I741" s="20" t="str">
        <f>IF(VLOOKUP(C741,'Current OBD'!$B$6:$AL$2097,27,0)="Yes","3"," ")</f>
        <v>3</v>
      </c>
      <c r="J741" s="20" t="str">
        <f>IF(VLOOKUP(C741,'Current OBD'!$B$6:$AL$2097,28,0)="Yes","4"," ")</f>
        <v>4</v>
      </c>
      <c r="K741" s="20" t="str">
        <f>IF(VLOOKUP(C741,'Current OBD'!$B$6:$AL$2097,29,0)="Yes","5"," ")</f>
        <v>5</v>
      </c>
      <c r="L741" s="20" t="str">
        <f>IF(VLOOKUP(C741,'Current OBD'!$B$6:$AL$2097,30,0)="Yes","6"," ")</f>
        <v xml:space="preserve"> </v>
      </c>
      <c r="M741" s="20" t="str">
        <f>IF(VLOOKUP(C741,'Current OBD'!$B$6:$AL$2097,31,0)="Yes","7"," ")</f>
        <v xml:space="preserve"> </v>
      </c>
      <c r="N741" s="20" t="str">
        <f>IF(VLOOKUP(C741,'Current OBD'!$B$6:$AL$2097,32,0)="Yes","8"," ")</f>
        <v xml:space="preserve"> </v>
      </c>
      <c r="O741" s="20" t="str">
        <f>IF(VLOOKUP(C741,'Current OBD'!$B$6:$AL$2097,33,0)="Yes","9"," ")</f>
        <v xml:space="preserve"> </v>
      </c>
      <c r="P741" s="20" t="str">
        <f>IF(VLOOKUP(C741,'Current OBD'!$B$6:$AL$2097,34,0)="Yes","10"," ")</f>
        <v xml:space="preserve"> </v>
      </c>
      <c r="Q741" s="20" t="str">
        <f>IF(VLOOKUP(C741,'Current OBD'!$B$6:$AL$2097,35,0)="Yes","11"," ")</f>
        <v xml:space="preserve"> </v>
      </c>
      <c r="R741" s="20" t="str">
        <f>IF(VLOOKUP(C741,'Current OBD'!$B$6:$AL$2097,36,0)="Yes","12"," ")</f>
        <v xml:space="preserve"> </v>
      </c>
      <c r="S741" s="44">
        <v>21</v>
      </c>
      <c r="T741" s="44">
        <v>13</v>
      </c>
      <c r="U741" s="44">
        <v>419</v>
      </c>
      <c r="V741" s="12">
        <f>S741/U741</f>
        <v>5.0119331742243436E-2</v>
      </c>
      <c r="W741" s="12">
        <f>T741/U741</f>
        <v>3.1026252983293555E-2</v>
      </c>
      <c r="X741" s="12">
        <f t="shared" si="67"/>
        <v>8.1145584725536998E-2</v>
      </c>
    </row>
    <row r="742" spans="1:24">
      <c r="A742" s="26" t="s">
        <v>153</v>
      </c>
      <c r="B742" s="26" t="s">
        <v>1832</v>
      </c>
      <c r="C742" s="10">
        <v>159928</v>
      </c>
      <c r="D742" s="13" t="s">
        <v>1831</v>
      </c>
      <c r="E742" s="19"/>
      <c r="F742" s="19"/>
      <c r="G742" s="19"/>
      <c r="H742" s="19"/>
      <c r="I742" s="19"/>
      <c r="J742" s="19"/>
      <c r="K742" s="19"/>
      <c r="L742" s="19"/>
      <c r="M742" s="19"/>
      <c r="N742" s="19"/>
      <c r="O742" s="19"/>
      <c r="P742" s="19"/>
      <c r="Q742" s="19"/>
      <c r="R742" s="19"/>
      <c r="S742" s="43">
        <v>14791</v>
      </c>
      <c r="T742" s="43">
        <v>0</v>
      </c>
      <c r="U742" s="43">
        <v>18170</v>
      </c>
      <c r="V742" s="14"/>
      <c r="W742" s="14"/>
      <c r="X742" s="14">
        <f t="shared" si="67"/>
        <v>0.81403412217941662</v>
      </c>
    </row>
    <row r="743" spans="1:24">
      <c r="A743" s="17" t="str">
        <f>VLOOKUP(C743,'Current OBD'!$B$6:$K$2098,4,0)</f>
        <v>King</v>
      </c>
      <c r="B743" s="17" t="str">
        <f>VLOOKUP(C743,'Current OBD'!$B$6:$K$2098,3,0)</f>
        <v>17-401</v>
      </c>
      <c r="C743" s="18">
        <v>665506</v>
      </c>
      <c r="D743" s="8" t="s">
        <v>1834</v>
      </c>
      <c r="E743" s="20" t="str">
        <f>IF(VLOOKUP(C743,'Current OBD'!$B$6:$AL$2097,23,0)="Yes","PK"," ")</f>
        <v>PK</v>
      </c>
      <c r="F743" s="20" t="str">
        <f>IF(VLOOKUP(C743,'Current OBD'!$B$6:$AL$2097,24,0)="Yes","K"," ")</f>
        <v>K</v>
      </c>
      <c r="G743" s="20" t="str">
        <f>IF(VLOOKUP(C743,'Current OBD'!$B$6:$AL$2097,25,0)="Yes","1"," ")</f>
        <v>1</v>
      </c>
      <c r="H743" s="20" t="str">
        <f>IF(VLOOKUP(C743,'Current OBD'!$B$6:$AL$2097,26,0)="Yes","2"," ")</f>
        <v>2</v>
      </c>
      <c r="I743" s="20" t="str">
        <f>IF(VLOOKUP(C743,'Current OBD'!$B$6:$AL$2097,27,0)="Yes","3"," ")</f>
        <v>3</v>
      </c>
      <c r="J743" s="20" t="str">
        <f>IF(VLOOKUP(C743,'Current OBD'!$B$6:$AL$2097,28,0)="Yes","4"," ")</f>
        <v>4</v>
      </c>
      <c r="K743" s="20" t="str">
        <f>IF(VLOOKUP(C743,'Current OBD'!$B$6:$AL$2097,29,0)="Yes","5"," ")</f>
        <v>5</v>
      </c>
      <c r="L743" s="20" t="str">
        <f>IF(VLOOKUP(C743,'Current OBD'!$B$6:$AL$2097,30,0)="Yes","6"," ")</f>
        <v xml:space="preserve"> </v>
      </c>
      <c r="M743" s="20" t="str">
        <f>IF(VLOOKUP(C743,'Current OBD'!$B$6:$AL$2097,31,0)="Yes","7"," ")</f>
        <v xml:space="preserve"> </v>
      </c>
      <c r="N743" s="20" t="str">
        <f>IF(VLOOKUP(C743,'Current OBD'!$B$6:$AL$2097,32,0)="Yes","8"," ")</f>
        <v xml:space="preserve"> </v>
      </c>
      <c r="O743" s="20" t="str">
        <f>IF(VLOOKUP(C743,'Current OBD'!$B$6:$AL$2097,33,0)="Yes","9"," ")</f>
        <v xml:space="preserve"> </v>
      </c>
      <c r="P743" s="20" t="str">
        <f>IF(VLOOKUP(C743,'Current OBD'!$B$6:$AL$2097,34,0)="Yes","10"," ")</f>
        <v xml:space="preserve"> </v>
      </c>
      <c r="Q743" s="20" t="str">
        <f>IF(VLOOKUP(C743,'Current OBD'!$B$6:$AL$2097,35,0)="Yes","11"," ")</f>
        <v xml:space="preserve"> </v>
      </c>
      <c r="R743" s="20" t="str">
        <f>IF(VLOOKUP(C743,'Current OBD'!$B$6:$AL$2097,36,0)="Yes","12"," ")</f>
        <v xml:space="preserve"> </v>
      </c>
      <c r="S743" s="44">
        <v>378</v>
      </c>
      <c r="T743" s="44">
        <v>0</v>
      </c>
      <c r="U743" s="44">
        <v>378</v>
      </c>
      <c r="V743" s="12">
        <f t="shared" ref="V743:V773" si="70">S743/U743</f>
        <v>1</v>
      </c>
      <c r="W743" s="12">
        <f t="shared" ref="W743:W773" si="71">T743/U743</f>
        <v>0</v>
      </c>
      <c r="X743" s="12">
        <f t="shared" si="67"/>
        <v>1</v>
      </c>
    </row>
    <row r="744" spans="1:24">
      <c r="A744" s="17" t="str">
        <f>VLOOKUP(C744,'Current OBD'!$B$6:$K$2098,4,0)</f>
        <v>King</v>
      </c>
      <c r="B744" s="17" t="str">
        <f>VLOOKUP(C744,'Current OBD'!$B$6:$K$2098,3,0)</f>
        <v>17-401</v>
      </c>
      <c r="C744" s="18">
        <v>664621</v>
      </c>
      <c r="D744" s="8" t="s">
        <v>1838</v>
      </c>
      <c r="E744" s="20" t="str">
        <f>IF(VLOOKUP(C744,'Current OBD'!$B$6:$AL$2097,23,0)="Yes","PK"," ")</f>
        <v xml:space="preserve"> </v>
      </c>
      <c r="F744" s="20" t="str">
        <f>IF(VLOOKUP(C744,'Current OBD'!$B$6:$AL$2097,24,0)="Yes","K"," ")</f>
        <v xml:space="preserve"> </v>
      </c>
      <c r="G744" s="20" t="str">
        <f>IF(VLOOKUP(C744,'Current OBD'!$B$6:$AL$2097,25,0)="Yes","1"," ")</f>
        <v xml:space="preserve"> </v>
      </c>
      <c r="H744" s="20" t="str">
        <f>IF(VLOOKUP(C744,'Current OBD'!$B$6:$AL$2097,26,0)="Yes","2"," ")</f>
        <v xml:space="preserve"> </v>
      </c>
      <c r="I744" s="20" t="str">
        <f>IF(VLOOKUP(C744,'Current OBD'!$B$6:$AL$2097,27,0)="Yes","3"," ")</f>
        <v xml:space="preserve"> </v>
      </c>
      <c r="J744" s="20" t="str">
        <f>IF(VLOOKUP(C744,'Current OBD'!$B$6:$AL$2097,28,0)="Yes","4"," ")</f>
        <v xml:space="preserve"> </v>
      </c>
      <c r="K744" s="20" t="str">
        <f>IF(VLOOKUP(C744,'Current OBD'!$B$6:$AL$2097,29,0)="Yes","5"," ")</f>
        <v xml:space="preserve"> </v>
      </c>
      <c r="L744" s="20" t="str">
        <f>IF(VLOOKUP(C744,'Current OBD'!$B$6:$AL$2097,30,0)="Yes","6"," ")</f>
        <v>6</v>
      </c>
      <c r="M744" s="20" t="str">
        <f>IF(VLOOKUP(C744,'Current OBD'!$B$6:$AL$2097,31,0)="Yes","7"," ")</f>
        <v>7</v>
      </c>
      <c r="N744" s="20" t="str">
        <f>IF(VLOOKUP(C744,'Current OBD'!$B$6:$AL$2097,32,0)="Yes","8"," ")</f>
        <v>8</v>
      </c>
      <c r="O744" s="20" t="str">
        <f>IF(VLOOKUP(C744,'Current OBD'!$B$6:$AL$2097,33,0)="Yes","9"," ")</f>
        <v>9</v>
      </c>
      <c r="P744" s="20" t="str">
        <f>IF(VLOOKUP(C744,'Current OBD'!$B$6:$AL$2097,34,0)="Yes","10"," ")</f>
        <v>10</v>
      </c>
      <c r="Q744" s="20" t="str">
        <f>IF(VLOOKUP(C744,'Current OBD'!$B$6:$AL$2097,35,0)="Yes","11"," ")</f>
        <v>11</v>
      </c>
      <c r="R744" s="20" t="str">
        <f>IF(VLOOKUP(C744,'Current OBD'!$B$6:$AL$2097,36,0)="Yes","12"," ")</f>
        <v>12</v>
      </c>
      <c r="S744" s="44">
        <v>250</v>
      </c>
      <c r="T744" s="44">
        <v>0</v>
      </c>
      <c r="U744" s="44">
        <v>414</v>
      </c>
      <c r="V744" s="12">
        <f t="shared" si="70"/>
        <v>0.60386473429951693</v>
      </c>
      <c r="W744" s="12">
        <f t="shared" si="71"/>
        <v>0</v>
      </c>
      <c r="X744" s="12">
        <f t="shared" si="67"/>
        <v>0.60386473429951693</v>
      </c>
    </row>
    <row r="745" spans="1:24">
      <c r="A745" s="17" t="str">
        <f>VLOOKUP(C745,'Current OBD'!$B$6:$K$2098,4,0)</f>
        <v>King</v>
      </c>
      <c r="B745" s="17" t="str">
        <f>VLOOKUP(C745,'Current OBD'!$B$6:$K$2098,3,0)</f>
        <v>17-401</v>
      </c>
      <c r="C745" s="18">
        <v>665493</v>
      </c>
      <c r="D745" s="8" t="s">
        <v>1841</v>
      </c>
      <c r="E745" s="20" t="str">
        <f>IF(VLOOKUP(C745,'Current OBD'!$B$6:$AL$2097,23,0)="Yes","PK"," ")</f>
        <v>PK</v>
      </c>
      <c r="F745" s="20" t="str">
        <f>IF(VLOOKUP(C745,'Current OBD'!$B$6:$AL$2097,24,0)="Yes","K"," ")</f>
        <v>K</v>
      </c>
      <c r="G745" s="20" t="str">
        <f>IF(VLOOKUP(C745,'Current OBD'!$B$6:$AL$2097,25,0)="Yes","1"," ")</f>
        <v>1</v>
      </c>
      <c r="H745" s="20" t="str">
        <f>IF(VLOOKUP(C745,'Current OBD'!$B$6:$AL$2097,26,0)="Yes","2"," ")</f>
        <v>2</v>
      </c>
      <c r="I745" s="20" t="str">
        <f>IF(VLOOKUP(C745,'Current OBD'!$B$6:$AL$2097,27,0)="Yes","3"," ")</f>
        <v>3</v>
      </c>
      <c r="J745" s="20" t="str">
        <f>IF(VLOOKUP(C745,'Current OBD'!$B$6:$AL$2097,28,0)="Yes","4"," ")</f>
        <v>4</v>
      </c>
      <c r="K745" s="20" t="str">
        <f>IF(VLOOKUP(C745,'Current OBD'!$B$6:$AL$2097,29,0)="Yes","5"," ")</f>
        <v>5</v>
      </c>
      <c r="L745" s="20" t="str">
        <f>IF(VLOOKUP(C745,'Current OBD'!$B$6:$AL$2097,30,0)="Yes","6"," ")</f>
        <v xml:space="preserve"> </v>
      </c>
      <c r="M745" s="20" t="str">
        <f>IF(VLOOKUP(C745,'Current OBD'!$B$6:$AL$2097,31,0)="Yes","7"," ")</f>
        <v xml:space="preserve"> </v>
      </c>
      <c r="N745" s="20" t="str">
        <f>IF(VLOOKUP(C745,'Current OBD'!$B$6:$AL$2097,32,0)="Yes","8"," ")</f>
        <v xml:space="preserve"> </v>
      </c>
      <c r="O745" s="20" t="str">
        <f>IF(VLOOKUP(C745,'Current OBD'!$B$6:$AL$2097,33,0)="Yes","9"," ")</f>
        <v xml:space="preserve"> </v>
      </c>
      <c r="P745" s="20" t="str">
        <f>IF(VLOOKUP(C745,'Current OBD'!$B$6:$AL$2097,34,0)="Yes","10"," ")</f>
        <v xml:space="preserve"> </v>
      </c>
      <c r="Q745" s="20" t="str">
        <f>IF(VLOOKUP(C745,'Current OBD'!$B$6:$AL$2097,35,0)="Yes","11"," ")</f>
        <v xml:space="preserve"> </v>
      </c>
      <c r="R745" s="20" t="str">
        <f>IF(VLOOKUP(C745,'Current OBD'!$B$6:$AL$2097,36,0)="Yes","12"," ")</f>
        <v xml:space="preserve"> </v>
      </c>
      <c r="S745" s="44">
        <v>525</v>
      </c>
      <c r="T745" s="44">
        <v>0</v>
      </c>
      <c r="U745" s="44">
        <v>525</v>
      </c>
      <c r="V745" s="12">
        <f t="shared" si="70"/>
        <v>1</v>
      </c>
      <c r="W745" s="12">
        <f t="shared" si="71"/>
        <v>0</v>
      </c>
      <c r="X745" s="12">
        <f t="shared" si="67"/>
        <v>1</v>
      </c>
    </row>
    <row r="746" spans="1:24">
      <c r="A746" s="17" t="str">
        <f>VLOOKUP(C746,'Current OBD'!$B$6:$K$2098,4,0)</f>
        <v>King</v>
      </c>
      <c r="B746" s="17" t="str">
        <f>VLOOKUP(C746,'Current OBD'!$B$6:$K$2098,3,0)</f>
        <v>17-401</v>
      </c>
      <c r="C746" s="18">
        <v>665892</v>
      </c>
      <c r="D746" s="8" t="s">
        <v>172</v>
      </c>
      <c r="E746" s="20" t="str">
        <f>IF(VLOOKUP(C746,'Current OBD'!$B$6:$AL$2097,23,0)="Yes","PK"," ")</f>
        <v xml:space="preserve"> </v>
      </c>
      <c r="F746" s="20" t="str">
        <f>IF(VLOOKUP(C746,'Current OBD'!$B$6:$AL$2097,24,0)="Yes","K"," ")</f>
        <v xml:space="preserve"> </v>
      </c>
      <c r="G746" s="20" t="str">
        <f>IF(VLOOKUP(C746,'Current OBD'!$B$6:$AL$2097,25,0)="Yes","1"," ")</f>
        <v xml:space="preserve"> </v>
      </c>
      <c r="H746" s="20" t="str">
        <f>IF(VLOOKUP(C746,'Current OBD'!$B$6:$AL$2097,26,0)="Yes","2"," ")</f>
        <v xml:space="preserve"> </v>
      </c>
      <c r="I746" s="20" t="str">
        <f>IF(VLOOKUP(C746,'Current OBD'!$B$6:$AL$2097,27,0)="Yes","3"," ")</f>
        <v xml:space="preserve"> </v>
      </c>
      <c r="J746" s="20" t="str">
        <f>IF(VLOOKUP(C746,'Current OBD'!$B$6:$AL$2097,28,0)="Yes","4"," ")</f>
        <v xml:space="preserve"> </v>
      </c>
      <c r="K746" s="20" t="str">
        <f>IF(VLOOKUP(C746,'Current OBD'!$B$6:$AL$2097,29,0)="Yes","5"," ")</f>
        <v xml:space="preserve"> </v>
      </c>
      <c r="L746" s="20" t="str">
        <f>IF(VLOOKUP(C746,'Current OBD'!$B$6:$AL$2097,30,0)="Yes","6"," ")</f>
        <v>6</v>
      </c>
      <c r="M746" s="20" t="str">
        <f>IF(VLOOKUP(C746,'Current OBD'!$B$6:$AL$2097,31,0)="Yes","7"," ")</f>
        <v>7</v>
      </c>
      <c r="N746" s="20" t="str">
        <f>IF(VLOOKUP(C746,'Current OBD'!$B$6:$AL$2097,32,0)="Yes","8"," ")</f>
        <v>8</v>
      </c>
      <c r="O746" s="20" t="str">
        <f>IF(VLOOKUP(C746,'Current OBD'!$B$6:$AL$2097,33,0)="Yes","9"," ")</f>
        <v xml:space="preserve"> </v>
      </c>
      <c r="P746" s="20" t="str">
        <f>IF(VLOOKUP(C746,'Current OBD'!$B$6:$AL$2097,34,0)="Yes","10"," ")</f>
        <v xml:space="preserve"> </v>
      </c>
      <c r="Q746" s="20" t="str">
        <f>IF(VLOOKUP(C746,'Current OBD'!$B$6:$AL$2097,35,0)="Yes","11"," ")</f>
        <v xml:space="preserve"> </v>
      </c>
      <c r="R746" s="20" t="str">
        <f>IF(VLOOKUP(C746,'Current OBD'!$B$6:$AL$2097,36,0)="Yes","12"," ")</f>
        <v xml:space="preserve"> </v>
      </c>
      <c r="S746" s="44">
        <v>642</v>
      </c>
      <c r="T746" s="44">
        <v>0</v>
      </c>
      <c r="U746" s="44">
        <v>680</v>
      </c>
      <c r="V746" s="12">
        <f t="shared" si="70"/>
        <v>0.94411764705882351</v>
      </c>
      <c r="W746" s="12">
        <f t="shared" si="71"/>
        <v>0</v>
      </c>
      <c r="X746" s="12">
        <f t="shared" si="67"/>
        <v>0.94411764705882351</v>
      </c>
    </row>
    <row r="747" spans="1:24">
      <c r="A747" s="17" t="str">
        <f>VLOOKUP(C747,'Current OBD'!$B$6:$K$2098,4,0)</f>
        <v>King</v>
      </c>
      <c r="B747" s="17" t="str">
        <f>VLOOKUP(C747,'Current OBD'!$B$6:$K$2098,3,0)</f>
        <v>17-401</v>
      </c>
      <c r="C747" s="18">
        <v>660839</v>
      </c>
      <c r="D747" s="8" t="s">
        <v>1846</v>
      </c>
      <c r="E747" s="20" t="str">
        <f>IF(VLOOKUP(C747,'Current OBD'!$B$6:$AL$2097,23,0)="Yes","PK"," ")</f>
        <v>PK</v>
      </c>
      <c r="F747" s="20" t="str">
        <f>IF(VLOOKUP(C747,'Current OBD'!$B$6:$AL$2097,24,0)="Yes","K"," ")</f>
        <v>K</v>
      </c>
      <c r="G747" s="20" t="str">
        <f>IF(VLOOKUP(C747,'Current OBD'!$B$6:$AL$2097,25,0)="Yes","1"," ")</f>
        <v>1</v>
      </c>
      <c r="H747" s="20" t="str">
        <f>IF(VLOOKUP(C747,'Current OBD'!$B$6:$AL$2097,26,0)="Yes","2"," ")</f>
        <v>2</v>
      </c>
      <c r="I747" s="20" t="str">
        <f>IF(VLOOKUP(C747,'Current OBD'!$B$6:$AL$2097,27,0)="Yes","3"," ")</f>
        <v>3</v>
      </c>
      <c r="J747" s="20" t="str">
        <f>IF(VLOOKUP(C747,'Current OBD'!$B$6:$AL$2097,28,0)="Yes","4"," ")</f>
        <v>4</v>
      </c>
      <c r="K747" s="20" t="str">
        <f>IF(VLOOKUP(C747,'Current OBD'!$B$6:$AL$2097,29,0)="Yes","5"," ")</f>
        <v>5</v>
      </c>
      <c r="L747" s="20" t="str">
        <f>IF(VLOOKUP(C747,'Current OBD'!$B$6:$AL$2097,30,0)="Yes","6"," ")</f>
        <v xml:space="preserve"> </v>
      </c>
      <c r="M747" s="20" t="str">
        <f>IF(VLOOKUP(C747,'Current OBD'!$B$6:$AL$2097,31,0)="Yes","7"," ")</f>
        <v xml:space="preserve"> </v>
      </c>
      <c r="N747" s="20" t="str">
        <f>IF(VLOOKUP(C747,'Current OBD'!$B$6:$AL$2097,32,0)="Yes","8"," ")</f>
        <v xml:space="preserve"> </v>
      </c>
      <c r="O747" s="20" t="str">
        <f>IF(VLOOKUP(C747,'Current OBD'!$B$6:$AL$2097,33,0)="Yes","9"," ")</f>
        <v xml:space="preserve"> </v>
      </c>
      <c r="P747" s="20" t="str">
        <f>IF(VLOOKUP(C747,'Current OBD'!$B$6:$AL$2097,34,0)="Yes","10"," ")</f>
        <v xml:space="preserve"> </v>
      </c>
      <c r="Q747" s="20" t="str">
        <f>IF(VLOOKUP(C747,'Current OBD'!$B$6:$AL$2097,35,0)="Yes","11"," ")</f>
        <v xml:space="preserve"> </v>
      </c>
      <c r="R747" s="20" t="str">
        <f>IF(VLOOKUP(C747,'Current OBD'!$B$6:$AL$2097,36,0)="Yes","12"," ")</f>
        <v xml:space="preserve"> </v>
      </c>
      <c r="S747" s="44">
        <v>345</v>
      </c>
      <c r="T747" s="44">
        <v>0</v>
      </c>
      <c r="U747" s="44">
        <v>398</v>
      </c>
      <c r="V747" s="12">
        <f t="shared" si="70"/>
        <v>0.86683417085427139</v>
      </c>
      <c r="W747" s="12">
        <f t="shared" si="71"/>
        <v>0</v>
      </c>
      <c r="X747" s="12">
        <f t="shared" si="67"/>
        <v>0.86683417085427139</v>
      </c>
    </row>
    <row r="748" spans="1:24">
      <c r="A748" s="17" t="str">
        <f>VLOOKUP(C748,'Current OBD'!$B$6:$K$2098,4,0)</f>
        <v>King</v>
      </c>
      <c r="B748" s="17" t="str">
        <f>VLOOKUP(C748,'Current OBD'!$B$6:$K$2098,3,0)</f>
        <v>17-401</v>
      </c>
      <c r="C748" s="18">
        <v>665495</v>
      </c>
      <c r="D748" s="8" t="s">
        <v>1849</v>
      </c>
      <c r="E748" s="20" t="str">
        <f>IF(VLOOKUP(C748,'Current OBD'!$B$6:$AL$2097,23,0)="Yes","PK"," ")</f>
        <v xml:space="preserve"> </v>
      </c>
      <c r="F748" s="20" t="str">
        <f>IF(VLOOKUP(C748,'Current OBD'!$B$6:$AL$2097,24,0)="Yes","K"," ")</f>
        <v xml:space="preserve"> </v>
      </c>
      <c r="G748" s="20" t="str">
        <f>IF(VLOOKUP(C748,'Current OBD'!$B$6:$AL$2097,25,0)="Yes","1"," ")</f>
        <v xml:space="preserve"> </v>
      </c>
      <c r="H748" s="20" t="str">
        <f>IF(VLOOKUP(C748,'Current OBD'!$B$6:$AL$2097,26,0)="Yes","2"," ")</f>
        <v xml:space="preserve"> </v>
      </c>
      <c r="I748" s="20" t="str">
        <f>IF(VLOOKUP(C748,'Current OBD'!$B$6:$AL$2097,27,0)="Yes","3"," ")</f>
        <v xml:space="preserve"> </v>
      </c>
      <c r="J748" s="20" t="str">
        <f>IF(VLOOKUP(C748,'Current OBD'!$B$6:$AL$2097,28,0)="Yes","4"," ")</f>
        <v xml:space="preserve"> </v>
      </c>
      <c r="K748" s="20" t="str">
        <f>IF(VLOOKUP(C748,'Current OBD'!$B$6:$AL$2097,29,0)="Yes","5"," ")</f>
        <v xml:space="preserve"> </v>
      </c>
      <c r="L748" s="20" t="str">
        <f>IF(VLOOKUP(C748,'Current OBD'!$B$6:$AL$2097,30,0)="Yes","6"," ")</f>
        <v>6</v>
      </c>
      <c r="M748" s="20" t="str">
        <f>IF(VLOOKUP(C748,'Current OBD'!$B$6:$AL$2097,31,0)="Yes","7"," ")</f>
        <v>7</v>
      </c>
      <c r="N748" s="20" t="str">
        <f>IF(VLOOKUP(C748,'Current OBD'!$B$6:$AL$2097,32,0)="Yes","8"," ")</f>
        <v>8</v>
      </c>
      <c r="O748" s="20" t="str">
        <f>IF(VLOOKUP(C748,'Current OBD'!$B$6:$AL$2097,33,0)="Yes","9"," ")</f>
        <v xml:space="preserve"> </v>
      </c>
      <c r="P748" s="20" t="str">
        <f>IF(VLOOKUP(C748,'Current OBD'!$B$6:$AL$2097,34,0)="Yes","10"," ")</f>
        <v xml:space="preserve"> </v>
      </c>
      <c r="Q748" s="20" t="str">
        <f>IF(VLOOKUP(C748,'Current OBD'!$B$6:$AL$2097,35,0)="Yes","11"," ")</f>
        <v xml:space="preserve"> </v>
      </c>
      <c r="R748" s="20" t="str">
        <f>IF(VLOOKUP(C748,'Current OBD'!$B$6:$AL$2097,36,0)="Yes","12"," ")</f>
        <v xml:space="preserve"> </v>
      </c>
      <c r="S748" s="44">
        <v>591</v>
      </c>
      <c r="T748" s="44">
        <v>0</v>
      </c>
      <c r="U748" s="44">
        <v>602</v>
      </c>
      <c r="V748" s="12">
        <f t="shared" si="70"/>
        <v>0.98172757475083061</v>
      </c>
      <c r="W748" s="12">
        <f t="shared" si="71"/>
        <v>0</v>
      </c>
      <c r="X748" s="12">
        <f t="shared" si="67"/>
        <v>0.98172757475083061</v>
      </c>
    </row>
    <row r="749" spans="1:24">
      <c r="A749" s="17" t="str">
        <f>VLOOKUP(C749,'Current OBD'!$B$6:$K$2098,4,0)</f>
        <v>King</v>
      </c>
      <c r="B749" s="17" t="str">
        <f>VLOOKUP(C749,'Current OBD'!$B$6:$K$2098,3,0)</f>
        <v>17-401</v>
      </c>
      <c r="C749" s="18">
        <v>662637</v>
      </c>
      <c r="D749" s="8" t="s">
        <v>1852</v>
      </c>
      <c r="E749" s="20" t="str">
        <f>IF(VLOOKUP(C749,'Current OBD'!$B$6:$AL$2097,23,0)="Yes","PK"," ")</f>
        <v xml:space="preserve"> </v>
      </c>
      <c r="F749" s="20" t="str">
        <f>IF(VLOOKUP(C749,'Current OBD'!$B$6:$AL$2097,24,0)="Yes","K"," ")</f>
        <v>K</v>
      </c>
      <c r="G749" s="20" t="str">
        <f>IF(VLOOKUP(C749,'Current OBD'!$B$6:$AL$2097,25,0)="Yes","1"," ")</f>
        <v>1</v>
      </c>
      <c r="H749" s="20" t="str">
        <f>IF(VLOOKUP(C749,'Current OBD'!$B$6:$AL$2097,26,0)="Yes","2"," ")</f>
        <v>2</v>
      </c>
      <c r="I749" s="20" t="str">
        <f>IF(VLOOKUP(C749,'Current OBD'!$B$6:$AL$2097,27,0)="Yes","3"," ")</f>
        <v>3</v>
      </c>
      <c r="J749" s="20" t="str">
        <f>IF(VLOOKUP(C749,'Current OBD'!$B$6:$AL$2097,28,0)="Yes","4"," ")</f>
        <v>4</v>
      </c>
      <c r="K749" s="20" t="str">
        <f>IF(VLOOKUP(C749,'Current OBD'!$B$6:$AL$2097,29,0)="Yes","5"," ")</f>
        <v>5</v>
      </c>
      <c r="L749" s="20" t="str">
        <f>IF(VLOOKUP(C749,'Current OBD'!$B$6:$AL$2097,30,0)="Yes","6"," ")</f>
        <v xml:space="preserve"> </v>
      </c>
      <c r="M749" s="20" t="str">
        <f>IF(VLOOKUP(C749,'Current OBD'!$B$6:$AL$2097,31,0)="Yes","7"," ")</f>
        <v xml:space="preserve"> </v>
      </c>
      <c r="N749" s="20" t="str">
        <f>IF(VLOOKUP(C749,'Current OBD'!$B$6:$AL$2097,32,0)="Yes","8"," ")</f>
        <v xml:space="preserve"> </v>
      </c>
      <c r="O749" s="20" t="str">
        <f>IF(VLOOKUP(C749,'Current OBD'!$B$6:$AL$2097,33,0)="Yes","9"," ")</f>
        <v xml:space="preserve"> </v>
      </c>
      <c r="P749" s="20" t="str">
        <f>IF(VLOOKUP(C749,'Current OBD'!$B$6:$AL$2097,34,0)="Yes","10"," ")</f>
        <v xml:space="preserve"> </v>
      </c>
      <c r="Q749" s="20" t="str">
        <f>IF(VLOOKUP(C749,'Current OBD'!$B$6:$AL$2097,35,0)="Yes","11"," ")</f>
        <v xml:space="preserve"> </v>
      </c>
      <c r="R749" s="20" t="str">
        <f>IF(VLOOKUP(C749,'Current OBD'!$B$6:$AL$2097,36,0)="Yes","12"," ")</f>
        <v xml:space="preserve"> </v>
      </c>
      <c r="S749" s="44">
        <v>376</v>
      </c>
      <c r="T749" s="44">
        <v>0</v>
      </c>
      <c r="U749" s="44">
        <v>507</v>
      </c>
      <c r="V749" s="12">
        <f t="shared" si="70"/>
        <v>0.7416173570019724</v>
      </c>
      <c r="W749" s="12">
        <f t="shared" si="71"/>
        <v>0</v>
      </c>
      <c r="X749" s="12">
        <f t="shared" si="67"/>
        <v>0.7416173570019724</v>
      </c>
    </row>
    <row r="750" spans="1:24">
      <c r="A750" s="17" t="str">
        <f>VLOOKUP(C750,'Current OBD'!$B$6:$K$2098,4,0)</f>
        <v>King</v>
      </c>
      <c r="B750" s="17" t="str">
        <f>VLOOKUP(C750,'Current OBD'!$B$6:$K$2098,3,0)</f>
        <v>17-401</v>
      </c>
      <c r="C750" s="18">
        <v>662715</v>
      </c>
      <c r="D750" s="8" t="s">
        <v>1468</v>
      </c>
      <c r="E750" s="20" t="str">
        <f>IF(VLOOKUP(C750,'Current OBD'!$B$6:$AL$2097,23,0)="Yes","PK"," ")</f>
        <v xml:space="preserve"> </v>
      </c>
      <c r="F750" s="20" t="str">
        <f>IF(VLOOKUP(C750,'Current OBD'!$B$6:$AL$2097,24,0)="Yes","K"," ")</f>
        <v xml:space="preserve"> </v>
      </c>
      <c r="G750" s="20" t="str">
        <f>IF(VLOOKUP(C750,'Current OBD'!$B$6:$AL$2097,25,0)="Yes","1"," ")</f>
        <v xml:space="preserve"> </v>
      </c>
      <c r="H750" s="20" t="str">
        <f>IF(VLOOKUP(C750,'Current OBD'!$B$6:$AL$2097,26,0)="Yes","2"," ")</f>
        <v xml:space="preserve"> </v>
      </c>
      <c r="I750" s="20" t="str">
        <f>IF(VLOOKUP(C750,'Current OBD'!$B$6:$AL$2097,27,0)="Yes","3"," ")</f>
        <v xml:space="preserve"> </v>
      </c>
      <c r="J750" s="20" t="str">
        <f>IF(VLOOKUP(C750,'Current OBD'!$B$6:$AL$2097,28,0)="Yes","4"," ")</f>
        <v xml:space="preserve"> </v>
      </c>
      <c r="K750" s="20" t="str">
        <f>IF(VLOOKUP(C750,'Current OBD'!$B$6:$AL$2097,29,0)="Yes","5"," ")</f>
        <v xml:space="preserve"> </v>
      </c>
      <c r="L750" s="20" t="str">
        <f>IF(VLOOKUP(C750,'Current OBD'!$B$6:$AL$2097,30,0)="Yes","6"," ")</f>
        <v xml:space="preserve"> </v>
      </c>
      <c r="M750" s="20" t="str">
        <f>IF(VLOOKUP(C750,'Current OBD'!$B$6:$AL$2097,31,0)="Yes","7"," ")</f>
        <v xml:space="preserve"> </v>
      </c>
      <c r="N750" s="20" t="str">
        <f>IF(VLOOKUP(C750,'Current OBD'!$B$6:$AL$2097,32,0)="Yes","8"," ")</f>
        <v xml:space="preserve"> </v>
      </c>
      <c r="O750" s="20" t="str">
        <f>IF(VLOOKUP(C750,'Current OBD'!$B$6:$AL$2097,33,0)="Yes","9"," ")</f>
        <v>9</v>
      </c>
      <c r="P750" s="20" t="str">
        <f>IF(VLOOKUP(C750,'Current OBD'!$B$6:$AL$2097,34,0)="Yes","10"," ")</f>
        <v>10</v>
      </c>
      <c r="Q750" s="20" t="str">
        <f>IF(VLOOKUP(C750,'Current OBD'!$B$6:$AL$2097,35,0)="Yes","11"," ")</f>
        <v>11</v>
      </c>
      <c r="R750" s="20" t="str">
        <f>IF(VLOOKUP(C750,'Current OBD'!$B$6:$AL$2097,36,0)="Yes","12"," ")</f>
        <v>12</v>
      </c>
      <c r="S750" s="44">
        <v>1012</v>
      </c>
      <c r="T750" s="44">
        <v>0</v>
      </c>
      <c r="U750" s="44">
        <v>1081</v>
      </c>
      <c r="V750" s="12">
        <f t="shared" si="70"/>
        <v>0.93617021276595747</v>
      </c>
      <c r="W750" s="12">
        <f t="shared" si="71"/>
        <v>0</v>
      </c>
      <c r="X750" s="12">
        <f t="shared" si="67"/>
        <v>0.93617021276595747</v>
      </c>
    </row>
    <row r="751" spans="1:24">
      <c r="A751" s="17" t="str">
        <f>VLOOKUP(C751,'Current OBD'!$B$6:$K$2098,4,0)</f>
        <v>King</v>
      </c>
      <c r="B751" s="17" t="str">
        <f>VLOOKUP(C751,'Current OBD'!$B$6:$K$2098,3,0)</f>
        <v>17-401</v>
      </c>
      <c r="C751" s="18">
        <v>685712</v>
      </c>
      <c r="D751" s="8" t="s">
        <v>1855</v>
      </c>
      <c r="E751" s="20" t="str">
        <f>IF(VLOOKUP(C751,'Current OBD'!$B$6:$AL$2097,23,0)="Yes","PK"," ")</f>
        <v xml:space="preserve"> </v>
      </c>
      <c r="F751" s="20" t="str">
        <f>IF(VLOOKUP(C751,'Current OBD'!$B$6:$AL$2097,24,0)="Yes","K"," ")</f>
        <v xml:space="preserve"> </v>
      </c>
      <c r="G751" s="20" t="str">
        <f>IF(VLOOKUP(C751,'Current OBD'!$B$6:$AL$2097,25,0)="Yes","1"," ")</f>
        <v xml:space="preserve"> </v>
      </c>
      <c r="H751" s="20" t="str">
        <f>IF(VLOOKUP(C751,'Current OBD'!$B$6:$AL$2097,26,0)="Yes","2"," ")</f>
        <v xml:space="preserve"> </v>
      </c>
      <c r="I751" s="20" t="str">
        <f>IF(VLOOKUP(C751,'Current OBD'!$B$6:$AL$2097,27,0)="Yes","3"," ")</f>
        <v xml:space="preserve"> </v>
      </c>
      <c r="J751" s="20" t="str">
        <f>IF(VLOOKUP(C751,'Current OBD'!$B$6:$AL$2097,28,0)="Yes","4"," ")</f>
        <v xml:space="preserve"> </v>
      </c>
      <c r="K751" s="20" t="str">
        <f>IF(VLOOKUP(C751,'Current OBD'!$B$6:$AL$2097,29,0)="Yes","5"," ")</f>
        <v xml:space="preserve"> </v>
      </c>
      <c r="L751" s="20" t="str">
        <f>IF(VLOOKUP(C751,'Current OBD'!$B$6:$AL$2097,30,0)="Yes","6"," ")</f>
        <v>6</v>
      </c>
      <c r="M751" s="20" t="str">
        <f>IF(VLOOKUP(C751,'Current OBD'!$B$6:$AL$2097,31,0)="Yes","7"," ")</f>
        <v>7</v>
      </c>
      <c r="N751" s="20" t="str">
        <f>IF(VLOOKUP(C751,'Current OBD'!$B$6:$AL$2097,32,0)="Yes","8"," ")</f>
        <v>8</v>
      </c>
      <c r="O751" s="20" t="str">
        <f>IF(VLOOKUP(C751,'Current OBD'!$B$6:$AL$2097,33,0)="Yes","9"," ")</f>
        <v xml:space="preserve"> </v>
      </c>
      <c r="P751" s="20" t="str">
        <f>IF(VLOOKUP(C751,'Current OBD'!$B$6:$AL$2097,34,0)="Yes","10"," ")</f>
        <v xml:space="preserve"> </v>
      </c>
      <c r="Q751" s="20" t="str">
        <f>IF(VLOOKUP(C751,'Current OBD'!$B$6:$AL$2097,35,0)="Yes","11"," ")</f>
        <v xml:space="preserve"> </v>
      </c>
      <c r="R751" s="20" t="str">
        <f>IF(VLOOKUP(C751,'Current OBD'!$B$6:$AL$2097,36,0)="Yes","12"," ")</f>
        <v xml:space="preserve"> </v>
      </c>
      <c r="S751" s="44">
        <v>722</v>
      </c>
      <c r="T751" s="44">
        <v>0</v>
      </c>
      <c r="U751" s="44">
        <v>794</v>
      </c>
      <c r="V751" s="12">
        <f t="shared" si="70"/>
        <v>0.90931989924433254</v>
      </c>
      <c r="W751" s="12">
        <f t="shared" si="71"/>
        <v>0</v>
      </c>
      <c r="X751" s="12">
        <f t="shared" si="67"/>
        <v>0.90931989924433254</v>
      </c>
    </row>
    <row r="752" spans="1:24">
      <c r="A752" s="17" t="str">
        <f>VLOOKUP(C752,'Current OBD'!$B$6:$K$2098,4,0)</f>
        <v>King</v>
      </c>
      <c r="B752" s="17" t="str">
        <f>VLOOKUP(C752,'Current OBD'!$B$6:$K$2098,3,0)</f>
        <v>17-401</v>
      </c>
      <c r="C752" s="18">
        <v>660842</v>
      </c>
      <c r="D752" s="8" t="s">
        <v>1856</v>
      </c>
      <c r="E752" s="20" t="str">
        <f>IF(VLOOKUP(C752,'Current OBD'!$B$6:$AL$2097,23,0)="Yes","PK"," ")</f>
        <v>PK</v>
      </c>
      <c r="F752" s="20" t="str">
        <f>IF(VLOOKUP(C752,'Current OBD'!$B$6:$AL$2097,24,0)="Yes","K"," ")</f>
        <v>K</v>
      </c>
      <c r="G752" s="20" t="str">
        <f>IF(VLOOKUP(C752,'Current OBD'!$B$6:$AL$2097,25,0)="Yes","1"," ")</f>
        <v>1</v>
      </c>
      <c r="H752" s="20" t="str">
        <f>IF(VLOOKUP(C752,'Current OBD'!$B$6:$AL$2097,26,0)="Yes","2"," ")</f>
        <v>2</v>
      </c>
      <c r="I752" s="20" t="str">
        <f>IF(VLOOKUP(C752,'Current OBD'!$B$6:$AL$2097,27,0)="Yes","3"," ")</f>
        <v>3</v>
      </c>
      <c r="J752" s="20" t="str">
        <f>IF(VLOOKUP(C752,'Current OBD'!$B$6:$AL$2097,28,0)="Yes","4"," ")</f>
        <v>4</v>
      </c>
      <c r="K752" s="20" t="str">
        <f>IF(VLOOKUP(C752,'Current OBD'!$B$6:$AL$2097,29,0)="Yes","5"," ")</f>
        <v>5</v>
      </c>
      <c r="L752" s="20" t="str">
        <f>IF(VLOOKUP(C752,'Current OBD'!$B$6:$AL$2097,30,0)="Yes","6"," ")</f>
        <v xml:space="preserve"> </v>
      </c>
      <c r="M752" s="20" t="str">
        <f>IF(VLOOKUP(C752,'Current OBD'!$B$6:$AL$2097,31,0)="Yes","7"," ")</f>
        <v xml:space="preserve"> </v>
      </c>
      <c r="N752" s="20" t="str">
        <f>IF(VLOOKUP(C752,'Current OBD'!$B$6:$AL$2097,32,0)="Yes","8"," ")</f>
        <v xml:space="preserve"> </v>
      </c>
      <c r="O752" s="20" t="str">
        <f>IF(VLOOKUP(C752,'Current OBD'!$B$6:$AL$2097,33,0)="Yes","9"," ")</f>
        <v xml:space="preserve"> </v>
      </c>
      <c r="P752" s="20" t="str">
        <f>IF(VLOOKUP(C752,'Current OBD'!$B$6:$AL$2097,34,0)="Yes","10"," ")</f>
        <v xml:space="preserve"> </v>
      </c>
      <c r="Q752" s="20" t="str">
        <f>IF(VLOOKUP(C752,'Current OBD'!$B$6:$AL$2097,35,0)="Yes","11"," ")</f>
        <v xml:space="preserve"> </v>
      </c>
      <c r="R752" s="20" t="str">
        <f>IF(VLOOKUP(C752,'Current OBD'!$B$6:$AL$2097,36,0)="Yes","12"," ")</f>
        <v xml:space="preserve"> </v>
      </c>
      <c r="S752" s="44">
        <v>300</v>
      </c>
      <c r="T752" s="44">
        <v>0</v>
      </c>
      <c r="U752" s="44">
        <v>486</v>
      </c>
      <c r="V752" s="12">
        <f t="shared" si="70"/>
        <v>0.61728395061728392</v>
      </c>
      <c r="W752" s="12">
        <f t="shared" si="71"/>
        <v>0</v>
      </c>
      <c r="X752" s="12">
        <f t="shared" si="67"/>
        <v>0.61728395061728392</v>
      </c>
    </row>
    <row r="753" spans="1:24">
      <c r="A753" s="17" t="str">
        <f>VLOOKUP(C753,'Current OBD'!$B$6:$K$2098,4,0)</f>
        <v>King</v>
      </c>
      <c r="B753" s="17" t="str">
        <f>VLOOKUP(C753,'Current OBD'!$B$6:$K$2098,3,0)</f>
        <v>17-401</v>
      </c>
      <c r="C753" s="18">
        <v>665912</v>
      </c>
      <c r="D753" s="8" t="s">
        <v>1859</v>
      </c>
      <c r="E753" s="20" t="str">
        <f>IF(VLOOKUP(C753,'Current OBD'!$B$6:$AL$2097,23,0)="Yes","PK"," ")</f>
        <v>PK</v>
      </c>
      <c r="F753" s="20" t="str">
        <f>IF(VLOOKUP(C753,'Current OBD'!$B$6:$AL$2097,24,0)="Yes","K"," ")</f>
        <v>K</v>
      </c>
      <c r="G753" s="20" t="str">
        <f>IF(VLOOKUP(C753,'Current OBD'!$B$6:$AL$2097,25,0)="Yes","1"," ")</f>
        <v>1</v>
      </c>
      <c r="H753" s="20" t="str">
        <f>IF(VLOOKUP(C753,'Current OBD'!$B$6:$AL$2097,26,0)="Yes","2"," ")</f>
        <v>2</v>
      </c>
      <c r="I753" s="20" t="str">
        <f>IF(VLOOKUP(C753,'Current OBD'!$B$6:$AL$2097,27,0)="Yes","3"," ")</f>
        <v>3</v>
      </c>
      <c r="J753" s="20" t="str">
        <f>IF(VLOOKUP(C753,'Current OBD'!$B$6:$AL$2097,28,0)="Yes","4"," ")</f>
        <v>4</v>
      </c>
      <c r="K753" s="20" t="str">
        <f>IF(VLOOKUP(C753,'Current OBD'!$B$6:$AL$2097,29,0)="Yes","5"," ")</f>
        <v>5</v>
      </c>
      <c r="L753" s="20" t="str">
        <f>IF(VLOOKUP(C753,'Current OBD'!$B$6:$AL$2097,30,0)="Yes","6"," ")</f>
        <v xml:space="preserve"> </v>
      </c>
      <c r="M753" s="20" t="str">
        <f>IF(VLOOKUP(C753,'Current OBD'!$B$6:$AL$2097,31,0)="Yes","7"," ")</f>
        <v xml:space="preserve"> </v>
      </c>
      <c r="N753" s="20" t="str">
        <f>IF(VLOOKUP(C753,'Current OBD'!$B$6:$AL$2097,32,0)="Yes","8"," ")</f>
        <v xml:space="preserve"> </v>
      </c>
      <c r="O753" s="20" t="str">
        <f>IF(VLOOKUP(C753,'Current OBD'!$B$6:$AL$2097,33,0)="Yes","9"," ")</f>
        <v xml:space="preserve"> </v>
      </c>
      <c r="P753" s="20" t="str">
        <f>IF(VLOOKUP(C753,'Current OBD'!$B$6:$AL$2097,34,0)="Yes","10"," ")</f>
        <v xml:space="preserve"> </v>
      </c>
      <c r="Q753" s="20" t="str">
        <f>IF(VLOOKUP(C753,'Current OBD'!$B$6:$AL$2097,35,0)="Yes","11"," ")</f>
        <v xml:space="preserve"> </v>
      </c>
      <c r="R753" s="20" t="str">
        <f>IF(VLOOKUP(C753,'Current OBD'!$B$6:$AL$2097,36,0)="Yes","12"," ")</f>
        <v xml:space="preserve"> </v>
      </c>
      <c r="S753" s="44">
        <v>433</v>
      </c>
      <c r="T753" s="44">
        <v>0</v>
      </c>
      <c r="U753" s="44">
        <v>485</v>
      </c>
      <c r="V753" s="12">
        <f t="shared" si="70"/>
        <v>0.89278350515463922</v>
      </c>
      <c r="W753" s="12">
        <f t="shared" si="71"/>
        <v>0</v>
      </c>
      <c r="X753" s="12">
        <f t="shared" si="67"/>
        <v>0.89278350515463922</v>
      </c>
    </row>
    <row r="754" spans="1:24">
      <c r="A754" s="17" t="str">
        <f>VLOOKUP(C754,'Current OBD'!$B$6:$K$2098,4,0)</f>
        <v>King</v>
      </c>
      <c r="B754" s="17" t="str">
        <f>VLOOKUP(C754,'Current OBD'!$B$6:$K$2098,3,0)</f>
        <v>17-401</v>
      </c>
      <c r="C754" s="18">
        <v>659113</v>
      </c>
      <c r="D754" s="8" t="s">
        <v>1861</v>
      </c>
      <c r="E754" s="20" t="str">
        <f>IF(VLOOKUP(C754,'Current OBD'!$B$6:$AL$2097,23,0)="Yes","PK"," ")</f>
        <v xml:space="preserve"> </v>
      </c>
      <c r="F754" s="20" t="str">
        <f>IF(VLOOKUP(C754,'Current OBD'!$B$6:$AL$2097,24,0)="Yes","K"," ")</f>
        <v xml:space="preserve"> </v>
      </c>
      <c r="G754" s="20" t="str">
        <f>IF(VLOOKUP(C754,'Current OBD'!$B$6:$AL$2097,25,0)="Yes","1"," ")</f>
        <v xml:space="preserve"> </v>
      </c>
      <c r="H754" s="20" t="str">
        <f>IF(VLOOKUP(C754,'Current OBD'!$B$6:$AL$2097,26,0)="Yes","2"," ")</f>
        <v xml:space="preserve"> </v>
      </c>
      <c r="I754" s="20" t="str">
        <f>IF(VLOOKUP(C754,'Current OBD'!$B$6:$AL$2097,27,0)="Yes","3"," ")</f>
        <v xml:space="preserve"> </v>
      </c>
      <c r="J754" s="20" t="str">
        <f>IF(VLOOKUP(C754,'Current OBD'!$B$6:$AL$2097,28,0)="Yes","4"," ")</f>
        <v xml:space="preserve"> </v>
      </c>
      <c r="K754" s="20" t="str">
        <f>IF(VLOOKUP(C754,'Current OBD'!$B$6:$AL$2097,29,0)="Yes","5"," ")</f>
        <v xml:space="preserve"> </v>
      </c>
      <c r="L754" s="20" t="str">
        <f>IF(VLOOKUP(C754,'Current OBD'!$B$6:$AL$2097,30,0)="Yes","6"," ")</f>
        <v xml:space="preserve"> </v>
      </c>
      <c r="M754" s="20" t="str">
        <f>IF(VLOOKUP(C754,'Current OBD'!$B$6:$AL$2097,31,0)="Yes","7"," ")</f>
        <v xml:space="preserve"> </v>
      </c>
      <c r="N754" s="20" t="str">
        <f>IF(VLOOKUP(C754,'Current OBD'!$B$6:$AL$2097,32,0)="Yes","8"," ")</f>
        <v xml:space="preserve"> </v>
      </c>
      <c r="O754" s="20" t="str">
        <f>IF(VLOOKUP(C754,'Current OBD'!$B$6:$AL$2097,33,0)="Yes","9"," ")</f>
        <v>9</v>
      </c>
      <c r="P754" s="20" t="str">
        <f>IF(VLOOKUP(C754,'Current OBD'!$B$6:$AL$2097,34,0)="Yes","10"," ")</f>
        <v>10</v>
      </c>
      <c r="Q754" s="20" t="str">
        <f>IF(VLOOKUP(C754,'Current OBD'!$B$6:$AL$2097,35,0)="Yes","11"," ")</f>
        <v>11</v>
      </c>
      <c r="R754" s="20" t="str">
        <f>IF(VLOOKUP(C754,'Current OBD'!$B$6:$AL$2097,36,0)="Yes","12"," ")</f>
        <v>12</v>
      </c>
      <c r="S754" s="44">
        <v>1133</v>
      </c>
      <c r="T754" s="44">
        <v>0</v>
      </c>
      <c r="U754" s="44">
        <v>1415</v>
      </c>
      <c r="V754" s="12">
        <f t="shared" si="70"/>
        <v>0.80070671378091873</v>
      </c>
      <c r="W754" s="12">
        <f t="shared" si="71"/>
        <v>0</v>
      </c>
      <c r="X754" s="12">
        <f t="shared" si="67"/>
        <v>0.80070671378091873</v>
      </c>
    </row>
    <row r="755" spans="1:24">
      <c r="A755" s="17" t="str">
        <f>VLOOKUP(C755,'Current OBD'!$B$6:$K$2098,4,0)</f>
        <v>King</v>
      </c>
      <c r="B755" s="17" t="str">
        <f>VLOOKUP(C755,'Current OBD'!$B$6:$K$2098,3,0)</f>
        <v>17-401</v>
      </c>
      <c r="C755" s="18">
        <v>661413</v>
      </c>
      <c r="D755" s="8" t="s">
        <v>1267</v>
      </c>
      <c r="E755" s="20" t="str">
        <f>IF(VLOOKUP(C755,'Current OBD'!$B$6:$AL$2097,23,0)="Yes","PK"," ")</f>
        <v>PK</v>
      </c>
      <c r="F755" s="20" t="str">
        <f>IF(VLOOKUP(C755,'Current OBD'!$B$6:$AL$2097,24,0)="Yes","K"," ")</f>
        <v>K</v>
      </c>
      <c r="G755" s="20" t="str">
        <f>IF(VLOOKUP(C755,'Current OBD'!$B$6:$AL$2097,25,0)="Yes","1"," ")</f>
        <v>1</v>
      </c>
      <c r="H755" s="20" t="str">
        <f>IF(VLOOKUP(C755,'Current OBD'!$B$6:$AL$2097,26,0)="Yes","2"," ")</f>
        <v>2</v>
      </c>
      <c r="I755" s="20" t="str">
        <f>IF(VLOOKUP(C755,'Current OBD'!$B$6:$AL$2097,27,0)="Yes","3"," ")</f>
        <v>3</v>
      </c>
      <c r="J755" s="20" t="str">
        <f>IF(VLOOKUP(C755,'Current OBD'!$B$6:$AL$2097,28,0)="Yes","4"," ")</f>
        <v>4</v>
      </c>
      <c r="K755" s="20" t="str">
        <f>IF(VLOOKUP(C755,'Current OBD'!$B$6:$AL$2097,29,0)="Yes","5"," ")</f>
        <v>5</v>
      </c>
      <c r="L755" s="20" t="str">
        <f>IF(VLOOKUP(C755,'Current OBD'!$B$6:$AL$2097,30,0)="Yes","6"," ")</f>
        <v xml:space="preserve"> </v>
      </c>
      <c r="M755" s="20" t="str">
        <f>IF(VLOOKUP(C755,'Current OBD'!$B$6:$AL$2097,31,0)="Yes","7"," ")</f>
        <v xml:space="preserve"> </v>
      </c>
      <c r="N755" s="20" t="str">
        <f>IF(VLOOKUP(C755,'Current OBD'!$B$6:$AL$2097,32,0)="Yes","8"," ")</f>
        <v xml:space="preserve"> </v>
      </c>
      <c r="O755" s="20" t="str">
        <f>IF(VLOOKUP(C755,'Current OBD'!$B$6:$AL$2097,33,0)="Yes","9"," ")</f>
        <v xml:space="preserve"> </v>
      </c>
      <c r="P755" s="20" t="str">
        <f>IF(VLOOKUP(C755,'Current OBD'!$B$6:$AL$2097,34,0)="Yes","10"," ")</f>
        <v xml:space="preserve"> </v>
      </c>
      <c r="Q755" s="20" t="str">
        <f>IF(VLOOKUP(C755,'Current OBD'!$B$6:$AL$2097,35,0)="Yes","11"," ")</f>
        <v xml:space="preserve"> </v>
      </c>
      <c r="R755" s="20" t="str">
        <f>IF(VLOOKUP(C755,'Current OBD'!$B$6:$AL$2097,36,0)="Yes","12"," ")</f>
        <v xml:space="preserve"> </v>
      </c>
      <c r="S755" s="44">
        <v>481</v>
      </c>
      <c r="T755" s="44">
        <v>0</v>
      </c>
      <c r="U755" s="44">
        <v>539</v>
      </c>
      <c r="V755" s="12">
        <f t="shared" si="70"/>
        <v>0.89239332096474955</v>
      </c>
      <c r="W755" s="12">
        <f t="shared" si="71"/>
        <v>0</v>
      </c>
      <c r="X755" s="12">
        <f t="shared" si="67"/>
        <v>0.89239332096474955</v>
      </c>
    </row>
    <row r="756" spans="1:24">
      <c r="A756" s="17" t="str">
        <f>VLOOKUP(C756,'Current OBD'!$B$6:$K$2098,4,0)</f>
        <v>King</v>
      </c>
      <c r="B756" s="17" t="str">
        <f>VLOOKUP(C756,'Current OBD'!$B$6:$K$2098,3,0)</f>
        <v>17-401</v>
      </c>
      <c r="C756" s="18">
        <v>664459</v>
      </c>
      <c r="D756" s="8" t="s">
        <v>1865</v>
      </c>
      <c r="E756" s="20" t="str">
        <f>IF(VLOOKUP(C756,'Current OBD'!$B$6:$AL$2097,23,0)="Yes","PK"," ")</f>
        <v xml:space="preserve"> </v>
      </c>
      <c r="F756" s="20" t="str">
        <f>IF(VLOOKUP(C756,'Current OBD'!$B$6:$AL$2097,24,0)="Yes","K"," ")</f>
        <v xml:space="preserve"> </v>
      </c>
      <c r="G756" s="20" t="str">
        <f>IF(VLOOKUP(C756,'Current OBD'!$B$6:$AL$2097,25,0)="Yes","1"," ")</f>
        <v xml:space="preserve"> </v>
      </c>
      <c r="H756" s="20" t="str">
        <f>IF(VLOOKUP(C756,'Current OBD'!$B$6:$AL$2097,26,0)="Yes","2"," ")</f>
        <v xml:space="preserve"> </v>
      </c>
      <c r="I756" s="20" t="str">
        <f>IF(VLOOKUP(C756,'Current OBD'!$B$6:$AL$2097,27,0)="Yes","3"," ")</f>
        <v xml:space="preserve"> </v>
      </c>
      <c r="J756" s="20" t="str">
        <f>IF(VLOOKUP(C756,'Current OBD'!$B$6:$AL$2097,28,0)="Yes","4"," ")</f>
        <v xml:space="preserve"> </v>
      </c>
      <c r="K756" s="20" t="str">
        <f>IF(VLOOKUP(C756,'Current OBD'!$B$6:$AL$2097,29,0)="Yes","5"," ")</f>
        <v xml:space="preserve"> </v>
      </c>
      <c r="L756" s="20" t="str">
        <f>IF(VLOOKUP(C756,'Current OBD'!$B$6:$AL$2097,30,0)="Yes","6"," ")</f>
        <v>6</v>
      </c>
      <c r="M756" s="20" t="str">
        <f>IF(VLOOKUP(C756,'Current OBD'!$B$6:$AL$2097,31,0)="Yes","7"," ")</f>
        <v>7</v>
      </c>
      <c r="N756" s="20" t="str">
        <f>IF(VLOOKUP(C756,'Current OBD'!$B$6:$AL$2097,32,0)="Yes","8"," ")</f>
        <v>8</v>
      </c>
      <c r="O756" s="20" t="str">
        <f>IF(VLOOKUP(C756,'Current OBD'!$B$6:$AL$2097,33,0)="Yes","9"," ")</f>
        <v>9</v>
      </c>
      <c r="P756" s="20" t="str">
        <f>IF(VLOOKUP(C756,'Current OBD'!$B$6:$AL$2097,34,0)="Yes","10"," ")</f>
        <v>10</v>
      </c>
      <c r="Q756" s="20" t="str">
        <f>IF(VLOOKUP(C756,'Current OBD'!$B$6:$AL$2097,35,0)="Yes","11"," ")</f>
        <v>11</v>
      </c>
      <c r="R756" s="20" t="str">
        <f>IF(VLOOKUP(C756,'Current OBD'!$B$6:$AL$2097,36,0)="Yes","12"," ")</f>
        <v>12</v>
      </c>
      <c r="S756" s="44">
        <v>284</v>
      </c>
      <c r="T756" s="44">
        <v>0</v>
      </c>
      <c r="U756" s="44">
        <v>284</v>
      </c>
      <c r="V756" s="12">
        <f t="shared" si="70"/>
        <v>1</v>
      </c>
      <c r="W756" s="12">
        <f t="shared" si="71"/>
        <v>0</v>
      </c>
      <c r="X756" s="12">
        <f t="shared" si="67"/>
        <v>1</v>
      </c>
    </row>
    <row r="757" spans="1:24">
      <c r="A757" s="17" t="str">
        <f>VLOOKUP(C757,'Current OBD'!$B$6:$K$2098,4,0)</f>
        <v>King</v>
      </c>
      <c r="B757" s="17" t="str">
        <f>VLOOKUP(C757,'Current OBD'!$B$6:$K$2098,3,0)</f>
        <v>17-401</v>
      </c>
      <c r="C757" s="18">
        <v>665201</v>
      </c>
      <c r="D757" s="8" t="s">
        <v>1867</v>
      </c>
      <c r="E757" s="20" t="str">
        <f>IF(VLOOKUP(C757,'Current OBD'!$B$6:$AL$2097,23,0)="Yes","PK"," ")</f>
        <v xml:space="preserve"> </v>
      </c>
      <c r="F757" s="20" t="str">
        <f>IF(VLOOKUP(C757,'Current OBD'!$B$6:$AL$2097,24,0)="Yes","K"," ")</f>
        <v>K</v>
      </c>
      <c r="G757" s="20" t="str">
        <f>IF(VLOOKUP(C757,'Current OBD'!$B$6:$AL$2097,25,0)="Yes","1"," ")</f>
        <v>1</v>
      </c>
      <c r="H757" s="20" t="str">
        <f>IF(VLOOKUP(C757,'Current OBD'!$B$6:$AL$2097,26,0)="Yes","2"," ")</f>
        <v>2</v>
      </c>
      <c r="I757" s="20" t="str">
        <f>IF(VLOOKUP(C757,'Current OBD'!$B$6:$AL$2097,27,0)="Yes","3"," ")</f>
        <v>3</v>
      </c>
      <c r="J757" s="20" t="str">
        <f>IF(VLOOKUP(C757,'Current OBD'!$B$6:$AL$2097,28,0)="Yes","4"," ")</f>
        <v>4</v>
      </c>
      <c r="K757" s="20" t="str">
        <f>IF(VLOOKUP(C757,'Current OBD'!$B$6:$AL$2097,29,0)="Yes","5"," ")</f>
        <v>5</v>
      </c>
      <c r="L757" s="20" t="str">
        <f>IF(VLOOKUP(C757,'Current OBD'!$B$6:$AL$2097,30,0)="Yes","6"," ")</f>
        <v xml:space="preserve"> </v>
      </c>
      <c r="M757" s="20" t="str">
        <f>IF(VLOOKUP(C757,'Current OBD'!$B$6:$AL$2097,31,0)="Yes","7"," ")</f>
        <v xml:space="preserve"> </v>
      </c>
      <c r="N757" s="20" t="str">
        <f>IF(VLOOKUP(C757,'Current OBD'!$B$6:$AL$2097,32,0)="Yes","8"," ")</f>
        <v xml:space="preserve"> </v>
      </c>
      <c r="O757" s="20" t="str">
        <f>IF(VLOOKUP(C757,'Current OBD'!$B$6:$AL$2097,33,0)="Yes","9"," ")</f>
        <v xml:space="preserve"> </v>
      </c>
      <c r="P757" s="20" t="str">
        <f>IF(VLOOKUP(C757,'Current OBD'!$B$6:$AL$2097,34,0)="Yes","10"," ")</f>
        <v xml:space="preserve"> </v>
      </c>
      <c r="Q757" s="20" t="str">
        <f>IF(VLOOKUP(C757,'Current OBD'!$B$6:$AL$2097,35,0)="Yes","11"," ")</f>
        <v xml:space="preserve"> </v>
      </c>
      <c r="R757" s="20" t="str">
        <f>IF(VLOOKUP(C757,'Current OBD'!$B$6:$AL$2097,36,0)="Yes","12"," ")</f>
        <v xml:space="preserve"> </v>
      </c>
      <c r="S757" s="44">
        <v>337</v>
      </c>
      <c r="T757" s="44">
        <v>0</v>
      </c>
      <c r="U757" s="44">
        <v>337</v>
      </c>
      <c r="V757" s="12">
        <f t="shared" si="70"/>
        <v>1</v>
      </c>
      <c r="W757" s="12">
        <f t="shared" si="71"/>
        <v>0</v>
      </c>
      <c r="X757" s="12">
        <f t="shared" si="67"/>
        <v>1</v>
      </c>
    </row>
    <row r="758" spans="1:24">
      <c r="A758" s="17" t="str">
        <f>VLOOKUP(C758,'Current OBD'!$B$6:$K$2098,4,0)</f>
        <v>King</v>
      </c>
      <c r="B758" s="17" t="str">
        <f>VLOOKUP(C758,'Current OBD'!$B$6:$K$2098,3,0)</f>
        <v>17-401</v>
      </c>
      <c r="C758" s="18">
        <v>662894</v>
      </c>
      <c r="D758" s="8" t="s">
        <v>1870</v>
      </c>
      <c r="E758" s="20" t="str">
        <f>IF(VLOOKUP(C758,'Current OBD'!$B$6:$AL$2097,23,0)="Yes","PK"," ")</f>
        <v xml:space="preserve"> </v>
      </c>
      <c r="F758" s="20" t="str">
        <f>IF(VLOOKUP(C758,'Current OBD'!$B$6:$AL$2097,24,0)="Yes","K"," ")</f>
        <v>K</v>
      </c>
      <c r="G758" s="20" t="str">
        <f>IF(VLOOKUP(C758,'Current OBD'!$B$6:$AL$2097,25,0)="Yes","1"," ")</f>
        <v>1</v>
      </c>
      <c r="H758" s="20" t="str">
        <f>IF(VLOOKUP(C758,'Current OBD'!$B$6:$AL$2097,26,0)="Yes","2"," ")</f>
        <v>2</v>
      </c>
      <c r="I758" s="20" t="str">
        <f>IF(VLOOKUP(C758,'Current OBD'!$B$6:$AL$2097,27,0)="Yes","3"," ")</f>
        <v>3</v>
      </c>
      <c r="J758" s="20" t="str">
        <f>IF(VLOOKUP(C758,'Current OBD'!$B$6:$AL$2097,28,0)="Yes","4"," ")</f>
        <v>4</v>
      </c>
      <c r="K758" s="20" t="str">
        <f>IF(VLOOKUP(C758,'Current OBD'!$B$6:$AL$2097,29,0)="Yes","5"," ")</f>
        <v>5</v>
      </c>
      <c r="L758" s="20" t="str">
        <f>IF(VLOOKUP(C758,'Current OBD'!$B$6:$AL$2097,30,0)="Yes","6"," ")</f>
        <v xml:space="preserve"> </v>
      </c>
      <c r="M758" s="20" t="str">
        <f>IF(VLOOKUP(C758,'Current OBD'!$B$6:$AL$2097,31,0)="Yes","7"," ")</f>
        <v xml:space="preserve"> </v>
      </c>
      <c r="N758" s="20" t="str">
        <f>IF(VLOOKUP(C758,'Current OBD'!$B$6:$AL$2097,32,0)="Yes","8"," ")</f>
        <v xml:space="preserve"> </v>
      </c>
      <c r="O758" s="20" t="str">
        <f>IF(VLOOKUP(C758,'Current OBD'!$B$6:$AL$2097,33,0)="Yes","9"," ")</f>
        <v xml:space="preserve"> </v>
      </c>
      <c r="P758" s="20" t="str">
        <f>IF(VLOOKUP(C758,'Current OBD'!$B$6:$AL$2097,34,0)="Yes","10"," ")</f>
        <v xml:space="preserve"> </v>
      </c>
      <c r="Q758" s="20" t="str">
        <f>IF(VLOOKUP(C758,'Current OBD'!$B$6:$AL$2097,35,0)="Yes","11"," ")</f>
        <v xml:space="preserve"> </v>
      </c>
      <c r="R758" s="20" t="str">
        <f>IF(VLOOKUP(C758,'Current OBD'!$B$6:$AL$2097,36,0)="Yes","12"," ")</f>
        <v xml:space="preserve"> </v>
      </c>
      <c r="S758" s="44">
        <v>235</v>
      </c>
      <c r="T758" s="44">
        <v>0</v>
      </c>
      <c r="U758" s="44">
        <v>544</v>
      </c>
      <c r="V758" s="12">
        <f t="shared" si="70"/>
        <v>0.43198529411764708</v>
      </c>
      <c r="W758" s="12">
        <f t="shared" si="71"/>
        <v>0</v>
      </c>
      <c r="X758" s="12">
        <f t="shared" si="67"/>
        <v>0.43198529411764708</v>
      </c>
    </row>
    <row r="759" spans="1:24">
      <c r="A759" s="17" t="str">
        <f>VLOOKUP(C759,'Current OBD'!$B$6:$K$2098,4,0)</f>
        <v>King</v>
      </c>
      <c r="B759" s="17" t="str">
        <f>VLOOKUP(C759,'Current OBD'!$B$6:$K$2098,3,0)</f>
        <v>17-401</v>
      </c>
      <c r="C759" s="18">
        <v>660846</v>
      </c>
      <c r="D759" s="8" t="s">
        <v>1873</v>
      </c>
      <c r="E759" s="20" t="str">
        <f>IF(VLOOKUP(C759,'Current OBD'!$B$6:$AL$2097,23,0)="Yes","PK"," ")</f>
        <v xml:space="preserve"> </v>
      </c>
      <c r="F759" s="20" t="str">
        <f>IF(VLOOKUP(C759,'Current OBD'!$B$6:$AL$2097,24,0)="Yes","K"," ")</f>
        <v>K</v>
      </c>
      <c r="G759" s="20" t="str">
        <f>IF(VLOOKUP(C759,'Current OBD'!$B$6:$AL$2097,25,0)="Yes","1"," ")</f>
        <v>1</v>
      </c>
      <c r="H759" s="20" t="str">
        <f>IF(VLOOKUP(C759,'Current OBD'!$B$6:$AL$2097,26,0)="Yes","2"," ")</f>
        <v>2</v>
      </c>
      <c r="I759" s="20" t="str">
        <f>IF(VLOOKUP(C759,'Current OBD'!$B$6:$AL$2097,27,0)="Yes","3"," ")</f>
        <v>3</v>
      </c>
      <c r="J759" s="20" t="str">
        <f>IF(VLOOKUP(C759,'Current OBD'!$B$6:$AL$2097,28,0)="Yes","4"," ")</f>
        <v>4</v>
      </c>
      <c r="K759" s="20" t="str">
        <f>IF(VLOOKUP(C759,'Current OBD'!$B$6:$AL$2097,29,0)="Yes","5"," ")</f>
        <v>5</v>
      </c>
      <c r="L759" s="20" t="str">
        <f>IF(VLOOKUP(C759,'Current OBD'!$B$6:$AL$2097,30,0)="Yes","6"," ")</f>
        <v xml:space="preserve"> </v>
      </c>
      <c r="M759" s="20" t="str">
        <f>IF(VLOOKUP(C759,'Current OBD'!$B$6:$AL$2097,31,0)="Yes","7"," ")</f>
        <v xml:space="preserve"> </v>
      </c>
      <c r="N759" s="20" t="str">
        <f>IF(VLOOKUP(C759,'Current OBD'!$B$6:$AL$2097,32,0)="Yes","8"," ")</f>
        <v xml:space="preserve"> </v>
      </c>
      <c r="O759" s="20" t="str">
        <f>IF(VLOOKUP(C759,'Current OBD'!$B$6:$AL$2097,33,0)="Yes","9"," ")</f>
        <v xml:space="preserve"> </v>
      </c>
      <c r="P759" s="20" t="str">
        <f>IF(VLOOKUP(C759,'Current OBD'!$B$6:$AL$2097,34,0)="Yes","10"," ")</f>
        <v xml:space="preserve"> </v>
      </c>
      <c r="Q759" s="20" t="str">
        <f>IF(VLOOKUP(C759,'Current OBD'!$B$6:$AL$2097,35,0)="Yes","11"," ")</f>
        <v xml:space="preserve"> </v>
      </c>
      <c r="R759" s="20" t="str">
        <f>IF(VLOOKUP(C759,'Current OBD'!$B$6:$AL$2097,36,0)="Yes","12"," ")</f>
        <v xml:space="preserve"> </v>
      </c>
      <c r="S759" s="44">
        <v>501</v>
      </c>
      <c r="T759" s="44">
        <v>0</v>
      </c>
      <c r="U759" s="44">
        <v>501</v>
      </c>
      <c r="V759" s="12">
        <f t="shared" si="70"/>
        <v>1</v>
      </c>
      <c r="W759" s="12">
        <f t="shared" si="71"/>
        <v>0</v>
      </c>
      <c r="X759" s="12">
        <f t="shared" si="67"/>
        <v>1</v>
      </c>
    </row>
    <row r="760" spans="1:24">
      <c r="A760" s="17" t="str">
        <f>VLOOKUP(C760,'Current OBD'!$B$6:$K$2098,4,0)</f>
        <v>King</v>
      </c>
      <c r="B760" s="17" t="str">
        <f>VLOOKUP(C760,'Current OBD'!$B$6:$K$2098,3,0)</f>
        <v>17-401</v>
      </c>
      <c r="C760" s="18">
        <v>660505</v>
      </c>
      <c r="D760" s="8" t="s">
        <v>1875</v>
      </c>
      <c r="E760" s="20" t="str">
        <f>IF(VLOOKUP(C760,'Current OBD'!$B$6:$AL$2097,23,0)="Yes","PK"," ")</f>
        <v>PK</v>
      </c>
      <c r="F760" s="20" t="str">
        <f>IF(VLOOKUP(C760,'Current OBD'!$B$6:$AL$2097,24,0)="Yes","K"," ")</f>
        <v>K</v>
      </c>
      <c r="G760" s="20" t="str">
        <f>IF(VLOOKUP(C760,'Current OBD'!$B$6:$AL$2097,25,0)="Yes","1"," ")</f>
        <v>1</v>
      </c>
      <c r="H760" s="20" t="str">
        <f>IF(VLOOKUP(C760,'Current OBD'!$B$6:$AL$2097,26,0)="Yes","2"," ")</f>
        <v>2</v>
      </c>
      <c r="I760" s="20" t="str">
        <f>IF(VLOOKUP(C760,'Current OBD'!$B$6:$AL$2097,27,0)="Yes","3"," ")</f>
        <v>3</v>
      </c>
      <c r="J760" s="20" t="str">
        <f>IF(VLOOKUP(C760,'Current OBD'!$B$6:$AL$2097,28,0)="Yes","4"," ")</f>
        <v>4</v>
      </c>
      <c r="K760" s="20" t="str">
        <f>IF(VLOOKUP(C760,'Current OBD'!$B$6:$AL$2097,29,0)="Yes","5"," ")</f>
        <v>5</v>
      </c>
      <c r="L760" s="20" t="str">
        <f>IF(VLOOKUP(C760,'Current OBD'!$B$6:$AL$2097,30,0)="Yes","6"," ")</f>
        <v xml:space="preserve"> </v>
      </c>
      <c r="M760" s="20" t="str">
        <f>IF(VLOOKUP(C760,'Current OBD'!$B$6:$AL$2097,31,0)="Yes","7"," ")</f>
        <v xml:space="preserve"> </v>
      </c>
      <c r="N760" s="20" t="str">
        <f>IF(VLOOKUP(C760,'Current OBD'!$B$6:$AL$2097,32,0)="Yes","8"," ")</f>
        <v xml:space="preserve"> </v>
      </c>
      <c r="O760" s="20" t="str">
        <f>IF(VLOOKUP(C760,'Current OBD'!$B$6:$AL$2097,33,0)="Yes","9"," ")</f>
        <v xml:space="preserve"> </v>
      </c>
      <c r="P760" s="20" t="str">
        <f>IF(VLOOKUP(C760,'Current OBD'!$B$6:$AL$2097,34,0)="Yes","10"," ")</f>
        <v xml:space="preserve"> </v>
      </c>
      <c r="Q760" s="20" t="str">
        <f>IF(VLOOKUP(C760,'Current OBD'!$B$6:$AL$2097,35,0)="Yes","11"," ")</f>
        <v xml:space="preserve"> </v>
      </c>
      <c r="R760" s="20" t="str">
        <f>IF(VLOOKUP(C760,'Current OBD'!$B$6:$AL$2097,36,0)="Yes","12"," ")</f>
        <v xml:space="preserve"> </v>
      </c>
      <c r="S760" s="44">
        <v>564</v>
      </c>
      <c r="T760" s="44">
        <v>0</v>
      </c>
      <c r="U760" s="44">
        <v>564</v>
      </c>
      <c r="V760" s="12">
        <f t="shared" si="70"/>
        <v>1</v>
      </c>
      <c r="W760" s="12">
        <f t="shared" si="71"/>
        <v>0</v>
      </c>
      <c r="X760" s="12">
        <f t="shared" si="67"/>
        <v>1</v>
      </c>
    </row>
    <row r="761" spans="1:24">
      <c r="A761" s="17" t="str">
        <f>VLOOKUP(C761,'Current OBD'!$B$6:$K$2098,4,0)</f>
        <v>King</v>
      </c>
      <c r="B761" s="17" t="str">
        <f>VLOOKUP(C761,'Current OBD'!$B$6:$K$2098,3,0)</f>
        <v>17-401</v>
      </c>
      <c r="C761" s="18">
        <v>660864</v>
      </c>
      <c r="D761" s="8" t="s">
        <v>1877</v>
      </c>
      <c r="E761" s="20" t="str">
        <f>IF(VLOOKUP(C761,'Current OBD'!$B$6:$AL$2097,23,0)="Yes","PK"," ")</f>
        <v>PK</v>
      </c>
      <c r="F761" s="20" t="str">
        <f>IF(VLOOKUP(C761,'Current OBD'!$B$6:$AL$2097,24,0)="Yes","K"," ")</f>
        <v xml:space="preserve"> </v>
      </c>
      <c r="G761" s="20" t="str">
        <f>IF(VLOOKUP(C761,'Current OBD'!$B$6:$AL$2097,25,0)="Yes","1"," ")</f>
        <v xml:space="preserve"> </v>
      </c>
      <c r="H761" s="20" t="str">
        <f>IF(VLOOKUP(C761,'Current OBD'!$B$6:$AL$2097,26,0)="Yes","2"," ")</f>
        <v xml:space="preserve"> </v>
      </c>
      <c r="I761" s="20" t="str">
        <f>IF(VLOOKUP(C761,'Current OBD'!$B$6:$AL$2097,27,0)="Yes","3"," ")</f>
        <v xml:space="preserve"> </v>
      </c>
      <c r="J761" s="20" t="str">
        <f>IF(VLOOKUP(C761,'Current OBD'!$B$6:$AL$2097,28,0)="Yes","4"," ")</f>
        <v xml:space="preserve"> </v>
      </c>
      <c r="K761" s="20" t="str">
        <f>IF(VLOOKUP(C761,'Current OBD'!$B$6:$AL$2097,29,0)="Yes","5"," ")</f>
        <v xml:space="preserve"> </v>
      </c>
      <c r="L761" s="20" t="str">
        <f>IF(VLOOKUP(C761,'Current OBD'!$B$6:$AL$2097,30,0)="Yes","6"," ")</f>
        <v xml:space="preserve"> </v>
      </c>
      <c r="M761" s="20" t="str">
        <f>IF(VLOOKUP(C761,'Current OBD'!$B$6:$AL$2097,31,0)="Yes","7"," ")</f>
        <v xml:space="preserve"> </v>
      </c>
      <c r="N761" s="20" t="str">
        <f>IF(VLOOKUP(C761,'Current OBD'!$B$6:$AL$2097,32,0)="Yes","8"," ")</f>
        <v xml:space="preserve"> </v>
      </c>
      <c r="O761" s="20" t="str">
        <f>IF(VLOOKUP(C761,'Current OBD'!$B$6:$AL$2097,33,0)="Yes","9"," ")</f>
        <v>9</v>
      </c>
      <c r="P761" s="20" t="str">
        <f>IF(VLOOKUP(C761,'Current OBD'!$B$6:$AL$2097,34,0)="Yes","10"," ")</f>
        <v>10</v>
      </c>
      <c r="Q761" s="20" t="str">
        <f>IF(VLOOKUP(C761,'Current OBD'!$B$6:$AL$2097,35,0)="Yes","11"," ")</f>
        <v>11</v>
      </c>
      <c r="R761" s="20" t="str">
        <f>IF(VLOOKUP(C761,'Current OBD'!$B$6:$AL$2097,36,0)="Yes","12"," ")</f>
        <v>12</v>
      </c>
      <c r="S761" s="44">
        <v>1240</v>
      </c>
      <c r="T761" s="44">
        <v>0</v>
      </c>
      <c r="U761" s="44">
        <v>1901</v>
      </c>
      <c r="V761" s="12">
        <f t="shared" si="70"/>
        <v>0.65228826933193051</v>
      </c>
      <c r="W761" s="12">
        <f t="shared" si="71"/>
        <v>0</v>
      </c>
      <c r="X761" s="12">
        <f t="shared" si="67"/>
        <v>0.65228826933193051</v>
      </c>
    </row>
    <row r="762" spans="1:24">
      <c r="A762" s="17" t="str">
        <f>VLOOKUP(C762,'Current OBD'!$B$6:$K$2098,4,0)</f>
        <v>King</v>
      </c>
      <c r="B762" s="17" t="str">
        <f>VLOOKUP(C762,'Current OBD'!$B$6:$K$2098,3,0)</f>
        <v>17-401</v>
      </c>
      <c r="C762" s="18">
        <v>665505</v>
      </c>
      <c r="D762" s="8" t="s">
        <v>1879</v>
      </c>
      <c r="E762" s="20" t="str">
        <f>IF(VLOOKUP(C762,'Current OBD'!$B$6:$AL$2097,23,0)="Yes","PK"," ")</f>
        <v>PK</v>
      </c>
      <c r="F762" s="20" t="str">
        <f>IF(VLOOKUP(C762,'Current OBD'!$B$6:$AL$2097,24,0)="Yes","K"," ")</f>
        <v>K</v>
      </c>
      <c r="G762" s="20" t="str">
        <f>IF(VLOOKUP(C762,'Current OBD'!$B$6:$AL$2097,25,0)="Yes","1"," ")</f>
        <v>1</v>
      </c>
      <c r="H762" s="20" t="str">
        <f>IF(VLOOKUP(C762,'Current OBD'!$B$6:$AL$2097,26,0)="Yes","2"," ")</f>
        <v>2</v>
      </c>
      <c r="I762" s="20" t="str">
        <f>IF(VLOOKUP(C762,'Current OBD'!$B$6:$AL$2097,27,0)="Yes","3"," ")</f>
        <v>3</v>
      </c>
      <c r="J762" s="20" t="str">
        <f>IF(VLOOKUP(C762,'Current OBD'!$B$6:$AL$2097,28,0)="Yes","4"," ")</f>
        <v>4</v>
      </c>
      <c r="K762" s="20" t="str">
        <f>IF(VLOOKUP(C762,'Current OBD'!$B$6:$AL$2097,29,0)="Yes","5"," ")</f>
        <v>5</v>
      </c>
      <c r="L762" s="20" t="str">
        <f>IF(VLOOKUP(C762,'Current OBD'!$B$6:$AL$2097,30,0)="Yes","6"," ")</f>
        <v xml:space="preserve"> </v>
      </c>
      <c r="M762" s="20" t="str">
        <f>IF(VLOOKUP(C762,'Current OBD'!$B$6:$AL$2097,31,0)="Yes","7"," ")</f>
        <v xml:space="preserve"> </v>
      </c>
      <c r="N762" s="20" t="str">
        <f>IF(VLOOKUP(C762,'Current OBD'!$B$6:$AL$2097,32,0)="Yes","8"," ")</f>
        <v xml:space="preserve"> </v>
      </c>
      <c r="O762" s="20" t="str">
        <f>IF(VLOOKUP(C762,'Current OBD'!$B$6:$AL$2097,33,0)="Yes","9"," ")</f>
        <v xml:space="preserve"> </v>
      </c>
      <c r="P762" s="20" t="str">
        <f>IF(VLOOKUP(C762,'Current OBD'!$B$6:$AL$2097,34,0)="Yes","10"," ")</f>
        <v xml:space="preserve"> </v>
      </c>
      <c r="Q762" s="20" t="str">
        <f>IF(VLOOKUP(C762,'Current OBD'!$B$6:$AL$2097,35,0)="Yes","11"," ")</f>
        <v xml:space="preserve"> </v>
      </c>
      <c r="R762" s="20" t="str">
        <f>IF(VLOOKUP(C762,'Current OBD'!$B$6:$AL$2097,36,0)="Yes","12"," ")</f>
        <v xml:space="preserve"> </v>
      </c>
      <c r="S762" s="44">
        <v>342</v>
      </c>
      <c r="T762" s="44">
        <v>0</v>
      </c>
      <c r="U762" s="44">
        <v>422</v>
      </c>
      <c r="V762" s="12">
        <f t="shared" si="70"/>
        <v>0.81042654028436023</v>
      </c>
      <c r="W762" s="12">
        <f t="shared" si="71"/>
        <v>0</v>
      </c>
      <c r="X762" s="12">
        <f t="shared" si="67"/>
        <v>0.81042654028436023</v>
      </c>
    </row>
    <row r="763" spans="1:24">
      <c r="A763" s="17" t="str">
        <f>VLOOKUP(C763,'Current OBD'!$B$6:$K$2098,4,0)</f>
        <v>King</v>
      </c>
      <c r="B763" s="17" t="str">
        <f>VLOOKUP(C763,'Current OBD'!$B$6:$K$2098,3,0)</f>
        <v>17-401</v>
      </c>
      <c r="C763" s="18">
        <v>663515</v>
      </c>
      <c r="D763" s="8" t="s">
        <v>1881</v>
      </c>
      <c r="E763" s="20" t="str">
        <f>IF(VLOOKUP(C763,'Current OBD'!$B$6:$AL$2097,23,0)="Yes","PK"," ")</f>
        <v xml:space="preserve"> </v>
      </c>
      <c r="F763" s="20" t="str">
        <f>IF(VLOOKUP(C763,'Current OBD'!$B$6:$AL$2097,24,0)="Yes","K"," ")</f>
        <v>K</v>
      </c>
      <c r="G763" s="20" t="str">
        <f>IF(VLOOKUP(C763,'Current OBD'!$B$6:$AL$2097,25,0)="Yes","1"," ")</f>
        <v>1</v>
      </c>
      <c r="H763" s="20" t="str">
        <f>IF(VLOOKUP(C763,'Current OBD'!$B$6:$AL$2097,26,0)="Yes","2"," ")</f>
        <v>2</v>
      </c>
      <c r="I763" s="20" t="str">
        <f>IF(VLOOKUP(C763,'Current OBD'!$B$6:$AL$2097,27,0)="Yes","3"," ")</f>
        <v>3</v>
      </c>
      <c r="J763" s="20" t="str">
        <f>IF(VLOOKUP(C763,'Current OBD'!$B$6:$AL$2097,28,0)="Yes","4"," ")</f>
        <v>4</v>
      </c>
      <c r="K763" s="20" t="str">
        <f>IF(VLOOKUP(C763,'Current OBD'!$B$6:$AL$2097,29,0)="Yes","5"," ")</f>
        <v>5</v>
      </c>
      <c r="L763" s="20" t="str">
        <f>IF(VLOOKUP(C763,'Current OBD'!$B$6:$AL$2097,30,0)="Yes","6"," ")</f>
        <v xml:space="preserve"> </v>
      </c>
      <c r="M763" s="20" t="str">
        <f>IF(VLOOKUP(C763,'Current OBD'!$B$6:$AL$2097,31,0)="Yes","7"," ")</f>
        <v xml:space="preserve"> </v>
      </c>
      <c r="N763" s="20" t="str">
        <f>IF(VLOOKUP(C763,'Current OBD'!$B$6:$AL$2097,32,0)="Yes","8"," ")</f>
        <v xml:space="preserve"> </v>
      </c>
      <c r="O763" s="20" t="str">
        <f>IF(VLOOKUP(C763,'Current OBD'!$B$6:$AL$2097,33,0)="Yes","9"," ")</f>
        <v xml:space="preserve"> </v>
      </c>
      <c r="P763" s="20" t="str">
        <f>IF(VLOOKUP(C763,'Current OBD'!$B$6:$AL$2097,34,0)="Yes","10"," ")</f>
        <v xml:space="preserve"> </v>
      </c>
      <c r="Q763" s="20" t="str">
        <f>IF(VLOOKUP(C763,'Current OBD'!$B$6:$AL$2097,35,0)="Yes","11"," ")</f>
        <v xml:space="preserve"> </v>
      </c>
      <c r="R763" s="20" t="str">
        <f>IF(VLOOKUP(C763,'Current OBD'!$B$6:$AL$2097,36,0)="Yes","12"," ")</f>
        <v xml:space="preserve"> </v>
      </c>
      <c r="S763" s="44">
        <v>204</v>
      </c>
      <c r="T763" s="44">
        <v>0</v>
      </c>
      <c r="U763" s="44">
        <v>516</v>
      </c>
      <c r="V763" s="12">
        <f t="shared" si="70"/>
        <v>0.39534883720930231</v>
      </c>
      <c r="W763" s="12">
        <f t="shared" si="71"/>
        <v>0</v>
      </c>
      <c r="X763" s="12">
        <f t="shared" si="67"/>
        <v>0.39534883720930231</v>
      </c>
    </row>
    <row r="764" spans="1:24">
      <c r="A764" s="17" t="str">
        <f>VLOOKUP(C764,'Current OBD'!$B$6:$K$2098,4,0)</f>
        <v>King</v>
      </c>
      <c r="B764" s="17" t="str">
        <f>VLOOKUP(C764,'Current OBD'!$B$6:$K$2098,3,0)</f>
        <v>17-401</v>
      </c>
      <c r="C764" s="18">
        <v>661414</v>
      </c>
      <c r="D764" s="8" t="s">
        <v>1502</v>
      </c>
      <c r="E764" s="20" t="str">
        <f>IF(VLOOKUP(C764,'Current OBD'!$B$6:$AL$2097,23,0)="Yes","PK"," ")</f>
        <v xml:space="preserve"> </v>
      </c>
      <c r="F764" s="20" t="str">
        <f>IF(VLOOKUP(C764,'Current OBD'!$B$6:$AL$2097,24,0)="Yes","K"," ")</f>
        <v xml:space="preserve"> </v>
      </c>
      <c r="G764" s="20" t="str">
        <f>IF(VLOOKUP(C764,'Current OBD'!$B$6:$AL$2097,25,0)="Yes","1"," ")</f>
        <v xml:space="preserve"> </v>
      </c>
      <c r="H764" s="20" t="str">
        <f>IF(VLOOKUP(C764,'Current OBD'!$B$6:$AL$2097,26,0)="Yes","2"," ")</f>
        <v xml:space="preserve"> </v>
      </c>
      <c r="I764" s="20" t="str">
        <f>IF(VLOOKUP(C764,'Current OBD'!$B$6:$AL$2097,27,0)="Yes","3"," ")</f>
        <v xml:space="preserve"> </v>
      </c>
      <c r="J764" s="20" t="str">
        <f>IF(VLOOKUP(C764,'Current OBD'!$B$6:$AL$2097,28,0)="Yes","4"," ")</f>
        <v xml:space="preserve"> </v>
      </c>
      <c r="K764" s="20" t="str">
        <f>IF(VLOOKUP(C764,'Current OBD'!$B$6:$AL$2097,29,0)="Yes","5"," ")</f>
        <v xml:space="preserve"> </v>
      </c>
      <c r="L764" s="20" t="str">
        <f>IF(VLOOKUP(C764,'Current OBD'!$B$6:$AL$2097,30,0)="Yes","6"," ")</f>
        <v>6</v>
      </c>
      <c r="M764" s="20" t="str">
        <f>IF(VLOOKUP(C764,'Current OBD'!$B$6:$AL$2097,31,0)="Yes","7"," ")</f>
        <v>7</v>
      </c>
      <c r="N764" s="20" t="str">
        <f>IF(VLOOKUP(C764,'Current OBD'!$B$6:$AL$2097,32,0)="Yes","8"," ")</f>
        <v>8</v>
      </c>
      <c r="O764" s="20" t="str">
        <f>IF(VLOOKUP(C764,'Current OBD'!$B$6:$AL$2097,33,0)="Yes","9"," ")</f>
        <v xml:space="preserve"> </v>
      </c>
      <c r="P764" s="20" t="str">
        <f>IF(VLOOKUP(C764,'Current OBD'!$B$6:$AL$2097,34,0)="Yes","10"," ")</f>
        <v xml:space="preserve"> </v>
      </c>
      <c r="Q764" s="20" t="str">
        <f>IF(VLOOKUP(C764,'Current OBD'!$B$6:$AL$2097,35,0)="Yes","11"," ")</f>
        <v xml:space="preserve"> </v>
      </c>
      <c r="R764" s="20" t="str">
        <f>IF(VLOOKUP(C764,'Current OBD'!$B$6:$AL$2097,36,0)="Yes","12"," ")</f>
        <v xml:space="preserve"> </v>
      </c>
      <c r="S764" s="44">
        <v>567</v>
      </c>
      <c r="T764" s="44">
        <v>0</v>
      </c>
      <c r="U764" s="44">
        <v>629</v>
      </c>
      <c r="V764" s="12">
        <f t="shared" si="70"/>
        <v>0.90143084260731321</v>
      </c>
      <c r="W764" s="12">
        <f t="shared" si="71"/>
        <v>0</v>
      </c>
      <c r="X764" s="12">
        <f t="shared" si="67"/>
        <v>0.90143084260731321</v>
      </c>
    </row>
    <row r="765" spans="1:24">
      <c r="A765" s="17" t="str">
        <f>VLOOKUP(C765,'Current OBD'!$B$6:$K$2098,4,0)</f>
        <v>King</v>
      </c>
      <c r="B765" s="17" t="str">
        <f>VLOOKUP(C765,'Current OBD'!$B$6:$K$2098,3,0)</f>
        <v>17-401</v>
      </c>
      <c r="C765" s="18">
        <v>660851</v>
      </c>
      <c r="D765" s="8" t="s">
        <v>1884</v>
      </c>
      <c r="E765" s="20" t="str">
        <f>IF(VLOOKUP(C765,'Current OBD'!$B$6:$AL$2097,23,0)="Yes","PK"," ")</f>
        <v xml:space="preserve"> </v>
      </c>
      <c r="F765" s="20" t="str">
        <f>IF(VLOOKUP(C765,'Current OBD'!$B$6:$AL$2097,24,0)="Yes","K"," ")</f>
        <v>K</v>
      </c>
      <c r="G765" s="20" t="str">
        <f>IF(VLOOKUP(C765,'Current OBD'!$B$6:$AL$2097,25,0)="Yes","1"," ")</f>
        <v>1</v>
      </c>
      <c r="H765" s="20" t="str">
        <f>IF(VLOOKUP(C765,'Current OBD'!$B$6:$AL$2097,26,0)="Yes","2"," ")</f>
        <v>2</v>
      </c>
      <c r="I765" s="20" t="str">
        <f>IF(VLOOKUP(C765,'Current OBD'!$B$6:$AL$2097,27,0)="Yes","3"," ")</f>
        <v>3</v>
      </c>
      <c r="J765" s="20" t="str">
        <f>IF(VLOOKUP(C765,'Current OBD'!$B$6:$AL$2097,28,0)="Yes","4"," ")</f>
        <v>4</v>
      </c>
      <c r="K765" s="20" t="str">
        <f>IF(VLOOKUP(C765,'Current OBD'!$B$6:$AL$2097,29,0)="Yes","5"," ")</f>
        <v>5</v>
      </c>
      <c r="L765" s="20" t="str">
        <f>IF(VLOOKUP(C765,'Current OBD'!$B$6:$AL$2097,30,0)="Yes","6"," ")</f>
        <v xml:space="preserve"> </v>
      </c>
      <c r="M765" s="20" t="str">
        <f>IF(VLOOKUP(C765,'Current OBD'!$B$6:$AL$2097,31,0)="Yes","7"," ")</f>
        <v xml:space="preserve"> </v>
      </c>
      <c r="N765" s="20" t="str">
        <f>IF(VLOOKUP(C765,'Current OBD'!$B$6:$AL$2097,32,0)="Yes","8"," ")</f>
        <v xml:space="preserve"> </v>
      </c>
      <c r="O765" s="20" t="str">
        <f>IF(VLOOKUP(C765,'Current OBD'!$B$6:$AL$2097,33,0)="Yes","9"," ")</f>
        <v xml:space="preserve"> </v>
      </c>
      <c r="P765" s="20" t="str">
        <f>IF(VLOOKUP(C765,'Current OBD'!$B$6:$AL$2097,34,0)="Yes","10"," ")</f>
        <v xml:space="preserve"> </v>
      </c>
      <c r="Q765" s="20" t="str">
        <f>IF(VLOOKUP(C765,'Current OBD'!$B$6:$AL$2097,35,0)="Yes","11"," ")</f>
        <v xml:space="preserve"> </v>
      </c>
      <c r="R765" s="20" t="str">
        <f>IF(VLOOKUP(C765,'Current OBD'!$B$6:$AL$2097,36,0)="Yes","12"," ")</f>
        <v xml:space="preserve"> </v>
      </c>
      <c r="S765" s="44">
        <v>495</v>
      </c>
      <c r="T765" s="44">
        <v>0</v>
      </c>
      <c r="U765" s="44">
        <v>495</v>
      </c>
      <c r="V765" s="12">
        <f t="shared" si="70"/>
        <v>1</v>
      </c>
      <c r="W765" s="12">
        <f t="shared" si="71"/>
        <v>0</v>
      </c>
      <c r="X765" s="12">
        <f t="shared" si="67"/>
        <v>1</v>
      </c>
    </row>
    <row r="766" spans="1:24">
      <c r="A766" s="17" t="str">
        <f>VLOOKUP(C766,'Current OBD'!$B$6:$K$2098,4,0)</f>
        <v>King</v>
      </c>
      <c r="B766" s="17" t="str">
        <f>VLOOKUP(C766,'Current OBD'!$B$6:$K$2098,3,0)</f>
        <v>17-401</v>
      </c>
      <c r="C766" s="18">
        <v>663658</v>
      </c>
      <c r="D766" s="8" t="s">
        <v>1885</v>
      </c>
      <c r="E766" s="20" t="str">
        <f>IF(VLOOKUP(C766,'Current OBD'!$B$6:$AL$2097,23,0)="Yes","PK"," ")</f>
        <v xml:space="preserve"> </v>
      </c>
      <c r="F766" s="20" t="str">
        <f>IF(VLOOKUP(C766,'Current OBD'!$B$6:$AL$2097,24,0)="Yes","K"," ")</f>
        <v xml:space="preserve"> </v>
      </c>
      <c r="G766" s="20" t="str">
        <f>IF(VLOOKUP(C766,'Current OBD'!$B$6:$AL$2097,25,0)="Yes","1"," ")</f>
        <v xml:space="preserve"> </v>
      </c>
      <c r="H766" s="20" t="str">
        <f>IF(VLOOKUP(C766,'Current OBD'!$B$6:$AL$2097,26,0)="Yes","2"," ")</f>
        <v xml:space="preserve"> </v>
      </c>
      <c r="I766" s="20" t="str">
        <f>IF(VLOOKUP(C766,'Current OBD'!$B$6:$AL$2097,27,0)="Yes","3"," ")</f>
        <v xml:space="preserve"> </v>
      </c>
      <c r="J766" s="20" t="str">
        <f>IF(VLOOKUP(C766,'Current OBD'!$B$6:$AL$2097,28,0)="Yes","4"," ")</f>
        <v xml:space="preserve"> </v>
      </c>
      <c r="K766" s="20" t="str">
        <f>IF(VLOOKUP(C766,'Current OBD'!$B$6:$AL$2097,29,0)="Yes","5"," ")</f>
        <v xml:space="preserve"> </v>
      </c>
      <c r="L766" s="20" t="str">
        <f>IF(VLOOKUP(C766,'Current OBD'!$B$6:$AL$2097,30,0)="Yes","6"," ")</f>
        <v xml:space="preserve"> </v>
      </c>
      <c r="M766" s="20" t="str">
        <f>IF(VLOOKUP(C766,'Current OBD'!$B$6:$AL$2097,31,0)="Yes","7"," ")</f>
        <v xml:space="preserve"> </v>
      </c>
      <c r="N766" s="20" t="str">
        <f>IF(VLOOKUP(C766,'Current OBD'!$B$6:$AL$2097,32,0)="Yes","8"," ")</f>
        <v xml:space="preserve"> </v>
      </c>
      <c r="O766" s="20" t="str">
        <f>IF(VLOOKUP(C766,'Current OBD'!$B$6:$AL$2097,33,0)="Yes","9"," ")</f>
        <v>9</v>
      </c>
      <c r="P766" s="20" t="str">
        <f>IF(VLOOKUP(C766,'Current OBD'!$B$6:$AL$2097,34,0)="Yes","10"," ")</f>
        <v>10</v>
      </c>
      <c r="Q766" s="20" t="str">
        <f>IF(VLOOKUP(C766,'Current OBD'!$B$6:$AL$2097,35,0)="Yes","11"," ")</f>
        <v>11</v>
      </c>
      <c r="R766" s="20" t="str">
        <f>IF(VLOOKUP(C766,'Current OBD'!$B$6:$AL$2097,36,0)="Yes","12"," ")</f>
        <v>12</v>
      </c>
      <c r="S766" s="44">
        <v>195</v>
      </c>
      <c r="T766" s="44">
        <v>0</v>
      </c>
      <c r="U766" s="44">
        <v>373</v>
      </c>
      <c r="V766" s="12">
        <f t="shared" si="70"/>
        <v>0.52278820375335122</v>
      </c>
      <c r="W766" s="12">
        <f t="shared" si="71"/>
        <v>0</v>
      </c>
      <c r="X766" s="12">
        <f t="shared" si="67"/>
        <v>0.52278820375335122</v>
      </c>
    </row>
    <row r="767" spans="1:24">
      <c r="A767" s="17" t="str">
        <f>VLOOKUP(C767,'Current OBD'!$B$6:$K$2098,4,0)</f>
        <v>King</v>
      </c>
      <c r="B767" s="17" t="str">
        <f>VLOOKUP(C767,'Current OBD'!$B$6:$K$2098,3,0)</f>
        <v>17-401</v>
      </c>
      <c r="C767" s="18">
        <v>662943</v>
      </c>
      <c r="D767" s="8" t="s">
        <v>1887</v>
      </c>
      <c r="E767" s="20" t="str">
        <f>IF(VLOOKUP(C767,'Current OBD'!$B$6:$AL$2097,23,0)="Yes","PK"," ")</f>
        <v xml:space="preserve"> </v>
      </c>
      <c r="F767" s="20" t="str">
        <f>IF(VLOOKUP(C767,'Current OBD'!$B$6:$AL$2097,24,0)="Yes","K"," ")</f>
        <v xml:space="preserve"> </v>
      </c>
      <c r="G767" s="20" t="str">
        <f>IF(VLOOKUP(C767,'Current OBD'!$B$6:$AL$2097,25,0)="Yes","1"," ")</f>
        <v xml:space="preserve"> </v>
      </c>
      <c r="H767" s="20" t="str">
        <f>IF(VLOOKUP(C767,'Current OBD'!$B$6:$AL$2097,26,0)="Yes","2"," ")</f>
        <v xml:space="preserve"> </v>
      </c>
      <c r="I767" s="20" t="str">
        <f>IF(VLOOKUP(C767,'Current OBD'!$B$6:$AL$2097,27,0)="Yes","3"," ")</f>
        <v xml:space="preserve"> </v>
      </c>
      <c r="J767" s="20" t="str">
        <f>IF(VLOOKUP(C767,'Current OBD'!$B$6:$AL$2097,28,0)="Yes","4"," ")</f>
        <v xml:space="preserve"> </v>
      </c>
      <c r="K767" s="20" t="str">
        <f>IF(VLOOKUP(C767,'Current OBD'!$B$6:$AL$2097,29,0)="Yes","5"," ")</f>
        <v xml:space="preserve"> </v>
      </c>
      <c r="L767" s="20" t="str">
        <f>IF(VLOOKUP(C767,'Current OBD'!$B$6:$AL$2097,30,0)="Yes","6"," ")</f>
        <v xml:space="preserve"> </v>
      </c>
      <c r="M767" s="20" t="str">
        <f>IF(VLOOKUP(C767,'Current OBD'!$B$6:$AL$2097,31,0)="Yes","7"," ")</f>
        <v xml:space="preserve"> </v>
      </c>
      <c r="N767" s="20" t="str">
        <f>IF(VLOOKUP(C767,'Current OBD'!$B$6:$AL$2097,32,0)="Yes","8"," ")</f>
        <v xml:space="preserve"> </v>
      </c>
      <c r="O767" s="20" t="str">
        <f>IF(VLOOKUP(C767,'Current OBD'!$B$6:$AL$2097,33,0)="Yes","9"," ")</f>
        <v>9</v>
      </c>
      <c r="P767" s="20" t="str">
        <f>IF(VLOOKUP(C767,'Current OBD'!$B$6:$AL$2097,34,0)="Yes","10"," ")</f>
        <v>10</v>
      </c>
      <c r="Q767" s="20" t="str">
        <f>IF(VLOOKUP(C767,'Current OBD'!$B$6:$AL$2097,35,0)="Yes","11"," ")</f>
        <v>11</v>
      </c>
      <c r="R767" s="20" t="str">
        <f>IF(VLOOKUP(C767,'Current OBD'!$B$6:$AL$2097,36,0)="Yes","12"," ")</f>
        <v>12</v>
      </c>
      <c r="S767" s="44">
        <v>122</v>
      </c>
      <c r="T767" s="44">
        <v>0</v>
      </c>
      <c r="U767" s="44">
        <v>405</v>
      </c>
      <c r="V767" s="12">
        <f t="shared" si="70"/>
        <v>0.3012345679012346</v>
      </c>
      <c r="W767" s="12">
        <f t="shared" si="71"/>
        <v>0</v>
      </c>
      <c r="X767" s="12">
        <f t="shared" si="67"/>
        <v>0.3012345679012346</v>
      </c>
    </row>
    <row r="768" spans="1:24">
      <c r="A768" s="17" t="str">
        <f>VLOOKUP(C768,'Current OBD'!$B$6:$K$2098,4,0)</f>
        <v>King</v>
      </c>
      <c r="B768" s="17" t="str">
        <f>VLOOKUP(C768,'Current OBD'!$B$6:$K$2098,3,0)</f>
        <v>17-401</v>
      </c>
      <c r="C768" s="18">
        <v>660853</v>
      </c>
      <c r="D768" s="8" t="s">
        <v>1891</v>
      </c>
      <c r="E768" s="20" t="str">
        <f>IF(VLOOKUP(C768,'Current OBD'!$B$6:$AL$2097,23,0)="Yes","PK"," ")</f>
        <v>PK</v>
      </c>
      <c r="F768" s="20" t="str">
        <f>IF(VLOOKUP(C768,'Current OBD'!$B$6:$AL$2097,24,0)="Yes","K"," ")</f>
        <v>K</v>
      </c>
      <c r="G768" s="20" t="str">
        <f>IF(VLOOKUP(C768,'Current OBD'!$B$6:$AL$2097,25,0)="Yes","1"," ")</f>
        <v>1</v>
      </c>
      <c r="H768" s="20" t="str">
        <f>IF(VLOOKUP(C768,'Current OBD'!$B$6:$AL$2097,26,0)="Yes","2"," ")</f>
        <v>2</v>
      </c>
      <c r="I768" s="20" t="str">
        <f>IF(VLOOKUP(C768,'Current OBD'!$B$6:$AL$2097,27,0)="Yes","3"," ")</f>
        <v>3</v>
      </c>
      <c r="J768" s="20" t="str">
        <f>IF(VLOOKUP(C768,'Current OBD'!$B$6:$AL$2097,28,0)="Yes","4"," ")</f>
        <v>4</v>
      </c>
      <c r="K768" s="20" t="str">
        <f>IF(VLOOKUP(C768,'Current OBD'!$B$6:$AL$2097,29,0)="Yes","5"," ")</f>
        <v>5</v>
      </c>
      <c r="L768" s="20" t="str">
        <f>IF(VLOOKUP(C768,'Current OBD'!$B$6:$AL$2097,30,0)="Yes","6"," ")</f>
        <v xml:space="preserve"> </v>
      </c>
      <c r="M768" s="20" t="str">
        <f>IF(VLOOKUP(C768,'Current OBD'!$B$6:$AL$2097,31,0)="Yes","7"," ")</f>
        <v xml:space="preserve"> </v>
      </c>
      <c r="N768" s="20" t="str">
        <f>IF(VLOOKUP(C768,'Current OBD'!$B$6:$AL$2097,32,0)="Yes","8"," ")</f>
        <v xml:space="preserve"> </v>
      </c>
      <c r="O768" s="20" t="str">
        <f>IF(VLOOKUP(C768,'Current OBD'!$B$6:$AL$2097,33,0)="Yes","9"," ")</f>
        <v xml:space="preserve"> </v>
      </c>
      <c r="P768" s="20" t="str">
        <f>IF(VLOOKUP(C768,'Current OBD'!$B$6:$AL$2097,34,0)="Yes","10"," ")</f>
        <v xml:space="preserve"> </v>
      </c>
      <c r="Q768" s="20" t="str">
        <f>IF(VLOOKUP(C768,'Current OBD'!$B$6:$AL$2097,35,0)="Yes","11"," ")</f>
        <v xml:space="preserve"> </v>
      </c>
      <c r="R768" s="20" t="str">
        <f>IF(VLOOKUP(C768,'Current OBD'!$B$6:$AL$2097,36,0)="Yes","12"," ")</f>
        <v xml:space="preserve"> </v>
      </c>
      <c r="S768" s="44">
        <v>422</v>
      </c>
      <c r="T768" s="44">
        <v>0</v>
      </c>
      <c r="U768" s="44">
        <v>422</v>
      </c>
      <c r="V768" s="12">
        <f t="shared" si="70"/>
        <v>1</v>
      </c>
      <c r="W768" s="12">
        <f t="shared" si="71"/>
        <v>0</v>
      </c>
      <c r="X768" s="12">
        <f t="shared" si="67"/>
        <v>1</v>
      </c>
    </row>
    <row r="769" spans="1:24">
      <c r="A769" s="17" t="str">
        <f>VLOOKUP(C769,'Current OBD'!$B$6:$K$2098,4,0)</f>
        <v>King</v>
      </c>
      <c r="B769" s="17" t="str">
        <f>VLOOKUP(C769,'Current OBD'!$B$6:$K$2098,3,0)</f>
        <v>17-401</v>
      </c>
      <c r="C769" s="18">
        <v>660854</v>
      </c>
      <c r="D769" s="8" t="s">
        <v>1893</v>
      </c>
      <c r="E769" s="20" t="str">
        <f>IF(VLOOKUP(C769,'Current OBD'!$B$6:$AL$2097,23,0)="Yes","PK"," ")</f>
        <v xml:space="preserve"> </v>
      </c>
      <c r="F769" s="20" t="str">
        <f>IF(VLOOKUP(C769,'Current OBD'!$B$6:$AL$2097,24,0)="Yes","K"," ")</f>
        <v>K</v>
      </c>
      <c r="G769" s="20" t="str">
        <f>IF(VLOOKUP(C769,'Current OBD'!$B$6:$AL$2097,25,0)="Yes","1"," ")</f>
        <v>1</v>
      </c>
      <c r="H769" s="20" t="str">
        <f>IF(VLOOKUP(C769,'Current OBD'!$B$6:$AL$2097,26,0)="Yes","2"," ")</f>
        <v>2</v>
      </c>
      <c r="I769" s="20" t="str">
        <f>IF(VLOOKUP(C769,'Current OBD'!$B$6:$AL$2097,27,0)="Yes","3"," ")</f>
        <v>3</v>
      </c>
      <c r="J769" s="20" t="str">
        <f>IF(VLOOKUP(C769,'Current OBD'!$B$6:$AL$2097,28,0)="Yes","4"," ")</f>
        <v>4</v>
      </c>
      <c r="K769" s="20" t="str">
        <f>IF(VLOOKUP(C769,'Current OBD'!$B$6:$AL$2097,29,0)="Yes","5"," ")</f>
        <v>5</v>
      </c>
      <c r="L769" s="20" t="str">
        <f>IF(VLOOKUP(C769,'Current OBD'!$B$6:$AL$2097,30,0)="Yes","6"," ")</f>
        <v xml:space="preserve"> </v>
      </c>
      <c r="M769" s="20" t="str">
        <f>IF(VLOOKUP(C769,'Current OBD'!$B$6:$AL$2097,31,0)="Yes","7"," ")</f>
        <v xml:space="preserve"> </v>
      </c>
      <c r="N769" s="20" t="str">
        <f>IF(VLOOKUP(C769,'Current OBD'!$B$6:$AL$2097,32,0)="Yes","8"," ")</f>
        <v xml:space="preserve"> </v>
      </c>
      <c r="O769" s="20" t="str">
        <f>IF(VLOOKUP(C769,'Current OBD'!$B$6:$AL$2097,33,0)="Yes","9"," ")</f>
        <v xml:space="preserve"> </v>
      </c>
      <c r="P769" s="20" t="str">
        <f>IF(VLOOKUP(C769,'Current OBD'!$B$6:$AL$2097,34,0)="Yes","10"," ")</f>
        <v xml:space="preserve"> </v>
      </c>
      <c r="Q769" s="20" t="str">
        <f>IF(VLOOKUP(C769,'Current OBD'!$B$6:$AL$2097,35,0)="Yes","11"," ")</f>
        <v xml:space="preserve"> </v>
      </c>
      <c r="R769" s="20" t="str">
        <f>IF(VLOOKUP(C769,'Current OBD'!$B$6:$AL$2097,36,0)="Yes","12"," ")</f>
        <v xml:space="preserve"> </v>
      </c>
      <c r="S769" s="44">
        <v>309</v>
      </c>
      <c r="T769" s="44">
        <v>0</v>
      </c>
      <c r="U769" s="44">
        <v>418</v>
      </c>
      <c r="V769" s="12">
        <f t="shared" si="70"/>
        <v>0.73923444976076558</v>
      </c>
      <c r="W769" s="12">
        <f t="shared" si="71"/>
        <v>0</v>
      </c>
      <c r="X769" s="12">
        <f t="shared" ref="X769:X832" si="72">(S769+T769)/U769</f>
        <v>0.73923444976076558</v>
      </c>
    </row>
    <row r="770" spans="1:24">
      <c r="A770" s="17" t="str">
        <f>VLOOKUP(C770,'Current OBD'!$B$6:$K$2098,4,0)</f>
        <v>King</v>
      </c>
      <c r="B770" s="17" t="str">
        <f>VLOOKUP(C770,'Current OBD'!$B$6:$K$2098,3,0)</f>
        <v>17-401</v>
      </c>
      <c r="C770" s="18">
        <v>660861</v>
      </c>
      <c r="D770" s="8" t="s">
        <v>1895</v>
      </c>
      <c r="E770" s="20" t="str">
        <f>IF(VLOOKUP(C770,'Current OBD'!$B$6:$AL$2097,23,0)="Yes","PK"," ")</f>
        <v xml:space="preserve"> </v>
      </c>
      <c r="F770" s="20" t="str">
        <f>IF(VLOOKUP(C770,'Current OBD'!$B$6:$AL$2097,24,0)="Yes","K"," ")</f>
        <v xml:space="preserve"> </v>
      </c>
      <c r="G770" s="20" t="str">
        <f>IF(VLOOKUP(C770,'Current OBD'!$B$6:$AL$2097,25,0)="Yes","1"," ")</f>
        <v xml:space="preserve"> </v>
      </c>
      <c r="H770" s="20" t="str">
        <f>IF(VLOOKUP(C770,'Current OBD'!$B$6:$AL$2097,26,0)="Yes","2"," ")</f>
        <v xml:space="preserve"> </v>
      </c>
      <c r="I770" s="20" t="str">
        <f>IF(VLOOKUP(C770,'Current OBD'!$B$6:$AL$2097,27,0)="Yes","3"," ")</f>
        <v xml:space="preserve"> </v>
      </c>
      <c r="J770" s="20" t="str">
        <f>IF(VLOOKUP(C770,'Current OBD'!$B$6:$AL$2097,28,0)="Yes","4"," ")</f>
        <v xml:space="preserve"> </v>
      </c>
      <c r="K770" s="20" t="str">
        <f>IF(VLOOKUP(C770,'Current OBD'!$B$6:$AL$2097,29,0)="Yes","5"," ")</f>
        <v xml:space="preserve"> </v>
      </c>
      <c r="L770" s="20" t="str">
        <f>IF(VLOOKUP(C770,'Current OBD'!$B$6:$AL$2097,30,0)="Yes","6"," ")</f>
        <v>6</v>
      </c>
      <c r="M770" s="20" t="str">
        <f>IF(VLOOKUP(C770,'Current OBD'!$B$6:$AL$2097,31,0)="Yes","7"," ")</f>
        <v>7</v>
      </c>
      <c r="N770" s="20" t="str">
        <f>IF(VLOOKUP(C770,'Current OBD'!$B$6:$AL$2097,32,0)="Yes","8"," ")</f>
        <v>8</v>
      </c>
      <c r="O770" s="20" t="str">
        <f>IF(VLOOKUP(C770,'Current OBD'!$B$6:$AL$2097,33,0)="Yes","9"," ")</f>
        <v xml:space="preserve"> </v>
      </c>
      <c r="P770" s="20" t="str">
        <f>IF(VLOOKUP(C770,'Current OBD'!$B$6:$AL$2097,34,0)="Yes","10"," ")</f>
        <v xml:space="preserve"> </v>
      </c>
      <c r="Q770" s="20" t="str">
        <f>IF(VLOOKUP(C770,'Current OBD'!$B$6:$AL$2097,35,0)="Yes","11"," ")</f>
        <v xml:space="preserve"> </v>
      </c>
      <c r="R770" s="20" t="str">
        <f>IF(VLOOKUP(C770,'Current OBD'!$B$6:$AL$2097,36,0)="Yes","12"," ")</f>
        <v xml:space="preserve"> </v>
      </c>
      <c r="S770" s="44">
        <v>318</v>
      </c>
      <c r="T770" s="44">
        <v>0</v>
      </c>
      <c r="U770" s="44">
        <v>550</v>
      </c>
      <c r="V770" s="12">
        <f t="shared" si="70"/>
        <v>0.57818181818181813</v>
      </c>
      <c r="W770" s="12">
        <f t="shared" si="71"/>
        <v>0</v>
      </c>
      <c r="X770" s="12">
        <f t="shared" si="72"/>
        <v>0.57818181818181813</v>
      </c>
    </row>
    <row r="771" spans="1:24">
      <c r="A771" s="17" t="str">
        <f>VLOOKUP(C771,'Current OBD'!$B$6:$K$2098,4,0)</f>
        <v>King</v>
      </c>
      <c r="B771" s="17" t="str">
        <f>VLOOKUP(C771,'Current OBD'!$B$6:$K$2098,3,0)</f>
        <v>17-401</v>
      </c>
      <c r="C771" s="18">
        <v>662639</v>
      </c>
      <c r="D771" s="8" t="s">
        <v>1897</v>
      </c>
      <c r="E771" s="20" t="str">
        <f>IF(VLOOKUP(C771,'Current OBD'!$B$6:$AL$2097,23,0)="Yes","PK"," ")</f>
        <v xml:space="preserve"> </v>
      </c>
      <c r="F771" s="20" t="str">
        <f>IF(VLOOKUP(C771,'Current OBD'!$B$6:$AL$2097,24,0)="Yes","K"," ")</f>
        <v xml:space="preserve"> </v>
      </c>
      <c r="G771" s="20" t="str">
        <f>IF(VLOOKUP(C771,'Current OBD'!$B$6:$AL$2097,25,0)="Yes","1"," ")</f>
        <v xml:space="preserve"> </v>
      </c>
      <c r="H771" s="20" t="str">
        <f>IF(VLOOKUP(C771,'Current OBD'!$B$6:$AL$2097,26,0)="Yes","2"," ")</f>
        <v xml:space="preserve"> </v>
      </c>
      <c r="I771" s="20" t="str">
        <f>IF(VLOOKUP(C771,'Current OBD'!$B$6:$AL$2097,27,0)="Yes","3"," ")</f>
        <v xml:space="preserve"> </v>
      </c>
      <c r="J771" s="20" t="str">
        <f>IF(VLOOKUP(C771,'Current OBD'!$B$6:$AL$2097,28,0)="Yes","4"," ")</f>
        <v xml:space="preserve"> </v>
      </c>
      <c r="K771" s="20" t="str">
        <f>IF(VLOOKUP(C771,'Current OBD'!$B$6:$AL$2097,29,0)="Yes","5"," ")</f>
        <v xml:space="preserve"> </v>
      </c>
      <c r="L771" s="20" t="str">
        <f>IF(VLOOKUP(C771,'Current OBD'!$B$6:$AL$2097,30,0)="Yes","6"," ")</f>
        <v xml:space="preserve"> </v>
      </c>
      <c r="M771" s="20" t="str">
        <f>IF(VLOOKUP(C771,'Current OBD'!$B$6:$AL$2097,31,0)="Yes","7"," ")</f>
        <v xml:space="preserve"> </v>
      </c>
      <c r="N771" s="20" t="str">
        <f>IF(VLOOKUP(C771,'Current OBD'!$B$6:$AL$2097,32,0)="Yes","8"," ")</f>
        <v xml:space="preserve"> </v>
      </c>
      <c r="O771" s="20" t="str">
        <f>IF(VLOOKUP(C771,'Current OBD'!$B$6:$AL$2097,33,0)="Yes","9"," ")</f>
        <v>9</v>
      </c>
      <c r="P771" s="20" t="str">
        <f>IF(VLOOKUP(C771,'Current OBD'!$B$6:$AL$2097,34,0)="Yes","10"," ")</f>
        <v>10</v>
      </c>
      <c r="Q771" s="20" t="str">
        <f>IF(VLOOKUP(C771,'Current OBD'!$B$6:$AL$2097,35,0)="Yes","11"," ")</f>
        <v>11</v>
      </c>
      <c r="R771" s="20" t="str">
        <f>IF(VLOOKUP(C771,'Current OBD'!$B$6:$AL$2097,36,0)="Yes","12"," ")</f>
        <v>12</v>
      </c>
      <c r="S771" s="44">
        <v>696</v>
      </c>
      <c r="T771" s="44">
        <v>0</v>
      </c>
      <c r="U771" s="44">
        <v>733</v>
      </c>
      <c r="V771" s="12">
        <f t="shared" si="70"/>
        <v>0.94952251023192358</v>
      </c>
      <c r="W771" s="12">
        <f t="shared" si="71"/>
        <v>0</v>
      </c>
      <c r="X771" s="12">
        <f t="shared" si="72"/>
        <v>0.94952251023192358</v>
      </c>
    </row>
    <row r="772" spans="1:24">
      <c r="A772" s="17" t="str">
        <f>VLOOKUP(C772,'Current OBD'!$B$6:$K$2098,4,0)</f>
        <v>King</v>
      </c>
      <c r="B772" s="17" t="str">
        <f>VLOOKUP(C772,'Current OBD'!$B$6:$K$2098,3,0)</f>
        <v>17-401</v>
      </c>
      <c r="C772" s="18">
        <v>660857</v>
      </c>
      <c r="D772" s="8" t="s">
        <v>1321</v>
      </c>
      <c r="E772" s="20" t="str">
        <f>IF(VLOOKUP(C772,'Current OBD'!$B$6:$AL$2097,23,0)="Yes","PK"," ")</f>
        <v>PK</v>
      </c>
      <c r="F772" s="20" t="str">
        <f>IF(VLOOKUP(C772,'Current OBD'!$B$6:$AL$2097,24,0)="Yes","K"," ")</f>
        <v xml:space="preserve"> </v>
      </c>
      <c r="G772" s="20" t="str">
        <f>IF(VLOOKUP(C772,'Current OBD'!$B$6:$AL$2097,25,0)="Yes","1"," ")</f>
        <v xml:space="preserve"> </v>
      </c>
      <c r="H772" s="20" t="str">
        <f>IF(VLOOKUP(C772,'Current OBD'!$B$6:$AL$2097,26,0)="Yes","2"," ")</f>
        <v xml:space="preserve"> </v>
      </c>
      <c r="I772" s="20" t="str">
        <f>IF(VLOOKUP(C772,'Current OBD'!$B$6:$AL$2097,27,0)="Yes","3"," ")</f>
        <v xml:space="preserve"> </v>
      </c>
      <c r="J772" s="20" t="str">
        <f>IF(VLOOKUP(C772,'Current OBD'!$B$6:$AL$2097,28,0)="Yes","4"," ")</f>
        <v xml:space="preserve"> </v>
      </c>
      <c r="K772" s="20" t="str">
        <f>IF(VLOOKUP(C772,'Current OBD'!$B$6:$AL$2097,29,0)="Yes","5"," ")</f>
        <v xml:space="preserve"> </v>
      </c>
      <c r="L772" s="20" t="str">
        <f>IF(VLOOKUP(C772,'Current OBD'!$B$6:$AL$2097,30,0)="Yes","6"," ")</f>
        <v xml:space="preserve"> </v>
      </c>
      <c r="M772" s="20" t="str">
        <f>IF(VLOOKUP(C772,'Current OBD'!$B$6:$AL$2097,31,0)="Yes","7"," ")</f>
        <v xml:space="preserve"> </v>
      </c>
      <c r="N772" s="20" t="str">
        <f>IF(VLOOKUP(C772,'Current OBD'!$B$6:$AL$2097,32,0)="Yes","8"," ")</f>
        <v xml:space="preserve"> </v>
      </c>
      <c r="O772" s="20" t="str">
        <f>IF(VLOOKUP(C772,'Current OBD'!$B$6:$AL$2097,33,0)="Yes","9"," ")</f>
        <v xml:space="preserve"> </v>
      </c>
      <c r="P772" s="20" t="str">
        <f>IF(VLOOKUP(C772,'Current OBD'!$B$6:$AL$2097,34,0)="Yes","10"," ")</f>
        <v xml:space="preserve"> </v>
      </c>
      <c r="Q772" s="20" t="str">
        <f>IF(VLOOKUP(C772,'Current OBD'!$B$6:$AL$2097,35,0)="Yes","11"," ")</f>
        <v xml:space="preserve"> </v>
      </c>
      <c r="R772" s="20" t="str">
        <f>IF(VLOOKUP(C772,'Current OBD'!$B$6:$AL$2097,36,0)="Yes","12"," ")</f>
        <v xml:space="preserve"> </v>
      </c>
      <c r="S772" s="44">
        <v>227</v>
      </c>
      <c r="T772" s="44">
        <v>0</v>
      </c>
      <c r="U772" s="44">
        <v>227</v>
      </c>
      <c r="V772" s="12">
        <f t="shared" si="70"/>
        <v>1</v>
      </c>
      <c r="W772" s="12">
        <f t="shared" si="71"/>
        <v>0</v>
      </c>
      <c r="X772" s="12">
        <f t="shared" si="72"/>
        <v>1</v>
      </c>
    </row>
    <row r="773" spans="1:24">
      <c r="A773" s="17" t="str">
        <f>VLOOKUP(C773,'Current OBD'!$B$6:$K$2098,4,0)</f>
        <v>King</v>
      </c>
      <c r="B773" s="17" t="str">
        <f>VLOOKUP(C773,'Current OBD'!$B$6:$K$2098,3,0)</f>
        <v>17-401</v>
      </c>
      <c r="C773" s="18">
        <v>665494</v>
      </c>
      <c r="D773" s="8" t="s">
        <v>1900</v>
      </c>
      <c r="E773" s="20" t="str">
        <f>IF(VLOOKUP(C773,'Current OBD'!$B$6:$AL$2097,23,0)="Yes","PK"," ")</f>
        <v xml:space="preserve"> </v>
      </c>
      <c r="F773" s="20" t="str">
        <f>IF(VLOOKUP(C773,'Current OBD'!$B$6:$AL$2097,24,0)="Yes","K"," ")</f>
        <v>K</v>
      </c>
      <c r="G773" s="20" t="str">
        <f>IF(VLOOKUP(C773,'Current OBD'!$B$6:$AL$2097,25,0)="Yes","1"," ")</f>
        <v>1</v>
      </c>
      <c r="H773" s="20" t="str">
        <f>IF(VLOOKUP(C773,'Current OBD'!$B$6:$AL$2097,26,0)="Yes","2"," ")</f>
        <v>2</v>
      </c>
      <c r="I773" s="20" t="str">
        <f>IF(VLOOKUP(C773,'Current OBD'!$B$6:$AL$2097,27,0)="Yes","3"," ")</f>
        <v>3</v>
      </c>
      <c r="J773" s="20" t="str">
        <f>IF(VLOOKUP(C773,'Current OBD'!$B$6:$AL$2097,28,0)="Yes","4"," ")</f>
        <v>4</v>
      </c>
      <c r="K773" s="20" t="str">
        <f>IF(VLOOKUP(C773,'Current OBD'!$B$6:$AL$2097,29,0)="Yes","5"," ")</f>
        <v>5</v>
      </c>
      <c r="L773" s="20" t="str">
        <f>IF(VLOOKUP(C773,'Current OBD'!$B$6:$AL$2097,30,0)="Yes","6"," ")</f>
        <v xml:space="preserve"> </v>
      </c>
      <c r="M773" s="20" t="str">
        <f>IF(VLOOKUP(C773,'Current OBD'!$B$6:$AL$2097,31,0)="Yes","7"," ")</f>
        <v xml:space="preserve"> </v>
      </c>
      <c r="N773" s="20" t="str">
        <f>IF(VLOOKUP(C773,'Current OBD'!$B$6:$AL$2097,32,0)="Yes","8"," ")</f>
        <v xml:space="preserve"> </v>
      </c>
      <c r="O773" s="20" t="str">
        <f>IF(VLOOKUP(C773,'Current OBD'!$B$6:$AL$2097,33,0)="Yes","9"," ")</f>
        <v xml:space="preserve"> </v>
      </c>
      <c r="P773" s="20" t="str">
        <f>IF(VLOOKUP(C773,'Current OBD'!$B$6:$AL$2097,34,0)="Yes","10"," ")</f>
        <v xml:space="preserve"> </v>
      </c>
      <c r="Q773" s="20" t="str">
        <f>IF(VLOOKUP(C773,'Current OBD'!$B$6:$AL$2097,35,0)="Yes","11"," ")</f>
        <v xml:space="preserve"> </v>
      </c>
      <c r="R773" s="20" t="str">
        <f>IF(VLOOKUP(C773,'Current OBD'!$B$6:$AL$2097,36,0)="Yes","12"," ")</f>
        <v xml:space="preserve"> </v>
      </c>
      <c r="S773" s="44">
        <v>545</v>
      </c>
      <c r="T773" s="44">
        <v>0</v>
      </c>
      <c r="U773" s="44">
        <v>545</v>
      </c>
      <c r="V773" s="12">
        <f t="shared" si="70"/>
        <v>1</v>
      </c>
      <c r="W773" s="12">
        <f t="shared" si="71"/>
        <v>0</v>
      </c>
      <c r="X773" s="12">
        <f t="shared" si="72"/>
        <v>1</v>
      </c>
    </row>
    <row r="774" spans="1:24">
      <c r="A774" s="26" t="s">
        <v>153</v>
      </c>
      <c r="B774" s="26" t="s">
        <v>5171</v>
      </c>
      <c r="C774" s="10">
        <v>159929</v>
      </c>
      <c r="D774" s="13" t="s">
        <v>5170</v>
      </c>
      <c r="E774" s="19"/>
      <c r="F774" s="19"/>
      <c r="G774" s="19"/>
      <c r="H774" s="19"/>
      <c r="I774" s="19"/>
      <c r="J774" s="19"/>
      <c r="K774" s="19"/>
      <c r="L774" s="19"/>
      <c r="M774" s="19"/>
      <c r="N774" s="19"/>
      <c r="O774" s="19"/>
      <c r="P774" s="19"/>
      <c r="Q774" s="19"/>
      <c r="R774" s="19"/>
      <c r="S774" s="43">
        <v>361</v>
      </c>
      <c r="T774" s="43">
        <v>111</v>
      </c>
      <c r="U774" s="43">
        <v>1625</v>
      </c>
      <c r="V774" s="14"/>
      <c r="W774" s="14"/>
      <c r="X774" s="14">
        <f t="shared" si="72"/>
        <v>0.29046153846153844</v>
      </c>
    </row>
    <row r="775" spans="1:24">
      <c r="A775" s="17" t="str">
        <f>VLOOKUP(C775,'Current OBD'!$B$6:$K$2098,4,0)</f>
        <v>King</v>
      </c>
      <c r="B775" s="17" t="str">
        <f>VLOOKUP(C775,'Current OBD'!$B$6:$K$2098,3,0)</f>
        <v>17-402</v>
      </c>
      <c r="C775" s="18">
        <v>660866</v>
      </c>
      <c r="D775" s="8" t="s">
        <v>5172</v>
      </c>
      <c r="E775" s="20" t="str">
        <f>IF(VLOOKUP(C775,'Current OBD'!$B$6:$AL$2097,23,0)="Yes","PK"," ")</f>
        <v>PK</v>
      </c>
      <c r="F775" s="20" t="str">
        <f>IF(VLOOKUP(C775,'Current OBD'!$B$6:$AL$2097,24,0)="Yes","K"," ")</f>
        <v>K</v>
      </c>
      <c r="G775" s="20" t="str">
        <f>IF(VLOOKUP(C775,'Current OBD'!$B$6:$AL$2097,25,0)="Yes","1"," ")</f>
        <v>1</v>
      </c>
      <c r="H775" s="20" t="str">
        <f>IF(VLOOKUP(C775,'Current OBD'!$B$6:$AL$2097,26,0)="Yes","2"," ")</f>
        <v>2</v>
      </c>
      <c r="I775" s="20" t="str">
        <f>IF(VLOOKUP(C775,'Current OBD'!$B$6:$AL$2097,27,0)="Yes","3"," ")</f>
        <v>3</v>
      </c>
      <c r="J775" s="20" t="str">
        <f>IF(VLOOKUP(C775,'Current OBD'!$B$6:$AL$2097,28,0)="Yes","4"," ")</f>
        <v>4</v>
      </c>
      <c r="K775" s="20" t="str">
        <f>IF(VLOOKUP(C775,'Current OBD'!$B$6:$AL$2097,29,0)="Yes","5"," ")</f>
        <v>5</v>
      </c>
      <c r="L775" s="20" t="str">
        <f>IF(VLOOKUP(C775,'Current OBD'!$B$6:$AL$2097,30,0)="Yes","6"," ")</f>
        <v xml:space="preserve"> </v>
      </c>
      <c r="M775" s="20" t="str">
        <f>IF(VLOOKUP(C775,'Current OBD'!$B$6:$AL$2097,31,0)="Yes","7"," ")</f>
        <v xml:space="preserve"> </v>
      </c>
      <c r="N775" s="20" t="str">
        <f>IF(VLOOKUP(C775,'Current OBD'!$B$6:$AL$2097,32,0)="Yes","8"," ")</f>
        <v xml:space="preserve"> </v>
      </c>
      <c r="O775" s="20" t="str">
        <f>IF(VLOOKUP(C775,'Current OBD'!$B$6:$AL$2097,33,0)="Yes","9"," ")</f>
        <v xml:space="preserve"> </v>
      </c>
      <c r="P775" s="20" t="str">
        <f>IF(VLOOKUP(C775,'Current OBD'!$B$6:$AL$2097,34,0)="Yes","10"," ")</f>
        <v xml:space="preserve"> </v>
      </c>
      <c r="Q775" s="20" t="str">
        <f>IF(VLOOKUP(C775,'Current OBD'!$B$6:$AL$2097,35,0)="Yes","11"," ")</f>
        <v xml:space="preserve"> </v>
      </c>
      <c r="R775" s="20" t="str">
        <f>IF(VLOOKUP(C775,'Current OBD'!$B$6:$AL$2097,36,0)="Yes","12"," ")</f>
        <v xml:space="preserve"> </v>
      </c>
      <c r="S775" s="44">
        <v>152</v>
      </c>
      <c r="T775" s="44">
        <v>32</v>
      </c>
      <c r="U775" s="44">
        <v>525</v>
      </c>
      <c r="V775" s="12">
        <f>S775/U775</f>
        <v>0.28952380952380952</v>
      </c>
      <c r="W775" s="12">
        <f>T775/U775</f>
        <v>6.0952380952380952E-2</v>
      </c>
      <c r="X775" s="12">
        <f t="shared" si="72"/>
        <v>0.3504761904761905</v>
      </c>
    </row>
    <row r="776" spans="1:24">
      <c r="A776" s="17" t="str">
        <f>VLOOKUP(C776,'Current OBD'!$B$6:$K$2098,4,0)</f>
        <v>King</v>
      </c>
      <c r="B776" s="17" t="str">
        <f>VLOOKUP(C776,'Current OBD'!$B$6:$K$2098,3,0)</f>
        <v>17-402</v>
      </c>
      <c r="C776" s="18">
        <v>660867</v>
      </c>
      <c r="D776" s="8" t="s">
        <v>5176</v>
      </c>
      <c r="E776" s="20" t="str">
        <f>IF(VLOOKUP(C776,'Current OBD'!$B$6:$AL$2097,23,0)="Yes","PK"," ")</f>
        <v xml:space="preserve"> </v>
      </c>
      <c r="F776" s="20" t="str">
        <f>IF(VLOOKUP(C776,'Current OBD'!$B$6:$AL$2097,24,0)="Yes","K"," ")</f>
        <v xml:space="preserve"> </v>
      </c>
      <c r="G776" s="20" t="str">
        <f>IF(VLOOKUP(C776,'Current OBD'!$B$6:$AL$2097,25,0)="Yes","1"," ")</f>
        <v xml:space="preserve"> </v>
      </c>
      <c r="H776" s="20" t="str">
        <f>IF(VLOOKUP(C776,'Current OBD'!$B$6:$AL$2097,26,0)="Yes","2"," ")</f>
        <v xml:space="preserve"> </v>
      </c>
      <c r="I776" s="20" t="str">
        <f>IF(VLOOKUP(C776,'Current OBD'!$B$6:$AL$2097,27,0)="Yes","3"," ")</f>
        <v xml:space="preserve"> </v>
      </c>
      <c r="J776" s="20" t="str">
        <f>IF(VLOOKUP(C776,'Current OBD'!$B$6:$AL$2097,28,0)="Yes","4"," ")</f>
        <v xml:space="preserve"> </v>
      </c>
      <c r="K776" s="20" t="str">
        <f>IF(VLOOKUP(C776,'Current OBD'!$B$6:$AL$2097,29,0)="Yes","5"," ")</f>
        <v xml:space="preserve"> </v>
      </c>
      <c r="L776" s="20" t="str">
        <f>IF(VLOOKUP(C776,'Current OBD'!$B$6:$AL$2097,30,0)="Yes","6"," ")</f>
        <v>6</v>
      </c>
      <c r="M776" s="20" t="str">
        <f>IF(VLOOKUP(C776,'Current OBD'!$B$6:$AL$2097,31,0)="Yes","7"," ")</f>
        <v>7</v>
      </c>
      <c r="N776" s="20" t="str">
        <f>IF(VLOOKUP(C776,'Current OBD'!$B$6:$AL$2097,32,0)="Yes","8"," ")</f>
        <v>8</v>
      </c>
      <c r="O776" s="20" t="str">
        <f>IF(VLOOKUP(C776,'Current OBD'!$B$6:$AL$2097,33,0)="Yes","9"," ")</f>
        <v xml:space="preserve"> </v>
      </c>
      <c r="P776" s="20" t="str">
        <f>IF(VLOOKUP(C776,'Current OBD'!$B$6:$AL$2097,34,0)="Yes","10"," ")</f>
        <v xml:space="preserve"> </v>
      </c>
      <c r="Q776" s="20" t="str">
        <f>IF(VLOOKUP(C776,'Current OBD'!$B$6:$AL$2097,35,0)="Yes","11"," ")</f>
        <v xml:space="preserve"> </v>
      </c>
      <c r="R776" s="20" t="str">
        <f>IF(VLOOKUP(C776,'Current OBD'!$B$6:$AL$2097,36,0)="Yes","12"," ")</f>
        <v xml:space="preserve"> </v>
      </c>
      <c r="S776" s="44">
        <v>65</v>
      </c>
      <c r="T776" s="44">
        <v>20</v>
      </c>
      <c r="U776" s="44">
        <v>379</v>
      </c>
      <c r="V776" s="12">
        <f>S776/U776</f>
        <v>0.17150395778364116</v>
      </c>
      <c r="W776" s="12">
        <f>T776/U776</f>
        <v>5.2770448548812667E-2</v>
      </c>
      <c r="X776" s="12">
        <f t="shared" si="72"/>
        <v>0.22427440633245382</v>
      </c>
    </row>
    <row r="777" spans="1:24">
      <c r="A777" s="17" t="str">
        <f>VLOOKUP(C777,'Current OBD'!$B$6:$K$2098,4,0)</f>
        <v>King</v>
      </c>
      <c r="B777" s="17" t="str">
        <f>VLOOKUP(C777,'Current OBD'!$B$6:$K$2098,3,0)</f>
        <v>17-402</v>
      </c>
      <c r="C777" s="18">
        <v>660868</v>
      </c>
      <c r="D777" s="8" t="s">
        <v>5179</v>
      </c>
      <c r="E777" s="20" t="str">
        <f>IF(VLOOKUP(C777,'Current OBD'!$B$6:$AL$2097,23,0)="Yes","PK"," ")</f>
        <v xml:space="preserve"> </v>
      </c>
      <c r="F777" s="20" t="str">
        <f>IF(VLOOKUP(C777,'Current OBD'!$B$6:$AL$2097,24,0)="Yes","K"," ")</f>
        <v xml:space="preserve"> </v>
      </c>
      <c r="G777" s="20" t="str">
        <f>IF(VLOOKUP(C777,'Current OBD'!$B$6:$AL$2097,25,0)="Yes","1"," ")</f>
        <v xml:space="preserve"> </v>
      </c>
      <c r="H777" s="20" t="str">
        <f>IF(VLOOKUP(C777,'Current OBD'!$B$6:$AL$2097,26,0)="Yes","2"," ")</f>
        <v xml:space="preserve"> </v>
      </c>
      <c r="I777" s="20" t="str">
        <f>IF(VLOOKUP(C777,'Current OBD'!$B$6:$AL$2097,27,0)="Yes","3"," ")</f>
        <v xml:space="preserve"> </v>
      </c>
      <c r="J777" s="20" t="str">
        <f>IF(VLOOKUP(C777,'Current OBD'!$B$6:$AL$2097,28,0)="Yes","4"," ")</f>
        <v xml:space="preserve"> </v>
      </c>
      <c r="K777" s="20" t="str">
        <f>IF(VLOOKUP(C777,'Current OBD'!$B$6:$AL$2097,29,0)="Yes","5"," ")</f>
        <v xml:space="preserve"> </v>
      </c>
      <c r="L777" s="20" t="str">
        <f>IF(VLOOKUP(C777,'Current OBD'!$B$6:$AL$2097,30,0)="Yes","6"," ")</f>
        <v xml:space="preserve"> </v>
      </c>
      <c r="M777" s="20" t="str">
        <f>IF(VLOOKUP(C777,'Current OBD'!$B$6:$AL$2097,31,0)="Yes","7"," ")</f>
        <v xml:space="preserve"> </v>
      </c>
      <c r="N777" s="20" t="str">
        <f>IF(VLOOKUP(C777,'Current OBD'!$B$6:$AL$2097,32,0)="Yes","8"," ")</f>
        <v xml:space="preserve"> </v>
      </c>
      <c r="O777" s="20" t="str">
        <f>IF(VLOOKUP(C777,'Current OBD'!$B$6:$AL$2097,33,0)="Yes","9"," ")</f>
        <v>9</v>
      </c>
      <c r="P777" s="20" t="str">
        <f>IF(VLOOKUP(C777,'Current OBD'!$B$6:$AL$2097,34,0)="Yes","10"," ")</f>
        <v>10</v>
      </c>
      <c r="Q777" s="20" t="str">
        <f>IF(VLOOKUP(C777,'Current OBD'!$B$6:$AL$2097,35,0)="Yes","11"," ")</f>
        <v>11</v>
      </c>
      <c r="R777" s="20" t="str">
        <f>IF(VLOOKUP(C777,'Current OBD'!$B$6:$AL$2097,36,0)="Yes","12"," ")</f>
        <v>12</v>
      </c>
      <c r="S777" s="44">
        <v>144</v>
      </c>
      <c r="T777" s="44">
        <v>59</v>
      </c>
      <c r="U777" s="44">
        <v>721</v>
      </c>
      <c r="V777" s="12">
        <f>S777/U777</f>
        <v>0.19972260748959778</v>
      </c>
      <c r="W777" s="12">
        <f>T777/U777</f>
        <v>8.1830790568654652E-2</v>
      </c>
      <c r="X777" s="12">
        <f t="shared" si="72"/>
        <v>0.28155339805825241</v>
      </c>
    </row>
    <row r="778" spans="1:24">
      <c r="A778" s="26" t="s">
        <v>153</v>
      </c>
      <c r="B778" s="26" t="s">
        <v>3773</v>
      </c>
      <c r="C778" s="10">
        <v>159931</v>
      </c>
      <c r="D778" s="13" t="s">
        <v>3772</v>
      </c>
      <c r="E778" s="19"/>
      <c r="F778" s="19"/>
      <c r="G778" s="19"/>
      <c r="H778" s="19"/>
      <c r="I778" s="19"/>
      <c r="J778" s="19"/>
      <c r="K778" s="19"/>
      <c r="L778" s="19"/>
      <c r="M778" s="19"/>
      <c r="N778" s="19"/>
      <c r="O778" s="19"/>
      <c r="P778" s="19"/>
      <c r="Q778" s="19"/>
      <c r="R778" s="19"/>
      <c r="S778" s="43">
        <v>8742</v>
      </c>
      <c r="T778" s="43">
        <v>203</v>
      </c>
      <c r="U778" s="43">
        <v>15131</v>
      </c>
      <c r="V778" s="14"/>
      <c r="W778" s="14"/>
      <c r="X778" s="14">
        <f t="shared" si="72"/>
        <v>0.59117044478223513</v>
      </c>
    </row>
    <row r="779" spans="1:24">
      <c r="A779" s="17" t="str">
        <f>VLOOKUP(C779,'Current OBD'!$B$6:$K$2098,4,0)</f>
        <v>King</v>
      </c>
      <c r="B779" s="17" t="str">
        <f>VLOOKUP(C779,'Current OBD'!$B$6:$K$2098,3,0)</f>
        <v>17-403</v>
      </c>
      <c r="C779" s="18">
        <v>665835</v>
      </c>
      <c r="D779" s="8" t="s">
        <v>3774</v>
      </c>
      <c r="E779" s="20" t="str">
        <f>IF(VLOOKUP(C779,'Current OBD'!$B$6:$AL$2097,23,0)="Yes","PK"," ")</f>
        <v xml:space="preserve"> </v>
      </c>
      <c r="F779" s="20" t="str">
        <f>IF(VLOOKUP(C779,'Current OBD'!$B$6:$AL$2097,24,0)="Yes","K"," ")</f>
        <v xml:space="preserve"> </v>
      </c>
      <c r="G779" s="20" t="str">
        <f>IF(VLOOKUP(C779,'Current OBD'!$B$6:$AL$2097,25,0)="Yes","1"," ")</f>
        <v xml:space="preserve"> </v>
      </c>
      <c r="H779" s="20" t="str">
        <f>IF(VLOOKUP(C779,'Current OBD'!$B$6:$AL$2097,26,0)="Yes","2"," ")</f>
        <v xml:space="preserve"> </v>
      </c>
      <c r="I779" s="20" t="str">
        <f>IF(VLOOKUP(C779,'Current OBD'!$B$6:$AL$2097,27,0)="Yes","3"," ")</f>
        <v xml:space="preserve"> </v>
      </c>
      <c r="J779" s="20" t="str">
        <f>IF(VLOOKUP(C779,'Current OBD'!$B$6:$AL$2097,28,0)="Yes","4"," ")</f>
        <v xml:space="preserve"> </v>
      </c>
      <c r="K779" s="20" t="str">
        <f>IF(VLOOKUP(C779,'Current OBD'!$B$6:$AL$2097,29,0)="Yes","5"," ")</f>
        <v xml:space="preserve"> </v>
      </c>
      <c r="L779" s="20" t="str">
        <f>IF(VLOOKUP(C779,'Current OBD'!$B$6:$AL$2097,30,0)="Yes","6"," ")</f>
        <v xml:space="preserve"> </v>
      </c>
      <c r="M779" s="20" t="str">
        <f>IF(VLOOKUP(C779,'Current OBD'!$B$6:$AL$2097,31,0)="Yes","7"," ")</f>
        <v xml:space="preserve"> </v>
      </c>
      <c r="N779" s="20" t="str">
        <f>IF(VLOOKUP(C779,'Current OBD'!$B$6:$AL$2097,32,0)="Yes","8"," ")</f>
        <v xml:space="preserve"> </v>
      </c>
      <c r="O779" s="20" t="str">
        <f>IF(VLOOKUP(C779,'Current OBD'!$B$6:$AL$2097,33,0)="Yes","9"," ")</f>
        <v>9</v>
      </c>
      <c r="P779" s="20" t="str">
        <f>IF(VLOOKUP(C779,'Current OBD'!$B$6:$AL$2097,34,0)="Yes","10"," ")</f>
        <v>10</v>
      </c>
      <c r="Q779" s="20" t="str">
        <f>IF(VLOOKUP(C779,'Current OBD'!$B$6:$AL$2097,35,0)="Yes","11"," ")</f>
        <v>11</v>
      </c>
      <c r="R779" s="20" t="str">
        <f>IF(VLOOKUP(C779,'Current OBD'!$B$6:$AL$2097,36,0)="Yes","12"," ")</f>
        <v>12</v>
      </c>
      <c r="S779" s="44">
        <v>255</v>
      </c>
      <c r="T779" s="44">
        <v>0</v>
      </c>
      <c r="U779" s="44">
        <v>255</v>
      </c>
      <c r="V779" s="12">
        <f t="shared" ref="V779:V805" si="73">S779/U779</f>
        <v>1</v>
      </c>
      <c r="W779" s="12">
        <f t="shared" ref="W779:W805" si="74">T779/U779</f>
        <v>0</v>
      </c>
      <c r="X779" s="12">
        <f t="shared" si="72"/>
        <v>1</v>
      </c>
    </row>
    <row r="780" spans="1:24">
      <c r="A780" s="17" t="str">
        <f>VLOOKUP(C780,'Current OBD'!$B$6:$K$2098,4,0)</f>
        <v>King</v>
      </c>
      <c r="B780" s="17" t="str">
        <f>VLOOKUP(C780,'Current OBD'!$B$6:$K$2098,3,0)</f>
        <v>17-403</v>
      </c>
      <c r="C780" s="18">
        <v>660869</v>
      </c>
      <c r="D780" s="8" t="s">
        <v>3777</v>
      </c>
      <c r="E780" s="20" t="str">
        <f>IF(VLOOKUP(C780,'Current OBD'!$B$6:$AL$2097,23,0)="Yes","PK"," ")</f>
        <v xml:space="preserve"> </v>
      </c>
      <c r="F780" s="20" t="str">
        <f>IF(VLOOKUP(C780,'Current OBD'!$B$6:$AL$2097,24,0)="Yes","K"," ")</f>
        <v>K</v>
      </c>
      <c r="G780" s="20" t="str">
        <f>IF(VLOOKUP(C780,'Current OBD'!$B$6:$AL$2097,25,0)="Yes","1"," ")</f>
        <v>1</v>
      </c>
      <c r="H780" s="20" t="str">
        <f>IF(VLOOKUP(C780,'Current OBD'!$B$6:$AL$2097,26,0)="Yes","2"," ")</f>
        <v>2</v>
      </c>
      <c r="I780" s="20" t="str">
        <f>IF(VLOOKUP(C780,'Current OBD'!$B$6:$AL$2097,27,0)="Yes","3"," ")</f>
        <v>3</v>
      </c>
      <c r="J780" s="20" t="str">
        <f>IF(VLOOKUP(C780,'Current OBD'!$B$6:$AL$2097,28,0)="Yes","4"," ")</f>
        <v>4</v>
      </c>
      <c r="K780" s="20" t="str">
        <f>IF(VLOOKUP(C780,'Current OBD'!$B$6:$AL$2097,29,0)="Yes","5"," ")</f>
        <v>5</v>
      </c>
      <c r="L780" s="20" t="str">
        <f>IF(VLOOKUP(C780,'Current OBD'!$B$6:$AL$2097,30,0)="Yes","6"," ")</f>
        <v xml:space="preserve"> </v>
      </c>
      <c r="M780" s="20" t="str">
        <f>IF(VLOOKUP(C780,'Current OBD'!$B$6:$AL$2097,31,0)="Yes","7"," ")</f>
        <v xml:space="preserve"> </v>
      </c>
      <c r="N780" s="20" t="str">
        <f>IF(VLOOKUP(C780,'Current OBD'!$B$6:$AL$2097,32,0)="Yes","8"," ")</f>
        <v xml:space="preserve"> </v>
      </c>
      <c r="O780" s="20" t="str">
        <f>IF(VLOOKUP(C780,'Current OBD'!$B$6:$AL$2097,33,0)="Yes","9"," ")</f>
        <v xml:space="preserve"> </v>
      </c>
      <c r="P780" s="20" t="str">
        <f>IF(VLOOKUP(C780,'Current OBD'!$B$6:$AL$2097,34,0)="Yes","10"," ")</f>
        <v xml:space="preserve"> </v>
      </c>
      <c r="Q780" s="20" t="str">
        <f>IF(VLOOKUP(C780,'Current OBD'!$B$6:$AL$2097,35,0)="Yes","11"," ")</f>
        <v xml:space="preserve"> </v>
      </c>
      <c r="R780" s="20" t="str">
        <f>IF(VLOOKUP(C780,'Current OBD'!$B$6:$AL$2097,36,0)="Yes","12"," ")</f>
        <v xml:space="preserve"> </v>
      </c>
      <c r="S780" s="44">
        <v>295</v>
      </c>
      <c r="T780" s="44">
        <v>0</v>
      </c>
      <c r="U780" s="44">
        <v>477</v>
      </c>
      <c r="V780" s="12">
        <f t="shared" si="73"/>
        <v>0.61844863731656186</v>
      </c>
      <c r="W780" s="12">
        <f t="shared" si="74"/>
        <v>0</v>
      </c>
      <c r="X780" s="12">
        <f t="shared" si="72"/>
        <v>0.61844863731656186</v>
      </c>
    </row>
    <row r="781" spans="1:24">
      <c r="A781" s="17" t="str">
        <f>VLOOKUP(C781,'Current OBD'!$B$6:$K$2098,4,0)</f>
        <v>King</v>
      </c>
      <c r="B781" s="17" t="str">
        <f>VLOOKUP(C781,'Current OBD'!$B$6:$K$2098,3,0)</f>
        <v>17-403</v>
      </c>
      <c r="C781" s="18">
        <v>660870</v>
      </c>
      <c r="D781" s="8" t="s">
        <v>3779</v>
      </c>
      <c r="E781" s="20" t="str">
        <f>IF(VLOOKUP(C781,'Current OBD'!$B$6:$AL$2097,23,0)="Yes","PK"," ")</f>
        <v xml:space="preserve"> </v>
      </c>
      <c r="F781" s="20" t="str">
        <f>IF(VLOOKUP(C781,'Current OBD'!$B$6:$AL$2097,24,0)="Yes","K"," ")</f>
        <v>K</v>
      </c>
      <c r="G781" s="20" t="str">
        <f>IF(VLOOKUP(C781,'Current OBD'!$B$6:$AL$2097,25,0)="Yes","1"," ")</f>
        <v>1</v>
      </c>
      <c r="H781" s="20" t="str">
        <f>IF(VLOOKUP(C781,'Current OBD'!$B$6:$AL$2097,26,0)="Yes","2"," ")</f>
        <v>2</v>
      </c>
      <c r="I781" s="20" t="str">
        <f>IF(VLOOKUP(C781,'Current OBD'!$B$6:$AL$2097,27,0)="Yes","3"," ")</f>
        <v>3</v>
      </c>
      <c r="J781" s="20" t="str">
        <f>IF(VLOOKUP(C781,'Current OBD'!$B$6:$AL$2097,28,0)="Yes","4"," ")</f>
        <v>4</v>
      </c>
      <c r="K781" s="20" t="str">
        <f>IF(VLOOKUP(C781,'Current OBD'!$B$6:$AL$2097,29,0)="Yes","5"," ")</f>
        <v>5</v>
      </c>
      <c r="L781" s="20" t="str">
        <f>IF(VLOOKUP(C781,'Current OBD'!$B$6:$AL$2097,30,0)="Yes","6"," ")</f>
        <v xml:space="preserve"> </v>
      </c>
      <c r="M781" s="20" t="str">
        <f>IF(VLOOKUP(C781,'Current OBD'!$B$6:$AL$2097,31,0)="Yes","7"," ")</f>
        <v xml:space="preserve"> </v>
      </c>
      <c r="N781" s="20" t="str">
        <f>IF(VLOOKUP(C781,'Current OBD'!$B$6:$AL$2097,32,0)="Yes","8"," ")</f>
        <v xml:space="preserve"> </v>
      </c>
      <c r="O781" s="20" t="str">
        <f>IF(VLOOKUP(C781,'Current OBD'!$B$6:$AL$2097,33,0)="Yes","9"," ")</f>
        <v xml:space="preserve"> </v>
      </c>
      <c r="P781" s="20" t="str">
        <f>IF(VLOOKUP(C781,'Current OBD'!$B$6:$AL$2097,34,0)="Yes","10"," ")</f>
        <v xml:space="preserve"> </v>
      </c>
      <c r="Q781" s="20" t="str">
        <f>IF(VLOOKUP(C781,'Current OBD'!$B$6:$AL$2097,35,0)="Yes","11"," ")</f>
        <v xml:space="preserve"> </v>
      </c>
      <c r="R781" s="20" t="str">
        <f>IF(VLOOKUP(C781,'Current OBD'!$B$6:$AL$2097,36,0)="Yes","12"," ")</f>
        <v xml:space="preserve"> </v>
      </c>
      <c r="S781" s="44">
        <v>300</v>
      </c>
      <c r="T781" s="44">
        <v>0</v>
      </c>
      <c r="U781" s="44">
        <v>388</v>
      </c>
      <c r="V781" s="12">
        <f t="shared" si="73"/>
        <v>0.77319587628865982</v>
      </c>
      <c r="W781" s="12">
        <f t="shared" si="74"/>
        <v>0</v>
      </c>
      <c r="X781" s="12">
        <f t="shared" si="72"/>
        <v>0.77319587628865982</v>
      </c>
    </row>
    <row r="782" spans="1:24">
      <c r="A782" s="17" t="str">
        <f>VLOOKUP(C782,'Current OBD'!$B$6:$K$2098,4,0)</f>
        <v>King</v>
      </c>
      <c r="B782" s="17" t="str">
        <f>VLOOKUP(C782,'Current OBD'!$B$6:$K$2098,3,0)</f>
        <v>17-403</v>
      </c>
      <c r="C782" s="18">
        <v>664067</v>
      </c>
      <c r="D782" s="8" t="s">
        <v>3781</v>
      </c>
      <c r="E782" s="20" t="str">
        <f>IF(VLOOKUP(C782,'Current OBD'!$B$6:$AL$2097,23,0)="Yes","PK"," ")</f>
        <v>PK</v>
      </c>
      <c r="F782" s="20" t="str">
        <f>IF(VLOOKUP(C782,'Current OBD'!$B$6:$AL$2097,24,0)="Yes","K"," ")</f>
        <v>K</v>
      </c>
      <c r="G782" s="20" t="str">
        <f>IF(VLOOKUP(C782,'Current OBD'!$B$6:$AL$2097,25,0)="Yes","1"," ")</f>
        <v>1</v>
      </c>
      <c r="H782" s="20" t="str">
        <f>IF(VLOOKUP(C782,'Current OBD'!$B$6:$AL$2097,26,0)="Yes","2"," ")</f>
        <v>2</v>
      </c>
      <c r="I782" s="20" t="str">
        <f>IF(VLOOKUP(C782,'Current OBD'!$B$6:$AL$2097,27,0)="Yes","3"," ")</f>
        <v>3</v>
      </c>
      <c r="J782" s="20" t="str">
        <f>IF(VLOOKUP(C782,'Current OBD'!$B$6:$AL$2097,28,0)="Yes","4"," ")</f>
        <v>4</v>
      </c>
      <c r="K782" s="20" t="str">
        <f>IF(VLOOKUP(C782,'Current OBD'!$B$6:$AL$2097,29,0)="Yes","5"," ")</f>
        <v>5</v>
      </c>
      <c r="L782" s="20" t="str">
        <f>IF(VLOOKUP(C782,'Current OBD'!$B$6:$AL$2097,30,0)="Yes","6"," ")</f>
        <v xml:space="preserve"> </v>
      </c>
      <c r="M782" s="20" t="str">
        <f>IF(VLOOKUP(C782,'Current OBD'!$B$6:$AL$2097,31,0)="Yes","7"," ")</f>
        <v xml:space="preserve"> </v>
      </c>
      <c r="N782" s="20" t="str">
        <f>IF(VLOOKUP(C782,'Current OBD'!$B$6:$AL$2097,32,0)="Yes","8"," ")</f>
        <v xml:space="preserve"> </v>
      </c>
      <c r="O782" s="20" t="str">
        <f>IF(VLOOKUP(C782,'Current OBD'!$B$6:$AL$2097,33,0)="Yes","9"," ")</f>
        <v xml:space="preserve"> </v>
      </c>
      <c r="P782" s="20" t="str">
        <f>IF(VLOOKUP(C782,'Current OBD'!$B$6:$AL$2097,34,0)="Yes","10"," ")</f>
        <v xml:space="preserve"> </v>
      </c>
      <c r="Q782" s="20" t="str">
        <f>IF(VLOOKUP(C782,'Current OBD'!$B$6:$AL$2097,35,0)="Yes","11"," ")</f>
        <v xml:space="preserve"> </v>
      </c>
      <c r="R782" s="20" t="str">
        <f>IF(VLOOKUP(C782,'Current OBD'!$B$6:$AL$2097,36,0)="Yes","12"," ")</f>
        <v xml:space="preserve"> </v>
      </c>
      <c r="S782" s="44">
        <v>366</v>
      </c>
      <c r="T782" s="44">
        <v>0</v>
      </c>
      <c r="U782" s="44">
        <v>400</v>
      </c>
      <c r="V782" s="12">
        <f t="shared" si="73"/>
        <v>0.91500000000000004</v>
      </c>
      <c r="W782" s="12">
        <f t="shared" si="74"/>
        <v>0</v>
      </c>
      <c r="X782" s="12">
        <f t="shared" si="72"/>
        <v>0.91500000000000004</v>
      </c>
    </row>
    <row r="783" spans="1:24">
      <c r="A783" s="17" t="str">
        <f>VLOOKUP(C783,'Current OBD'!$B$6:$K$2098,4,0)</f>
        <v>King</v>
      </c>
      <c r="B783" s="17" t="str">
        <f>VLOOKUP(C783,'Current OBD'!$B$6:$K$2098,3,0)</f>
        <v>17-403</v>
      </c>
      <c r="C783" s="18">
        <v>664382</v>
      </c>
      <c r="D783" s="8" t="s">
        <v>1183</v>
      </c>
      <c r="E783" s="20" t="str">
        <f>IF(VLOOKUP(C783,'Current OBD'!$B$6:$AL$2097,23,0)="Yes","PK"," ")</f>
        <v xml:space="preserve"> </v>
      </c>
      <c r="F783" s="20" t="str">
        <f>IF(VLOOKUP(C783,'Current OBD'!$B$6:$AL$2097,24,0)="Yes","K"," ")</f>
        <v>K</v>
      </c>
      <c r="G783" s="20" t="str">
        <f>IF(VLOOKUP(C783,'Current OBD'!$B$6:$AL$2097,25,0)="Yes","1"," ")</f>
        <v>1</v>
      </c>
      <c r="H783" s="20" t="str">
        <f>IF(VLOOKUP(C783,'Current OBD'!$B$6:$AL$2097,26,0)="Yes","2"," ")</f>
        <v>2</v>
      </c>
      <c r="I783" s="20" t="str">
        <f>IF(VLOOKUP(C783,'Current OBD'!$B$6:$AL$2097,27,0)="Yes","3"," ")</f>
        <v>3</v>
      </c>
      <c r="J783" s="20" t="str">
        <f>IF(VLOOKUP(C783,'Current OBD'!$B$6:$AL$2097,28,0)="Yes","4"," ")</f>
        <v>4</v>
      </c>
      <c r="K783" s="20" t="str">
        <f>IF(VLOOKUP(C783,'Current OBD'!$B$6:$AL$2097,29,0)="Yes","5"," ")</f>
        <v>5</v>
      </c>
      <c r="L783" s="20" t="str">
        <f>IF(VLOOKUP(C783,'Current OBD'!$B$6:$AL$2097,30,0)="Yes","6"," ")</f>
        <v xml:space="preserve"> </v>
      </c>
      <c r="M783" s="20" t="str">
        <f>IF(VLOOKUP(C783,'Current OBD'!$B$6:$AL$2097,31,0)="Yes","7"," ")</f>
        <v xml:space="preserve"> </v>
      </c>
      <c r="N783" s="20" t="str">
        <f>IF(VLOOKUP(C783,'Current OBD'!$B$6:$AL$2097,32,0)="Yes","8"," ")</f>
        <v xml:space="preserve"> </v>
      </c>
      <c r="O783" s="20" t="str">
        <f>IF(VLOOKUP(C783,'Current OBD'!$B$6:$AL$2097,33,0)="Yes","9"," ")</f>
        <v xml:space="preserve"> </v>
      </c>
      <c r="P783" s="20" t="str">
        <f>IF(VLOOKUP(C783,'Current OBD'!$B$6:$AL$2097,34,0)="Yes","10"," ")</f>
        <v xml:space="preserve"> </v>
      </c>
      <c r="Q783" s="20" t="str">
        <f>IF(VLOOKUP(C783,'Current OBD'!$B$6:$AL$2097,35,0)="Yes","11"," ")</f>
        <v xml:space="preserve"> </v>
      </c>
      <c r="R783" s="20" t="str">
        <f>IF(VLOOKUP(C783,'Current OBD'!$B$6:$AL$2097,36,0)="Yes","12"," ")</f>
        <v xml:space="preserve"> </v>
      </c>
      <c r="S783" s="44">
        <v>320</v>
      </c>
      <c r="T783" s="44">
        <v>0</v>
      </c>
      <c r="U783" s="44">
        <v>444</v>
      </c>
      <c r="V783" s="12">
        <f t="shared" si="73"/>
        <v>0.72072072072072069</v>
      </c>
      <c r="W783" s="12">
        <f t="shared" si="74"/>
        <v>0</v>
      </c>
      <c r="X783" s="12">
        <f t="shared" si="72"/>
        <v>0.72072072072072069</v>
      </c>
    </row>
    <row r="784" spans="1:24">
      <c r="A784" s="17" t="str">
        <f>VLOOKUP(C784,'Current OBD'!$B$6:$K$2098,4,0)</f>
        <v>King</v>
      </c>
      <c r="B784" s="17" t="str">
        <f>VLOOKUP(C784,'Current OBD'!$B$6:$K$2098,3,0)</f>
        <v>17-403</v>
      </c>
      <c r="C784" s="18">
        <v>664096</v>
      </c>
      <c r="D784" s="8" t="s">
        <v>3784</v>
      </c>
      <c r="E784" s="20" t="str">
        <f>IF(VLOOKUP(C784,'Current OBD'!$B$6:$AL$2097,23,0)="Yes","PK"," ")</f>
        <v xml:space="preserve"> </v>
      </c>
      <c r="F784" s="20" t="str">
        <f>IF(VLOOKUP(C784,'Current OBD'!$B$6:$AL$2097,24,0)="Yes","K"," ")</f>
        <v xml:space="preserve"> </v>
      </c>
      <c r="G784" s="20" t="str">
        <f>IF(VLOOKUP(C784,'Current OBD'!$B$6:$AL$2097,25,0)="Yes","1"," ")</f>
        <v xml:space="preserve"> </v>
      </c>
      <c r="H784" s="20" t="str">
        <f>IF(VLOOKUP(C784,'Current OBD'!$B$6:$AL$2097,26,0)="Yes","2"," ")</f>
        <v xml:space="preserve"> </v>
      </c>
      <c r="I784" s="20" t="str">
        <f>IF(VLOOKUP(C784,'Current OBD'!$B$6:$AL$2097,27,0)="Yes","3"," ")</f>
        <v xml:space="preserve"> </v>
      </c>
      <c r="J784" s="20" t="str">
        <f>IF(VLOOKUP(C784,'Current OBD'!$B$6:$AL$2097,28,0)="Yes","4"," ")</f>
        <v xml:space="preserve"> </v>
      </c>
      <c r="K784" s="20" t="str">
        <f>IF(VLOOKUP(C784,'Current OBD'!$B$6:$AL$2097,29,0)="Yes","5"," ")</f>
        <v xml:space="preserve"> </v>
      </c>
      <c r="L784" s="20" t="str">
        <f>IF(VLOOKUP(C784,'Current OBD'!$B$6:$AL$2097,30,0)="Yes","6"," ")</f>
        <v>6</v>
      </c>
      <c r="M784" s="20" t="str">
        <f>IF(VLOOKUP(C784,'Current OBD'!$B$6:$AL$2097,31,0)="Yes","7"," ")</f>
        <v>7</v>
      </c>
      <c r="N784" s="20" t="str">
        <f>IF(VLOOKUP(C784,'Current OBD'!$B$6:$AL$2097,32,0)="Yes","8"," ")</f>
        <v>8</v>
      </c>
      <c r="O784" s="20" t="str">
        <f>IF(VLOOKUP(C784,'Current OBD'!$B$6:$AL$2097,33,0)="Yes","9"," ")</f>
        <v xml:space="preserve"> </v>
      </c>
      <c r="P784" s="20" t="str">
        <f>IF(VLOOKUP(C784,'Current OBD'!$B$6:$AL$2097,34,0)="Yes","10"," ")</f>
        <v xml:space="preserve"> </v>
      </c>
      <c r="Q784" s="20" t="str">
        <f>IF(VLOOKUP(C784,'Current OBD'!$B$6:$AL$2097,35,0)="Yes","11"," ")</f>
        <v xml:space="preserve"> </v>
      </c>
      <c r="R784" s="20" t="str">
        <f>IF(VLOOKUP(C784,'Current OBD'!$B$6:$AL$2097,36,0)="Yes","12"," ")</f>
        <v xml:space="preserve"> </v>
      </c>
      <c r="S784" s="44">
        <v>531</v>
      </c>
      <c r="T784" s="44">
        <v>0</v>
      </c>
      <c r="U784" s="44">
        <v>636</v>
      </c>
      <c r="V784" s="12">
        <f t="shared" si="73"/>
        <v>0.83490566037735847</v>
      </c>
      <c r="W784" s="12">
        <f t="shared" si="74"/>
        <v>0</v>
      </c>
      <c r="X784" s="12">
        <f t="shared" si="72"/>
        <v>0.83490566037735847</v>
      </c>
    </row>
    <row r="785" spans="1:24">
      <c r="A785" s="17" t="str">
        <f>VLOOKUP(C785,'Current OBD'!$B$6:$K$2098,4,0)</f>
        <v>King</v>
      </c>
      <c r="B785" s="17" t="str">
        <f>VLOOKUP(C785,'Current OBD'!$B$6:$K$2098,3,0)</f>
        <v>17-403</v>
      </c>
      <c r="C785" s="18">
        <v>683769</v>
      </c>
      <c r="D785" s="8" t="s">
        <v>3786</v>
      </c>
      <c r="E785" s="20" t="str">
        <f>IF(VLOOKUP(C785,'Current OBD'!$B$6:$AL$2097,23,0)="Yes","PK"," ")</f>
        <v xml:space="preserve"> </v>
      </c>
      <c r="F785" s="20" t="str">
        <f>IF(VLOOKUP(C785,'Current OBD'!$B$6:$AL$2097,24,0)="Yes","K"," ")</f>
        <v>K</v>
      </c>
      <c r="G785" s="20" t="str">
        <f>IF(VLOOKUP(C785,'Current OBD'!$B$6:$AL$2097,25,0)="Yes","1"," ")</f>
        <v>1</v>
      </c>
      <c r="H785" s="20" t="str">
        <f>IF(VLOOKUP(C785,'Current OBD'!$B$6:$AL$2097,26,0)="Yes","2"," ")</f>
        <v>2</v>
      </c>
      <c r="I785" s="20" t="str">
        <f>IF(VLOOKUP(C785,'Current OBD'!$B$6:$AL$2097,27,0)="Yes","3"," ")</f>
        <v>3</v>
      </c>
      <c r="J785" s="20" t="str">
        <f>IF(VLOOKUP(C785,'Current OBD'!$B$6:$AL$2097,28,0)="Yes","4"," ")</f>
        <v>4</v>
      </c>
      <c r="K785" s="20" t="str">
        <f>IF(VLOOKUP(C785,'Current OBD'!$B$6:$AL$2097,29,0)="Yes","5"," ")</f>
        <v>5</v>
      </c>
      <c r="L785" s="20" t="str">
        <f>IF(VLOOKUP(C785,'Current OBD'!$B$6:$AL$2097,30,0)="Yes","6"," ")</f>
        <v>6</v>
      </c>
      <c r="M785" s="20" t="str">
        <f>IF(VLOOKUP(C785,'Current OBD'!$B$6:$AL$2097,31,0)="Yes","7"," ")</f>
        <v>7</v>
      </c>
      <c r="N785" s="20" t="str">
        <f>IF(VLOOKUP(C785,'Current OBD'!$B$6:$AL$2097,32,0)="Yes","8"," ")</f>
        <v>8</v>
      </c>
      <c r="O785" s="20" t="str">
        <f>IF(VLOOKUP(C785,'Current OBD'!$B$6:$AL$2097,33,0)="Yes","9"," ")</f>
        <v>9</v>
      </c>
      <c r="P785" s="20" t="str">
        <f>IF(VLOOKUP(C785,'Current OBD'!$B$6:$AL$2097,34,0)="Yes","10"," ")</f>
        <v>10</v>
      </c>
      <c r="Q785" s="20" t="str">
        <f>IF(VLOOKUP(C785,'Current OBD'!$B$6:$AL$2097,35,0)="Yes","11"," ")</f>
        <v>11</v>
      </c>
      <c r="R785" s="20" t="str">
        <f>IF(VLOOKUP(C785,'Current OBD'!$B$6:$AL$2097,36,0)="Yes","12"," ")</f>
        <v>12</v>
      </c>
      <c r="S785" s="44">
        <v>13</v>
      </c>
      <c r="T785" s="44">
        <v>8</v>
      </c>
      <c r="U785" s="44">
        <v>136</v>
      </c>
      <c r="V785" s="12">
        <f t="shared" si="73"/>
        <v>9.5588235294117641E-2</v>
      </c>
      <c r="W785" s="12">
        <f t="shared" si="74"/>
        <v>5.8823529411764705E-2</v>
      </c>
      <c r="X785" s="12">
        <f t="shared" si="72"/>
        <v>0.15441176470588236</v>
      </c>
    </row>
    <row r="786" spans="1:24">
      <c r="A786" s="17" t="str">
        <f>VLOOKUP(C786,'Current OBD'!$B$6:$K$2098,4,0)</f>
        <v>King</v>
      </c>
      <c r="B786" s="17" t="str">
        <f>VLOOKUP(C786,'Current OBD'!$B$6:$K$2098,3,0)</f>
        <v>17-403</v>
      </c>
      <c r="C786" s="18">
        <v>660873</v>
      </c>
      <c r="D786" s="8" t="s">
        <v>1265</v>
      </c>
      <c r="E786" s="20" t="str">
        <f>IF(VLOOKUP(C786,'Current OBD'!$B$6:$AL$2097,23,0)="Yes","PK"," ")</f>
        <v xml:space="preserve"> </v>
      </c>
      <c r="F786" s="20" t="str">
        <f>IF(VLOOKUP(C786,'Current OBD'!$B$6:$AL$2097,24,0)="Yes","K"," ")</f>
        <v>K</v>
      </c>
      <c r="G786" s="20" t="str">
        <f>IF(VLOOKUP(C786,'Current OBD'!$B$6:$AL$2097,25,0)="Yes","1"," ")</f>
        <v>1</v>
      </c>
      <c r="H786" s="20" t="str">
        <f>IF(VLOOKUP(C786,'Current OBD'!$B$6:$AL$2097,26,0)="Yes","2"," ")</f>
        <v>2</v>
      </c>
      <c r="I786" s="20" t="str">
        <f>IF(VLOOKUP(C786,'Current OBD'!$B$6:$AL$2097,27,0)="Yes","3"," ")</f>
        <v>3</v>
      </c>
      <c r="J786" s="20" t="str">
        <f>IF(VLOOKUP(C786,'Current OBD'!$B$6:$AL$2097,28,0)="Yes","4"," ")</f>
        <v>4</v>
      </c>
      <c r="K786" s="20" t="str">
        <f>IF(VLOOKUP(C786,'Current OBD'!$B$6:$AL$2097,29,0)="Yes","5"," ")</f>
        <v>5</v>
      </c>
      <c r="L786" s="20" t="str">
        <f>IF(VLOOKUP(C786,'Current OBD'!$B$6:$AL$2097,30,0)="Yes","6"," ")</f>
        <v xml:space="preserve"> </v>
      </c>
      <c r="M786" s="20" t="str">
        <f>IF(VLOOKUP(C786,'Current OBD'!$B$6:$AL$2097,31,0)="Yes","7"," ")</f>
        <v xml:space="preserve"> </v>
      </c>
      <c r="N786" s="20" t="str">
        <f>IF(VLOOKUP(C786,'Current OBD'!$B$6:$AL$2097,32,0)="Yes","8"," ")</f>
        <v xml:space="preserve"> </v>
      </c>
      <c r="O786" s="20" t="str">
        <f>IF(VLOOKUP(C786,'Current OBD'!$B$6:$AL$2097,33,0)="Yes","9"," ")</f>
        <v xml:space="preserve"> </v>
      </c>
      <c r="P786" s="20" t="str">
        <f>IF(VLOOKUP(C786,'Current OBD'!$B$6:$AL$2097,34,0)="Yes","10"," ")</f>
        <v xml:space="preserve"> </v>
      </c>
      <c r="Q786" s="20" t="str">
        <f>IF(VLOOKUP(C786,'Current OBD'!$B$6:$AL$2097,35,0)="Yes","11"," ")</f>
        <v xml:space="preserve"> </v>
      </c>
      <c r="R786" s="20" t="str">
        <f>IF(VLOOKUP(C786,'Current OBD'!$B$6:$AL$2097,36,0)="Yes","12"," ")</f>
        <v xml:space="preserve"> </v>
      </c>
      <c r="S786" s="44">
        <v>120</v>
      </c>
      <c r="T786" s="44">
        <v>0</v>
      </c>
      <c r="U786" s="44">
        <v>468</v>
      </c>
      <c r="V786" s="12">
        <f t="shared" si="73"/>
        <v>0.25641025641025639</v>
      </c>
      <c r="W786" s="12">
        <f t="shared" si="74"/>
        <v>0</v>
      </c>
      <c r="X786" s="12">
        <f t="shared" si="72"/>
        <v>0.25641025641025639</v>
      </c>
    </row>
    <row r="787" spans="1:24">
      <c r="A787" s="17" t="str">
        <f>VLOOKUP(C787,'Current OBD'!$B$6:$K$2098,4,0)</f>
        <v>King</v>
      </c>
      <c r="B787" s="17" t="str">
        <f>VLOOKUP(C787,'Current OBD'!$B$6:$K$2098,3,0)</f>
        <v>17-403</v>
      </c>
      <c r="C787" s="18">
        <v>664720</v>
      </c>
      <c r="D787" s="8" t="s">
        <v>3790</v>
      </c>
      <c r="E787" s="20" t="str">
        <f>IF(VLOOKUP(C787,'Current OBD'!$B$6:$AL$2097,23,0)="Yes","PK"," ")</f>
        <v xml:space="preserve"> </v>
      </c>
      <c r="F787" s="20" t="str">
        <f>IF(VLOOKUP(C787,'Current OBD'!$B$6:$AL$2097,24,0)="Yes","K"," ")</f>
        <v xml:space="preserve"> </v>
      </c>
      <c r="G787" s="20" t="str">
        <f>IF(VLOOKUP(C787,'Current OBD'!$B$6:$AL$2097,25,0)="Yes","1"," ")</f>
        <v xml:space="preserve"> </v>
      </c>
      <c r="H787" s="20" t="str">
        <f>IF(VLOOKUP(C787,'Current OBD'!$B$6:$AL$2097,26,0)="Yes","2"," ")</f>
        <v xml:space="preserve"> </v>
      </c>
      <c r="I787" s="20" t="str">
        <f>IF(VLOOKUP(C787,'Current OBD'!$B$6:$AL$2097,27,0)="Yes","3"," ")</f>
        <v xml:space="preserve"> </v>
      </c>
      <c r="J787" s="20" t="str">
        <f>IF(VLOOKUP(C787,'Current OBD'!$B$6:$AL$2097,28,0)="Yes","4"," ")</f>
        <v xml:space="preserve"> </v>
      </c>
      <c r="K787" s="20" t="str">
        <f>IF(VLOOKUP(C787,'Current OBD'!$B$6:$AL$2097,29,0)="Yes","5"," ")</f>
        <v xml:space="preserve"> </v>
      </c>
      <c r="L787" s="20" t="str">
        <f>IF(VLOOKUP(C787,'Current OBD'!$B$6:$AL$2097,30,0)="Yes","6"," ")</f>
        <v xml:space="preserve"> </v>
      </c>
      <c r="M787" s="20" t="str">
        <f>IF(VLOOKUP(C787,'Current OBD'!$B$6:$AL$2097,31,0)="Yes","7"," ")</f>
        <v xml:space="preserve"> </v>
      </c>
      <c r="N787" s="20" t="str">
        <f>IF(VLOOKUP(C787,'Current OBD'!$B$6:$AL$2097,32,0)="Yes","8"," ")</f>
        <v xml:space="preserve"> </v>
      </c>
      <c r="O787" s="20" t="str">
        <f>IF(VLOOKUP(C787,'Current OBD'!$B$6:$AL$2097,33,0)="Yes","9"," ")</f>
        <v>9</v>
      </c>
      <c r="P787" s="20" t="str">
        <f>IF(VLOOKUP(C787,'Current OBD'!$B$6:$AL$2097,34,0)="Yes","10"," ")</f>
        <v>10</v>
      </c>
      <c r="Q787" s="20" t="str">
        <f>IF(VLOOKUP(C787,'Current OBD'!$B$6:$AL$2097,35,0)="Yes","11"," ")</f>
        <v>11</v>
      </c>
      <c r="R787" s="20" t="str">
        <f>IF(VLOOKUP(C787,'Current OBD'!$B$6:$AL$2097,36,0)="Yes","12"," ")</f>
        <v>12</v>
      </c>
      <c r="S787" s="44">
        <v>408</v>
      </c>
      <c r="T787" s="44">
        <v>137</v>
      </c>
      <c r="U787" s="44">
        <v>1831</v>
      </c>
      <c r="V787" s="12">
        <f t="shared" si="73"/>
        <v>0.22282905516111415</v>
      </c>
      <c r="W787" s="12">
        <f t="shared" si="74"/>
        <v>7.4822501365374119E-2</v>
      </c>
      <c r="X787" s="12">
        <f t="shared" si="72"/>
        <v>0.29765155652648828</v>
      </c>
    </row>
    <row r="788" spans="1:24">
      <c r="A788" s="17" t="str">
        <f>VLOOKUP(C788,'Current OBD'!$B$6:$K$2098,4,0)</f>
        <v>King</v>
      </c>
      <c r="B788" s="17" t="str">
        <f>VLOOKUP(C788,'Current OBD'!$B$6:$K$2098,3,0)</f>
        <v>17-403</v>
      </c>
      <c r="C788" s="18">
        <v>664647</v>
      </c>
      <c r="D788" s="8" t="s">
        <v>3792</v>
      </c>
      <c r="E788" s="20" t="str">
        <f>IF(VLOOKUP(C788,'Current OBD'!$B$6:$AL$2097,23,0)="Yes","PK"," ")</f>
        <v xml:space="preserve"> </v>
      </c>
      <c r="F788" s="20" t="str">
        <f>IF(VLOOKUP(C788,'Current OBD'!$B$6:$AL$2097,24,0)="Yes","K"," ")</f>
        <v>K</v>
      </c>
      <c r="G788" s="20" t="str">
        <f>IF(VLOOKUP(C788,'Current OBD'!$B$6:$AL$2097,25,0)="Yes","1"," ")</f>
        <v>1</v>
      </c>
      <c r="H788" s="20" t="str">
        <f>IF(VLOOKUP(C788,'Current OBD'!$B$6:$AL$2097,26,0)="Yes","2"," ")</f>
        <v>2</v>
      </c>
      <c r="I788" s="20" t="str">
        <f>IF(VLOOKUP(C788,'Current OBD'!$B$6:$AL$2097,27,0)="Yes","3"," ")</f>
        <v>3</v>
      </c>
      <c r="J788" s="20" t="str">
        <f>IF(VLOOKUP(C788,'Current OBD'!$B$6:$AL$2097,28,0)="Yes","4"," ")</f>
        <v>4</v>
      </c>
      <c r="K788" s="20" t="str">
        <f>IF(VLOOKUP(C788,'Current OBD'!$B$6:$AL$2097,29,0)="Yes","5"," ")</f>
        <v>5</v>
      </c>
      <c r="L788" s="20" t="str">
        <f>IF(VLOOKUP(C788,'Current OBD'!$B$6:$AL$2097,30,0)="Yes","6"," ")</f>
        <v xml:space="preserve"> </v>
      </c>
      <c r="M788" s="20" t="str">
        <f>IF(VLOOKUP(C788,'Current OBD'!$B$6:$AL$2097,31,0)="Yes","7"," ")</f>
        <v xml:space="preserve"> </v>
      </c>
      <c r="N788" s="20" t="str">
        <f>IF(VLOOKUP(C788,'Current OBD'!$B$6:$AL$2097,32,0)="Yes","8"," ")</f>
        <v xml:space="preserve"> </v>
      </c>
      <c r="O788" s="20" t="str">
        <f>IF(VLOOKUP(C788,'Current OBD'!$B$6:$AL$2097,33,0)="Yes","9"," ")</f>
        <v xml:space="preserve"> </v>
      </c>
      <c r="P788" s="20" t="str">
        <f>IF(VLOOKUP(C788,'Current OBD'!$B$6:$AL$2097,34,0)="Yes","10"," ")</f>
        <v xml:space="preserve"> </v>
      </c>
      <c r="Q788" s="20" t="str">
        <f>IF(VLOOKUP(C788,'Current OBD'!$B$6:$AL$2097,35,0)="Yes","11"," ")</f>
        <v xml:space="preserve"> </v>
      </c>
      <c r="R788" s="20" t="str">
        <f>IF(VLOOKUP(C788,'Current OBD'!$B$6:$AL$2097,36,0)="Yes","12"," ")</f>
        <v xml:space="preserve"> </v>
      </c>
      <c r="S788" s="44">
        <v>357</v>
      </c>
      <c r="T788" s="44">
        <v>0</v>
      </c>
      <c r="U788" s="44">
        <v>399</v>
      </c>
      <c r="V788" s="12">
        <f t="shared" si="73"/>
        <v>0.89473684210526316</v>
      </c>
      <c r="W788" s="12">
        <f t="shared" si="74"/>
        <v>0</v>
      </c>
      <c r="X788" s="12">
        <f t="shared" si="72"/>
        <v>0.89473684210526316</v>
      </c>
    </row>
    <row r="789" spans="1:24">
      <c r="A789" s="17" t="str">
        <f>VLOOKUP(C789,'Current OBD'!$B$6:$K$2098,4,0)</f>
        <v>King</v>
      </c>
      <c r="B789" s="17" t="str">
        <f>VLOOKUP(C789,'Current OBD'!$B$6:$K$2098,3,0)</f>
        <v>17-403</v>
      </c>
      <c r="C789" s="18">
        <v>687642</v>
      </c>
      <c r="D789" s="8" t="s">
        <v>3794</v>
      </c>
      <c r="E789" s="20" t="str">
        <f>IF(VLOOKUP(C789,'Current OBD'!$B$6:$AL$2097,23,0)="Yes","PK"," ")</f>
        <v xml:space="preserve"> </v>
      </c>
      <c r="F789" s="20" t="str">
        <f>IF(VLOOKUP(C789,'Current OBD'!$B$6:$AL$2097,24,0)="Yes","K"," ")</f>
        <v>K</v>
      </c>
      <c r="G789" s="20" t="str">
        <f>IF(VLOOKUP(C789,'Current OBD'!$B$6:$AL$2097,25,0)="Yes","1"," ")</f>
        <v>1</v>
      </c>
      <c r="H789" s="20" t="str">
        <f>IF(VLOOKUP(C789,'Current OBD'!$B$6:$AL$2097,26,0)="Yes","2"," ")</f>
        <v>2</v>
      </c>
      <c r="I789" s="20" t="str">
        <f>IF(VLOOKUP(C789,'Current OBD'!$B$6:$AL$2097,27,0)="Yes","3"," ")</f>
        <v>3</v>
      </c>
      <c r="J789" s="20" t="str">
        <f>IF(VLOOKUP(C789,'Current OBD'!$B$6:$AL$2097,28,0)="Yes","4"," ")</f>
        <v>4</v>
      </c>
      <c r="K789" s="20" t="str">
        <f>IF(VLOOKUP(C789,'Current OBD'!$B$6:$AL$2097,29,0)="Yes","5"," ")</f>
        <v>5</v>
      </c>
      <c r="L789" s="20" t="str">
        <f>IF(VLOOKUP(C789,'Current OBD'!$B$6:$AL$2097,30,0)="Yes","6"," ")</f>
        <v xml:space="preserve"> </v>
      </c>
      <c r="M789" s="20" t="str">
        <f>IF(VLOOKUP(C789,'Current OBD'!$B$6:$AL$2097,31,0)="Yes","7"," ")</f>
        <v xml:space="preserve"> </v>
      </c>
      <c r="N789" s="20" t="str">
        <f>IF(VLOOKUP(C789,'Current OBD'!$B$6:$AL$2097,32,0)="Yes","8"," ")</f>
        <v xml:space="preserve"> </v>
      </c>
      <c r="O789" s="20" t="str">
        <f>IF(VLOOKUP(C789,'Current OBD'!$B$6:$AL$2097,33,0)="Yes","9"," ")</f>
        <v xml:space="preserve"> </v>
      </c>
      <c r="P789" s="20" t="str">
        <f>IF(VLOOKUP(C789,'Current OBD'!$B$6:$AL$2097,34,0)="Yes","10"," ")</f>
        <v xml:space="preserve"> </v>
      </c>
      <c r="Q789" s="20" t="str">
        <f>IF(VLOOKUP(C789,'Current OBD'!$B$6:$AL$2097,35,0)="Yes","11"," ")</f>
        <v xml:space="preserve"> </v>
      </c>
      <c r="R789" s="20" t="str">
        <f>IF(VLOOKUP(C789,'Current OBD'!$B$6:$AL$2097,36,0)="Yes","12"," ")</f>
        <v xml:space="preserve"> </v>
      </c>
      <c r="S789" s="44">
        <v>326</v>
      </c>
      <c r="T789" s="44">
        <v>0</v>
      </c>
      <c r="U789" s="44">
        <v>509</v>
      </c>
      <c r="V789" s="12">
        <f t="shared" si="73"/>
        <v>0.64047151277013747</v>
      </c>
      <c r="W789" s="12">
        <f t="shared" si="74"/>
        <v>0</v>
      </c>
      <c r="X789" s="12">
        <f t="shared" si="72"/>
        <v>0.64047151277013747</v>
      </c>
    </row>
    <row r="790" spans="1:24">
      <c r="A790" s="17" t="str">
        <f>VLOOKUP(C790,'Current OBD'!$B$6:$K$2098,4,0)</f>
        <v>King</v>
      </c>
      <c r="B790" s="17" t="str">
        <f>VLOOKUP(C790,'Current OBD'!$B$6:$K$2098,3,0)</f>
        <v>17-403</v>
      </c>
      <c r="C790" s="18">
        <v>665137</v>
      </c>
      <c r="D790" s="8" t="s">
        <v>3796</v>
      </c>
      <c r="E790" s="20" t="str">
        <f>IF(VLOOKUP(C790,'Current OBD'!$B$6:$AL$2097,23,0)="Yes","PK"," ")</f>
        <v xml:space="preserve"> </v>
      </c>
      <c r="F790" s="20" t="str">
        <f>IF(VLOOKUP(C790,'Current OBD'!$B$6:$AL$2097,24,0)="Yes","K"," ")</f>
        <v>K</v>
      </c>
      <c r="G790" s="20" t="str">
        <f>IF(VLOOKUP(C790,'Current OBD'!$B$6:$AL$2097,25,0)="Yes","1"," ")</f>
        <v>1</v>
      </c>
      <c r="H790" s="20" t="str">
        <f>IF(VLOOKUP(C790,'Current OBD'!$B$6:$AL$2097,26,0)="Yes","2"," ")</f>
        <v>2</v>
      </c>
      <c r="I790" s="20" t="str">
        <f>IF(VLOOKUP(C790,'Current OBD'!$B$6:$AL$2097,27,0)="Yes","3"," ")</f>
        <v>3</v>
      </c>
      <c r="J790" s="20" t="str">
        <f>IF(VLOOKUP(C790,'Current OBD'!$B$6:$AL$2097,28,0)="Yes","4"," ")</f>
        <v>4</v>
      </c>
      <c r="K790" s="20" t="str">
        <f>IF(VLOOKUP(C790,'Current OBD'!$B$6:$AL$2097,29,0)="Yes","5"," ")</f>
        <v>5</v>
      </c>
      <c r="L790" s="20" t="str">
        <f>IF(VLOOKUP(C790,'Current OBD'!$B$6:$AL$2097,30,0)="Yes","6"," ")</f>
        <v xml:space="preserve"> </v>
      </c>
      <c r="M790" s="20" t="str">
        <f>IF(VLOOKUP(C790,'Current OBD'!$B$6:$AL$2097,31,0)="Yes","7"," ")</f>
        <v xml:space="preserve"> </v>
      </c>
      <c r="N790" s="20" t="str">
        <f>IF(VLOOKUP(C790,'Current OBD'!$B$6:$AL$2097,32,0)="Yes","8"," ")</f>
        <v xml:space="preserve"> </v>
      </c>
      <c r="O790" s="20" t="str">
        <f>IF(VLOOKUP(C790,'Current OBD'!$B$6:$AL$2097,33,0)="Yes","9"," ")</f>
        <v xml:space="preserve"> </v>
      </c>
      <c r="P790" s="20" t="str">
        <f>IF(VLOOKUP(C790,'Current OBD'!$B$6:$AL$2097,34,0)="Yes","10"," ")</f>
        <v xml:space="preserve"> </v>
      </c>
      <c r="Q790" s="20" t="str">
        <f>IF(VLOOKUP(C790,'Current OBD'!$B$6:$AL$2097,35,0)="Yes","11"," ")</f>
        <v xml:space="preserve"> </v>
      </c>
      <c r="R790" s="20" t="str">
        <f>IF(VLOOKUP(C790,'Current OBD'!$B$6:$AL$2097,36,0)="Yes","12"," ")</f>
        <v xml:space="preserve"> </v>
      </c>
      <c r="S790" s="44">
        <v>195</v>
      </c>
      <c r="T790" s="44">
        <v>0</v>
      </c>
      <c r="U790" s="44">
        <v>297</v>
      </c>
      <c r="V790" s="12">
        <f t="shared" si="73"/>
        <v>0.65656565656565657</v>
      </c>
      <c r="W790" s="12">
        <f t="shared" si="74"/>
        <v>0</v>
      </c>
      <c r="X790" s="12">
        <f t="shared" si="72"/>
        <v>0.65656565656565657</v>
      </c>
    </row>
    <row r="791" spans="1:24">
      <c r="A791" s="17" t="str">
        <f>VLOOKUP(C791,'Current OBD'!$B$6:$K$2098,4,0)</f>
        <v>King</v>
      </c>
      <c r="B791" s="17" t="str">
        <f>VLOOKUP(C791,'Current OBD'!$B$6:$K$2098,3,0)</f>
        <v>17-403</v>
      </c>
      <c r="C791" s="18">
        <v>660875</v>
      </c>
      <c r="D791" s="8" t="s">
        <v>3798</v>
      </c>
      <c r="E791" s="20" t="str">
        <f>IF(VLOOKUP(C791,'Current OBD'!$B$6:$AL$2097,23,0)="Yes","PK"," ")</f>
        <v xml:space="preserve"> </v>
      </c>
      <c r="F791" s="20" t="str">
        <f>IF(VLOOKUP(C791,'Current OBD'!$B$6:$AL$2097,24,0)="Yes","K"," ")</f>
        <v>K</v>
      </c>
      <c r="G791" s="20" t="str">
        <f>IF(VLOOKUP(C791,'Current OBD'!$B$6:$AL$2097,25,0)="Yes","1"," ")</f>
        <v>1</v>
      </c>
      <c r="H791" s="20" t="str">
        <f>IF(VLOOKUP(C791,'Current OBD'!$B$6:$AL$2097,26,0)="Yes","2"," ")</f>
        <v>2</v>
      </c>
      <c r="I791" s="20" t="str">
        <f>IF(VLOOKUP(C791,'Current OBD'!$B$6:$AL$2097,27,0)="Yes","3"," ")</f>
        <v>3</v>
      </c>
      <c r="J791" s="20" t="str">
        <f>IF(VLOOKUP(C791,'Current OBD'!$B$6:$AL$2097,28,0)="Yes","4"," ")</f>
        <v>4</v>
      </c>
      <c r="K791" s="20" t="str">
        <f>IF(VLOOKUP(C791,'Current OBD'!$B$6:$AL$2097,29,0)="Yes","5"," ")</f>
        <v>5</v>
      </c>
      <c r="L791" s="20" t="str">
        <f>IF(VLOOKUP(C791,'Current OBD'!$B$6:$AL$2097,30,0)="Yes","6"," ")</f>
        <v xml:space="preserve"> </v>
      </c>
      <c r="M791" s="20" t="str">
        <f>IF(VLOOKUP(C791,'Current OBD'!$B$6:$AL$2097,31,0)="Yes","7"," ")</f>
        <v xml:space="preserve"> </v>
      </c>
      <c r="N791" s="20" t="str">
        <f>IF(VLOOKUP(C791,'Current OBD'!$B$6:$AL$2097,32,0)="Yes","8"," ")</f>
        <v xml:space="preserve"> </v>
      </c>
      <c r="O791" s="20" t="str">
        <f>IF(VLOOKUP(C791,'Current OBD'!$B$6:$AL$2097,33,0)="Yes","9"," ")</f>
        <v xml:space="preserve"> </v>
      </c>
      <c r="P791" s="20" t="str">
        <f>IF(VLOOKUP(C791,'Current OBD'!$B$6:$AL$2097,34,0)="Yes","10"," ")</f>
        <v xml:space="preserve"> </v>
      </c>
      <c r="Q791" s="20" t="str">
        <f>IF(VLOOKUP(C791,'Current OBD'!$B$6:$AL$2097,35,0)="Yes","11"," ")</f>
        <v xml:space="preserve"> </v>
      </c>
      <c r="R791" s="20" t="str">
        <f>IF(VLOOKUP(C791,'Current OBD'!$B$6:$AL$2097,36,0)="Yes","12"," ")</f>
        <v xml:space="preserve"> </v>
      </c>
      <c r="S791" s="44">
        <v>202</v>
      </c>
      <c r="T791" s="44">
        <v>0</v>
      </c>
      <c r="U791" s="44">
        <v>499</v>
      </c>
      <c r="V791" s="12">
        <f t="shared" si="73"/>
        <v>0.40480961923847697</v>
      </c>
      <c r="W791" s="12">
        <f t="shared" si="74"/>
        <v>0</v>
      </c>
      <c r="X791" s="12">
        <f t="shared" si="72"/>
        <v>0.40480961923847697</v>
      </c>
    </row>
    <row r="792" spans="1:24">
      <c r="A792" s="17" t="str">
        <f>VLOOKUP(C792,'Current OBD'!$B$6:$K$2098,4,0)</f>
        <v>King</v>
      </c>
      <c r="B792" s="17" t="str">
        <f>VLOOKUP(C792,'Current OBD'!$B$6:$K$2098,3,0)</f>
        <v>17-403</v>
      </c>
      <c r="C792" s="18">
        <v>664403</v>
      </c>
      <c r="D792" s="8" t="s">
        <v>3800</v>
      </c>
      <c r="E792" s="20" t="str">
        <f>IF(VLOOKUP(C792,'Current OBD'!$B$6:$AL$2097,23,0)="Yes","PK"," ")</f>
        <v xml:space="preserve"> </v>
      </c>
      <c r="F792" s="20" t="str">
        <f>IF(VLOOKUP(C792,'Current OBD'!$B$6:$AL$2097,24,0)="Yes","K"," ")</f>
        <v>K</v>
      </c>
      <c r="G792" s="20" t="str">
        <f>IF(VLOOKUP(C792,'Current OBD'!$B$6:$AL$2097,25,0)="Yes","1"," ")</f>
        <v>1</v>
      </c>
      <c r="H792" s="20" t="str">
        <f>IF(VLOOKUP(C792,'Current OBD'!$B$6:$AL$2097,26,0)="Yes","2"," ")</f>
        <v>2</v>
      </c>
      <c r="I792" s="20" t="str">
        <f>IF(VLOOKUP(C792,'Current OBD'!$B$6:$AL$2097,27,0)="Yes","3"," ")</f>
        <v>3</v>
      </c>
      <c r="J792" s="20" t="str">
        <f>IF(VLOOKUP(C792,'Current OBD'!$B$6:$AL$2097,28,0)="Yes","4"," ")</f>
        <v>4</v>
      </c>
      <c r="K792" s="20" t="str">
        <f>IF(VLOOKUP(C792,'Current OBD'!$B$6:$AL$2097,29,0)="Yes","5"," ")</f>
        <v>5</v>
      </c>
      <c r="L792" s="20" t="str">
        <f>IF(VLOOKUP(C792,'Current OBD'!$B$6:$AL$2097,30,0)="Yes","6"," ")</f>
        <v xml:space="preserve"> </v>
      </c>
      <c r="M792" s="20" t="str">
        <f>IF(VLOOKUP(C792,'Current OBD'!$B$6:$AL$2097,31,0)="Yes","7"," ")</f>
        <v xml:space="preserve"> </v>
      </c>
      <c r="N792" s="20" t="str">
        <f>IF(VLOOKUP(C792,'Current OBD'!$B$6:$AL$2097,32,0)="Yes","8"," ")</f>
        <v xml:space="preserve"> </v>
      </c>
      <c r="O792" s="20" t="str">
        <f>IF(VLOOKUP(C792,'Current OBD'!$B$6:$AL$2097,33,0)="Yes","9"," ")</f>
        <v xml:space="preserve"> </v>
      </c>
      <c r="P792" s="20" t="str">
        <f>IF(VLOOKUP(C792,'Current OBD'!$B$6:$AL$2097,34,0)="Yes","10"," ")</f>
        <v xml:space="preserve"> </v>
      </c>
      <c r="Q792" s="20" t="str">
        <f>IF(VLOOKUP(C792,'Current OBD'!$B$6:$AL$2097,35,0)="Yes","11"," ")</f>
        <v xml:space="preserve"> </v>
      </c>
      <c r="R792" s="20" t="str">
        <f>IF(VLOOKUP(C792,'Current OBD'!$B$6:$AL$2097,36,0)="Yes","12"," ")</f>
        <v xml:space="preserve"> </v>
      </c>
      <c r="S792" s="44">
        <v>326</v>
      </c>
      <c r="T792" s="44">
        <v>0</v>
      </c>
      <c r="U792" s="44">
        <v>326</v>
      </c>
      <c r="V792" s="12">
        <f t="shared" si="73"/>
        <v>1</v>
      </c>
      <c r="W792" s="12">
        <f t="shared" si="74"/>
        <v>0</v>
      </c>
      <c r="X792" s="12">
        <f t="shared" si="72"/>
        <v>1</v>
      </c>
    </row>
    <row r="793" spans="1:24">
      <c r="A793" s="17" t="str">
        <f>VLOOKUP(C793,'Current OBD'!$B$6:$K$2098,4,0)</f>
        <v>King</v>
      </c>
      <c r="B793" s="17" t="str">
        <f>VLOOKUP(C793,'Current OBD'!$B$6:$K$2098,3,0)</f>
        <v>17-403</v>
      </c>
      <c r="C793" s="18">
        <v>664721</v>
      </c>
      <c r="D793" s="8" t="s">
        <v>3802</v>
      </c>
      <c r="E793" s="20" t="str">
        <f>IF(VLOOKUP(C793,'Current OBD'!$B$6:$AL$2097,23,0)="Yes","PK"," ")</f>
        <v xml:space="preserve"> </v>
      </c>
      <c r="F793" s="20" t="str">
        <f>IF(VLOOKUP(C793,'Current OBD'!$B$6:$AL$2097,24,0)="Yes","K"," ")</f>
        <v xml:space="preserve"> </v>
      </c>
      <c r="G793" s="20" t="str">
        <f>IF(VLOOKUP(C793,'Current OBD'!$B$6:$AL$2097,25,0)="Yes","1"," ")</f>
        <v xml:space="preserve"> </v>
      </c>
      <c r="H793" s="20" t="str">
        <f>IF(VLOOKUP(C793,'Current OBD'!$B$6:$AL$2097,26,0)="Yes","2"," ")</f>
        <v xml:space="preserve"> </v>
      </c>
      <c r="I793" s="20" t="str">
        <f>IF(VLOOKUP(C793,'Current OBD'!$B$6:$AL$2097,27,0)="Yes","3"," ")</f>
        <v xml:space="preserve"> </v>
      </c>
      <c r="J793" s="20" t="str">
        <f>IF(VLOOKUP(C793,'Current OBD'!$B$6:$AL$2097,28,0)="Yes","4"," ")</f>
        <v xml:space="preserve"> </v>
      </c>
      <c r="K793" s="20" t="str">
        <f>IF(VLOOKUP(C793,'Current OBD'!$B$6:$AL$2097,29,0)="Yes","5"," ")</f>
        <v xml:space="preserve"> </v>
      </c>
      <c r="L793" s="20" t="str">
        <f>IF(VLOOKUP(C793,'Current OBD'!$B$6:$AL$2097,30,0)="Yes","6"," ")</f>
        <v xml:space="preserve"> </v>
      </c>
      <c r="M793" s="20" t="str">
        <f>IF(VLOOKUP(C793,'Current OBD'!$B$6:$AL$2097,31,0)="Yes","7"," ")</f>
        <v xml:space="preserve"> </v>
      </c>
      <c r="N793" s="20" t="str">
        <f>IF(VLOOKUP(C793,'Current OBD'!$B$6:$AL$2097,32,0)="Yes","8"," ")</f>
        <v xml:space="preserve"> </v>
      </c>
      <c r="O793" s="20" t="str">
        <f>IF(VLOOKUP(C793,'Current OBD'!$B$6:$AL$2097,33,0)="Yes","9"," ")</f>
        <v>9</v>
      </c>
      <c r="P793" s="20" t="str">
        <f>IF(VLOOKUP(C793,'Current OBD'!$B$6:$AL$2097,34,0)="Yes","10"," ")</f>
        <v>10</v>
      </c>
      <c r="Q793" s="20" t="str">
        <f>IF(VLOOKUP(C793,'Current OBD'!$B$6:$AL$2097,35,0)="Yes","11"," ")</f>
        <v>11</v>
      </c>
      <c r="R793" s="20" t="str">
        <f>IF(VLOOKUP(C793,'Current OBD'!$B$6:$AL$2097,36,0)="Yes","12"," ")</f>
        <v>12</v>
      </c>
      <c r="S793" s="44">
        <v>771</v>
      </c>
      <c r="T793" s="44">
        <v>0</v>
      </c>
      <c r="U793" s="44">
        <v>1274</v>
      </c>
      <c r="V793" s="12">
        <f t="shared" si="73"/>
        <v>0.60518053375196235</v>
      </c>
      <c r="W793" s="12">
        <f t="shared" si="74"/>
        <v>0</v>
      </c>
      <c r="X793" s="12">
        <f t="shared" si="72"/>
        <v>0.60518053375196235</v>
      </c>
    </row>
    <row r="794" spans="1:24">
      <c r="A794" s="17" t="str">
        <f>VLOOKUP(C794,'Current OBD'!$B$6:$K$2098,4,0)</f>
        <v>King</v>
      </c>
      <c r="B794" s="17" t="str">
        <f>VLOOKUP(C794,'Current OBD'!$B$6:$K$2098,3,0)</f>
        <v>17-403</v>
      </c>
      <c r="C794" s="18">
        <v>664068</v>
      </c>
      <c r="D794" s="8" t="s">
        <v>3804</v>
      </c>
      <c r="E794" s="20" t="str">
        <f>IF(VLOOKUP(C794,'Current OBD'!$B$6:$AL$2097,23,0)="Yes","PK"," ")</f>
        <v xml:space="preserve"> </v>
      </c>
      <c r="F794" s="20" t="str">
        <f>IF(VLOOKUP(C794,'Current OBD'!$B$6:$AL$2097,24,0)="Yes","K"," ")</f>
        <v>K</v>
      </c>
      <c r="G794" s="20" t="str">
        <f>IF(VLOOKUP(C794,'Current OBD'!$B$6:$AL$2097,25,0)="Yes","1"," ")</f>
        <v>1</v>
      </c>
      <c r="H794" s="20" t="str">
        <f>IF(VLOOKUP(C794,'Current OBD'!$B$6:$AL$2097,26,0)="Yes","2"," ")</f>
        <v>2</v>
      </c>
      <c r="I794" s="20" t="str">
        <f>IF(VLOOKUP(C794,'Current OBD'!$B$6:$AL$2097,27,0)="Yes","3"," ")</f>
        <v>3</v>
      </c>
      <c r="J794" s="20" t="str">
        <f>IF(VLOOKUP(C794,'Current OBD'!$B$6:$AL$2097,28,0)="Yes","4"," ")</f>
        <v>4</v>
      </c>
      <c r="K794" s="20" t="str">
        <f>IF(VLOOKUP(C794,'Current OBD'!$B$6:$AL$2097,29,0)="Yes","5"," ")</f>
        <v>5</v>
      </c>
      <c r="L794" s="20" t="str">
        <f>IF(VLOOKUP(C794,'Current OBD'!$B$6:$AL$2097,30,0)="Yes","6"," ")</f>
        <v xml:space="preserve"> </v>
      </c>
      <c r="M794" s="20" t="str">
        <f>IF(VLOOKUP(C794,'Current OBD'!$B$6:$AL$2097,31,0)="Yes","7"," ")</f>
        <v xml:space="preserve"> </v>
      </c>
      <c r="N794" s="20" t="str">
        <f>IF(VLOOKUP(C794,'Current OBD'!$B$6:$AL$2097,32,0)="Yes","8"," ")</f>
        <v xml:space="preserve"> </v>
      </c>
      <c r="O794" s="20" t="str">
        <f>IF(VLOOKUP(C794,'Current OBD'!$B$6:$AL$2097,33,0)="Yes","9"," ")</f>
        <v xml:space="preserve"> </v>
      </c>
      <c r="P794" s="20" t="str">
        <f>IF(VLOOKUP(C794,'Current OBD'!$B$6:$AL$2097,34,0)="Yes","10"," ")</f>
        <v xml:space="preserve"> </v>
      </c>
      <c r="Q794" s="20" t="str">
        <f>IF(VLOOKUP(C794,'Current OBD'!$B$6:$AL$2097,35,0)="Yes","11"," ")</f>
        <v xml:space="preserve"> </v>
      </c>
      <c r="R794" s="20" t="str">
        <f>IF(VLOOKUP(C794,'Current OBD'!$B$6:$AL$2097,36,0)="Yes","12"," ")</f>
        <v xml:space="preserve"> </v>
      </c>
      <c r="S794" s="44">
        <v>97</v>
      </c>
      <c r="T794" s="44">
        <v>0</v>
      </c>
      <c r="U794" s="44">
        <v>412</v>
      </c>
      <c r="V794" s="12">
        <f t="shared" si="73"/>
        <v>0.2354368932038835</v>
      </c>
      <c r="W794" s="12">
        <f t="shared" si="74"/>
        <v>0</v>
      </c>
      <c r="X794" s="12">
        <f t="shared" si="72"/>
        <v>0.2354368932038835</v>
      </c>
    </row>
    <row r="795" spans="1:24">
      <c r="A795" s="17" t="str">
        <f>VLOOKUP(C795,'Current OBD'!$B$6:$K$2098,4,0)</f>
        <v>King</v>
      </c>
      <c r="B795" s="17" t="str">
        <f>VLOOKUP(C795,'Current OBD'!$B$6:$K$2098,3,0)</f>
        <v>17-403</v>
      </c>
      <c r="C795" s="18">
        <v>660883</v>
      </c>
      <c r="D795" s="8" t="s">
        <v>3806</v>
      </c>
      <c r="E795" s="20" t="str">
        <f>IF(VLOOKUP(C795,'Current OBD'!$B$6:$AL$2097,23,0)="Yes","PK"," ")</f>
        <v xml:space="preserve"> </v>
      </c>
      <c r="F795" s="20" t="str">
        <f>IF(VLOOKUP(C795,'Current OBD'!$B$6:$AL$2097,24,0)="Yes","K"," ")</f>
        <v xml:space="preserve"> </v>
      </c>
      <c r="G795" s="20" t="str">
        <f>IF(VLOOKUP(C795,'Current OBD'!$B$6:$AL$2097,25,0)="Yes","1"," ")</f>
        <v xml:space="preserve"> </v>
      </c>
      <c r="H795" s="20" t="str">
        <f>IF(VLOOKUP(C795,'Current OBD'!$B$6:$AL$2097,26,0)="Yes","2"," ")</f>
        <v xml:space="preserve"> </v>
      </c>
      <c r="I795" s="20" t="str">
        <f>IF(VLOOKUP(C795,'Current OBD'!$B$6:$AL$2097,27,0)="Yes","3"," ")</f>
        <v xml:space="preserve"> </v>
      </c>
      <c r="J795" s="20" t="str">
        <f>IF(VLOOKUP(C795,'Current OBD'!$B$6:$AL$2097,28,0)="Yes","4"," ")</f>
        <v xml:space="preserve"> </v>
      </c>
      <c r="K795" s="20" t="str">
        <f>IF(VLOOKUP(C795,'Current OBD'!$B$6:$AL$2097,29,0)="Yes","5"," ")</f>
        <v xml:space="preserve"> </v>
      </c>
      <c r="L795" s="20" t="str">
        <f>IF(VLOOKUP(C795,'Current OBD'!$B$6:$AL$2097,30,0)="Yes","6"," ")</f>
        <v>6</v>
      </c>
      <c r="M795" s="20" t="str">
        <f>IF(VLOOKUP(C795,'Current OBD'!$B$6:$AL$2097,31,0)="Yes","7"," ")</f>
        <v>7</v>
      </c>
      <c r="N795" s="20" t="str">
        <f>IF(VLOOKUP(C795,'Current OBD'!$B$6:$AL$2097,32,0)="Yes","8"," ")</f>
        <v>8</v>
      </c>
      <c r="O795" s="20" t="str">
        <f>IF(VLOOKUP(C795,'Current OBD'!$B$6:$AL$2097,33,0)="Yes","9"," ")</f>
        <v xml:space="preserve"> </v>
      </c>
      <c r="P795" s="20" t="str">
        <f>IF(VLOOKUP(C795,'Current OBD'!$B$6:$AL$2097,34,0)="Yes","10"," ")</f>
        <v xml:space="preserve"> </v>
      </c>
      <c r="Q795" s="20" t="str">
        <f>IF(VLOOKUP(C795,'Current OBD'!$B$6:$AL$2097,35,0)="Yes","11"," ")</f>
        <v xml:space="preserve"> </v>
      </c>
      <c r="R795" s="20" t="str">
        <f>IF(VLOOKUP(C795,'Current OBD'!$B$6:$AL$2097,36,0)="Yes","12"," ")</f>
        <v xml:space="preserve"> </v>
      </c>
      <c r="S795" s="44">
        <v>435</v>
      </c>
      <c r="T795" s="44">
        <v>0</v>
      </c>
      <c r="U795" s="44">
        <v>832</v>
      </c>
      <c r="V795" s="12">
        <f t="shared" si="73"/>
        <v>0.52283653846153844</v>
      </c>
      <c r="W795" s="12">
        <f t="shared" si="74"/>
        <v>0</v>
      </c>
      <c r="X795" s="12">
        <f t="shared" si="72"/>
        <v>0.52283653846153844</v>
      </c>
    </row>
    <row r="796" spans="1:24">
      <c r="A796" s="17" t="str">
        <f>VLOOKUP(C796,'Current OBD'!$B$6:$K$2098,4,0)</f>
        <v>King</v>
      </c>
      <c r="B796" s="17" t="str">
        <f>VLOOKUP(C796,'Current OBD'!$B$6:$K$2098,3,0)</f>
        <v>17-403</v>
      </c>
      <c r="C796" s="18">
        <v>660890</v>
      </c>
      <c r="D796" s="8" t="s">
        <v>3808</v>
      </c>
      <c r="E796" s="20" t="str">
        <f>IF(VLOOKUP(C796,'Current OBD'!$B$6:$AL$2097,23,0)="Yes","PK"," ")</f>
        <v>PK</v>
      </c>
      <c r="F796" s="20" t="str">
        <f>IF(VLOOKUP(C796,'Current OBD'!$B$6:$AL$2097,24,0)="Yes","K"," ")</f>
        <v xml:space="preserve"> </v>
      </c>
      <c r="G796" s="20" t="str">
        <f>IF(VLOOKUP(C796,'Current OBD'!$B$6:$AL$2097,25,0)="Yes","1"," ")</f>
        <v xml:space="preserve"> </v>
      </c>
      <c r="H796" s="20" t="str">
        <f>IF(VLOOKUP(C796,'Current OBD'!$B$6:$AL$2097,26,0)="Yes","2"," ")</f>
        <v xml:space="preserve"> </v>
      </c>
      <c r="I796" s="20" t="str">
        <f>IF(VLOOKUP(C796,'Current OBD'!$B$6:$AL$2097,27,0)="Yes","3"," ")</f>
        <v xml:space="preserve"> </v>
      </c>
      <c r="J796" s="20" t="str">
        <f>IF(VLOOKUP(C796,'Current OBD'!$B$6:$AL$2097,28,0)="Yes","4"," ")</f>
        <v xml:space="preserve"> </v>
      </c>
      <c r="K796" s="20" t="str">
        <f>IF(VLOOKUP(C796,'Current OBD'!$B$6:$AL$2097,29,0)="Yes","5"," ")</f>
        <v xml:space="preserve"> </v>
      </c>
      <c r="L796" s="20" t="str">
        <f>IF(VLOOKUP(C796,'Current OBD'!$B$6:$AL$2097,30,0)="Yes","6"," ")</f>
        <v xml:space="preserve"> </v>
      </c>
      <c r="M796" s="20" t="str">
        <f>IF(VLOOKUP(C796,'Current OBD'!$B$6:$AL$2097,31,0)="Yes","7"," ")</f>
        <v xml:space="preserve"> </v>
      </c>
      <c r="N796" s="20" t="str">
        <f>IF(VLOOKUP(C796,'Current OBD'!$B$6:$AL$2097,32,0)="Yes","8"," ")</f>
        <v xml:space="preserve"> </v>
      </c>
      <c r="O796" s="20" t="str">
        <f>IF(VLOOKUP(C796,'Current OBD'!$B$6:$AL$2097,33,0)="Yes","9"," ")</f>
        <v xml:space="preserve"> </v>
      </c>
      <c r="P796" s="20" t="str">
        <f>IF(VLOOKUP(C796,'Current OBD'!$B$6:$AL$2097,34,0)="Yes","10"," ")</f>
        <v xml:space="preserve"> </v>
      </c>
      <c r="Q796" s="20" t="str">
        <f>IF(VLOOKUP(C796,'Current OBD'!$B$6:$AL$2097,35,0)="Yes","11"," ")</f>
        <v xml:space="preserve"> </v>
      </c>
      <c r="R796" s="20" t="str">
        <f>IF(VLOOKUP(C796,'Current OBD'!$B$6:$AL$2097,36,0)="Yes","12"," ")</f>
        <v xml:space="preserve"> </v>
      </c>
      <c r="S796" s="44">
        <v>440</v>
      </c>
      <c r="T796" s="44">
        <v>0</v>
      </c>
      <c r="U796" s="44">
        <v>590</v>
      </c>
      <c r="V796" s="12">
        <f t="shared" si="73"/>
        <v>0.74576271186440679</v>
      </c>
      <c r="W796" s="12">
        <f t="shared" si="74"/>
        <v>0</v>
      </c>
      <c r="X796" s="12">
        <f t="shared" si="72"/>
        <v>0.74576271186440679</v>
      </c>
    </row>
    <row r="797" spans="1:24">
      <c r="A797" s="17" t="str">
        <f>VLOOKUP(C797,'Current OBD'!$B$6:$K$2098,4,0)</f>
        <v>King</v>
      </c>
      <c r="B797" s="17" t="str">
        <f>VLOOKUP(C797,'Current OBD'!$B$6:$K$2098,3,0)</f>
        <v>17-403</v>
      </c>
      <c r="C797" s="18">
        <v>660884</v>
      </c>
      <c r="D797" s="8" t="s">
        <v>3810</v>
      </c>
      <c r="E797" s="20" t="str">
        <f>IF(VLOOKUP(C797,'Current OBD'!$B$6:$AL$2097,23,0)="Yes","PK"," ")</f>
        <v xml:space="preserve"> </v>
      </c>
      <c r="F797" s="20" t="str">
        <f>IF(VLOOKUP(C797,'Current OBD'!$B$6:$AL$2097,24,0)="Yes","K"," ")</f>
        <v xml:space="preserve"> </v>
      </c>
      <c r="G797" s="20" t="str">
        <f>IF(VLOOKUP(C797,'Current OBD'!$B$6:$AL$2097,25,0)="Yes","1"," ")</f>
        <v xml:space="preserve"> </v>
      </c>
      <c r="H797" s="20" t="str">
        <f>IF(VLOOKUP(C797,'Current OBD'!$B$6:$AL$2097,26,0)="Yes","2"," ")</f>
        <v xml:space="preserve"> </v>
      </c>
      <c r="I797" s="20" t="str">
        <f>IF(VLOOKUP(C797,'Current OBD'!$B$6:$AL$2097,27,0)="Yes","3"," ")</f>
        <v xml:space="preserve"> </v>
      </c>
      <c r="J797" s="20" t="str">
        <f>IF(VLOOKUP(C797,'Current OBD'!$B$6:$AL$2097,28,0)="Yes","4"," ")</f>
        <v xml:space="preserve"> </v>
      </c>
      <c r="K797" s="20" t="str">
        <f>IF(VLOOKUP(C797,'Current OBD'!$B$6:$AL$2097,29,0)="Yes","5"," ")</f>
        <v xml:space="preserve"> </v>
      </c>
      <c r="L797" s="20" t="str">
        <f>IF(VLOOKUP(C797,'Current OBD'!$B$6:$AL$2097,30,0)="Yes","6"," ")</f>
        <v>6</v>
      </c>
      <c r="M797" s="20" t="str">
        <f>IF(VLOOKUP(C797,'Current OBD'!$B$6:$AL$2097,31,0)="Yes","7"," ")</f>
        <v>7</v>
      </c>
      <c r="N797" s="20" t="str">
        <f>IF(VLOOKUP(C797,'Current OBD'!$B$6:$AL$2097,32,0)="Yes","8"," ")</f>
        <v>8</v>
      </c>
      <c r="O797" s="20" t="str">
        <f>IF(VLOOKUP(C797,'Current OBD'!$B$6:$AL$2097,33,0)="Yes","9"," ")</f>
        <v xml:space="preserve"> </v>
      </c>
      <c r="P797" s="20" t="str">
        <f>IF(VLOOKUP(C797,'Current OBD'!$B$6:$AL$2097,34,0)="Yes","10"," ")</f>
        <v xml:space="preserve"> </v>
      </c>
      <c r="Q797" s="20" t="str">
        <f>IF(VLOOKUP(C797,'Current OBD'!$B$6:$AL$2097,35,0)="Yes","11"," ")</f>
        <v xml:space="preserve"> </v>
      </c>
      <c r="R797" s="20" t="str">
        <f>IF(VLOOKUP(C797,'Current OBD'!$B$6:$AL$2097,36,0)="Yes","12"," ")</f>
        <v xml:space="preserve"> </v>
      </c>
      <c r="S797" s="44">
        <v>606</v>
      </c>
      <c r="T797" s="44">
        <v>0</v>
      </c>
      <c r="U797" s="44">
        <v>893</v>
      </c>
      <c r="V797" s="12">
        <f t="shared" si="73"/>
        <v>0.67861142217245241</v>
      </c>
      <c r="W797" s="12">
        <f t="shared" si="74"/>
        <v>0</v>
      </c>
      <c r="X797" s="12">
        <f t="shared" si="72"/>
        <v>0.67861142217245241</v>
      </c>
    </row>
    <row r="798" spans="1:24">
      <c r="A798" s="17" t="str">
        <f>VLOOKUP(C798,'Current OBD'!$B$6:$K$2098,4,0)</f>
        <v>King</v>
      </c>
      <c r="B798" s="17" t="str">
        <f>VLOOKUP(C798,'Current OBD'!$B$6:$K$2098,3,0)</f>
        <v>17-403</v>
      </c>
      <c r="C798" s="18">
        <v>664097</v>
      </c>
      <c r="D798" s="8" t="s">
        <v>3812</v>
      </c>
      <c r="E798" s="20" t="str">
        <f>IF(VLOOKUP(C798,'Current OBD'!$B$6:$AL$2097,23,0)="Yes","PK"," ")</f>
        <v xml:space="preserve"> </v>
      </c>
      <c r="F798" s="20" t="str">
        <f>IF(VLOOKUP(C798,'Current OBD'!$B$6:$AL$2097,24,0)="Yes","K"," ")</f>
        <v>K</v>
      </c>
      <c r="G798" s="20" t="str">
        <f>IF(VLOOKUP(C798,'Current OBD'!$B$6:$AL$2097,25,0)="Yes","1"," ")</f>
        <v>1</v>
      </c>
      <c r="H798" s="20" t="str">
        <f>IF(VLOOKUP(C798,'Current OBD'!$B$6:$AL$2097,26,0)="Yes","2"," ")</f>
        <v>2</v>
      </c>
      <c r="I798" s="20" t="str">
        <f>IF(VLOOKUP(C798,'Current OBD'!$B$6:$AL$2097,27,0)="Yes","3"," ")</f>
        <v>3</v>
      </c>
      <c r="J798" s="20" t="str">
        <f>IF(VLOOKUP(C798,'Current OBD'!$B$6:$AL$2097,28,0)="Yes","4"," ")</f>
        <v>4</v>
      </c>
      <c r="K798" s="20" t="str">
        <f>IF(VLOOKUP(C798,'Current OBD'!$B$6:$AL$2097,29,0)="Yes","5"," ")</f>
        <v>5</v>
      </c>
      <c r="L798" s="20" t="str">
        <f>IF(VLOOKUP(C798,'Current OBD'!$B$6:$AL$2097,30,0)="Yes","6"," ")</f>
        <v>6</v>
      </c>
      <c r="M798" s="20" t="str">
        <f>IF(VLOOKUP(C798,'Current OBD'!$B$6:$AL$2097,31,0)="Yes","7"," ")</f>
        <v>7</v>
      </c>
      <c r="N798" s="20" t="str">
        <f>IF(VLOOKUP(C798,'Current OBD'!$B$6:$AL$2097,32,0)="Yes","8"," ")</f>
        <v>8</v>
      </c>
      <c r="O798" s="20" t="str">
        <f>IF(VLOOKUP(C798,'Current OBD'!$B$6:$AL$2097,33,0)="Yes","9"," ")</f>
        <v>9</v>
      </c>
      <c r="P798" s="20" t="str">
        <f>IF(VLOOKUP(C798,'Current OBD'!$B$6:$AL$2097,34,0)="Yes","10"," ")</f>
        <v>10</v>
      </c>
      <c r="Q798" s="20" t="str">
        <f>IF(VLOOKUP(C798,'Current OBD'!$B$6:$AL$2097,35,0)="Yes","11"," ")</f>
        <v>11</v>
      </c>
      <c r="R798" s="20" t="str">
        <f>IF(VLOOKUP(C798,'Current OBD'!$B$6:$AL$2097,36,0)="Yes","12"," ")</f>
        <v>12</v>
      </c>
      <c r="S798" s="44">
        <v>30</v>
      </c>
      <c r="T798" s="44">
        <v>0</v>
      </c>
      <c r="U798" s="44">
        <v>32</v>
      </c>
      <c r="V798" s="12">
        <f t="shared" si="73"/>
        <v>0.9375</v>
      </c>
      <c r="W798" s="12">
        <f t="shared" si="74"/>
        <v>0</v>
      </c>
      <c r="X798" s="12">
        <f t="shared" si="72"/>
        <v>0.9375</v>
      </c>
    </row>
    <row r="799" spans="1:24">
      <c r="A799" s="17" t="str">
        <f>VLOOKUP(C799,'Current OBD'!$B$6:$K$2098,4,0)</f>
        <v>King</v>
      </c>
      <c r="B799" s="17" t="str">
        <f>VLOOKUP(C799,'Current OBD'!$B$6:$K$2098,3,0)</f>
        <v>17-403</v>
      </c>
      <c r="C799" s="18">
        <v>664098</v>
      </c>
      <c r="D799" s="8" t="s">
        <v>3813</v>
      </c>
      <c r="E799" s="20" t="str">
        <f>IF(VLOOKUP(C799,'Current OBD'!$B$6:$AL$2097,23,0)="Yes","PK"," ")</f>
        <v xml:space="preserve"> </v>
      </c>
      <c r="F799" s="20" t="str">
        <f>IF(VLOOKUP(C799,'Current OBD'!$B$6:$AL$2097,24,0)="Yes","K"," ")</f>
        <v xml:space="preserve"> </v>
      </c>
      <c r="G799" s="20" t="str">
        <f>IF(VLOOKUP(C799,'Current OBD'!$B$6:$AL$2097,25,0)="Yes","1"," ")</f>
        <v xml:space="preserve"> </v>
      </c>
      <c r="H799" s="20" t="str">
        <f>IF(VLOOKUP(C799,'Current OBD'!$B$6:$AL$2097,26,0)="Yes","2"," ")</f>
        <v xml:space="preserve"> </v>
      </c>
      <c r="I799" s="20" t="str">
        <f>IF(VLOOKUP(C799,'Current OBD'!$B$6:$AL$2097,27,0)="Yes","3"," ")</f>
        <v xml:space="preserve"> </v>
      </c>
      <c r="J799" s="20" t="str">
        <f>IF(VLOOKUP(C799,'Current OBD'!$B$6:$AL$2097,28,0)="Yes","4"," ")</f>
        <v xml:space="preserve"> </v>
      </c>
      <c r="K799" s="20" t="str">
        <f>IF(VLOOKUP(C799,'Current OBD'!$B$6:$AL$2097,29,0)="Yes","5"," ")</f>
        <v xml:space="preserve"> </v>
      </c>
      <c r="L799" s="20" t="str">
        <f>IF(VLOOKUP(C799,'Current OBD'!$B$6:$AL$2097,30,0)="Yes","6"," ")</f>
        <v xml:space="preserve"> </v>
      </c>
      <c r="M799" s="20" t="str">
        <f>IF(VLOOKUP(C799,'Current OBD'!$B$6:$AL$2097,31,0)="Yes","7"," ")</f>
        <v xml:space="preserve"> </v>
      </c>
      <c r="N799" s="20" t="str">
        <f>IF(VLOOKUP(C799,'Current OBD'!$B$6:$AL$2097,32,0)="Yes","8"," ")</f>
        <v xml:space="preserve"> </v>
      </c>
      <c r="O799" s="20" t="str">
        <f>IF(VLOOKUP(C799,'Current OBD'!$B$6:$AL$2097,33,0)="Yes","9"," ")</f>
        <v>9</v>
      </c>
      <c r="P799" s="20" t="str">
        <f>IF(VLOOKUP(C799,'Current OBD'!$B$6:$AL$2097,34,0)="Yes","10"," ")</f>
        <v>10</v>
      </c>
      <c r="Q799" s="20" t="str">
        <f>IF(VLOOKUP(C799,'Current OBD'!$B$6:$AL$2097,35,0)="Yes","11"," ")</f>
        <v>11</v>
      </c>
      <c r="R799" s="20" t="str">
        <f>IF(VLOOKUP(C799,'Current OBD'!$B$6:$AL$2097,36,0)="Yes","12"," ")</f>
        <v>12</v>
      </c>
      <c r="S799" s="44">
        <v>953</v>
      </c>
      <c r="T799" s="44">
        <v>0</v>
      </c>
      <c r="U799" s="44">
        <v>1254</v>
      </c>
      <c r="V799" s="12">
        <f t="shared" si="73"/>
        <v>0.75996810207336518</v>
      </c>
      <c r="W799" s="12">
        <f t="shared" si="74"/>
        <v>0</v>
      </c>
      <c r="X799" s="12">
        <f t="shared" si="72"/>
        <v>0.75996810207336518</v>
      </c>
    </row>
    <row r="800" spans="1:24">
      <c r="A800" s="17" t="str">
        <f>VLOOKUP(C800,'Current OBD'!$B$6:$K$2098,4,0)</f>
        <v>King</v>
      </c>
      <c r="B800" s="17" t="str">
        <f>VLOOKUP(C800,'Current OBD'!$B$6:$K$2098,3,0)</f>
        <v>17-403</v>
      </c>
      <c r="C800" s="18">
        <v>664066</v>
      </c>
      <c r="D800" s="8" t="s">
        <v>3815</v>
      </c>
      <c r="E800" s="20" t="str">
        <f>IF(VLOOKUP(C800,'Current OBD'!$B$6:$AL$2097,23,0)="Yes","PK"," ")</f>
        <v xml:space="preserve"> </v>
      </c>
      <c r="F800" s="20" t="str">
        <f>IF(VLOOKUP(C800,'Current OBD'!$B$6:$AL$2097,24,0)="Yes","K"," ")</f>
        <v>K</v>
      </c>
      <c r="G800" s="20" t="str">
        <f>IF(VLOOKUP(C800,'Current OBD'!$B$6:$AL$2097,25,0)="Yes","1"," ")</f>
        <v>1</v>
      </c>
      <c r="H800" s="20" t="str">
        <f>IF(VLOOKUP(C800,'Current OBD'!$B$6:$AL$2097,26,0)="Yes","2"," ")</f>
        <v>2</v>
      </c>
      <c r="I800" s="20" t="str">
        <f>IF(VLOOKUP(C800,'Current OBD'!$B$6:$AL$2097,27,0)="Yes","3"," ")</f>
        <v>3</v>
      </c>
      <c r="J800" s="20" t="str">
        <f>IF(VLOOKUP(C800,'Current OBD'!$B$6:$AL$2097,28,0)="Yes","4"," ")</f>
        <v>4</v>
      </c>
      <c r="K800" s="20" t="str">
        <f>IF(VLOOKUP(C800,'Current OBD'!$B$6:$AL$2097,29,0)="Yes","5"," ")</f>
        <v>5</v>
      </c>
      <c r="L800" s="20" t="str">
        <f>IF(VLOOKUP(C800,'Current OBD'!$B$6:$AL$2097,30,0)="Yes","6"," ")</f>
        <v xml:space="preserve"> </v>
      </c>
      <c r="M800" s="20" t="str">
        <f>IF(VLOOKUP(C800,'Current OBD'!$B$6:$AL$2097,31,0)="Yes","7"," ")</f>
        <v xml:space="preserve"> </v>
      </c>
      <c r="N800" s="20" t="str">
        <f>IF(VLOOKUP(C800,'Current OBD'!$B$6:$AL$2097,32,0)="Yes","8"," ")</f>
        <v xml:space="preserve"> </v>
      </c>
      <c r="O800" s="20" t="str">
        <f>IF(VLOOKUP(C800,'Current OBD'!$B$6:$AL$2097,33,0)="Yes","9"," ")</f>
        <v xml:space="preserve"> </v>
      </c>
      <c r="P800" s="20" t="str">
        <f>IF(VLOOKUP(C800,'Current OBD'!$B$6:$AL$2097,34,0)="Yes","10"," ")</f>
        <v xml:space="preserve"> </v>
      </c>
      <c r="Q800" s="20" t="str">
        <f>IF(VLOOKUP(C800,'Current OBD'!$B$6:$AL$2097,35,0)="Yes","11"," ")</f>
        <v xml:space="preserve"> </v>
      </c>
      <c r="R800" s="20" t="str">
        <f>IF(VLOOKUP(C800,'Current OBD'!$B$6:$AL$2097,36,0)="Yes","12"," ")</f>
        <v xml:space="preserve"> </v>
      </c>
      <c r="S800" s="44">
        <v>296</v>
      </c>
      <c r="T800" s="44">
        <v>0</v>
      </c>
      <c r="U800" s="44">
        <v>371</v>
      </c>
      <c r="V800" s="12">
        <f t="shared" si="73"/>
        <v>0.7978436657681941</v>
      </c>
      <c r="W800" s="12">
        <f t="shared" si="74"/>
        <v>0</v>
      </c>
      <c r="X800" s="12">
        <f t="shared" si="72"/>
        <v>0.7978436657681941</v>
      </c>
    </row>
    <row r="801" spans="1:24">
      <c r="A801" s="17" t="str">
        <f>VLOOKUP(C801,'Current OBD'!$B$6:$K$2098,4,0)</f>
        <v>King</v>
      </c>
      <c r="B801" s="17" t="str">
        <f>VLOOKUP(C801,'Current OBD'!$B$6:$K$2098,3,0)</f>
        <v>17-403</v>
      </c>
      <c r="C801" s="18">
        <v>684897</v>
      </c>
      <c r="D801" s="8" t="s">
        <v>3817</v>
      </c>
      <c r="E801" s="20" t="str">
        <f>IF(VLOOKUP(C801,'Current OBD'!$B$6:$AL$2097,23,0)="Yes","PK"," ")</f>
        <v xml:space="preserve"> </v>
      </c>
      <c r="F801" s="20" t="str">
        <f>IF(VLOOKUP(C801,'Current OBD'!$B$6:$AL$2097,24,0)="Yes","K"," ")</f>
        <v xml:space="preserve"> </v>
      </c>
      <c r="G801" s="20" t="str">
        <f>IF(VLOOKUP(C801,'Current OBD'!$B$6:$AL$2097,25,0)="Yes","1"," ")</f>
        <v xml:space="preserve"> </v>
      </c>
      <c r="H801" s="20" t="str">
        <f>IF(VLOOKUP(C801,'Current OBD'!$B$6:$AL$2097,26,0)="Yes","2"," ")</f>
        <v xml:space="preserve"> </v>
      </c>
      <c r="I801" s="20" t="str">
        <f>IF(VLOOKUP(C801,'Current OBD'!$B$6:$AL$2097,27,0)="Yes","3"," ")</f>
        <v xml:space="preserve"> </v>
      </c>
      <c r="J801" s="20" t="str">
        <f>IF(VLOOKUP(C801,'Current OBD'!$B$6:$AL$2097,28,0)="Yes","4"," ")</f>
        <v xml:space="preserve"> </v>
      </c>
      <c r="K801" s="20" t="str">
        <f>IF(VLOOKUP(C801,'Current OBD'!$B$6:$AL$2097,29,0)="Yes","5"," ")</f>
        <v xml:space="preserve"> </v>
      </c>
      <c r="L801" s="20" t="str">
        <f>IF(VLOOKUP(C801,'Current OBD'!$B$6:$AL$2097,30,0)="Yes","6"," ")</f>
        <v>6</v>
      </c>
      <c r="M801" s="20" t="str">
        <f>IF(VLOOKUP(C801,'Current OBD'!$B$6:$AL$2097,31,0)="Yes","7"," ")</f>
        <v>7</v>
      </c>
      <c r="N801" s="20" t="str">
        <f>IF(VLOOKUP(C801,'Current OBD'!$B$6:$AL$2097,32,0)="Yes","8"," ")</f>
        <v>8</v>
      </c>
      <c r="O801" s="20" t="str">
        <f>IF(VLOOKUP(C801,'Current OBD'!$B$6:$AL$2097,33,0)="Yes","9"," ")</f>
        <v xml:space="preserve"> </v>
      </c>
      <c r="P801" s="20" t="str">
        <f>IF(VLOOKUP(C801,'Current OBD'!$B$6:$AL$2097,34,0)="Yes","10"," ")</f>
        <v xml:space="preserve"> </v>
      </c>
      <c r="Q801" s="20" t="str">
        <f>IF(VLOOKUP(C801,'Current OBD'!$B$6:$AL$2097,35,0)="Yes","11"," ")</f>
        <v xml:space="preserve"> </v>
      </c>
      <c r="R801" s="20" t="str">
        <f>IF(VLOOKUP(C801,'Current OBD'!$B$6:$AL$2097,36,0)="Yes","12"," ")</f>
        <v xml:space="preserve"> </v>
      </c>
      <c r="S801" s="44">
        <v>191</v>
      </c>
      <c r="T801" s="44">
        <v>58</v>
      </c>
      <c r="U801" s="44">
        <v>769</v>
      </c>
      <c r="V801" s="12">
        <f t="shared" si="73"/>
        <v>0.24837451235370611</v>
      </c>
      <c r="W801" s="12">
        <f t="shared" si="74"/>
        <v>7.5422626788036407E-2</v>
      </c>
      <c r="X801" s="12">
        <f t="shared" si="72"/>
        <v>0.32379713914174252</v>
      </c>
    </row>
    <row r="802" spans="1:24">
      <c r="A802" s="17" t="str">
        <f>VLOOKUP(C802,'Current OBD'!$B$6:$K$2098,4,0)</f>
        <v>King</v>
      </c>
      <c r="B802" s="17" t="str">
        <f>VLOOKUP(C802,'Current OBD'!$B$6:$K$2098,3,0)</f>
        <v>17-403</v>
      </c>
      <c r="C802" s="18">
        <v>685370</v>
      </c>
      <c r="D802" s="8" t="s">
        <v>3819</v>
      </c>
      <c r="E802" s="20" t="str">
        <f>IF(VLOOKUP(C802,'Current OBD'!$B$6:$AL$2097,23,0)="Yes","PK"," ")</f>
        <v xml:space="preserve"> </v>
      </c>
      <c r="F802" s="20" t="str">
        <f>IF(VLOOKUP(C802,'Current OBD'!$B$6:$AL$2097,24,0)="Yes","K"," ")</f>
        <v>K</v>
      </c>
      <c r="G802" s="20" t="str">
        <f>IF(VLOOKUP(C802,'Current OBD'!$B$6:$AL$2097,25,0)="Yes","1"," ")</f>
        <v>1</v>
      </c>
      <c r="H802" s="20" t="str">
        <f>IF(VLOOKUP(C802,'Current OBD'!$B$6:$AL$2097,26,0)="Yes","2"," ")</f>
        <v>2</v>
      </c>
      <c r="I802" s="20" t="str">
        <f>IF(VLOOKUP(C802,'Current OBD'!$B$6:$AL$2097,27,0)="Yes","3"," ")</f>
        <v>3</v>
      </c>
      <c r="J802" s="20" t="str">
        <f>IF(VLOOKUP(C802,'Current OBD'!$B$6:$AL$2097,28,0)="Yes","4"," ")</f>
        <v>4</v>
      </c>
      <c r="K802" s="20" t="str">
        <f>IF(VLOOKUP(C802,'Current OBD'!$B$6:$AL$2097,29,0)="Yes","5"," ")</f>
        <v>5</v>
      </c>
      <c r="L802" s="20" t="str">
        <f>IF(VLOOKUP(C802,'Current OBD'!$B$6:$AL$2097,30,0)="Yes","6"," ")</f>
        <v xml:space="preserve"> </v>
      </c>
      <c r="M802" s="20" t="str">
        <f>IF(VLOOKUP(C802,'Current OBD'!$B$6:$AL$2097,31,0)="Yes","7"," ")</f>
        <v xml:space="preserve"> </v>
      </c>
      <c r="N802" s="20" t="str">
        <f>IF(VLOOKUP(C802,'Current OBD'!$B$6:$AL$2097,32,0)="Yes","8"," ")</f>
        <v xml:space="preserve"> </v>
      </c>
      <c r="O802" s="20" t="str">
        <f>IF(VLOOKUP(C802,'Current OBD'!$B$6:$AL$2097,33,0)="Yes","9"," ")</f>
        <v xml:space="preserve"> </v>
      </c>
      <c r="P802" s="20" t="str">
        <f>IF(VLOOKUP(C802,'Current OBD'!$B$6:$AL$2097,34,0)="Yes","10"," ")</f>
        <v xml:space="preserve"> </v>
      </c>
      <c r="Q802" s="20" t="str">
        <f>IF(VLOOKUP(C802,'Current OBD'!$B$6:$AL$2097,35,0)="Yes","11"," ")</f>
        <v xml:space="preserve"> </v>
      </c>
      <c r="R802" s="20" t="str">
        <f>IF(VLOOKUP(C802,'Current OBD'!$B$6:$AL$2097,36,0)="Yes","12"," ")</f>
        <v xml:space="preserve"> </v>
      </c>
      <c r="S802" s="44">
        <v>202</v>
      </c>
      <c r="T802" s="44">
        <v>0</v>
      </c>
      <c r="U802" s="44">
        <v>510</v>
      </c>
      <c r="V802" s="12">
        <f t="shared" si="73"/>
        <v>0.396078431372549</v>
      </c>
      <c r="W802" s="12">
        <f t="shared" si="74"/>
        <v>0</v>
      </c>
      <c r="X802" s="12">
        <f t="shared" si="72"/>
        <v>0.396078431372549</v>
      </c>
    </row>
    <row r="803" spans="1:24">
      <c r="A803" s="17" t="str">
        <f>VLOOKUP(C803,'Current OBD'!$B$6:$K$2098,4,0)</f>
        <v>King</v>
      </c>
      <c r="B803" s="17" t="str">
        <f>VLOOKUP(C803,'Current OBD'!$B$6:$K$2098,3,0)</f>
        <v>17-403</v>
      </c>
      <c r="C803" s="18">
        <v>664383</v>
      </c>
      <c r="D803" s="8" t="s">
        <v>3822</v>
      </c>
      <c r="E803" s="20" t="str">
        <f>IF(VLOOKUP(C803,'Current OBD'!$B$6:$AL$2097,23,0)="Yes","PK"," ")</f>
        <v xml:space="preserve"> </v>
      </c>
      <c r="F803" s="20" t="str">
        <f>IF(VLOOKUP(C803,'Current OBD'!$B$6:$AL$2097,24,0)="Yes","K"," ")</f>
        <v>K</v>
      </c>
      <c r="G803" s="20" t="str">
        <f>IF(VLOOKUP(C803,'Current OBD'!$B$6:$AL$2097,25,0)="Yes","1"," ")</f>
        <v>1</v>
      </c>
      <c r="H803" s="20" t="str">
        <f>IF(VLOOKUP(C803,'Current OBD'!$B$6:$AL$2097,26,0)="Yes","2"," ")</f>
        <v>2</v>
      </c>
      <c r="I803" s="20" t="str">
        <f>IF(VLOOKUP(C803,'Current OBD'!$B$6:$AL$2097,27,0)="Yes","3"," ")</f>
        <v>3</v>
      </c>
      <c r="J803" s="20" t="str">
        <f>IF(VLOOKUP(C803,'Current OBD'!$B$6:$AL$2097,28,0)="Yes","4"," ")</f>
        <v>4</v>
      </c>
      <c r="K803" s="20" t="str">
        <f>IF(VLOOKUP(C803,'Current OBD'!$B$6:$AL$2097,29,0)="Yes","5"," ")</f>
        <v>5</v>
      </c>
      <c r="L803" s="20" t="str">
        <f>IF(VLOOKUP(C803,'Current OBD'!$B$6:$AL$2097,30,0)="Yes","6"," ")</f>
        <v xml:space="preserve"> </v>
      </c>
      <c r="M803" s="20" t="str">
        <f>IF(VLOOKUP(C803,'Current OBD'!$B$6:$AL$2097,31,0)="Yes","7"," ")</f>
        <v xml:space="preserve"> </v>
      </c>
      <c r="N803" s="20" t="str">
        <f>IF(VLOOKUP(C803,'Current OBD'!$B$6:$AL$2097,32,0)="Yes","8"," ")</f>
        <v xml:space="preserve"> </v>
      </c>
      <c r="O803" s="20" t="str">
        <f>IF(VLOOKUP(C803,'Current OBD'!$B$6:$AL$2097,33,0)="Yes","9"," ")</f>
        <v xml:space="preserve"> </v>
      </c>
      <c r="P803" s="20" t="str">
        <f>IF(VLOOKUP(C803,'Current OBD'!$B$6:$AL$2097,34,0)="Yes","10"," ")</f>
        <v xml:space="preserve"> </v>
      </c>
      <c r="Q803" s="20" t="str">
        <f>IF(VLOOKUP(C803,'Current OBD'!$B$6:$AL$2097,35,0)="Yes","11"," ")</f>
        <v xml:space="preserve"> </v>
      </c>
      <c r="R803" s="20" t="str">
        <f>IF(VLOOKUP(C803,'Current OBD'!$B$6:$AL$2097,36,0)="Yes","12"," ")</f>
        <v xml:space="preserve"> </v>
      </c>
      <c r="S803" s="44">
        <v>194</v>
      </c>
      <c r="T803" s="44">
        <v>0</v>
      </c>
      <c r="U803" s="44">
        <v>332</v>
      </c>
      <c r="V803" s="12">
        <f t="shared" si="73"/>
        <v>0.58433734939759041</v>
      </c>
      <c r="W803" s="12">
        <f t="shared" si="74"/>
        <v>0</v>
      </c>
      <c r="X803" s="12">
        <f t="shared" si="72"/>
        <v>0.58433734939759041</v>
      </c>
    </row>
    <row r="804" spans="1:24">
      <c r="A804" s="17" t="str">
        <f>VLOOKUP(C804,'Current OBD'!$B$6:$K$2098,4,0)</f>
        <v>King</v>
      </c>
      <c r="B804" s="17" t="str">
        <f>VLOOKUP(C804,'Current OBD'!$B$6:$K$2098,3,0)</f>
        <v>17-403</v>
      </c>
      <c r="C804" s="18">
        <v>660881</v>
      </c>
      <c r="D804" s="8" t="s">
        <v>3824</v>
      </c>
      <c r="E804" s="20" t="str">
        <f>IF(VLOOKUP(C804,'Current OBD'!$B$6:$AL$2097,23,0)="Yes","PK"," ")</f>
        <v xml:space="preserve"> </v>
      </c>
      <c r="F804" s="20" t="str">
        <f>IF(VLOOKUP(C804,'Current OBD'!$B$6:$AL$2097,24,0)="Yes","K"," ")</f>
        <v>K</v>
      </c>
      <c r="G804" s="20" t="str">
        <f>IF(VLOOKUP(C804,'Current OBD'!$B$6:$AL$2097,25,0)="Yes","1"," ")</f>
        <v>1</v>
      </c>
      <c r="H804" s="20" t="str">
        <f>IF(VLOOKUP(C804,'Current OBD'!$B$6:$AL$2097,26,0)="Yes","2"," ")</f>
        <v>2</v>
      </c>
      <c r="I804" s="20" t="str">
        <f>IF(VLOOKUP(C804,'Current OBD'!$B$6:$AL$2097,27,0)="Yes","3"," ")</f>
        <v>3</v>
      </c>
      <c r="J804" s="20" t="str">
        <f>IF(VLOOKUP(C804,'Current OBD'!$B$6:$AL$2097,28,0)="Yes","4"," ")</f>
        <v>4</v>
      </c>
      <c r="K804" s="20" t="str">
        <f>IF(VLOOKUP(C804,'Current OBD'!$B$6:$AL$2097,29,0)="Yes","5"," ")</f>
        <v>5</v>
      </c>
      <c r="L804" s="20" t="str">
        <f>IF(VLOOKUP(C804,'Current OBD'!$B$6:$AL$2097,30,0)="Yes","6"," ")</f>
        <v xml:space="preserve"> </v>
      </c>
      <c r="M804" s="20" t="str">
        <f>IF(VLOOKUP(C804,'Current OBD'!$B$6:$AL$2097,31,0)="Yes","7"," ")</f>
        <v xml:space="preserve"> </v>
      </c>
      <c r="N804" s="20" t="str">
        <f>IF(VLOOKUP(C804,'Current OBD'!$B$6:$AL$2097,32,0)="Yes","8"," ")</f>
        <v xml:space="preserve"> </v>
      </c>
      <c r="O804" s="20" t="str">
        <f>IF(VLOOKUP(C804,'Current OBD'!$B$6:$AL$2097,33,0)="Yes","9"," ")</f>
        <v xml:space="preserve"> </v>
      </c>
      <c r="P804" s="20" t="str">
        <f>IF(VLOOKUP(C804,'Current OBD'!$B$6:$AL$2097,34,0)="Yes","10"," ")</f>
        <v xml:space="preserve"> </v>
      </c>
      <c r="Q804" s="20" t="str">
        <f>IF(VLOOKUP(C804,'Current OBD'!$B$6:$AL$2097,35,0)="Yes","11"," ")</f>
        <v xml:space="preserve"> </v>
      </c>
      <c r="R804" s="20" t="str">
        <f>IF(VLOOKUP(C804,'Current OBD'!$B$6:$AL$2097,36,0)="Yes","12"," ")</f>
        <v xml:space="preserve"> </v>
      </c>
      <c r="S804" s="44">
        <v>245</v>
      </c>
      <c r="T804" s="44">
        <v>0</v>
      </c>
      <c r="U804" s="44">
        <v>421</v>
      </c>
      <c r="V804" s="12">
        <f t="shared" si="73"/>
        <v>0.58194774346793354</v>
      </c>
      <c r="W804" s="12">
        <f t="shared" si="74"/>
        <v>0</v>
      </c>
      <c r="X804" s="12">
        <f t="shared" si="72"/>
        <v>0.58194774346793354</v>
      </c>
    </row>
    <row r="805" spans="1:24">
      <c r="A805" s="17" t="str">
        <f>VLOOKUP(C805,'Current OBD'!$B$6:$K$2098,4,0)</f>
        <v>King</v>
      </c>
      <c r="B805" s="17" t="str">
        <f>VLOOKUP(C805,'Current OBD'!$B$6:$K$2098,3,0)</f>
        <v>17-403</v>
      </c>
      <c r="C805" s="18">
        <v>664076</v>
      </c>
      <c r="D805" s="8" t="s">
        <v>3826</v>
      </c>
      <c r="E805" s="20" t="str">
        <f>IF(VLOOKUP(C805,'Current OBD'!$B$6:$AL$2097,23,0)="Yes","PK"," ")</f>
        <v xml:space="preserve"> </v>
      </c>
      <c r="F805" s="20" t="str">
        <f>IF(VLOOKUP(C805,'Current OBD'!$B$6:$AL$2097,24,0)="Yes","K"," ")</f>
        <v>K</v>
      </c>
      <c r="G805" s="20" t="str">
        <f>IF(VLOOKUP(C805,'Current OBD'!$B$6:$AL$2097,25,0)="Yes","1"," ")</f>
        <v>1</v>
      </c>
      <c r="H805" s="20" t="str">
        <f>IF(VLOOKUP(C805,'Current OBD'!$B$6:$AL$2097,26,0)="Yes","2"," ")</f>
        <v>2</v>
      </c>
      <c r="I805" s="20" t="str">
        <f>IF(VLOOKUP(C805,'Current OBD'!$B$6:$AL$2097,27,0)="Yes","3"," ")</f>
        <v>3</v>
      </c>
      <c r="J805" s="20" t="str">
        <f>IF(VLOOKUP(C805,'Current OBD'!$B$6:$AL$2097,28,0)="Yes","4"," ")</f>
        <v>4</v>
      </c>
      <c r="K805" s="20" t="str">
        <f>IF(VLOOKUP(C805,'Current OBD'!$B$6:$AL$2097,29,0)="Yes","5"," ")</f>
        <v>5</v>
      </c>
      <c r="L805" s="20" t="str">
        <f>IF(VLOOKUP(C805,'Current OBD'!$B$6:$AL$2097,30,0)="Yes","6"," ")</f>
        <v xml:space="preserve"> </v>
      </c>
      <c r="M805" s="20" t="str">
        <f>IF(VLOOKUP(C805,'Current OBD'!$B$6:$AL$2097,31,0)="Yes","7"," ")</f>
        <v xml:space="preserve"> </v>
      </c>
      <c r="N805" s="20" t="str">
        <f>IF(VLOOKUP(C805,'Current OBD'!$B$6:$AL$2097,32,0)="Yes","8"," ")</f>
        <v xml:space="preserve"> </v>
      </c>
      <c r="O805" s="20" t="str">
        <f>IF(VLOOKUP(C805,'Current OBD'!$B$6:$AL$2097,33,0)="Yes","9"," ")</f>
        <v xml:space="preserve"> </v>
      </c>
      <c r="P805" s="20" t="str">
        <f>IF(VLOOKUP(C805,'Current OBD'!$B$6:$AL$2097,34,0)="Yes","10"," ")</f>
        <v xml:space="preserve"> </v>
      </c>
      <c r="Q805" s="20" t="str">
        <f>IF(VLOOKUP(C805,'Current OBD'!$B$6:$AL$2097,35,0)="Yes","11"," ")</f>
        <v xml:space="preserve"> </v>
      </c>
      <c r="R805" s="20" t="str">
        <f>IF(VLOOKUP(C805,'Current OBD'!$B$6:$AL$2097,36,0)="Yes","12"," ")</f>
        <v xml:space="preserve"> </v>
      </c>
      <c r="S805" s="44">
        <v>268</v>
      </c>
      <c r="T805" s="44">
        <v>0</v>
      </c>
      <c r="U805" s="44">
        <v>376</v>
      </c>
      <c r="V805" s="12">
        <f t="shared" si="73"/>
        <v>0.71276595744680848</v>
      </c>
      <c r="W805" s="12">
        <f t="shared" si="74"/>
        <v>0</v>
      </c>
      <c r="X805" s="12">
        <f t="shared" si="72"/>
        <v>0.71276595744680848</v>
      </c>
    </row>
    <row r="806" spans="1:24">
      <c r="A806" s="26" t="s">
        <v>153</v>
      </c>
      <c r="B806" s="26" t="s">
        <v>4351</v>
      </c>
      <c r="C806" s="10">
        <v>159461</v>
      </c>
      <c r="D806" s="13" t="s">
        <v>4350</v>
      </c>
      <c r="E806" s="19"/>
      <c r="F806" s="19"/>
      <c r="G806" s="19"/>
      <c r="H806" s="19"/>
      <c r="I806" s="19"/>
      <c r="J806" s="19"/>
      <c r="K806" s="19"/>
      <c r="L806" s="19"/>
      <c r="M806" s="19"/>
      <c r="N806" s="19"/>
      <c r="O806" s="19"/>
      <c r="P806" s="19"/>
      <c r="Q806" s="19"/>
      <c r="R806" s="19"/>
      <c r="S806" s="43">
        <v>46</v>
      </c>
      <c r="T806" s="43">
        <v>0</v>
      </c>
      <c r="U806" s="43">
        <v>46</v>
      </c>
      <c r="V806" s="14"/>
      <c r="W806" s="14"/>
      <c r="X806" s="14">
        <f t="shared" si="72"/>
        <v>1</v>
      </c>
    </row>
    <row r="807" spans="1:24">
      <c r="A807" s="17" t="str">
        <f>VLOOKUP(C807,'Current OBD'!$B$6:$K$2098,4,0)</f>
        <v>King</v>
      </c>
      <c r="B807" s="17" t="str">
        <f>VLOOKUP(C807,'Current OBD'!$B$6:$K$2098,3,0)</f>
        <v>17-404</v>
      </c>
      <c r="C807" s="18">
        <v>663445</v>
      </c>
      <c r="D807" s="8" t="s">
        <v>4352</v>
      </c>
      <c r="E807" s="20" t="str">
        <f>IF(VLOOKUP(C807,'Current OBD'!$B$6:$AL$2097,23,0)="Yes","PK"," ")</f>
        <v>PK</v>
      </c>
      <c r="F807" s="20" t="str">
        <f>IF(VLOOKUP(C807,'Current OBD'!$B$6:$AL$2097,24,0)="Yes","K"," ")</f>
        <v>K</v>
      </c>
      <c r="G807" s="20" t="str">
        <f>IF(VLOOKUP(C807,'Current OBD'!$B$6:$AL$2097,25,0)="Yes","1"," ")</f>
        <v>1</v>
      </c>
      <c r="H807" s="20" t="str">
        <f>IF(VLOOKUP(C807,'Current OBD'!$B$6:$AL$2097,26,0)="Yes","2"," ")</f>
        <v>2</v>
      </c>
      <c r="I807" s="20" t="str">
        <f>IF(VLOOKUP(C807,'Current OBD'!$B$6:$AL$2097,27,0)="Yes","3"," ")</f>
        <v>3</v>
      </c>
      <c r="J807" s="20" t="str">
        <f>IF(VLOOKUP(C807,'Current OBD'!$B$6:$AL$2097,28,0)="Yes","4"," ")</f>
        <v>4</v>
      </c>
      <c r="K807" s="20" t="str">
        <f>IF(VLOOKUP(C807,'Current OBD'!$B$6:$AL$2097,29,0)="Yes","5"," ")</f>
        <v>5</v>
      </c>
      <c r="L807" s="20" t="str">
        <f>IF(VLOOKUP(C807,'Current OBD'!$B$6:$AL$2097,30,0)="Yes","6"," ")</f>
        <v>6</v>
      </c>
      <c r="M807" s="20" t="str">
        <f>IF(VLOOKUP(C807,'Current OBD'!$B$6:$AL$2097,31,0)="Yes","7"," ")</f>
        <v>7</v>
      </c>
      <c r="N807" s="20" t="str">
        <f>IF(VLOOKUP(C807,'Current OBD'!$B$6:$AL$2097,32,0)="Yes","8"," ")</f>
        <v>8</v>
      </c>
      <c r="O807" s="20" t="str">
        <f>IF(VLOOKUP(C807,'Current OBD'!$B$6:$AL$2097,33,0)="Yes","9"," ")</f>
        <v>9</v>
      </c>
      <c r="P807" s="20" t="str">
        <f>IF(VLOOKUP(C807,'Current OBD'!$B$6:$AL$2097,34,0)="Yes","10"," ")</f>
        <v>10</v>
      </c>
      <c r="Q807" s="20" t="str">
        <f>IF(VLOOKUP(C807,'Current OBD'!$B$6:$AL$2097,35,0)="Yes","11"," ")</f>
        <v>11</v>
      </c>
      <c r="R807" s="20" t="str">
        <f>IF(VLOOKUP(C807,'Current OBD'!$B$6:$AL$2097,36,0)="Yes","12"," ")</f>
        <v>12</v>
      </c>
      <c r="S807" s="44">
        <v>46</v>
      </c>
      <c r="T807" s="44">
        <v>0</v>
      </c>
      <c r="U807" s="44">
        <v>46</v>
      </c>
      <c r="V807" s="12">
        <f>S807/U807</f>
        <v>1</v>
      </c>
      <c r="W807" s="12">
        <f>T807/U807</f>
        <v>0</v>
      </c>
      <c r="X807" s="12">
        <f t="shared" si="72"/>
        <v>1</v>
      </c>
    </row>
    <row r="808" spans="1:24">
      <c r="A808" s="26" t="s">
        <v>153</v>
      </c>
      <c r="B808" s="26" t="s">
        <v>268</v>
      </c>
      <c r="C808" s="10">
        <v>159932</v>
      </c>
      <c r="D808" s="13" t="s">
        <v>267</v>
      </c>
      <c r="E808" s="19"/>
      <c r="F808" s="19"/>
      <c r="G808" s="19"/>
      <c r="H808" s="19"/>
      <c r="I808" s="19"/>
      <c r="J808" s="19"/>
      <c r="K808" s="19"/>
      <c r="L808" s="19"/>
      <c r="M808" s="19"/>
      <c r="N808" s="19"/>
      <c r="O808" s="19"/>
      <c r="P808" s="19"/>
      <c r="Q808" s="19"/>
      <c r="R808" s="19"/>
      <c r="S808" s="43">
        <v>3574</v>
      </c>
      <c r="T808" s="43">
        <v>601</v>
      </c>
      <c r="U808" s="43">
        <v>19881</v>
      </c>
      <c r="V808" s="14"/>
      <c r="W808" s="14"/>
      <c r="X808" s="14">
        <f t="shared" si="72"/>
        <v>0.20999949700719281</v>
      </c>
    </row>
    <row r="809" spans="1:24">
      <c r="A809" s="17" t="str">
        <f>VLOOKUP(C809,'Current OBD'!$B$6:$K$2098,4,0)</f>
        <v>King</v>
      </c>
      <c r="B809" s="17" t="str">
        <f>VLOOKUP(C809,'Current OBD'!$B$6:$K$2098,3,0)</f>
        <v>17-405</v>
      </c>
      <c r="C809" s="18">
        <v>660901</v>
      </c>
      <c r="D809" s="8" t="s">
        <v>270</v>
      </c>
      <c r="E809" s="20" t="str">
        <f>IF(VLOOKUP(C809,'Current OBD'!$B$6:$AL$2097,23,0)="Yes","PK"," ")</f>
        <v>PK</v>
      </c>
      <c r="F809" s="20" t="str">
        <f>IF(VLOOKUP(C809,'Current OBD'!$B$6:$AL$2097,24,0)="Yes","K"," ")</f>
        <v>K</v>
      </c>
      <c r="G809" s="20" t="str">
        <f>IF(VLOOKUP(C809,'Current OBD'!$B$6:$AL$2097,25,0)="Yes","1"," ")</f>
        <v>1</v>
      </c>
      <c r="H809" s="20" t="str">
        <f>IF(VLOOKUP(C809,'Current OBD'!$B$6:$AL$2097,26,0)="Yes","2"," ")</f>
        <v>2</v>
      </c>
      <c r="I809" s="20" t="str">
        <f>IF(VLOOKUP(C809,'Current OBD'!$B$6:$AL$2097,27,0)="Yes","3"," ")</f>
        <v>3</v>
      </c>
      <c r="J809" s="20" t="str">
        <f>IF(VLOOKUP(C809,'Current OBD'!$B$6:$AL$2097,28,0)="Yes","4"," ")</f>
        <v>4</v>
      </c>
      <c r="K809" s="20" t="str">
        <f>IF(VLOOKUP(C809,'Current OBD'!$B$6:$AL$2097,29,0)="Yes","5"," ")</f>
        <v>5</v>
      </c>
      <c r="L809" s="20" t="str">
        <f>IF(VLOOKUP(C809,'Current OBD'!$B$6:$AL$2097,30,0)="Yes","6"," ")</f>
        <v xml:space="preserve"> </v>
      </c>
      <c r="M809" s="20" t="str">
        <f>IF(VLOOKUP(C809,'Current OBD'!$B$6:$AL$2097,31,0)="Yes","7"," ")</f>
        <v xml:space="preserve"> </v>
      </c>
      <c r="N809" s="20" t="str">
        <f>IF(VLOOKUP(C809,'Current OBD'!$B$6:$AL$2097,32,0)="Yes","8"," ")</f>
        <v xml:space="preserve"> </v>
      </c>
      <c r="O809" s="20" t="str">
        <f>IF(VLOOKUP(C809,'Current OBD'!$B$6:$AL$2097,33,0)="Yes","9"," ")</f>
        <v xml:space="preserve"> </v>
      </c>
      <c r="P809" s="20" t="str">
        <f>IF(VLOOKUP(C809,'Current OBD'!$B$6:$AL$2097,34,0)="Yes","10"," ")</f>
        <v xml:space="preserve"> </v>
      </c>
      <c r="Q809" s="20" t="str">
        <f>IF(VLOOKUP(C809,'Current OBD'!$B$6:$AL$2097,35,0)="Yes","11"," ")</f>
        <v xml:space="preserve"> </v>
      </c>
      <c r="R809" s="20" t="str">
        <f>IF(VLOOKUP(C809,'Current OBD'!$B$6:$AL$2097,36,0)="Yes","12"," ")</f>
        <v xml:space="preserve"> </v>
      </c>
      <c r="S809" s="44">
        <v>151</v>
      </c>
      <c r="T809" s="44">
        <v>19</v>
      </c>
      <c r="U809" s="44">
        <v>379</v>
      </c>
      <c r="V809" s="12">
        <f t="shared" ref="V809:V835" si="75">S809/U809</f>
        <v>0.39841688654353563</v>
      </c>
      <c r="W809" s="12">
        <f t="shared" ref="W809:W835" si="76">T809/U809</f>
        <v>5.0131926121372031E-2</v>
      </c>
      <c r="X809" s="12">
        <f t="shared" si="72"/>
        <v>0.44854881266490765</v>
      </c>
    </row>
    <row r="810" spans="1:24">
      <c r="A810" s="17" t="str">
        <f>VLOOKUP(C810,'Current OBD'!$B$6:$K$2098,4,0)</f>
        <v>King</v>
      </c>
      <c r="B810" s="17" t="str">
        <f>VLOOKUP(C810,'Current OBD'!$B$6:$K$2098,3,0)</f>
        <v>17-405</v>
      </c>
      <c r="C810" s="18">
        <v>660891</v>
      </c>
      <c r="D810" s="8" t="s">
        <v>274</v>
      </c>
      <c r="E810" s="20" t="str">
        <f>IF(VLOOKUP(C810,'Current OBD'!$B$6:$AL$2097,23,0)="Yes","PK"," ")</f>
        <v xml:space="preserve"> </v>
      </c>
      <c r="F810" s="20" t="str">
        <f>IF(VLOOKUP(C810,'Current OBD'!$B$6:$AL$2097,24,0)="Yes","K"," ")</f>
        <v xml:space="preserve"> </v>
      </c>
      <c r="G810" s="20" t="str">
        <f>IF(VLOOKUP(C810,'Current OBD'!$B$6:$AL$2097,25,0)="Yes","1"," ")</f>
        <v xml:space="preserve"> </v>
      </c>
      <c r="H810" s="20" t="str">
        <f>IF(VLOOKUP(C810,'Current OBD'!$B$6:$AL$2097,26,0)="Yes","2"," ")</f>
        <v xml:space="preserve"> </v>
      </c>
      <c r="I810" s="20" t="str">
        <f>IF(VLOOKUP(C810,'Current OBD'!$B$6:$AL$2097,27,0)="Yes","3"," ")</f>
        <v xml:space="preserve"> </v>
      </c>
      <c r="J810" s="20" t="str">
        <f>IF(VLOOKUP(C810,'Current OBD'!$B$6:$AL$2097,28,0)="Yes","4"," ")</f>
        <v xml:space="preserve"> </v>
      </c>
      <c r="K810" s="20" t="str">
        <f>IF(VLOOKUP(C810,'Current OBD'!$B$6:$AL$2097,29,0)="Yes","5"," ")</f>
        <v xml:space="preserve"> </v>
      </c>
      <c r="L810" s="20" t="str">
        <f>IF(VLOOKUP(C810,'Current OBD'!$B$6:$AL$2097,30,0)="Yes","6"," ")</f>
        <v xml:space="preserve"> </v>
      </c>
      <c r="M810" s="20" t="str">
        <f>IF(VLOOKUP(C810,'Current OBD'!$B$6:$AL$2097,31,0)="Yes","7"," ")</f>
        <v xml:space="preserve"> </v>
      </c>
      <c r="N810" s="20" t="str">
        <f>IF(VLOOKUP(C810,'Current OBD'!$B$6:$AL$2097,32,0)="Yes","8"," ")</f>
        <v xml:space="preserve"> </v>
      </c>
      <c r="O810" s="20" t="str">
        <f>IF(VLOOKUP(C810,'Current OBD'!$B$6:$AL$2097,33,0)="Yes","9"," ")</f>
        <v>9</v>
      </c>
      <c r="P810" s="20" t="str">
        <f>IF(VLOOKUP(C810,'Current OBD'!$B$6:$AL$2097,34,0)="Yes","10"," ")</f>
        <v>10</v>
      </c>
      <c r="Q810" s="20" t="str">
        <f>IF(VLOOKUP(C810,'Current OBD'!$B$6:$AL$2097,35,0)="Yes","11"," ")</f>
        <v>11</v>
      </c>
      <c r="R810" s="20" t="str">
        <f>IF(VLOOKUP(C810,'Current OBD'!$B$6:$AL$2097,36,0)="Yes","12"," ")</f>
        <v>12</v>
      </c>
      <c r="S810" s="44">
        <v>169</v>
      </c>
      <c r="T810" s="44">
        <v>50</v>
      </c>
      <c r="U810" s="44">
        <v>1675</v>
      </c>
      <c r="V810" s="12">
        <f t="shared" si="75"/>
        <v>0.1008955223880597</v>
      </c>
      <c r="W810" s="12">
        <f t="shared" si="76"/>
        <v>2.9850746268656716E-2</v>
      </c>
      <c r="X810" s="12">
        <f t="shared" si="72"/>
        <v>0.13074626865671643</v>
      </c>
    </row>
    <row r="811" spans="1:24">
      <c r="A811" s="17" t="str">
        <f>VLOOKUP(C811,'Current OBD'!$B$6:$K$2098,4,0)</f>
        <v>King</v>
      </c>
      <c r="B811" s="17" t="str">
        <f>VLOOKUP(C811,'Current OBD'!$B$6:$K$2098,3,0)</f>
        <v>17-405</v>
      </c>
      <c r="C811" s="18">
        <v>660902</v>
      </c>
      <c r="D811" s="8" t="s">
        <v>277</v>
      </c>
      <c r="E811" s="20" t="str">
        <f>IF(VLOOKUP(C811,'Current OBD'!$B$6:$AL$2097,23,0)="Yes","PK"," ")</f>
        <v>PK</v>
      </c>
      <c r="F811" s="20" t="str">
        <f>IF(VLOOKUP(C811,'Current OBD'!$B$6:$AL$2097,24,0)="Yes","K"," ")</f>
        <v>K</v>
      </c>
      <c r="G811" s="20" t="str">
        <f>IF(VLOOKUP(C811,'Current OBD'!$B$6:$AL$2097,25,0)="Yes","1"," ")</f>
        <v>1</v>
      </c>
      <c r="H811" s="20" t="str">
        <f>IF(VLOOKUP(C811,'Current OBD'!$B$6:$AL$2097,26,0)="Yes","2"," ")</f>
        <v>2</v>
      </c>
      <c r="I811" s="20" t="str">
        <f>IF(VLOOKUP(C811,'Current OBD'!$B$6:$AL$2097,27,0)="Yes","3"," ")</f>
        <v>3</v>
      </c>
      <c r="J811" s="20" t="str">
        <f>IF(VLOOKUP(C811,'Current OBD'!$B$6:$AL$2097,28,0)="Yes","4"," ")</f>
        <v>4</v>
      </c>
      <c r="K811" s="20" t="str">
        <f>IF(VLOOKUP(C811,'Current OBD'!$B$6:$AL$2097,29,0)="Yes","5"," ")</f>
        <v>5</v>
      </c>
      <c r="L811" s="20" t="str">
        <f>IF(VLOOKUP(C811,'Current OBD'!$B$6:$AL$2097,30,0)="Yes","6"," ")</f>
        <v xml:space="preserve"> </v>
      </c>
      <c r="M811" s="20" t="str">
        <f>IF(VLOOKUP(C811,'Current OBD'!$B$6:$AL$2097,31,0)="Yes","7"," ")</f>
        <v xml:space="preserve"> </v>
      </c>
      <c r="N811" s="20" t="str">
        <f>IF(VLOOKUP(C811,'Current OBD'!$B$6:$AL$2097,32,0)="Yes","8"," ")</f>
        <v xml:space="preserve"> </v>
      </c>
      <c r="O811" s="20" t="str">
        <f>IF(VLOOKUP(C811,'Current OBD'!$B$6:$AL$2097,33,0)="Yes","9"," ")</f>
        <v xml:space="preserve"> </v>
      </c>
      <c r="P811" s="20" t="str">
        <f>IF(VLOOKUP(C811,'Current OBD'!$B$6:$AL$2097,34,0)="Yes","10"," ")</f>
        <v xml:space="preserve"> </v>
      </c>
      <c r="Q811" s="20" t="str">
        <f>IF(VLOOKUP(C811,'Current OBD'!$B$6:$AL$2097,35,0)="Yes","11"," ")</f>
        <v xml:space="preserve"> </v>
      </c>
      <c r="R811" s="20" t="str">
        <f>IF(VLOOKUP(C811,'Current OBD'!$B$6:$AL$2097,36,0)="Yes","12"," ")</f>
        <v xml:space="preserve"> </v>
      </c>
      <c r="S811" s="44">
        <v>23</v>
      </c>
      <c r="T811" s="44">
        <v>4</v>
      </c>
      <c r="U811" s="44">
        <v>519</v>
      </c>
      <c r="V811" s="12">
        <f t="shared" si="75"/>
        <v>4.4315992292870907E-2</v>
      </c>
      <c r="W811" s="12">
        <f t="shared" si="76"/>
        <v>7.7071290944123313E-3</v>
      </c>
      <c r="X811" s="12">
        <f t="shared" si="72"/>
        <v>5.2023121387283239E-2</v>
      </c>
    </row>
    <row r="812" spans="1:24">
      <c r="A812" s="17" t="str">
        <f>VLOOKUP(C812,'Current OBD'!$B$6:$K$2098,4,0)</f>
        <v>King</v>
      </c>
      <c r="B812" s="17" t="str">
        <f>VLOOKUP(C812,'Current OBD'!$B$6:$K$2098,3,0)</f>
        <v>17-405</v>
      </c>
      <c r="C812" s="18">
        <v>660903</v>
      </c>
      <c r="D812" s="8" t="s">
        <v>279</v>
      </c>
      <c r="E812" s="20" t="str">
        <f>IF(VLOOKUP(C812,'Current OBD'!$B$6:$AL$2097,23,0)="Yes","PK"," ")</f>
        <v xml:space="preserve"> </v>
      </c>
      <c r="F812" s="20" t="str">
        <f>IF(VLOOKUP(C812,'Current OBD'!$B$6:$AL$2097,24,0)="Yes","K"," ")</f>
        <v>K</v>
      </c>
      <c r="G812" s="20" t="str">
        <f>IF(VLOOKUP(C812,'Current OBD'!$B$6:$AL$2097,25,0)="Yes","1"," ")</f>
        <v>1</v>
      </c>
      <c r="H812" s="20" t="str">
        <f>IF(VLOOKUP(C812,'Current OBD'!$B$6:$AL$2097,26,0)="Yes","2"," ")</f>
        <v>2</v>
      </c>
      <c r="I812" s="20" t="str">
        <f>IF(VLOOKUP(C812,'Current OBD'!$B$6:$AL$2097,27,0)="Yes","3"," ")</f>
        <v>3</v>
      </c>
      <c r="J812" s="20" t="str">
        <f>IF(VLOOKUP(C812,'Current OBD'!$B$6:$AL$2097,28,0)="Yes","4"," ")</f>
        <v>4</v>
      </c>
      <c r="K812" s="20" t="str">
        <f>IF(VLOOKUP(C812,'Current OBD'!$B$6:$AL$2097,29,0)="Yes","5"," ")</f>
        <v>5</v>
      </c>
      <c r="L812" s="20" t="str">
        <f>IF(VLOOKUP(C812,'Current OBD'!$B$6:$AL$2097,30,0)="Yes","6"," ")</f>
        <v xml:space="preserve"> </v>
      </c>
      <c r="M812" s="20" t="str">
        <f>IF(VLOOKUP(C812,'Current OBD'!$B$6:$AL$2097,31,0)="Yes","7"," ")</f>
        <v xml:space="preserve"> </v>
      </c>
      <c r="N812" s="20" t="str">
        <f>IF(VLOOKUP(C812,'Current OBD'!$B$6:$AL$2097,32,0)="Yes","8"," ")</f>
        <v xml:space="preserve"> </v>
      </c>
      <c r="O812" s="20" t="str">
        <f>IF(VLOOKUP(C812,'Current OBD'!$B$6:$AL$2097,33,0)="Yes","9"," ")</f>
        <v xml:space="preserve"> </v>
      </c>
      <c r="P812" s="20" t="str">
        <f>IF(VLOOKUP(C812,'Current OBD'!$B$6:$AL$2097,34,0)="Yes","10"," ")</f>
        <v xml:space="preserve"> </v>
      </c>
      <c r="Q812" s="20" t="str">
        <f>IF(VLOOKUP(C812,'Current OBD'!$B$6:$AL$2097,35,0)="Yes","11"," ")</f>
        <v xml:space="preserve"> </v>
      </c>
      <c r="R812" s="20" t="str">
        <f>IF(VLOOKUP(C812,'Current OBD'!$B$6:$AL$2097,36,0)="Yes","12"," ")</f>
        <v xml:space="preserve"> </v>
      </c>
      <c r="S812" s="44">
        <v>13</v>
      </c>
      <c r="T812" s="44">
        <v>4</v>
      </c>
      <c r="U812" s="44">
        <v>562</v>
      </c>
      <c r="V812" s="12">
        <f t="shared" si="75"/>
        <v>2.3131672597864767E-2</v>
      </c>
      <c r="W812" s="12">
        <f t="shared" si="76"/>
        <v>7.1174377224199285E-3</v>
      </c>
      <c r="X812" s="12">
        <f t="shared" si="72"/>
        <v>3.0249110320284697E-2</v>
      </c>
    </row>
    <row r="813" spans="1:24">
      <c r="A813" s="17" t="str">
        <f>VLOOKUP(C813,'Current OBD'!$B$6:$K$2098,4,0)</f>
        <v>King</v>
      </c>
      <c r="B813" s="17" t="str">
        <f>VLOOKUP(C813,'Current OBD'!$B$6:$K$2098,3,0)</f>
        <v>17-405</v>
      </c>
      <c r="C813" s="18">
        <v>660895</v>
      </c>
      <c r="D813" s="8" t="s">
        <v>283</v>
      </c>
      <c r="E813" s="20" t="str">
        <f>IF(VLOOKUP(C813,'Current OBD'!$B$6:$AL$2097,23,0)="Yes","PK"," ")</f>
        <v xml:space="preserve"> </v>
      </c>
      <c r="F813" s="20" t="str">
        <f>IF(VLOOKUP(C813,'Current OBD'!$B$6:$AL$2097,24,0)="Yes","K"," ")</f>
        <v xml:space="preserve"> </v>
      </c>
      <c r="G813" s="20" t="str">
        <f>IF(VLOOKUP(C813,'Current OBD'!$B$6:$AL$2097,25,0)="Yes","1"," ")</f>
        <v xml:space="preserve"> </v>
      </c>
      <c r="H813" s="20" t="str">
        <f>IF(VLOOKUP(C813,'Current OBD'!$B$6:$AL$2097,26,0)="Yes","2"," ")</f>
        <v xml:space="preserve"> </v>
      </c>
      <c r="I813" s="20" t="str">
        <f>IF(VLOOKUP(C813,'Current OBD'!$B$6:$AL$2097,27,0)="Yes","3"," ")</f>
        <v xml:space="preserve"> </v>
      </c>
      <c r="J813" s="20" t="str">
        <f>IF(VLOOKUP(C813,'Current OBD'!$B$6:$AL$2097,28,0)="Yes","4"," ")</f>
        <v xml:space="preserve"> </v>
      </c>
      <c r="K813" s="20" t="str">
        <f>IF(VLOOKUP(C813,'Current OBD'!$B$6:$AL$2097,29,0)="Yes","5"," ")</f>
        <v xml:space="preserve"> </v>
      </c>
      <c r="L813" s="20" t="str">
        <f>IF(VLOOKUP(C813,'Current OBD'!$B$6:$AL$2097,30,0)="Yes","6"," ")</f>
        <v>6</v>
      </c>
      <c r="M813" s="20" t="str">
        <f>IF(VLOOKUP(C813,'Current OBD'!$B$6:$AL$2097,31,0)="Yes","7"," ")</f>
        <v>7</v>
      </c>
      <c r="N813" s="20" t="str">
        <f>IF(VLOOKUP(C813,'Current OBD'!$B$6:$AL$2097,32,0)="Yes","8"," ")</f>
        <v>8</v>
      </c>
      <c r="O813" s="20" t="str">
        <f>IF(VLOOKUP(C813,'Current OBD'!$B$6:$AL$2097,33,0)="Yes","9"," ")</f>
        <v xml:space="preserve"> </v>
      </c>
      <c r="P813" s="20" t="str">
        <f>IF(VLOOKUP(C813,'Current OBD'!$B$6:$AL$2097,34,0)="Yes","10"," ")</f>
        <v xml:space="preserve"> </v>
      </c>
      <c r="Q813" s="20" t="str">
        <f>IF(VLOOKUP(C813,'Current OBD'!$B$6:$AL$2097,35,0)="Yes","11"," ")</f>
        <v xml:space="preserve"> </v>
      </c>
      <c r="R813" s="20" t="str">
        <f>IF(VLOOKUP(C813,'Current OBD'!$B$6:$AL$2097,36,0)="Yes","12"," ")</f>
        <v xml:space="preserve"> </v>
      </c>
      <c r="S813" s="44">
        <v>130</v>
      </c>
      <c r="T813" s="44">
        <v>24</v>
      </c>
      <c r="U813" s="44">
        <v>747</v>
      </c>
      <c r="V813" s="12">
        <f t="shared" si="75"/>
        <v>0.17402945113788487</v>
      </c>
      <c r="W813" s="12">
        <f t="shared" si="76"/>
        <v>3.2128514056224897E-2</v>
      </c>
      <c r="X813" s="12">
        <f t="shared" si="72"/>
        <v>0.20615796519410978</v>
      </c>
    </row>
    <row r="814" spans="1:24">
      <c r="A814" s="17" t="str">
        <f>VLOOKUP(C814,'Current OBD'!$B$6:$K$2098,4,0)</f>
        <v>King</v>
      </c>
      <c r="B814" s="17" t="str">
        <f>VLOOKUP(C814,'Current OBD'!$B$6:$K$2098,3,0)</f>
        <v>17-405</v>
      </c>
      <c r="C814" s="18">
        <v>660904</v>
      </c>
      <c r="D814" s="8" t="s">
        <v>285</v>
      </c>
      <c r="E814" s="20" t="str">
        <f>IF(VLOOKUP(C814,'Current OBD'!$B$6:$AL$2097,23,0)="Yes","PK"," ")</f>
        <v>PK</v>
      </c>
      <c r="F814" s="20" t="str">
        <f>IF(VLOOKUP(C814,'Current OBD'!$B$6:$AL$2097,24,0)="Yes","K"," ")</f>
        <v>K</v>
      </c>
      <c r="G814" s="20" t="str">
        <f>IF(VLOOKUP(C814,'Current OBD'!$B$6:$AL$2097,25,0)="Yes","1"," ")</f>
        <v>1</v>
      </c>
      <c r="H814" s="20" t="str">
        <f>IF(VLOOKUP(C814,'Current OBD'!$B$6:$AL$2097,26,0)="Yes","2"," ")</f>
        <v>2</v>
      </c>
      <c r="I814" s="20" t="str">
        <f>IF(VLOOKUP(C814,'Current OBD'!$B$6:$AL$2097,27,0)="Yes","3"," ")</f>
        <v>3</v>
      </c>
      <c r="J814" s="20" t="str">
        <f>IF(VLOOKUP(C814,'Current OBD'!$B$6:$AL$2097,28,0)="Yes","4"," ")</f>
        <v>4</v>
      </c>
      <c r="K814" s="20" t="str">
        <f>IF(VLOOKUP(C814,'Current OBD'!$B$6:$AL$2097,29,0)="Yes","5"," ")</f>
        <v>5</v>
      </c>
      <c r="L814" s="20" t="str">
        <f>IF(VLOOKUP(C814,'Current OBD'!$B$6:$AL$2097,30,0)="Yes","6"," ")</f>
        <v xml:space="preserve"> </v>
      </c>
      <c r="M814" s="20" t="str">
        <f>IF(VLOOKUP(C814,'Current OBD'!$B$6:$AL$2097,31,0)="Yes","7"," ")</f>
        <v xml:space="preserve"> </v>
      </c>
      <c r="N814" s="20" t="str">
        <f>IF(VLOOKUP(C814,'Current OBD'!$B$6:$AL$2097,32,0)="Yes","8"," ")</f>
        <v xml:space="preserve"> </v>
      </c>
      <c r="O814" s="20" t="str">
        <f>IF(VLOOKUP(C814,'Current OBD'!$B$6:$AL$2097,33,0)="Yes","9"," ")</f>
        <v xml:space="preserve"> </v>
      </c>
      <c r="P814" s="20" t="str">
        <f>IF(VLOOKUP(C814,'Current OBD'!$B$6:$AL$2097,34,0)="Yes","10"," ")</f>
        <v xml:space="preserve"> </v>
      </c>
      <c r="Q814" s="20" t="str">
        <f>IF(VLOOKUP(C814,'Current OBD'!$B$6:$AL$2097,35,0)="Yes","11"," ")</f>
        <v xml:space="preserve"> </v>
      </c>
      <c r="R814" s="20" t="str">
        <f>IF(VLOOKUP(C814,'Current OBD'!$B$6:$AL$2097,36,0)="Yes","12"," ")</f>
        <v xml:space="preserve"> </v>
      </c>
      <c r="S814" s="44">
        <v>92</v>
      </c>
      <c r="T814" s="44">
        <v>28</v>
      </c>
      <c r="U814" s="44">
        <v>646</v>
      </c>
      <c r="V814" s="12">
        <f t="shared" si="75"/>
        <v>0.14241486068111456</v>
      </c>
      <c r="W814" s="12">
        <f t="shared" si="76"/>
        <v>4.3343653250773995E-2</v>
      </c>
      <c r="X814" s="12">
        <f t="shared" si="72"/>
        <v>0.18575851393188855</v>
      </c>
    </row>
    <row r="815" spans="1:24">
      <c r="A815" s="17" t="str">
        <f>VLOOKUP(C815,'Current OBD'!$B$6:$K$2098,4,0)</f>
        <v>King</v>
      </c>
      <c r="B815" s="17" t="str">
        <f>VLOOKUP(C815,'Current OBD'!$B$6:$K$2098,3,0)</f>
        <v>17-405</v>
      </c>
      <c r="C815" s="18">
        <v>660906</v>
      </c>
      <c r="D815" s="8" t="s">
        <v>287</v>
      </c>
      <c r="E815" s="20" t="str">
        <f>IF(VLOOKUP(C815,'Current OBD'!$B$6:$AL$2097,23,0)="Yes","PK"," ")</f>
        <v>PK</v>
      </c>
      <c r="F815" s="20" t="str">
        <f>IF(VLOOKUP(C815,'Current OBD'!$B$6:$AL$2097,24,0)="Yes","K"," ")</f>
        <v>K</v>
      </c>
      <c r="G815" s="20" t="str">
        <f>IF(VLOOKUP(C815,'Current OBD'!$B$6:$AL$2097,25,0)="Yes","1"," ")</f>
        <v>1</v>
      </c>
      <c r="H815" s="20" t="str">
        <f>IF(VLOOKUP(C815,'Current OBD'!$B$6:$AL$2097,26,0)="Yes","2"," ")</f>
        <v>2</v>
      </c>
      <c r="I815" s="20" t="str">
        <f>IF(VLOOKUP(C815,'Current OBD'!$B$6:$AL$2097,27,0)="Yes","3"," ")</f>
        <v>3</v>
      </c>
      <c r="J815" s="20" t="str">
        <f>IF(VLOOKUP(C815,'Current OBD'!$B$6:$AL$2097,28,0)="Yes","4"," ")</f>
        <v>4</v>
      </c>
      <c r="K815" s="20" t="str">
        <f>IF(VLOOKUP(C815,'Current OBD'!$B$6:$AL$2097,29,0)="Yes","5"," ")</f>
        <v>5</v>
      </c>
      <c r="L815" s="20" t="str">
        <f>IF(VLOOKUP(C815,'Current OBD'!$B$6:$AL$2097,30,0)="Yes","6"," ")</f>
        <v xml:space="preserve"> </v>
      </c>
      <c r="M815" s="20" t="str">
        <f>IF(VLOOKUP(C815,'Current OBD'!$B$6:$AL$2097,31,0)="Yes","7"," ")</f>
        <v xml:space="preserve"> </v>
      </c>
      <c r="N815" s="20" t="str">
        <f>IF(VLOOKUP(C815,'Current OBD'!$B$6:$AL$2097,32,0)="Yes","8"," ")</f>
        <v xml:space="preserve"> </v>
      </c>
      <c r="O815" s="20" t="str">
        <f>IF(VLOOKUP(C815,'Current OBD'!$B$6:$AL$2097,33,0)="Yes","9"," ")</f>
        <v xml:space="preserve"> </v>
      </c>
      <c r="P815" s="20" t="str">
        <f>IF(VLOOKUP(C815,'Current OBD'!$B$6:$AL$2097,34,0)="Yes","10"," ")</f>
        <v xml:space="preserve"> </v>
      </c>
      <c r="Q815" s="20" t="str">
        <f>IF(VLOOKUP(C815,'Current OBD'!$B$6:$AL$2097,35,0)="Yes","11"," ")</f>
        <v xml:space="preserve"> </v>
      </c>
      <c r="R815" s="20" t="str">
        <f>IF(VLOOKUP(C815,'Current OBD'!$B$6:$AL$2097,36,0)="Yes","12"," ")</f>
        <v xml:space="preserve"> </v>
      </c>
      <c r="S815" s="44">
        <v>74</v>
      </c>
      <c r="T815" s="44">
        <v>11</v>
      </c>
      <c r="U815" s="44">
        <v>521</v>
      </c>
      <c r="V815" s="12">
        <f t="shared" si="75"/>
        <v>0.14203454894433781</v>
      </c>
      <c r="W815" s="12">
        <f t="shared" si="76"/>
        <v>2.1113243761996161E-2</v>
      </c>
      <c r="X815" s="12">
        <f t="shared" si="72"/>
        <v>0.16314779270633398</v>
      </c>
    </row>
    <row r="816" spans="1:24">
      <c r="A816" s="17" t="str">
        <f>VLOOKUP(C816,'Current OBD'!$B$6:$K$2098,4,0)</f>
        <v>King</v>
      </c>
      <c r="B816" s="17" t="str">
        <f>VLOOKUP(C816,'Current OBD'!$B$6:$K$2098,3,0)</f>
        <v>17-405</v>
      </c>
      <c r="C816" s="18">
        <v>660896</v>
      </c>
      <c r="D816" s="8" t="s">
        <v>289</v>
      </c>
      <c r="E816" s="20" t="str">
        <f>IF(VLOOKUP(C816,'Current OBD'!$B$6:$AL$2097,23,0)="Yes","PK"," ")</f>
        <v xml:space="preserve"> </v>
      </c>
      <c r="F816" s="20" t="str">
        <f>IF(VLOOKUP(C816,'Current OBD'!$B$6:$AL$2097,24,0)="Yes","K"," ")</f>
        <v xml:space="preserve"> </v>
      </c>
      <c r="G816" s="20" t="str">
        <f>IF(VLOOKUP(C816,'Current OBD'!$B$6:$AL$2097,25,0)="Yes","1"," ")</f>
        <v xml:space="preserve"> </v>
      </c>
      <c r="H816" s="20" t="str">
        <f>IF(VLOOKUP(C816,'Current OBD'!$B$6:$AL$2097,26,0)="Yes","2"," ")</f>
        <v xml:space="preserve"> </v>
      </c>
      <c r="I816" s="20" t="str">
        <f>IF(VLOOKUP(C816,'Current OBD'!$B$6:$AL$2097,27,0)="Yes","3"," ")</f>
        <v xml:space="preserve"> </v>
      </c>
      <c r="J816" s="20" t="str">
        <f>IF(VLOOKUP(C816,'Current OBD'!$B$6:$AL$2097,28,0)="Yes","4"," ")</f>
        <v xml:space="preserve"> </v>
      </c>
      <c r="K816" s="20" t="str">
        <f>IF(VLOOKUP(C816,'Current OBD'!$B$6:$AL$2097,29,0)="Yes","5"," ")</f>
        <v xml:space="preserve"> </v>
      </c>
      <c r="L816" s="20" t="str">
        <f>IF(VLOOKUP(C816,'Current OBD'!$B$6:$AL$2097,30,0)="Yes","6"," ")</f>
        <v>6</v>
      </c>
      <c r="M816" s="20" t="str">
        <f>IF(VLOOKUP(C816,'Current OBD'!$B$6:$AL$2097,31,0)="Yes","7"," ")</f>
        <v>7</v>
      </c>
      <c r="N816" s="20" t="str">
        <f>IF(VLOOKUP(C816,'Current OBD'!$B$6:$AL$2097,32,0)="Yes","8"," ")</f>
        <v>8</v>
      </c>
      <c r="O816" s="20" t="str">
        <f>IF(VLOOKUP(C816,'Current OBD'!$B$6:$AL$2097,33,0)="Yes","9"," ")</f>
        <v xml:space="preserve"> </v>
      </c>
      <c r="P816" s="20" t="str">
        <f>IF(VLOOKUP(C816,'Current OBD'!$B$6:$AL$2097,34,0)="Yes","10"," ")</f>
        <v xml:space="preserve"> </v>
      </c>
      <c r="Q816" s="20" t="str">
        <f>IF(VLOOKUP(C816,'Current OBD'!$B$6:$AL$2097,35,0)="Yes","11"," ")</f>
        <v xml:space="preserve"> </v>
      </c>
      <c r="R816" s="20" t="str">
        <f>IF(VLOOKUP(C816,'Current OBD'!$B$6:$AL$2097,36,0)="Yes","12"," ")</f>
        <v xml:space="preserve"> </v>
      </c>
      <c r="S816" s="44">
        <v>263</v>
      </c>
      <c r="T816" s="44">
        <v>60</v>
      </c>
      <c r="U816" s="44">
        <v>593</v>
      </c>
      <c r="V816" s="12">
        <f t="shared" si="75"/>
        <v>0.44350758853288363</v>
      </c>
      <c r="W816" s="12">
        <f t="shared" si="76"/>
        <v>0.10118043844856661</v>
      </c>
      <c r="X816" s="12">
        <f t="shared" si="72"/>
        <v>0.54468802698145025</v>
      </c>
    </row>
    <row r="817" spans="1:24">
      <c r="A817" s="17" t="str">
        <f>VLOOKUP(C817,'Current OBD'!$B$6:$K$2098,4,0)</f>
        <v>King</v>
      </c>
      <c r="B817" s="17" t="str">
        <f>VLOOKUP(C817,'Current OBD'!$B$6:$K$2098,3,0)</f>
        <v>17-405</v>
      </c>
      <c r="C817" s="18">
        <v>660892</v>
      </c>
      <c r="D817" s="8" t="s">
        <v>292</v>
      </c>
      <c r="E817" s="20" t="str">
        <f>IF(VLOOKUP(C817,'Current OBD'!$B$6:$AL$2097,23,0)="Yes","PK"," ")</f>
        <v xml:space="preserve"> </v>
      </c>
      <c r="F817" s="20" t="str">
        <f>IF(VLOOKUP(C817,'Current OBD'!$B$6:$AL$2097,24,0)="Yes","K"," ")</f>
        <v xml:space="preserve"> </v>
      </c>
      <c r="G817" s="20" t="str">
        <f>IF(VLOOKUP(C817,'Current OBD'!$B$6:$AL$2097,25,0)="Yes","1"," ")</f>
        <v xml:space="preserve"> </v>
      </c>
      <c r="H817" s="20" t="str">
        <f>IF(VLOOKUP(C817,'Current OBD'!$B$6:$AL$2097,26,0)="Yes","2"," ")</f>
        <v xml:space="preserve"> </v>
      </c>
      <c r="I817" s="20" t="str">
        <f>IF(VLOOKUP(C817,'Current OBD'!$B$6:$AL$2097,27,0)="Yes","3"," ")</f>
        <v xml:space="preserve"> </v>
      </c>
      <c r="J817" s="20" t="str">
        <f>IF(VLOOKUP(C817,'Current OBD'!$B$6:$AL$2097,28,0)="Yes","4"," ")</f>
        <v xml:space="preserve"> </v>
      </c>
      <c r="K817" s="20" t="str">
        <f>IF(VLOOKUP(C817,'Current OBD'!$B$6:$AL$2097,29,0)="Yes","5"," ")</f>
        <v xml:space="preserve"> </v>
      </c>
      <c r="L817" s="20" t="str">
        <f>IF(VLOOKUP(C817,'Current OBD'!$B$6:$AL$2097,30,0)="Yes","6"," ")</f>
        <v xml:space="preserve"> </v>
      </c>
      <c r="M817" s="20" t="str">
        <f>IF(VLOOKUP(C817,'Current OBD'!$B$6:$AL$2097,31,0)="Yes","7"," ")</f>
        <v xml:space="preserve"> </v>
      </c>
      <c r="N817" s="20" t="str">
        <f>IF(VLOOKUP(C817,'Current OBD'!$B$6:$AL$2097,32,0)="Yes","8"," ")</f>
        <v xml:space="preserve"> </v>
      </c>
      <c r="O817" s="20" t="str">
        <f>IF(VLOOKUP(C817,'Current OBD'!$B$6:$AL$2097,33,0)="Yes","9"," ")</f>
        <v>9</v>
      </c>
      <c r="P817" s="20" t="str">
        <f>IF(VLOOKUP(C817,'Current OBD'!$B$6:$AL$2097,34,0)="Yes","10"," ")</f>
        <v>10</v>
      </c>
      <c r="Q817" s="20" t="str">
        <f>IF(VLOOKUP(C817,'Current OBD'!$B$6:$AL$2097,35,0)="Yes","11"," ")</f>
        <v>11</v>
      </c>
      <c r="R817" s="20" t="str">
        <f>IF(VLOOKUP(C817,'Current OBD'!$B$6:$AL$2097,36,0)="Yes","12"," ")</f>
        <v>12</v>
      </c>
      <c r="S817" s="44">
        <v>302</v>
      </c>
      <c r="T817" s="44">
        <v>78</v>
      </c>
      <c r="U817" s="44">
        <v>1709</v>
      </c>
      <c r="V817" s="12">
        <f t="shared" si="75"/>
        <v>0.1767115272088941</v>
      </c>
      <c r="W817" s="12">
        <f t="shared" si="76"/>
        <v>4.5640725570509071E-2</v>
      </c>
      <c r="X817" s="12">
        <f t="shared" si="72"/>
        <v>0.22235225277940315</v>
      </c>
    </row>
    <row r="818" spans="1:24">
      <c r="A818" s="17" t="str">
        <f>VLOOKUP(C818,'Current OBD'!$B$6:$K$2098,4,0)</f>
        <v>King</v>
      </c>
      <c r="B818" s="17" t="str">
        <f>VLOOKUP(C818,'Current OBD'!$B$6:$K$2098,3,0)</f>
        <v>17-405</v>
      </c>
      <c r="C818" s="18">
        <v>660900</v>
      </c>
      <c r="D818" s="8" t="s">
        <v>294</v>
      </c>
      <c r="E818" s="20" t="str">
        <f>IF(VLOOKUP(C818,'Current OBD'!$B$6:$AL$2097,23,0)="Yes","PK"," ")</f>
        <v xml:space="preserve"> </v>
      </c>
      <c r="F818" s="20" t="str">
        <f>IF(VLOOKUP(C818,'Current OBD'!$B$6:$AL$2097,24,0)="Yes","K"," ")</f>
        <v xml:space="preserve"> </v>
      </c>
      <c r="G818" s="20" t="str">
        <f>IF(VLOOKUP(C818,'Current OBD'!$B$6:$AL$2097,25,0)="Yes","1"," ")</f>
        <v xml:space="preserve"> </v>
      </c>
      <c r="H818" s="20" t="str">
        <f>IF(VLOOKUP(C818,'Current OBD'!$B$6:$AL$2097,26,0)="Yes","2"," ")</f>
        <v xml:space="preserve"> </v>
      </c>
      <c r="I818" s="20" t="str">
        <f>IF(VLOOKUP(C818,'Current OBD'!$B$6:$AL$2097,27,0)="Yes","3"," ")</f>
        <v xml:space="preserve"> </v>
      </c>
      <c r="J818" s="20" t="str">
        <f>IF(VLOOKUP(C818,'Current OBD'!$B$6:$AL$2097,28,0)="Yes","4"," ")</f>
        <v xml:space="preserve"> </v>
      </c>
      <c r="K818" s="20" t="str">
        <f>IF(VLOOKUP(C818,'Current OBD'!$B$6:$AL$2097,29,0)="Yes","5"," ")</f>
        <v xml:space="preserve"> </v>
      </c>
      <c r="L818" s="20" t="str">
        <f>IF(VLOOKUP(C818,'Current OBD'!$B$6:$AL$2097,30,0)="Yes","6"," ")</f>
        <v>6</v>
      </c>
      <c r="M818" s="20" t="str">
        <f>IF(VLOOKUP(C818,'Current OBD'!$B$6:$AL$2097,31,0)="Yes","7"," ")</f>
        <v>7</v>
      </c>
      <c r="N818" s="20" t="str">
        <f>IF(VLOOKUP(C818,'Current OBD'!$B$6:$AL$2097,32,0)="Yes","8"," ")</f>
        <v>8</v>
      </c>
      <c r="O818" s="20" t="str">
        <f>IF(VLOOKUP(C818,'Current OBD'!$B$6:$AL$2097,33,0)="Yes","9"," ")</f>
        <v>9</v>
      </c>
      <c r="P818" s="20" t="str">
        <f>IF(VLOOKUP(C818,'Current OBD'!$B$6:$AL$2097,34,0)="Yes","10"," ")</f>
        <v>10</v>
      </c>
      <c r="Q818" s="20" t="str">
        <f>IF(VLOOKUP(C818,'Current OBD'!$B$6:$AL$2097,35,0)="Yes","11"," ")</f>
        <v>11</v>
      </c>
      <c r="R818" s="20" t="str">
        <f>IF(VLOOKUP(C818,'Current OBD'!$B$6:$AL$2097,36,0)="Yes","12"," ")</f>
        <v>12</v>
      </c>
      <c r="S818" s="44">
        <v>27</v>
      </c>
      <c r="T818" s="44">
        <v>12</v>
      </c>
      <c r="U818" s="44">
        <v>597</v>
      </c>
      <c r="V818" s="12">
        <f t="shared" si="75"/>
        <v>4.5226130653266333E-2</v>
      </c>
      <c r="W818" s="12">
        <f t="shared" si="76"/>
        <v>2.0100502512562814E-2</v>
      </c>
      <c r="X818" s="12">
        <f t="shared" si="72"/>
        <v>6.5326633165829151E-2</v>
      </c>
    </row>
    <row r="819" spans="1:24">
      <c r="A819" s="17" t="str">
        <f>VLOOKUP(C819,'Current OBD'!$B$6:$K$2098,4,0)</f>
        <v>King</v>
      </c>
      <c r="B819" s="17" t="str">
        <f>VLOOKUP(C819,'Current OBD'!$B$6:$K$2098,3,0)</f>
        <v>17-405</v>
      </c>
      <c r="C819" s="18">
        <v>665830</v>
      </c>
      <c r="D819" s="8" t="s">
        <v>296</v>
      </c>
      <c r="E819" s="20" t="str">
        <f>IF(VLOOKUP(C819,'Current OBD'!$B$6:$AL$2097,23,0)="Yes","PK"," ")</f>
        <v>PK</v>
      </c>
      <c r="F819" s="20" t="str">
        <f>IF(VLOOKUP(C819,'Current OBD'!$B$6:$AL$2097,24,0)="Yes","K"," ")</f>
        <v>K</v>
      </c>
      <c r="G819" s="20" t="str">
        <f>IF(VLOOKUP(C819,'Current OBD'!$B$6:$AL$2097,25,0)="Yes","1"," ")</f>
        <v>1</v>
      </c>
      <c r="H819" s="20" t="str">
        <f>IF(VLOOKUP(C819,'Current OBD'!$B$6:$AL$2097,26,0)="Yes","2"," ")</f>
        <v>2</v>
      </c>
      <c r="I819" s="20" t="str">
        <f>IF(VLOOKUP(C819,'Current OBD'!$B$6:$AL$2097,27,0)="Yes","3"," ")</f>
        <v>3</v>
      </c>
      <c r="J819" s="20" t="str">
        <f>IF(VLOOKUP(C819,'Current OBD'!$B$6:$AL$2097,28,0)="Yes","4"," ")</f>
        <v>4</v>
      </c>
      <c r="K819" s="20" t="str">
        <f>IF(VLOOKUP(C819,'Current OBD'!$B$6:$AL$2097,29,0)="Yes","5"," ")</f>
        <v>5</v>
      </c>
      <c r="L819" s="20" t="str">
        <f>IF(VLOOKUP(C819,'Current OBD'!$B$6:$AL$2097,30,0)="Yes","6"," ")</f>
        <v xml:space="preserve"> </v>
      </c>
      <c r="M819" s="20" t="str">
        <f>IF(VLOOKUP(C819,'Current OBD'!$B$6:$AL$2097,31,0)="Yes","7"," ")</f>
        <v xml:space="preserve"> </v>
      </c>
      <c r="N819" s="20" t="str">
        <f>IF(VLOOKUP(C819,'Current OBD'!$B$6:$AL$2097,32,0)="Yes","8"," ")</f>
        <v xml:space="preserve"> </v>
      </c>
      <c r="O819" s="20" t="str">
        <f>IF(VLOOKUP(C819,'Current OBD'!$B$6:$AL$2097,33,0)="Yes","9"," ")</f>
        <v xml:space="preserve"> </v>
      </c>
      <c r="P819" s="20" t="str">
        <f>IF(VLOOKUP(C819,'Current OBD'!$B$6:$AL$2097,34,0)="Yes","10"," ")</f>
        <v xml:space="preserve"> </v>
      </c>
      <c r="Q819" s="20" t="str">
        <f>IF(VLOOKUP(C819,'Current OBD'!$B$6:$AL$2097,35,0)="Yes","11"," ")</f>
        <v xml:space="preserve"> </v>
      </c>
      <c r="R819" s="20" t="str">
        <f>IF(VLOOKUP(C819,'Current OBD'!$B$6:$AL$2097,36,0)="Yes","12"," ")</f>
        <v xml:space="preserve"> </v>
      </c>
      <c r="S819" s="44">
        <v>18</v>
      </c>
      <c r="T819" s="44">
        <v>14</v>
      </c>
      <c r="U819" s="44">
        <v>546</v>
      </c>
      <c r="V819" s="12">
        <f t="shared" si="75"/>
        <v>3.2967032967032968E-2</v>
      </c>
      <c r="W819" s="12">
        <f t="shared" si="76"/>
        <v>2.564102564102564E-2</v>
      </c>
      <c r="X819" s="12">
        <f t="shared" si="72"/>
        <v>5.8608058608058608E-2</v>
      </c>
    </row>
    <row r="820" spans="1:24">
      <c r="A820" s="17" t="str">
        <f>VLOOKUP(C820,'Current OBD'!$B$6:$K$2098,4,0)</f>
        <v>King</v>
      </c>
      <c r="B820" s="17" t="str">
        <f>VLOOKUP(C820,'Current OBD'!$B$6:$K$2098,3,0)</f>
        <v>17-405</v>
      </c>
      <c r="C820" s="18">
        <v>665202</v>
      </c>
      <c r="D820" s="8" t="s">
        <v>298</v>
      </c>
      <c r="E820" s="20" t="str">
        <f>IF(VLOOKUP(C820,'Current OBD'!$B$6:$AL$2097,23,0)="Yes","PK"," ")</f>
        <v>PK</v>
      </c>
      <c r="F820" s="20" t="str">
        <f>IF(VLOOKUP(C820,'Current OBD'!$B$6:$AL$2097,24,0)="Yes","K"," ")</f>
        <v>K</v>
      </c>
      <c r="G820" s="20" t="str">
        <f>IF(VLOOKUP(C820,'Current OBD'!$B$6:$AL$2097,25,0)="Yes","1"," ")</f>
        <v>1</v>
      </c>
      <c r="H820" s="20" t="str">
        <f>IF(VLOOKUP(C820,'Current OBD'!$B$6:$AL$2097,26,0)="Yes","2"," ")</f>
        <v>2</v>
      </c>
      <c r="I820" s="20" t="str">
        <f>IF(VLOOKUP(C820,'Current OBD'!$B$6:$AL$2097,27,0)="Yes","3"," ")</f>
        <v>3</v>
      </c>
      <c r="J820" s="20" t="str">
        <f>IF(VLOOKUP(C820,'Current OBD'!$B$6:$AL$2097,28,0)="Yes","4"," ")</f>
        <v>4</v>
      </c>
      <c r="K820" s="20" t="str">
        <f>IF(VLOOKUP(C820,'Current OBD'!$B$6:$AL$2097,29,0)="Yes","5"," ")</f>
        <v>5</v>
      </c>
      <c r="L820" s="20" t="str">
        <f>IF(VLOOKUP(C820,'Current OBD'!$B$6:$AL$2097,30,0)="Yes","6"," ")</f>
        <v xml:space="preserve"> </v>
      </c>
      <c r="M820" s="20" t="str">
        <f>IF(VLOOKUP(C820,'Current OBD'!$B$6:$AL$2097,31,0)="Yes","7"," ")</f>
        <v xml:space="preserve"> </v>
      </c>
      <c r="N820" s="20" t="str">
        <f>IF(VLOOKUP(C820,'Current OBD'!$B$6:$AL$2097,32,0)="Yes","8"," ")</f>
        <v xml:space="preserve"> </v>
      </c>
      <c r="O820" s="20" t="str">
        <f>IF(VLOOKUP(C820,'Current OBD'!$B$6:$AL$2097,33,0)="Yes","9"," ")</f>
        <v xml:space="preserve"> </v>
      </c>
      <c r="P820" s="20" t="str">
        <f>IF(VLOOKUP(C820,'Current OBD'!$B$6:$AL$2097,34,0)="Yes","10"," ")</f>
        <v xml:space="preserve"> </v>
      </c>
      <c r="Q820" s="20" t="str">
        <f>IF(VLOOKUP(C820,'Current OBD'!$B$6:$AL$2097,35,0)="Yes","11"," ")</f>
        <v xml:space="preserve"> </v>
      </c>
      <c r="R820" s="20" t="str">
        <f>IF(VLOOKUP(C820,'Current OBD'!$B$6:$AL$2097,36,0)="Yes","12"," ")</f>
        <v xml:space="preserve"> </v>
      </c>
      <c r="S820" s="44">
        <v>328</v>
      </c>
      <c r="T820" s="44">
        <v>0</v>
      </c>
      <c r="U820" s="44">
        <v>437</v>
      </c>
      <c r="V820" s="12">
        <f t="shared" si="75"/>
        <v>0.75057208237986273</v>
      </c>
      <c r="W820" s="12">
        <f t="shared" si="76"/>
        <v>0</v>
      </c>
      <c r="X820" s="12">
        <f t="shared" si="72"/>
        <v>0.75057208237986273</v>
      </c>
    </row>
    <row r="821" spans="1:24">
      <c r="A821" s="17" t="str">
        <f>VLOOKUP(C821,'Current OBD'!$B$6:$K$2098,4,0)</f>
        <v>King</v>
      </c>
      <c r="B821" s="17" t="str">
        <f>VLOOKUP(C821,'Current OBD'!$B$6:$K$2098,3,0)</f>
        <v>17-405</v>
      </c>
      <c r="C821" s="18">
        <v>660908</v>
      </c>
      <c r="D821" s="8" t="s">
        <v>300</v>
      </c>
      <c r="E821" s="20" t="str">
        <f>IF(VLOOKUP(C821,'Current OBD'!$B$6:$AL$2097,23,0)="Yes","PK"," ")</f>
        <v>PK</v>
      </c>
      <c r="F821" s="20" t="str">
        <f>IF(VLOOKUP(C821,'Current OBD'!$B$6:$AL$2097,24,0)="Yes","K"," ")</f>
        <v>K</v>
      </c>
      <c r="G821" s="20" t="str">
        <f>IF(VLOOKUP(C821,'Current OBD'!$B$6:$AL$2097,25,0)="Yes","1"," ")</f>
        <v>1</v>
      </c>
      <c r="H821" s="20" t="str">
        <f>IF(VLOOKUP(C821,'Current OBD'!$B$6:$AL$2097,26,0)="Yes","2"," ")</f>
        <v>2</v>
      </c>
      <c r="I821" s="20" t="str">
        <f>IF(VLOOKUP(C821,'Current OBD'!$B$6:$AL$2097,27,0)="Yes","3"," ")</f>
        <v>3</v>
      </c>
      <c r="J821" s="20" t="str">
        <f>IF(VLOOKUP(C821,'Current OBD'!$B$6:$AL$2097,28,0)="Yes","4"," ")</f>
        <v>4</v>
      </c>
      <c r="K821" s="20" t="str">
        <f>IF(VLOOKUP(C821,'Current OBD'!$B$6:$AL$2097,29,0)="Yes","5"," ")</f>
        <v>5</v>
      </c>
      <c r="L821" s="20" t="str">
        <f>IF(VLOOKUP(C821,'Current OBD'!$B$6:$AL$2097,30,0)="Yes","6"," ")</f>
        <v xml:space="preserve"> </v>
      </c>
      <c r="M821" s="20" t="str">
        <f>IF(VLOOKUP(C821,'Current OBD'!$B$6:$AL$2097,31,0)="Yes","7"," ")</f>
        <v xml:space="preserve"> </v>
      </c>
      <c r="N821" s="20" t="str">
        <f>IF(VLOOKUP(C821,'Current OBD'!$B$6:$AL$2097,32,0)="Yes","8"," ")</f>
        <v xml:space="preserve"> </v>
      </c>
      <c r="O821" s="20" t="str">
        <f>IF(VLOOKUP(C821,'Current OBD'!$B$6:$AL$2097,33,0)="Yes","9"," ")</f>
        <v xml:space="preserve"> </v>
      </c>
      <c r="P821" s="20" t="str">
        <f>IF(VLOOKUP(C821,'Current OBD'!$B$6:$AL$2097,34,0)="Yes","10"," ")</f>
        <v xml:space="preserve"> </v>
      </c>
      <c r="Q821" s="20" t="str">
        <f>IF(VLOOKUP(C821,'Current OBD'!$B$6:$AL$2097,35,0)="Yes","11"," ")</f>
        <v xml:space="preserve"> </v>
      </c>
      <c r="R821" s="20" t="str">
        <f>IF(VLOOKUP(C821,'Current OBD'!$B$6:$AL$2097,36,0)="Yes","12"," ")</f>
        <v xml:space="preserve"> </v>
      </c>
      <c r="S821" s="44">
        <v>8</v>
      </c>
      <c r="T821" s="44">
        <v>7</v>
      </c>
      <c r="U821" s="44">
        <v>558</v>
      </c>
      <c r="V821" s="12">
        <f t="shared" si="75"/>
        <v>1.4336917562724014E-2</v>
      </c>
      <c r="W821" s="12">
        <f t="shared" si="76"/>
        <v>1.2544802867383513E-2</v>
      </c>
      <c r="X821" s="12">
        <f t="shared" si="72"/>
        <v>2.6881720430107527E-2</v>
      </c>
    </row>
    <row r="822" spans="1:24">
      <c r="A822" s="17" t="str">
        <f>VLOOKUP(C822,'Current OBD'!$B$6:$K$2098,4,0)</f>
        <v>King</v>
      </c>
      <c r="B822" s="17" t="str">
        <f>VLOOKUP(C822,'Current OBD'!$B$6:$K$2098,3,0)</f>
        <v>17-405</v>
      </c>
      <c r="C822" s="18">
        <v>660909</v>
      </c>
      <c r="D822" s="8" t="s">
        <v>304</v>
      </c>
      <c r="E822" s="20" t="str">
        <f>IF(VLOOKUP(C822,'Current OBD'!$B$6:$AL$2097,23,0)="Yes","PK"," ")</f>
        <v>PK</v>
      </c>
      <c r="F822" s="20" t="str">
        <f>IF(VLOOKUP(C822,'Current OBD'!$B$6:$AL$2097,24,0)="Yes","K"," ")</f>
        <v>K</v>
      </c>
      <c r="G822" s="20" t="str">
        <f>IF(VLOOKUP(C822,'Current OBD'!$B$6:$AL$2097,25,0)="Yes","1"," ")</f>
        <v>1</v>
      </c>
      <c r="H822" s="20" t="str">
        <f>IF(VLOOKUP(C822,'Current OBD'!$B$6:$AL$2097,26,0)="Yes","2"," ")</f>
        <v>2</v>
      </c>
      <c r="I822" s="20" t="str">
        <f>IF(VLOOKUP(C822,'Current OBD'!$B$6:$AL$2097,27,0)="Yes","3"," ")</f>
        <v>3</v>
      </c>
      <c r="J822" s="20" t="str">
        <f>IF(VLOOKUP(C822,'Current OBD'!$B$6:$AL$2097,28,0)="Yes","4"," ")</f>
        <v>4</v>
      </c>
      <c r="K822" s="20" t="str">
        <f>IF(VLOOKUP(C822,'Current OBD'!$B$6:$AL$2097,29,0)="Yes","5"," ")</f>
        <v>5</v>
      </c>
      <c r="L822" s="20" t="str">
        <f>IF(VLOOKUP(C822,'Current OBD'!$B$6:$AL$2097,30,0)="Yes","6"," ")</f>
        <v xml:space="preserve"> </v>
      </c>
      <c r="M822" s="20" t="str">
        <f>IF(VLOOKUP(C822,'Current OBD'!$B$6:$AL$2097,31,0)="Yes","7"," ")</f>
        <v xml:space="preserve"> </v>
      </c>
      <c r="N822" s="20" t="str">
        <f>IF(VLOOKUP(C822,'Current OBD'!$B$6:$AL$2097,32,0)="Yes","8"," ")</f>
        <v xml:space="preserve"> </v>
      </c>
      <c r="O822" s="20" t="str">
        <f>IF(VLOOKUP(C822,'Current OBD'!$B$6:$AL$2097,33,0)="Yes","9"," ")</f>
        <v xml:space="preserve"> </v>
      </c>
      <c r="P822" s="20" t="str">
        <f>IF(VLOOKUP(C822,'Current OBD'!$B$6:$AL$2097,34,0)="Yes","10"," ")</f>
        <v xml:space="preserve"> </v>
      </c>
      <c r="Q822" s="20" t="str">
        <f>IF(VLOOKUP(C822,'Current OBD'!$B$6:$AL$2097,35,0)="Yes","11"," ")</f>
        <v xml:space="preserve"> </v>
      </c>
      <c r="R822" s="20" t="str">
        <f>IF(VLOOKUP(C822,'Current OBD'!$B$6:$AL$2097,36,0)="Yes","12"," ")</f>
        <v xml:space="preserve"> </v>
      </c>
      <c r="S822" s="44">
        <v>74</v>
      </c>
      <c r="T822" s="44">
        <v>20</v>
      </c>
      <c r="U822" s="44">
        <v>448</v>
      </c>
      <c r="V822" s="12">
        <f t="shared" si="75"/>
        <v>0.16517857142857142</v>
      </c>
      <c r="W822" s="12">
        <f t="shared" si="76"/>
        <v>4.4642857142857144E-2</v>
      </c>
      <c r="X822" s="12">
        <f t="shared" si="72"/>
        <v>0.20982142857142858</v>
      </c>
    </row>
    <row r="823" spans="1:24">
      <c r="A823" s="17" t="str">
        <f>VLOOKUP(C823,'Current OBD'!$B$6:$K$2098,4,0)</f>
        <v>King</v>
      </c>
      <c r="B823" s="17" t="str">
        <f>VLOOKUP(C823,'Current OBD'!$B$6:$K$2098,3,0)</f>
        <v>17-405</v>
      </c>
      <c r="C823" s="18">
        <v>660893</v>
      </c>
      <c r="D823" s="8" t="s">
        <v>307</v>
      </c>
      <c r="E823" s="20" t="str">
        <f>IF(VLOOKUP(C823,'Current OBD'!$B$6:$AL$2097,23,0)="Yes","PK"," ")</f>
        <v xml:space="preserve"> </v>
      </c>
      <c r="F823" s="20" t="str">
        <f>IF(VLOOKUP(C823,'Current OBD'!$B$6:$AL$2097,24,0)="Yes","K"," ")</f>
        <v xml:space="preserve"> </v>
      </c>
      <c r="G823" s="20" t="str">
        <f>IF(VLOOKUP(C823,'Current OBD'!$B$6:$AL$2097,25,0)="Yes","1"," ")</f>
        <v xml:space="preserve"> </v>
      </c>
      <c r="H823" s="20" t="str">
        <f>IF(VLOOKUP(C823,'Current OBD'!$B$6:$AL$2097,26,0)="Yes","2"," ")</f>
        <v xml:space="preserve"> </v>
      </c>
      <c r="I823" s="20" t="str">
        <f>IF(VLOOKUP(C823,'Current OBD'!$B$6:$AL$2097,27,0)="Yes","3"," ")</f>
        <v xml:space="preserve"> </v>
      </c>
      <c r="J823" s="20" t="str">
        <f>IF(VLOOKUP(C823,'Current OBD'!$B$6:$AL$2097,28,0)="Yes","4"," ")</f>
        <v xml:space="preserve"> </v>
      </c>
      <c r="K823" s="20" t="str">
        <f>IF(VLOOKUP(C823,'Current OBD'!$B$6:$AL$2097,29,0)="Yes","5"," ")</f>
        <v xml:space="preserve"> </v>
      </c>
      <c r="L823" s="20" t="str">
        <f>IF(VLOOKUP(C823,'Current OBD'!$B$6:$AL$2097,30,0)="Yes","6"," ")</f>
        <v xml:space="preserve"> </v>
      </c>
      <c r="M823" s="20" t="str">
        <f>IF(VLOOKUP(C823,'Current OBD'!$B$6:$AL$2097,31,0)="Yes","7"," ")</f>
        <v xml:space="preserve"> </v>
      </c>
      <c r="N823" s="20" t="str">
        <f>IF(VLOOKUP(C823,'Current OBD'!$B$6:$AL$2097,32,0)="Yes","8"," ")</f>
        <v xml:space="preserve"> </v>
      </c>
      <c r="O823" s="20" t="str">
        <f>IF(VLOOKUP(C823,'Current OBD'!$B$6:$AL$2097,33,0)="Yes","9"," ")</f>
        <v>9</v>
      </c>
      <c r="P823" s="20" t="str">
        <f>IF(VLOOKUP(C823,'Current OBD'!$B$6:$AL$2097,34,0)="Yes","10"," ")</f>
        <v>10</v>
      </c>
      <c r="Q823" s="20" t="str">
        <f>IF(VLOOKUP(C823,'Current OBD'!$B$6:$AL$2097,35,0)="Yes","11"," ")</f>
        <v>11</v>
      </c>
      <c r="R823" s="20" t="str">
        <f>IF(VLOOKUP(C823,'Current OBD'!$B$6:$AL$2097,36,0)="Yes","12"," ")</f>
        <v>12</v>
      </c>
      <c r="S823" s="44">
        <v>177</v>
      </c>
      <c r="T823" s="44">
        <v>50</v>
      </c>
      <c r="U823" s="44">
        <v>1872</v>
      </c>
      <c r="V823" s="12">
        <f t="shared" si="75"/>
        <v>9.4551282051282048E-2</v>
      </c>
      <c r="W823" s="12">
        <f t="shared" si="76"/>
        <v>2.6709401709401708E-2</v>
      </c>
      <c r="X823" s="12">
        <f t="shared" si="72"/>
        <v>0.12126068376068376</v>
      </c>
    </row>
    <row r="824" spans="1:24">
      <c r="A824" s="17" t="str">
        <f>VLOOKUP(C824,'Current OBD'!$B$6:$K$2098,4,0)</f>
        <v>King</v>
      </c>
      <c r="B824" s="17" t="str">
        <f>VLOOKUP(C824,'Current OBD'!$B$6:$K$2098,3,0)</f>
        <v>17-405</v>
      </c>
      <c r="C824" s="18">
        <v>660897</v>
      </c>
      <c r="D824" s="8" t="s">
        <v>309</v>
      </c>
      <c r="E824" s="20" t="str">
        <f>IF(VLOOKUP(C824,'Current OBD'!$B$6:$AL$2097,23,0)="Yes","PK"," ")</f>
        <v xml:space="preserve"> </v>
      </c>
      <c r="F824" s="20" t="str">
        <f>IF(VLOOKUP(C824,'Current OBD'!$B$6:$AL$2097,24,0)="Yes","K"," ")</f>
        <v xml:space="preserve"> </v>
      </c>
      <c r="G824" s="20" t="str">
        <f>IF(VLOOKUP(C824,'Current OBD'!$B$6:$AL$2097,25,0)="Yes","1"," ")</f>
        <v xml:space="preserve"> </v>
      </c>
      <c r="H824" s="20" t="str">
        <f>IF(VLOOKUP(C824,'Current OBD'!$B$6:$AL$2097,26,0)="Yes","2"," ")</f>
        <v xml:space="preserve"> </v>
      </c>
      <c r="I824" s="20" t="str">
        <f>IF(VLOOKUP(C824,'Current OBD'!$B$6:$AL$2097,27,0)="Yes","3"," ")</f>
        <v xml:space="preserve"> </v>
      </c>
      <c r="J824" s="20" t="str">
        <f>IF(VLOOKUP(C824,'Current OBD'!$B$6:$AL$2097,28,0)="Yes","4"," ")</f>
        <v xml:space="preserve"> </v>
      </c>
      <c r="K824" s="20" t="str">
        <f>IF(VLOOKUP(C824,'Current OBD'!$B$6:$AL$2097,29,0)="Yes","5"," ")</f>
        <v xml:space="preserve"> </v>
      </c>
      <c r="L824" s="20" t="str">
        <f>IF(VLOOKUP(C824,'Current OBD'!$B$6:$AL$2097,30,0)="Yes","6"," ")</f>
        <v>6</v>
      </c>
      <c r="M824" s="20" t="str">
        <f>IF(VLOOKUP(C824,'Current OBD'!$B$6:$AL$2097,31,0)="Yes","7"," ")</f>
        <v>7</v>
      </c>
      <c r="N824" s="20" t="str">
        <f>IF(VLOOKUP(C824,'Current OBD'!$B$6:$AL$2097,32,0)="Yes","8"," ")</f>
        <v>8</v>
      </c>
      <c r="O824" s="20" t="str">
        <f>IF(VLOOKUP(C824,'Current OBD'!$B$6:$AL$2097,33,0)="Yes","9"," ")</f>
        <v xml:space="preserve"> </v>
      </c>
      <c r="P824" s="20" t="str">
        <f>IF(VLOOKUP(C824,'Current OBD'!$B$6:$AL$2097,34,0)="Yes","10"," ")</f>
        <v xml:space="preserve"> </v>
      </c>
      <c r="Q824" s="20" t="str">
        <f>IF(VLOOKUP(C824,'Current OBD'!$B$6:$AL$2097,35,0)="Yes","11"," ")</f>
        <v xml:space="preserve"> </v>
      </c>
      <c r="R824" s="20" t="str">
        <f>IF(VLOOKUP(C824,'Current OBD'!$B$6:$AL$2097,36,0)="Yes","12"," ")</f>
        <v xml:space="preserve"> </v>
      </c>
      <c r="S824" s="44">
        <v>120</v>
      </c>
      <c r="T824" s="44">
        <v>26</v>
      </c>
      <c r="U824" s="44">
        <v>922</v>
      </c>
      <c r="V824" s="12">
        <f t="shared" si="75"/>
        <v>0.13015184381778741</v>
      </c>
      <c r="W824" s="12">
        <f t="shared" si="76"/>
        <v>2.8199566160520606E-2</v>
      </c>
      <c r="X824" s="12">
        <f t="shared" si="72"/>
        <v>0.15835140997830802</v>
      </c>
    </row>
    <row r="825" spans="1:24">
      <c r="A825" s="17" t="str">
        <f>VLOOKUP(C825,'Current OBD'!$B$6:$K$2098,4,0)</f>
        <v>King</v>
      </c>
      <c r="B825" s="17" t="str">
        <f>VLOOKUP(C825,'Current OBD'!$B$6:$K$2098,3,0)</f>
        <v>17-405</v>
      </c>
      <c r="C825" s="18">
        <v>660910</v>
      </c>
      <c r="D825" s="8" t="s">
        <v>311</v>
      </c>
      <c r="E825" s="20" t="str">
        <f>IF(VLOOKUP(C825,'Current OBD'!$B$6:$AL$2097,23,0)="Yes","PK"," ")</f>
        <v>PK</v>
      </c>
      <c r="F825" s="20" t="str">
        <f>IF(VLOOKUP(C825,'Current OBD'!$B$6:$AL$2097,24,0)="Yes","K"," ")</f>
        <v>K</v>
      </c>
      <c r="G825" s="20" t="str">
        <f>IF(VLOOKUP(C825,'Current OBD'!$B$6:$AL$2097,25,0)="Yes","1"," ")</f>
        <v>1</v>
      </c>
      <c r="H825" s="20" t="str">
        <f>IF(VLOOKUP(C825,'Current OBD'!$B$6:$AL$2097,26,0)="Yes","2"," ")</f>
        <v>2</v>
      </c>
      <c r="I825" s="20" t="str">
        <f>IF(VLOOKUP(C825,'Current OBD'!$B$6:$AL$2097,27,0)="Yes","3"," ")</f>
        <v>3</v>
      </c>
      <c r="J825" s="20" t="str">
        <f>IF(VLOOKUP(C825,'Current OBD'!$B$6:$AL$2097,28,0)="Yes","4"," ")</f>
        <v>4</v>
      </c>
      <c r="K825" s="20" t="str">
        <f>IF(VLOOKUP(C825,'Current OBD'!$B$6:$AL$2097,29,0)="Yes","5"," ")</f>
        <v>5</v>
      </c>
      <c r="L825" s="20" t="str">
        <f>IF(VLOOKUP(C825,'Current OBD'!$B$6:$AL$2097,30,0)="Yes","6"," ")</f>
        <v xml:space="preserve"> </v>
      </c>
      <c r="M825" s="20" t="str">
        <f>IF(VLOOKUP(C825,'Current OBD'!$B$6:$AL$2097,31,0)="Yes","7"," ")</f>
        <v xml:space="preserve"> </v>
      </c>
      <c r="N825" s="20" t="str">
        <f>IF(VLOOKUP(C825,'Current OBD'!$B$6:$AL$2097,32,0)="Yes","8"," ")</f>
        <v xml:space="preserve"> </v>
      </c>
      <c r="O825" s="20" t="str">
        <f>IF(VLOOKUP(C825,'Current OBD'!$B$6:$AL$2097,33,0)="Yes","9"," ")</f>
        <v xml:space="preserve"> </v>
      </c>
      <c r="P825" s="20" t="str">
        <f>IF(VLOOKUP(C825,'Current OBD'!$B$6:$AL$2097,34,0)="Yes","10"," ")</f>
        <v xml:space="preserve"> </v>
      </c>
      <c r="Q825" s="20" t="str">
        <f>IF(VLOOKUP(C825,'Current OBD'!$B$6:$AL$2097,35,0)="Yes","11"," ")</f>
        <v xml:space="preserve"> </v>
      </c>
      <c r="R825" s="20" t="str">
        <f>IF(VLOOKUP(C825,'Current OBD'!$B$6:$AL$2097,36,0)="Yes","12"," ")</f>
        <v xml:space="preserve"> </v>
      </c>
      <c r="S825" s="44">
        <v>124</v>
      </c>
      <c r="T825" s="44">
        <v>18</v>
      </c>
      <c r="U825" s="44">
        <v>458</v>
      </c>
      <c r="V825" s="12">
        <f t="shared" si="75"/>
        <v>0.27074235807860264</v>
      </c>
      <c r="W825" s="12">
        <f t="shared" si="76"/>
        <v>3.9301310043668124E-2</v>
      </c>
      <c r="X825" s="12">
        <f t="shared" si="72"/>
        <v>0.31004366812227074</v>
      </c>
    </row>
    <row r="826" spans="1:24">
      <c r="A826" s="17" t="str">
        <f>VLOOKUP(C826,'Current OBD'!$B$6:$K$2098,4,0)</f>
        <v>King</v>
      </c>
      <c r="B826" s="17" t="str">
        <f>VLOOKUP(C826,'Current OBD'!$B$6:$K$2098,3,0)</f>
        <v>17-405</v>
      </c>
      <c r="C826" s="18">
        <v>660915</v>
      </c>
      <c r="D826" s="8" t="s">
        <v>313</v>
      </c>
      <c r="E826" s="20" t="str">
        <f>IF(VLOOKUP(C826,'Current OBD'!$B$6:$AL$2097,23,0)="Yes","PK"," ")</f>
        <v>PK</v>
      </c>
      <c r="F826" s="20" t="str">
        <f>IF(VLOOKUP(C826,'Current OBD'!$B$6:$AL$2097,24,0)="Yes","K"," ")</f>
        <v>K</v>
      </c>
      <c r="G826" s="20" t="str">
        <f>IF(VLOOKUP(C826,'Current OBD'!$B$6:$AL$2097,25,0)="Yes","1"," ")</f>
        <v>1</v>
      </c>
      <c r="H826" s="20" t="str">
        <f>IF(VLOOKUP(C826,'Current OBD'!$B$6:$AL$2097,26,0)="Yes","2"," ")</f>
        <v>2</v>
      </c>
      <c r="I826" s="20" t="str">
        <f>IF(VLOOKUP(C826,'Current OBD'!$B$6:$AL$2097,27,0)="Yes","3"," ")</f>
        <v>3</v>
      </c>
      <c r="J826" s="20" t="str">
        <f>IF(VLOOKUP(C826,'Current OBD'!$B$6:$AL$2097,28,0)="Yes","4"," ")</f>
        <v>4</v>
      </c>
      <c r="K826" s="20" t="str">
        <f>IF(VLOOKUP(C826,'Current OBD'!$B$6:$AL$2097,29,0)="Yes","5"," ")</f>
        <v>5</v>
      </c>
      <c r="L826" s="20" t="str">
        <f>IF(VLOOKUP(C826,'Current OBD'!$B$6:$AL$2097,30,0)="Yes","6"," ")</f>
        <v xml:space="preserve"> </v>
      </c>
      <c r="M826" s="20" t="str">
        <f>IF(VLOOKUP(C826,'Current OBD'!$B$6:$AL$2097,31,0)="Yes","7"," ")</f>
        <v xml:space="preserve"> </v>
      </c>
      <c r="N826" s="20" t="str">
        <f>IF(VLOOKUP(C826,'Current OBD'!$B$6:$AL$2097,32,0)="Yes","8"," ")</f>
        <v xml:space="preserve"> </v>
      </c>
      <c r="O826" s="20" t="str">
        <f>IF(VLOOKUP(C826,'Current OBD'!$B$6:$AL$2097,33,0)="Yes","9"," ")</f>
        <v xml:space="preserve"> </v>
      </c>
      <c r="P826" s="20" t="str">
        <f>IF(VLOOKUP(C826,'Current OBD'!$B$6:$AL$2097,34,0)="Yes","10"," ")</f>
        <v xml:space="preserve"> </v>
      </c>
      <c r="Q826" s="20" t="str">
        <f>IF(VLOOKUP(C826,'Current OBD'!$B$6:$AL$2097,35,0)="Yes","11"," ")</f>
        <v xml:space="preserve"> </v>
      </c>
      <c r="R826" s="20" t="str">
        <f>IF(VLOOKUP(C826,'Current OBD'!$B$6:$AL$2097,36,0)="Yes","12"," ")</f>
        <v xml:space="preserve"> </v>
      </c>
      <c r="S826" s="44">
        <v>86</v>
      </c>
      <c r="T826" s="44">
        <v>10</v>
      </c>
      <c r="U826" s="44">
        <v>514</v>
      </c>
      <c r="V826" s="12">
        <f t="shared" si="75"/>
        <v>0.16731517509727625</v>
      </c>
      <c r="W826" s="12">
        <f t="shared" si="76"/>
        <v>1.9455252918287938E-2</v>
      </c>
      <c r="X826" s="12">
        <f t="shared" si="72"/>
        <v>0.1867704280155642</v>
      </c>
    </row>
    <row r="827" spans="1:24">
      <c r="A827" s="17" t="str">
        <f>VLOOKUP(C827,'Current OBD'!$B$6:$K$2098,4,0)</f>
        <v>King</v>
      </c>
      <c r="B827" s="17" t="str">
        <f>VLOOKUP(C827,'Current OBD'!$B$6:$K$2098,3,0)</f>
        <v>17-405</v>
      </c>
      <c r="C827" s="18">
        <v>660894</v>
      </c>
      <c r="D827" s="8" t="s">
        <v>315</v>
      </c>
      <c r="E827" s="20" t="str">
        <f>IF(VLOOKUP(C827,'Current OBD'!$B$6:$AL$2097,23,0)="Yes","PK"," ")</f>
        <v xml:space="preserve"> </v>
      </c>
      <c r="F827" s="20" t="str">
        <f>IF(VLOOKUP(C827,'Current OBD'!$B$6:$AL$2097,24,0)="Yes","K"," ")</f>
        <v xml:space="preserve"> </v>
      </c>
      <c r="G827" s="20" t="str">
        <f>IF(VLOOKUP(C827,'Current OBD'!$B$6:$AL$2097,25,0)="Yes","1"," ")</f>
        <v xml:space="preserve"> </v>
      </c>
      <c r="H827" s="20" t="str">
        <f>IF(VLOOKUP(C827,'Current OBD'!$B$6:$AL$2097,26,0)="Yes","2"," ")</f>
        <v xml:space="preserve"> </v>
      </c>
      <c r="I827" s="20" t="str">
        <f>IF(VLOOKUP(C827,'Current OBD'!$B$6:$AL$2097,27,0)="Yes","3"," ")</f>
        <v xml:space="preserve"> </v>
      </c>
      <c r="J827" s="20" t="str">
        <f>IF(VLOOKUP(C827,'Current OBD'!$B$6:$AL$2097,28,0)="Yes","4"," ")</f>
        <v xml:space="preserve"> </v>
      </c>
      <c r="K827" s="20" t="str">
        <f>IF(VLOOKUP(C827,'Current OBD'!$B$6:$AL$2097,29,0)="Yes","5"," ")</f>
        <v xml:space="preserve"> </v>
      </c>
      <c r="L827" s="20" t="str">
        <f>IF(VLOOKUP(C827,'Current OBD'!$B$6:$AL$2097,30,0)="Yes","6"," ")</f>
        <v xml:space="preserve"> </v>
      </c>
      <c r="M827" s="20" t="str">
        <f>IF(VLOOKUP(C827,'Current OBD'!$B$6:$AL$2097,31,0)="Yes","7"," ")</f>
        <v xml:space="preserve"> </v>
      </c>
      <c r="N827" s="20" t="str">
        <f>IF(VLOOKUP(C827,'Current OBD'!$B$6:$AL$2097,32,0)="Yes","8"," ")</f>
        <v xml:space="preserve"> </v>
      </c>
      <c r="O827" s="20" t="str">
        <f>IF(VLOOKUP(C827,'Current OBD'!$B$6:$AL$2097,33,0)="Yes","9"," ")</f>
        <v>9</v>
      </c>
      <c r="P827" s="20" t="str">
        <f>IF(VLOOKUP(C827,'Current OBD'!$B$6:$AL$2097,34,0)="Yes","10"," ")</f>
        <v>10</v>
      </c>
      <c r="Q827" s="20" t="str">
        <f>IF(VLOOKUP(C827,'Current OBD'!$B$6:$AL$2097,35,0)="Yes","11"," ")</f>
        <v>11</v>
      </c>
      <c r="R827" s="20" t="str">
        <f>IF(VLOOKUP(C827,'Current OBD'!$B$6:$AL$2097,36,0)="Yes","12"," ")</f>
        <v>12</v>
      </c>
      <c r="S827" s="44">
        <v>389</v>
      </c>
      <c r="T827" s="44">
        <v>80</v>
      </c>
      <c r="U827" s="44">
        <v>1356</v>
      </c>
      <c r="V827" s="12">
        <f t="shared" si="75"/>
        <v>0.28687315634218291</v>
      </c>
      <c r="W827" s="12">
        <f t="shared" si="76"/>
        <v>5.8997050147492625E-2</v>
      </c>
      <c r="X827" s="12">
        <f t="shared" si="72"/>
        <v>0.34587020648967554</v>
      </c>
    </row>
    <row r="828" spans="1:24">
      <c r="A828" s="17" t="str">
        <f>VLOOKUP(C828,'Current OBD'!$B$6:$K$2098,4,0)</f>
        <v>King</v>
      </c>
      <c r="B828" s="17" t="str">
        <f>VLOOKUP(C828,'Current OBD'!$B$6:$K$2098,3,0)</f>
        <v>17-405</v>
      </c>
      <c r="C828" s="18">
        <v>663406</v>
      </c>
      <c r="D828" s="8" t="s">
        <v>317</v>
      </c>
      <c r="E828" s="20" t="str">
        <f>IF(VLOOKUP(C828,'Current OBD'!$B$6:$AL$2097,23,0)="Yes","PK"," ")</f>
        <v>PK</v>
      </c>
      <c r="F828" s="20" t="str">
        <f>IF(VLOOKUP(C828,'Current OBD'!$B$6:$AL$2097,24,0)="Yes","K"," ")</f>
        <v>K</v>
      </c>
      <c r="G828" s="20" t="str">
        <f>IF(VLOOKUP(C828,'Current OBD'!$B$6:$AL$2097,25,0)="Yes","1"," ")</f>
        <v>1</v>
      </c>
      <c r="H828" s="20" t="str">
        <f>IF(VLOOKUP(C828,'Current OBD'!$B$6:$AL$2097,26,0)="Yes","2"," ")</f>
        <v>2</v>
      </c>
      <c r="I828" s="20" t="str">
        <f>IF(VLOOKUP(C828,'Current OBD'!$B$6:$AL$2097,27,0)="Yes","3"," ")</f>
        <v>3</v>
      </c>
      <c r="J828" s="20" t="str">
        <f>IF(VLOOKUP(C828,'Current OBD'!$B$6:$AL$2097,28,0)="Yes","4"," ")</f>
        <v>4</v>
      </c>
      <c r="K828" s="20" t="str">
        <f>IF(VLOOKUP(C828,'Current OBD'!$B$6:$AL$2097,29,0)="Yes","5"," ")</f>
        <v>5</v>
      </c>
      <c r="L828" s="20" t="str">
        <f>IF(VLOOKUP(C828,'Current OBD'!$B$6:$AL$2097,30,0)="Yes","6"," ")</f>
        <v xml:space="preserve"> </v>
      </c>
      <c r="M828" s="20" t="str">
        <f>IF(VLOOKUP(C828,'Current OBD'!$B$6:$AL$2097,31,0)="Yes","7"," ")</f>
        <v xml:space="preserve"> </v>
      </c>
      <c r="N828" s="20" t="str">
        <f>IF(VLOOKUP(C828,'Current OBD'!$B$6:$AL$2097,32,0)="Yes","8"," ")</f>
        <v xml:space="preserve"> </v>
      </c>
      <c r="O828" s="20" t="str">
        <f>IF(VLOOKUP(C828,'Current OBD'!$B$6:$AL$2097,33,0)="Yes","9"," ")</f>
        <v xml:space="preserve"> </v>
      </c>
      <c r="P828" s="20" t="str">
        <f>IF(VLOOKUP(C828,'Current OBD'!$B$6:$AL$2097,34,0)="Yes","10"," ")</f>
        <v xml:space="preserve"> </v>
      </c>
      <c r="Q828" s="20" t="str">
        <f>IF(VLOOKUP(C828,'Current OBD'!$B$6:$AL$2097,35,0)="Yes","11"," ")</f>
        <v xml:space="preserve"> </v>
      </c>
      <c r="R828" s="20" t="str">
        <f>IF(VLOOKUP(C828,'Current OBD'!$B$6:$AL$2097,36,0)="Yes","12"," ")</f>
        <v xml:space="preserve"> </v>
      </c>
      <c r="S828" s="44">
        <v>238</v>
      </c>
      <c r="T828" s="44">
        <v>0</v>
      </c>
      <c r="U828" s="44">
        <v>397</v>
      </c>
      <c r="V828" s="12">
        <f t="shared" si="75"/>
        <v>0.59949622166246852</v>
      </c>
      <c r="W828" s="12">
        <f t="shared" si="76"/>
        <v>0</v>
      </c>
      <c r="X828" s="12">
        <f t="shared" si="72"/>
        <v>0.59949622166246852</v>
      </c>
    </row>
    <row r="829" spans="1:24">
      <c r="A829" s="17" t="str">
        <f>VLOOKUP(C829,'Current OBD'!$B$6:$K$2098,4,0)</f>
        <v>King</v>
      </c>
      <c r="B829" s="17" t="str">
        <f>VLOOKUP(C829,'Current OBD'!$B$6:$K$2098,3,0)</f>
        <v>17-405</v>
      </c>
      <c r="C829" s="18">
        <v>660912</v>
      </c>
      <c r="D829" s="8" t="s">
        <v>319</v>
      </c>
      <c r="E829" s="20" t="str">
        <f>IF(VLOOKUP(C829,'Current OBD'!$B$6:$AL$2097,23,0)="Yes","PK"," ")</f>
        <v xml:space="preserve"> </v>
      </c>
      <c r="F829" s="20" t="str">
        <f>IF(VLOOKUP(C829,'Current OBD'!$B$6:$AL$2097,24,0)="Yes","K"," ")</f>
        <v>K</v>
      </c>
      <c r="G829" s="20" t="str">
        <f>IF(VLOOKUP(C829,'Current OBD'!$B$6:$AL$2097,25,0)="Yes","1"," ")</f>
        <v>1</v>
      </c>
      <c r="H829" s="20" t="str">
        <f>IF(VLOOKUP(C829,'Current OBD'!$B$6:$AL$2097,26,0)="Yes","2"," ")</f>
        <v>2</v>
      </c>
      <c r="I829" s="20" t="str">
        <f>IF(VLOOKUP(C829,'Current OBD'!$B$6:$AL$2097,27,0)="Yes","3"," ")</f>
        <v>3</v>
      </c>
      <c r="J829" s="20" t="str">
        <f>IF(VLOOKUP(C829,'Current OBD'!$B$6:$AL$2097,28,0)="Yes","4"," ")</f>
        <v>4</v>
      </c>
      <c r="K829" s="20" t="str">
        <f>IF(VLOOKUP(C829,'Current OBD'!$B$6:$AL$2097,29,0)="Yes","5"," ")</f>
        <v>5</v>
      </c>
      <c r="L829" s="20" t="str">
        <f>IF(VLOOKUP(C829,'Current OBD'!$B$6:$AL$2097,30,0)="Yes","6"," ")</f>
        <v xml:space="preserve"> </v>
      </c>
      <c r="M829" s="20" t="str">
        <f>IF(VLOOKUP(C829,'Current OBD'!$B$6:$AL$2097,31,0)="Yes","7"," ")</f>
        <v xml:space="preserve"> </v>
      </c>
      <c r="N829" s="20" t="str">
        <f>IF(VLOOKUP(C829,'Current OBD'!$B$6:$AL$2097,32,0)="Yes","8"," ")</f>
        <v xml:space="preserve"> </v>
      </c>
      <c r="O829" s="20" t="str">
        <f>IF(VLOOKUP(C829,'Current OBD'!$B$6:$AL$2097,33,0)="Yes","9"," ")</f>
        <v xml:space="preserve"> </v>
      </c>
      <c r="P829" s="20" t="str">
        <f>IF(VLOOKUP(C829,'Current OBD'!$B$6:$AL$2097,34,0)="Yes","10"," ")</f>
        <v xml:space="preserve"> </v>
      </c>
      <c r="Q829" s="20" t="str">
        <f>IF(VLOOKUP(C829,'Current OBD'!$B$6:$AL$2097,35,0)="Yes","11"," ")</f>
        <v xml:space="preserve"> </v>
      </c>
      <c r="R829" s="20" t="str">
        <f>IF(VLOOKUP(C829,'Current OBD'!$B$6:$AL$2097,36,0)="Yes","12"," ")</f>
        <v xml:space="preserve"> </v>
      </c>
      <c r="S829" s="44">
        <v>30</v>
      </c>
      <c r="T829" s="44">
        <v>8</v>
      </c>
      <c r="U829" s="44">
        <v>719</v>
      </c>
      <c r="V829" s="12">
        <f t="shared" si="75"/>
        <v>4.1724617524339362E-2</v>
      </c>
      <c r="W829" s="12">
        <f t="shared" si="76"/>
        <v>1.1126564673157162E-2</v>
      </c>
      <c r="X829" s="12">
        <f t="shared" si="72"/>
        <v>5.2851182197496523E-2</v>
      </c>
    </row>
    <row r="830" spans="1:24">
      <c r="A830" s="17" t="str">
        <f>VLOOKUP(C830,'Current OBD'!$B$6:$K$2098,4,0)</f>
        <v>King</v>
      </c>
      <c r="B830" s="17" t="str">
        <f>VLOOKUP(C830,'Current OBD'!$B$6:$K$2098,3,0)</f>
        <v>17-405</v>
      </c>
      <c r="C830" s="18">
        <v>660913</v>
      </c>
      <c r="D830" s="8" t="s">
        <v>321</v>
      </c>
      <c r="E830" s="20" t="str">
        <f>IF(VLOOKUP(C830,'Current OBD'!$B$6:$AL$2097,23,0)="Yes","PK"," ")</f>
        <v xml:space="preserve"> </v>
      </c>
      <c r="F830" s="20" t="str">
        <f>IF(VLOOKUP(C830,'Current OBD'!$B$6:$AL$2097,24,0)="Yes","K"," ")</f>
        <v>K</v>
      </c>
      <c r="G830" s="20" t="str">
        <f>IF(VLOOKUP(C830,'Current OBD'!$B$6:$AL$2097,25,0)="Yes","1"," ")</f>
        <v>1</v>
      </c>
      <c r="H830" s="20" t="str">
        <f>IF(VLOOKUP(C830,'Current OBD'!$B$6:$AL$2097,26,0)="Yes","2"," ")</f>
        <v>2</v>
      </c>
      <c r="I830" s="20" t="str">
        <f>IF(VLOOKUP(C830,'Current OBD'!$B$6:$AL$2097,27,0)="Yes","3"," ")</f>
        <v>3</v>
      </c>
      <c r="J830" s="20" t="str">
        <f>IF(VLOOKUP(C830,'Current OBD'!$B$6:$AL$2097,28,0)="Yes","4"," ")</f>
        <v>4</v>
      </c>
      <c r="K830" s="20" t="str">
        <f>IF(VLOOKUP(C830,'Current OBD'!$B$6:$AL$2097,29,0)="Yes","5"," ")</f>
        <v>5</v>
      </c>
      <c r="L830" s="20" t="str">
        <f>IF(VLOOKUP(C830,'Current OBD'!$B$6:$AL$2097,30,0)="Yes","6"," ")</f>
        <v xml:space="preserve"> </v>
      </c>
      <c r="M830" s="20" t="str">
        <f>IF(VLOOKUP(C830,'Current OBD'!$B$6:$AL$2097,31,0)="Yes","7"," ")</f>
        <v xml:space="preserve"> </v>
      </c>
      <c r="N830" s="20" t="str">
        <f>IF(VLOOKUP(C830,'Current OBD'!$B$6:$AL$2097,32,0)="Yes","8"," ")</f>
        <v xml:space="preserve"> </v>
      </c>
      <c r="O830" s="20" t="str">
        <f>IF(VLOOKUP(C830,'Current OBD'!$B$6:$AL$2097,33,0)="Yes","9"," ")</f>
        <v xml:space="preserve"> </v>
      </c>
      <c r="P830" s="20" t="str">
        <f>IF(VLOOKUP(C830,'Current OBD'!$B$6:$AL$2097,34,0)="Yes","10"," ")</f>
        <v xml:space="preserve"> </v>
      </c>
      <c r="Q830" s="20" t="str">
        <f>IF(VLOOKUP(C830,'Current OBD'!$B$6:$AL$2097,35,0)="Yes","11"," ")</f>
        <v xml:space="preserve"> </v>
      </c>
      <c r="R830" s="20" t="str">
        <f>IF(VLOOKUP(C830,'Current OBD'!$B$6:$AL$2097,36,0)="Yes","12"," ")</f>
        <v xml:space="preserve"> </v>
      </c>
      <c r="S830" s="44">
        <v>87</v>
      </c>
      <c r="T830" s="44">
        <v>11</v>
      </c>
      <c r="U830" s="44">
        <v>566</v>
      </c>
      <c r="V830" s="12">
        <f t="shared" si="75"/>
        <v>0.15371024734982333</v>
      </c>
      <c r="W830" s="12">
        <f t="shared" si="76"/>
        <v>1.9434628975265017E-2</v>
      </c>
      <c r="X830" s="12">
        <f t="shared" si="72"/>
        <v>0.17314487632508835</v>
      </c>
    </row>
    <row r="831" spans="1:24">
      <c r="A831" s="17" t="str">
        <f>VLOOKUP(C831,'Current OBD'!$B$6:$K$2098,4,0)</f>
        <v>King</v>
      </c>
      <c r="B831" s="17" t="str">
        <f>VLOOKUP(C831,'Current OBD'!$B$6:$K$2098,3,0)</f>
        <v>17-405</v>
      </c>
      <c r="C831" s="18">
        <v>663553</v>
      </c>
      <c r="D831" s="8" t="s">
        <v>323</v>
      </c>
      <c r="E831" s="20" t="str">
        <f>IF(VLOOKUP(C831,'Current OBD'!$B$6:$AL$2097,23,0)="Yes","PK"," ")</f>
        <v>PK</v>
      </c>
      <c r="F831" s="20" t="str">
        <f>IF(VLOOKUP(C831,'Current OBD'!$B$6:$AL$2097,24,0)="Yes","K"," ")</f>
        <v>K</v>
      </c>
      <c r="G831" s="20" t="str">
        <f>IF(VLOOKUP(C831,'Current OBD'!$B$6:$AL$2097,25,0)="Yes","1"," ")</f>
        <v>1</v>
      </c>
      <c r="H831" s="20" t="str">
        <f>IF(VLOOKUP(C831,'Current OBD'!$B$6:$AL$2097,26,0)="Yes","2"," ")</f>
        <v>2</v>
      </c>
      <c r="I831" s="20" t="str">
        <f>IF(VLOOKUP(C831,'Current OBD'!$B$6:$AL$2097,27,0)="Yes","3"," ")</f>
        <v>3</v>
      </c>
      <c r="J831" s="20" t="str">
        <f>IF(VLOOKUP(C831,'Current OBD'!$B$6:$AL$2097,28,0)="Yes","4"," ")</f>
        <v>4</v>
      </c>
      <c r="K831" s="20" t="str">
        <f>IF(VLOOKUP(C831,'Current OBD'!$B$6:$AL$2097,29,0)="Yes","5"," ")</f>
        <v>5</v>
      </c>
      <c r="L831" s="20" t="str">
        <f>IF(VLOOKUP(C831,'Current OBD'!$B$6:$AL$2097,30,0)="Yes","6"," ")</f>
        <v xml:space="preserve"> </v>
      </c>
      <c r="M831" s="20" t="str">
        <f>IF(VLOOKUP(C831,'Current OBD'!$B$6:$AL$2097,31,0)="Yes","7"," ")</f>
        <v xml:space="preserve"> </v>
      </c>
      <c r="N831" s="20" t="str">
        <f>IF(VLOOKUP(C831,'Current OBD'!$B$6:$AL$2097,32,0)="Yes","8"," ")</f>
        <v xml:space="preserve"> </v>
      </c>
      <c r="O831" s="20" t="str">
        <f>IF(VLOOKUP(C831,'Current OBD'!$B$6:$AL$2097,33,0)="Yes","9"," ")</f>
        <v xml:space="preserve"> </v>
      </c>
      <c r="P831" s="20" t="str">
        <f>IF(VLOOKUP(C831,'Current OBD'!$B$6:$AL$2097,34,0)="Yes","10"," ")</f>
        <v xml:space="preserve"> </v>
      </c>
      <c r="Q831" s="20" t="str">
        <f>IF(VLOOKUP(C831,'Current OBD'!$B$6:$AL$2097,35,0)="Yes","11"," ")</f>
        <v xml:space="preserve"> </v>
      </c>
      <c r="R831" s="20" t="str">
        <f>IF(VLOOKUP(C831,'Current OBD'!$B$6:$AL$2097,36,0)="Yes","12"," ")</f>
        <v xml:space="preserve"> </v>
      </c>
      <c r="S831" s="44">
        <v>341</v>
      </c>
      <c r="T831" s="44">
        <v>0</v>
      </c>
      <c r="U831" s="44">
        <v>568</v>
      </c>
      <c r="V831" s="12">
        <f t="shared" si="75"/>
        <v>0.60035211267605637</v>
      </c>
      <c r="W831" s="12">
        <f t="shared" si="76"/>
        <v>0</v>
      </c>
      <c r="X831" s="12">
        <f t="shared" si="72"/>
        <v>0.60035211267605637</v>
      </c>
    </row>
    <row r="832" spans="1:24">
      <c r="A832" s="17" t="str">
        <f>VLOOKUP(C832,'Current OBD'!$B$6:$K$2098,4,0)</f>
        <v>King</v>
      </c>
      <c r="B832" s="17" t="str">
        <f>VLOOKUP(C832,'Current OBD'!$B$6:$K$2098,3,0)</f>
        <v>17-405</v>
      </c>
      <c r="C832" s="18">
        <v>664889</v>
      </c>
      <c r="D832" s="8" t="s">
        <v>325</v>
      </c>
      <c r="E832" s="20" t="str">
        <f>IF(VLOOKUP(C832,'Current OBD'!$B$6:$AL$2097,23,0)="Yes","PK"," ")</f>
        <v xml:space="preserve"> </v>
      </c>
      <c r="F832" s="20" t="str">
        <f>IF(VLOOKUP(C832,'Current OBD'!$B$6:$AL$2097,24,0)="Yes","K"," ")</f>
        <v xml:space="preserve"> </v>
      </c>
      <c r="G832" s="20" t="str">
        <f>IF(VLOOKUP(C832,'Current OBD'!$B$6:$AL$2097,25,0)="Yes","1"," ")</f>
        <v xml:space="preserve"> </v>
      </c>
      <c r="H832" s="20" t="str">
        <f>IF(VLOOKUP(C832,'Current OBD'!$B$6:$AL$2097,26,0)="Yes","2"," ")</f>
        <v xml:space="preserve"> </v>
      </c>
      <c r="I832" s="20" t="str">
        <f>IF(VLOOKUP(C832,'Current OBD'!$B$6:$AL$2097,27,0)="Yes","3"," ")</f>
        <v xml:space="preserve"> </v>
      </c>
      <c r="J832" s="20" t="str">
        <f>IF(VLOOKUP(C832,'Current OBD'!$B$6:$AL$2097,28,0)="Yes","4"," ")</f>
        <v xml:space="preserve"> </v>
      </c>
      <c r="K832" s="20" t="str">
        <f>IF(VLOOKUP(C832,'Current OBD'!$B$6:$AL$2097,29,0)="Yes","5"," ")</f>
        <v xml:space="preserve"> </v>
      </c>
      <c r="L832" s="20" t="str">
        <f>IF(VLOOKUP(C832,'Current OBD'!$B$6:$AL$2097,30,0)="Yes","6"," ")</f>
        <v>6</v>
      </c>
      <c r="M832" s="20" t="str">
        <f>IF(VLOOKUP(C832,'Current OBD'!$B$6:$AL$2097,31,0)="Yes","7"," ")</f>
        <v>7</v>
      </c>
      <c r="N832" s="20" t="str">
        <f>IF(VLOOKUP(C832,'Current OBD'!$B$6:$AL$2097,32,0)="Yes","8"," ")</f>
        <v>8</v>
      </c>
      <c r="O832" s="20" t="str">
        <f>IF(VLOOKUP(C832,'Current OBD'!$B$6:$AL$2097,33,0)="Yes","9"," ")</f>
        <v>9</v>
      </c>
      <c r="P832" s="20" t="str">
        <f>IF(VLOOKUP(C832,'Current OBD'!$B$6:$AL$2097,34,0)="Yes","10"," ")</f>
        <v>10</v>
      </c>
      <c r="Q832" s="20" t="str">
        <f>IF(VLOOKUP(C832,'Current OBD'!$B$6:$AL$2097,35,0)="Yes","11"," ")</f>
        <v>11</v>
      </c>
      <c r="R832" s="20" t="str">
        <f>IF(VLOOKUP(C832,'Current OBD'!$B$6:$AL$2097,36,0)="Yes","12"," ")</f>
        <v>12</v>
      </c>
      <c r="S832" s="44">
        <v>43</v>
      </c>
      <c r="T832" s="44">
        <v>9</v>
      </c>
      <c r="U832" s="44">
        <v>383</v>
      </c>
      <c r="V832" s="12">
        <f t="shared" si="75"/>
        <v>0.1122715404699739</v>
      </c>
      <c r="W832" s="12">
        <f t="shared" si="76"/>
        <v>2.3498694516971279E-2</v>
      </c>
      <c r="X832" s="12">
        <f t="shared" si="72"/>
        <v>0.13577023498694518</v>
      </c>
    </row>
    <row r="833" spans="1:24">
      <c r="A833" s="17" t="str">
        <f>VLOOKUP(C833,'Current OBD'!$B$6:$K$2098,4,0)</f>
        <v>King</v>
      </c>
      <c r="B833" s="17" t="str">
        <f>VLOOKUP(C833,'Current OBD'!$B$6:$K$2098,3,0)</f>
        <v>17-405</v>
      </c>
      <c r="C833" s="18">
        <v>660898</v>
      </c>
      <c r="D833" s="8" t="s">
        <v>327</v>
      </c>
      <c r="E833" s="20" t="str">
        <f>IF(VLOOKUP(C833,'Current OBD'!$B$6:$AL$2097,23,0)="Yes","PK"," ")</f>
        <v xml:space="preserve"> </v>
      </c>
      <c r="F833" s="20" t="str">
        <f>IF(VLOOKUP(C833,'Current OBD'!$B$6:$AL$2097,24,0)="Yes","K"," ")</f>
        <v xml:space="preserve"> </v>
      </c>
      <c r="G833" s="20" t="str">
        <f>IF(VLOOKUP(C833,'Current OBD'!$B$6:$AL$2097,25,0)="Yes","1"," ")</f>
        <v xml:space="preserve"> </v>
      </c>
      <c r="H833" s="20" t="str">
        <f>IF(VLOOKUP(C833,'Current OBD'!$B$6:$AL$2097,26,0)="Yes","2"," ")</f>
        <v xml:space="preserve"> </v>
      </c>
      <c r="I833" s="20" t="str">
        <f>IF(VLOOKUP(C833,'Current OBD'!$B$6:$AL$2097,27,0)="Yes","3"," ")</f>
        <v xml:space="preserve"> </v>
      </c>
      <c r="J833" s="20" t="str">
        <f>IF(VLOOKUP(C833,'Current OBD'!$B$6:$AL$2097,28,0)="Yes","4"," ")</f>
        <v xml:space="preserve"> </v>
      </c>
      <c r="K833" s="20" t="str">
        <f>IF(VLOOKUP(C833,'Current OBD'!$B$6:$AL$2097,29,0)="Yes","5"," ")</f>
        <v xml:space="preserve"> </v>
      </c>
      <c r="L833" s="20" t="str">
        <f>IF(VLOOKUP(C833,'Current OBD'!$B$6:$AL$2097,30,0)="Yes","6"," ")</f>
        <v>6</v>
      </c>
      <c r="M833" s="20" t="str">
        <f>IF(VLOOKUP(C833,'Current OBD'!$B$6:$AL$2097,31,0)="Yes","7"," ")</f>
        <v>7</v>
      </c>
      <c r="N833" s="20" t="str">
        <f>IF(VLOOKUP(C833,'Current OBD'!$B$6:$AL$2097,32,0)="Yes","8"," ")</f>
        <v>8</v>
      </c>
      <c r="O833" s="20" t="str">
        <f>IF(VLOOKUP(C833,'Current OBD'!$B$6:$AL$2097,33,0)="Yes","9"," ")</f>
        <v xml:space="preserve"> </v>
      </c>
      <c r="P833" s="20" t="str">
        <f>IF(VLOOKUP(C833,'Current OBD'!$B$6:$AL$2097,34,0)="Yes","10"," ")</f>
        <v xml:space="preserve"> </v>
      </c>
      <c r="Q833" s="20" t="str">
        <f>IF(VLOOKUP(C833,'Current OBD'!$B$6:$AL$2097,35,0)="Yes","11"," ")</f>
        <v xml:space="preserve"> </v>
      </c>
      <c r="R833" s="20" t="str">
        <f>IF(VLOOKUP(C833,'Current OBD'!$B$6:$AL$2097,36,0)="Yes","12"," ")</f>
        <v xml:space="preserve"> </v>
      </c>
      <c r="S833" s="44">
        <v>83</v>
      </c>
      <c r="T833" s="44">
        <v>18</v>
      </c>
      <c r="U833" s="44">
        <v>704</v>
      </c>
      <c r="V833" s="12">
        <f t="shared" si="75"/>
        <v>0.11789772727272728</v>
      </c>
      <c r="W833" s="12">
        <f t="shared" si="76"/>
        <v>2.556818181818182E-2</v>
      </c>
      <c r="X833" s="12">
        <f t="shared" ref="X833:X896" si="77">(S833+T833)/U833</f>
        <v>0.14346590909090909</v>
      </c>
    </row>
    <row r="834" spans="1:24">
      <c r="A834" s="17" t="str">
        <f>VLOOKUP(C834,'Current OBD'!$B$6:$K$2098,4,0)</f>
        <v>King</v>
      </c>
      <c r="B834" s="17" t="str">
        <f>VLOOKUP(C834,'Current OBD'!$B$6:$K$2098,3,0)</f>
        <v>17-405</v>
      </c>
      <c r="C834" s="18">
        <v>660899</v>
      </c>
      <c r="D834" s="8" t="s">
        <v>329</v>
      </c>
      <c r="E834" s="20" t="str">
        <f>IF(VLOOKUP(C834,'Current OBD'!$B$6:$AL$2097,23,0)="Yes","PK"," ")</f>
        <v xml:space="preserve"> </v>
      </c>
      <c r="F834" s="20" t="str">
        <f>IF(VLOOKUP(C834,'Current OBD'!$B$6:$AL$2097,24,0)="Yes","K"," ")</f>
        <v xml:space="preserve"> </v>
      </c>
      <c r="G834" s="20" t="str">
        <f>IF(VLOOKUP(C834,'Current OBD'!$B$6:$AL$2097,25,0)="Yes","1"," ")</f>
        <v xml:space="preserve"> </v>
      </c>
      <c r="H834" s="20" t="str">
        <f>IF(VLOOKUP(C834,'Current OBD'!$B$6:$AL$2097,26,0)="Yes","2"," ")</f>
        <v xml:space="preserve"> </v>
      </c>
      <c r="I834" s="20" t="str">
        <f>IF(VLOOKUP(C834,'Current OBD'!$B$6:$AL$2097,27,0)="Yes","3"," ")</f>
        <v xml:space="preserve"> </v>
      </c>
      <c r="J834" s="20" t="str">
        <f>IF(VLOOKUP(C834,'Current OBD'!$B$6:$AL$2097,28,0)="Yes","4"," ")</f>
        <v xml:space="preserve"> </v>
      </c>
      <c r="K834" s="20" t="str">
        <f>IF(VLOOKUP(C834,'Current OBD'!$B$6:$AL$2097,29,0)="Yes","5"," ")</f>
        <v xml:space="preserve"> </v>
      </c>
      <c r="L834" s="20" t="str">
        <f>IF(VLOOKUP(C834,'Current OBD'!$B$6:$AL$2097,30,0)="Yes","6"," ")</f>
        <v>6</v>
      </c>
      <c r="M834" s="20" t="str">
        <f>IF(VLOOKUP(C834,'Current OBD'!$B$6:$AL$2097,31,0)="Yes","7"," ")</f>
        <v>7</v>
      </c>
      <c r="N834" s="20" t="str">
        <f>IF(VLOOKUP(C834,'Current OBD'!$B$6:$AL$2097,32,0)="Yes","8"," ")</f>
        <v>8</v>
      </c>
      <c r="O834" s="20" t="str">
        <f>IF(VLOOKUP(C834,'Current OBD'!$B$6:$AL$2097,33,0)="Yes","9"," ")</f>
        <v xml:space="preserve"> </v>
      </c>
      <c r="P834" s="20" t="str">
        <f>IF(VLOOKUP(C834,'Current OBD'!$B$6:$AL$2097,34,0)="Yes","10"," ")</f>
        <v xml:space="preserve"> </v>
      </c>
      <c r="Q834" s="20" t="str">
        <f>IF(VLOOKUP(C834,'Current OBD'!$B$6:$AL$2097,35,0)="Yes","11"," ")</f>
        <v xml:space="preserve"> </v>
      </c>
      <c r="R834" s="20" t="str">
        <f>IF(VLOOKUP(C834,'Current OBD'!$B$6:$AL$2097,36,0)="Yes","12"," ")</f>
        <v xml:space="preserve"> </v>
      </c>
      <c r="S834" s="44">
        <v>103</v>
      </c>
      <c r="T834" s="44">
        <v>23</v>
      </c>
      <c r="U834" s="44">
        <v>918</v>
      </c>
      <c r="V834" s="12">
        <f t="shared" si="75"/>
        <v>0.11220043572984749</v>
      </c>
      <c r="W834" s="12">
        <f t="shared" si="76"/>
        <v>2.5054466230936819E-2</v>
      </c>
      <c r="X834" s="12">
        <f t="shared" si="77"/>
        <v>0.13725490196078433</v>
      </c>
    </row>
    <row r="835" spans="1:24">
      <c r="A835" s="17" t="str">
        <f>VLOOKUP(C835,'Current OBD'!$B$6:$K$2098,4,0)</f>
        <v>King</v>
      </c>
      <c r="B835" s="17" t="str">
        <f>VLOOKUP(C835,'Current OBD'!$B$6:$K$2098,3,0)</f>
        <v>17-405</v>
      </c>
      <c r="C835" s="18">
        <v>660916</v>
      </c>
      <c r="D835" s="8" t="s">
        <v>331</v>
      </c>
      <c r="E835" s="20" t="str">
        <f>IF(VLOOKUP(C835,'Current OBD'!$B$6:$AL$2097,23,0)="Yes","PK"," ")</f>
        <v>PK</v>
      </c>
      <c r="F835" s="20" t="str">
        <f>IF(VLOOKUP(C835,'Current OBD'!$B$6:$AL$2097,24,0)="Yes","K"," ")</f>
        <v>K</v>
      </c>
      <c r="G835" s="20" t="str">
        <f>IF(VLOOKUP(C835,'Current OBD'!$B$6:$AL$2097,25,0)="Yes","1"," ")</f>
        <v>1</v>
      </c>
      <c r="H835" s="20" t="str">
        <f>IF(VLOOKUP(C835,'Current OBD'!$B$6:$AL$2097,26,0)="Yes","2"," ")</f>
        <v>2</v>
      </c>
      <c r="I835" s="20" t="str">
        <f>IF(VLOOKUP(C835,'Current OBD'!$B$6:$AL$2097,27,0)="Yes","3"," ")</f>
        <v>3</v>
      </c>
      <c r="J835" s="20" t="str">
        <f>IF(VLOOKUP(C835,'Current OBD'!$B$6:$AL$2097,28,0)="Yes","4"," ")</f>
        <v>4</v>
      </c>
      <c r="K835" s="20" t="str">
        <f>IF(VLOOKUP(C835,'Current OBD'!$B$6:$AL$2097,29,0)="Yes","5"," ")</f>
        <v>5</v>
      </c>
      <c r="L835" s="20" t="str">
        <f>IF(VLOOKUP(C835,'Current OBD'!$B$6:$AL$2097,30,0)="Yes","6"," ")</f>
        <v xml:space="preserve"> </v>
      </c>
      <c r="M835" s="20" t="str">
        <f>IF(VLOOKUP(C835,'Current OBD'!$B$6:$AL$2097,31,0)="Yes","7"," ")</f>
        <v xml:space="preserve"> </v>
      </c>
      <c r="N835" s="20" t="str">
        <f>IF(VLOOKUP(C835,'Current OBD'!$B$6:$AL$2097,32,0)="Yes","8"," ")</f>
        <v xml:space="preserve"> </v>
      </c>
      <c r="O835" s="20" t="str">
        <f>IF(VLOOKUP(C835,'Current OBD'!$B$6:$AL$2097,33,0)="Yes","9"," ")</f>
        <v xml:space="preserve"> </v>
      </c>
      <c r="P835" s="20" t="str">
        <f>IF(VLOOKUP(C835,'Current OBD'!$B$6:$AL$2097,34,0)="Yes","10"," ")</f>
        <v xml:space="preserve"> </v>
      </c>
      <c r="Q835" s="20" t="str">
        <f>IF(VLOOKUP(C835,'Current OBD'!$B$6:$AL$2097,35,0)="Yes","11"," ")</f>
        <v xml:space="preserve"> </v>
      </c>
      <c r="R835" s="20" t="str">
        <f>IF(VLOOKUP(C835,'Current OBD'!$B$6:$AL$2097,36,0)="Yes","12"," ")</f>
        <v xml:space="preserve"> </v>
      </c>
      <c r="S835" s="44">
        <v>81</v>
      </c>
      <c r="T835" s="44">
        <v>17</v>
      </c>
      <c r="U835" s="44">
        <v>567</v>
      </c>
      <c r="V835" s="12">
        <f t="shared" si="75"/>
        <v>0.14285714285714285</v>
      </c>
      <c r="W835" s="12">
        <f t="shared" si="76"/>
        <v>2.9982363315696647E-2</v>
      </c>
      <c r="X835" s="12">
        <f t="shared" si="77"/>
        <v>0.1728395061728395</v>
      </c>
    </row>
    <row r="836" spans="1:24">
      <c r="A836" s="26" t="s">
        <v>153</v>
      </c>
      <c r="B836" s="26" t="s">
        <v>5014</v>
      </c>
      <c r="C836" s="10">
        <v>160037</v>
      </c>
      <c r="D836" s="13" t="s">
        <v>5013</v>
      </c>
      <c r="E836" s="19"/>
      <c r="F836" s="19"/>
      <c r="G836" s="19"/>
      <c r="H836" s="19"/>
      <c r="I836" s="19"/>
      <c r="J836" s="19"/>
      <c r="K836" s="19"/>
      <c r="L836" s="19"/>
      <c r="M836" s="19"/>
      <c r="N836" s="19"/>
      <c r="O836" s="19"/>
      <c r="P836" s="19"/>
      <c r="Q836" s="19"/>
      <c r="R836" s="19"/>
      <c r="S836" s="43">
        <v>2659</v>
      </c>
      <c r="T836" s="43">
        <v>0</v>
      </c>
      <c r="U836" s="43">
        <v>2662</v>
      </c>
      <c r="V836" s="14"/>
      <c r="W836" s="14"/>
      <c r="X836" s="14">
        <f t="shared" si="77"/>
        <v>0.99887302779864762</v>
      </c>
    </row>
    <row r="837" spans="1:24">
      <c r="A837" s="17" t="str">
        <f>VLOOKUP(C837,'Current OBD'!$B$6:$K$2098,4,0)</f>
        <v>King</v>
      </c>
      <c r="B837" s="17" t="str">
        <f>VLOOKUP(C837,'Current OBD'!$B$6:$K$2098,3,0)</f>
        <v>17-406</v>
      </c>
      <c r="C837" s="18">
        <v>661415</v>
      </c>
      <c r="D837" s="8" t="s">
        <v>5015</v>
      </c>
      <c r="E837" s="20" t="str">
        <f>IF(VLOOKUP(C837,'Current OBD'!$B$6:$AL$2097,23,0)="Yes","PK"," ")</f>
        <v>PK</v>
      </c>
      <c r="F837" s="20" t="str">
        <f>IF(VLOOKUP(C837,'Current OBD'!$B$6:$AL$2097,24,0)="Yes","K"," ")</f>
        <v>K</v>
      </c>
      <c r="G837" s="20" t="str">
        <f>IF(VLOOKUP(C837,'Current OBD'!$B$6:$AL$2097,25,0)="Yes","1"," ")</f>
        <v>1</v>
      </c>
      <c r="H837" s="20" t="str">
        <f>IF(VLOOKUP(C837,'Current OBD'!$B$6:$AL$2097,26,0)="Yes","2"," ")</f>
        <v>2</v>
      </c>
      <c r="I837" s="20" t="str">
        <f>IF(VLOOKUP(C837,'Current OBD'!$B$6:$AL$2097,27,0)="Yes","3"," ")</f>
        <v>3</v>
      </c>
      <c r="J837" s="20" t="str">
        <f>IF(VLOOKUP(C837,'Current OBD'!$B$6:$AL$2097,28,0)="Yes","4"," ")</f>
        <v>4</v>
      </c>
      <c r="K837" s="20" t="str">
        <f>IF(VLOOKUP(C837,'Current OBD'!$B$6:$AL$2097,29,0)="Yes","5"," ")</f>
        <v>5</v>
      </c>
      <c r="L837" s="20" t="str">
        <f>IF(VLOOKUP(C837,'Current OBD'!$B$6:$AL$2097,30,0)="Yes","6"," ")</f>
        <v xml:space="preserve"> </v>
      </c>
      <c r="M837" s="20" t="str">
        <f>IF(VLOOKUP(C837,'Current OBD'!$B$6:$AL$2097,31,0)="Yes","7"," ")</f>
        <v xml:space="preserve"> </v>
      </c>
      <c r="N837" s="20" t="str">
        <f>IF(VLOOKUP(C837,'Current OBD'!$B$6:$AL$2097,32,0)="Yes","8"," ")</f>
        <v xml:space="preserve"> </v>
      </c>
      <c r="O837" s="20" t="str">
        <f>IF(VLOOKUP(C837,'Current OBD'!$B$6:$AL$2097,33,0)="Yes","9"," ")</f>
        <v xml:space="preserve"> </v>
      </c>
      <c r="P837" s="20" t="str">
        <f>IF(VLOOKUP(C837,'Current OBD'!$B$6:$AL$2097,34,0)="Yes","10"," ")</f>
        <v xml:space="preserve"> </v>
      </c>
      <c r="Q837" s="20" t="str">
        <f>IF(VLOOKUP(C837,'Current OBD'!$B$6:$AL$2097,35,0)="Yes","11"," ")</f>
        <v xml:space="preserve"> </v>
      </c>
      <c r="R837" s="20" t="str">
        <f>IF(VLOOKUP(C837,'Current OBD'!$B$6:$AL$2097,36,0)="Yes","12"," ")</f>
        <v xml:space="preserve"> </v>
      </c>
      <c r="S837" s="44">
        <v>455</v>
      </c>
      <c r="T837" s="44">
        <v>0</v>
      </c>
      <c r="U837" s="44">
        <v>455</v>
      </c>
      <c r="V837" s="12">
        <f>S837/U837</f>
        <v>1</v>
      </c>
      <c r="W837" s="12">
        <f>T837/U837</f>
        <v>0</v>
      </c>
      <c r="X837" s="12">
        <f t="shared" si="77"/>
        <v>1</v>
      </c>
    </row>
    <row r="838" spans="1:24">
      <c r="A838" s="17" t="str">
        <f>VLOOKUP(C838,'Current OBD'!$B$6:$K$2098,4,0)</f>
        <v>King</v>
      </c>
      <c r="B838" s="17" t="str">
        <f>VLOOKUP(C838,'Current OBD'!$B$6:$K$2098,3,0)</f>
        <v>17-406</v>
      </c>
      <c r="C838" s="18">
        <v>661419</v>
      </c>
      <c r="D838" s="8" t="s">
        <v>5017</v>
      </c>
      <c r="E838" s="20" t="str">
        <f>IF(VLOOKUP(C838,'Current OBD'!$B$6:$AL$2097,23,0)="Yes","PK"," ")</f>
        <v xml:space="preserve"> </v>
      </c>
      <c r="F838" s="20" t="str">
        <f>IF(VLOOKUP(C838,'Current OBD'!$B$6:$AL$2097,24,0)="Yes","K"," ")</f>
        <v xml:space="preserve"> </v>
      </c>
      <c r="G838" s="20" t="str">
        <f>IF(VLOOKUP(C838,'Current OBD'!$B$6:$AL$2097,25,0)="Yes","1"," ")</f>
        <v xml:space="preserve"> </v>
      </c>
      <c r="H838" s="20" t="str">
        <f>IF(VLOOKUP(C838,'Current OBD'!$B$6:$AL$2097,26,0)="Yes","2"," ")</f>
        <v xml:space="preserve"> </v>
      </c>
      <c r="I838" s="20" t="str">
        <f>IF(VLOOKUP(C838,'Current OBD'!$B$6:$AL$2097,27,0)="Yes","3"," ")</f>
        <v xml:space="preserve"> </v>
      </c>
      <c r="J838" s="20" t="str">
        <f>IF(VLOOKUP(C838,'Current OBD'!$B$6:$AL$2097,28,0)="Yes","4"," ")</f>
        <v xml:space="preserve"> </v>
      </c>
      <c r="K838" s="20" t="str">
        <f>IF(VLOOKUP(C838,'Current OBD'!$B$6:$AL$2097,29,0)="Yes","5"," ")</f>
        <v xml:space="preserve"> </v>
      </c>
      <c r="L838" s="20" t="str">
        <f>IF(VLOOKUP(C838,'Current OBD'!$B$6:$AL$2097,30,0)="Yes","6"," ")</f>
        <v xml:space="preserve"> </v>
      </c>
      <c r="M838" s="20" t="str">
        <f>IF(VLOOKUP(C838,'Current OBD'!$B$6:$AL$2097,31,0)="Yes","7"," ")</f>
        <v xml:space="preserve"> </v>
      </c>
      <c r="N838" s="20" t="str">
        <f>IF(VLOOKUP(C838,'Current OBD'!$B$6:$AL$2097,32,0)="Yes","8"," ")</f>
        <v xml:space="preserve"> </v>
      </c>
      <c r="O838" s="20" t="str">
        <f>IF(VLOOKUP(C838,'Current OBD'!$B$6:$AL$2097,33,0)="Yes","9"," ")</f>
        <v>9</v>
      </c>
      <c r="P838" s="20" t="str">
        <f>IF(VLOOKUP(C838,'Current OBD'!$B$6:$AL$2097,34,0)="Yes","10"," ")</f>
        <v>10</v>
      </c>
      <c r="Q838" s="20" t="str">
        <f>IF(VLOOKUP(C838,'Current OBD'!$B$6:$AL$2097,35,0)="Yes","11"," ")</f>
        <v>11</v>
      </c>
      <c r="R838" s="20" t="str">
        <f>IF(VLOOKUP(C838,'Current OBD'!$B$6:$AL$2097,36,0)="Yes","12"," ")</f>
        <v>12</v>
      </c>
      <c r="S838" s="44">
        <v>865</v>
      </c>
      <c r="T838" s="44">
        <v>0</v>
      </c>
      <c r="U838" s="44">
        <v>865</v>
      </c>
      <c r="V838" s="12">
        <f>S838/U838</f>
        <v>1</v>
      </c>
      <c r="W838" s="12">
        <f>T838/U838</f>
        <v>0</v>
      </c>
      <c r="X838" s="12">
        <f t="shared" si="77"/>
        <v>1</v>
      </c>
    </row>
    <row r="839" spans="1:24">
      <c r="A839" s="17" t="str">
        <f>VLOOKUP(C839,'Current OBD'!$B$6:$K$2098,4,0)</f>
        <v>King</v>
      </c>
      <c r="B839" s="17" t="str">
        <f>VLOOKUP(C839,'Current OBD'!$B$6:$K$2098,3,0)</f>
        <v>17-406</v>
      </c>
      <c r="C839" s="18">
        <v>661418</v>
      </c>
      <c r="D839" s="8" t="s">
        <v>5019</v>
      </c>
      <c r="E839" s="20" t="str">
        <f>IF(VLOOKUP(C839,'Current OBD'!$B$6:$AL$2097,23,0)="Yes","PK"," ")</f>
        <v xml:space="preserve"> </v>
      </c>
      <c r="F839" s="20" t="str">
        <f>IF(VLOOKUP(C839,'Current OBD'!$B$6:$AL$2097,24,0)="Yes","K"," ")</f>
        <v xml:space="preserve"> </v>
      </c>
      <c r="G839" s="20" t="str">
        <f>IF(VLOOKUP(C839,'Current OBD'!$B$6:$AL$2097,25,0)="Yes","1"," ")</f>
        <v xml:space="preserve"> </v>
      </c>
      <c r="H839" s="20" t="str">
        <f>IF(VLOOKUP(C839,'Current OBD'!$B$6:$AL$2097,26,0)="Yes","2"," ")</f>
        <v xml:space="preserve"> </v>
      </c>
      <c r="I839" s="20" t="str">
        <f>IF(VLOOKUP(C839,'Current OBD'!$B$6:$AL$2097,27,0)="Yes","3"," ")</f>
        <v xml:space="preserve"> </v>
      </c>
      <c r="J839" s="20" t="str">
        <f>IF(VLOOKUP(C839,'Current OBD'!$B$6:$AL$2097,28,0)="Yes","4"," ")</f>
        <v xml:space="preserve"> </v>
      </c>
      <c r="K839" s="20" t="str">
        <f>IF(VLOOKUP(C839,'Current OBD'!$B$6:$AL$2097,29,0)="Yes","5"," ")</f>
        <v xml:space="preserve"> </v>
      </c>
      <c r="L839" s="20" t="str">
        <f>IF(VLOOKUP(C839,'Current OBD'!$B$6:$AL$2097,30,0)="Yes","6"," ")</f>
        <v>6</v>
      </c>
      <c r="M839" s="20" t="str">
        <f>IF(VLOOKUP(C839,'Current OBD'!$B$6:$AL$2097,31,0)="Yes","7"," ")</f>
        <v>7</v>
      </c>
      <c r="N839" s="20" t="str">
        <f>IF(VLOOKUP(C839,'Current OBD'!$B$6:$AL$2097,32,0)="Yes","8"," ")</f>
        <v>8</v>
      </c>
      <c r="O839" s="20" t="str">
        <f>IF(VLOOKUP(C839,'Current OBD'!$B$6:$AL$2097,33,0)="Yes","9"," ")</f>
        <v xml:space="preserve"> </v>
      </c>
      <c r="P839" s="20" t="str">
        <f>IF(VLOOKUP(C839,'Current OBD'!$B$6:$AL$2097,34,0)="Yes","10"," ")</f>
        <v xml:space="preserve"> </v>
      </c>
      <c r="Q839" s="20" t="str">
        <f>IF(VLOOKUP(C839,'Current OBD'!$B$6:$AL$2097,35,0)="Yes","11"," ")</f>
        <v xml:space="preserve"> </v>
      </c>
      <c r="R839" s="20" t="str">
        <f>IF(VLOOKUP(C839,'Current OBD'!$B$6:$AL$2097,36,0)="Yes","12"," ")</f>
        <v xml:space="preserve"> </v>
      </c>
      <c r="S839" s="44">
        <v>585</v>
      </c>
      <c r="T839" s="44">
        <v>0</v>
      </c>
      <c r="U839" s="44">
        <v>585</v>
      </c>
      <c r="V839" s="12">
        <f>S839/U839</f>
        <v>1</v>
      </c>
      <c r="W839" s="12">
        <f>T839/U839</f>
        <v>0</v>
      </c>
      <c r="X839" s="12">
        <f t="shared" si="77"/>
        <v>1</v>
      </c>
    </row>
    <row r="840" spans="1:24">
      <c r="A840" s="17" t="str">
        <f>VLOOKUP(C840,'Current OBD'!$B$6:$K$2098,4,0)</f>
        <v>King</v>
      </c>
      <c r="B840" s="17" t="str">
        <f>VLOOKUP(C840,'Current OBD'!$B$6:$K$2098,3,0)</f>
        <v>17-406</v>
      </c>
      <c r="C840" s="18">
        <v>661416</v>
      </c>
      <c r="D840" s="8" t="s">
        <v>5021</v>
      </c>
      <c r="E840" s="20" t="str">
        <f>IF(VLOOKUP(C840,'Current OBD'!$B$6:$AL$2097,23,0)="Yes","PK"," ")</f>
        <v>PK</v>
      </c>
      <c r="F840" s="20" t="str">
        <f>IF(VLOOKUP(C840,'Current OBD'!$B$6:$AL$2097,24,0)="Yes","K"," ")</f>
        <v>K</v>
      </c>
      <c r="G840" s="20" t="str">
        <f>IF(VLOOKUP(C840,'Current OBD'!$B$6:$AL$2097,25,0)="Yes","1"," ")</f>
        <v>1</v>
      </c>
      <c r="H840" s="20" t="str">
        <f>IF(VLOOKUP(C840,'Current OBD'!$B$6:$AL$2097,26,0)="Yes","2"," ")</f>
        <v>2</v>
      </c>
      <c r="I840" s="20" t="str">
        <f>IF(VLOOKUP(C840,'Current OBD'!$B$6:$AL$2097,27,0)="Yes","3"," ")</f>
        <v>3</v>
      </c>
      <c r="J840" s="20" t="str">
        <f>IF(VLOOKUP(C840,'Current OBD'!$B$6:$AL$2097,28,0)="Yes","4"," ")</f>
        <v>4</v>
      </c>
      <c r="K840" s="20" t="str">
        <f>IF(VLOOKUP(C840,'Current OBD'!$B$6:$AL$2097,29,0)="Yes","5"," ")</f>
        <v>5</v>
      </c>
      <c r="L840" s="20" t="str">
        <f>IF(VLOOKUP(C840,'Current OBD'!$B$6:$AL$2097,30,0)="Yes","6"," ")</f>
        <v xml:space="preserve"> </v>
      </c>
      <c r="M840" s="20" t="str">
        <f>IF(VLOOKUP(C840,'Current OBD'!$B$6:$AL$2097,31,0)="Yes","7"," ")</f>
        <v xml:space="preserve"> </v>
      </c>
      <c r="N840" s="20" t="str">
        <f>IF(VLOOKUP(C840,'Current OBD'!$B$6:$AL$2097,32,0)="Yes","8"," ")</f>
        <v xml:space="preserve"> </v>
      </c>
      <c r="O840" s="20" t="str">
        <f>IF(VLOOKUP(C840,'Current OBD'!$B$6:$AL$2097,33,0)="Yes","9"," ")</f>
        <v xml:space="preserve"> </v>
      </c>
      <c r="P840" s="20" t="str">
        <f>IF(VLOOKUP(C840,'Current OBD'!$B$6:$AL$2097,34,0)="Yes","10"," ")</f>
        <v xml:space="preserve"> </v>
      </c>
      <c r="Q840" s="20" t="str">
        <f>IF(VLOOKUP(C840,'Current OBD'!$B$6:$AL$2097,35,0)="Yes","11"," ")</f>
        <v xml:space="preserve"> </v>
      </c>
      <c r="R840" s="20" t="str">
        <f>IF(VLOOKUP(C840,'Current OBD'!$B$6:$AL$2097,36,0)="Yes","12"," ")</f>
        <v xml:space="preserve"> </v>
      </c>
      <c r="S840" s="44">
        <v>338</v>
      </c>
      <c r="T840" s="44">
        <v>0</v>
      </c>
      <c r="U840" s="44">
        <v>338</v>
      </c>
      <c r="V840" s="12">
        <f>S840/U840</f>
        <v>1</v>
      </c>
      <c r="W840" s="12">
        <f>T840/U840</f>
        <v>0</v>
      </c>
      <c r="X840" s="12">
        <f t="shared" si="77"/>
        <v>1</v>
      </c>
    </row>
    <row r="841" spans="1:24">
      <c r="A841" s="17" t="str">
        <f>VLOOKUP(C841,'Current OBD'!$B$6:$K$2098,4,0)</f>
        <v>King</v>
      </c>
      <c r="B841" s="17" t="str">
        <f>VLOOKUP(C841,'Current OBD'!$B$6:$K$2098,3,0)</f>
        <v>17-406</v>
      </c>
      <c r="C841" s="18">
        <v>661417</v>
      </c>
      <c r="D841" s="8" t="s">
        <v>5023</v>
      </c>
      <c r="E841" s="20" t="str">
        <f>IF(VLOOKUP(C841,'Current OBD'!$B$6:$AL$2097,23,0)="Yes","PK"," ")</f>
        <v xml:space="preserve"> </v>
      </c>
      <c r="F841" s="20" t="str">
        <f>IF(VLOOKUP(C841,'Current OBD'!$B$6:$AL$2097,24,0)="Yes","K"," ")</f>
        <v>K</v>
      </c>
      <c r="G841" s="20" t="str">
        <f>IF(VLOOKUP(C841,'Current OBD'!$B$6:$AL$2097,25,0)="Yes","1"," ")</f>
        <v>1</v>
      </c>
      <c r="H841" s="20" t="str">
        <f>IF(VLOOKUP(C841,'Current OBD'!$B$6:$AL$2097,26,0)="Yes","2"," ")</f>
        <v>2</v>
      </c>
      <c r="I841" s="20" t="str">
        <f>IF(VLOOKUP(C841,'Current OBD'!$B$6:$AL$2097,27,0)="Yes","3"," ")</f>
        <v>3</v>
      </c>
      <c r="J841" s="20" t="str">
        <f>IF(VLOOKUP(C841,'Current OBD'!$B$6:$AL$2097,28,0)="Yes","4"," ")</f>
        <v>4</v>
      </c>
      <c r="K841" s="20" t="str">
        <f>IF(VLOOKUP(C841,'Current OBD'!$B$6:$AL$2097,29,0)="Yes","5"," ")</f>
        <v>5</v>
      </c>
      <c r="L841" s="20" t="str">
        <f>IF(VLOOKUP(C841,'Current OBD'!$B$6:$AL$2097,30,0)="Yes","6"," ")</f>
        <v xml:space="preserve"> </v>
      </c>
      <c r="M841" s="20" t="str">
        <f>IF(VLOOKUP(C841,'Current OBD'!$B$6:$AL$2097,31,0)="Yes","7"," ")</f>
        <v xml:space="preserve"> </v>
      </c>
      <c r="N841" s="20" t="str">
        <f>IF(VLOOKUP(C841,'Current OBD'!$B$6:$AL$2097,32,0)="Yes","8"," ")</f>
        <v xml:space="preserve"> </v>
      </c>
      <c r="O841" s="20" t="str">
        <f>IF(VLOOKUP(C841,'Current OBD'!$B$6:$AL$2097,33,0)="Yes","9"," ")</f>
        <v xml:space="preserve"> </v>
      </c>
      <c r="P841" s="20" t="str">
        <f>IF(VLOOKUP(C841,'Current OBD'!$B$6:$AL$2097,34,0)="Yes","10"," ")</f>
        <v xml:space="preserve"> </v>
      </c>
      <c r="Q841" s="20" t="str">
        <f>IF(VLOOKUP(C841,'Current OBD'!$B$6:$AL$2097,35,0)="Yes","11"," ")</f>
        <v xml:space="preserve"> </v>
      </c>
      <c r="R841" s="20" t="str">
        <f>IF(VLOOKUP(C841,'Current OBD'!$B$6:$AL$2097,36,0)="Yes","12"," ")</f>
        <v xml:space="preserve"> </v>
      </c>
      <c r="S841" s="44">
        <v>416</v>
      </c>
      <c r="T841" s="44">
        <v>0</v>
      </c>
      <c r="U841" s="44">
        <v>419</v>
      </c>
      <c r="V841" s="12">
        <f>S841/U841</f>
        <v>0.99284009546539376</v>
      </c>
      <c r="W841" s="12">
        <f>T841/U841</f>
        <v>0</v>
      </c>
      <c r="X841" s="12">
        <f t="shared" si="77"/>
        <v>0.99284009546539376</v>
      </c>
    </row>
    <row r="842" spans="1:24">
      <c r="A842" s="26" t="s">
        <v>153</v>
      </c>
      <c r="B842" s="26" t="s">
        <v>3917</v>
      </c>
      <c r="C842" s="10">
        <v>159934</v>
      </c>
      <c r="D842" s="13" t="s">
        <v>3916</v>
      </c>
      <c r="E842" s="19"/>
      <c r="F842" s="19"/>
      <c r="G842" s="19"/>
      <c r="H842" s="19"/>
      <c r="I842" s="19"/>
      <c r="J842" s="19"/>
      <c r="K842" s="19"/>
      <c r="L842" s="19"/>
      <c r="M842" s="19"/>
      <c r="N842" s="19"/>
      <c r="O842" s="19"/>
      <c r="P842" s="19"/>
      <c r="Q842" s="19"/>
      <c r="R842" s="19"/>
      <c r="S842" s="43">
        <v>439</v>
      </c>
      <c r="T842" s="43">
        <v>132</v>
      </c>
      <c r="U842" s="43">
        <v>3138</v>
      </c>
      <c r="V842" s="14"/>
      <c r="W842" s="14"/>
      <c r="X842" s="14">
        <f t="shared" si="77"/>
        <v>0.18196303377947737</v>
      </c>
    </row>
    <row r="843" spans="1:24">
      <c r="A843" s="17" t="str">
        <f>VLOOKUP(C843,'Current OBD'!$B$6:$K$2098,4,0)</f>
        <v>King</v>
      </c>
      <c r="B843" s="17" t="str">
        <f>VLOOKUP(C843,'Current OBD'!$B$6:$K$2098,3,0)</f>
        <v>17-407</v>
      </c>
      <c r="C843" s="18">
        <v>660918</v>
      </c>
      <c r="D843" s="8" t="s">
        <v>3918</v>
      </c>
      <c r="E843" s="20" t="str">
        <f>IF(VLOOKUP(C843,'Current OBD'!$B$6:$AL$2097,23,0)="Yes","PK"," ")</f>
        <v xml:space="preserve"> </v>
      </c>
      <c r="F843" s="20" t="str">
        <f>IF(VLOOKUP(C843,'Current OBD'!$B$6:$AL$2097,24,0)="Yes","K"," ")</f>
        <v>K</v>
      </c>
      <c r="G843" s="20" t="str">
        <f>IF(VLOOKUP(C843,'Current OBD'!$B$6:$AL$2097,25,0)="Yes","1"," ")</f>
        <v>1</v>
      </c>
      <c r="H843" s="20" t="str">
        <f>IF(VLOOKUP(C843,'Current OBD'!$B$6:$AL$2097,26,0)="Yes","2"," ")</f>
        <v>2</v>
      </c>
      <c r="I843" s="20" t="str">
        <f>IF(VLOOKUP(C843,'Current OBD'!$B$6:$AL$2097,27,0)="Yes","3"," ")</f>
        <v>3</v>
      </c>
      <c r="J843" s="20" t="str">
        <f>IF(VLOOKUP(C843,'Current OBD'!$B$6:$AL$2097,28,0)="Yes","4"," ")</f>
        <v>4</v>
      </c>
      <c r="K843" s="20" t="str">
        <f>IF(VLOOKUP(C843,'Current OBD'!$B$6:$AL$2097,29,0)="Yes","5"," ")</f>
        <v>5</v>
      </c>
      <c r="L843" s="20" t="str">
        <f>IF(VLOOKUP(C843,'Current OBD'!$B$6:$AL$2097,30,0)="Yes","6"," ")</f>
        <v xml:space="preserve"> </v>
      </c>
      <c r="M843" s="20" t="str">
        <f>IF(VLOOKUP(C843,'Current OBD'!$B$6:$AL$2097,31,0)="Yes","7"," ")</f>
        <v xml:space="preserve"> </v>
      </c>
      <c r="N843" s="20" t="str">
        <f>IF(VLOOKUP(C843,'Current OBD'!$B$6:$AL$2097,32,0)="Yes","8"," ")</f>
        <v xml:space="preserve"> </v>
      </c>
      <c r="O843" s="20" t="str">
        <f>IF(VLOOKUP(C843,'Current OBD'!$B$6:$AL$2097,33,0)="Yes","9"," ")</f>
        <v xml:space="preserve"> </v>
      </c>
      <c r="P843" s="20" t="str">
        <f>IF(VLOOKUP(C843,'Current OBD'!$B$6:$AL$2097,34,0)="Yes","10"," ")</f>
        <v xml:space="preserve"> </v>
      </c>
      <c r="Q843" s="20" t="str">
        <f>IF(VLOOKUP(C843,'Current OBD'!$B$6:$AL$2097,35,0)="Yes","11"," ")</f>
        <v xml:space="preserve"> </v>
      </c>
      <c r="R843" s="20" t="str">
        <f>IF(VLOOKUP(C843,'Current OBD'!$B$6:$AL$2097,36,0)="Yes","12"," ")</f>
        <v xml:space="preserve"> </v>
      </c>
      <c r="S843" s="44">
        <v>69</v>
      </c>
      <c r="T843" s="44">
        <v>20</v>
      </c>
      <c r="U843" s="44">
        <v>385</v>
      </c>
      <c r="V843" s="12">
        <f t="shared" ref="V843:V848" si="78">S843/U843</f>
        <v>0.17922077922077922</v>
      </c>
      <c r="W843" s="12">
        <f t="shared" ref="W843:W848" si="79">T843/U843</f>
        <v>5.1948051948051951E-2</v>
      </c>
      <c r="X843" s="12">
        <f t="shared" si="77"/>
        <v>0.23116883116883116</v>
      </c>
    </row>
    <row r="844" spans="1:24">
      <c r="A844" s="17" t="str">
        <f>VLOOKUP(C844,'Current OBD'!$B$6:$K$2098,4,0)</f>
        <v>King</v>
      </c>
      <c r="B844" s="17" t="str">
        <f>VLOOKUP(C844,'Current OBD'!$B$6:$K$2098,3,0)</f>
        <v>17-407</v>
      </c>
      <c r="C844" s="18">
        <v>660923</v>
      </c>
      <c r="D844" s="8" t="s">
        <v>3922</v>
      </c>
      <c r="E844" s="20" t="str">
        <f>IF(VLOOKUP(C844,'Current OBD'!$B$6:$AL$2097,23,0)="Yes","PK"," ")</f>
        <v xml:space="preserve"> </v>
      </c>
      <c r="F844" s="20" t="str">
        <f>IF(VLOOKUP(C844,'Current OBD'!$B$6:$AL$2097,24,0)="Yes","K"," ")</f>
        <v xml:space="preserve"> </v>
      </c>
      <c r="G844" s="20" t="str">
        <f>IF(VLOOKUP(C844,'Current OBD'!$B$6:$AL$2097,25,0)="Yes","1"," ")</f>
        <v xml:space="preserve"> </v>
      </c>
      <c r="H844" s="20" t="str">
        <f>IF(VLOOKUP(C844,'Current OBD'!$B$6:$AL$2097,26,0)="Yes","2"," ")</f>
        <v xml:space="preserve"> </v>
      </c>
      <c r="I844" s="20" t="str">
        <f>IF(VLOOKUP(C844,'Current OBD'!$B$6:$AL$2097,27,0)="Yes","3"," ")</f>
        <v xml:space="preserve"> </v>
      </c>
      <c r="J844" s="20" t="str">
        <f>IF(VLOOKUP(C844,'Current OBD'!$B$6:$AL$2097,28,0)="Yes","4"," ")</f>
        <v xml:space="preserve"> </v>
      </c>
      <c r="K844" s="20" t="str">
        <f>IF(VLOOKUP(C844,'Current OBD'!$B$6:$AL$2097,29,0)="Yes","5"," ")</f>
        <v xml:space="preserve"> </v>
      </c>
      <c r="L844" s="20" t="str">
        <f>IF(VLOOKUP(C844,'Current OBD'!$B$6:$AL$2097,30,0)="Yes","6"," ")</f>
        <v xml:space="preserve"> </v>
      </c>
      <c r="M844" s="20" t="str">
        <f>IF(VLOOKUP(C844,'Current OBD'!$B$6:$AL$2097,31,0)="Yes","7"," ")</f>
        <v xml:space="preserve"> </v>
      </c>
      <c r="N844" s="20" t="str">
        <f>IF(VLOOKUP(C844,'Current OBD'!$B$6:$AL$2097,32,0)="Yes","8"," ")</f>
        <v xml:space="preserve"> </v>
      </c>
      <c r="O844" s="20" t="str">
        <f>IF(VLOOKUP(C844,'Current OBD'!$B$6:$AL$2097,33,0)="Yes","9"," ")</f>
        <v>9</v>
      </c>
      <c r="P844" s="20" t="str">
        <f>IF(VLOOKUP(C844,'Current OBD'!$B$6:$AL$2097,34,0)="Yes","10"," ")</f>
        <v>10</v>
      </c>
      <c r="Q844" s="20" t="str">
        <f>IF(VLOOKUP(C844,'Current OBD'!$B$6:$AL$2097,35,0)="Yes","11"," ")</f>
        <v>11</v>
      </c>
      <c r="R844" s="20" t="str">
        <f>IF(VLOOKUP(C844,'Current OBD'!$B$6:$AL$2097,36,0)="Yes","12"," ")</f>
        <v>12</v>
      </c>
      <c r="S844" s="44">
        <v>125</v>
      </c>
      <c r="T844" s="44">
        <v>36</v>
      </c>
      <c r="U844" s="44">
        <v>963</v>
      </c>
      <c r="V844" s="12">
        <f t="shared" si="78"/>
        <v>0.12980269989615784</v>
      </c>
      <c r="W844" s="12">
        <f t="shared" si="79"/>
        <v>3.7383177570093455E-2</v>
      </c>
      <c r="X844" s="12">
        <f t="shared" si="77"/>
        <v>0.1671858774662513</v>
      </c>
    </row>
    <row r="845" spans="1:24">
      <c r="A845" s="17" t="str">
        <f>VLOOKUP(C845,'Current OBD'!$B$6:$K$2098,4,0)</f>
        <v>King</v>
      </c>
      <c r="B845" s="17" t="str">
        <f>VLOOKUP(C845,'Current OBD'!$B$6:$K$2098,3,0)</f>
        <v>17-407</v>
      </c>
      <c r="C845" s="18">
        <v>660919</v>
      </c>
      <c r="D845" s="8" t="s">
        <v>3926</v>
      </c>
      <c r="E845" s="20" t="str">
        <f>IF(VLOOKUP(C845,'Current OBD'!$B$6:$AL$2097,23,0)="Yes","PK"," ")</f>
        <v xml:space="preserve"> </v>
      </c>
      <c r="F845" s="20" t="str">
        <f>IF(VLOOKUP(C845,'Current OBD'!$B$6:$AL$2097,24,0)="Yes","K"," ")</f>
        <v>K</v>
      </c>
      <c r="G845" s="20" t="str">
        <f>IF(VLOOKUP(C845,'Current OBD'!$B$6:$AL$2097,25,0)="Yes","1"," ")</f>
        <v>1</v>
      </c>
      <c r="H845" s="20" t="str">
        <f>IF(VLOOKUP(C845,'Current OBD'!$B$6:$AL$2097,26,0)="Yes","2"," ")</f>
        <v>2</v>
      </c>
      <c r="I845" s="20" t="str">
        <f>IF(VLOOKUP(C845,'Current OBD'!$B$6:$AL$2097,27,0)="Yes","3"," ")</f>
        <v>3</v>
      </c>
      <c r="J845" s="20" t="str">
        <f>IF(VLOOKUP(C845,'Current OBD'!$B$6:$AL$2097,28,0)="Yes","4"," ")</f>
        <v>4</v>
      </c>
      <c r="K845" s="20" t="str">
        <f>IF(VLOOKUP(C845,'Current OBD'!$B$6:$AL$2097,29,0)="Yes","5"," ")</f>
        <v>5</v>
      </c>
      <c r="L845" s="20" t="str">
        <f>IF(VLOOKUP(C845,'Current OBD'!$B$6:$AL$2097,30,0)="Yes","6"," ")</f>
        <v xml:space="preserve"> </v>
      </c>
      <c r="M845" s="20" t="str">
        <f>IF(VLOOKUP(C845,'Current OBD'!$B$6:$AL$2097,31,0)="Yes","7"," ")</f>
        <v xml:space="preserve"> </v>
      </c>
      <c r="N845" s="20" t="str">
        <f>IF(VLOOKUP(C845,'Current OBD'!$B$6:$AL$2097,32,0)="Yes","8"," ")</f>
        <v xml:space="preserve"> </v>
      </c>
      <c r="O845" s="20" t="str">
        <f>IF(VLOOKUP(C845,'Current OBD'!$B$6:$AL$2097,33,0)="Yes","9"," ")</f>
        <v xml:space="preserve"> </v>
      </c>
      <c r="P845" s="20" t="str">
        <f>IF(VLOOKUP(C845,'Current OBD'!$B$6:$AL$2097,34,0)="Yes","10"," ")</f>
        <v xml:space="preserve"> </v>
      </c>
      <c r="Q845" s="20" t="str">
        <f>IF(VLOOKUP(C845,'Current OBD'!$B$6:$AL$2097,35,0)="Yes","11"," ")</f>
        <v xml:space="preserve"> </v>
      </c>
      <c r="R845" s="20" t="str">
        <f>IF(VLOOKUP(C845,'Current OBD'!$B$6:$AL$2097,36,0)="Yes","12"," ")</f>
        <v xml:space="preserve"> </v>
      </c>
      <c r="S845" s="44">
        <v>48</v>
      </c>
      <c r="T845" s="44">
        <v>17</v>
      </c>
      <c r="U845" s="44">
        <v>485</v>
      </c>
      <c r="V845" s="12">
        <f t="shared" si="78"/>
        <v>9.8969072164948449E-2</v>
      </c>
      <c r="W845" s="12">
        <f t="shared" si="79"/>
        <v>3.5051546391752578E-2</v>
      </c>
      <c r="X845" s="12">
        <f t="shared" si="77"/>
        <v>0.13402061855670103</v>
      </c>
    </row>
    <row r="846" spans="1:24">
      <c r="A846" s="17" t="str">
        <f>VLOOKUP(C846,'Current OBD'!$B$6:$K$2098,4,0)</f>
        <v>King</v>
      </c>
      <c r="B846" s="17" t="str">
        <f>VLOOKUP(C846,'Current OBD'!$B$6:$K$2098,3,0)</f>
        <v>17-407</v>
      </c>
      <c r="C846" s="18">
        <v>665089</v>
      </c>
      <c r="D846" s="8" t="s">
        <v>3928</v>
      </c>
      <c r="E846" s="20" t="str">
        <f>IF(VLOOKUP(C846,'Current OBD'!$B$6:$AL$2097,23,0)="Yes","PK"," ")</f>
        <v xml:space="preserve"> </v>
      </c>
      <c r="F846" s="20" t="str">
        <f>IF(VLOOKUP(C846,'Current OBD'!$B$6:$AL$2097,24,0)="Yes","K"," ")</f>
        <v>K</v>
      </c>
      <c r="G846" s="20" t="str">
        <f>IF(VLOOKUP(C846,'Current OBD'!$B$6:$AL$2097,25,0)="Yes","1"," ")</f>
        <v>1</v>
      </c>
      <c r="H846" s="20" t="str">
        <f>IF(VLOOKUP(C846,'Current OBD'!$B$6:$AL$2097,26,0)="Yes","2"," ")</f>
        <v>2</v>
      </c>
      <c r="I846" s="20" t="str">
        <f>IF(VLOOKUP(C846,'Current OBD'!$B$6:$AL$2097,27,0)="Yes","3"," ")</f>
        <v>3</v>
      </c>
      <c r="J846" s="20" t="str">
        <f>IF(VLOOKUP(C846,'Current OBD'!$B$6:$AL$2097,28,0)="Yes","4"," ")</f>
        <v>4</v>
      </c>
      <c r="K846" s="20" t="str">
        <f>IF(VLOOKUP(C846,'Current OBD'!$B$6:$AL$2097,29,0)="Yes","5"," ")</f>
        <v>5</v>
      </c>
      <c r="L846" s="20" t="str">
        <f>IF(VLOOKUP(C846,'Current OBD'!$B$6:$AL$2097,30,0)="Yes","6"," ")</f>
        <v>6</v>
      </c>
      <c r="M846" s="20" t="str">
        <f>IF(VLOOKUP(C846,'Current OBD'!$B$6:$AL$2097,31,0)="Yes","7"," ")</f>
        <v>7</v>
      </c>
      <c r="N846" s="20" t="str">
        <f>IF(VLOOKUP(C846,'Current OBD'!$B$6:$AL$2097,32,0)="Yes","8"," ")</f>
        <v>8</v>
      </c>
      <c r="O846" s="20" t="str">
        <f>IF(VLOOKUP(C846,'Current OBD'!$B$6:$AL$2097,33,0)="Yes","9"," ")</f>
        <v>9</v>
      </c>
      <c r="P846" s="20" t="str">
        <f>IF(VLOOKUP(C846,'Current OBD'!$B$6:$AL$2097,34,0)="Yes","10"," ")</f>
        <v>10</v>
      </c>
      <c r="Q846" s="20" t="str">
        <f>IF(VLOOKUP(C846,'Current OBD'!$B$6:$AL$2097,35,0)="Yes","11"," ")</f>
        <v>11</v>
      </c>
      <c r="R846" s="20" t="str">
        <f>IF(VLOOKUP(C846,'Current OBD'!$B$6:$AL$2097,36,0)="Yes","12"," ")</f>
        <v>12</v>
      </c>
      <c r="S846" s="44">
        <v>16</v>
      </c>
      <c r="T846" s="44">
        <v>7</v>
      </c>
      <c r="U846" s="44">
        <v>155</v>
      </c>
      <c r="V846" s="12">
        <f t="shared" si="78"/>
        <v>0.1032258064516129</v>
      </c>
      <c r="W846" s="12">
        <f t="shared" si="79"/>
        <v>4.5161290322580643E-2</v>
      </c>
      <c r="X846" s="12">
        <f t="shared" si="77"/>
        <v>0.14838709677419354</v>
      </c>
    </row>
    <row r="847" spans="1:24">
      <c r="A847" s="17" t="str">
        <f>VLOOKUP(C847,'Current OBD'!$B$6:$K$2098,4,0)</f>
        <v>King</v>
      </c>
      <c r="B847" s="17" t="str">
        <f>VLOOKUP(C847,'Current OBD'!$B$6:$K$2098,3,0)</f>
        <v>17-407</v>
      </c>
      <c r="C847" s="18">
        <v>660920</v>
      </c>
      <c r="D847" s="8" t="s">
        <v>3930</v>
      </c>
      <c r="E847" s="20" t="str">
        <f>IF(VLOOKUP(C847,'Current OBD'!$B$6:$AL$2097,23,0)="Yes","PK"," ")</f>
        <v xml:space="preserve"> </v>
      </c>
      <c r="F847" s="20" t="str">
        <f>IF(VLOOKUP(C847,'Current OBD'!$B$6:$AL$2097,24,0)="Yes","K"," ")</f>
        <v>K</v>
      </c>
      <c r="G847" s="20" t="str">
        <f>IF(VLOOKUP(C847,'Current OBD'!$B$6:$AL$2097,25,0)="Yes","1"," ")</f>
        <v>1</v>
      </c>
      <c r="H847" s="20" t="str">
        <f>IF(VLOOKUP(C847,'Current OBD'!$B$6:$AL$2097,26,0)="Yes","2"," ")</f>
        <v>2</v>
      </c>
      <c r="I847" s="20" t="str">
        <f>IF(VLOOKUP(C847,'Current OBD'!$B$6:$AL$2097,27,0)="Yes","3"," ")</f>
        <v>3</v>
      </c>
      <c r="J847" s="20" t="str">
        <f>IF(VLOOKUP(C847,'Current OBD'!$B$6:$AL$2097,28,0)="Yes","4"," ")</f>
        <v>4</v>
      </c>
      <c r="K847" s="20" t="str">
        <f>IF(VLOOKUP(C847,'Current OBD'!$B$6:$AL$2097,29,0)="Yes","5"," ")</f>
        <v>5</v>
      </c>
      <c r="L847" s="20" t="str">
        <f>IF(VLOOKUP(C847,'Current OBD'!$B$6:$AL$2097,30,0)="Yes","6"," ")</f>
        <v xml:space="preserve"> </v>
      </c>
      <c r="M847" s="20" t="str">
        <f>IF(VLOOKUP(C847,'Current OBD'!$B$6:$AL$2097,31,0)="Yes","7"," ")</f>
        <v xml:space="preserve"> </v>
      </c>
      <c r="N847" s="20" t="str">
        <f>IF(VLOOKUP(C847,'Current OBD'!$B$6:$AL$2097,32,0)="Yes","8"," ")</f>
        <v xml:space="preserve"> </v>
      </c>
      <c r="O847" s="20" t="str">
        <f>IF(VLOOKUP(C847,'Current OBD'!$B$6:$AL$2097,33,0)="Yes","9"," ")</f>
        <v xml:space="preserve"> </v>
      </c>
      <c r="P847" s="20" t="str">
        <f>IF(VLOOKUP(C847,'Current OBD'!$B$6:$AL$2097,34,0)="Yes","10"," ")</f>
        <v xml:space="preserve"> </v>
      </c>
      <c r="Q847" s="20" t="str">
        <f>IF(VLOOKUP(C847,'Current OBD'!$B$6:$AL$2097,35,0)="Yes","11"," ")</f>
        <v xml:space="preserve"> </v>
      </c>
      <c r="R847" s="20" t="str">
        <f>IF(VLOOKUP(C847,'Current OBD'!$B$6:$AL$2097,36,0)="Yes","12"," ")</f>
        <v xml:space="preserve"> </v>
      </c>
      <c r="S847" s="44">
        <v>94</v>
      </c>
      <c r="T847" s="44">
        <v>27</v>
      </c>
      <c r="U847" s="44">
        <v>533</v>
      </c>
      <c r="V847" s="12">
        <f t="shared" si="78"/>
        <v>0.17636022514071295</v>
      </c>
      <c r="W847" s="12">
        <f t="shared" si="79"/>
        <v>5.0656660412757973E-2</v>
      </c>
      <c r="X847" s="12">
        <f t="shared" si="77"/>
        <v>0.22701688555347091</v>
      </c>
    </row>
    <row r="848" spans="1:24">
      <c r="A848" s="17" t="str">
        <f>VLOOKUP(C848,'Current OBD'!$B$6:$K$2098,4,0)</f>
        <v>King</v>
      </c>
      <c r="B848" s="17" t="str">
        <f>VLOOKUP(C848,'Current OBD'!$B$6:$K$2098,3,0)</f>
        <v>17-407</v>
      </c>
      <c r="C848" s="18">
        <v>660922</v>
      </c>
      <c r="D848" s="8" t="s">
        <v>3933</v>
      </c>
      <c r="E848" s="20" t="str">
        <f>IF(VLOOKUP(C848,'Current OBD'!$B$6:$AL$2097,23,0)="Yes","PK"," ")</f>
        <v xml:space="preserve"> </v>
      </c>
      <c r="F848" s="20" t="str">
        <f>IF(VLOOKUP(C848,'Current OBD'!$B$6:$AL$2097,24,0)="Yes","K"," ")</f>
        <v xml:space="preserve"> </v>
      </c>
      <c r="G848" s="20" t="str">
        <f>IF(VLOOKUP(C848,'Current OBD'!$B$6:$AL$2097,25,0)="Yes","1"," ")</f>
        <v xml:space="preserve"> </v>
      </c>
      <c r="H848" s="20" t="str">
        <f>IF(VLOOKUP(C848,'Current OBD'!$B$6:$AL$2097,26,0)="Yes","2"," ")</f>
        <v xml:space="preserve"> </v>
      </c>
      <c r="I848" s="20" t="str">
        <f>IF(VLOOKUP(C848,'Current OBD'!$B$6:$AL$2097,27,0)="Yes","3"," ")</f>
        <v xml:space="preserve"> </v>
      </c>
      <c r="J848" s="20" t="str">
        <f>IF(VLOOKUP(C848,'Current OBD'!$B$6:$AL$2097,28,0)="Yes","4"," ")</f>
        <v xml:space="preserve"> </v>
      </c>
      <c r="K848" s="20" t="str">
        <f>IF(VLOOKUP(C848,'Current OBD'!$B$6:$AL$2097,29,0)="Yes","5"," ")</f>
        <v xml:space="preserve"> </v>
      </c>
      <c r="L848" s="20" t="str">
        <f>IF(VLOOKUP(C848,'Current OBD'!$B$6:$AL$2097,30,0)="Yes","6"," ")</f>
        <v>6</v>
      </c>
      <c r="M848" s="20" t="str">
        <f>IF(VLOOKUP(C848,'Current OBD'!$B$6:$AL$2097,31,0)="Yes","7"," ")</f>
        <v>7</v>
      </c>
      <c r="N848" s="20" t="str">
        <f>IF(VLOOKUP(C848,'Current OBD'!$B$6:$AL$2097,32,0)="Yes","8"," ")</f>
        <v>8</v>
      </c>
      <c r="O848" s="20" t="str">
        <f>IF(VLOOKUP(C848,'Current OBD'!$B$6:$AL$2097,33,0)="Yes","9"," ")</f>
        <v xml:space="preserve"> </v>
      </c>
      <c r="P848" s="20" t="str">
        <f>IF(VLOOKUP(C848,'Current OBD'!$B$6:$AL$2097,34,0)="Yes","10"," ")</f>
        <v xml:space="preserve"> </v>
      </c>
      <c r="Q848" s="20" t="str">
        <f>IF(VLOOKUP(C848,'Current OBD'!$B$6:$AL$2097,35,0)="Yes","11"," ")</f>
        <v xml:space="preserve"> </v>
      </c>
      <c r="R848" s="20" t="str">
        <f>IF(VLOOKUP(C848,'Current OBD'!$B$6:$AL$2097,36,0)="Yes","12"," ")</f>
        <v xml:space="preserve"> </v>
      </c>
      <c r="S848" s="44">
        <v>87</v>
      </c>
      <c r="T848" s="44">
        <v>25</v>
      </c>
      <c r="U848" s="44">
        <v>617</v>
      </c>
      <c r="V848" s="12">
        <f t="shared" si="78"/>
        <v>0.14100486223662884</v>
      </c>
      <c r="W848" s="12">
        <f t="shared" si="79"/>
        <v>4.0518638573743923E-2</v>
      </c>
      <c r="X848" s="12">
        <f t="shared" si="77"/>
        <v>0.18152350081037277</v>
      </c>
    </row>
    <row r="849" spans="1:24">
      <c r="A849" s="26" t="s">
        <v>153</v>
      </c>
      <c r="B849" s="26" t="s">
        <v>152</v>
      </c>
      <c r="C849" s="10">
        <v>159935</v>
      </c>
      <c r="D849" s="13" t="s">
        <v>151</v>
      </c>
      <c r="E849" s="19"/>
      <c r="F849" s="19"/>
      <c r="G849" s="19"/>
      <c r="H849" s="19"/>
      <c r="I849" s="19"/>
      <c r="J849" s="19"/>
      <c r="K849" s="19"/>
      <c r="L849" s="19"/>
      <c r="M849" s="19"/>
      <c r="N849" s="19"/>
      <c r="O849" s="19"/>
      <c r="P849" s="19"/>
      <c r="Q849" s="19"/>
      <c r="R849" s="19"/>
      <c r="S849" s="43">
        <v>12698</v>
      </c>
      <c r="T849" s="43">
        <v>0</v>
      </c>
      <c r="U849" s="43">
        <v>17621</v>
      </c>
      <c r="V849" s="14"/>
      <c r="W849" s="14"/>
      <c r="X849" s="14">
        <f t="shared" si="77"/>
        <v>0.720617445093922</v>
      </c>
    </row>
    <row r="850" spans="1:24">
      <c r="A850" s="17" t="str">
        <f>VLOOKUP(C850,'Current OBD'!$B$6:$K$2098,4,0)</f>
        <v>King</v>
      </c>
      <c r="B850" s="17" t="str">
        <f>VLOOKUP(C850,'Current OBD'!$B$6:$K$2098,3,0)</f>
        <v>17-408</v>
      </c>
      <c r="C850" s="18">
        <v>663202</v>
      </c>
      <c r="D850" s="8" t="s">
        <v>155</v>
      </c>
      <c r="E850" s="20" t="str">
        <f>IF(VLOOKUP(C850,'Current OBD'!$B$6:$AL$2097,23,0)="Yes","PK"," ")</f>
        <v>PK</v>
      </c>
      <c r="F850" s="20" t="str">
        <f>IF(VLOOKUP(C850,'Current OBD'!$B$6:$AL$2097,24,0)="Yes","K"," ")</f>
        <v>K</v>
      </c>
      <c r="G850" s="20" t="str">
        <f>IF(VLOOKUP(C850,'Current OBD'!$B$6:$AL$2097,25,0)="Yes","1"," ")</f>
        <v>1</v>
      </c>
      <c r="H850" s="20" t="str">
        <f>IF(VLOOKUP(C850,'Current OBD'!$B$6:$AL$2097,26,0)="Yes","2"," ")</f>
        <v>2</v>
      </c>
      <c r="I850" s="20" t="str">
        <f>IF(VLOOKUP(C850,'Current OBD'!$B$6:$AL$2097,27,0)="Yes","3"," ")</f>
        <v>3</v>
      </c>
      <c r="J850" s="20" t="str">
        <f>IF(VLOOKUP(C850,'Current OBD'!$B$6:$AL$2097,28,0)="Yes","4"," ")</f>
        <v>4</v>
      </c>
      <c r="K850" s="20" t="str">
        <f>IF(VLOOKUP(C850,'Current OBD'!$B$6:$AL$2097,29,0)="Yes","5"," ")</f>
        <v>5</v>
      </c>
      <c r="L850" s="20" t="str">
        <f>IF(VLOOKUP(C850,'Current OBD'!$B$6:$AL$2097,30,0)="Yes","6"," ")</f>
        <v xml:space="preserve"> </v>
      </c>
      <c r="M850" s="20" t="str">
        <f>IF(VLOOKUP(C850,'Current OBD'!$B$6:$AL$2097,31,0)="Yes","7"," ")</f>
        <v xml:space="preserve"> </v>
      </c>
      <c r="N850" s="20" t="str">
        <f>IF(VLOOKUP(C850,'Current OBD'!$B$6:$AL$2097,32,0)="Yes","8"," ")</f>
        <v xml:space="preserve"> </v>
      </c>
      <c r="O850" s="20" t="str">
        <f>IF(VLOOKUP(C850,'Current OBD'!$B$6:$AL$2097,33,0)="Yes","9"," ")</f>
        <v xml:space="preserve"> </v>
      </c>
      <c r="P850" s="20" t="str">
        <f>IF(VLOOKUP(C850,'Current OBD'!$B$6:$AL$2097,34,0)="Yes","10"," ")</f>
        <v xml:space="preserve"> </v>
      </c>
      <c r="Q850" s="20" t="str">
        <f>IF(VLOOKUP(C850,'Current OBD'!$B$6:$AL$2097,35,0)="Yes","11"," ")</f>
        <v xml:space="preserve"> </v>
      </c>
      <c r="R850" s="20" t="str">
        <f>IF(VLOOKUP(C850,'Current OBD'!$B$6:$AL$2097,36,0)="Yes","12"," ")</f>
        <v xml:space="preserve"> </v>
      </c>
      <c r="S850" s="42">
        <v>482</v>
      </c>
      <c r="T850" s="42">
        <v>0</v>
      </c>
      <c r="U850" s="42">
        <v>619</v>
      </c>
      <c r="V850" s="12">
        <f t="shared" ref="V850:V873" si="80">S850/U850</f>
        <v>0.77867528271405495</v>
      </c>
      <c r="W850" s="12">
        <f t="shared" ref="W850:W873" si="81">T850/U850</f>
        <v>0</v>
      </c>
      <c r="X850" s="12">
        <f t="shared" si="77"/>
        <v>0.77867528271405495</v>
      </c>
    </row>
    <row r="851" spans="1:24">
      <c r="A851" s="17" t="str">
        <f>VLOOKUP(C851,'Current OBD'!$B$6:$K$2098,4,0)</f>
        <v>King</v>
      </c>
      <c r="B851" s="17" t="str">
        <f>VLOOKUP(C851,'Current OBD'!$B$6:$K$2098,3,0)</f>
        <v>17-408</v>
      </c>
      <c r="C851" s="18">
        <v>664080</v>
      </c>
      <c r="D851" s="8" t="s">
        <v>159</v>
      </c>
      <c r="E851" s="20" t="str">
        <f>IF(VLOOKUP(C851,'Current OBD'!$B$6:$AL$2097,23,0)="Yes","PK"," ")</f>
        <v xml:space="preserve"> </v>
      </c>
      <c r="F851" s="20" t="str">
        <f>IF(VLOOKUP(C851,'Current OBD'!$B$6:$AL$2097,24,0)="Yes","K"," ")</f>
        <v>K</v>
      </c>
      <c r="G851" s="20" t="str">
        <f>IF(VLOOKUP(C851,'Current OBD'!$B$6:$AL$2097,25,0)="Yes","1"," ")</f>
        <v>1</v>
      </c>
      <c r="H851" s="20" t="str">
        <f>IF(VLOOKUP(C851,'Current OBD'!$B$6:$AL$2097,26,0)="Yes","2"," ")</f>
        <v>2</v>
      </c>
      <c r="I851" s="20" t="str">
        <f>IF(VLOOKUP(C851,'Current OBD'!$B$6:$AL$2097,27,0)="Yes","3"," ")</f>
        <v>3</v>
      </c>
      <c r="J851" s="20" t="str">
        <f>IF(VLOOKUP(C851,'Current OBD'!$B$6:$AL$2097,28,0)="Yes","4"," ")</f>
        <v>4</v>
      </c>
      <c r="K851" s="20" t="str">
        <f>IF(VLOOKUP(C851,'Current OBD'!$B$6:$AL$2097,29,0)="Yes","5"," ")</f>
        <v>5</v>
      </c>
      <c r="L851" s="20" t="str">
        <f>IF(VLOOKUP(C851,'Current OBD'!$B$6:$AL$2097,30,0)="Yes","6"," ")</f>
        <v xml:space="preserve"> </v>
      </c>
      <c r="M851" s="20" t="str">
        <f>IF(VLOOKUP(C851,'Current OBD'!$B$6:$AL$2097,31,0)="Yes","7"," ")</f>
        <v xml:space="preserve"> </v>
      </c>
      <c r="N851" s="20" t="str">
        <f>IF(VLOOKUP(C851,'Current OBD'!$B$6:$AL$2097,32,0)="Yes","8"," ")</f>
        <v xml:space="preserve"> </v>
      </c>
      <c r="O851" s="20" t="str">
        <f>IF(VLOOKUP(C851,'Current OBD'!$B$6:$AL$2097,33,0)="Yes","9"," ")</f>
        <v xml:space="preserve"> </v>
      </c>
      <c r="P851" s="20" t="str">
        <f>IF(VLOOKUP(C851,'Current OBD'!$B$6:$AL$2097,34,0)="Yes","10"," ")</f>
        <v xml:space="preserve"> </v>
      </c>
      <c r="Q851" s="20" t="str">
        <f>IF(VLOOKUP(C851,'Current OBD'!$B$6:$AL$2097,35,0)="Yes","11"," ")</f>
        <v xml:space="preserve"> </v>
      </c>
      <c r="R851" s="20" t="str">
        <f>IF(VLOOKUP(C851,'Current OBD'!$B$6:$AL$2097,36,0)="Yes","12"," ")</f>
        <v xml:space="preserve"> </v>
      </c>
      <c r="S851" s="42">
        <v>259</v>
      </c>
      <c r="T851" s="42">
        <v>0</v>
      </c>
      <c r="U851" s="42">
        <v>366</v>
      </c>
      <c r="V851" s="12">
        <f t="shared" si="80"/>
        <v>0.70765027322404372</v>
      </c>
      <c r="W851" s="12">
        <f t="shared" si="81"/>
        <v>0</v>
      </c>
      <c r="X851" s="12">
        <f t="shared" si="77"/>
        <v>0.70765027322404372</v>
      </c>
    </row>
    <row r="852" spans="1:24">
      <c r="A852" s="17" t="str">
        <f>VLOOKUP(C852,'Current OBD'!$B$6:$K$2098,4,0)</f>
        <v>King</v>
      </c>
      <c r="B852" s="17" t="str">
        <f>VLOOKUP(C852,'Current OBD'!$B$6:$K$2098,3,0)</f>
        <v>17-408</v>
      </c>
      <c r="C852" s="18">
        <v>663145</v>
      </c>
      <c r="D852" s="8" t="s">
        <v>163</v>
      </c>
      <c r="E852" s="20" t="str">
        <f>IF(VLOOKUP(C852,'Current OBD'!$B$6:$AL$2097,23,0)="Yes","PK"," ")</f>
        <v xml:space="preserve"> </v>
      </c>
      <c r="F852" s="20" t="str">
        <f>IF(VLOOKUP(C852,'Current OBD'!$B$6:$AL$2097,24,0)="Yes","K"," ")</f>
        <v xml:space="preserve"> </v>
      </c>
      <c r="G852" s="20" t="str">
        <f>IF(VLOOKUP(C852,'Current OBD'!$B$6:$AL$2097,25,0)="Yes","1"," ")</f>
        <v xml:space="preserve"> </v>
      </c>
      <c r="H852" s="20" t="str">
        <f>IF(VLOOKUP(C852,'Current OBD'!$B$6:$AL$2097,26,0)="Yes","2"," ")</f>
        <v xml:space="preserve"> </v>
      </c>
      <c r="I852" s="20" t="str">
        <f>IF(VLOOKUP(C852,'Current OBD'!$B$6:$AL$2097,27,0)="Yes","3"," ")</f>
        <v xml:space="preserve"> </v>
      </c>
      <c r="J852" s="20" t="str">
        <f>IF(VLOOKUP(C852,'Current OBD'!$B$6:$AL$2097,28,0)="Yes","4"," ")</f>
        <v xml:space="preserve"> </v>
      </c>
      <c r="K852" s="20" t="str">
        <f>IF(VLOOKUP(C852,'Current OBD'!$B$6:$AL$2097,29,0)="Yes","5"," ")</f>
        <v xml:space="preserve"> </v>
      </c>
      <c r="L852" s="20" t="str">
        <f>IF(VLOOKUP(C852,'Current OBD'!$B$6:$AL$2097,30,0)="Yes","6"," ")</f>
        <v xml:space="preserve"> </v>
      </c>
      <c r="M852" s="20" t="str">
        <f>IF(VLOOKUP(C852,'Current OBD'!$B$6:$AL$2097,31,0)="Yes","7"," ")</f>
        <v xml:space="preserve"> </v>
      </c>
      <c r="N852" s="20" t="str">
        <f>IF(VLOOKUP(C852,'Current OBD'!$B$6:$AL$2097,32,0)="Yes","8"," ")</f>
        <v xml:space="preserve"> </v>
      </c>
      <c r="O852" s="20" t="str">
        <f>IF(VLOOKUP(C852,'Current OBD'!$B$6:$AL$2097,33,0)="Yes","9"," ")</f>
        <v>9</v>
      </c>
      <c r="P852" s="20" t="str">
        <f>IF(VLOOKUP(C852,'Current OBD'!$B$6:$AL$2097,34,0)="Yes","10"," ")</f>
        <v>10</v>
      </c>
      <c r="Q852" s="20" t="str">
        <f>IF(VLOOKUP(C852,'Current OBD'!$B$6:$AL$2097,35,0)="Yes","11"," ")</f>
        <v>11</v>
      </c>
      <c r="R852" s="20" t="str">
        <f>IF(VLOOKUP(C852,'Current OBD'!$B$6:$AL$2097,36,0)="Yes","12"," ")</f>
        <v>12</v>
      </c>
      <c r="S852" s="42">
        <v>1369</v>
      </c>
      <c r="T852" s="42">
        <v>0</v>
      </c>
      <c r="U852" s="42">
        <v>1788</v>
      </c>
      <c r="V852" s="12">
        <f t="shared" si="80"/>
        <v>0.76565995525727071</v>
      </c>
      <c r="W852" s="12">
        <f t="shared" si="81"/>
        <v>0</v>
      </c>
      <c r="X852" s="12">
        <f t="shared" si="77"/>
        <v>0.76565995525727071</v>
      </c>
    </row>
    <row r="853" spans="1:24">
      <c r="A853" s="17" t="str">
        <f>VLOOKUP(C853,'Current OBD'!$B$6:$K$2098,4,0)</f>
        <v>King</v>
      </c>
      <c r="B853" s="17" t="str">
        <f>VLOOKUP(C853,'Current OBD'!$B$6:$K$2098,3,0)</f>
        <v>17-408</v>
      </c>
      <c r="C853" s="18">
        <v>664728</v>
      </c>
      <c r="D853" s="8" t="s">
        <v>166</v>
      </c>
      <c r="E853" s="20" t="str">
        <f>IF(VLOOKUP(C853,'Current OBD'!$B$6:$AL$2097,23,0)="Yes","PK"," ")</f>
        <v xml:space="preserve"> </v>
      </c>
      <c r="F853" s="20" t="str">
        <f>IF(VLOOKUP(C853,'Current OBD'!$B$6:$AL$2097,24,0)="Yes","K"," ")</f>
        <v xml:space="preserve"> </v>
      </c>
      <c r="G853" s="20" t="str">
        <f>IF(VLOOKUP(C853,'Current OBD'!$B$6:$AL$2097,25,0)="Yes","1"," ")</f>
        <v xml:space="preserve"> </v>
      </c>
      <c r="H853" s="20" t="str">
        <f>IF(VLOOKUP(C853,'Current OBD'!$B$6:$AL$2097,26,0)="Yes","2"," ")</f>
        <v xml:space="preserve"> </v>
      </c>
      <c r="I853" s="20" t="str">
        <f>IF(VLOOKUP(C853,'Current OBD'!$B$6:$AL$2097,27,0)="Yes","3"," ")</f>
        <v xml:space="preserve"> </v>
      </c>
      <c r="J853" s="20" t="str">
        <f>IF(VLOOKUP(C853,'Current OBD'!$B$6:$AL$2097,28,0)="Yes","4"," ")</f>
        <v xml:space="preserve"> </v>
      </c>
      <c r="K853" s="20" t="str">
        <f>IF(VLOOKUP(C853,'Current OBD'!$B$6:$AL$2097,29,0)="Yes","5"," ")</f>
        <v xml:space="preserve"> </v>
      </c>
      <c r="L853" s="20" t="str">
        <f>IF(VLOOKUP(C853,'Current OBD'!$B$6:$AL$2097,30,0)="Yes","6"," ")</f>
        <v xml:space="preserve"> </v>
      </c>
      <c r="M853" s="20" t="str">
        <f>IF(VLOOKUP(C853,'Current OBD'!$B$6:$AL$2097,31,0)="Yes","7"," ")</f>
        <v xml:space="preserve"> </v>
      </c>
      <c r="N853" s="20" t="str">
        <f>IF(VLOOKUP(C853,'Current OBD'!$B$6:$AL$2097,32,0)="Yes","8"," ")</f>
        <v xml:space="preserve"> </v>
      </c>
      <c r="O853" s="20" t="str">
        <f>IF(VLOOKUP(C853,'Current OBD'!$B$6:$AL$2097,33,0)="Yes","9"," ")</f>
        <v>9</v>
      </c>
      <c r="P853" s="20" t="str">
        <f>IF(VLOOKUP(C853,'Current OBD'!$B$6:$AL$2097,34,0)="Yes","10"," ")</f>
        <v>10</v>
      </c>
      <c r="Q853" s="20" t="str">
        <f>IF(VLOOKUP(C853,'Current OBD'!$B$6:$AL$2097,35,0)="Yes","11"," ")</f>
        <v>11</v>
      </c>
      <c r="R853" s="20" t="str">
        <f>IF(VLOOKUP(C853,'Current OBD'!$B$6:$AL$2097,36,0)="Yes","12"," ")</f>
        <v>12</v>
      </c>
      <c r="S853" s="42">
        <v>986</v>
      </c>
      <c r="T853" s="42">
        <v>0</v>
      </c>
      <c r="U853" s="42">
        <v>1399</v>
      </c>
      <c r="V853" s="12">
        <f t="shared" si="80"/>
        <v>0.70478913509649754</v>
      </c>
      <c r="W853" s="12">
        <f t="shared" si="81"/>
        <v>0</v>
      </c>
      <c r="X853" s="12">
        <f t="shared" si="77"/>
        <v>0.70478913509649754</v>
      </c>
    </row>
    <row r="854" spans="1:24">
      <c r="A854" s="17" t="str">
        <f>VLOOKUP(C854,'Current OBD'!$B$6:$K$2098,4,0)</f>
        <v>King</v>
      </c>
      <c r="B854" s="17" t="str">
        <f>VLOOKUP(C854,'Current OBD'!$B$6:$K$2098,3,0)</f>
        <v>17-408</v>
      </c>
      <c r="C854" s="18">
        <v>663747</v>
      </c>
      <c r="D854" s="8" t="s">
        <v>168</v>
      </c>
      <c r="E854" s="20" t="str">
        <f>IF(VLOOKUP(C854,'Current OBD'!$B$6:$AL$2097,23,0)="Yes","PK"," ")</f>
        <v xml:space="preserve"> </v>
      </c>
      <c r="F854" s="20" t="str">
        <f>IF(VLOOKUP(C854,'Current OBD'!$B$6:$AL$2097,24,0)="Yes","K"," ")</f>
        <v xml:space="preserve"> </v>
      </c>
      <c r="G854" s="20" t="str">
        <f>IF(VLOOKUP(C854,'Current OBD'!$B$6:$AL$2097,25,0)="Yes","1"," ")</f>
        <v xml:space="preserve"> </v>
      </c>
      <c r="H854" s="20" t="str">
        <f>IF(VLOOKUP(C854,'Current OBD'!$B$6:$AL$2097,26,0)="Yes","2"," ")</f>
        <v xml:space="preserve"> </v>
      </c>
      <c r="I854" s="20" t="str">
        <f>IF(VLOOKUP(C854,'Current OBD'!$B$6:$AL$2097,27,0)="Yes","3"," ")</f>
        <v xml:space="preserve"> </v>
      </c>
      <c r="J854" s="20" t="str">
        <f>IF(VLOOKUP(C854,'Current OBD'!$B$6:$AL$2097,28,0)="Yes","4"," ")</f>
        <v xml:space="preserve"> </v>
      </c>
      <c r="K854" s="20" t="str">
        <f>IF(VLOOKUP(C854,'Current OBD'!$B$6:$AL$2097,29,0)="Yes","5"," ")</f>
        <v xml:space="preserve"> </v>
      </c>
      <c r="L854" s="20" t="str">
        <f>IF(VLOOKUP(C854,'Current OBD'!$B$6:$AL$2097,30,0)="Yes","6"," ")</f>
        <v xml:space="preserve"> </v>
      </c>
      <c r="M854" s="20" t="str">
        <f>IF(VLOOKUP(C854,'Current OBD'!$B$6:$AL$2097,31,0)="Yes","7"," ")</f>
        <v xml:space="preserve"> </v>
      </c>
      <c r="N854" s="20" t="str">
        <f>IF(VLOOKUP(C854,'Current OBD'!$B$6:$AL$2097,32,0)="Yes","8"," ")</f>
        <v xml:space="preserve"> </v>
      </c>
      <c r="O854" s="20" t="str">
        <f>IF(VLOOKUP(C854,'Current OBD'!$B$6:$AL$2097,33,0)="Yes","9"," ")</f>
        <v>9</v>
      </c>
      <c r="P854" s="20" t="str">
        <f>IF(VLOOKUP(C854,'Current OBD'!$B$6:$AL$2097,34,0)="Yes","10"," ")</f>
        <v>10</v>
      </c>
      <c r="Q854" s="20" t="str">
        <f>IF(VLOOKUP(C854,'Current OBD'!$B$6:$AL$2097,35,0)="Yes","11"," ")</f>
        <v>11</v>
      </c>
      <c r="R854" s="20" t="str">
        <f>IF(VLOOKUP(C854,'Current OBD'!$B$6:$AL$2097,36,0)="Yes","12"," ")</f>
        <v>12</v>
      </c>
      <c r="S854" s="42">
        <v>832</v>
      </c>
      <c r="T854" s="42">
        <v>0</v>
      </c>
      <c r="U854" s="42">
        <v>1675</v>
      </c>
      <c r="V854" s="12">
        <f t="shared" si="80"/>
        <v>0.49671641791044774</v>
      </c>
      <c r="W854" s="12">
        <f t="shared" si="81"/>
        <v>0</v>
      </c>
      <c r="X854" s="12">
        <f t="shared" si="77"/>
        <v>0.49671641791044774</v>
      </c>
    </row>
    <row r="855" spans="1:24">
      <c r="A855" s="17" t="str">
        <f>VLOOKUP(C855,'Current OBD'!$B$6:$K$2098,4,0)</f>
        <v>King</v>
      </c>
      <c r="B855" s="17" t="str">
        <f>VLOOKUP(C855,'Current OBD'!$B$6:$K$2098,3,0)</f>
        <v>17-408</v>
      </c>
      <c r="C855" s="18">
        <v>686428</v>
      </c>
      <c r="D855" s="8" t="s">
        <v>170</v>
      </c>
      <c r="E855" s="20" t="str">
        <f>IF(VLOOKUP(C855,'Current OBD'!$B$6:$AL$2097,23,0)="Yes","PK"," ")</f>
        <v>PK</v>
      </c>
      <c r="F855" s="20" t="str">
        <f>IF(VLOOKUP(C855,'Current OBD'!$B$6:$AL$2097,24,0)="Yes","K"," ")</f>
        <v>K</v>
      </c>
      <c r="G855" s="20" t="str">
        <f>IF(VLOOKUP(C855,'Current OBD'!$B$6:$AL$2097,25,0)="Yes","1"," ")</f>
        <v>1</v>
      </c>
      <c r="H855" s="20" t="str">
        <f>IF(VLOOKUP(C855,'Current OBD'!$B$6:$AL$2097,26,0)="Yes","2"," ")</f>
        <v>2</v>
      </c>
      <c r="I855" s="20" t="str">
        <f>IF(VLOOKUP(C855,'Current OBD'!$B$6:$AL$2097,27,0)="Yes","3"," ")</f>
        <v>3</v>
      </c>
      <c r="J855" s="20" t="str">
        <f>IF(VLOOKUP(C855,'Current OBD'!$B$6:$AL$2097,28,0)="Yes","4"," ")</f>
        <v>4</v>
      </c>
      <c r="K855" s="20" t="str">
        <f>IF(VLOOKUP(C855,'Current OBD'!$B$6:$AL$2097,29,0)="Yes","5"," ")</f>
        <v>5</v>
      </c>
      <c r="L855" s="20" t="str">
        <f>IF(VLOOKUP(C855,'Current OBD'!$B$6:$AL$2097,30,0)="Yes","6"," ")</f>
        <v xml:space="preserve"> </v>
      </c>
      <c r="M855" s="20" t="str">
        <f>IF(VLOOKUP(C855,'Current OBD'!$B$6:$AL$2097,31,0)="Yes","7"," ")</f>
        <v xml:space="preserve"> </v>
      </c>
      <c r="N855" s="20" t="str">
        <f>IF(VLOOKUP(C855,'Current OBD'!$B$6:$AL$2097,32,0)="Yes","8"," ")</f>
        <v xml:space="preserve"> </v>
      </c>
      <c r="O855" s="20" t="str">
        <f>IF(VLOOKUP(C855,'Current OBD'!$B$6:$AL$2097,33,0)="Yes","9"," ")</f>
        <v xml:space="preserve"> </v>
      </c>
      <c r="P855" s="20" t="str">
        <f>IF(VLOOKUP(C855,'Current OBD'!$B$6:$AL$2097,34,0)="Yes","10"," ")</f>
        <v xml:space="preserve"> </v>
      </c>
      <c r="Q855" s="20" t="str">
        <f>IF(VLOOKUP(C855,'Current OBD'!$B$6:$AL$2097,35,0)="Yes","11"," ")</f>
        <v xml:space="preserve"> </v>
      </c>
      <c r="R855" s="20" t="str">
        <f>IF(VLOOKUP(C855,'Current OBD'!$B$6:$AL$2097,36,0)="Yes","12"," ")</f>
        <v xml:space="preserve"> </v>
      </c>
      <c r="S855" s="42">
        <v>180</v>
      </c>
      <c r="T855" s="42">
        <v>0</v>
      </c>
      <c r="U855" s="42">
        <v>440</v>
      </c>
      <c r="V855" s="12">
        <f t="shared" si="80"/>
        <v>0.40909090909090912</v>
      </c>
      <c r="W855" s="12">
        <f t="shared" si="81"/>
        <v>0</v>
      </c>
      <c r="X855" s="12">
        <f t="shared" si="77"/>
        <v>0.40909090909090912</v>
      </c>
    </row>
    <row r="856" spans="1:24">
      <c r="A856" s="17" t="str">
        <f>VLOOKUP(C856,'Current OBD'!$B$6:$K$2098,4,0)</f>
        <v>King</v>
      </c>
      <c r="B856" s="17" t="str">
        <f>VLOOKUP(C856,'Current OBD'!$B$6:$K$2098,3,0)</f>
        <v>17-408</v>
      </c>
      <c r="C856" s="18">
        <v>663212</v>
      </c>
      <c r="D856" s="8" t="s">
        <v>172</v>
      </c>
      <c r="E856" s="20" t="str">
        <f>IF(VLOOKUP(C856,'Current OBD'!$B$6:$AL$2097,23,0)="Yes","PK"," ")</f>
        <v xml:space="preserve"> </v>
      </c>
      <c r="F856" s="20" t="str">
        <f>IF(VLOOKUP(C856,'Current OBD'!$B$6:$AL$2097,24,0)="Yes","K"," ")</f>
        <v xml:space="preserve"> </v>
      </c>
      <c r="G856" s="20" t="str">
        <f>IF(VLOOKUP(C856,'Current OBD'!$B$6:$AL$2097,25,0)="Yes","1"," ")</f>
        <v xml:space="preserve"> </v>
      </c>
      <c r="H856" s="20" t="str">
        <f>IF(VLOOKUP(C856,'Current OBD'!$B$6:$AL$2097,26,0)="Yes","2"," ")</f>
        <v xml:space="preserve"> </v>
      </c>
      <c r="I856" s="20" t="str">
        <f>IF(VLOOKUP(C856,'Current OBD'!$B$6:$AL$2097,27,0)="Yes","3"," ")</f>
        <v xml:space="preserve"> </v>
      </c>
      <c r="J856" s="20" t="str">
        <f>IF(VLOOKUP(C856,'Current OBD'!$B$6:$AL$2097,28,0)="Yes","4"," ")</f>
        <v xml:space="preserve"> </v>
      </c>
      <c r="K856" s="20" t="str">
        <f>IF(VLOOKUP(C856,'Current OBD'!$B$6:$AL$2097,29,0)="Yes","5"," ")</f>
        <v xml:space="preserve"> </v>
      </c>
      <c r="L856" s="20" t="str">
        <f>IF(VLOOKUP(C856,'Current OBD'!$B$6:$AL$2097,30,0)="Yes","6"," ")</f>
        <v>6</v>
      </c>
      <c r="M856" s="20" t="str">
        <f>IF(VLOOKUP(C856,'Current OBD'!$B$6:$AL$2097,31,0)="Yes","7"," ")</f>
        <v>7</v>
      </c>
      <c r="N856" s="20" t="str">
        <f>IF(VLOOKUP(C856,'Current OBD'!$B$6:$AL$2097,32,0)="Yes","8"," ")</f>
        <v>8</v>
      </c>
      <c r="O856" s="20" t="str">
        <f>IF(VLOOKUP(C856,'Current OBD'!$B$6:$AL$2097,33,0)="Yes","9"," ")</f>
        <v xml:space="preserve"> </v>
      </c>
      <c r="P856" s="20" t="str">
        <f>IF(VLOOKUP(C856,'Current OBD'!$B$6:$AL$2097,34,0)="Yes","10"," ")</f>
        <v xml:space="preserve"> </v>
      </c>
      <c r="Q856" s="20" t="str">
        <f>IF(VLOOKUP(C856,'Current OBD'!$B$6:$AL$2097,35,0)="Yes","11"," ")</f>
        <v xml:space="preserve"> </v>
      </c>
      <c r="R856" s="20" t="str">
        <f>IF(VLOOKUP(C856,'Current OBD'!$B$6:$AL$2097,36,0)="Yes","12"," ")</f>
        <v xml:space="preserve"> </v>
      </c>
      <c r="S856" s="42">
        <v>681</v>
      </c>
      <c r="T856" s="42">
        <v>0</v>
      </c>
      <c r="U856" s="42">
        <v>874</v>
      </c>
      <c r="V856" s="12">
        <f t="shared" si="80"/>
        <v>0.7791762013729977</v>
      </c>
      <c r="W856" s="12">
        <f t="shared" si="81"/>
        <v>0</v>
      </c>
      <c r="X856" s="12">
        <f t="shared" si="77"/>
        <v>0.7791762013729977</v>
      </c>
    </row>
    <row r="857" spans="1:24">
      <c r="A857" s="17" t="str">
        <f>VLOOKUP(C857,'Current OBD'!$B$6:$K$2098,4,0)</f>
        <v>King</v>
      </c>
      <c r="B857" s="17" t="str">
        <f>VLOOKUP(C857,'Current OBD'!$B$6:$K$2098,3,0)</f>
        <v>17-408</v>
      </c>
      <c r="C857" s="18">
        <v>663148</v>
      </c>
      <c r="D857" s="8" t="s">
        <v>174</v>
      </c>
      <c r="E857" s="20" t="str">
        <f>IF(VLOOKUP(C857,'Current OBD'!$B$6:$AL$2097,23,0)="Yes","PK"," ")</f>
        <v>PK</v>
      </c>
      <c r="F857" s="20" t="str">
        <f>IF(VLOOKUP(C857,'Current OBD'!$B$6:$AL$2097,24,0)="Yes","K"," ")</f>
        <v>K</v>
      </c>
      <c r="G857" s="20" t="str">
        <f>IF(VLOOKUP(C857,'Current OBD'!$B$6:$AL$2097,25,0)="Yes","1"," ")</f>
        <v>1</v>
      </c>
      <c r="H857" s="20" t="str">
        <f>IF(VLOOKUP(C857,'Current OBD'!$B$6:$AL$2097,26,0)="Yes","2"," ")</f>
        <v>2</v>
      </c>
      <c r="I857" s="20" t="str">
        <f>IF(VLOOKUP(C857,'Current OBD'!$B$6:$AL$2097,27,0)="Yes","3"," ")</f>
        <v>3</v>
      </c>
      <c r="J857" s="20" t="str">
        <f>IF(VLOOKUP(C857,'Current OBD'!$B$6:$AL$2097,28,0)="Yes","4"," ")</f>
        <v>4</v>
      </c>
      <c r="K857" s="20" t="str">
        <f>IF(VLOOKUP(C857,'Current OBD'!$B$6:$AL$2097,29,0)="Yes","5"," ")</f>
        <v>5</v>
      </c>
      <c r="L857" s="20" t="str">
        <f>IF(VLOOKUP(C857,'Current OBD'!$B$6:$AL$2097,30,0)="Yes","6"," ")</f>
        <v xml:space="preserve"> </v>
      </c>
      <c r="M857" s="20" t="str">
        <f>IF(VLOOKUP(C857,'Current OBD'!$B$6:$AL$2097,31,0)="Yes","7"," ")</f>
        <v xml:space="preserve"> </v>
      </c>
      <c r="N857" s="20" t="str">
        <f>IF(VLOOKUP(C857,'Current OBD'!$B$6:$AL$2097,32,0)="Yes","8"," ")</f>
        <v xml:space="preserve"> </v>
      </c>
      <c r="O857" s="20" t="str">
        <f>IF(VLOOKUP(C857,'Current OBD'!$B$6:$AL$2097,33,0)="Yes","9"," ")</f>
        <v xml:space="preserve"> </v>
      </c>
      <c r="P857" s="20" t="str">
        <f>IF(VLOOKUP(C857,'Current OBD'!$B$6:$AL$2097,34,0)="Yes","10"," ")</f>
        <v xml:space="preserve"> </v>
      </c>
      <c r="Q857" s="20" t="str">
        <f>IF(VLOOKUP(C857,'Current OBD'!$B$6:$AL$2097,35,0)="Yes","11"," ")</f>
        <v xml:space="preserve"> </v>
      </c>
      <c r="R857" s="20" t="str">
        <f>IF(VLOOKUP(C857,'Current OBD'!$B$6:$AL$2097,36,0)="Yes","12"," ")</f>
        <v xml:space="preserve"> </v>
      </c>
      <c r="S857" s="42">
        <v>520</v>
      </c>
      <c r="T857" s="42">
        <v>0</v>
      </c>
      <c r="U857" s="42">
        <v>646</v>
      </c>
      <c r="V857" s="12">
        <f t="shared" si="80"/>
        <v>0.804953560371517</v>
      </c>
      <c r="W857" s="12">
        <f t="shared" si="81"/>
        <v>0</v>
      </c>
      <c r="X857" s="12">
        <f t="shared" si="77"/>
        <v>0.804953560371517</v>
      </c>
    </row>
    <row r="858" spans="1:24">
      <c r="A858" s="17" t="str">
        <f>VLOOKUP(C858,'Current OBD'!$B$6:$K$2098,4,0)</f>
        <v>King</v>
      </c>
      <c r="B858" s="17" t="str">
        <f>VLOOKUP(C858,'Current OBD'!$B$6:$K$2098,3,0)</f>
        <v>17-408</v>
      </c>
      <c r="C858" s="18">
        <v>663131</v>
      </c>
      <c r="D858" s="8" t="s">
        <v>176</v>
      </c>
      <c r="E858" s="20" t="str">
        <f>IF(VLOOKUP(C858,'Current OBD'!$B$6:$AL$2097,23,0)="Yes","PK"," ")</f>
        <v>PK</v>
      </c>
      <c r="F858" s="20" t="str">
        <f>IF(VLOOKUP(C858,'Current OBD'!$B$6:$AL$2097,24,0)="Yes","K"," ")</f>
        <v>K</v>
      </c>
      <c r="G858" s="20" t="str">
        <f>IF(VLOOKUP(C858,'Current OBD'!$B$6:$AL$2097,25,0)="Yes","1"," ")</f>
        <v>1</v>
      </c>
      <c r="H858" s="20" t="str">
        <f>IF(VLOOKUP(C858,'Current OBD'!$B$6:$AL$2097,26,0)="Yes","2"," ")</f>
        <v>2</v>
      </c>
      <c r="I858" s="20" t="str">
        <f>IF(VLOOKUP(C858,'Current OBD'!$B$6:$AL$2097,27,0)="Yes","3"," ")</f>
        <v>3</v>
      </c>
      <c r="J858" s="20" t="str">
        <f>IF(VLOOKUP(C858,'Current OBD'!$B$6:$AL$2097,28,0)="Yes","4"," ")</f>
        <v>4</v>
      </c>
      <c r="K858" s="20" t="str">
        <f>IF(VLOOKUP(C858,'Current OBD'!$B$6:$AL$2097,29,0)="Yes","5"," ")</f>
        <v>5</v>
      </c>
      <c r="L858" s="20" t="str">
        <f>IF(VLOOKUP(C858,'Current OBD'!$B$6:$AL$2097,30,0)="Yes","6"," ")</f>
        <v xml:space="preserve"> </v>
      </c>
      <c r="M858" s="20" t="str">
        <f>IF(VLOOKUP(C858,'Current OBD'!$B$6:$AL$2097,31,0)="Yes","7"," ")</f>
        <v xml:space="preserve"> </v>
      </c>
      <c r="N858" s="20" t="str">
        <f>IF(VLOOKUP(C858,'Current OBD'!$B$6:$AL$2097,32,0)="Yes","8"," ")</f>
        <v xml:space="preserve"> </v>
      </c>
      <c r="O858" s="20" t="str">
        <f>IF(VLOOKUP(C858,'Current OBD'!$B$6:$AL$2097,33,0)="Yes","9"," ")</f>
        <v xml:space="preserve"> </v>
      </c>
      <c r="P858" s="20" t="str">
        <f>IF(VLOOKUP(C858,'Current OBD'!$B$6:$AL$2097,34,0)="Yes","10"," ")</f>
        <v xml:space="preserve"> </v>
      </c>
      <c r="Q858" s="20" t="str">
        <f>IF(VLOOKUP(C858,'Current OBD'!$B$6:$AL$2097,35,0)="Yes","11"," ")</f>
        <v xml:space="preserve"> </v>
      </c>
      <c r="R858" s="20" t="str">
        <f>IF(VLOOKUP(C858,'Current OBD'!$B$6:$AL$2097,36,0)="Yes","12"," ")</f>
        <v xml:space="preserve"> </v>
      </c>
      <c r="S858" s="42">
        <v>658</v>
      </c>
      <c r="T858" s="42">
        <v>0</v>
      </c>
      <c r="U858" s="42">
        <v>658</v>
      </c>
      <c r="V858" s="12">
        <f t="shared" si="80"/>
        <v>1</v>
      </c>
      <c r="W858" s="12">
        <f t="shared" si="81"/>
        <v>0</v>
      </c>
      <c r="X858" s="12">
        <f t="shared" si="77"/>
        <v>1</v>
      </c>
    </row>
    <row r="859" spans="1:24">
      <c r="A859" s="17" t="str">
        <f>VLOOKUP(C859,'Current OBD'!$B$6:$K$2098,4,0)</f>
        <v>King</v>
      </c>
      <c r="B859" s="17" t="str">
        <f>VLOOKUP(C859,'Current OBD'!$B$6:$K$2098,3,0)</f>
        <v>17-408</v>
      </c>
      <c r="C859" s="18">
        <v>664702</v>
      </c>
      <c r="D859" s="8" t="s">
        <v>178</v>
      </c>
      <c r="E859" s="20" t="str">
        <f>IF(VLOOKUP(C859,'Current OBD'!$B$6:$AL$2097,23,0)="Yes","PK"," ")</f>
        <v xml:space="preserve"> </v>
      </c>
      <c r="F859" s="20" t="str">
        <f>IF(VLOOKUP(C859,'Current OBD'!$B$6:$AL$2097,24,0)="Yes","K"," ")</f>
        <v>K</v>
      </c>
      <c r="G859" s="20" t="str">
        <f>IF(VLOOKUP(C859,'Current OBD'!$B$6:$AL$2097,25,0)="Yes","1"," ")</f>
        <v>1</v>
      </c>
      <c r="H859" s="20" t="str">
        <f>IF(VLOOKUP(C859,'Current OBD'!$B$6:$AL$2097,26,0)="Yes","2"," ")</f>
        <v>2</v>
      </c>
      <c r="I859" s="20" t="str">
        <f>IF(VLOOKUP(C859,'Current OBD'!$B$6:$AL$2097,27,0)="Yes","3"," ")</f>
        <v>3</v>
      </c>
      <c r="J859" s="20" t="str">
        <f>IF(VLOOKUP(C859,'Current OBD'!$B$6:$AL$2097,28,0)="Yes","4"," ")</f>
        <v>4</v>
      </c>
      <c r="K859" s="20" t="str">
        <f>IF(VLOOKUP(C859,'Current OBD'!$B$6:$AL$2097,29,0)="Yes","5"," ")</f>
        <v>5</v>
      </c>
      <c r="L859" s="20" t="str">
        <f>IF(VLOOKUP(C859,'Current OBD'!$B$6:$AL$2097,30,0)="Yes","6"," ")</f>
        <v xml:space="preserve"> </v>
      </c>
      <c r="M859" s="20" t="str">
        <f>IF(VLOOKUP(C859,'Current OBD'!$B$6:$AL$2097,31,0)="Yes","7"," ")</f>
        <v xml:space="preserve"> </v>
      </c>
      <c r="N859" s="20" t="str">
        <f>IF(VLOOKUP(C859,'Current OBD'!$B$6:$AL$2097,32,0)="Yes","8"," ")</f>
        <v xml:space="preserve"> </v>
      </c>
      <c r="O859" s="20" t="str">
        <f>IF(VLOOKUP(C859,'Current OBD'!$B$6:$AL$2097,33,0)="Yes","9"," ")</f>
        <v xml:space="preserve"> </v>
      </c>
      <c r="P859" s="20" t="str">
        <f>IF(VLOOKUP(C859,'Current OBD'!$B$6:$AL$2097,34,0)="Yes","10"," ")</f>
        <v xml:space="preserve"> </v>
      </c>
      <c r="Q859" s="20" t="str">
        <f>IF(VLOOKUP(C859,'Current OBD'!$B$6:$AL$2097,35,0)="Yes","11"," ")</f>
        <v xml:space="preserve"> </v>
      </c>
      <c r="R859" s="20" t="str">
        <f>IF(VLOOKUP(C859,'Current OBD'!$B$6:$AL$2097,36,0)="Yes","12"," ")</f>
        <v xml:space="preserve"> </v>
      </c>
      <c r="S859" s="42">
        <v>261</v>
      </c>
      <c r="T859" s="42">
        <v>0</v>
      </c>
      <c r="U859" s="42">
        <v>453</v>
      </c>
      <c r="V859" s="12">
        <f t="shared" si="80"/>
        <v>0.57615894039735094</v>
      </c>
      <c r="W859" s="12">
        <f t="shared" si="81"/>
        <v>0</v>
      </c>
      <c r="X859" s="12">
        <f t="shared" si="77"/>
        <v>0.57615894039735094</v>
      </c>
    </row>
    <row r="860" spans="1:24">
      <c r="A860" s="17" t="str">
        <f>VLOOKUP(C860,'Current OBD'!$B$6:$K$2098,4,0)</f>
        <v>King</v>
      </c>
      <c r="B860" s="17" t="str">
        <f>VLOOKUP(C860,'Current OBD'!$B$6:$K$2098,3,0)</f>
        <v>17-408</v>
      </c>
      <c r="C860" s="18">
        <v>663742</v>
      </c>
      <c r="D860" s="8" t="s">
        <v>181</v>
      </c>
      <c r="E860" s="20" t="str">
        <f>IF(VLOOKUP(C860,'Current OBD'!$B$6:$AL$2097,23,0)="Yes","PK"," ")</f>
        <v>PK</v>
      </c>
      <c r="F860" s="20" t="str">
        <f>IF(VLOOKUP(C860,'Current OBD'!$B$6:$AL$2097,24,0)="Yes","K"," ")</f>
        <v>K</v>
      </c>
      <c r="G860" s="20" t="str">
        <f>IF(VLOOKUP(C860,'Current OBD'!$B$6:$AL$2097,25,0)="Yes","1"," ")</f>
        <v>1</v>
      </c>
      <c r="H860" s="20" t="str">
        <f>IF(VLOOKUP(C860,'Current OBD'!$B$6:$AL$2097,26,0)="Yes","2"," ")</f>
        <v>2</v>
      </c>
      <c r="I860" s="20" t="str">
        <f>IF(VLOOKUP(C860,'Current OBD'!$B$6:$AL$2097,27,0)="Yes","3"," ")</f>
        <v>3</v>
      </c>
      <c r="J860" s="20" t="str">
        <f>IF(VLOOKUP(C860,'Current OBD'!$B$6:$AL$2097,28,0)="Yes","4"," ")</f>
        <v>4</v>
      </c>
      <c r="K860" s="20" t="str">
        <f>IF(VLOOKUP(C860,'Current OBD'!$B$6:$AL$2097,29,0)="Yes","5"," ")</f>
        <v>5</v>
      </c>
      <c r="L860" s="20" t="str">
        <f>IF(VLOOKUP(C860,'Current OBD'!$B$6:$AL$2097,30,0)="Yes","6"," ")</f>
        <v xml:space="preserve"> </v>
      </c>
      <c r="M860" s="20" t="str">
        <f>IF(VLOOKUP(C860,'Current OBD'!$B$6:$AL$2097,31,0)="Yes","7"," ")</f>
        <v xml:space="preserve"> </v>
      </c>
      <c r="N860" s="20" t="str">
        <f>IF(VLOOKUP(C860,'Current OBD'!$B$6:$AL$2097,32,0)="Yes","8"," ")</f>
        <v xml:space="preserve"> </v>
      </c>
      <c r="O860" s="20" t="str">
        <f>IF(VLOOKUP(C860,'Current OBD'!$B$6:$AL$2097,33,0)="Yes","9"," ")</f>
        <v xml:space="preserve"> </v>
      </c>
      <c r="P860" s="20" t="str">
        <f>IF(VLOOKUP(C860,'Current OBD'!$B$6:$AL$2097,34,0)="Yes","10"," ")</f>
        <v xml:space="preserve"> </v>
      </c>
      <c r="Q860" s="20" t="str">
        <f>IF(VLOOKUP(C860,'Current OBD'!$B$6:$AL$2097,35,0)="Yes","11"," ")</f>
        <v xml:space="preserve"> </v>
      </c>
      <c r="R860" s="20" t="str">
        <f>IF(VLOOKUP(C860,'Current OBD'!$B$6:$AL$2097,36,0)="Yes","12"," ")</f>
        <v xml:space="preserve"> </v>
      </c>
      <c r="S860" s="42">
        <v>380</v>
      </c>
      <c r="T860" s="42">
        <v>0</v>
      </c>
      <c r="U860" s="42">
        <v>432</v>
      </c>
      <c r="V860" s="12">
        <f t="shared" si="80"/>
        <v>0.87962962962962965</v>
      </c>
      <c r="W860" s="12">
        <f t="shared" si="81"/>
        <v>0</v>
      </c>
      <c r="X860" s="12">
        <f t="shared" si="77"/>
        <v>0.87962962962962965</v>
      </c>
    </row>
    <row r="861" spans="1:24">
      <c r="A861" s="17" t="str">
        <f>VLOOKUP(C861,'Current OBD'!$B$6:$K$2098,4,0)</f>
        <v>King</v>
      </c>
      <c r="B861" s="17" t="str">
        <f>VLOOKUP(C861,'Current OBD'!$B$6:$K$2098,3,0)</f>
        <v>17-408</v>
      </c>
      <c r="C861" s="18">
        <v>663861</v>
      </c>
      <c r="D861" s="8" t="s">
        <v>183</v>
      </c>
      <c r="E861" s="20" t="str">
        <f>IF(VLOOKUP(C861,'Current OBD'!$B$6:$AL$2097,23,0)="Yes","PK"," ")</f>
        <v xml:space="preserve"> </v>
      </c>
      <c r="F861" s="20" t="str">
        <f>IF(VLOOKUP(C861,'Current OBD'!$B$6:$AL$2097,24,0)="Yes","K"," ")</f>
        <v>K</v>
      </c>
      <c r="G861" s="20" t="str">
        <f>IF(VLOOKUP(C861,'Current OBD'!$B$6:$AL$2097,25,0)="Yes","1"," ")</f>
        <v>1</v>
      </c>
      <c r="H861" s="20" t="str">
        <f>IF(VLOOKUP(C861,'Current OBD'!$B$6:$AL$2097,26,0)="Yes","2"," ")</f>
        <v>2</v>
      </c>
      <c r="I861" s="20" t="str">
        <f>IF(VLOOKUP(C861,'Current OBD'!$B$6:$AL$2097,27,0)="Yes","3"," ")</f>
        <v>3</v>
      </c>
      <c r="J861" s="20" t="str">
        <f>IF(VLOOKUP(C861,'Current OBD'!$B$6:$AL$2097,28,0)="Yes","4"," ")</f>
        <v>4</v>
      </c>
      <c r="K861" s="20" t="str">
        <f>IF(VLOOKUP(C861,'Current OBD'!$B$6:$AL$2097,29,0)="Yes","5"," ")</f>
        <v>5</v>
      </c>
      <c r="L861" s="20" t="str">
        <f>IF(VLOOKUP(C861,'Current OBD'!$B$6:$AL$2097,30,0)="Yes","6"," ")</f>
        <v xml:space="preserve"> </v>
      </c>
      <c r="M861" s="20" t="str">
        <f>IF(VLOOKUP(C861,'Current OBD'!$B$6:$AL$2097,31,0)="Yes","7"," ")</f>
        <v xml:space="preserve"> </v>
      </c>
      <c r="N861" s="20" t="str">
        <f>IF(VLOOKUP(C861,'Current OBD'!$B$6:$AL$2097,32,0)="Yes","8"," ")</f>
        <v xml:space="preserve"> </v>
      </c>
      <c r="O861" s="20" t="str">
        <f>IF(VLOOKUP(C861,'Current OBD'!$B$6:$AL$2097,33,0)="Yes","9"," ")</f>
        <v xml:space="preserve"> </v>
      </c>
      <c r="P861" s="20" t="str">
        <f>IF(VLOOKUP(C861,'Current OBD'!$B$6:$AL$2097,34,0)="Yes","10"," ")</f>
        <v xml:space="preserve"> </v>
      </c>
      <c r="Q861" s="20" t="str">
        <f>IF(VLOOKUP(C861,'Current OBD'!$B$6:$AL$2097,35,0)="Yes","11"," ")</f>
        <v xml:space="preserve"> </v>
      </c>
      <c r="R861" s="20" t="str">
        <f>IF(VLOOKUP(C861,'Current OBD'!$B$6:$AL$2097,36,0)="Yes","12"," ")</f>
        <v xml:space="preserve"> </v>
      </c>
      <c r="S861" s="42">
        <v>262</v>
      </c>
      <c r="T861" s="42">
        <v>0</v>
      </c>
      <c r="U861" s="42">
        <v>527</v>
      </c>
      <c r="V861" s="12">
        <f t="shared" si="80"/>
        <v>0.4971537001897533</v>
      </c>
      <c r="W861" s="12">
        <f t="shared" si="81"/>
        <v>0</v>
      </c>
      <c r="X861" s="12">
        <f t="shared" si="77"/>
        <v>0.4971537001897533</v>
      </c>
    </row>
    <row r="862" spans="1:24">
      <c r="A862" s="17" t="str">
        <f>VLOOKUP(C862,'Current OBD'!$B$6:$K$2098,4,0)</f>
        <v>King</v>
      </c>
      <c r="B862" s="17" t="str">
        <f>VLOOKUP(C862,'Current OBD'!$B$6:$K$2098,3,0)</f>
        <v>17-408</v>
      </c>
      <c r="C862" s="18">
        <v>664082</v>
      </c>
      <c r="D862" s="8" t="s">
        <v>185</v>
      </c>
      <c r="E862" s="20" t="str">
        <f>IF(VLOOKUP(C862,'Current OBD'!$B$6:$AL$2097,23,0)="Yes","PK"," ")</f>
        <v xml:space="preserve"> </v>
      </c>
      <c r="F862" s="20" t="str">
        <f>IF(VLOOKUP(C862,'Current OBD'!$B$6:$AL$2097,24,0)="Yes","K"," ")</f>
        <v>K</v>
      </c>
      <c r="G862" s="20" t="str">
        <f>IF(VLOOKUP(C862,'Current OBD'!$B$6:$AL$2097,25,0)="Yes","1"," ")</f>
        <v>1</v>
      </c>
      <c r="H862" s="20" t="str">
        <f>IF(VLOOKUP(C862,'Current OBD'!$B$6:$AL$2097,26,0)="Yes","2"," ")</f>
        <v>2</v>
      </c>
      <c r="I862" s="20" t="str">
        <f>IF(VLOOKUP(C862,'Current OBD'!$B$6:$AL$2097,27,0)="Yes","3"," ")</f>
        <v>3</v>
      </c>
      <c r="J862" s="20" t="str">
        <f>IF(VLOOKUP(C862,'Current OBD'!$B$6:$AL$2097,28,0)="Yes","4"," ")</f>
        <v>4</v>
      </c>
      <c r="K862" s="20" t="str">
        <f>IF(VLOOKUP(C862,'Current OBD'!$B$6:$AL$2097,29,0)="Yes","5"," ")</f>
        <v>5</v>
      </c>
      <c r="L862" s="20" t="str">
        <f>IF(VLOOKUP(C862,'Current OBD'!$B$6:$AL$2097,30,0)="Yes","6"," ")</f>
        <v xml:space="preserve"> </v>
      </c>
      <c r="M862" s="20" t="str">
        <f>IF(VLOOKUP(C862,'Current OBD'!$B$6:$AL$2097,31,0)="Yes","7"," ")</f>
        <v xml:space="preserve"> </v>
      </c>
      <c r="N862" s="20" t="str">
        <f>IF(VLOOKUP(C862,'Current OBD'!$B$6:$AL$2097,32,0)="Yes","8"," ")</f>
        <v xml:space="preserve"> </v>
      </c>
      <c r="O862" s="20" t="str">
        <f>IF(VLOOKUP(C862,'Current OBD'!$B$6:$AL$2097,33,0)="Yes","9"," ")</f>
        <v xml:space="preserve"> </v>
      </c>
      <c r="P862" s="20" t="str">
        <f>IF(VLOOKUP(C862,'Current OBD'!$B$6:$AL$2097,34,0)="Yes","10"," ")</f>
        <v xml:space="preserve"> </v>
      </c>
      <c r="Q862" s="20" t="str">
        <f>IF(VLOOKUP(C862,'Current OBD'!$B$6:$AL$2097,35,0)="Yes","11"," ")</f>
        <v xml:space="preserve"> </v>
      </c>
      <c r="R862" s="20" t="str">
        <f>IF(VLOOKUP(C862,'Current OBD'!$B$6:$AL$2097,36,0)="Yes","12"," ")</f>
        <v xml:space="preserve"> </v>
      </c>
      <c r="S862" s="44">
        <v>361</v>
      </c>
      <c r="T862" s="44">
        <v>0</v>
      </c>
      <c r="U862" s="44">
        <v>478</v>
      </c>
      <c r="V862" s="12">
        <f t="shared" si="80"/>
        <v>0.75523012552301261</v>
      </c>
      <c r="W862" s="12">
        <f t="shared" si="81"/>
        <v>0</v>
      </c>
      <c r="X862" s="12">
        <f t="shared" si="77"/>
        <v>0.75523012552301261</v>
      </c>
    </row>
    <row r="863" spans="1:24">
      <c r="A863" s="17" t="str">
        <f>VLOOKUP(C863,'Current OBD'!$B$6:$K$2098,4,0)</f>
        <v>King</v>
      </c>
      <c r="B863" s="17" t="str">
        <f>VLOOKUP(C863,'Current OBD'!$B$6:$K$2098,3,0)</f>
        <v>17-408</v>
      </c>
      <c r="C863" s="18">
        <v>664081</v>
      </c>
      <c r="D863" s="8" t="s">
        <v>187</v>
      </c>
      <c r="E863" s="20" t="str">
        <f>IF(VLOOKUP(C863,'Current OBD'!$B$6:$AL$2097,23,0)="Yes","PK"," ")</f>
        <v>PK</v>
      </c>
      <c r="F863" s="20" t="str">
        <f>IF(VLOOKUP(C863,'Current OBD'!$B$6:$AL$2097,24,0)="Yes","K"," ")</f>
        <v>K</v>
      </c>
      <c r="G863" s="20" t="str">
        <f>IF(VLOOKUP(C863,'Current OBD'!$B$6:$AL$2097,25,0)="Yes","1"," ")</f>
        <v>1</v>
      </c>
      <c r="H863" s="20" t="str">
        <f>IF(VLOOKUP(C863,'Current OBD'!$B$6:$AL$2097,26,0)="Yes","2"," ")</f>
        <v>2</v>
      </c>
      <c r="I863" s="20" t="str">
        <f>IF(VLOOKUP(C863,'Current OBD'!$B$6:$AL$2097,27,0)="Yes","3"," ")</f>
        <v>3</v>
      </c>
      <c r="J863" s="20" t="str">
        <f>IF(VLOOKUP(C863,'Current OBD'!$B$6:$AL$2097,28,0)="Yes","4"," ")</f>
        <v>4</v>
      </c>
      <c r="K863" s="20" t="str">
        <f>IF(VLOOKUP(C863,'Current OBD'!$B$6:$AL$2097,29,0)="Yes","5"," ")</f>
        <v>5</v>
      </c>
      <c r="L863" s="20" t="str">
        <f>IF(VLOOKUP(C863,'Current OBD'!$B$6:$AL$2097,30,0)="Yes","6"," ")</f>
        <v xml:space="preserve"> </v>
      </c>
      <c r="M863" s="20" t="str">
        <f>IF(VLOOKUP(C863,'Current OBD'!$B$6:$AL$2097,31,0)="Yes","7"," ")</f>
        <v xml:space="preserve"> </v>
      </c>
      <c r="N863" s="20" t="str">
        <f>IF(VLOOKUP(C863,'Current OBD'!$B$6:$AL$2097,32,0)="Yes","8"," ")</f>
        <v xml:space="preserve"> </v>
      </c>
      <c r="O863" s="20" t="str">
        <f>IF(VLOOKUP(C863,'Current OBD'!$B$6:$AL$2097,33,0)="Yes","9"," ")</f>
        <v xml:space="preserve"> </v>
      </c>
      <c r="P863" s="20" t="str">
        <f>IF(VLOOKUP(C863,'Current OBD'!$B$6:$AL$2097,34,0)="Yes","10"," ")</f>
        <v xml:space="preserve"> </v>
      </c>
      <c r="Q863" s="20" t="str">
        <f>IF(VLOOKUP(C863,'Current OBD'!$B$6:$AL$2097,35,0)="Yes","11"," ")</f>
        <v xml:space="preserve"> </v>
      </c>
      <c r="R863" s="20" t="str">
        <f>IF(VLOOKUP(C863,'Current OBD'!$B$6:$AL$2097,36,0)="Yes","12"," ")</f>
        <v xml:space="preserve"> </v>
      </c>
      <c r="S863" s="44">
        <v>209</v>
      </c>
      <c r="T863" s="44">
        <v>0</v>
      </c>
      <c r="U863" s="44">
        <v>543</v>
      </c>
      <c r="V863" s="12">
        <f t="shared" si="80"/>
        <v>0.38489871086556171</v>
      </c>
      <c r="W863" s="12">
        <f t="shared" si="81"/>
        <v>0</v>
      </c>
      <c r="X863" s="12">
        <f t="shared" si="77"/>
        <v>0.38489871086556171</v>
      </c>
    </row>
    <row r="864" spans="1:24">
      <c r="A864" s="17" t="str">
        <f>VLOOKUP(C864,'Current OBD'!$B$6:$K$2098,4,0)</f>
        <v>King</v>
      </c>
      <c r="B864" s="17" t="str">
        <f>VLOOKUP(C864,'Current OBD'!$B$6:$K$2098,3,0)</f>
        <v>17-408</v>
      </c>
      <c r="C864" s="18">
        <v>660938</v>
      </c>
      <c r="D864" s="8" t="s">
        <v>189</v>
      </c>
      <c r="E864" s="20" t="str">
        <f>IF(VLOOKUP(C864,'Current OBD'!$B$6:$AL$2097,23,0)="Yes","PK"," ")</f>
        <v>PK</v>
      </c>
      <c r="F864" s="20" t="str">
        <f>IF(VLOOKUP(C864,'Current OBD'!$B$6:$AL$2097,24,0)="Yes","K"," ")</f>
        <v>K</v>
      </c>
      <c r="G864" s="20" t="str">
        <f>IF(VLOOKUP(C864,'Current OBD'!$B$6:$AL$2097,25,0)="Yes","1"," ")</f>
        <v>1</v>
      </c>
      <c r="H864" s="20" t="str">
        <f>IF(VLOOKUP(C864,'Current OBD'!$B$6:$AL$2097,26,0)="Yes","2"," ")</f>
        <v>2</v>
      </c>
      <c r="I864" s="20" t="str">
        <f>IF(VLOOKUP(C864,'Current OBD'!$B$6:$AL$2097,27,0)="Yes","3"," ")</f>
        <v>3</v>
      </c>
      <c r="J864" s="20" t="str">
        <f>IF(VLOOKUP(C864,'Current OBD'!$B$6:$AL$2097,28,0)="Yes","4"," ")</f>
        <v>4</v>
      </c>
      <c r="K864" s="20" t="str">
        <f>IF(VLOOKUP(C864,'Current OBD'!$B$6:$AL$2097,29,0)="Yes","5"," ")</f>
        <v>5</v>
      </c>
      <c r="L864" s="20" t="str">
        <f>IF(VLOOKUP(C864,'Current OBD'!$B$6:$AL$2097,30,0)="Yes","6"," ")</f>
        <v xml:space="preserve"> </v>
      </c>
      <c r="M864" s="20" t="str">
        <f>IF(VLOOKUP(C864,'Current OBD'!$B$6:$AL$2097,31,0)="Yes","7"," ")</f>
        <v xml:space="preserve"> </v>
      </c>
      <c r="N864" s="20" t="str">
        <f>IF(VLOOKUP(C864,'Current OBD'!$B$6:$AL$2097,32,0)="Yes","8"," ")</f>
        <v xml:space="preserve"> </v>
      </c>
      <c r="O864" s="20" t="str">
        <f>IF(VLOOKUP(C864,'Current OBD'!$B$6:$AL$2097,33,0)="Yes","9"," ")</f>
        <v xml:space="preserve"> </v>
      </c>
      <c r="P864" s="20" t="str">
        <f>IF(VLOOKUP(C864,'Current OBD'!$B$6:$AL$2097,34,0)="Yes","10"," ")</f>
        <v xml:space="preserve"> </v>
      </c>
      <c r="Q864" s="20" t="str">
        <f>IF(VLOOKUP(C864,'Current OBD'!$B$6:$AL$2097,35,0)="Yes","11"," ")</f>
        <v xml:space="preserve"> </v>
      </c>
      <c r="R864" s="20" t="str">
        <f>IF(VLOOKUP(C864,'Current OBD'!$B$6:$AL$2097,36,0)="Yes","12"," ")</f>
        <v xml:space="preserve"> </v>
      </c>
      <c r="S864" s="44">
        <v>231</v>
      </c>
      <c r="T864" s="44">
        <v>0</v>
      </c>
      <c r="U864" s="44">
        <v>437</v>
      </c>
      <c r="V864" s="12">
        <f t="shared" si="80"/>
        <v>0.52860411899313497</v>
      </c>
      <c r="W864" s="12">
        <f t="shared" si="81"/>
        <v>0</v>
      </c>
      <c r="X864" s="12">
        <f t="shared" si="77"/>
        <v>0.52860411899313497</v>
      </c>
    </row>
    <row r="865" spans="1:24">
      <c r="A865" s="17" t="str">
        <f>VLOOKUP(C865,'Current OBD'!$B$6:$K$2098,4,0)</f>
        <v>King</v>
      </c>
      <c r="B865" s="17" t="str">
        <f>VLOOKUP(C865,'Current OBD'!$B$6:$K$2098,3,0)</f>
        <v>17-408</v>
      </c>
      <c r="C865" s="18">
        <v>663194</v>
      </c>
      <c r="D865" s="8" t="s">
        <v>191</v>
      </c>
      <c r="E865" s="20" t="str">
        <f>IF(VLOOKUP(C865,'Current OBD'!$B$6:$AL$2097,23,0)="Yes","PK"," ")</f>
        <v>PK</v>
      </c>
      <c r="F865" s="20" t="str">
        <f>IF(VLOOKUP(C865,'Current OBD'!$B$6:$AL$2097,24,0)="Yes","K"," ")</f>
        <v>K</v>
      </c>
      <c r="G865" s="20" t="str">
        <f>IF(VLOOKUP(C865,'Current OBD'!$B$6:$AL$2097,25,0)="Yes","1"," ")</f>
        <v>1</v>
      </c>
      <c r="H865" s="20" t="str">
        <f>IF(VLOOKUP(C865,'Current OBD'!$B$6:$AL$2097,26,0)="Yes","2"," ")</f>
        <v>2</v>
      </c>
      <c r="I865" s="20" t="str">
        <f>IF(VLOOKUP(C865,'Current OBD'!$B$6:$AL$2097,27,0)="Yes","3"," ")</f>
        <v>3</v>
      </c>
      <c r="J865" s="20" t="str">
        <f>IF(VLOOKUP(C865,'Current OBD'!$B$6:$AL$2097,28,0)="Yes","4"," ")</f>
        <v>4</v>
      </c>
      <c r="K865" s="20" t="str">
        <f>IF(VLOOKUP(C865,'Current OBD'!$B$6:$AL$2097,29,0)="Yes","5"," ")</f>
        <v>5</v>
      </c>
      <c r="L865" s="20" t="str">
        <f>IF(VLOOKUP(C865,'Current OBD'!$B$6:$AL$2097,30,0)="Yes","6"," ")</f>
        <v xml:space="preserve"> </v>
      </c>
      <c r="M865" s="20" t="str">
        <f>IF(VLOOKUP(C865,'Current OBD'!$B$6:$AL$2097,31,0)="Yes","7"," ")</f>
        <v xml:space="preserve"> </v>
      </c>
      <c r="N865" s="20" t="str">
        <f>IF(VLOOKUP(C865,'Current OBD'!$B$6:$AL$2097,32,0)="Yes","8"," ")</f>
        <v xml:space="preserve"> </v>
      </c>
      <c r="O865" s="20" t="str">
        <f>IF(VLOOKUP(C865,'Current OBD'!$B$6:$AL$2097,33,0)="Yes","9"," ")</f>
        <v xml:space="preserve"> </v>
      </c>
      <c r="P865" s="20" t="str">
        <f>IF(VLOOKUP(C865,'Current OBD'!$B$6:$AL$2097,34,0)="Yes","10"," ")</f>
        <v xml:space="preserve"> </v>
      </c>
      <c r="Q865" s="20" t="str">
        <f>IF(VLOOKUP(C865,'Current OBD'!$B$6:$AL$2097,35,0)="Yes","11"," ")</f>
        <v xml:space="preserve"> </v>
      </c>
      <c r="R865" s="20" t="str">
        <f>IF(VLOOKUP(C865,'Current OBD'!$B$6:$AL$2097,36,0)="Yes","12"," ")</f>
        <v xml:space="preserve"> </v>
      </c>
      <c r="S865" s="44">
        <v>549</v>
      </c>
      <c r="T865" s="44">
        <v>0</v>
      </c>
      <c r="U865" s="44">
        <v>611</v>
      </c>
      <c r="V865" s="12">
        <f t="shared" si="80"/>
        <v>0.89852700490998361</v>
      </c>
      <c r="W865" s="12">
        <f t="shared" si="81"/>
        <v>0</v>
      </c>
      <c r="X865" s="12">
        <f t="shared" si="77"/>
        <v>0.89852700490998361</v>
      </c>
    </row>
    <row r="866" spans="1:24">
      <c r="A866" s="17" t="str">
        <f>VLOOKUP(C866,'Current OBD'!$B$6:$K$2098,4,0)</f>
        <v>King</v>
      </c>
      <c r="B866" s="17" t="str">
        <f>VLOOKUP(C866,'Current OBD'!$B$6:$K$2098,3,0)</f>
        <v>17-408</v>
      </c>
      <c r="C866" s="18">
        <v>663821</v>
      </c>
      <c r="D866" s="8" t="s">
        <v>193</v>
      </c>
      <c r="E866" s="20" t="str">
        <f>IF(VLOOKUP(C866,'Current OBD'!$B$6:$AL$2097,23,0)="Yes","PK"," ")</f>
        <v xml:space="preserve"> </v>
      </c>
      <c r="F866" s="20" t="str">
        <f>IF(VLOOKUP(C866,'Current OBD'!$B$6:$AL$2097,24,0)="Yes","K"," ")</f>
        <v xml:space="preserve"> </v>
      </c>
      <c r="G866" s="20" t="str">
        <f>IF(VLOOKUP(C866,'Current OBD'!$B$6:$AL$2097,25,0)="Yes","1"," ")</f>
        <v xml:space="preserve"> </v>
      </c>
      <c r="H866" s="20" t="str">
        <f>IF(VLOOKUP(C866,'Current OBD'!$B$6:$AL$2097,26,0)="Yes","2"," ")</f>
        <v xml:space="preserve"> </v>
      </c>
      <c r="I866" s="20" t="str">
        <f>IF(VLOOKUP(C866,'Current OBD'!$B$6:$AL$2097,27,0)="Yes","3"," ")</f>
        <v xml:space="preserve"> </v>
      </c>
      <c r="J866" s="20" t="str">
        <f>IF(VLOOKUP(C866,'Current OBD'!$B$6:$AL$2097,28,0)="Yes","4"," ")</f>
        <v xml:space="preserve"> </v>
      </c>
      <c r="K866" s="20" t="str">
        <f>IF(VLOOKUP(C866,'Current OBD'!$B$6:$AL$2097,29,0)="Yes","5"," ")</f>
        <v xml:space="preserve"> </v>
      </c>
      <c r="L866" s="20" t="str">
        <f>IF(VLOOKUP(C866,'Current OBD'!$B$6:$AL$2097,30,0)="Yes","6"," ")</f>
        <v>6</v>
      </c>
      <c r="M866" s="20" t="str">
        <f>IF(VLOOKUP(C866,'Current OBD'!$B$6:$AL$2097,31,0)="Yes","7"," ")</f>
        <v>7</v>
      </c>
      <c r="N866" s="20" t="str">
        <f>IF(VLOOKUP(C866,'Current OBD'!$B$6:$AL$2097,32,0)="Yes","8"," ")</f>
        <v>8</v>
      </c>
      <c r="O866" s="20" t="str">
        <f>IF(VLOOKUP(C866,'Current OBD'!$B$6:$AL$2097,33,0)="Yes","9"," ")</f>
        <v xml:space="preserve"> </v>
      </c>
      <c r="P866" s="20" t="str">
        <f>IF(VLOOKUP(C866,'Current OBD'!$B$6:$AL$2097,34,0)="Yes","10"," ")</f>
        <v xml:space="preserve"> </v>
      </c>
      <c r="Q866" s="20" t="str">
        <f>IF(VLOOKUP(C866,'Current OBD'!$B$6:$AL$2097,35,0)="Yes","11"," ")</f>
        <v xml:space="preserve"> </v>
      </c>
      <c r="R866" s="20" t="str">
        <f>IF(VLOOKUP(C866,'Current OBD'!$B$6:$AL$2097,36,0)="Yes","12"," ")</f>
        <v xml:space="preserve"> </v>
      </c>
      <c r="S866" s="44">
        <v>518</v>
      </c>
      <c r="T866" s="44">
        <v>0</v>
      </c>
      <c r="U866" s="44">
        <v>922</v>
      </c>
      <c r="V866" s="12">
        <f t="shared" si="80"/>
        <v>0.56182212581344904</v>
      </c>
      <c r="W866" s="12">
        <f t="shared" si="81"/>
        <v>0</v>
      </c>
      <c r="X866" s="12">
        <f t="shared" si="77"/>
        <v>0.56182212581344904</v>
      </c>
    </row>
    <row r="867" spans="1:24">
      <c r="A867" s="17" t="str">
        <f>VLOOKUP(C867,'Current OBD'!$B$6:$K$2098,4,0)</f>
        <v>King</v>
      </c>
      <c r="B867" s="17" t="str">
        <f>VLOOKUP(C867,'Current OBD'!$B$6:$K$2098,3,0)</f>
        <v>17-408</v>
      </c>
      <c r="C867" s="18">
        <v>663146</v>
      </c>
      <c r="D867" s="8" t="s">
        <v>195</v>
      </c>
      <c r="E867" s="20" t="str">
        <f>IF(VLOOKUP(C867,'Current OBD'!$B$6:$AL$2097,23,0)="Yes","PK"," ")</f>
        <v xml:space="preserve"> </v>
      </c>
      <c r="F867" s="20" t="str">
        <f>IF(VLOOKUP(C867,'Current OBD'!$B$6:$AL$2097,24,0)="Yes","K"," ")</f>
        <v xml:space="preserve"> </v>
      </c>
      <c r="G867" s="20" t="str">
        <f>IF(VLOOKUP(C867,'Current OBD'!$B$6:$AL$2097,25,0)="Yes","1"," ")</f>
        <v xml:space="preserve"> </v>
      </c>
      <c r="H867" s="20" t="str">
        <f>IF(VLOOKUP(C867,'Current OBD'!$B$6:$AL$2097,26,0)="Yes","2"," ")</f>
        <v xml:space="preserve"> </v>
      </c>
      <c r="I867" s="20" t="str">
        <f>IF(VLOOKUP(C867,'Current OBD'!$B$6:$AL$2097,27,0)="Yes","3"," ")</f>
        <v xml:space="preserve"> </v>
      </c>
      <c r="J867" s="20" t="str">
        <f>IF(VLOOKUP(C867,'Current OBD'!$B$6:$AL$2097,28,0)="Yes","4"," ")</f>
        <v xml:space="preserve"> </v>
      </c>
      <c r="K867" s="20" t="str">
        <f>IF(VLOOKUP(C867,'Current OBD'!$B$6:$AL$2097,29,0)="Yes","5"," ")</f>
        <v xml:space="preserve"> </v>
      </c>
      <c r="L867" s="20" t="str">
        <f>IF(VLOOKUP(C867,'Current OBD'!$B$6:$AL$2097,30,0)="Yes","6"," ")</f>
        <v>6</v>
      </c>
      <c r="M867" s="20" t="str">
        <f>IF(VLOOKUP(C867,'Current OBD'!$B$6:$AL$2097,31,0)="Yes","7"," ")</f>
        <v>7</v>
      </c>
      <c r="N867" s="20" t="str">
        <f>IF(VLOOKUP(C867,'Current OBD'!$B$6:$AL$2097,32,0)="Yes","8"," ")</f>
        <v>8</v>
      </c>
      <c r="O867" s="20" t="str">
        <f>IF(VLOOKUP(C867,'Current OBD'!$B$6:$AL$2097,33,0)="Yes","9"," ")</f>
        <v xml:space="preserve"> </v>
      </c>
      <c r="P867" s="20" t="str">
        <f>IF(VLOOKUP(C867,'Current OBD'!$B$6:$AL$2097,34,0)="Yes","10"," ")</f>
        <v xml:space="preserve"> </v>
      </c>
      <c r="Q867" s="20" t="str">
        <f>IF(VLOOKUP(C867,'Current OBD'!$B$6:$AL$2097,35,0)="Yes","11"," ")</f>
        <v xml:space="preserve"> </v>
      </c>
      <c r="R867" s="20" t="str">
        <f>IF(VLOOKUP(C867,'Current OBD'!$B$6:$AL$2097,36,0)="Yes","12"," ")</f>
        <v xml:space="preserve"> </v>
      </c>
      <c r="S867" s="44">
        <v>787</v>
      </c>
      <c r="T867" s="44">
        <v>0</v>
      </c>
      <c r="U867" s="44">
        <v>966</v>
      </c>
      <c r="V867" s="12">
        <f t="shared" si="80"/>
        <v>0.81469979296066253</v>
      </c>
      <c r="W867" s="12">
        <f t="shared" si="81"/>
        <v>0</v>
      </c>
      <c r="X867" s="12">
        <f t="shared" si="77"/>
        <v>0.81469979296066253</v>
      </c>
    </row>
    <row r="868" spans="1:24">
      <c r="A868" s="17" t="str">
        <f>VLOOKUP(C868,'Current OBD'!$B$6:$K$2098,4,0)</f>
        <v>King</v>
      </c>
      <c r="B868" s="17" t="str">
        <f>VLOOKUP(C868,'Current OBD'!$B$6:$K$2098,3,0)</f>
        <v>17-408</v>
      </c>
      <c r="C868" s="18">
        <v>663147</v>
      </c>
      <c r="D868" s="8" t="s">
        <v>127</v>
      </c>
      <c r="E868" s="20" t="str">
        <f>IF(VLOOKUP(C868,'Current OBD'!$B$6:$AL$2097,23,0)="Yes","PK"," ")</f>
        <v>PK</v>
      </c>
      <c r="F868" s="20" t="str">
        <f>IF(VLOOKUP(C868,'Current OBD'!$B$6:$AL$2097,24,0)="Yes","K"," ")</f>
        <v>K</v>
      </c>
      <c r="G868" s="20" t="str">
        <f>IF(VLOOKUP(C868,'Current OBD'!$B$6:$AL$2097,25,0)="Yes","1"," ")</f>
        <v>1</v>
      </c>
      <c r="H868" s="20" t="str">
        <f>IF(VLOOKUP(C868,'Current OBD'!$B$6:$AL$2097,26,0)="Yes","2"," ")</f>
        <v>2</v>
      </c>
      <c r="I868" s="20" t="str">
        <f>IF(VLOOKUP(C868,'Current OBD'!$B$6:$AL$2097,27,0)="Yes","3"," ")</f>
        <v>3</v>
      </c>
      <c r="J868" s="20" t="str">
        <f>IF(VLOOKUP(C868,'Current OBD'!$B$6:$AL$2097,28,0)="Yes","4"," ")</f>
        <v>4</v>
      </c>
      <c r="K868" s="20" t="str">
        <f>IF(VLOOKUP(C868,'Current OBD'!$B$6:$AL$2097,29,0)="Yes","5"," ")</f>
        <v>5</v>
      </c>
      <c r="L868" s="20" t="str">
        <f>IF(VLOOKUP(C868,'Current OBD'!$B$6:$AL$2097,30,0)="Yes","6"," ")</f>
        <v xml:space="preserve"> </v>
      </c>
      <c r="M868" s="20" t="str">
        <f>IF(VLOOKUP(C868,'Current OBD'!$B$6:$AL$2097,31,0)="Yes","7"," ")</f>
        <v xml:space="preserve"> </v>
      </c>
      <c r="N868" s="20" t="str">
        <f>IF(VLOOKUP(C868,'Current OBD'!$B$6:$AL$2097,32,0)="Yes","8"," ")</f>
        <v xml:space="preserve"> </v>
      </c>
      <c r="O868" s="20" t="str">
        <f>IF(VLOOKUP(C868,'Current OBD'!$B$6:$AL$2097,33,0)="Yes","9"," ")</f>
        <v xml:space="preserve"> </v>
      </c>
      <c r="P868" s="20" t="str">
        <f>IF(VLOOKUP(C868,'Current OBD'!$B$6:$AL$2097,34,0)="Yes","10"," ")</f>
        <v xml:space="preserve"> </v>
      </c>
      <c r="Q868" s="20" t="str">
        <f>IF(VLOOKUP(C868,'Current OBD'!$B$6:$AL$2097,35,0)="Yes","11"," ")</f>
        <v xml:space="preserve"> </v>
      </c>
      <c r="R868" s="20" t="str">
        <f>IF(VLOOKUP(C868,'Current OBD'!$B$6:$AL$2097,36,0)="Yes","12"," ")</f>
        <v xml:space="preserve"> </v>
      </c>
      <c r="S868" s="44">
        <v>598</v>
      </c>
      <c r="T868" s="44">
        <v>0</v>
      </c>
      <c r="U868" s="44">
        <v>654</v>
      </c>
      <c r="V868" s="12">
        <f t="shared" si="80"/>
        <v>0.91437308868501532</v>
      </c>
      <c r="W868" s="12">
        <f t="shared" si="81"/>
        <v>0</v>
      </c>
      <c r="X868" s="12">
        <f t="shared" si="77"/>
        <v>0.91437308868501532</v>
      </c>
    </row>
    <row r="869" spans="1:24">
      <c r="A869" s="17" t="str">
        <f>VLOOKUP(C869,'Current OBD'!$B$6:$K$2098,4,0)</f>
        <v>King</v>
      </c>
      <c r="B869" s="17" t="str">
        <f>VLOOKUP(C869,'Current OBD'!$B$6:$K$2098,3,0)</f>
        <v>17-408</v>
      </c>
      <c r="C869" s="18">
        <v>663173</v>
      </c>
      <c r="D869" s="8" t="s">
        <v>198</v>
      </c>
      <c r="E869" s="20" t="str">
        <f>IF(VLOOKUP(C869,'Current OBD'!$B$6:$AL$2097,23,0)="Yes","PK"," ")</f>
        <v xml:space="preserve"> </v>
      </c>
      <c r="F869" s="20" t="str">
        <f>IF(VLOOKUP(C869,'Current OBD'!$B$6:$AL$2097,24,0)="Yes","K"," ")</f>
        <v xml:space="preserve"> </v>
      </c>
      <c r="G869" s="20" t="str">
        <f>IF(VLOOKUP(C869,'Current OBD'!$B$6:$AL$2097,25,0)="Yes","1"," ")</f>
        <v xml:space="preserve"> </v>
      </c>
      <c r="H869" s="20" t="str">
        <f>IF(VLOOKUP(C869,'Current OBD'!$B$6:$AL$2097,26,0)="Yes","2"," ")</f>
        <v xml:space="preserve"> </v>
      </c>
      <c r="I869" s="20" t="str">
        <f>IF(VLOOKUP(C869,'Current OBD'!$B$6:$AL$2097,27,0)="Yes","3"," ")</f>
        <v xml:space="preserve"> </v>
      </c>
      <c r="J869" s="20" t="str">
        <f>IF(VLOOKUP(C869,'Current OBD'!$B$6:$AL$2097,28,0)="Yes","4"," ")</f>
        <v xml:space="preserve"> </v>
      </c>
      <c r="K869" s="20" t="str">
        <f>IF(VLOOKUP(C869,'Current OBD'!$B$6:$AL$2097,29,0)="Yes","5"," ")</f>
        <v xml:space="preserve"> </v>
      </c>
      <c r="L869" s="20" t="str">
        <f>IF(VLOOKUP(C869,'Current OBD'!$B$6:$AL$2097,30,0)="Yes","6"," ")</f>
        <v>6</v>
      </c>
      <c r="M869" s="20" t="str">
        <f>IF(VLOOKUP(C869,'Current OBD'!$B$6:$AL$2097,31,0)="Yes","7"," ")</f>
        <v>7</v>
      </c>
      <c r="N869" s="20" t="str">
        <f>IF(VLOOKUP(C869,'Current OBD'!$B$6:$AL$2097,32,0)="Yes","8"," ")</f>
        <v>8</v>
      </c>
      <c r="O869" s="20" t="str">
        <f>IF(VLOOKUP(C869,'Current OBD'!$B$6:$AL$2097,33,0)="Yes","9"," ")</f>
        <v xml:space="preserve"> </v>
      </c>
      <c r="P869" s="20" t="str">
        <f>IF(VLOOKUP(C869,'Current OBD'!$B$6:$AL$2097,34,0)="Yes","10"," ")</f>
        <v xml:space="preserve"> </v>
      </c>
      <c r="Q869" s="20" t="str">
        <f>IF(VLOOKUP(C869,'Current OBD'!$B$6:$AL$2097,35,0)="Yes","11"," ")</f>
        <v xml:space="preserve"> </v>
      </c>
      <c r="R869" s="20" t="str">
        <f>IF(VLOOKUP(C869,'Current OBD'!$B$6:$AL$2097,36,0)="Yes","12"," ")</f>
        <v xml:space="preserve"> </v>
      </c>
      <c r="S869" s="44">
        <v>707</v>
      </c>
      <c r="T869" s="44">
        <v>0</v>
      </c>
      <c r="U869" s="44">
        <v>954</v>
      </c>
      <c r="V869" s="12">
        <f t="shared" si="80"/>
        <v>0.74109014675052409</v>
      </c>
      <c r="W869" s="12">
        <f t="shared" si="81"/>
        <v>0</v>
      </c>
      <c r="X869" s="12">
        <f t="shared" si="77"/>
        <v>0.74109014675052409</v>
      </c>
    </row>
    <row r="870" spans="1:24">
      <c r="A870" s="17" t="str">
        <f>VLOOKUP(C870,'Current OBD'!$B$6:$K$2098,4,0)</f>
        <v>King</v>
      </c>
      <c r="B870" s="17" t="str">
        <f>VLOOKUP(C870,'Current OBD'!$B$6:$K$2098,3,0)</f>
        <v>17-408</v>
      </c>
      <c r="C870" s="18">
        <v>663172</v>
      </c>
      <c r="D870" s="8" t="s">
        <v>200</v>
      </c>
      <c r="E870" s="20" t="str">
        <f>IF(VLOOKUP(C870,'Current OBD'!$B$6:$AL$2097,23,0)="Yes","PK"," ")</f>
        <v>PK</v>
      </c>
      <c r="F870" s="20" t="str">
        <f>IF(VLOOKUP(C870,'Current OBD'!$B$6:$AL$2097,24,0)="Yes","K"," ")</f>
        <v>K</v>
      </c>
      <c r="G870" s="20" t="str">
        <f>IF(VLOOKUP(C870,'Current OBD'!$B$6:$AL$2097,25,0)="Yes","1"," ")</f>
        <v>1</v>
      </c>
      <c r="H870" s="20" t="str">
        <f>IF(VLOOKUP(C870,'Current OBD'!$B$6:$AL$2097,26,0)="Yes","2"," ")</f>
        <v>2</v>
      </c>
      <c r="I870" s="20" t="str">
        <f>IF(VLOOKUP(C870,'Current OBD'!$B$6:$AL$2097,27,0)="Yes","3"," ")</f>
        <v>3</v>
      </c>
      <c r="J870" s="20" t="str">
        <f>IF(VLOOKUP(C870,'Current OBD'!$B$6:$AL$2097,28,0)="Yes","4"," ")</f>
        <v>4</v>
      </c>
      <c r="K870" s="20" t="str">
        <f>IF(VLOOKUP(C870,'Current OBD'!$B$6:$AL$2097,29,0)="Yes","5"," ")</f>
        <v>5</v>
      </c>
      <c r="L870" s="20" t="str">
        <f>IF(VLOOKUP(C870,'Current OBD'!$B$6:$AL$2097,30,0)="Yes","6"," ")</f>
        <v xml:space="preserve"> </v>
      </c>
      <c r="M870" s="20" t="str">
        <f>IF(VLOOKUP(C870,'Current OBD'!$B$6:$AL$2097,31,0)="Yes","7"," ")</f>
        <v xml:space="preserve"> </v>
      </c>
      <c r="N870" s="20" t="str">
        <f>IF(VLOOKUP(C870,'Current OBD'!$B$6:$AL$2097,32,0)="Yes","8"," ")</f>
        <v xml:space="preserve"> </v>
      </c>
      <c r="O870" s="20" t="str">
        <f>IF(VLOOKUP(C870,'Current OBD'!$B$6:$AL$2097,33,0)="Yes","9"," ")</f>
        <v xml:space="preserve"> </v>
      </c>
      <c r="P870" s="20" t="str">
        <f>IF(VLOOKUP(C870,'Current OBD'!$B$6:$AL$2097,34,0)="Yes","10"," ")</f>
        <v xml:space="preserve"> </v>
      </c>
      <c r="Q870" s="20" t="str">
        <f>IF(VLOOKUP(C870,'Current OBD'!$B$6:$AL$2097,35,0)="Yes","11"," ")</f>
        <v xml:space="preserve"> </v>
      </c>
      <c r="R870" s="20" t="str">
        <f>IF(VLOOKUP(C870,'Current OBD'!$B$6:$AL$2097,36,0)="Yes","12"," ")</f>
        <v xml:space="preserve"> </v>
      </c>
      <c r="S870" s="44">
        <v>545</v>
      </c>
      <c r="T870" s="44">
        <v>0</v>
      </c>
      <c r="U870" s="44">
        <v>558</v>
      </c>
      <c r="V870" s="12">
        <f t="shared" si="80"/>
        <v>0.97670250896057342</v>
      </c>
      <c r="W870" s="12">
        <f t="shared" si="81"/>
        <v>0</v>
      </c>
      <c r="X870" s="12">
        <f t="shared" si="77"/>
        <v>0.97670250896057342</v>
      </c>
    </row>
    <row r="871" spans="1:24">
      <c r="A871" s="17" t="str">
        <f>VLOOKUP(C871,'Current OBD'!$B$6:$K$2098,4,0)</f>
        <v>King</v>
      </c>
      <c r="B871" s="17" t="str">
        <f>VLOOKUP(C871,'Current OBD'!$B$6:$K$2098,3,0)</f>
        <v>17-408</v>
      </c>
      <c r="C871" s="18">
        <v>663580</v>
      </c>
      <c r="D871" s="8" t="s">
        <v>202</v>
      </c>
      <c r="E871" s="20" t="str">
        <f>IF(VLOOKUP(C871,'Current OBD'!$B$6:$AL$2097,23,0)="Yes","PK"," ")</f>
        <v>PK</v>
      </c>
      <c r="F871" s="20" t="str">
        <f>IF(VLOOKUP(C871,'Current OBD'!$B$6:$AL$2097,24,0)="Yes","K"," ")</f>
        <v>K</v>
      </c>
      <c r="G871" s="20" t="str">
        <f>IF(VLOOKUP(C871,'Current OBD'!$B$6:$AL$2097,25,0)="Yes","1"," ")</f>
        <v>1</v>
      </c>
      <c r="H871" s="20" t="str">
        <f>IF(VLOOKUP(C871,'Current OBD'!$B$6:$AL$2097,26,0)="Yes","2"," ")</f>
        <v>2</v>
      </c>
      <c r="I871" s="20" t="str">
        <f>IF(VLOOKUP(C871,'Current OBD'!$B$6:$AL$2097,27,0)="Yes","3"," ")</f>
        <v>3</v>
      </c>
      <c r="J871" s="20" t="str">
        <f>IF(VLOOKUP(C871,'Current OBD'!$B$6:$AL$2097,28,0)="Yes","4"," ")</f>
        <v>4</v>
      </c>
      <c r="K871" s="20" t="str">
        <f>IF(VLOOKUP(C871,'Current OBD'!$B$6:$AL$2097,29,0)="Yes","5"," ")</f>
        <v>5</v>
      </c>
      <c r="L871" s="20" t="str">
        <f>IF(VLOOKUP(C871,'Current OBD'!$B$6:$AL$2097,30,0)="Yes","6"," ")</f>
        <v xml:space="preserve"> </v>
      </c>
      <c r="M871" s="20" t="str">
        <f>IF(VLOOKUP(C871,'Current OBD'!$B$6:$AL$2097,31,0)="Yes","7"," ")</f>
        <v xml:space="preserve"> </v>
      </c>
      <c r="N871" s="20" t="str">
        <f>IF(VLOOKUP(C871,'Current OBD'!$B$6:$AL$2097,32,0)="Yes","8"," ")</f>
        <v xml:space="preserve"> </v>
      </c>
      <c r="O871" s="20" t="str">
        <f>IF(VLOOKUP(C871,'Current OBD'!$B$6:$AL$2097,33,0)="Yes","9"," ")</f>
        <v xml:space="preserve"> </v>
      </c>
      <c r="P871" s="20" t="str">
        <f>IF(VLOOKUP(C871,'Current OBD'!$B$6:$AL$2097,34,0)="Yes","10"," ")</f>
        <v xml:space="preserve"> </v>
      </c>
      <c r="Q871" s="20" t="str">
        <f>IF(VLOOKUP(C871,'Current OBD'!$B$6:$AL$2097,35,0)="Yes","11"," ")</f>
        <v xml:space="preserve"> </v>
      </c>
      <c r="R871" s="20" t="str">
        <f>IF(VLOOKUP(C871,'Current OBD'!$B$6:$AL$2097,36,0)="Yes","12"," ")</f>
        <v xml:space="preserve"> </v>
      </c>
      <c r="S871" s="44">
        <v>480</v>
      </c>
      <c r="T871" s="44">
        <v>0</v>
      </c>
      <c r="U871" s="44">
        <v>505</v>
      </c>
      <c r="V871" s="12">
        <f t="shared" si="80"/>
        <v>0.95049504950495045</v>
      </c>
      <c r="W871" s="12">
        <f t="shared" si="81"/>
        <v>0</v>
      </c>
      <c r="X871" s="12">
        <f t="shared" si="77"/>
        <v>0.95049504950495045</v>
      </c>
    </row>
    <row r="872" spans="1:24">
      <c r="A872" s="17" t="str">
        <f>VLOOKUP(C872,'Current OBD'!$B$6:$K$2098,4,0)</f>
        <v>King</v>
      </c>
      <c r="B872" s="17" t="str">
        <f>VLOOKUP(C872,'Current OBD'!$B$6:$K$2098,3,0)</f>
        <v>17-408</v>
      </c>
      <c r="C872" s="18">
        <v>663560</v>
      </c>
      <c r="D872" s="8" t="s">
        <v>204</v>
      </c>
      <c r="E872" s="20" t="str">
        <f>IF(VLOOKUP(C872,'Current OBD'!$B$6:$AL$2097,23,0)="Yes","PK"," ")</f>
        <v xml:space="preserve"> </v>
      </c>
      <c r="F872" s="20" t="str">
        <f>IF(VLOOKUP(C872,'Current OBD'!$B$6:$AL$2097,24,0)="Yes","K"," ")</f>
        <v xml:space="preserve"> </v>
      </c>
      <c r="G872" s="20" t="str">
        <f>IF(VLOOKUP(C872,'Current OBD'!$B$6:$AL$2097,25,0)="Yes","1"," ")</f>
        <v xml:space="preserve"> </v>
      </c>
      <c r="H872" s="20" t="str">
        <f>IF(VLOOKUP(C872,'Current OBD'!$B$6:$AL$2097,26,0)="Yes","2"," ")</f>
        <v xml:space="preserve"> </v>
      </c>
      <c r="I872" s="20" t="str">
        <f>IF(VLOOKUP(C872,'Current OBD'!$B$6:$AL$2097,27,0)="Yes","3"," ")</f>
        <v xml:space="preserve"> </v>
      </c>
      <c r="J872" s="20" t="str">
        <f>IF(VLOOKUP(C872,'Current OBD'!$B$6:$AL$2097,28,0)="Yes","4"," ")</f>
        <v xml:space="preserve"> </v>
      </c>
      <c r="K872" s="20" t="str">
        <f>IF(VLOOKUP(C872,'Current OBD'!$B$6:$AL$2097,29,0)="Yes","5"," ")</f>
        <v xml:space="preserve"> </v>
      </c>
      <c r="L872" s="20" t="str">
        <f>IF(VLOOKUP(C872,'Current OBD'!$B$6:$AL$2097,30,0)="Yes","6"," ")</f>
        <v xml:space="preserve"> </v>
      </c>
      <c r="M872" s="20" t="str">
        <f>IF(VLOOKUP(C872,'Current OBD'!$B$6:$AL$2097,31,0)="Yes","7"," ")</f>
        <v xml:space="preserve"> </v>
      </c>
      <c r="N872" s="20" t="str">
        <f>IF(VLOOKUP(C872,'Current OBD'!$B$6:$AL$2097,32,0)="Yes","8"," ")</f>
        <v xml:space="preserve"> </v>
      </c>
      <c r="O872" s="20" t="str">
        <f>IF(VLOOKUP(C872,'Current OBD'!$B$6:$AL$2097,33,0)="Yes","9"," ")</f>
        <v>9</v>
      </c>
      <c r="P872" s="20" t="str">
        <f>IF(VLOOKUP(C872,'Current OBD'!$B$6:$AL$2097,34,0)="Yes","10"," ")</f>
        <v>10</v>
      </c>
      <c r="Q872" s="20" t="str">
        <f>IF(VLOOKUP(C872,'Current OBD'!$B$6:$AL$2097,35,0)="Yes","11"," ")</f>
        <v>11</v>
      </c>
      <c r="R872" s="20" t="str">
        <f>IF(VLOOKUP(C872,'Current OBD'!$B$6:$AL$2097,36,0)="Yes","12"," ")</f>
        <v>12</v>
      </c>
      <c r="S872" s="44">
        <v>402</v>
      </c>
      <c r="T872" s="44">
        <v>0</v>
      </c>
      <c r="U872" s="44">
        <v>502</v>
      </c>
      <c r="V872" s="12">
        <f t="shared" si="80"/>
        <v>0.80079681274900394</v>
      </c>
      <c r="W872" s="12">
        <f t="shared" si="81"/>
        <v>0</v>
      </c>
      <c r="X872" s="12">
        <f t="shared" si="77"/>
        <v>0.80079681274900394</v>
      </c>
    </row>
    <row r="873" spans="1:24">
      <c r="A873" s="17" t="str">
        <f>VLOOKUP(C873,'Current OBD'!$B$6:$K$2098,4,0)</f>
        <v>King</v>
      </c>
      <c r="B873" s="17" t="str">
        <f>VLOOKUP(C873,'Current OBD'!$B$6:$K$2098,3,0)</f>
        <v>17-408</v>
      </c>
      <c r="C873" s="18">
        <v>687088</v>
      </c>
      <c r="D873" s="8" t="s">
        <v>206</v>
      </c>
      <c r="E873" s="20" t="str">
        <f>IF(VLOOKUP(C873,'Current OBD'!$B$6:$AL$2097,23,0)="Yes","PK"," ")</f>
        <v>PK</v>
      </c>
      <c r="F873" s="20" t="str">
        <f>IF(VLOOKUP(C873,'Current OBD'!$B$6:$AL$2097,24,0)="Yes","K"," ")</f>
        <v>K</v>
      </c>
      <c r="G873" s="20" t="str">
        <f>IF(VLOOKUP(C873,'Current OBD'!$B$6:$AL$2097,25,0)="Yes","1"," ")</f>
        <v>1</v>
      </c>
      <c r="H873" s="20" t="str">
        <f>IF(VLOOKUP(C873,'Current OBD'!$B$6:$AL$2097,26,0)="Yes","2"," ")</f>
        <v>2</v>
      </c>
      <c r="I873" s="20" t="str">
        <f>IF(VLOOKUP(C873,'Current OBD'!$B$6:$AL$2097,27,0)="Yes","3"," ")</f>
        <v>3</v>
      </c>
      <c r="J873" s="20" t="str">
        <f>IF(VLOOKUP(C873,'Current OBD'!$B$6:$AL$2097,28,0)="Yes","4"," ")</f>
        <v>4</v>
      </c>
      <c r="K873" s="20" t="str">
        <f>IF(VLOOKUP(C873,'Current OBD'!$B$6:$AL$2097,29,0)="Yes","5"," ")</f>
        <v>5</v>
      </c>
      <c r="L873" s="20" t="str">
        <f>IF(VLOOKUP(C873,'Current OBD'!$B$6:$AL$2097,30,0)="Yes","6"," ")</f>
        <v xml:space="preserve"> </v>
      </c>
      <c r="M873" s="20" t="str">
        <f>IF(VLOOKUP(C873,'Current OBD'!$B$6:$AL$2097,31,0)="Yes","7"," ")</f>
        <v xml:space="preserve"> </v>
      </c>
      <c r="N873" s="20" t="str">
        <f>IF(VLOOKUP(C873,'Current OBD'!$B$6:$AL$2097,32,0)="Yes","8"," ")</f>
        <v xml:space="preserve"> </v>
      </c>
      <c r="O873" s="20" t="str">
        <f>IF(VLOOKUP(C873,'Current OBD'!$B$6:$AL$2097,33,0)="Yes","9"," ")</f>
        <v xml:space="preserve"> </v>
      </c>
      <c r="P873" s="20" t="str">
        <f>IF(VLOOKUP(C873,'Current OBD'!$B$6:$AL$2097,34,0)="Yes","10"," ")</f>
        <v xml:space="preserve"> </v>
      </c>
      <c r="Q873" s="20" t="str">
        <f>IF(VLOOKUP(C873,'Current OBD'!$B$6:$AL$2097,35,0)="Yes","11"," ")</f>
        <v xml:space="preserve"> </v>
      </c>
      <c r="R873" s="20" t="str">
        <f>IF(VLOOKUP(C873,'Current OBD'!$B$6:$AL$2097,36,0)="Yes","12"," ")</f>
        <v xml:space="preserve"> </v>
      </c>
      <c r="S873" s="44">
        <v>441</v>
      </c>
      <c r="T873" s="44">
        <v>0</v>
      </c>
      <c r="U873" s="44">
        <v>614</v>
      </c>
      <c r="V873" s="12">
        <f t="shared" si="80"/>
        <v>0.71824104234527686</v>
      </c>
      <c r="W873" s="12">
        <f t="shared" si="81"/>
        <v>0</v>
      </c>
      <c r="X873" s="12">
        <f t="shared" si="77"/>
        <v>0.71824104234527686</v>
      </c>
    </row>
    <row r="874" spans="1:24">
      <c r="A874" s="26" t="s">
        <v>153</v>
      </c>
      <c r="B874" s="26" t="s">
        <v>4903</v>
      </c>
      <c r="C874" s="10">
        <v>159936</v>
      </c>
      <c r="D874" s="13" t="s">
        <v>4902</v>
      </c>
      <c r="E874" s="19"/>
      <c r="F874" s="19"/>
      <c r="G874" s="19"/>
      <c r="H874" s="19"/>
      <c r="I874" s="19"/>
      <c r="J874" s="19"/>
      <c r="K874" s="19"/>
      <c r="L874" s="19"/>
      <c r="M874" s="19"/>
      <c r="N874" s="19"/>
      <c r="O874" s="19"/>
      <c r="P874" s="19"/>
      <c r="Q874" s="19"/>
      <c r="R874" s="19"/>
      <c r="S874" s="43">
        <v>1154</v>
      </c>
      <c r="T874" s="43">
        <v>358</v>
      </c>
      <c r="U874" s="43">
        <v>9208</v>
      </c>
      <c r="V874" s="14"/>
      <c r="W874" s="14"/>
      <c r="X874" s="14">
        <f t="shared" si="77"/>
        <v>0.16420503909643788</v>
      </c>
    </row>
    <row r="875" spans="1:24">
      <c r="A875" s="17" t="str">
        <f>VLOOKUP(C875,'Current OBD'!$B$6:$K$2098,4,0)</f>
        <v>King</v>
      </c>
      <c r="B875" s="17" t="str">
        <f>VLOOKUP(C875,'Current OBD'!$B$6:$K$2098,3,0)</f>
        <v>17-409</v>
      </c>
      <c r="C875" s="18">
        <v>684963</v>
      </c>
      <c r="D875" s="8" t="s">
        <v>4904</v>
      </c>
      <c r="E875" s="20" t="str">
        <f>IF(VLOOKUP(C875,'Current OBD'!$B$6:$AL$2097,23,0)="Yes","PK"," ")</f>
        <v xml:space="preserve"> </v>
      </c>
      <c r="F875" s="20" t="str">
        <f>IF(VLOOKUP(C875,'Current OBD'!$B$6:$AL$2097,24,0)="Yes","K"," ")</f>
        <v>K</v>
      </c>
      <c r="G875" s="20" t="str">
        <f>IF(VLOOKUP(C875,'Current OBD'!$B$6:$AL$2097,25,0)="Yes","1"," ")</f>
        <v>1</v>
      </c>
      <c r="H875" s="20" t="str">
        <f>IF(VLOOKUP(C875,'Current OBD'!$B$6:$AL$2097,26,0)="Yes","2"," ")</f>
        <v>2</v>
      </c>
      <c r="I875" s="20" t="str">
        <f>IF(VLOOKUP(C875,'Current OBD'!$B$6:$AL$2097,27,0)="Yes","3"," ")</f>
        <v>3</v>
      </c>
      <c r="J875" s="20" t="str">
        <f>IF(VLOOKUP(C875,'Current OBD'!$B$6:$AL$2097,28,0)="Yes","4"," ")</f>
        <v>4</v>
      </c>
      <c r="K875" s="20" t="str">
        <f>IF(VLOOKUP(C875,'Current OBD'!$B$6:$AL$2097,29,0)="Yes","5"," ")</f>
        <v>5</v>
      </c>
      <c r="L875" s="20" t="str">
        <f>IF(VLOOKUP(C875,'Current OBD'!$B$6:$AL$2097,30,0)="Yes","6"," ")</f>
        <v xml:space="preserve"> </v>
      </c>
      <c r="M875" s="20" t="str">
        <f>IF(VLOOKUP(C875,'Current OBD'!$B$6:$AL$2097,31,0)="Yes","7"," ")</f>
        <v xml:space="preserve"> </v>
      </c>
      <c r="N875" s="20" t="str">
        <f>IF(VLOOKUP(C875,'Current OBD'!$B$6:$AL$2097,32,0)="Yes","8"," ")</f>
        <v xml:space="preserve"> </v>
      </c>
      <c r="O875" s="20" t="str">
        <f>IF(VLOOKUP(C875,'Current OBD'!$B$6:$AL$2097,33,0)="Yes","9"," ")</f>
        <v xml:space="preserve"> </v>
      </c>
      <c r="P875" s="20" t="str">
        <f>IF(VLOOKUP(C875,'Current OBD'!$B$6:$AL$2097,34,0)="Yes","10"," ")</f>
        <v xml:space="preserve"> </v>
      </c>
      <c r="Q875" s="20" t="str">
        <f>IF(VLOOKUP(C875,'Current OBD'!$B$6:$AL$2097,35,0)="Yes","11"," ")</f>
        <v xml:space="preserve"> </v>
      </c>
      <c r="R875" s="20" t="str">
        <f>IF(VLOOKUP(C875,'Current OBD'!$B$6:$AL$2097,36,0)="Yes","12"," ")</f>
        <v xml:space="preserve"> </v>
      </c>
      <c r="S875" s="44">
        <v>68</v>
      </c>
      <c r="T875" s="44">
        <v>14</v>
      </c>
      <c r="U875" s="44">
        <v>609</v>
      </c>
      <c r="V875" s="12">
        <f t="shared" ref="V875:V883" si="82">S875/U875</f>
        <v>0.1116584564860427</v>
      </c>
      <c r="W875" s="12">
        <f t="shared" ref="W875:W883" si="83">T875/U875</f>
        <v>2.2988505747126436E-2</v>
      </c>
      <c r="X875" s="12">
        <f t="shared" si="77"/>
        <v>0.13464696223316913</v>
      </c>
    </row>
    <row r="876" spans="1:24">
      <c r="A876" s="17" t="str">
        <f>VLOOKUP(C876,'Current OBD'!$B$6:$K$2098,4,0)</f>
        <v>King</v>
      </c>
      <c r="B876" s="17" t="str">
        <f>VLOOKUP(C876,'Current OBD'!$B$6:$K$2098,3,0)</f>
        <v>17-409</v>
      </c>
      <c r="C876" s="18">
        <v>660947</v>
      </c>
      <c r="D876" s="8" t="s">
        <v>4908</v>
      </c>
      <c r="E876" s="20" t="str">
        <f>IF(VLOOKUP(C876,'Current OBD'!$B$6:$AL$2097,23,0)="Yes","PK"," ")</f>
        <v xml:space="preserve"> </v>
      </c>
      <c r="F876" s="20" t="str">
        <f>IF(VLOOKUP(C876,'Current OBD'!$B$6:$AL$2097,24,0)="Yes","K"," ")</f>
        <v>K</v>
      </c>
      <c r="G876" s="20" t="str">
        <f>IF(VLOOKUP(C876,'Current OBD'!$B$6:$AL$2097,25,0)="Yes","1"," ")</f>
        <v>1</v>
      </c>
      <c r="H876" s="20" t="str">
        <f>IF(VLOOKUP(C876,'Current OBD'!$B$6:$AL$2097,26,0)="Yes","2"," ")</f>
        <v>2</v>
      </c>
      <c r="I876" s="20" t="str">
        <f>IF(VLOOKUP(C876,'Current OBD'!$B$6:$AL$2097,27,0)="Yes","3"," ")</f>
        <v>3</v>
      </c>
      <c r="J876" s="20" t="str">
        <f>IF(VLOOKUP(C876,'Current OBD'!$B$6:$AL$2097,28,0)="Yes","4"," ")</f>
        <v>4</v>
      </c>
      <c r="K876" s="20" t="str">
        <f>IF(VLOOKUP(C876,'Current OBD'!$B$6:$AL$2097,29,0)="Yes","5"," ")</f>
        <v>5</v>
      </c>
      <c r="L876" s="20" t="str">
        <f>IF(VLOOKUP(C876,'Current OBD'!$B$6:$AL$2097,30,0)="Yes","6"," ")</f>
        <v xml:space="preserve"> </v>
      </c>
      <c r="M876" s="20" t="str">
        <f>IF(VLOOKUP(C876,'Current OBD'!$B$6:$AL$2097,31,0)="Yes","7"," ")</f>
        <v xml:space="preserve"> </v>
      </c>
      <c r="N876" s="20" t="str">
        <f>IF(VLOOKUP(C876,'Current OBD'!$B$6:$AL$2097,32,0)="Yes","8"," ")</f>
        <v xml:space="preserve"> </v>
      </c>
      <c r="O876" s="20" t="str">
        <f>IF(VLOOKUP(C876,'Current OBD'!$B$6:$AL$2097,33,0)="Yes","9"," ")</f>
        <v xml:space="preserve"> </v>
      </c>
      <c r="P876" s="20" t="str">
        <f>IF(VLOOKUP(C876,'Current OBD'!$B$6:$AL$2097,34,0)="Yes","10"," ")</f>
        <v xml:space="preserve"> </v>
      </c>
      <c r="Q876" s="20" t="str">
        <f>IF(VLOOKUP(C876,'Current OBD'!$B$6:$AL$2097,35,0)="Yes","11"," ")</f>
        <v xml:space="preserve"> </v>
      </c>
      <c r="R876" s="20" t="str">
        <f>IF(VLOOKUP(C876,'Current OBD'!$B$6:$AL$2097,36,0)="Yes","12"," ")</f>
        <v xml:space="preserve"> </v>
      </c>
      <c r="S876" s="44">
        <v>100</v>
      </c>
      <c r="T876" s="44">
        <v>25</v>
      </c>
      <c r="U876" s="44">
        <v>797</v>
      </c>
      <c r="V876" s="12">
        <f t="shared" si="82"/>
        <v>0.12547051442910917</v>
      </c>
      <c r="W876" s="12">
        <f t="shared" si="83"/>
        <v>3.1367628607277293E-2</v>
      </c>
      <c r="X876" s="12">
        <f t="shared" si="77"/>
        <v>0.15683814303638646</v>
      </c>
    </row>
    <row r="877" spans="1:24">
      <c r="A877" s="17" t="str">
        <f>VLOOKUP(C877,'Current OBD'!$B$6:$K$2098,4,0)</f>
        <v>King</v>
      </c>
      <c r="B877" s="17" t="str">
        <f>VLOOKUP(C877,'Current OBD'!$B$6:$K$2098,3,0)</f>
        <v>17-409</v>
      </c>
      <c r="C877" s="18">
        <v>662484</v>
      </c>
      <c r="D877" s="8" t="s">
        <v>4910</v>
      </c>
      <c r="E877" s="20" t="str">
        <f>IF(VLOOKUP(C877,'Current OBD'!$B$6:$AL$2097,23,0)="Yes","PK"," ")</f>
        <v>PK</v>
      </c>
      <c r="F877" s="20" t="str">
        <f>IF(VLOOKUP(C877,'Current OBD'!$B$6:$AL$2097,24,0)="Yes","K"," ")</f>
        <v>K</v>
      </c>
      <c r="G877" s="20" t="str">
        <f>IF(VLOOKUP(C877,'Current OBD'!$B$6:$AL$2097,25,0)="Yes","1"," ")</f>
        <v>1</v>
      </c>
      <c r="H877" s="20" t="str">
        <f>IF(VLOOKUP(C877,'Current OBD'!$B$6:$AL$2097,26,0)="Yes","2"," ")</f>
        <v>2</v>
      </c>
      <c r="I877" s="20" t="str">
        <f>IF(VLOOKUP(C877,'Current OBD'!$B$6:$AL$2097,27,0)="Yes","3"," ")</f>
        <v>3</v>
      </c>
      <c r="J877" s="20" t="str">
        <f>IF(VLOOKUP(C877,'Current OBD'!$B$6:$AL$2097,28,0)="Yes","4"," ")</f>
        <v>4</v>
      </c>
      <c r="K877" s="20" t="str">
        <f>IF(VLOOKUP(C877,'Current OBD'!$B$6:$AL$2097,29,0)="Yes","5"," ")</f>
        <v>5</v>
      </c>
      <c r="L877" s="20" t="str">
        <f>IF(VLOOKUP(C877,'Current OBD'!$B$6:$AL$2097,30,0)="Yes","6"," ")</f>
        <v xml:space="preserve"> </v>
      </c>
      <c r="M877" s="20" t="str">
        <f>IF(VLOOKUP(C877,'Current OBD'!$B$6:$AL$2097,31,0)="Yes","7"," ")</f>
        <v xml:space="preserve"> </v>
      </c>
      <c r="N877" s="20" t="str">
        <f>IF(VLOOKUP(C877,'Current OBD'!$B$6:$AL$2097,32,0)="Yes","8"," ")</f>
        <v xml:space="preserve"> </v>
      </c>
      <c r="O877" s="20" t="str">
        <f>IF(VLOOKUP(C877,'Current OBD'!$B$6:$AL$2097,33,0)="Yes","9"," ")</f>
        <v xml:space="preserve"> </v>
      </c>
      <c r="P877" s="20" t="str">
        <f>IF(VLOOKUP(C877,'Current OBD'!$B$6:$AL$2097,34,0)="Yes","10"," ")</f>
        <v xml:space="preserve"> </v>
      </c>
      <c r="Q877" s="20" t="str">
        <f>IF(VLOOKUP(C877,'Current OBD'!$B$6:$AL$2097,35,0)="Yes","11"," ")</f>
        <v xml:space="preserve"> </v>
      </c>
      <c r="R877" s="20" t="str">
        <f>IF(VLOOKUP(C877,'Current OBD'!$B$6:$AL$2097,36,0)="Yes","12"," ")</f>
        <v xml:space="preserve"> </v>
      </c>
      <c r="S877" s="44">
        <v>133</v>
      </c>
      <c r="T877" s="44">
        <v>31</v>
      </c>
      <c r="U877" s="44">
        <v>923</v>
      </c>
      <c r="V877" s="12">
        <f t="shared" si="82"/>
        <v>0.14409534127843987</v>
      </c>
      <c r="W877" s="12">
        <f t="shared" si="83"/>
        <v>3.3586132177681471E-2</v>
      </c>
      <c r="X877" s="12">
        <f t="shared" si="77"/>
        <v>0.17768147345612134</v>
      </c>
    </row>
    <row r="878" spans="1:24">
      <c r="A878" s="17" t="str">
        <f>VLOOKUP(C878,'Current OBD'!$B$6:$K$2098,4,0)</f>
        <v>King</v>
      </c>
      <c r="B878" s="17" t="str">
        <f>VLOOKUP(C878,'Current OBD'!$B$6:$K$2098,3,0)</f>
        <v>17-409</v>
      </c>
      <c r="C878" s="18">
        <v>684961</v>
      </c>
      <c r="D878" s="8" t="s">
        <v>4913</v>
      </c>
      <c r="E878" s="20" t="str">
        <f>IF(VLOOKUP(C878,'Current OBD'!$B$6:$AL$2097,23,0)="Yes","PK"," ")</f>
        <v xml:space="preserve"> </v>
      </c>
      <c r="F878" s="20" t="str">
        <f>IF(VLOOKUP(C878,'Current OBD'!$B$6:$AL$2097,24,0)="Yes","K"," ")</f>
        <v xml:space="preserve"> </v>
      </c>
      <c r="G878" s="20" t="str">
        <f>IF(VLOOKUP(C878,'Current OBD'!$B$6:$AL$2097,25,0)="Yes","1"," ")</f>
        <v xml:space="preserve"> </v>
      </c>
      <c r="H878" s="20" t="str">
        <f>IF(VLOOKUP(C878,'Current OBD'!$B$6:$AL$2097,26,0)="Yes","2"," ")</f>
        <v xml:space="preserve"> </v>
      </c>
      <c r="I878" s="20" t="str">
        <f>IF(VLOOKUP(C878,'Current OBD'!$B$6:$AL$2097,27,0)="Yes","3"," ")</f>
        <v xml:space="preserve"> </v>
      </c>
      <c r="J878" s="20" t="str">
        <f>IF(VLOOKUP(C878,'Current OBD'!$B$6:$AL$2097,28,0)="Yes","4"," ")</f>
        <v xml:space="preserve"> </v>
      </c>
      <c r="K878" s="20" t="str">
        <f>IF(VLOOKUP(C878,'Current OBD'!$B$6:$AL$2097,29,0)="Yes","5"," ")</f>
        <v xml:space="preserve"> </v>
      </c>
      <c r="L878" s="20" t="str">
        <f>IF(VLOOKUP(C878,'Current OBD'!$B$6:$AL$2097,30,0)="Yes","6"," ")</f>
        <v>6</v>
      </c>
      <c r="M878" s="20" t="str">
        <f>IF(VLOOKUP(C878,'Current OBD'!$B$6:$AL$2097,31,0)="Yes","7"," ")</f>
        <v>7</v>
      </c>
      <c r="N878" s="20" t="str">
        <f>IF(VLOOKUP(C878,'Current OBD'!$B$6:$AL$2097,32,0)="Yes","8"," ")</f>
        <v>8</v>
      </c>
      <c r="O878" s="20" t="str">
        <f>IF(VLOOKUP(C878,'Current OBD'!$B$6:$AL$2097,33,0)="Yes","9"," ")</f>
        <v xml:space="preserve"> </v>
      </c>
      <c r="P878" s="20" t="str">
        <f>IF(VLOOKUP(C878,'Current OBD'!$B$6:$AL$2097,34,0)="Yes","10"," ")</f>
        <v xml:space="preserve"> </v>
      </c>
      <c r="Q878" s="20" t="str">
        <f>IF(VLOOKUP(C878,'Current OBD'!$B$6:$AL$2097,35,0)="Yes","11"," ")</f>
        <v xml:space="preserve"> </v>
      </c>
      <c r="R878" s="20" t="str">
        <f>IF(VLOOKUP(C878,'Current OBD'!$B$6:$AL$2097,36,0)="Yes","12"," ")</f>
        <v xml:space="preserve"> </v>
      </c>
      <c r="S878" s="44">
        <v>155</v>
      </c>
      <c r="T878" s="44">
        <v>49</v>
      </c>
      <c r="U878" s="44">
        <v>983</v>
      </c>
      <c r="V878" s="12">
        <f t="shared" si="82"/>
        <v>0.15768056968463887</v>
      </c>
      <c r="W878" s="12">
        <f t="shared" si="83"/>
        <v>4.9847405900305189E-2</v>
      </c>
      <c r="X878" s="12">
        <f t="shared" si="77"/>
        <v>0.20752797558494404</v>
      </c>
    </row>
    <row r="879" spans="1:24">
      <c r="A879" s="17" t="str">
        <f>VLOOKUP(C879,'Current OBD'!$B$6:$K$2098,4,0)</f>
        <v>King</v>
      </c>
      <c r="B879" s="17" t="str">
        <f>VLOOKUP(C879,'Current OBD'!$B$6:$K$2098,3,0)</f>
        <v>17-409</v>
      </c>
      <c r="C879" s="18">
        <v>660945</v>
      </c>
      <c r="D879" s="8" t="s">
        <v>4915</v>
      </c>
      <c r="E879" s="20" t="str">
        <f>IF(VLOOKUP(C879,'Current OBD'!$B$6:$AL$2097,23,0)="Yes","PK"," ")</f>
        <v xml:space="preserve"> </v>
      </c>
      <c r="F879" s="20" t="str">
        <f>IF(VLOOKUP(C879,'Current OBD'!$B$6:$AL$2097,24,0)="Yes","K"," ")</f>
        <v>K</v>
      </c>
      <c r="G879" s="20" t="str">
        <f>IF(VLOOKUP(C879,'Current OBD'!$B$6:$AL$2097,25,0)="Yes","1"," ")</f>
        <v>1</v>
      </c>
      <c r="H879" s="20" t="str">
        <f>IF(VLOOKUP(C879,'Current OBD'!$B$6:$AL$2097,26,0)="Yes","2"," ")</f>
        <v>2</v>
      </c>
      <c r="I879" s="20" t="str">
        <f>IF(VLOOKUP(C879,'Current OBD'!$B$6:$AL$2097,27,0)="Yes","3"," ")</f>
        <v>3</v>
      </c>
      <c r="J879" s="20" t="str">
        <f>IF(VLOOKUP(C879,'Current OBD'!$B$6:$AL$2097,28,0)="Yes","4"," ")</f>
        <v>4</v>
      </c>
      <c r="K879" s="20" t="str">
        <f>IF(VLOOKUP(C879,'Current OBD'!$B$6:$AL$2097,29,0)="Yes","5"," ")</f>
        <v>5</v>
      </c>
      <c r="L879" s="20" t="str">
        <f>IF(VLOOKUP(C879,'Current OBD'!$B$6:$AL$2097,30,0)="Yes","6"," ")</f>
        <v xml:space="preserve"> </v>
      </c>
      <c r="M879" s="20" t="str">
        <f>IF(VLOOKUP(C879,'Current OBD'!$B$6:$AL$2097,31,0)="Yes","7"," ")</f>
        <v xml:space="preserve"> </v>
      </c>
      <c r="N879" s="20" t="str">
        <f>IF(VLOOKUP(C879,'Current OBD'!$B$6:$AL$2097,32,0)="Yes","8"," ")</f>
        <v xml:space="preserve"> </v>
      </c>
      <c r="O879" s="20" t="str">
        <f>IF(VLOOKUP(C879,'Current OBD'!$B$6:$AL$2097,33,0)="Yes","9"," ")</f>
        <v xml:space="preserve"> </v>
      </c>
      <c r="P879" s="20" t="str">
        <f>IF(VLOOKUP(C879,'Current OBD'!$B$6:$AL$2097,34,0)="Yes","10"," ")</f>
        <v xml:space="preserve"> </v>
      </c>
      <c r="Q879" s="20" t="str">
        <f>IF(VLOOKUP(C879,'Current OBD'!$B$6:$AL$2097,35,0)="Yes","11"," ")</f>
        <v xml:space="preserve"> </v>
      </c>
      <c r="R879" s="20" t="str">
        <f>IF(VLOOKUP(C879,'Current OBD'!$B$6:$AL$2097,36,0)="Yes","12"," ")</f>
        <v xml:space="preserve"> </v>
      </c>
      <c r="S879" s="44">
        <v>86</v>
      </c>
      <c r="T879" s="44">
        <v>17</v>
      </c>
      <c r="U879" s="44">
        <v>696</v>
      </c>
      <c r="V879" s="12">
        <f t="shared" si="82"/>
        <v>0.1235632183908046</v>
      </c>
      <c r="W879" s="12">
        <f t="shared" si="83"/>
        <v>2.442528735632184E-2</v>
      </c>
      <c r="X879" s="12">
        <f t="shared" si="77"/>
        <v>0.14798850574712644</v>
      </c>
    </row>
    <row r="880" spans="1:24">
      <c r="A880" s="17" t="str">
        <f>VLOOKUP(C880,'Current OBD'!$B$6:$K$2098,4,0)</f>
        <v>King</v>
      </c>
      <c r="B880" s="17" t="str">
        <f>VLOOKUP(C880,'Current OBD'!$B$6:$K$2098,3,0)</f>
        <v>17-409</v>
      </c>
      <c r="C880" s="18">
        <v>660943</v>
      </c>
      <c r="D880" s="8" t="s">
        <v>4918</v>
      </c>
      <c r="E880" s="20" t="str">
        <f>IF(VLOOKUP(C880,'Current OBD'!$B$6:$AL$2097,23,0)="Yes","PK"," ")</f>
        <v xml:space="preserve"> </v>
      </c>
      <c r="F880" s="20" t="str">
        <f>IF(VLOOKUP(C880,'Current OBD'!$B$6:$AL$2097,24,0)="Yes","K"," ")</f>
        <v>K</v>
      </c>
      <c r="G880" s="20" t="str">
        <f>IF(VLOOKUP(C880,'Current OBD'!$B$6:$AL$2097,25,0)="Yes","1"," ")</f>
        <v>1</v>
      </c>
      <c r="H880" s="20" t="str">
        <f>IF(VLOOKUP(C880,'Current OBD'!$B$6:$AL$2097,26,0)="Yes","2"," ")</f>
        <v>2</v>
      </c>
      <c r="I880" s="20" t="str">
        <f>IF(VLOOKUP(C880,'Current OBD'!$B$6:$AL$2097,27,0)="Yes","3"," ")</f>
        <v>3</v>
      </c>
      <c r="J880" s="20" t="str">
        <f>IF(VLOOKUP(C880,'Current OBD'!$B$6:$AL$2097,28,0)="Yes","4"," ")</f>
        <v>4</v>
      </c>
      <c r="K880" s="20" t="str">
        <f>IF(VLOOKUP(C880,'Current OBD'!$B$6:$AL$2097,29,0)="Yes","5"," ")</f>
        <v>5</v>
      </c>
      <c r="L880" s="20" t="str">
        <f>IF(VLOOKUP(C880,'Current OBD'!$B$6:$AL$2097,30,0)="Yes","6"," ")</f>
        <v xml:space="preserve"> </v>
      </c>
      <c r="M880" s="20" t="str">
        <f>IF(VLOOKUP(C880,'Current OBD'!$B$6:$AL$2097,31,0)="Yes","7"," ")</f>
        <v xml:space="preserve"> </v>
      </c>
      <c r="N880" s="20" t="str">
        <f>IF(VLOOKUP(C880,'Current OBD'!$B$6:$AL$2097,32,0)="Yes","8"," ")</f>
        <v xml:space="preserve"> </v>
      </c>
      <c r="O880" s="20" t="str">
        <f>IF(VLOOKUP(C880,'Current OBD'!$B$6:$AL$2097,33,0)="Yes","9"," ")</f>
        <v xml:space="preserve"> </v>
      </c>
      <c r="P880" s="20" t="str">
        <f>IF(VLOOKUP(C880,'Current OBD'!$B$6:$AL$2097,34,0)="Yes","10"," ")</f>
        <v xml:space="preserve"> </v>
      </c>
      <c r="Q880" s="20" t="str">
        <f>IF(VLOOKUP(C880,'Current OBD'!$B$6:$AL$2097,35,0)="Yes","11"," ")</f>
        <v xml:space="preserve"> </v>
      </c>
      <c r="R880" s="20" t="str">
        <f>IF(VLOOKUP(C880,'Current OBD'!$B$6:$AL$2097,36,0)="Yes","12"," ")</f>
        <v xml:space="preserve"> </v>
      </c>
      <c r="S880" s="44">
        <v>113</v>
      </c>
      <c r="T880" s="44">
        <v>49</v>
      </c>
      <c r="U880" s="44">
        <v>508</v>
      </c>
      <c r="V880" s="12">
        <f t="shared" si="82"/>
        <v>0.22244094488188976</v>
      </c>
      <c r="W880" s="12">
        <f t="shared" si="83"/>
        <v>9.6456692913385822E-2</v>
      </c>
      <c r="X880" s="12">
        <f t="shared" si="77"/>
        <v>0.31889763779527558</v>
      </c>
    </row>
    <row r="881" spans="1:24">
      <c r="A881" s="17" t="str">
        <f>VLOOKUP(C881,'Current OBD'!$B$6:$K$2098,4,0)</f>
        <v>King</v>
      </c>
      <c r="B881" s="17" t="str">
        <f>VLOOKUP(C881,'Current OBD'!$B$6:$K$2098,3,0)</f>
        <v>17-409</v>
      </c>
      <c r="C881" s="18">
        <v>684962</v>
      </c>
      <c r="D881" s="8" t="s">
        <v>4920</v>
      </c>
      <c r="E881" s="20" t="str">
        <f>IF(VLOOKUP(C881,'Current OBD'!$B$6:$AL$2097,23,0)="Yes","PK"," ")</f>
        <v xml:space="preserve"> </v>
      </c>
      <c r="F881" s="20" t="str">
        <f>IF(VLOOKUP(C881,'Current OBD'!$B$6:$AL$2097,24,0)="Yes","K"," ")</f>
        <v xml:space="preserve"> </v>
      </c>
      <c r="G881" s="20" t="str">
        <f>IF(VLOOKUP(C881,'Current OBD'!$B$6:$AL$2097,25,0)="Yes","1"," ")</f>
        <v xml:space="preserve"> </v>
      </c>
      <c r="H881" s="20" t="str">
        <f>IF(VLOOKUP(C881,'Current OBD'!$B$6:$AL$2097,26,0)="Yes","2"," ")</f>
        <v xml:space="preserve"> </v>
      </c>
      <c r="I881" s="20" t="str">
        <f>IF(VLOOKUP(C881,'Current OBD'!$B$6:$AL$2097,27,0)="Yes","3"," ")</f>
        <v xml:space="preserve"> </v>
      </c>
      <c r="J881" s="20" t="str">
        <f>IF(VLOOKUP(C881,'Current OBD'!$B$6:$AL$2097,28,0)="Yes","4"," ")</f>
        <v xml:space="preserve"> </v>
      </c>
      <c r="K881" s="20" t="str">
        <f>IF(VLOOKUP(C881,'Current OBD'!$B$6:$AL$2097,29,0)="Yes","5"," ")</f>
        <v xml:space="preserve"> </v>
      </c>
      <c r="L881" s="20" t="str">
        <f>IF(VLOOKUP(C881,'Current OBD'!$B$6:$AL$2097,30,0)="Yes","6"," ")</f>
        <v>6</v>
      </c>
      <c r="M881" s="20" t="str">
        <f>IF(VLOOKUP(C881,'Current OBD'!$B$6:$AL$2097,31,0)="Yes","7"," ")</f>
        <v>7</v>
      </c>
      <c r="N881" s="20" t="str">
        <f>IF(VLOOKUP(C881,'Current OBD'!$B$6:$AL$2097,32,0)="Yes","8"," ")</f>
        <v>8</v>
      </c>
      <c r="O881" s="20" t="str">
        <f>IF(VLOOKUP(C881,'Current OBD'!$B$6:$AL$2097,33,0)="Yes","9"," ")</f>
        <v xml:space="preserve"> </v>
      </c>
      <c r="P881" s="20" t="str">
        <f>IF(VLOOKUP(C881,'Current OBD'!$B$6:$AL$2097,34,0)="Yes","10"," ")</f>
        <v xml:space="preserve"> </v>
      </c>
      <c r="Q881" s="20" t="str">
        <f>IF(VLOOKUP(C881,'Current OBD'!$B$6:$AL$2097,35,0)="Yes","11"," ")</f>
        <v xml:space="preserve"> </v>
      </c>
      <c r="R881" s="20" t="str">
        <f>IF(VLOOKUP(C881,'Current OBD'!$B$6:$AL$2097,36,0)="Yes","12"," ")</f>
        <v xml:space="preserve"> </v>
      </c>
      <c r="S881" s="44">
        <v>102</v>
      </c>
      <c r="T881" s="44">
        <v>29</v>
      </c>
      <c r="U881" s="44">
        <v>1118</v>
      </c>
      <c r="V881" s="12">
        <f t="shared" si="82"/>
        <v>9.1234347048300538E-2</v>
      </c>
      <c r="W881" s="12">
        <f t="shared" si="83"/>
        <v>2.59391771019678E-2</v>
      </c>
      <c r="X881" s="12">
        <f t="shared" si="77"/>
        <v>0.11717352415026834</v>
      </c>
    </row>
    <row r="882" spans="1:24">
      <c r="A882" s="17" t="str">
        <f>VLOOKUP(C882,'Current OBD'!$B$6:$K$2098,4,0)</f>
        <v>King</v>
      </c>
      <c r="B882" s="17" t="str">
        <f>VLOOKUP(C882,'Current OBD'!$B$6:$K$2098,3,0)</f>
        <v>17-409</v>
      </c>
      <c r="C882" s="18">
        <v>684964</v>
      </c>
      <c r="D882" s="8" t="s">
        <v>4924</v>
      </c>
      <c r="E882" s="20" t="str">
        <f>IF(VLOOKUP(C882,'Current OBD'!$B$6:$AL$2097,23,0)="Yes","PK"," ")</f>
        <v xml:space="preserve"> </v>
      </c>
      <c r="F882" s="20" t="str">
        <f>IF(VLOOKUP(C882,'Current OBD'!$B$6:$AL$2097,24,0)="Yes","K"," ")</f>
        <v>K</v>
      </c>
      <c r="G882" s="20" t="str">
        <f>IF(VLOOKUP(C882,'Current OBD'!$B$6:$AL$2097,25,0)="Yes","1"," ")</f>
        <v>1</v>
      </c>
      <c r="H882" s="20" t="str">
        <f>IF(VLOOKUP(C882,'Current OBD'!$B$6:$AL$2097,26,0)="Yes","2"," ")</f>
        <v>2</v>
      </c>
      <c r="I882" s="20" t="str">
        <f>IF(VLOOKUP(C882,'Current OBD'!$B$6:$AL$2097,27,0)="Yes","3"," ")</f>
        <v>3</v>
      </c>
      <c r="J882" s="20" t="str">
        <f>IF(VLOOKUP(C882,'Current OBD'!$B$6:$AL$2097,28,0)="Yes","4"," ")</f>
        <v>4</v>
      </c>
      <c r="K882" s="20" t="str">
        <f>IF(VLOOKUP(C882,'Current OBD'!$B$6:$AL$2097,29,0)="Yes","5"," ")</f>
        <v>5</v>
      </c>
      <c r="L882" s="20" t="str">
        <f>IF(VLOOKUP(C882,'Current OBD'!$B$6:$AL$2097,30,0)="Yes","6"," ")</f>
        <v xml:space="preserve"> </v>
      </c>
      <c r="M882" s="20" t="str">
        <f>IF(VLOOKUP(C882,'Current OBD'!$B$6:$AL$2097,31,0)="Yes","7"," ")</f>
        <v xml:space="preserve"> </v>
      </c>
      <c r="N882" s="20" t="str">
        <f>IF(VLOOKUP(C882,'Current OBD'!$B$6:$AL$2097,32,0)="Yes","8"," ")</f>
        <v xml:space="preserve"> </v>
      </c>
      <c r="O882" s="20" t="str">
        <f>IF(VLOOKUP(C882,'Current OBD'!$B$6:$AL$2097,33,0)="Yes","9"," ")</f>
        <v xml:space="preserve"> </v>
      </c>
      <c r="P882" s="20" t="str">
        <f>IF(VLOOKUP(C882,'Current OBD'!$B$6:$AL$2097,34,0)="Yes","10"," ")</f>
        <v xml:space="preserve"> </v>
      </c>
      <c r="Q882" s="20" t="str">
        <f>IF(VLOOKUP(C882,'Current OBD'!$B$6:$AL$2097,35,0)="Yes","11"," ")</f>
        <v xml:space="preserve"> </v>
      </c>
      <c r="R882" s="20" t="str">
        <f>IF(VLOOKUP(C882,'Current OBD'!$B$6:$AL$2097,36,0)="Yes","12"," ")</f>
        <v xml:space="preserve"> </v>
      </c>
      <c r="S882" s="44">
        <v>72</v>
      </c>
      <c r="T882" s="44">
        <v>28</v>
      </c>
      <c r="U882" s="44">
        <v>682</v>
      </c>
      <c r="V882" s="12">
        <f t="shared" si="82"/>
        <v>0.10557184750733138</v>
      </c>
      <c r="W882" s="12">
        <f t="shared" si="83"/>
        <v>4.1055718475073312E-2</v>
      </c>
      <c r="X882" s="12">
        <f t="shared" si="77"/>
        <v>0.1466275659824047</v>
      </c>
    </row>
    <row r="883" spans="1:24">
      <c r="A883" s="17" t="str">
        <f>VLOOKUP(C883,'Current OBD'!$B$6:$K$2098,4,0)</f>
        <v>King</v>
      </c>
      <c r="B883" s="17" t="str">
        <f>VLOOKUP(C883,'Current OBD'!$B$6:$K$2098,3,0)</f>
        <v>17-409</v>
      </c>
      <c r="C883" s="18">
        <v>660949</v>
      </c>
      <c r="D883" s="8" t="s">
        <v>4926</v>
      </c>
      <c r="E883" s="20" t="str">
        <f>IF(VLOOKUP(C883,'Current OBD'!$B$6:$AL$2097,23,0)="Yes","PK"," ")</f>
        <v xml:space="preserve"> </v>
      </c>
      <c r="F883" s="20" t="str">
        <f>IF(VLOOKUP(C883,'Current OBD'!$B$6:$AL$2097,24,0)="Yes","K"," ")</f>
        <v xml:space="preserve"> </v>
      </c>
      <c r="G883" s="20" t="str">
        <f>IF(VLOOKUP(C883,'Current OBD'!$B$6:$AL$2097,25,0)="Yes","1"," ")</f>
        <v xml:space="preserve"> </v>
      </c>
      <c r="H883" s="20" t="str">
        <f>IF(VLOOKUP(C883,'Current OBD'!$B$6:$AL$2097,26,0)="Yes","2"," ")</f>
        <v xml:space="preserve"> </v>
      </c>
      <c r="I883" s="20" t="str">
        <f>IF(VLOOKUP(C883,'Current OBD'!$B$6:$AL$2097,27,0)="Yes","3"," ")</f>
        <v xml:space="preserve"> </v>
      </c>
      <c r="J883" s="20" t="str">
        <f>IF(VLOOKUP(C883,'Current OBD'!$B$6:$AL$2097,28,0)="Yes","4"," ")</f>
        <v xml:space="preserve"> </v>
      </c>
      <c r="K883" s="20" t="str">
        <f>IF(VLOOKUP(C883,'Current OBD'!$B$6:$AL$2097,29,0)="Yes","5"," ")</f>
        <v xml:space="preserve"> </v>
      </c>
      <c r="L883" s="20" t="str">
        <f>IF(VLOOKUP(C883,'Current OBD'!$B$6:$AL$2097,30,0)="Yes","6"," ")</f>
        <v xml:space="preserve"> </v>
      </c>
      <c r="M883" s="20" t="str">
        <f>IF(VLOOKUP(C883,'Current OBD'!$B$6:$AL$2097,31,0)="Yes","7"," ")</f>
        <v xml:space="preserve"> </v>
      </c>
      <c r="N883" s="20" t="str">
        <f>IF(VLOOKUP(C883,'Current OBD'!$B$6:$AL$2097,32,0)="Yes","8"," ")</f>
        <v xml:space="preserve"> </v>
      </c>
      <c r="O883" s="20" t="str">
        <f>IF(VLOOKUP(C883,'Current OBD'!$B$6:$AL$2097,33,0)="Yes","9"," ")</f>
        <v>9</v>
      </c>
      <c r="P883" s="20" t="str">
        <f>IF(VLOOKUP(C883,'Current OBD'!$B$6:$AL$2097,34,0)="Yes","10"," ")</f>
        <v>10</v>
      </c>
      <c r="Q883" s="20" t="str">
        <f>IF(VLOOKUP(C883,'Current OBD'!$B$6:$AL$2097,35,0)="Yes","11"," ")</f>
        <v>11</v>
      </c>
      <c r="R883" s="20" t="str">
        <f>IF(VLOOKUP(C883,'Current OBD'!$B$6:$AL$2097,36,0)="Yes","12"," ")</f>
        <v>12</v>
      </c>
      <c r="S883" s="44">
        <v>325</v>
      </c>
      <c r="T883" s="44">
        <v>116</v>
      </c>
      <c r="U883" s="44">
        <v>2892</v>
      </c>
      <c r="V883" s="12">
        <f t="shared" si="82"/>
        <v>0.11237897648686031</v>
      </c>
      <c r="W883" s="12">
        <f t="shared" si="83"/>
        <v>4.0110650069156296E-2</v>
      </c>
      <c r="X883" s="12">
        <f t="shared" si="77"/>
        <v>0.15248962655601661</v>
      </c>
    </row>
    <row r="884" spans="1:24">
      <c r="A884" s="26" t="s">
        <v>153</v>
      </c>
      <c r="B884" s="26" t="s">
        <v>4385</v>
      </c>
      <c r="C884" s="10">
        <v>159937</v>
      </c>
      <c r="D884" s="13" t="s">
        <v>4384</v>
      </c>
      <c r="E884" s="19"/>
      <c r="F884" s="19"/>
      <c r="G884" s="19"/>
      <c r="H884" s="19"/>
      <c r="I884" s="19"/>
      <c r="J884" s="19"/>
      <c r="K884" s="19"/>
      <c r="L884" s="19"/>
      <c r="M884" s="19"/>
      <c r="N884" s="19"/>
      <c r="O884" s="19"/>
      <c r="P884" s="19"/>
      <c r="Q884" s="19"/>
      <c r="R884" s="19"/>
      <c r="S884" s="43">
        <v>668</v>
      </c>
      <c r="T884" s="43">
        <v>193</v>
      </c>
      <c r="U884" s="43">
        <v>6777</v>
      </c>
      <c r="V884" s="14"/>
      <c r="W884" s="14"/>
      <c r="X884" s="14">
        <f t="shared" si="77"/>
        <v>0.1270473660911908</v>
      </c>
    </row>
    <row r="885" spans="1:24">
      <c r="A885" s="17" t="str">
        <f>VLOOKUP(C885,'Current OBD'!$B$6:$K$2098,4,0)</f>
        <v>King</v>
      </c>
      <c r="B885" s="17" t="str">
        <f>VLOOKUP(C885,'Current OBD'!$B$6:$K$2098,3,0)</f>
        <v>17-410</v>
      </c>
      <c r="C885" s="18">
        <v>663180</v>
      </c>
      <c r="D885" s="8" t="s">
        <v>4386</v>
      </c>
      <c r="E885" s="20" t="str">
        <f>IF(VLOOKUP(C885,'Current OBD'!$B$6:$AL$2097,23,0)="Yes","PK"," ")</f>
        <v xml:space="preserve"> </v>
      </c>
      <c r="F885" s="20" t="str">
        <f>IF(VLOOKUP(C885,'Current OBD'!$B$6:$AL$2097,24,0)="Yes","K"," ")</f>
        <v>K</v>
      </c>
      <c r="G885" s="20" t="str">
        <f>IF(VLOOKUP(C885,'Current OBD'!$B$6:$AL$2097,25,0)="Yes","1"," ")</f>
        <v>1</v>
      </c>
      <c r="H885" s="20" t="str">
        <f>IF(VLOOKUP(C885,'Current OBD'!$B$6:$AL$2097,26,0)="Yes","2"," ")</f>
        <v>2</v>
      </c>
      <c r="I885" s="20" t="str">
        <f>IF(VLOOKUP(C885,'Current OBD'!$B$6:$AL$2097,27,0)="Yes","3"," ")</f>
        <v>3</v>
      </c>
      <c r="J885" s="20" t="str">
        <f>IF(VLOOKUP(C885,'Current OBD'!$B$6:$AL$2097,28,0)="Yes","4"," ")</f>
        <v>4</v>
      </c>
      <c r="K885" s="20" t="str">
        <f>IF(VLOOKUP(C885,'Current OBD'!$B$6:$AL$2097,29,0)="Yes","5"," ")</f>
        <v>5</v>
      </c>
      <c r="L885" s="20" t="str">
        <f>IF(VLOOKUP(C885,'Current OBD'!$B$6:$AL$2097,30,0)="Yes","6"," ")</f>
        <v xml:space="preserve"> </v>
      </c>
      <c r="M885" s="20" t="str">
        <f>IF(VLOOKUP(C885,'Current OBD'!$B$6:$AL$2097,31,0)="Yes","7"," ")</f>
        <v xml:space="preserve"> </v>
      </c>
      <c r="N885" s="20" t="str">
        <f>IF(VLOOKUP(C885,'Current OBD'!$B$6:$AL$2097,32,0)="Yes","8"," ")</f>
        <v xml:space="preserve"> </v>
      </c>
      <c r="O885" s="20" t="str">
        <f>IF(VLOOKUP(C885,'Current OBD'!$B$6:$AL$2097,33,0)="Yes","9"," ")</f>
        <v xml:space="preserve"> </v>
      </c>
      <c r="P885" s="20" t="str">
        <f>IF(VLOOKUP(C885,'Current OBD'!$B$6:$AL$2097,34,0)="Yes","10"," ")</f>
        <v xml:space="preserve"> </v>
      </c>
      <c r="Q885" s="20" t="str">
        <f>IF(VLOOKUP(C885,'Current OBD'!$B$6:$AL$2097,35,0)="Yes","11"," ")</f>
        <v xml:space="preserve"> </v>
      </c>
      <c r="R885" s="20" t="str">
        <f>IF(VLOOKUP(C885,'Current OBD'!$B$6:$AL$2097,36,0)="Yes","12"," ")</f>
        <v xml:space="preserve"> </v>
      </c>
      <c r="S885" s="44">
        <v>9</v>
      </c>
      <c r="T885" s="44">
        <v>2</v>
      </c>
      <c r="U885" s="44">
        <v>523</v>
      </c>
      <c r="V885" s="12">
        <f t="shared" ref="V885:V895" si="84">S885/U885</f>
        <v>1.7208413001912046E-2</v>
      </c>
      <c r="W885" s="12">
        <f t="shared" ref="W885:W895" si="85">T885/U885</f>
        <v>3.8240917782026767E-3</v>
      </c>
      <c r="X885" s="12">
        <f t="shared" si="77"/>
        <v>2.1032504780114723E-2</v>
      </c>
    </row>
    <row r="886" spans="1:24">
      <c r="A886" s="17" t="str">
        <f>VLOOKUP(C886,'Current OBD'!$B$6:$K$2098,4,0)</f>
        <v>King</v>
      </c>
      <c r="B886" s="17" t="str">
        <f>VLOOKUP(C886,'Current OBD'!$B$6:$K$2098,3,0)</f>
        <v>17-410</v>
      </c>
      <c r="C886" s="18">
        <v>660956</v>
      </c>
      <c r="D886" s="8" t="s">
        <v>4388</v>
      </c>
      <c r="E886" s="20" t="str">
        <f>IF(VLOOKUP(C886,'Current OBD'!$B$6:$AL$2097,23,0)="Yes","PK"," ")</f>
        <v xml:space="preserve"> </v>
      </c>
      <c r="F886" s="20" t="str">
        <f>IF(VLOOKUP(C886,'Current OBD'!$B$6:$AL$2097,24,0)="Yes","K"," ")</f>
        <v xml:space="preserve"> </v>
      </c>
      <c r="G886" s="20" t="str">
        <f>IF(VLOOKUP(C886,'Current OBD'!$B$6:$AL$2097,25,0)="Yes","1"," ")</f>
        <v xml:space="preserve"> </v>
      </c>
      <c r="H886" s="20" t="str">
        <f>IF(VLOOKUP(C886,'Current OBD'!$B$6:$AL$2097,26,0)="Yes","2"," ")</f>
        <v xml:space="preserve"> </v>
      </c>
      <c r="I886" s="20" t="str">
        <f>IF(VLOOKUP(C886,'Current OBD'!$B$6:$AL$2097,27,0)="Yes","3"," ")</f>
        <v xml:space="preserve"> </v>
      </c>
      <c r="J886" s="20" t="str">
        <f>IF(VLOOKUP(C886,'Current OBD'!$B$6:$AL$2097,28,0)="Yes","4"," ")</f>
        <v xml:space="preserve"> </v>
      </c>
      <c r="K886" s="20" t="str">
        <f>IF(VLOOKUP(C886,'Current OBD'!$B$6:$AL$2097,29,0)="Yes","5"," ")</f>
        <v xml:space="preserve"> </v>
      </c>
      <c r="L886" s="20" t="str">
        <f>IF(VLOOKUP(C886,'Current OBD'!$B$6:$AL$2097,30,0)="Yes","6"," ")</f>
        <v>6</v>
      </c>
      <c r="M886" s="20" t="str">
        <f>IF(VLOOKUP(C886,'Current OBD'!$B$6:$AL$2097,31,0)="Yes","7"," ")</f>
        <v>7</v>
      </c>
      <c r="N886" s="20" t="str">
        <f>IF(VLOOKUP(C886,'Current OBD'!$B$6:$AL$2097,32,0)="Yes","8"," ")</f>
        <v>8</v>
      </c>
      <c r="O886" s="20" t="str">
        <f>IF(VLOOKUP(C886,'Current OBD'!$B$6:$AL$2097,33,0)="Yes","9"," ")</f>
        <v xml:space="preserve"> </v>
      </c>
      <c r="P886" s="20" t="str">
        <f>IF(VLOOKUP(C886,'Current OBD'!$B$6:$AL$2097,34,0)="Yes","10"," ")</f>
        <v xml:space="preserve"> </v>
      </c>
      <c r="Q886" s="20" t="str">
        <f>IF(VLOOKUP(C886,'Current OBD'!$B$6:$AL$2097,35,0)="Yes","11"," ")</f>
        <v xml:space="preserve"> </v>
      </c>
      <c r="R886" s="20" t="str">
        <f>IF(VLOOKUP(C886,'Current OBD'!$B$6:$AL$2097,36,0)="Yes","12"," ")</f>
        <v xml:space="preserve"> </v>
      </c>
      <c r="S886" s="44">
        <v>63</v>
      </c>
      <c r="T886" s="44">
        <v>17</v>
      </c>
      <c r="U886" s="44">
        <v>545</v>
      </c>
      <c r="V886" s="12">
        <f t="shared" si="84"/>
        <v>0.11559633027522936</v>
      </c>
      <c r="W886" s="12">
        <f t="shared" si="85"/>
        <v>3.1192660550458717E-2</v>
      </c>
      <c r="X886" s="12">
        <f t="shared" si="77"/>
        <v>0.14678899082568808</v>
      </c>
    </row>
    <row r="887" spans="1:24">
      <c r="A887" s="17" t="str">
        <f>VLOOKUP(C887,'Current OBD'!$B$6:$K$2098,4,0)</f>
        <v>King</v>
      </c>
      <c r="B887" s="17" t="str">
        <f>VLOOKUP(C887,'Current OBD'!$B$6:$K$2098,3,0)</f>
        <v>17-410</v>
      </c>
      <c r="C887" s="18">
        <v>660952</v>
      </c>
      <c r="D887" s="8" t="s">
        <v>4392</v>
      </c>
      <c r="E887" s="20" t="str">
        <f>IF(VLOOKUP(C887,'Current OBD'!$B$6:$AL$2097,23,0)="Yes","PK"," ")</f>
        <v xml:space="preserve"> </v>
      </c>
      <c r="F887" s="20" t="str">
        <f>IF(VLOOKUP(C887,'Current OBD'!$B$6:$AL$2097,24,0)="Yes","K"," ")</f>
        <v>K</v>
      </c>
      <c r="G887" s="20" t="str">
        <f>IF(VLOOKUP(C887,'Current OBD'!$B$6:$AL$2097,25,0)="Yes","1"," ")</f>
        <v>1</v>
      </c>
      <c r="H887" s="20" t="str">
        <f>IF(VLOOKUP(C887,'Current OBD'!$B$6:$AL$2097,26,0)="Yes","2"," ")</f>
        <v>2</v>
      </c>
      <c r="I887" s="20" t="str">
        <f>IF(VLOOKUP(C887,'Current OBD'!$B$6:$AL$2097,27,0)="Yes","3"," ")</f>
        <v>3</v>
      </c>
      <c r="J887" s="20" t="str">
        <f>IF(VLOOKUP(C887,'Current OBD'!$B$6:$AL$2097,28,0)="Yes","4"," ")</f>
        <v>4</v>
      </c>
      <c r="K887" s="20" t="str">
        <f>IF(VLOOKUP(C887,'Current OBD'!$B$6:$AL$2097,29,0)="Yes","5"," ")</f>
        <v>5</v>
      </c>
      <c r="L887" s="20" t="str">
        <f>IF(VLOOKUP(C887,'Current OBD'!$B$6:$AL$2097,30,0)="Yes","6"," ")</f>
        <v xml:space="preserve"> </v>
      </c>
      <c r="M887" s="20" t="str">
        <f>IF(VLOOKUP(C887,'Current OBD'!$B$6:$AL$2097,31,0)="Yes","7"," ")</f>
        <v xml:space="preserve"> </v>
      </c>
      <c r="N887" s="20" t="str">
        <f>IF(VLOOKUP(C887,'Current OBD'!$B$6:$AL$2097,32,0)="Yes","8"," ")</f>
        <v xml:space="preserve"> </v>
      </c>
      <c r="O887" s="20" t="str">
        <f>IF(VLOOKUP(C887,'Current OBD'!$B$6:$AL$2097,33,0)="Yes","9"," ")</f>
        <v xml:space="preserve"> </v>
      </c>
      <c r="P887" s="20" t="str">
        <f>IF(VLOOKUP(C887,'Current OBD'!$B$6:$AL$2097,34,0)="Yes","10"," ")</f>
        <v xml:space="preserve"> </v>
      </c>
      <c r="Q887" s="20" t="str">
        <f>IF(VLOOKUP(C887,'Current OBD'!$B$6:$AL$2097,35,0)="Yes","11"," ")</f>
        <v xml:space="preserve"> </v>
      </c>
      <c r="R887" s="20" t="str">
        <f>IF(VLOOKUP(C887,'Current OBD'!$B$6:$AL$2097,36,0)="Yes","12"," ")</f>
        <v xml:space="preserve"> </v>
      </c>
      <c r="S887" s="44">
        <v>56</v>
      </c>
      <c r="T887" s="44">
        <v>9</v>
      </c>
      <c r="U887" s="44">
        <v>472</v>
      </c>
      <c r="V887" s="12">
        <f t="shared" si="84"/>
        <v>0.11864406779661017</v>
      </c>
      <c r="W887" s="12">
        <f t="shared" si="85"/>
        <v>1.9067796610169493E-2</v>
      </c>
      <c r="X887" s="12">
        <f t="shared" si="77"/>
        <v>0.13771186440677965</v>
      </c>
    </row>
    <row r="888" spans="1:24">
      <c r="A888" s="17" t="str">
        <f>VLOOKUP(C888,'Current OBD'!$B$6:$K$2098,4,0)</f>
        <v>King</v>
      </c>
      <c r="B888" s="17" t="str">
        <f>VLOOKUP(C888,'Current OBD'!$B$6:$K$2098,3,0)</f>
        <v>17-410</v>
      </c>
      <c r="C888" s="18">
        <v>660958</v>
      </c>
      <c r="D888" s="8" t="s">
        <v>4394</v>
      </c>
      <c r="E888" s="20" t="str">
        <f>IF(VLOOKUP(C888,'Current OBD'!$B$6:$AL$2097,23,0)="Yes","PK"," ")</f>
        <v xml:space="preserve"> </v>
      </c>
      <c r="F888" s="20" t="str">
        <f>IF(VLOOKUP(C888,'Current OBD'!$B$6:$AL$2097,24,0)="Yes","K"," ")</f>
        <v xml:space="preserve"> </v>
      </c>
      <c r="G888" s="20" t="str">
        <f>IF(VLOOKUP(C888,'Current OBD'!$B$6:$AL$2097,25,0)="Yes","1"," ")</f>
        <v xml:space="preserve"> </v>
      </c>
      <c r="H888" s="20" t="str">
        <f>IF(VLOOKUP(C888,'Current OBD'!$B$6:$AL$2097,26,0)="Yes","2"," ")</f>
        <v xml:space="preserve"> </v>
      </c>
      <c r="I888" s="20" t="str">
        <f>IF(VLOOKUP(C888,'Current OBD'!$B$6:$AL$2097,27,0)="Yes","3"," ")</f>
        <v xml:space="preserve"> </v>
      </c>
      <c r="J888" s="20" t="str">
        <f>IF(VLOOKUP(C888,'Current OBD'!$B$6:$AL$2097,28,0)="Yes","4"," ")</f>
        <v xml:space="preserve"> </v>
      </c>
      <c r="K888" s="20" t="str">
        <f>IF(VLOOKUP(C888,'Current OBD'!$B$6:$AL$2097,29,0)="Yes","5"," ")</f>
        <v xml:space="preserve"> </v>
      </c>
      <c r="L888" s="20" t="str">
        <f>IF(VLOOKUP(C888,'Current OBD'!$B$6:$AL$2097,30,0)="Yes","6"," ")</f>
        <v xml:space="preserve"> </v>
      </c>
      <c r="M888" s="20" t="str">
        <f>IF(VLOOKUP(C888,'Current OBD'!$B$6:$AL$2097,31,0)="Yes","7"," ")</f>
        <v xml:space="preserve"> </v>
      </c>
      <c r="N888" s="20" t="str">
        <f>IF(VLOOKUP(C888,'Current OBD'!$B$6:$AL$2097,32,0)="Yes","8"," ")</f>
        <v xml:space="preserve"> </v>
      </c>
      <c r="O888" s="20" t="str">
        <f>IF(VLOOKUP(C888,'Current OBD'!$B$6:$AL$2097,33,0)="Yes","9"," ")</f>
        <v>9</v>
      </c>
      <c r="P888" s="20" t="str">
        <f>IF(VLOOKUP(C888,'Current OBD'!$B$6:$AL$2097,34,0)="Yes","10"," ")</f>
        <v>10</v>
      </c>
      <c r="Q888" s="20" t="str">
        <f>IF(VLOOKUP(C888,'Current OBD'!$B$6:$AL$2097,35,0)="Yes","11"," ")</f>
        <v>11</v>
      </c>
      <c r="R888" s="20" t="str">
        <f>IF(VLOOKUP(C888,'Current OBD'!$B$6:$AL$2097,36,0)="Yes","12"," ")</f>
        <v>12</v>
      </c>
      <c r="S888" s="44">
        <v>195</v>
      </c>
      <c r="T888" s="44">
        <v>72</v>
      </c>
      <c r="U888" s="44">
        <v>2070</v>
      </c>
      <c r="V888" s="12">
        <f t="shared" si="84"/>
        <v>9.420289855072464E-2</v>
      </c>
      <c r="W888" s="12">
        <f t="shared" si="85"/>
        <v>3.4782608695652174E-2</v>
      </c>
      <c r="X888" s="12">
        <f t="shared" si="77"/>
        <v>0.12898550724637681</v>
      </c>
    </row>
    <row r="889" spans="1:24">
      <c r="A889" s="17" t="str">
        <f>VLOOKUP(C889,'Current OBD'!$B$6:$K$2098,4,0)</f>
        <v>King</v>
      </c>
      <c r="B889" s="17" t="str">
        <f>VLOOKUP(C889,'Current OBD'!$B$6:$K$2098,3,0)</f>
        <v>17-410</v>
      </c>
      <c r="C889" s="18">
        <v>660953</v>
      </c>
      <c r="D889" s="8" t="s">
        <v>4396</v>
      </c>
      <c r="E889" s="20" t="str">
        <f>IF(VLOOKUP(C889,'Current OBD'!$B$6:$AL$2097,23,0)="Yes","PK"," ")</f>
        <v xml:space="preserve"> </v>
      </c>
      <c r="F889" s="20" t="str">
        <f>IF(VLOOKUP(C889,'Current OBD'!$B$6:$AL$2097,24,0)="Yes","K"," ")</f>
        <v>K</v>
      </c>
      <c r="G889" s="20" t="str">
        <f>IF(VLOOKUP(C889,'Current OBD'!$B$6:$AL$2097,25,0)="Yes","1"," ")</f>
        <v>1</v>
      </c>
      <c r="H889" s="20" t="str">
        <f>IF(VLOOKUP(C889,'Current OBD'!$B$6:$AL$2097,26,0)="Yes","2"," ")</f>
        <v>2</v>
      </c>
      <c r="I889" s="20" t="str">
        <f>IF(VLOOKUP(C889,'Current OBD'!$B$6:$AL$2097,27,0)="Yes","3"," ")</f>
        <v>3</v>
      </c>
      <c r="J889" s="20" t="str">
        <f>IF(VLOOKUP(C889,'Current OBD'!$B$6:$AL$2097,28,0)="Yes","4"," ")</f>
        <v>4</v>
      </c>
      <c r="K889" s="20" t="str">
        <f>IF(VLOOKUP(C889,'Current OBD'!$B$6:$AL$2097,29,0)="Yes","5"," ")</f>
        <v>5</v>
      </c>
      <c r="L889" s="20" t="str">
        <f>IF(VLOOKUP(C889,'Current OBD'!$B$6:$AL$2097,30,0)="Yes","6"," ")</f>
        <v xml:space="preserve"> </v>
      </c>
      <c r="M889" s="20" t="str">
        <f>IF(VLOOKUP(C889,'Current OBD'!$B$6:$AL$2097,31,0)="Yes","7"," ")</f>
        <v xml:space="preserve"> </v>
      </c>
      <c r="N889" s="20" t="str">
        <f>IF(VLOOKUP(C889,'Current OBD'!$B$6:$AL$2097,32,0)="Yes","8"," ")</f>
        <v xml:space="preserve"> </v>
      </c>
      <c r="O889" s="20" t="str">
        <f>IF(VLOOKUP(C889,'Current OBD'!$B$6:$AL$2097,33,0)="Yes","9"," ")</f>
        <v xml:space="preserve"> </v>
      </c>
      <c r="P889" s="20" t="str">
        <f>IF(VLOOKUP(C889,'Current OBD'!$B$6:$AL$2097,34,0)="Yes","10"," ")</f>
        <v xml:space="preserve"> </v>
      </c>
      <c r="Q889" s="20" t="str">
        <f>IF(VLOOKUP(C889,'Current OBD'!$B$6:$AL$2097,35,0)="Yes","11"," ")</f>
        <v xml:space="preserve"> </v>
      </c>
      <c r="R889" s="20" t="str">
        <f>IF(VLOOKUP(C889,'Current OBD'!$B$6:$AL$2097,36,0)="Yes","12"," ")</f>
        <v xml:space="preserve"> </v>
      </c>
      <c r="S889" s="44">
        <v>54</v>
      </c>
      <c r="T889" s="44">
        <v>16</v>
      </c>
      <c r="U889" s="44">
        <v>453</v>
      </c>
      <c r="V889" s="12">
        <f t="shared" si="84"/>
        <v>0.11920529801324503</v>
      </c>
      <c r="W889" s="12">
        <f t="shared" si="85"/>
        <v>3.5320088300220751E-2</v>
      </c>
      <c r="X889" s="12">
        <f t="shared" si="77"/>
        <v>0.1545253863134658</v>
      </c>
    </row>
    <row r="890" spans="1:24">
      <c r="A890" s="17" t="str">
        <f>VLOOKUP(C890,'Current OBD'!$B$6:$K$2098,4,0)</f>
        <v>King</v>
      </c>
      <c r="B890" s="17" t="str">
        <f>VLOOKUP(C890,'Current OBD'!$B$6:$K$2098,3,0)</f>
        <v>17-410</v>
      </c>
      <c r="C890" s="18">
        <v>660954</v>
      </c>
      <c r="D890" s="8" t="s">
        <v>4400</v>
      </c>
      <c r="E890" s="20" t="str">
        <f>IF(VLOOKUP(C890,'Current OBD'!$B$6:$AL$2097,23,0)="Yes","PK"," ")</f>
        <v xml:space="preserve"> </v>
      </c>
      <c r="F890" s="20" t="str">
        <f>IF(VLOOKUP(C890,'Current OBD'!$B$6:$AL$2097,24,0)="Yes","K"," ")</f>
        <v>K</v>
      </c>
      <c r="G890" s="20" t="str">
        <f>IF(VLOOKUP(C890,'Current OBD'!$B$6:$AL$2097,25,0)="Yes","1"," ")</f>
        <v>1</v>
      </c>
      <c r="H890" s="20" t="str">
        <f>IF(VLOOKUP(C890,'Current OBD'!$B$6:$AL$2097,26,0)="Yes","2"," ")</f>
        <v>2</v>
      </c>
      <c r="I890" s="20" t="str">
        <f>IF(VLOOKUP(C890,'Current OBD'!$B$6:$AL$2097,27,0)="Yes","3"," ")</f>
        <v>3</v>
      </c>
      <c r="J890" s="20" t="str">
        <f>IF(VLOOKUP(C890,'Current OBD'!$B$6:$AL$2097,28,0)="Yes","4"," ")</f>
        <v>4</v>
      </c>
      <c r="K890" s="20" t="str">
        <f>IF(VLOOKUP(C890,'Current OBD'!$B$6:$AL$2097,29,0)="Yes","5"," ")</f>
        <v>5</v>
      </c>
      <c r="L890" s="20" t="str">
        <f>IF(VLOOKUP(C890,'Current OBD'!$B$6:$AL$2097,30,0)="Yes","6"," ")</f>
        <v xml:space="preserve"> </v>
      </c>
      <c r="M890" s="20" t="str">
        <f>IF(VLOOKUP(C890,'Current OBD'!$B$6:$AL$2097,31,0)="Yes","7"," ")</f>
        <v xml:space="preserve"> </v>
      </c>
      <c r="N890" s="20" t="str">
        <f>IF(VLOOKUP(C890,'Current OBD'!$B$6:$AL$2097,32,0)="Yes","8"," ")</f>
        <v xml:space="preserve"> </v>
      </c>
      <c r="O890" s="20" t="str">
        <f>IF(VLOOKUP(C890,'Current OBD'!$B$6:$AL$2097,33,0)="Yes","9"," ")</f>
        <v xml:space="preserve"> </v>
      </c>
      <c r="P890" s="20" t="str">
        <f>IF(VLOOKUP(C890,'Current OBD'!$B$6:$AL$2097,34,0)="Yes","10"," ")</f>
        <v xml:space="preserve"> </v>
      </c>
      <c r="Q890" s="20" t="str">
        <f>IF(VLOOKUP(C890,'Current OBD'!$B$6:$AL$2097,35,0)="Yes","11"," ")</f>
        <v xml:space="preserve"> </v>
      </c>
      <c r="R890" s="20" t="str">
        <f>IF(VLOOKUP(C890,'Current OBD'!$B$6:$AL$2097,36,0)="Yes","12"," ")</f>
        <v xml:space="preserve"> </v>
      </c>
      <c r="S890" s="44">
        <v>57</v>
      </c>
      <c r="T890" s="44">
        <v>13</v>
      </c>
      <c r="U890" s="44">
        <v>562</v>
      </c>
      <c r="V890" s="12">
        <f t="shared" si="84"/>
        <v>0.10142348754448399</v>
      </c>
      <c r="W890" s="12">
        <f t="shared" si="85"/>
        <v>2.3131672597864767E-2</v>
      </c>
      <c r="X890" s="12">
        <f t="shared" si="77"/>
        <v>0.12455516014234876</v>
      </c>
    </row>
    <row r="891" spans="1:24">
      <c r="A891" s="17" t="str">
        <f>VLOOKUP(C891,'Current OBD'!$B$6:$K$2098,4,0)</f>
        <v>King</v>
      </c>
      <c r="B891" s="17" t="str">
        <f>VLOOKUP(C891,'Current OBD'!$B$6:$K$2098,3,0)</f>
        <v>17-410</v>
      </c>
      <c r="C891" s="18">
        <v>660955</v>
      </c>
      <c r="D891" s="8" t="s">
        <v>4402</v>
      </c>
      <c r="E891" s="20" t="str">
        <f>IF(VLOOKUP(C891,'Current OBD'!$B$6:$AL$2097,23,0)="Yes","PK"," ")</f>
        <v>PK</v>
      </c>
      <c r="F891" s="20" t="str">
        <f>IF(VLOOKUP(C891,'Current OBD'!$B$6:$AL$2097,24,0)="Yes","K"," ")</f>
        <v>K</v>
      </c>
      <c r="G891" s="20" t="str">
        <f>IF(VLOOKUP(C891,'Current OBD'!$B$6:$AL$2097,25,0)="Yes","1"," ")</f>
        <v>1</v>
      </c>
      <c r="H891" s="20" t="str">
        <f>IF(VLOOKUP(C891,'Current OBD'!$B$6:$AL$2097,26,0)="Yes","2"," ")</f>
        <v>2</v>
      </c>
      <c r="I891" s="20" t="str">
        <f>IF(VLOOKUP(C891,'Current OBD'!$B$6:$AL$2097,27,0)="Yes","3"," ")</f>
        <v>3</v>
      </c>
      <c r="J891" s="20" t="str">
        <f>IF(VLOOKUP(C891,'Current OBD'!$B$6:$AL$2097,28,0)="Yes","4"," ")</f>
        <v>4</v>
      </c>
      <c r="K891" s="20" t="str">
        <f>IF(VLOOKUP(C891,'Current OBD'!$B$6:$AL$2097,29,0)="Yes","5"," ")</f>
        <v>5</v>
      </c>
      <c r="L891" s="20" t="str">
        <f>IF(VLOOKUP(C891,'Current OBD'!$B$6:$AL$2097,30,0)="Yes","6"," ")</f>
        <v xml:space="preserve"> </v>
      </c>
      <c r="M891" s="20" t="str">
        <f>IF(VLOOKUP(C891,'Current OBD'!$B$6:$AL$2097,31,0)="Yes","7"," ")</f>
        <v xml:space="preserve"> </v>
      </c>
      <c r="N891" s="20" t="str">
        <f>IF(VLOOKUP(C891,'Current OBD'!$B$6:$AL$2097,32,0)="Yes","8"," ")</f>
        <v xml:space="preserve"> </v>
      </c>
      <c r="O891" s="20" t="str">
        <f>IF(VLOOKUP(C891,'Current OBD'!$B$6:$AL$2097,33,0)="Yes","9"," ")</f>
        <v xml:space="preserve"> </v>
      </c>
      <c r="P891" s="20" t="str">
        <f>IF(VLOOKUP(C891,'Current OBD'!$B$6:$AL$2097,34,0)="Yes","10"," ")</f>
        <v xml:space="preserve"> </v>
      </c>
      <c r="Q891" s="20" t="str">
        <f>IF(VLOOKUP(C891,'Current OBD'!$B$6:$AL$2097,35,0)="Yes","11"," ")</f>
        <v xml:space="preserve"> </v>
      </c>
      <c r="R891" s="20" t="str">
        <f>IF(VLOOKUP(C891,'Current OBD'!$B$6:$AL$2097,36,0)="Yes","12"," ")</f>
        <v xml:space="preserve"> </v>
      </c>
      <c r="S891" s="44">
        <v>52</v>
      </c>
      <c r="T891" s="44">
        <v>9</v>
      </c>
      <c r="U891" s="44">
        <v>430</v>
      </c>
      <c r="V891" s="12">
        <f t="shared" si="84"/>
        <v>0.12093023255813953</v>
      </c>
      <c r="W891" s="12">
        <f t="shared" si="85"/>
        <v>2.0930232558139535E-2</v>
      </c>
      <c r="X891" s="12">
        <f t="shared" si="77"/>
        <v>0.14186046511627906</v>
      </c>
    </row>
    <row r="892" spans="1:24">
      <c r="A892" s="17" t="str">
        <f>VLOOKUP(C892,'Current OBD'!$B$6:$K$2098,4,0)</f>
        <v>King</v>
      </c>
      <c r="B892" s="17" t="str">
        <f>VLOOKUP(C892,'Current OBD'!$B$6:$K$2098,3,0)</f>
        <v>17-410</v>
      </c>
      <c r="C892" s="18">
        <v>660957</v>
      </c>
      <c r="D892" s="8" t="s">
        <v>4404</v>
      </c>
      <c r="E892" s="20" t="str">
        <f>IF(VLOOKUP(C892,'Current OBD'!$B$6:$AL$2097,23,0)="Yes","PK"," ")</f>
        <v xml:space="preserve"> </v>
      </c>
      <c r="F892" s="20" t="str">
        <f>IF(VLOOKUP(C892,'Current OBD'!$B$6:$AL$2097,24,0)="Yes","K"," ")</f>
        <v xml:space="preserve"> </v>
      </c>
      <c r="G892" s="20" t="str">
        <f>IF(VLOOKUP(C892,'Current OBD'!$B$6:$AL$2097,25,0)="Yes","1"," ")</f>
        <v xml:space="preserve"> </v>
      </c>
      <c r="H892" s="20" t="str">
        <f>IF(VLOOKUP(C892,'Current OBD'!$B$6:$AL$2097,26,0)="Yes","2"," ")</f>
        <v xml:space="preserve"> </v>
      </c>
      <c r="I892" s="20" t="str">
        <f>IF(VLOOKUP(C892,'Current OBD'!$B$6:$AL$2097,27,0)="Yes","3"," ")</f>
        <v xml:space="preserve"> </v>
      </c>
      <c r="J892" s="20" t="str">
        <f>IF(VLOOKUP(C892,'Current OBD'!$B$6:$AL$2097,28,0)="Yes","4"," ")</f>
        <v xml:space="preserve"> </v>
      </c>
      <c r="K892" s="20" t="str">
        <f>IF(VLOOKUP(C892,'Current OBD'!$B$6:$AL$2097,29,0)="Yes","5"," ")</f>
        <v xml:space="preserve"> </v>
      </c>
      <c r="L892" s="20" t="str">
        <f>IF(VLOOKUP(C892,'Current OBD'!$B$6:$AL$2097,30,0)="Yes","6"," ")</f>
        <v>6</v>
      </c>
      <c r="M892" s="20" t="str">
        <f>IF(VLOOKUP(C892,'Current OBD'!$B$6:$AL$2097,31,0)="Yes","7"," ")</f>
        <v>7</v>
      </c>
      <c r="N892" s="20" t="str">
        <f>IF(VLOOKUP(C892,'Current OBD'!$B$6:$AL$2097,32,0)="Yes","8"," ")</f>
        <v>8</v>
      </c>
      <c r="O892" s="20" t="str">
        <f>IF(VLOOKUP(C892,'Current OBD'!$B$6:$AL$2097,33,0)="Yes","9"," ")</f>
        <v xml:space="preserve"> </v>
      </c>
      <c r="P892" s="20" t="str">
        <f>IF(VLOOKUP(C892,'Current OBD'!$B$6:$AL$2097,34,0)="Yes","10"," ")</f>
        <v xml:space="preserve"> </v>
      </c>
      <c r="Q892" s="20" t="str">
        <f>IF(VLOOKUP(C892,'Current OBD'!$B$6:$AL$2097,35,0)="Yes","11"," ")</f>
        <v xml:space="preserve"> </v>
      </c>
      <c r="R892" s="20" t="str">
        <f>IF(VLOOKUP(C892,'Current OBD'!$B$6:$AL$2097,36,0)="Yes","12"," ")</f>
        <v xml:space="preserve"> </v>
      </c>
      <c r="S892" s="44">
        <v>36</v>
      </c>
      <c r="T892" s="44">
        <v>10</v>
      </c>
      <c r="U892" s="44">
        <v>494</v>
      </c>
      <c r="V892" s="12">
        <f t="shared" si="84"/>
        <v>7.28744939271255E-2</v>
      </c>
      <c r="W892" s="12">
        <f t="shared" si="85"/>
        <v>2.0242914979757085E-2</v>
      </c>
      <c r="X892" s="12">
        <f t="shared" si="77"/>
        <v>9.3117408906882596E-2</v>
      </c>
    </row>
    <row r="893" spans="1:24">
      <c r="A893" s="17" t="str">
        <f>VLOOKUP(C893,'Current OBD'!$B$6:$K$2098,4,0)</f>
        <v>King</v>
      </c>
      <c r="B893" s="17" t="str">
        <f>VLOOKUP(C893,'Current OBD'!$B$6:$K$2098,3,0)</f>
        <v>17-410</v>
      </c>
      <c r="C893" s="18">
        <v>684459</v>
      </c>
      <c r="D893" s="8" t="s">
        <v>4406</v>
      </c>
      <c r="E893" s="20" t="str">
        <f>IF(VLOOKUP(C893,'Current OBD'!$B$6:$AL$2097,23,0)="Yes","PK"," ")</f>
        <v xml:space="preserve"> </v>
      </c>
      <c r="F893" s="20" t="str">
        <f>IF(VLOOKUP(C893,'Current OBD'!$B$6:$AL$2097,24,0)="Yes","K"," ")</f>
        <v>K</v>
      </c>
      <c r="G893" s="20" t="str">
        <f>IF(VLOOKUP(C893,'Current OBD'!$B$6:$AL$2097,25,0)="Yes","1"," ")</f>
        <v>1</v>
      </c>
      <c r="H893" s="20" t="str">
        <f>IF(VLOOKUP(C893,'Current OBD'!$B$6:$AL$2097,26,0)="Yes","2"," ")</f>
        <v>2</v>
      </c>
      <c r="I893" s="20" t="str">
        <f>IF(VLOOKUP(C893,'Current OBD'!$B$6:$AL$2097,27,0)="Yes","3"," ")</f>
        <v>3</v>
      </c>
      <c r="J893" s="20" t="str">
        <f>IF(VLOOKUP(C893,'Current OBD'!$B$6:$AL$2097,28,0)="Yes","4"," ")</f>
        <v>4</v>
      </c>
      <c r="K893" s="20" t="str">
        <f>IF(VLOOKUP(C893,'Current OBD'!$B$6:$AL$2097,29,0)="Yes","5"," ")</f>
        <v>5</v>
      </c>
      <c r="L893" s="20" t="str">
        <f>IF(VLOOKUP(C893,'Current OBD'!$B$6:$AL$2097,30,0)="Yes","6"," ")</f>
        <v xml:space="preserve"> </v>
      </c>
      <c r="M893" s="20" t="str">
        <f>IF(VLOOKUP(C893,'Current OBD'!$B$6:$AL$2097,31,0)="Yes","7"," ")</f>
        <v xml:space="preserve"> </v>
      </c>
      <c r="N893" s="20" t="str">
        <f>IF(VLOOKUP(C893,'Current OBD'!$B$6:$AL$2097,32,0)="Yes","8"," ")</f>
        <v xml:space="preserve"> </v>
      </c>
      <c r="O893" s="20" t="str">
        <f>IF(VLOOKUP(C893,'Current OBD'!$B$6:$AL$2097,33,0)="Yes","9"," ")</f>
        <v xml:space="preserve"> </v>
      </c>
      <c r="P893" s="20" t="str">
        <f>IF(VLOOKUP(C893,'Current OBD'!$B$6:$AL$2097,34,0)="Yes","10"," ")</f>
        <v xml:space="preserve"> </v>
      </c>
      <c r="Q893" s="20" t="str">
        <f>IF(VLOOKUP(C893,'Current OBD'!$B$6:$AL$2097,35,0)="Yes","11"," ")</f>
        <v xml:space="preserve"> </v>
      </c>
      <c r="R893" s="20" t="str">
        <f>IF(VLOOKUP(C893,'Current OBD'!$B$6:$AL$2097,36,0)="Yes","12"," ")</f>
        <v xml:space="preserve"> </v>
      </c>
      <c r="S893" s="44">
        <v>67</v>
      </c>
      <c r="T893" s="44">
        <v>17</v>
      </c>
      <c r="U893" s="44">
        <v>626</v>
      </c>
      <c r="V893" s="12">
        <f t="shared" si="84"/>
        <v>0.10702875399361023</v>
      </c>
      <c r="W893" s="12">
        <f t="shared" si="85"/>
        <v>2.7156549520766772E-2</v>
      </c>
      <c r="X893" s="12">
        <f t="shared" si="77"/>
        <v>0.13418530351437699</v>
      </c>
    </row>
    <row r="894" spans="1:24">
      <c r="A894" s="17" t="str">
        <f>VLOOKUP(C894,'Current OBD'!$B$6:$K$2098,4,0)</f>
        <v>King</v>
      </c>
      <c r="B894" s="17" t="str">
        <f>VLOOKUP(C894,'Current OBD'!$B$6:$K$2098,3,0)</f>
        <v>17-410</v>
      </c>
      <c r="C894" s="18">
        <v>664219</v>
      </c>
      <c r="D894" s="8" t="s">
        <v>4408</v>
      </c>
      <c r="E894" s="20" t="str">
        <f>IF(VLOOKUP(C894,'Current OBD'!$B$6:$AL$2097,23,0)="Yes","PK"," ")</f>
        <v xml:space="preserve"> </v>
      </c>
      <c r="F894" s="20" t="str">
        <f>IF(VLOOKUP(C894,'Current OBD'!$B$6:$AL$2097,24,0)="Yes","K"," ")</f>
        <v xml:space="preserve"> </v>
      </c>
      <c r="G894" s="20" t="str">
        <f>IF(VLOOKUP(C894,'Current OBD'!$B$6:$AL$2097,25,0)="Yes","1"," ")</f>
        <v xml:space="preserve"> </v>
      </c>
      <c r="H894" s="20" t="str">
        <f>IF(VLOOKUP(C894,'Current OBD'!$B$6:$AL$2097,26,0)="Yes","2"," ")</f>
        <v xml:space="preserve"> </v>
      </c>
      <c r="I894" s="20" t="str">
        <f>IF(VLOOKUP(C894,'Current OBD'!$B$6:$AL$2097,27,0)="Yes","3"," ")</f>
        <v xml:space="preserve"> </v>
      </c>
      <c r="J894" s="20" t="str">
        <f>IF(VLOOKUP(C894,'Current OBD'!$B$6:$AL$2097,28,0)="Yes","4"," ")</f>
        <v xml:space="preserve"> </v>
      </c>
      <c r="K894" s="20" t="str">
        <f>IF(VLOOKUP(C894,'Current OBD'!$B$6:$AL$2097,29,0)="Yes","5"," ")</f>
        <v xml:space="preserve"> </v>
      </c>
      <c r="L894" s="20" t="str">
        <f>IF(VLOOKUP(C894,'Current OBD'!$B$6:$AL$2097,30,0)="Yes","6"," ")</f>
        <v>6</v>
      </c>
      <c r="M894" s="20" t="str">
        <f>IF(VLOOKUP(C894,'Current OBD'!$B$6:$AL$2097,31,0)="Yes","7"," ")</f>
        <v>7</v>
      </c>
      <c r="N894" s="20" t="str">
        <f>IF(VLOOKUP(C894,'Current OBD'!$B$6:$AL$2097,32,0)="Yes","8"," ")</f>
        <v>8</v>
      </c>
      <c r="O894" s="20" t="str">
        <f>IF(VLOOKUP(C894,'Current OBD'!$B$6:$AL$2097,33,0)="Yes","9"," ")</f>
        <v xml:space="preserve"> </v>
      </c>
      <c r="P894" s="20" t="str">
        <f>IF(VLOOKUP(C894,'Current OBD'!$B$6:$AL$2097,34,0)="Yes","10"," ")</f>
        <v xml:space="preserve"> </v>
      </c>
      <c r="Q894" s="20" t="str">
        <f>IF(VLOOKUP(C894,'Current OBD'!$B$6:$AL$2097,35,0)="Yes","11"," ")</f>
        <v xml:space="preserve"> </v>
      </c>
      <c r="R894" s="20" t="str">
        <f>IF(VLOOKUP(C894,'Current OBD'!$B$6:$AL$2097,36,0)="Yes","12"," ")</f>
        <v xml:space="preserve"> </v>
      </c>
      <c r="S894" s="44">
        <v>68</v>
      </c>
      <c r="T894" s="44">
        <v>26</v>
      </c>
      <c r="U894" s="44">
        <v>544</v>
      </c>
      <c r="V894" s="12">
        <f t="shared" si="84"/>
        <v>0.125</v>
      </c>
      <c r="W894" s="12">
        <f t="shared" si="85"/>
        <v>4.779411764705882E-2</v>
      </c>
      <c r="X894" s="12">
        <f t="shared" si="77"/>
        <v>0.17279411764705882</v>
      </c>
    </row>
    <row r="895" spans="1:24">
      <c r="A895" s="17" t="str">
        <f>VLOOKUP(C895,'Current OBD'!$B$6:$K$2098,4,0)</f>
        <v>King</v>
      </c>
      <c r="B895" s="17" t="str">
        <f>VLOOKUP(C895,'Current OBD'!$B$6:$K$2098,3,0)</f>
        <v>17-410</v>
      </c>
      <c r="C895" s="18">
        <v>660959</v>
      </c>
      <c r="D895" s="8" t="s">
        <v>4410</v>
      </c>
      <c r="E895" s="20" t="str">
        <f>IF(VLOOKUP(C895,'Current OBD'!$B$6:$AL$2097,23,0)="Yes","PK"," ")</f>
        <v xml:space="preserve"> </v>
      </c>
      <c r="F895" s="20" t="str">
        <f>IF(VLOOKUP(C895,'Current OBD'!$B$6:$AL$2097,24,0)="Yes","K"," ")</f>
        <v xml:space="preserve"> </v>
      </c>
      <c r="G895" s="20" t="str">
        <f>IF(VLOOKUP(C895,'Current OBD'!$B$6:$AL$2097,25,0)="Yes","1"," ")</f>
        <v xml:space="preserve"> </v>
      </c>
      <c r="H895" s="20" t="str">
        <f>IF(VLOOKUP(C895,'Current OBD'!$B$6:$AL$2097,26,0)="Yes","2"," ")</f>
        <v xml:space="preserve"> </v>
      </c>
      <c r="I895" s="20" t="str">
        <f>IF(VLOOKUP(C895,'Current OBD'!$B$6:$AL$2097,27,0)="Yes","3"," ")</f>
        <v xml:space="preserve"> </v>
      </c>
      <c r="J895" s="20" t="str">
        <f>IF(VLOOKUP(C895,'Current OBD'!$B$6:$AL$2097,28,0)="Yes","4"," ")</f>
        <v xml:space="preserve"> </v>
      </c>
      <c r="K895" s="20" t="str">
        <f>IF(VLOOKUP(C895,'Current OBD'!$B$6:$AL$2097,29,0)="Yes","5"," ")</f>
        <v xml:space="preserve"> </v>
      </c>
      <c r="L895" s="20" t="str">
        <f>IF(VLOOKUP(C895,'Current OBD'!$B$6:$AL$2097,30,0)="Yes","6"," ")</f>
        <v xml:space="preserve"> </v>
      </c>
      <c r="M895" s="20" t="str">
        <f>IF(VLOOKUP(C895,'Current OBD'!$B$6:$AL$2097,31,0)="Yes","7"," ")</f>
        <v xml:space="preserve"> </v>
      </c>
      <c r="N895" s="20" t="str">
        <f>IF(VLOOKUP(C895,'Current OBD'!$B$6:$AL$2097,32,0)="Yes","8"," ")</f>
        <v xml:space="preserve"> </v>
      </c>
      <c r="O895" s="20" t="str">
        <f>IF(VLOOKUP(C895,'Current OBD'!$B$6:$AL$2097,33,0)="Yes","9"," ")</f>
        <v>9</v>
      </c>
      <c r="P895" s="20" t="str">
        <f>IF(VLOOKUP(C895,'Current OBD'!$B$6:$AL$2097,34,0)="Yes","10"," ")</f>
        <v>10</v>
      </c>
      <c r="Q895" s="20" t="str">
        <f>IF(VLOOKUP(C895,'Current OBD'!$B$6:$AL$2097,35,0)="Yes","11"," ")</f>
        <v>11</v>
      </c>
      <c r="R895" s="20" t="str">
        <f>IF(VLOOKUP(C895,'Current OBD'!$B$6:$AL$2097,36,0)="Yes","12"," ")</f>
        <v>12</v>
      </c>
      <c r="S895" s="44">
        <v>11</v>
      </c>
      <c r="T895" s="44">
        <v>2</v>
      </c>
      <c r="U895" s="44">
        <v>58</v>
      </c>
      <c r="V895" s="12">
        <f t="shared" si="84"/>
        <v>0.18965517241379309</v>
      </c>
      <c r="W895" s="12">
        <f t="shared" si="85"/>
        <v>3.4482758620689655E-2</v>
      </c>
      <c r="X895" s="12">
        <f t="shared" si="77"/>
        <v>0.22413793103448276</v>
      </c>
    </row>
    <row r="896" spans="1:24">
      <c r="A896" s="26" t="s">
        <v>153</v>
      </c>
      <c r="B896" s="26" t="s">
        <v>1974</v>
      </c>
      <c r="C896" s="10">
        <v>159938</v>
      </c>
      <c r="D896" s="13" t="s">
        <v>1973</v>
      </c>
      <c r="E896" s="19"/>
      <c r="F896" s="19"/>
      <c r="G896" s="19"/>
      <c r="H896" s="19"/>
      <c r="I896" s="19"/>
      <c r="J896" s="19"/>
      <c r="K896" s="19"/>
      <c r="L896" s="19"/>
      <c r="M896" s="19"/>
      <c r="N896" s="19"/>
      <c r="O896" s="19"/>
      <c r="P896" s="19"/>
      <c r="Q896" s="19"/>
      <c r="R896" s="19"/>
      <c r="S896" s="43">
        <v>1818</v>
      </c>
      <c r="T896" s="43">
        <v>522</v>
      </c>
      <c r="U896" s="43">
        <v>19307</v>
      </c>
      <c r="V896" s="14"/>
      <c r="W896" s="14"/>
      <c r="X896" s="14">
        <f t="shared" si="77"/>
        <v>0.12119956492463874</v>
      </c>
    </row>
    <row r="897" spans="1:24">
      <c r="A897" s="17" t="str">
        <f>VLOOKUP(C897,'Current OBD'!$B$6:$K$2098,4,0)</f>
        <v>King</v>
      </c>
      <c r="B897" s="17" t="str">
        <f>VLOOKUP(C897,'Current OBD'!$B$6:$K$2098,3,0)</f>
        <v>17-411</v>
      </c>
      <c r="C897" s="18">
        <v>660960</v>
      </c>
      <c r="D897" s="8" t="s">
        <v>1975</v>
      </c>
      <c r="E897" s="20" t="str">
        <f>IF(VLOOKUP(C897,'Current OBD'!$B$6:$AL$2097,23,0)="Yes","PK"," ")</f>
        <v xml:space="preserve"> </v>
      </c>
      <c r="F897" s="20" t="str">
        <f>IF(VLOOKUP(C897,'Current OBD'!$B$6:$AL$2097,24,0)="Yes","K"," ")</f>
        <v>K</v>
      </c>
      <c r="G897" s="20" t="str">
        <f>IF(VLOOKUP(C897,'Current OBD'!$B$6:$AL$2097,25,0)="Yes","1"," ")</f>
        <v>1</v>
      </c>
      <c r="H897" s="20" t="str">
        <f>IF(VLOOKUP(C897,'Current OBD'!$B$6:$AL$2097,26,0)="Yes","2"," ")</f>
        <v>2</v>
      </c>
      <c r="I897" s="20" t="str">
        <f>IF(VLOOKUP(C897,'Current OBD'!$B$6:$AL$2097,27,0)="Yes","3"," ")</f>
        <v>3</v>
      </c>
      <c r="J897" s="20" t="str">
        <f>IF(VLOOKUP(C897,'Current OBD'!$B$6:$AL$2097,28,0)="Yes","4"," ")</f>
        <v>4</v>
      </c>
      <c r="K897" s="20" t="str">
        <f>IF(VLOOKUP(C897,'Current OBD'!$B$6:$AL$2097,29,0)="Yes","5"," ")</f>
        <v>5</v>
      </c>
      <c r="L897" s="20" t="str">
        <f>IF(VLOOKUP(C897,'Current OBD'!$B$6:$AL$2097,30,0)="Yes","6"," ")</f>
        <v xml:space="preserve"> </v>
      </c>
      <c r="M897" s="20" t="str">
        <f>IF(VLOOKUP(C897,'Current OBD'!$B$6:$AL$2097,31,0)="Yes","7"," ")</f>
        <v xml:space="preserve"> </v>
      </c>
      <c r="N897" s="20" t="str">
        <f>IF(VLOOKUP(C897,'Current OBD'!$B$6:$AL$2097,32,0)="Yes","8"," ")</f>
        <v xml:space="preserve"> </v>
      </c>
      <c r="O897" s="20" t="str">
        <f>IF(VLOOKUP(C897,'Current OBD'!$B$6:$AL$2097,33,0)="Yes","9"," ")</f>
        <v xml:space="preserve"> </v>
      </c>
      <c r="P897" s="20" t="str">
        <f>IF(VLOOKUP(C897,'Current OBD'!$B$6:$AL$2097,34,0)="Yes","10"," ")</f>
        <v xml:space="preserve"> </v>
      </c>
      <c r="Q897" s="20" t="str">
        <f>IF(VLOOKUP(C897,'Current OBD'!$B$6:$AL$2097,35,0)="Yes","11"," ")</f>
        <v xml:space="preserve"> </v>
      </c>
      <c r="R897" s="20" t="str">
        <f>IF(VLOOKUP(C897,'Current OBD'!$B$6:$AL$2097,36,0)="Yes","12"," ")</f>
        <v xml:space="preserve"> </v>
      </c>
      <c r="S897" s="44">
        <v>58</v>
      </c>
      <c r="T897" s="44">
        <v>23</v>
      </c>
      <c r="U897" s="44">
        <v>508</v>
      </c>
      <c r="V897" s="12">
        <f t="shared" ref="V897:V922" si="86">S897/U897</f>
        <v>0.1141732283464567</v>
      </c>
      <c r="W897" s="12">
        <f t="shared" ref="W897:W922" si="87">T897/U897</f>
        <v>4.5275590551181105E-2</v>
      </c>
      <c r="X897" s="12">
        <f t="shared" ref="X897:X960" si="88">(S897+T897)/U897</f>
        <v>0.15944881889763779</v>
      </c>
    </row>
    <row r="898" spans="1:24">
      <c r="A898" s="17" t="str">
        <f>VLOOKUP(C898,'Current OBD'!$B$6:$K$2098,4,0)</f>
        <v>King</v>
      </c>
      <c r="B898" s="17" t="str">
        <f>VLOOKUP(C898,'Current OBD'!$B$6:$K$2098,3,0)</f>
        <v>17-411</v>
      </c>
      <c r="C898" s="18">
        <v>660972</v>
      </c>
      <c r="D898" s="8" t="s">
        <v>1978</v>
      </c>
      <c r="E898" s="20" t="str">
        <f>IF(VLOOKUP(C898,'Current OBD'!$B$6:$AL$2097,23,0)="Yes","PK"," ")</f>
        <v xml:space="preserve"> </v>
      </c>
      <c r="F898" s="20" t="str">
        <f>IF(VLOOKUP(C898,'Current OBD'!$B$6:$AL$2097,24,0)="Yes","K"," ")</f>
        <v xml:space="preserve"> </v>
      </c>
      <c r="G898" s="20" t="str">
        <f>IF(VLOOKUP(C898,'Current OBD'!$B$6:$AL$2097,25,0)="Yes","1"," ")</f>
        <v xml:space="preserve"> </v>
      </c>
      <c r="H898" s="20" t="str">
        <f>IF(VLOOKUP(C898,'Current OBD'!$B$6:$AL$2097,26,0)="Yes","2"," ")</f>
        <v xml:space="preserve"> </v>
      </c>
      <c r="I898" s="20" t="str">
        <f>IF(VLOOKUP(C898,'Current OBD'!$B$6:$AL$2097,27,0)="Yes","3"," ")</f>
        <v xml:space="preserve"> </v>
      </c>
      <c r="J898" s="20" t="str">
        <f>IF(VLOOKUP(C898,'Current OBD'!$B$6:$AL$2097,28,0)="Yes","4"," ")</f>
        <v xml:space="preserve"> </v>
      </c>
      <c r="K898" s="20" t="str">
        <f>IF(VLOOKUP(C898,'Current OBD'!$B$6:$AL$2097,29,0)="Yes","5"," ")</f>
        <v xml:space="preserve"> </v>
      </c>
      <c r="L898" s="20" t="str">
        <f>IF(VLOOKUP(C898,'Current OBD'!$B$6:$AL$2097,30,0)="Yes","6"," ")</f>
        <v>6</v>
      </c>
      <c r="M898" s="20" t="str">
        <f>IF(VLOOKUP(C898,'Current OBD'!$B$6:$AL$2097,31,0)="Yes","7"," ")</f>
        <v>7</v>
      </c>
      <c r="N898" s="20" t="str">
        <f>IF(VLOOKUP(C898,'Current OBD'!$B$6:$AL$2097,32,0)="Yes","8"," ")</f>
        <v>8</v>
      </c>
      <c r="O898" s="20" t="str">
        <f>IF(VLOOKUP(C898,'Current OBD'!$B$6:$AL$2097,33,0)="Yes","9"," ")</f>
        <v xml:space="preserve"> </v>
      </c>
      <c r="P898" s="20" t="str">
        <f>IF(VLOOKUP(C898,'Current OBD'!$B$6:$AL$2097,34,0)="Yes","10"," ")</f>
        <v xml:space="preserve"> </v>
      </c>
      <c r="Q898" s="20" t="str">
        <f>IF(VLOOKUP(C898,'Current OBD'!$B$6:$AL$2097,35,0)="Yes","11"," ")</f>
        <v xml:space="preserve"> </v>
      </c>
      <c r="R898" s="20" t="str">
        <f>IF(VLOOKUP(C898,'Current OBD'!$B$6:$AL$2097,36,0)="Yes","12"," ")</f>
        <v xml:space="preserve"> </v>
      </c>
      <c r="S898" s="44">
        <v>48</v>
      </c>
      <c r="T898" s="44">
        <v>26</v>
      </c>
      <c r="U898" s="44">
        <v>780</v>
      </c>
      <c r="V898" s="12">
        <f t="shared" si="86"/>
        <v>6.1538461538461542E-2</v>
      </c>
      <c r="W898" s="12">
        <f t="shared" si="87"/>
        <v>3.3333333333333333E-2</v>
      </c>
      <c r="X898" s="12">
        <f t="shared" si="88"/>
        <v>9.4871794871794868E-2</v>
      </c>
    </row>
    <row r="899" spans="1:24">
      <c r="A899" s="17" t="str">
        <f>VLOOKUP(C899,'Current OBD'!$B$6:$K$2098,4,0)</f>
        <v>King</v>
      </c>
      <c r="B899" s="17" t="str">
        <f>VLOOKUP(C899,'Current OBD'!$B$6:$K$2098,3,0)</f>
        <v>17-411</v>
      </c>
      <c r="C899" s="18">
        <v>660961</v>
      </c>
      <c r="D899" s="8" t="s">
        <v>1982</v>
      </c>
      <c r="E899" s="20" t="str">
        <f>IF(VLOOKUP(C899,'Current OBD'!$B$6:$AL$2097,23,0)="Yes","PK"," ")</f>
        <v>PK</v>
      </c>
      <c r="F899" s="20" t="str">
        <f>IF(VLOOKUP(C899,'Current OBD'!$B$6:$AL$2097,24,0)="Yes","K"," ")</f>
        <v>K</v>
      </c>
      <c r="G899" s="20" t="str">
        <f>IF(VLOOKUP(C899,'Current OBD'!$B$6:$AL$2097,25,0)="Yes","1"," ")</f>
        <v>1</v>
      </c>
      <c r="H899" s="20" t="str">
        <f>IF(VLOOKUP(C899,'Current OBD'!$B$6:$AL$2097,26,0)="Yes","2"," ")</f>
        <v>2</v>
      </c>
      <c r="I899" s="20" t="str">
        <f>IF(VLOOKUP(C899,'Current OBD'!$B$6:$AL$2097,27,0)="Yes","3"," ")</f>
        <v>3</v>
      </c>
      <c r="J899" s="20" t="str">
        <f>IF(VLOOKUP(C899,'Current OBD'!$B$6:$AL$2097,28,0)="Yes","4"," ")</f>
        <v>4</v>
      </c>
      <c r="K899" s="20" t="str">
        <f>IF(VLOOKUP(C899,'Current OBD'!$B$6:$AL$2097,29,0)="Yes","5"," ")</f>
        <v>5</v>
      </c>
      <c r="L899" s="20" t="str">
        <f>IF(VLOOKUP(C899,'Current OBD'!$B$6:$AL$2097,30,0)="Yes","6"," ")</f>
        <v xml:space="preserve"> </v>
      </c>
      <c r="M899" s="20" t="str">
        <f>IF(VLOOKUP(C899,'Current OBD'!$B$6:$AL$2097,31,0)="Yes","7"," ")</f>
        <v xml:space="preserve"> </v>
      </c>
      <c r="N899" s="20" t="str">
        <f>IF(VLOOKUP(C899,'Current OBD'!$B$6:$AL$2097,32,0)="Yes","8"," ")</f>
        <v xml:space="preserve"> </v>
      </c>
      <c r="O899" s="20" t="str">
        <f>IF(VLOOKUP(C899,'Current OBD'!$B$6:$AL$2097,33,0)="Yes","9"," ")</f>
        <v xml:space="preserve"> </v>
      </c>
      <c r="P899" s="20" t="str">
        <f>IF(VLOOKUP(C899,'Current OBD'!$B$6:$AL$2097,34,0)="Yes","10"," ")</f>
        <v xml:space="preserve"> </v>
      </c>
      <c r="Q899" s="20" t="str">
        <f>IF(VLOOKUP(C899,'Current OBD'!$B$6:$AL$2097,35,0)="Yes","11"," ")</f>
        <v xml:space="preserve"> </v>
      </c>
      <c r="R899" s="20" t="str">
        <f>IF(VLOOKUP(C899,'Current OBD'!$B$6:$AL$2097,36,0)="Yes","12"," ")</f>
        <v xml:space="preserve"> </v>
      </c>
      <c r="S899" s="44">
        <v>73</v>
      </c>
      <c r="T899" s="44">
        <v>16</v>
      </c>
      <c r="U899" s="44">
        <v>647</v>
      </c>
      <c r="V899" s="12">
        <f t="shared" si="86"/>
        <v>0.11282843894899536</v>
      </c>
      <c r="W899" s="12">
        <f t="shared" si="87"/>
        <v>2.472952086553323E-2</v>
      </c>
      <c r="X899" s="12">
        <f t="shared" si="88"/>
        <v>0.13755795981452859</v>
      </c>
    </row>
    <row r="900" spans="1:24">
      <c r="A900" s="17" t="str">
        <f>VLOOKUP(C900,'Current OBD'!$B$6:$K$2098,4,0)</f>
        <v>King</v>
      </c>
      <c r="B900" s="17" t="str">
        <f>VLOOKUP(C900,'Current OBD'!$B$6:$K$2098,3,0)</f>
        <v>17-411</v>
      </c>
      <c r="C900" s="18">
        <v>660964</v>
      </c>
      <c r="D900" s="8" t="s">
        <v>1984</v>
      </c>
      <c r="E900" s="20" t="str">
        <f>IF(VLOOKUP(C900,'Current OBD'!$B$6:$AL$2097,23,0)="Yes","PK"," ")</f>
        <v xml:space="preserve"> </v>
      </c>
      <c r="F900" s="20" t="str">
        <f>IF(VLOOKUP(C900,'Current OBD'!$B$6:$AL$2097,24,0)="Yes","K"," ")</f>
        <v>K</v>
      </c>
      <c r="G900" s="20" t="str">
        <f>IF(VLOOKUP(C900,'Current OBD'!$B$6:$AL$2097,25,0)="Yes","1"," ")</f>
        <v>1</v>
      </c>
      <c r="H900" s="20" t="str">
        <f>IF(VLOOKUP(C900,'Current OBD'!$B$6:$AL$2097,26,0)="Yes","2"," ")</f>
        <v>2</v>
      </c>
      <c r="I900" s="20" t="str">
        <f>IF(VLOOKUP(C900,'Current OBD'!$B$6:$AL$2097,27,0)="Yes","3"," ")</f>
        <v>3</v>
      </c>
      <c r="J900" s="20" t="str">
        <f>IF(VLOOKUP(C900,'Current OBD'!$B$6:$AL$2097,28,0)="Yes","4"," ")</f>
        <v>4</v>
      </c>
      <c r="K900" s="20" t="str">
        <f>IF(VLOOKUP(C900,'Current OBD'!$B$6:$AL$2097,29,0)="Yes","5"," ")</f>
        <v>5</v>
      </c>
      <c r="L900" s="20" t="str">
        <f>IF(VLOOKUP(C900,'Current OBD'!$B$6:$AL$2097,30,0)="Yes","6"," ")</f>
        <v xml:space="preserve"> </v>
      </c>
      <c r="M900" s="20" t="str">
        <f>IF(VLOOKUP(C900,'Current OBD'!$B$6:$AL$2097,31,0)="Yes","7"," ")</f>
        <v xml:space="preserve"> </v>
      </c>
      <c r="N900" s="20" t="str">
        <f>IF(VLOOKUP(C900,'Current OBD'!$B$6:$AL$2097,32,0)="Yes","8"," ")</f>
        <v xml:space="preserve"> </v>
      </c>
      <c r="O900" s="20" t="str">
        <f>IF(VLOOKUP(C900,'Current OBD'!$B$6:$AL$2097,33,0)="Yes","9"," ")</f>
        <v xml:space="preserve"> </v>
      </c>
      <c r="P900" s="20" t="str">
        <f>IF(VLOOKUP(C900,'Current OBD'!$B$6:$AL$2097,34,0)="Yes","10"," ")</f>
        <v xml:space="preserve"> </v>
      </c>
      <c r="Q900" s="20" t="str">
        <f>IF(VLOOKUP(C900,'Current OBD'!$B$6:$AL$2097,35,0)="Yes","11"," ")</f>
        <v xml:space="preserve"> </v>
      </c>
      <c r="R900" s="20" t="str">
        <f>IF(VLOOKUP(C900,'Current OBD'!$B$6:$AL$2097,36,0)="Yes","12"," ")</f>
        <v xml:space="preserve"> </v>
      </c>
      <c r="S900" s="44">
        <v>7</v>
      </c>
      <c r="T900" s="44">
        <v>5</v>
      </c>
      <c r="U900" s="44">
        <v>408</v>
      </c>
      <c r="V900" s="12">
        <f t="shared" si="86"/>
        <v>1.7156862745098041E-2</v>
      </c>
      <c r="W900" s="12">
        <f t="shared" si="87"/>
        <v>1.2254901960784314E-2</v>
      </c>
      <c r="X900" s="12">
        <f t="shared" si="88"/>
        <v>2.9411764705882353E-2</v>
      </c>
    </row>
    <row r="901" spans="1:24">
      <c r="A901" s="17" t="s">
        <v>153</v>
      </c>
      <c r="B901" s="17" t="str">
        <f>VLOOKUP(C901,'Current OBD'!$B$6:$K$2098,3,0)</f>
        <v>17-411</v>
      </c>
      <c r="C901" s="18">
        <v>686876</v>
      </c>
      <c r="D901" s="8" t="s">
        <v>1988</v>
      </c>
      <c r="E901" s="20" t="str">
        <f>IF(VLOOKUP(C901,'Current OBD'!$B$6:$AL$2097,23,0)="Yes","PK"," ")</f>
        <v xml:space="preserve"> </v>
      </c>
      <c r="F901" s="20" t="str">
        <f>IF(VLOOKUP(C901,'Current OBD'!$B$6:$AL$2097,24,0)="Yes","K"," ")</f>
        <v>K</v>
      </c>
      <c r="G901" s="20" t="str">
        <f>IF(VLOOKUP(C901,'Current OBD'!$B$6:$AL$2097,25,0)="Yes","1"," ")</f>
        <v>1</v>
      </c>
      <c r="H901" s="20" t="str">
        <f>IF(VLOOKUP(C901,'Current OBD'!$B$6:$AL$2097,26,0)="Yes","2"," ")</f>
        <v>2</v>
      </c>
      <c r="I901" s="20" t="str">
        <f>IF(VLOOKUP(C901,'Current OBD'!$B$6:$AL$2097,27,0)="Yes","3"," ")</f>
        <v>3</v>
      </c>
      <c r="J901" s="20" t="str">
        <f>IF(VLOOKUP(C901,'Current OBD'!$B$6:$AL$2097,28,0)="Yes","4"," ")</f>
        <v>4</v>
      </c>
      <c r="K901" s="20" t="str">
        <f>IF(VLOOKUP(C901,'Current OBD'!$B$6:$AL$2097,29,0)="Yes","5"," ")</f>
        <v>5</v>
      </c>
      <c r="L901" s="20" t="str">
        <f>IF(VLOOKUP(C901,'Current OBD'!$B$6:$AL$2097,30,0)="Yes","6"," ")</f>
        <v xml:space="preserve"> </v>
      </c>
      <c r="M901" s="20" t="str">
        <f>IF(VLOOKUP(C901,'Current OBD'!$B$6:$AL$2097,31,0)="Yes","7"," ")</f>
        <v xml:space="preserve"> </v>
      </c>
      <c r="N901" s="20" t="str">
        <f>IF(VLOOKUP(C901,'Current OBD'!$B$6:$AL$2097,32,0)="Yes","8"," ")</f>
        <v xml:space="preserve"> </v>
      </c>
      <c r="O901" s="20" t="str">
        <f>IF(VLOOKUP(C901,'Current OBD'!$B$6:$AL$2097,33,0)="Yes","9"," ")</f>
        <v xml:space="preserve"> </v>
      </c>
      <c r="P901" s="20" t="str">
        <f>IF(VLOOKUP(C901,'Current OBD'!$B$6:$AL$2097,34,0)="Yes","10"," ")</f>
        <v xml:space="preserve"> </v>
      </c>
      <c r="Q901" s="20" t="str">
        <f>IF(VLOOKUP(C901,'Current OBD'!$B$6:$AL$2097,35,0)="Yes","11"," ")</f>
        <v xml:space="preserve"> </v>
      </c>
      <c r="R901" s="20" t="str">
        <f>IF(VLOOKUP(C901,'Current OBD'!$B$6:$AL$2097,36,0)="Yes","12"," ")</f>
        <v xml:space="preserve"> </v>
      </c>
      <c r="S901" s="44">
        <v>48</v>
      </c>
      <c r="T901" s="44">
        <v>16</v>
      </c>
      <c r="U901" s="44">
        <v>389</v>
      </c>
      <c r="V901" s="12">
        <f t="shared" si="86"/>
        <v>0.12339331619537275</v>
      </c>
      <c r="W901" s="12">
        <f t="shared" si="87"/>
        <v>4.1131105398457581E-2</v>
      </c>
      <c r="X901" s="12">
        <f t="shared" si="88"/>
        <v>0.16452442159383032</v>
      </c>
    </row>
    <row r="902" spans="1:24">
      <c r="A902" s="17" t="str">
        <f>VLOOKUP(C902,'Current OBD'!$B$6:$K$2098,4,0)</f>
        <v>King</v>
      </c>
      <c r="B902" s="17" t="str">
        <f>VLOOKUP(C902,'Current OBD'!$B$6:$K$2098,3,0)</f>
        <v>17-411</v>
      </c>
      <c r="C902" s="18">
        <v>660962</v>
      </c>
      <c r="D902" s="8" t="s">
        <v>1990</v>
      </c>
      <c r="E902" s="20" t="str">
        <f>IF(VLOOKUP(C902,'Current OBD'!$B$6:$AL$2097,23,0)="Yes","PK"," ")</f>
        <v xml:space="preserve"> </v>
      </c>
      <c r="F902" s="20" t="str">
        <f>IF(VLOOKUP(C902,'Current OBD'!$B$6:$AL$2097,24,0)="Yes","K"," ")</f>
        <v>K</v>
      </c>
      <c r="G902" s="20" t="str">
        <f>IF(VLOOKUP(C902,'Current OBD'!$B$6:$AL$2097,25,0)="Yes","1"," ")</f>
        <v>1</v>
      </c>
      <c r="H902" s="20" t="str">
        <f>IF(VLOOKUP(C902,'Current OBD'!$B$6:$AL$2097,26,0)="Yes","2"," ")</f>
        <v>2</v>
      </c>
      <c r="I902" s="20" t="str">
        <f>IF(VLOOKUP(C902,'Current OBD'!$B$6:$AL$2097,27,0)="Yes","3"," ")</f>
        <v>3</v>
      </c>
      <c r="J902" s="20" t="str">
        <f>IF(VLOOKUP(C902,'Current OBD'!$B$6:$AL$2097,28,0)="Yes","4"," ")</f>
        <v>4</v>
      </c>
      <c r="K902" s="20" t="str">
        <f>IF(VLOOKUP(C902,'Current OBD'!$B$6:$AL$2097,29,0)="Yes","5"," ")</f>
        <v>5</v>
      </c>
      <c r="L902" s="20" t="str">
        <f>IF(VLOOKUP(C902,'Current OBD'!$B$6:$AL$2097,30,0)="Yes","6"," ")</f>
        <v xml:space="preserve"> </v>
      </c>
      <c r="M902" s="20" t="str">
        <f>IF(VLOOKUP(C902,'Current OBD'!$B$6:$AL$2097,31,0)="Yes","7"," ")</f>
        <v xml:space="preserve"> </v>
      </c>
      <c r="N902" s="20" t="str">
        <f>IF(VLOOKUP(C902,'Current OBD'!$B$6:$AL$2097,32,0)="Yes","8"," ")</f>
        <v xml:space="preserve"> </v>
      </c>
      <c r="O902" s="20" t="str">
        <f>IF(VLOOKUP(C902,'Current OBD'!$B$6:$AL$2097,33,0)="Yes","9"," ")</f>
        <v xml:space="preserve"> </v>
      </c>
      <c r="P902" s="20" t="str">
        <f>IF(VLOOKUP(C902,'Current OBD'!$B$6:$AL$2097,34,0)="Yes","10"," ")</f>
        <v xml:space="preserve"> </v>
      </c>
      <c r="Q902" s="20" t="str">
        <f>IF(VLOOKUP(C902,'Current OBD'!$B$6:$AL$2097,35,0)="Yes","11"," ")</f>
        <v xml:space="preserve"> </v>
      </c>
      <c r="R902" s="20" t="str">
        <f>IF(VLOOKUP(C902,'Current OBD'!$B$6:$AL$2097,36,0)="Yes","12"," ")</f>
        <v xml:space="preserve"> </v>
      </c>
      <c r="S902" s="44">
        <v>51</v>
      </c>
      <c r="T902" s="44">
        <v>14</v>
      </c>
      <c r="U902" s="44">
        <v>393</v>
      </c>
      <c r="V902" s="12">
        <f t="shared" si="86"/>
        <v>0.12977099236641221</v>
      </c>
      <c r="W902" s="12">
        <f t="shared" si="87"/>
        <v>3.5623409669211195E-2</v>
      </c>
      <c r="X902" s="12">
        <f t="shared" si="88"/>
        <v>0.16539440203562342</v>
      </c>
    </row>
    <row r="903" spans="1:24">
      <c r="A903" s="17" t="str">
        <f>VLOOKUP(C903,'Current OBD'!$B$6:$K$2098,4,0)</f>
        <v>King</v>
      </c>
      <c r="B903" s="17" t="str">
        <f>VLOOKUP(C903,'Current OBD'!$B$6:$K$2098,3,0)</f>
        <v>17-411</v>
      </c>
      <c r="C903" s="18">
        <v>660963</v>
      </c>
      <c r="D903" s="8" t="s">
        <v>1992</v>
      </c>
      <c r="E903" s="20" t="str">
        <f>IF(VLOOKUP(C903,'Current OBD'!$B$6:$AL$2097,23,0)="Yes","PK"," ")</f>
        <v xml:space="preserve"> </v>
      </c>
      <c r="F903" s="20" t="str">
        <f>IF(VLOOKUP(C903,'Current OBD'!$B$6:$AL$2097,24,0)="Yes","K"," ")</f>
        <v>K</v>
      </c>
      <c r="G903" s="20" t="str">
        <f>IF(VLOOKUP(C903,'Current OBD'!$B$6:$AL$2097,25,0)="Yes","1"," ")</f>
        <v>1</v>
      </c>
      <c r="H903" s="20" t="str">
        <f>IF(VLOOKUP(C903,'Current OBD'!$B$6:$AL$2097,26,0)="Yes","2"," ")</f>
        <v>2</v>
      </c>
      <c r="I903" s="20" t="str">
        <f>IF(VLOOKUP(C903,'Current OBD'!$B$6:$AL$2097,27,0)="Yes","3"," ")</f>
        <v>3</v>
      </c>
      <c r="J903" s="20" t="str">
        <f>IF(VLOOKUP(C903,'Current OBD'!$B$6:$AL$2097,28,0)="Yes","4"," ")</f>
        <v>4</v>
      </c>
      <c r="K903" s="20" t="str">
        <f>IF(VLOOKUP(C903,'Current OBD'!$B$6:$AL$2097,29,0)="Yes","5"," ")</f>
        <v>5</v>
      </c>
      <c r="L903" s="20" t="str">
        <f>IF(VLOOKUP(C903,'Current OBD'!$B$6:$AL$2097,30,0)="Yes","6"," ")</f>
        <v xml:space="preserve"> </v>
      </c>
      <c r="M903" s="20" t="str">
        <f>IF(VLOOKUP(C903,'Current OBD'!$B$6:$AL$2097,31,0)="Yes","7"," ")</f>
        <v xml:space="preserve"> </v>
      </c>
      <c r="N903" s="20" t="str">
        <f>IF(VLOOKUP(C903,'Current OBD'!$B$6:$AL$2097,32,0)="Yes","8"," ")</f>
        <v xml:space="preserve"> </v>
      </c>
      <c r="O903" s="20" t="str">
        <f>IF(VLOOKUP(C903,'Current OBD'!$B$6:$AL$2097,33,0)="Yes","9"," ")</f>
        <v xml:space="preserve"> </v>
      </c>
      <c r="P903" s="20" t="str">
        <f>IF(VLOOKUP(C903,'Current OBD'!$B$6:$AL$2097,34,0)="Yes","10"," ")</f>
        <v xml:space="preserve"> </v>
      </c>
      <c r="Q903" s="20" t="str">
        <f>IF(VLOOKUP(C903,'Current OBD'!$B$6:$AL$2097,35,0)="Yes","11"," ")</f>
        <v xml:space="preserve"> </v>
      </c>
      <c r="R903" s="20" t="str">
        <f>IF(VLOOKUP(C903,'Current OBD'!$B$6:$AL$2097,36,0)="Yes","12"," ")</f>
        <v xml:space="preserve"> </v>
      </c>
      <c r="S903" s="44">
        <v>133</v>
      </c>
      <c r="T903" s="44">
        <v>28</v>
      </c>
      <c r="U903" s="44">
        <v>597</v>
      </c>
      <c r="V903" s="12">
        <f t="shared" si="86"/>
        <v>0.22278056951423786</v>
      </c>
      <c r="W903" s="12">
        <f t="shared" si="87"/>
        <v>4.690117252931323E-2</v>
      </c>
      <c r="X903" s="12">
        <f t="shared" si="88"/>
        <v>0.26968174204355111</v>
      </c>
    </row>
    <row r="904" spans="1:24">
      <c r="A904" s="17" t="s">
        <v>153</v>
      </c>
      <c r="B904" s="17" t="str">
        <f>VLOOKUP(C904,'Current OBD'!$B$6:$K$2098,3,0)</f>
        <v>17-411</v>
      </c>
      <c r="C904" s="18">
        <v>686877</v>
      </c>
      <c r="D904" s="8" t="s">
        <v>1995</v>
      </c>
      <c r="E904" s="20" t="str">
        <f>IF(VLOOKUP(C904,'Current OBD'!$B$6:$AL$2097,23,0)="Yes","PK"," ")</f>
        <v xml:space="preserve"> </v>
      </c>
      <c r="F904" s="20" t="str">
        <f>IF(VLOOKUP(C904,'Current OBD'!$B$6:$AL$2097,24,0)="Yes","K"," ")</f>
        <v xml:space="preserve"> </v>
      </c>
      <c r="G904" s="20" t="str">
        <f>IF(VLOOKUP(C904,'Current OBD'!$B$6:$AL$2097,25,0)="Yes","1"," ")</f>
        <v xml:space="preserve"> </v>
      </c>
      <c r="H904" s="20" t="str">
        <f>IF(VLOOKUP(C904,'Current OBD'!$B$6:$AL$2097,26,0)="Yes","2"," ")</f>
        <v xml:space="preserve"> </v>
      </c>
      <c r="I904" s="20" t="str">
        <f>IF(VLOOKUP(C904,'Current OBD'!$B$6:$AL$2097,27,0)="Yes","3"," ")</f>
        <v xml:space="preserve"> </v>
      </c>
      <c r="J904" s="20" t="str">
        <f>IF(VLOOKUP(C904,'Current OBD'!$B$6:$AL$2097,28,0)="Yes","4"," ")</f>
        <v xml:space="preserve"> </v>
      </c>
      <c r="K904" s="20" t="str">
        <f>IF(VLOOKUP(C904,'Current OBD'!$B$6:$AL$2097,29,0)="Yes","5"," ")</f>
        <v xml:space="preserve"> </v>
      </c>
      <c r="L904" s="20" t="str">
        <f>IF(VLOOKUP(C904,'Current OBD'!$B$6:$AL$2097,30,0)="Yes","6"," ")</f>
        <v>6</v>
      </c>
      <c r="M904" s="20" t="str">
        <f>IF(VLOOKUP(C904,'Current OBD'!$B$6:$AL$2097,31,0)="Yes","7"," ")</f>
        <v>7</v>
      </c>
      <c r="N904" s="20" t="str">
        <f>IF(VLOOKUP(C904,'Current OBD'!$B$6:$AL$2097,32,0)="Yes","8"," ")</f>
        <v>8</v>
      </c>
      <c r="O904" s="20" t="str">
        <f>IF(VLOOKUP(C904,'Current OBD'!$B$6:$AL$2097,33,0)="Yes","9"," ")</f>
        <v xml:space="preserve"> </v>
      </c>
      <c r="P904" s="20" t="str">
        <f>IF(VLOOKUP(C904,'Current OBD'!$B$6:$AL$2097,34,0)="Yes","10"," ")</f>
        <v xml:space="preserve"> </v>
      </c>
      <c r="Q904" s="20" t="str">
        <f>IF(VLOOKUP(C904,'Current OBD'!$B$6:$AL$2097,35,0)="Yes","11"," ")</f>
        <v xml:space="preserve"> </v>
      </c>
      <c r="R904" s="20" t="str">
        <f>IF(VLOOKUP(C904,'Current OBD'!$B$6:$AL$2097,36,0)="Yes","12"," ")</f>
        <v xml:space="preserve"> </v>
      </c>
      <c r="S904" s="44">
        <v>52</v>
      </c>
      <c r="T904" s="44">
        <v>14</v>
      </c>
      <c r="U904" s="44">
        <v>633</v>
      </c>
      <c r="V904" s="12">
        <f t="shared" si="86"/>
        <v>8.2148499210110582E-2</v>
      </c>
      <c r="W904" s="12">
        <f t="shared" si="87"/>
        <v>2.2116903633491312E-2</v>
      </c>
      <c r="X904" s="12">
        <f t="shared" si="88"/>
        <v>0.10426540284360189</v>
      </c>
    </row>
    <row r="905" spans="1:24">
      <c r="A905" s="17" t="str">
        <f>VLOOKUP(C905,'Current OBD'!$B$6:$K$2098,4,0)</f>
        <v>King</v>
      </c>
      <c r="B905" s="17" t="str">
        <f>VLOOKUP(C905,'Current OBD'!$B$6:$K$2098,3,0)</f>
        <v>17-411</v>
      </c>
      <c r="C905" s="18">
        <v>660965</v>
      </c>
      <c r="D905" s="8" t="s">
        <v>1997</v>
      </c>
      <c r="E905" s="20" t="str">
        <f>IF(VLOOKUP(C905,'Current OBD'!$B$6:$AL$2097,23,0)="Yes","PK"," ")</f>
        <v xml:space="preserve"> </v>
      </c>
      <c r="F905" s="20" t="str">
        <f>IF(VLOOKUP(C905,'Current OBD'!$B$6:$AL$2097,24,0)="Yes","K"," ")</f>
        <v>K</v>
      </c>
      <c r="G905" s="20" t="str">
        <f>IF(VLOOKUP(C905,'Current OBD'!$B$6:$AL$2097,25,0)="Yes","1"," ")</f>
        <v>1</v>
      </c>
      <c r="H905" s="20" t="str">
        <f>IF(VLOOKUP(C905,'Current OBD'!$B$6:$AL$2097,26,0)="Yes","2"," ")</f>
        <v>2</v>
      </c>
      <c r="I905" s="20" t="str">
        <f>IF(VLOOKUP(C905,'Current OBD'!$B$6:$AL$2097,27,0)="Yes","3"," ")</f>
        <v>3</v>
      </c>
      <c r="J905" s="20" t="str">
        <f>IF(VLOOKUP(C905,'Current OBD'!$B$6:$AL$2097,28,0)="Yes","4"," ")</f>
        <v>4</v>
      </c>
      <c r="K905" s="20" t="str">
        <f>IF(VLOOKUP(C905,'Current OBD'!$B$6:$AL$2097,29,0)="Yes","5"," ")</f>
        <v>5</v>
      </c>
      <c r="L905" s="20" t="str">
        <f>IF(VLOOKUP(C905,'Current OBD'!$B$6:$AL$2097,30,0)="Yes","6"," ")</f>
        <v xml:space="preserve"> </v>
      </c>
      <c r="M905" s="20" t="str">
        <f>IF(VLOOKUP(C905,'Current OBD'!$B$6:$AL$2097,31,0)="Yes","7"," ")</f>
        <v xml:space="preserve"> </v>
      </c>
      <c r="N905" s="20" t="str">
        <f>IF(VLOOKUP(C905,'Current OBD'!$B$6:$AL$2097,32,0)="Yes","8"," ")</f>
        <v xml:space="preserve"> </v>
      </c>
      <c r="O905" s="20" t="str">
        <f>IF(VLOOKUP(C905,'Current OBD'!$B$6:$AL$2097,33,0)="Yes","9"," ")</f>
        <v xml:space="preserve"> </v>
      </c>
      <c r="P905" s="20" t="str">
        <f>IF(VLOOKUP(C905,'Current OBD'!$B$6:$AL$2097,34,0)="Yes","10"," ")</f>
        <v xml:space="preserve"> </v>
      </c>
      <c r="Q905" s="20" t="str">
        <f>IF(VLOOKUP(C905,'Current OBD'!$B$6:$AL$2097,35,0)="Yes","11"," ")</f>
        <v xml:space="preserve"> </v>
      </c>
      <c r="R905" s="20" t="str">
        <f>IF(VLOOKUP(C905,'Current OBD'!$B$6:$AL$2097,36,0)="Yes","12"," ")</f>
        <v xml:space="preserve"> </v>
      </c>
      <c r="S905" s="44">
        <v>29</v>
      </c>
      <c r="T905" s="44">
        <v>7</v>
      </c>
      <c r="U905" s="44">
        <v>480</v>
      </c>
      <c r="V905" s="12">
        <f t="shared" si="86"/>
        <v>6.0416666666666667E-2</v>
      </c>
      <c r="W905" s="12">
        <f t="shared" si="87"/>
        <v>1.4583333333333334E-2</v>
      </c>
      <c r="X905" s="12">
        <f t="shared" si="88"/>
        <v>7.4999999999999997E-2</v>
      </c>
    </row>
    <row r="906" spans="1:24">
      <c r="A906" s="17" t="str">
        <f>VLOOKUP(C906,'Current OBD'!$B$6:$K$2098,4,0)</f>
        <v>King</v>
      </c>
      <c r="B906" s="17" t="str">
        <f>VLOOKUP(C906,'Current OBD'!$B$6:$K$2098,3,0)</f>
        <v>17-411</v>
      </c>
      <c r="C906" s="18">
        <v>664749</v>
      </c>
      <c r="D906" s="8" t="s">
        <v>1999</v>
      </c>
      <c r="E906" s="20" t="str">
        <f>IF(VLOOKUP(C906,'Current OBD'!$B$6:$AL$2097,23,0)="Yes","PK"," ")</f>
        <v xml:space="preserve"> </v>
      </c>
      <c r="F906" s="20" t="str">
        <f>IF(VLOOKUP(C906,'Current OBD'!$B$6:$AL$2097,24,0)="Yes","K"," ")</f>
        <v>K</v>
      </c>
      <c r="G906" s="20" t="str">
        <f>IF(VLOOKUP(C906,'Current OBD'!$B$6:$AL$2097,25,0)="Yes","1"," ")</f>
        <v>1</v>
      </c>
      <c r="H906" s="20" t="str">
        <f>IF(VLOOKUP(C906,'Current OBD'!$B$6:$AL$2097,26,0)="Yes","2"," ")</f>
        <v>2</v>
      </c>
      <c r="I906" s="20" t="str">
        <f>IF(VLOOKUP(C906,'Current OBD'!$B$6:$AL$2097,27,0)="Yes","3"," ")</f>
        <v>3</v>
      </c>
      <c r="J906" s="20" t="str">
        <f>IF(VLOOKUP(C906,'Current OBD'!$B$6:$AL$2097,28,0)="Yes","4"," ")</f>
        <v>4</v>
      </c>
      <c r="K906" s="20" t="str">
        <f>IF(VLOOKUP(C906,'Current OBD'!$B$6:$AL$2097,29,0)="Yes","5"," ")</f>
        <v>5</v>
      </c>
      <c r="L906" s="20" t="str">
        <f>IF(VLOOKUP(C906,'Current OBD'!$B$6:$AL$2097,30,0)="Yes","6"," ")</f>
        <v xml:space="preserve"> </v>
      </c>
      <c r="M906" s="20" t="str">
        <f>IF(VLOOKUP(C906,'Current OBD'!$B$6:$AL$2097,31,0)="Yes","7"," ")</f>
        <v xml:space="preserve"> </v>
      </c>
      <c r="N906" s="20" t="str">
        <f>IF(VLOOKUP(C906,'Current OBD'!$B$6:$AL$2097,32,0)="Yes","8"," ")</f>
        <v xml:space="preserve"> </v>
      </c>
      <c r="O906" s="20" t="str">
        <f>IF(VLOOKUP(C906,'Current OBD'!$B$6:$AL$2097,33,0)="Yes","9"," ")</f>
        <v xml:space="preserve"> </v>
      </c>
      <c r="P906" s="20" t="str">
        <f>IF(VLOOKUP(C906,'Current OBD'!$B$6:$AL$2097,34,0)="Yes","10"," ")</f>
        <v xml:space="preserve"> </v>
      </c>
      <c r="Q906" s="20" t="str">
        <f>IF(VLOOKUP(C906,'Current OBD'!$B$6:$AL$2097,35,0)="Yes","11"," ")</f>
        <v xml:space="preserve"> </v>
      </c>
      <c r="R906" s="20" t="str">
        <f>IF(VLOOKUP(C906,'Current OBD'!$B$6:$AL$2097,36,0)="Yes","12"," ")</f>
        <v xml:space="preserve"> </v>
      </c>
      <c r="S906" s="44">
        <v>11</v>
      </c>
      <c r="T906" s="44">
        <v>3</v>
      </c>
      <c r="U906" s="44">
        <v>581</v>
      </c>
      <c r="V906" s="12">
        <f t="shared" si="86"/>
        <v>1.8932874354561102E-2</v>
      </c>
      <c r="W906" s="12">
        <f t="shared" si="87"/>
        <v>5.1635111876075735E-3</v>
      </c>
      <c r="X906" s="12">
        <f t="shared" si="88"/>
        <v>2.4096385542168676E-2</v>
      </c>
    </row>
    <row r="907" spans="1:24">
      <c r="A907" s="17" t="str">
        <f>VLOOKUP(C907,'Current OBD'!$B$6:$K$2098,4,0)</f>
        <v>King</v>
      </c>
      <c r="B907" s="17" t="str">
        <f>VLOOKUP(C907,'Current OBD'!$B$6:$K$2098,3,0)</f>
        <v>17-411</v>
      </c>
      <c r="C907" s="18">
        <v>660966</v>
      </c>
      <c r="D907" s="8" t="s">
        <v>2001</v>
      </c>
      <c r="E907" s="20" t="str">
        <f>IF(VLOOKUP(C907,'Current OBD'!$B$6:$AL$2097,23,0)="Yes","PK"," ")</f>
        <v xml:space="preserve"> </v>
      </c>
      <c r="F907" s="20" t="str">
        <f>IF(VLOOKUP(C907,'Current OBD'!$B$6:$AL$2097,24,0)="Yes","K"," ")</f>
        <v>K</v>
      </c>
      <c r="G907" s="20" t="str">
        <f>IF(VLOOKUP(C907,'Current OBD'!$B$6:$AL$2097,25,0)="Yes","1"," ")</f>
        <v>1</v>
      </c>
      <c r="H907" s="20" t="str">
        <f>IF(VLOOKUP(C907,'Current OBD'!$B$6:$AL$2097,26,0)="Yes","2"," ")</f>
        <v>2</v>
      </c>
      <c r="I907" s="20" t="str">
        <f>IF(VLOOKUP(C907,'Current OBD'!$B$6:$AL$2097,27,0)="Yes","3"," ")</f>
        <v>3</v>
      </c>
      <c r="J907" s="20" t="str">
        <f>IF(VLOOKUP(C907,'Current OBD'!$B$6:$AL$2097,28,0)="Yes","4"," ")</f>
        <v>4</v>
      </c>
      <c r="K907" s="20" t="str">
        <f>IF(VLOOKUP(C907,'Current OBD'!$B$6:$AL$2097,29,0)="Yes","5"," ")</f>
        <v>5</v>
      </c>
      <c r="L907" s="20" t="str">
        <f>IF(VLOOKUP(C907,'Current OBD'!$B$6:$AL$2097,30,0)="Yes","6"," ")</f>
        <v xml:space="preserve"> </v>
      </c>
      <c r="M907" s="20" t="str">
        <f>IF(VLOOKUP(C907,'Current OBD'!$B$6:$AL$2097,31,0)="Yes","7"," ")</f>
        <v xml:space="preserve"> </v>
      </c>
      <c r="N907" s="20" t="str">
        <f>IF(VLOOKUP(C907,'Current OBD'!$B$6:$AL$2097,32,0)="Yes","8"," ")</f>
        <v xml:space="preserve"> </v>
      </c>
      <c r="O907" s="20" t="str">
        <f>IF(VLOOKUP(C907,'Current OBD'!$B$6:$AL$2097,33,0)="Yes","9"," ")</f>
        <v xml:space="preserve"> </v>
      </c>
      <c r="P907" s="20" t="str">
        <f>IF(VLOOKUP(C907,'Current OBD'!$B$6:$AL$2097,34,0)="Yes","10"," ")</f>
        <v xml:space="preserve"> </v>
      </c>
      <c r="Q907" s="20" t="str">
        <f>IF(VLOOKUP(C907,'Current OBD'!$B$6:$AL$2097,35,0)="Yes","11"," ")</f>
        <v xml:space="preserve"> </v>
      </c>
      <c r="R907" s="20" t="str">
        <f>IF(VLOOKUP(C907,'Current OBD'!$B$6:$AL$2097,36,0)="Yes","12"," ")</f>
        <v xml:space="preserve"> </v>
      </c>
      <c r="S907" s="44">
        <v>13</v>
      </c>
      <c r="T907" s="44">
        <v>10</v>
      </c>
      <c r="U907" s="44">
        <v>547</v>
      </c>
      <c r="V907" s="12">
        <f t="shared" si="86"/>
        <v>2.376599634369287E-2</v>
      </c>
      <c r="W907" s="12">
        <f t="shared" si="87"/>
        <v>1.8281535648994516E-2</v>
      </c>
      <c r="X907" s="12">
        <f t="shared" si="88"/>
        <v>4.2047531992687383E-2</v>
      </c>
    </row>
    <row r="908" spans="1:24">
      <c r="A908" s="17" t="str">
        <f>VLOOKUP(C908,'Current OBD'!$B$6:$K$2098,4,0)</f>
        <v>King</v>
      </c>
      <c r="B908" s="17" t="str">
        <f>VLOOKUP(C908,'Current OBD'!$B$6:$K$2098,3,0)</f>
        <v>17-411</v>
      </c>
      <c r="C908" s="18">
        <v>660967</v>
      </c>
      <c r="D908" s="8" t="s">
        <v>1466</v>
      </c>
      <c r="E908" s="20" t="str">
        <f>IF(VLOOKUP(C908,'Current OBD'!$B$6:$AL$2097,23,0)="Yes","PK"," ")</f>
        <v xml:space="preserve"> </v>
      </c>
      <c r="F908" s="20" t="str">
        <f>IF(VLOOKUP(C908,'Current OBD'!$B$6:$AL$2097,24,0)="Yes","K"," ")</f>
        <v>K</v>
      </c>
      <c r="G908" s="20" t="str">
        <f>IF(VLOOKUP(C908,'Current OBD'!$B$6:$AL$2097,25,0)="Yes","1"," ")</f>
        <v>1</v>
      </c>
      <c r="H908" s="20" t="str">
        <f>IF(VLOOKUP(C908,'Current OBD'!$B$6:$AL$2097,26,0)="Yes","2"," ")</f>
        <v>2</v>
      </c>
      <c r="I908" s="20" t="str">
        <f>IF(VLOOKUP(C908,'Current OBD'!$B$6:$AL$2097,27,0)="Yes","3"," ")</f>
        <v>3</v>
      </c>
      <c r="J908" s="20" t="str">
        <f>IF(VLOOKUP(C908,'Current OBD'!$B$6:$AL$2097,28,0)="Yes","4"," ")</f>
        <v>4</v>
      </c>
      <c r="K908" s="20" t="str">
        <f>IF(VLOOKUP(C908,'Current OBD'!$B$6:$AL$2097,29,0)="Yes","5"," ")</f>
        <v>5</v>
      </c>
      <c r="L908" s="20" t="str">
        <f>IF(VLOOKUP(C908,'Current OBD'!$B$6:$AL$2097,30,0)="Yes","6"," ")</f>
        <v xml:space="preserve"> </v>
      </c>
      <c r="M908" s="20" t="str">
        <f>IF(VLOOKUP(C908,'Current OBD'!$B$6:$AL$2097,31,0)="Yes","7"," ")</f>
        <v xml:space="preserve"> </v>
      </c>
      <c r="N908" s="20" t="str">
        <f>IF(VLOOKUP(C908,'Current OBD'!$B$6:$AL$2097,32,0)="Yes","8"," ")</f>
        <v xml:space="preserve"> </v>
      </c>
      <c r="O908" s="20" t="str">
        <f>IF(VLOOKUP(C908,'Current OBD'!$B$6:$AL$2097,33,0)="Yes","9"," ")</f>
        <v xml:space="preserve"> </v>
      </c>
      <c r="P908" s="20" t="str">
        <f>IF(VLOOKUP(C908,'Current OBD'!$B$6:$AL$2097,34,0)="Yes","10"," ")</f>
        <v xml:space="preserve"> </v>
      </c>
      <c r="Q908" s="20" t="str">
        <f>IF(VLOOKUP(C908,'Current OBD'!$B$6:$AL$2097,35,0)="Yes","11"," ")</f>
        <v xml:space="preserve"> </v>
      </c>
      <c r="R908" s="20" t="str">
        <f>IF(VLOOKUP(C908,'Current OBD'!$B$6:$AL$2097,36,0)="Yes","12"," ")</f>
        <v xml:space="preserve"> </v>
      </c>
      <c r="S908" s="44">
        <v>28</v>
      </c>
      <c r="T908" s="44">
        <v>7</v>
      </c>
      <c r="U908" s="44">
        <v>477</v>
      </c>
      <c r="V908" s="12">
        <f t="shared" si="86"/>
        <v>5.8700209643605873E-2</v>
      </c>
      <c r="W908" s="12">
        <f t="shared" si="87"/>
        <v>1.4675052410901468E-2</v>
      </c>
      <c r="X908" s="12">
        <f t="shared" si="88"/>
        <v>7.337526205450734E-2</v>
      </c>
    </row>
    <row r="909" spans="1:24">
      <c r="A909" s="17" t="str">
        <f>VLOOKUP(C909,'Current OBD'!$B$6:$K$2098,4,0)</f>
        <v>King</v>
      </c>
      <c r="B909" s="17" t="str">
        <f>VLOOKUP(C909,'Current OBD'!$B$6:$K$2098,3,0)</f>
        <v>17-411</v>
      </c>
      <c r="C909" s="18">
        <v>684417</v>
      </c>
      <c r="D909" s="8" t="s">
        <v>2004</v>
      </c>
      <c r="E909" s="20" t="str">
        <f>IF(VLOOKUP(C909,'Current OBD'!$B$6:$AL$2097,23,0)="Yes","PK"," ")</f>
        <v xml:space="preserve"> </v>
      </c>
      <c r="F909" s="20" t="str">
        <f>IF(VLOOKUP(C909,'Current OBD'!$B$6:$AL$2097,24,0)="Yes","K"," ")</f>
        <v xml:space="preserve"> </v>
      </c>
      <c r="G909" s="20" t="str">
        <f>IF(VLOOKUP(C909,'Current OBD'!$B$6:$AL$2097,25,0)="Yes","1"," ")</f>
        <v xml:space="preserve"> </v>
      </c>
      <c r="H909" s="20" t="str">
        <f>IF(VLOOKUP(C909,'Current OBD'!$B$6:$AL$2097,26,0)="Yes","2"," ")</f>
        <v xml:space="preserve"> </v>
      </c>
      <c r="I909" s="20" t="str">
        <f>IF(VLOOKUP(C909,'Current OBD'!$B$6:$AL$2097,27,0)="Yes","3"," ")</f>
        <v xml:space="preserve"> </v>
      </c>
      <c r="J909" s="20" t="str">
        <f>IF(VLOOKUP(C909,'Current OBD'!$B$6:$AL$2097,28,0)="Yes","4"," ")</f>
        <v xml:space="preserve"> </v>
      </c>
      <c r="K909" s="20" t="str">
        <f>IF(VLOOKUP(C909,'Current OBD'!$B$6:$AL$2097,29,0)="Yes","5"," ")</f>
        <v xml:space="preserve"> </v>
      </c>
      <c r="L909" s="20" t="str">
        <f>IF(VLOOKUP(C909,'Current OBD'!$B$6:$AL$2097,30,0)="Yes","6"," ")</f>
        <v xml:space="preserve"> </v>
      </c>
      <c r="M909" s="20" t="str">
        <f>IF(VLOOKUP(C909,'Current OBD'!$B$6:$AL$2097,31,0)="Yes","7"," ")</f>
        <v xml:space="preserve"> </v>
      </c>
      <c r="N909" s="20" t="str">
        <f>IF(VLOOKUP(C909,'Current OBD'!$B$6:$AL$2097,32,0)="Yes","8"," ")</f>
        <v xml:space="preserve"> </v>
      </c>
      <c r="O909" s="20" t="str">
        <f>IF(VLOOKUP(C909,'Current OBD'!$B$6:$AL$2097,33,0)="Yes","9"," ")</f>
        <v>9</v>
      </c>
      <c r="P909" s="20" t="str">
        <f>IF(VLOOKUP(C909,'Current OBD'!$B$6:$AL$2097,34,0)="Yes","10"," ")</f>
        <v>10</v>
      </c>
      <c r="Q909" s="20" t="str">
        <f>IF(VLOOKUP(C909,'Current OBD'!$B$6:$AL$2097,35,0)="Yes","11"," ")</f>
        <v>11</v>
      </c>
      <c r="R909" s="20" t="str">
        <f>IF(VLOOKUP(C909,'Current OBD'!$B$6:$AL$2097,36,0)="Yes","12"," ")</f>
        <v>12</v>
      </c>
      <c r="S909" s="44">
        <v>14</v>
      </c>
      <c r="T909" s="44">
        <v>8</v>
      </c>
      <c r="U909" s="44">
        <v>198</v>
      </c>
      <c r="V909" s="12">
        <f t="shared" si="86"/>
        <v>7.0707070707070704E-2</v>
      </c>
      <c r="W909" s="12">
        <f t="shared" si="87"/>
        <v>4.0404040404040407E-2</v>
      </c>
      <c r="X909" s="12">
        <f t="shared" si="88"/>
        <v>0.1111111111111111</v>
      </c>
    </row>
    <row r="910" spans="1:24">
      <c r="A910" s="17" t="str">
        <f>VLOOKUP(C910,'Current OBD'!$B$6:$K$2098,4,0)</f>
        <v>King</v>
      </c>
      <c r="B910" s="17" t="str">
        <f>VLOOKUP(C910,'Current OBD'!$B$6:$K$2098,3,0)</f>
        <v>17-411</v>
      </c>
      <c r="C910" s="18">
        <v>663637</v>
      </c>
      <c r="D910" s="8" t="s">
        <v>2006</v>
      </c>
      <c r="E910" s="20" t="str">
        <f>IF(VLOOKUP(C910,'Current OBD'!$B$6:$AL$2097,23,0)="Yes","PK"," ")</f>
        <v xml:space="preserve"> </v>
      </c>
      <c r="F910" s="20" t="str">
        <f>IF(VLOOKUP(C910,'Current OBD'!$B$6:$AL$2097,24,0)="Yes","K"," ")</f>
        <v>K</v>
      </c>
      <c r="G910" s="20" t="str">
        <f>IF(VLOOKUP(C910,'Current OBD'!$B$6:$AL$2097,25,0)="Yes","1"," ")</f>
        <v>1</v>
      </c>
      <c r="H910" s="20" t="str">
        <f>IF(VLOOKUP(C910,'Current OBD'!$B$6:$AL$2097,26,0)="Yes","2"," ")</f>
        <v>2</v>
      </c>
      <c r="I910" s="20" t="str">
        <f>IF(VLOOKUP(C910,'Current OBD'!$B$6:$AL$2097,27,0)="Yes","3"," ")</f>
        <v>3</v>
      </c>
      <c r="J910" s="20" t="str">
        <f>IF(VLOOKUP(C910,'Current OBD'!$B$6:$AL$2097,28,0)="Yes","4"," ")</f>
        <v>4</v>
      </c>
      <c r="K910" s="20" t="str">
        <f>IF(VLOOKUP(C910,'Current OBD'!$B$6:$AL$2097,29,0)="Yes","5"," ")</f>
        <v>5</v>
      </c>
      <c r="L910" s="20" t="str">
        <f>IF(VLOOKUP(C910,'Current OBD'!$B$6:$AL$2097,30,0)="Yes","6"," ")</f>
        <v xml:space="preserve"> </v>
      </c>
      <c r="M910" s="20" t="str">
        <f>IF(VLOOKUP(C910,'Current OBD'!$B$6:$AL$2097,31,0)="Yes","7"," ")</f>
        <v xml:space="preserve"> </v>
      </c>
      <c r="N910" s="20" t="str">
        <f>IF(VLOOKUP(C910,'Current OBD'!$B$6:$AL$2097,32,0)="Yes","8"," ")</f>
        <v xml:space="preserve"> </v>
      </c>
      <c r="O910" s="20" t="str">
        <f>IF(VLOOKUP(C910,'Current OBD'!$B$6:$AL$2097,33,0)="Yes","9"," ")</f>
        <v xml:space="preserve"> </v>
      </c>
      <c r="P910" s="20" t="str">
        <f>IF(VLOOKUP(C910,'Current OBD'!$B$6:$AL$2097,34,0)="Yes","10"," ")</f>
        <v xml:space="preserve"> </v>
      </c>
      <c r="Q910" s="20" t="str">
        <f>IF(VLOOKUP(C910,'Current OBD'!$B$6:$AL$2097,35,0)="Yes","11"," ")</f>
        <v xml:space="preserve"> </v>
      </c>
      <c r="R910" s="20" t="str">
        <f>IF(VLOOKUP(C910,'Current OBD'!$B$6:$AL$2097,36,0)="Yes","12"," ")</f>
        <v xml:space="preserve"> </v>
      </c>
      <c r="S910" s="44">
        <v>27</v>
      </c>
      <c r="T910" s="44">
        <v>5</v>
      </c>
      <c r="U910" s="44">
        <v>548</v>
      </c>
      <c r="V910" s="12">
        <f t="shared" si="86"/>
        <v>4.9270072992700732E-2</v>
      </c>
      <c r="W910" s="12">
        <f t="shared" si="87"/>
        <v>9.1240875912408752E-3</v>
      </c>
      <c r="X910" s="12">
        <f t="shared" si="88"/>
        <v>5.8394160583941604E-2</v>
      </c>
    </row>
    <row r="911" spans="1:24">
      <c r="A911" s="17" t="str">
        <f>VLOOKUP(C911,'Current OBD'!$B$6:$K$2098,4,0)</f>
        <v>King</v>
      </c>
      <c r="B911" s="17" t="str">
        <f>VLOOKUP(C911,'Current OBD'!$B$6:$K$2098,3,0)</f>
        <v>17-411</v>
      </c>
      <c r="C911" s="18">
        <v>660976</v>
      </c>
      <c r="D911" s="8" t="s">
        <v>2008</v>
      </c>
      <c r="E911" s="20" t="str">
        <f>IF(VLOOKUP(C911,'Current OBD'!$B$6:$AL$2097,23,0)="Yes","PK"," ")</f>
        <v xml:space="preserve"> </v>
      </c>
      <c r="F911" s="20" t="str">
        <f>IF(VLOOKUP(C911,'Current OBD'!$B$6:$AL$2097,24,0)="Yes","K"," ")</f>
        <v xml:space="preserve"> </v>
      </c>
      <c r="G911" s="20" t="str">
        <f>IF(VLOOKUP(C911,'Current OBD'!$B$6:$AL$2097,25,0)="Yes","1"," ")</f>
        <v xml:space="preserve"> </v>
      </c>
      <c r="H911" s="20" t="str">
        <f>IF(VLOOKUP(C911,'Current OBD'!$B$6:$AL$2097,26,0)="Yes","2"," ")</f>
        <v xml:space="preserve"> </v>
      </c>
      <c r="I911" s="20" t="str">
        <f>IF(VLOOKUP(C911,'Current OBD'!$B$6:$AL$2097,27,0)="Yes","3"," ")</f>
        <v xml:space="preserve"> </v>
      </c>
      <c r="J911" s="20" t="str">
        <f>IF(VLOOKUP(C911,'Current OBD'!$B$6:$AL$2097,28,0)="Yes","4"," ")</f>
        <v xml:space="preserve"> </v>
      </c>
      <c r="K911" s="20" t="str">
        <f>IF(VLOOKUP(C911,'Current OBD'!$B$6:$AL$2097,29,0)="Yes","5"," ")</f>
        <v xml:space="preserve"> </v>
      </c>
      <c r="L911" s="20" t="str">
        <f>IF(VLOOKUP(C911,'Current OBD'!$B$6:$AL$2097,30,0)="Yes","6"," ")</f>
        <v xml:space="preserve"> </v>
      </c>
      <c r="M911" s="20" t="str">
        <f>IF(VLOOKUP(C911,'Current OBD'!$B$6:$AL$2097,31,0)="Yes","7"," ")</f>
        <v xml:space="preserve"> </v>
      </c>
      <c r="N911" s="20" t="str">
        <f>IF(VLOOKUP(C911,'Current OBD'!$B$6:$AL$2097,32,0)="Yes","8"," ")</f>
        <v xml:space="preserve"> </v>
      </c>
      <c r="O911" s="20" t="str">
        <f>IF(VLOOKUP(C911,'Current OBD'!$B$6:$AL$2097,33,0)="Yes","9"," ")</f>
        <v>9</v>
      </c>
      <c r="P911" s="20" t="str">
        <f>IF(VLOOKUP(C911,'Current OBD'!$B$6:$AL$2097,34,0)="Yes","10"," ")</f>
        <v>10</v>
      </c>
      <c r="Q911" s="20" t="str">
        <f>IF(VLOOKUP(C911,'Current OBD'!$B$6:$AL$2097,35,0)="Yes","11"," ")</f>
        <v>11</v>
      </c>
      <c r="R911" s="20" t="str">
        <f>IF(VLOOKUP(C911,'Current OBD'!$B$6:$AL$2097,36,0)="Yes","12"," ")</f>
        <v>12</v>
      </c>
      <c r="S911" s="44">
        <v>240</v>
      </c>
      <c r="T911" s="44">
        <v>78</v>
      </c>
      <c r="U911" s="44">
        <v>2475</v>
      </c>
      <c r="V911" s="12">
        <f t="shared" si="86"/>
        <v>9.696969696969697E-2</v>
      </c>
      <c r="W911" s="12">
        <f t="shared" si="87"/>
        <v>3.1515151515151517E-2</v>
      </c>
      <c r="X911" s="12">
        <f t="shared" si="88"/>
        <v>0.12848484848484848</v>
      </c>
    </row>
    <row r="912" spans="1:24">
      <c r="A912" s="17" t="str">
        <f>VLOOKUP(C912,'Current OBD'!$B$6:$K$2098,4,0)</f>
        <v>King</v>
      </c>
      <c r="B912" s="17" t="str">
        <f>VLOOKUP(C912,'Current OBD'!$B$6:$K$2098,3,0)</f>
        <v>17-411</v>
      </c>
      <c r="C912" s="18">
        <v>660973</v>
      </c>
      <c r="D912" s="8" t="s">
        <v>2010</v>
      </c>
      <c r="E912" s="20" t="str">
        <f>IF(VLOOKUP(C912,'Current OBD'!$B$6:$AL$2097,23,0)="Yes","PK"," ")</f>
        <v xml:space="preserve"> </v>
      </c>
      <c r="F912" s="20" t="str">
        <f>IF(VLOOKUP(C912,'Current OBD'!$B$6:$AL$2097,24,0)="Yes","K"," ")</f>
        <v xml:space="preserve"> </v>
      </c>
      <c r="G912" s="20" t="str">
        <f>IF(VLOOKUP(C912,'Current OBD'!$B$6:$AL$2097,25,0)="Yes","1"," ")</f>
        <v xml:space="preserve"> </v>
      </c>
      <c r="H912" s="20" t="str">
        <f>IF(VLOOKUP(C912,'Current OBD'!$B$6:$AL$2097,26,0)="Yes","2"," ")</f>
        <v xml:space="preserve"> </v>
      </c>
      <c r="I912" s="20" t="str">
        <f>IF(VLOOKUP(C912,'Current OBD'!$B$6:$AL$2097,27,0)="Yes","3"," ")</f>
        <v xml:space="preserve"> </v>
      </c>
      <c r="J912" s="20" t="str">
        <f>IF(VLOOKUP(C912,'Current OBD'!$B$6:$AL$2097,28,0)="Yes","4"," ")</f>
        <v xml:space="preserve"> </v>
      </c>
      <c r="K912" s="20" t="str">
        <f>IF(VLOOKUP(C912,'Current OBD'!$B$6:$AL$2097,29,0)="Yes","5"," ")</f>
        <v xml:space="preserve"> </v>
      </c>
      <c r="L912" s="20" t="str">
        <f>IF(VLOOKUP(C912,'Current OBD'!$B$6:$AL$2097,30,0)="Yes","6"," ")</f>
        <v>6</v>
      </c>
      <c r="M912" s="20" t="str">
        <f>IF(VLOOKUP(C912,'Current OBD'!$B$6:$AL$2097,31,0)="Yes","7"," ")</f>
        <v>7</v>
      </c>
      <c r="N912" s="20" t="str">
        <f>IF(VLOOKUP(C912,'Current OBD'!$B$6:$AL$2097,32,0)="Yes","8"," ")</f>
        <v>8</v>
      </c>
      <c r="O912" s="20" t="str">
        <f>IF(VLOOKUP(C912,'Current OBD'!$B$6:$AL$2097,33,0)="Yes","9"," ")</f>
        <v xml:space="preserve"> </v>
      </c>
      <c r="P912" s="20" t="str">
        <f>IF(VLOOKUP(C912,'Current OBD'!$B$6:$AL$2097,34,0)="Yes","10"," ")</f>
        <v xml:space="preserve"> </v>
      </c>
      <c r="Q912" s="20" t="str">
        <f>IF(VLOOKUP(C912,'Current OBD'!$B$6:$AL$2097,35,0)="Yes","11"," ")</f>
        <v xml:space="preserve"> </v>
      </c>
      <c r="R912" s="20" t="str">
        <f>IF(VLOOKUP(C912,'Current OBD'!$B$6:$AL$2097,36,0)="Yes","12"," ")</f>
        <v xml:space="preserve"> </v>
      </c>
      <c r="S912" s="44">
        <v>154</v>
      </c>
      <c r="T912" s="44">
        <v>36</v>
      </c>
      <c r="U912" s="44">
        <v>774</v>
      </c>
      <c r="V912" s="12">
        <f t="shared" si="86"/>
        <v>0.19896640826873385</v>
      </c>
      <c r="W912" s="12">
        <f t="shared" si="87"/>
        <v>4.6511627906976744E-2</v>
      </c>
      <c r="X912" s="12">
        <f t="shared" si="88"/>
        <v>0.2454780361757106</v>
      </c>
    </row>
    <row r="913" spans="1:24">
      <c r="A913" s="17" t="str">
        <f>VLOOKUP(C913,'Current OBD'!$B$6:$K$2098,4,0)</f>
        <v>King</v>
      </c>
      <c r="B913" s="17" t="str">
        <f>VLOOKUP(C913,'Current OBD'!$B$6:$K$2098,3,0)</f>
        <v>17-411</v>
      </c>
      <c r="C913" s="18">
        <v>660968</v>
      </c>
      <c r="D913" s="8" t="s">
        <v>2012</v>
      </c>
      <c r="E913" s="20" t="str">
        <f>IF(VLOOKUP(C913,'Current OBD'!$B$6:$AL$2097,23,0)="Yes","PK"," ")</f>
        <v>PK</v>
      </c>
      <c r="F913" s="20" t="str">
        <f>IF(VLOOKUP(C913,'Current OBD'!$B$6:$AL$2097,24,0)="Yes","K"," ")</f>
        <v>K</v>
      </c>
      <c r="G913" s="20" t="str">
        <f>IF(VLOOKUP(C913,'Current OBD'!$B$6:$AL$2097,25,0)="Yes","1"," ")</f>
        <v>1</v>
      </c>
      <c r="H913" s="20" t="str">
        <f>IF(VLOOKUP(C913,'Current OBD'!$B$6:$AL$2097,26,0)="Yes","2"," ")</f>
        <v>2</v>
      </c>
      <c r="I913" s="20" t="str">
        <f>IF(VLOOKUP(C913,'Current OBD'!$B$6:$AL$2097,27,0)="Yes","3"," ")</f>
        <v>3</v>
      </c>
      <c r="J913" s="20" t="str">
        <f>IF(VLOOKUP(C913,'Current OBD'!$B$6:$AL$2097,28,0)="Yes","4"," ")</f>
        <v>4</v>
      </c>
      <c r="K913" s="20" t="str">
        <f>IF(VLOOKUP(C913,'Current OBD'!$B$6:$AL$2097,29,0)="Yes","5"," ")</f>
        <v>5</v>
      </c>
      <c r="L913" s="20" t="str">
        <f>IF(VLOOKUP(C913,'Current OBD'!$B$6:$AL$2097,30,0)="Yes","6"," ")</f>
        <v xml:space="preserve"> </v>
      </c>
      <c r="M913" s="20" t="str">
        <f>IF(VLOOKUP(C913,'Current OBD'!$B$6:$AL$2097,31,0)="Yes","7"," ")</f>
        <v xml:space="preserve"> </v>
      </c>
      <c r="N913" s="20" t="str">
        <f>IF(VLOOKUP(C913,'Current OBD'!$B$6:$AL$2097,32,0)="Yes","8"," ")</f>
        <v xml:space="preserve"> </v>
      </c>
      <c r="O913" s="20" t="str">
        <f>IF(VLOOKUP(C913,'Current OBD'!$B$6:$AL$2097,33,0)="Yes","9"," ")</f>
        <v xml:space="preserve"> </v>
      </c>
      <c r="P913" s="20" t="str">
        <f>IF(VLOOKUP(C913,'Current OBD'!$B$6:$AL$2097,34,0)="Yes","10"," ")</f>
        <v xml:space="preserve"> </v>
      </c>
      <c r="Q913" s="20" t="str">
        <f>IF(VLOOKUP(C913,'Current OBD'!$B$6:$AL$2097,35,0)="Yes","11"," ")</f>
        <v xml:space="preserve"> </v>
      </c>
      <c r="R913" s="20" t="str">
        <f>IF(VLOOKUP(C913,'Current OBD'!$B$6:$AL$2097,36,0)="Yes","12"," ")</f>
        <v xml:space="preserve"> </v>
      </c>
      <c r="S913" s="44">
        <v>154</v>
      </c>
      <c r="T913" s="44">
        <v>24</v>
      </c>
      <c r="U913" s="44">
        <v>650</v>
      </c>
      <c r="V913" s="12">
        <f t="shared" si="86"/>
        <v>0.23692307692307693</v>
      </c>
      <c r="W913" s="12">
        <f t="shared" si="87"/>
        <v>3.6923076923076927E-2</v>
      </c>
      <c r="X913" s="12">
        <f t="shared" si="88"/>
        <v>0.27384615384615385</v>
      </c>
    </row>
    <row r="914" spans="1:24">
      <c r="A914" s="17" t="str">
        <f>VLOOKUP(C914,'Current OBD'!$B$6:$K$2098,4,0)</f>
        <v>King</v>
      </c>
      <c r="B914" s="17" t="str">
        <f>VLOOKUP(C914,'Current OBD'!$B$6:$K$2098,3,0)</f>
        <v>17-411</v>
      </c>
      <c r="C914" s="18">
        <v>660977</v>
      </c>
      <c r="D914" s="8" t="s">
        <v>2014</v>
      </c>
      <c r="E914" s="20" t="str">
        <f>IF(VLOOKUP(C914,'Current OBD'!$B$6:$AL$2097,23,0)="Yes","PK"," ")</f>
        <v xml:space="preserve"> </v>
      </c>
      <c r="F914" s="20" t="str">
        <f>IF(VLOOKUP(C914,'Current OBD'!$B$6:$AL$2097,24,0)="Yes","K"," ")</f>
        <v xml:space="preserve"> </v>
      </c>
      <c r="G914" s="20" t="str">
        <f>IF(VLOOKUP(C914,'Current OBD'!$B$6:$AL$2097,25,0)="Yes","1"," ")</f>
        <v xml:space="preserve"> </v>
      </c>
      <c r="H914" s="20" t="str">
        <f>IF(VLOOKUP(C914,'Current OBD'!$B$6:$AL$2097,26,0)="Yes","2"," ")</f>
        <v xml:space="preserve"> </v>
      </c>
      <c r="I914" s="20" t="str">
        <f>IF(VLOOKUP(C914,'Current OBD'!$B$6:$AL$2097,27,0)="Yes","3"," ")</f>
        <v xml:space="preserve"> </v>
      </c>
      <c r="J914" s="20" t="str">
        <f>IF(VLOOKUP(C914,'Current OBD'!$B$6:$AL$2097,28,0)="Yes","4"," ")</f>
        <v xml:space="preserve"> </v>
      </c>
      <c r="K914" s="20" t="str">
        <f>IF(VLOOKUP(C914,'Current OBD'!$B$6:$AL$2097,29,0)="Yes","5"," ")</f>
        <v xml:space="preserve"> </v>
      </c>
      <c r="L914" s="20" t="str">
        <f>IF(VLOOKUP(C914,'Current OBD'!$B$6:$AL$2097,30,0)="Yes","6"," ")</f>
        <v xml:space="preserve"> </v>
      </c>
      <c r="M914" s="20" t="str">
        <f>IF(VLOOKUP(C914,'Current OBD'!$B$6:$AL$2097,31,0)="Yes","7"," ")</f>
        <v xml:space="preserve"> </v>
      </c>
      <c r="N914" s="20" t="str">
        <f>IF(VLOOKUP(C914,'Current OBD'!$B$6:$AL$2097,32,0)="Yes","8"," ")</f>
        <v xml:space="preserve"> </v>
      </c>
      <c r="O914" s="20" t="str">
        <f>IF(VLOOKUP(C914,'Current OBD'!$B$6:$AL$2097,33,0)="Yes","9"," ")</f>
        <v>9</v>
      </c>
      <c r="P914" s="20" t="str">
        <f>IF(VLOOKUP(C914,'Current OBD'!$B$6:$AL$2097,34,0)="Yes","10"," ")</f>
        <v>10</v>
      </c>
      <c r="Q914" s="20" t="str">
        <f>IF(VLOOKUP(C914,'Current OBD'!$B$6:$AL$2097,35,0)="Yes","11"," ")</f>
        <v>11</v>
      </c>
      <c r="R914" s="20" t="str">
        <f>IF(VLOOKUP(C914,'Current OBD'!$B$6:$AL$2097,36,0)="Yes","12"," ")</f>
        <v>12</v>
      </c>
      <c r="S914" s="44">
        <v>170</v>
      </c>
      <c r="T914" s="44">
        <v>58</v>
      </c>
      <c r="U914" s="44">
        <v>1547</v>
      </c>
      <c r="V914" s="12">
        <f t="shared" si="86"/>
        <v>0.10989010989010989</v>
      </c>
      <c r="W914" s="12">
        <f t="shared" si="87"/>
        <v>3.749191984486102E-2</v>
      </c>
      <c r="X914" s="12">
        <f t="shared" si="88"/>
        <v>0.14738202973497092</v>
      </c>
    </row>
    <row r="915" spans="1:24">
      <c r="A915" s="17" t="str">
        <f>VLOOKUP(C915,'Current OBD'!$B$6:$K$2098,4,0)</f>
        <v>King</v>
      </c>
      <c r="B915" s="17" t="str">
        <f>VLOOKUP(C915,'Current OBD'!$B$6:$K$2098,3,0)</f>
        <v>17-411</v>
      </c>
      <c r="C915" s="18">
        <v>660969</v>
      </c>
      <c r="D915" s="8" t="s">
        <v>2016</v>
      </c>
      <c r="E915" s="20" t="str">
        <f>IF(VLOOKUP(C915,'Current OBD'!$B$6:$AL$2097,23,0)="Yes","PK"," ")</f>
        <v xml:space="preserve"> </v>
      </c>
      <c r="F915" s="20" t="str">
        <f>IF(VLOOKUP(C915,'Current OBD'!$B$6:$AL$2097,24,0)="Yes","K"," ")</f>
        <v>K</v>
      </c>
      <c r="G915" s="20" t="str">
        <f>IF(VLOOKUP(C915,'Current OBD'!$B$6:$AL$2097,25,0)="Yes","1"," ")</f>
        <v>1</v>
      </c>
      <c r="H915" s="20" t="str">
        <f>IF(VLOOKUP(C915,'Current OBD'!$B$6:$AL$2097,26,0)="Yes","2"," ")</f>
        <v>2</v>
      </c>
      <c r="I915" s="20" t="str">
        <f>IF(VLOOKUP(C915,'Current OBD'!$B$6:$AL$2097,27,0)="Yes","3"," ")</f>
        <v>3</v>
      </c>
      <c r="J915" s="20" t="str">
        <f>IF(VLOOKUP(C915,'Current OBD'!$B$6:$AL$2097,28,0)="Yes","4"," ")</f>
        <v>4</v>
      </c>
      <c r="K915" s="20" t="str">
        <f>IF(VLOOKUP(C915,'Current OBD'!$B$6:$AL$2097,29,0)="Yes","5"," ")</f>
        <v>5</v>
      </c>
      <c r="L915" s="20" t="str">
        <f>IF(VLOOKUP(C915,'Current OBD'!$B$6:$AL$2097,30,0)="Yes","6"," ")</f>
        <v xml:space="preserve"> </v>
      </c>
      <c r="M915" s="20" t="str">
        <f>IF(VLOOKUP(C915,'Current OBD'!$B$6:$AL$2097,31,0)="Yes","7"," ")</f>
        <v xml:space="preserve"> </v>
      </c>
      <c r="N915" s="20" t="str">
        <f>IF(VLOOKUP(C915,'Current OBD'!$B$6:$AL$2097,32,0)="Yes","8"," ")</f>
        <v xml:space="preserve"> </v>
      </c>
      <c r="O915" s="20" t="str">
        <f>IF(VLOOKUP(C915,'Current OBD'!$B$6:$AL$2097,33,0)="Yes","9"," ")</f>
        <v xml:space="preserve"> </v>
      </c>
      <c r="P915" s="20" t="str">
        <f>IF(VLOOKUP(C915,'Current OBD'!$B$6:$AL$2097,34,0)="Yes","10"," ")</f>
        <v xml:space="preserve"> </v>
      </c>
      <c r="Q915" s="20" t="str">
        <f>IF(VLOOKUP(C915,'Current OBD'!$B$6:$AL$2097,35,0)="Yes","11"," ")</f>
        <v xml:space="preserve"> </v>
      </c>
      <c r="R915" s="20" t="str">
        <f>IF(VLOOKUP(C915,'Current OBD'!$B$6:$AL$2097,36,0)="Yes","12"," ")</f>
        <v xml:space="preserve"> </v>
      </c>
      <c r="S915" s="44">
        <v>49</v>
      </c>
      <c r="T915" s="44">
        <v>10</v>
      </c>
      <c r="U915" s="44">
        <v>452</v>
      </c>
      <c r="V915" s="12">
        <f t="shared" si="86"/>
        <v>0.1084070796460177</v>
      </c>
      <c r="W915" s="12">
        <f t="shared" si="87"/>
        <v>2.2123893805309734E-2</v>
      </c>
      <c r="X915" s="12">
        <f t="shared" si="88"/>
        <v>0.13053097345132744</v>
      </c>
    </row>
    <row r="916" spans="1:24">
      <c r="A916" s="17" t="str">
        <f>VLOOKUP(C916,'Current OBD'!$B$6:$K$2098,4,0)</f>
        <v>King</v>
      </c>
      <c r="B916" s="17" t="str">
        <f>VLOOKUP(C916,'Current OBD'!$B$6:$K$2098,3,0)</f>
        <v>17-411</v>
      </c>
      <c r="C916" s="18">
        <v>660974</v>
      </c>
      <c r="D916" s="8" t="s">
        <v>2018</v>
      </c>
      <c r="E916" s="20" t="str">
        <f>IF(VLOOKUP(C916,'Current OBD'!$B$6:$AL$2097,23,0)="Yes","PK"," ")</f>
        <v xml:space="preserve"> </v>
      </c>
      <c r="F916" s="20" t="str">
        <f>IF(VLOOKUP(C916,'Current OBD'!$B$6:$AL$2097,24,0)="Yes","K"," ")</f>
        <v xml:space="preserve"> </v>
      </c>
      <c r="G916" s="20" t="str">
        <f>IF(VLOOKUP(C916,'Current OBD'!$B$6:$AL$2097,25,0)="Yes","1"," ")</f>
        <v xml:space="preserve"> </v>
      </c>
      <c r="H916" s="20" t="str">
        <f>IF(VLOOKUP(C916,'Current OBD'!$B$6:$AL$2097,26,0)="Yes","2"," ")</f>
        <v xml:space="preserve"> </v>
      </c>
      <c r="I916" s="20" t="str">
        <f>IF(VLOOKUP(C916,'Current OBD'!$B$6:$AL$2097,27,0)="Yes","3"," ")</f>
        <v xml:space="preserve"> </v>
      </c>
      <c r="J916" s="20" t="str">
        <f>IF(VLOOKUP(C916,'Current OBD'!$B$6:$AL$2097,28,0)="Yes","4"," ")</f>
        <v xml:space="preserve"> </v>
      </c>
      <c r="K916" s="20" t="str">
        <f>IF(VLOOKUP(C916,'Current OBD'!$B$6:$AL$2097,29,0)="Yes","5"," ")</f>
        <v xml:space="preserve"> </v>
      </c>
      <c r="L916" s="20" t="str">
        <f>IF(VLOOKUP(C916,'Current OBD'!$B$6:$AL$2097,30,0)="Yes","6"," ")</f>
        <v>6</v>
      </c>
      <c r="M916" s="20" t="str">
        <f>IF(VLOOKUP(C916,'Current OBD'!$B$6:$AL$2097,31,0)="Yes","7"," ")</f>
        <v>7</v>
      </c>
      <c r="N916" s="20" t="str">
        <f>IF(VLOOKUP(C916,'Current OBD'!$B$6:$AL$2097,32,0)="Yes","8"," ")</f>
        <v>8</v>
      </c>
      <c r="O916" s="20" t="str">
        <f>IF(VLOOKUP(C916,'Current OBD'!$B$6:$AL$2097,33,0)="Yes","9"," ")</f>
        <v xml:space="preserve"> </v>
      </c>
      <c r="P916" s="20" t="str">
        <f>IF(VLOOKUP(C916,'Current OBD'!$B$6:$AL$2097,34,0)="Yes","10"," ")</f>
        <v xml:space="preserve"> </v>
      </c>
      <c r="Q916" s="20" t="str">
        <f>IF(VLOOKUP(C916,'Current OBD'!$B$6:$AL$2097,35,0)="Yes","11"," ")</f>
        <v xml:space="preserve"> </v>
      </c>
      <c r="R916" s="20" t="str">
        <f>IF(VLOOKUP(C916,'Current OBD'!$B$6:$AL$2097,36,0)="Yes","12"," ")</f>
        <v xml:space="preserve"> </v>
      </c>
      <c r="S916" s="44">
        <v>100</v>
      </c>
      <c r="T916" s="44">
        <v>29</v>
      </c>
      <c r="U916" s="44">
        <v>841</v>
      </c>
      <c r="V916" s="12">
        <f t="shared" si="86"/>
        <v>0.11890606420927467</v>
      </c>
      <c r="W916" s="12">
        <f t="shared" si="87"/>
        <v>3.4482758620689655E-2</v>
      </c>
      <c r="X916" s="12">
        <f t="shared" si="88"/>
        <v>0.15338882282996433</v>
      </c>
    </row>
    <row r="917" spans="1:24">
      <c r="A917" s="17" t="str">
        <f>VLOOKUP(C917,'Current OBD'!$B$6:$K$2098,4,0)</f>
        <v>King</v>
      </c>
      <c r="B917" s="17" t="str">
        <f>VLOOKUP(C917,'Current OBD'!$B$6:$K$2098,3,0)</f>
        <v>17-411</v>
      </c>
      <c r="C917" s="18">
        <v>663020</v>
      </c>
      <c r="D917" s="8" t="s">
        <v>2020</v>
      </c>
      <c r="E917" s="20" t="str">
        <f>IF(VLOOKUP(C917,'Current OBD'!$B$6:$AL$2097,23,0)="Yes","PK"," ")</f>
        <v xml:space="preserve"> </v>
      </c>
      <c r="F917" s="20" t="str">
        <f>IF(VLOOKUP(C917,'Current OBD'!$B$6:$AL$2097,24,0)="Yes","K"," ")</f>
        <v>K</v>
      </c>
      <c r="G917" s="20" t="str">
        <f>IF(VLOOKUP(C917,'Current OBD'!$B$6:$AL$2097,25,0)="Yes","1"," ")</f>
        <v>1</v>
      </c>
      <c r="H917" s="20" t="str">
        <f>IF(VLOOKUP(C917,'Current OBD'!$B$6:$AL$2097,26,0)="Yes","2"," ")</f>
        <v>2</v>
      </c>
      <c r="I917" s="20" t="str">
        <f>IF(VLOOKUP(C917,'Current OBD'!$B$6:$AL$2097,27,0)="Yes","3"," ")</f>
        <v>3</v>
      </c>
      <c r="J917" s="20" t="str">
        <f>IF(VLOOKUP(C917,'Current OBD'!$B$6:$AL$2097,28,0)="Yes","4"," ")</f>
        <v>4</v>
      </c>
      <c r="K917" s="20" t="str">
        <f>IF(VLOOKUP(C917,'Current OBD'!$B$6:$AL$2097,29,0)="Yes","5"," ")</f>
        <v>5</v>
      </c>
      <c r="L917" s="20" t="str">
        <f>IF(VLOOKUP(C917,'Current OBD'!$B$6:$AL$2097,30,0)="Yes","6"," ")</f>
        <v xml:space="preserve"> </v>
      </c>
      <c r="M917" s="20" t="str">
        <f>IF(VLOOKUP(C917,'Current OBD'!$B$6:$AL$2097,31,0)="Yes","7"," ")</f>
        <v xml:space="preserve"> </v>
      </c>
      <c r="N917" s="20" t="str">
        <f>IF(VLOOKUP(C917,'Current OBD'!$B$6:$AL$2097,32,0)="Yes","8"," ")</f>
        <v xml:space="preserve"> </v>
      </c>
      <c r="O917" s="20" t="str">
        <f>IF(VLOOKUP(C917,'Current OBD'!$B$6:$AL$2097,33,0)="Yes","9"," ")</f>
        <v xml:space="preserve"> </v>
      </c>
      <c r="P917" s="20" t="str">
        <f>IF(VLOOKUP(C917,'Current OBD'!$B$6:$AL$2097,34,0)="Yes","10"," ")</f>
        <v xml:space="preserve"> </v>
      </c>
      <c r="Q917" s="20" t="str">
        <f>IF(VLOOKUP(C917,'Current OBD'!$B$6:$AL$2097,35,0)="Yes","11"," ")</f>
        <v xml:space="preserve"> </v>
      </c>
      <c r="R917" s="20" t="str">
        <f>IF(VLOOKUP(C917,'Current OBD'!$B$6:$AL$2097,36,0)="Yes","12"," ")</f>
        <v xml:space="preserve"> </v>
      </c>
      <c r="S917" s="44">
        <v>47</v>
      </c>
      <c r="T917" s="44">
        <v>18</v>
      </c>
      <c r="U917" s="44">
        <v>463</v>
      </c>
      <c r="V917" s="12">
        <f t="shared" si="86"/>
        <v>0.10151187904967603</v>
      </c>
      <c r="W917" s="12">
        <f t="shared" si="87"/>
        <v>3.8876889848812095E-2</v>
      </c>
      <c r="X917" s="12">
        <f t="shared" si="88"/>
        <v>0.14038876889848811</v>
      </c>
    </row>
    <row r="918" spans="1:24">
      <c r="A918" s="17" t="str">
        <f>VLOOKUP(C918,'Current OBD'!$B$6:$K$2098,4,0)</f>
        <v>King</v>
      </c>
      <c r="B918" s="17" t="str">
        <f>VLOOKUP(C918,'Current OBD'!$B$6:$K$2098,3,0)</f>
        <v>17-411</v>
      </c>
      <c r="C918" s="18">
        <v>687647</v>
      </c>
      <c r="D918" s="8" t="s">
        <v>2025</v>
      </c>
      <c r="E918" s="20" t="str">
        <f>IF(VLOOKUP(C918,'Current OBD'!$B$6:$AL$2097,23,0)="Yes","PK"," ")</f>
        <v xml:space="preserve"> </v>
      </c>
      <c r="F918" s="20" t="str">
        <f>IF(VLOOKUP(C918,'Current OBD'!$B$6:$AL$2097,24,0)="Yes","K"," ")</f>
        <v xml:space="preserve"> </v>
      </c>
      <c r="G918" s="20" t="str">
        <f>IF(VLOOKUP(C918,'Current OBD'!$B$6:$AL$2097,25,0)="Yes","1"," ")</f>
        <v xml:space="preserve"> </v>
      </c>
      <c r="H918" s="20" t="str">
        <f>IF(VLOOKUP(C918,'Current OBD'!$B$6:$AL$2097,26,0)="Yes","2"," ")</f>
        <v xml:space="preserve"> </v>
      </c>
      <c r="I918" s="20" t="str">
        <f>IF(VLOOKUP(C918,'Current OBD'!$B$6:$AL$2097,27,0)="Yes","3"," ")</f>
        <v xml:space="preserve"> </v>
      </c>
      <c r="J918" s="20" t="str">
        <f>IF(VLOOKUP(C918,'Current OBD'!$B$6:$AL$2097,28,0)="Yes","4"," ")</f>
        <v xml:space="preserve"> </v>
      </c>
      <c r="K918" s="20" t="str">
        <f>IF(VLOOKUP(C918,'Current OBD'!$B$6:$AL$2097,29,0)="Yes","5"," ")</f>
        <v xml:space="preserve"> </v>
      </c>
      <c r="L918" s="20" t="str">
        <f>IF(VLOOKUP(C918,'Current OBD'!$B$6:$AL$2097,30,0)="Yes","6"," ")</f>
        <v>6</v>
      </c>
      <c r="M918" s="20" t="str">
        <f>IF(VLOOKUP(C918,'Current OBD'!$B$6:$AL$2097,31,0)="Yes","7"," ")</f>
        <v>7</v>
      </c>
      <c r="N918" s="20" t="str">
        <f>IF(VLOOKUP(C918,'Current OBD'!$B$6:$AL$2097,32,0)="Yes","8"," ")</f>
        <v>8</v>
      </c>
      <c r="O918" s="20" t="str">
        <f>IF(VLOOKUP(C918,'Current OBD'!$B$6:$AL$2097,33,0)="Yes","9"," ")</f>
        <v xml:space="preserve"> </v>
      </c>
      <c r="P918" s="20" t="str">
        <f>IF(VLOOKUP(C918,'Current OBD'!$B$6:$AL$2097,34,0)="Yes","10"," ")</f>
        <v xml:space="preserve"> </v>
      </c>
      <c r="Q918" s="20" t="str">
        <f>IF(VLOOKUP(C918,'Current OBD'!$B$6:$AL$2097,35,0)="Yes","11"," ")</f>
        <v xml:space="preserve"> </v>
      </c>
      <c r="R918" s="20" t="str">
        <f>IF(VLOOKUP(C918,'Current OBD'!$B$6:$AL$2097,36,0)="Yes","12"," ")</f>
        <v xml:space="preserve"> </v>
      </c>
      <c r="S918" s="44">
        <v>43</v>
      </c>
      <c r="T918" s="44">
        <v>11</v>
      </c>
      <c r="U918" s="44">
        <v>651</v>
      </c>
      <c r="V918" s="12">
        <f t="shared" si="86"/>
        <v>6.6052227342549924E-2</v>
      </c>
      <c r="W918" s="12">
        <f t="shared" si="87"/>
        <v>1.6897081413210446E-2</v>
      </c>
      <c r="X918" s="12">
        <f t="shared" si="88"/>
        <v>8.294930875576037E-2</v>
      </c>
    </row>
    <row r="919" spans="1:24">
      <c r="A919" s="17" t="s">
        <v>153</v>
      </c>
      <c r="B919" s="17" t="str">
        <f>VLOOKUP(C919,'Current OBD'!$B$6:$K$2098,3,0)</f>
        <v>17-411</v>
      </c>
      <c r="C919" s="18">
        <v>660975</v>
      </c>
      <c r="D919" s="8" t="s">
        <v>2026</v>
      </c>
      <c r="E919" s="20" t="str">
        <f>IF(VLOOKUP(C919,'Current OBD'!$B$6:$AL$2097,23,0)="Yes","PK"," ")</f>
        <v xml:space="preserve"> </v>
      </c>
      <c r="F919" s="20" t="str">
        <f>IF(VLOOKUP(C919,'Current OBD'!$B$6:$AL$2097,24,0)="Yes","K"," ")</f>
        <v xml:space="preserve"> </v>
      </c>
      <c r="G919" s="20" t="str">
        <f>IF(VLOOKUP(C919,'Current OBD'!$B$6:$AL$2097,25,0)="Yes","1"," ")</f>
        <v xml:space="preserve"> </v>
      </c>
      <c r="H919" s="20" t="str">
        <f>IF(VLOOKUP(C919,'Current OBD'!$B$6:$AL$2097,26,0)="Yes","2"," ")</f>
        <v xml:space="preserve"> </v>
      </c>
      <c r="I919" s="20" t="str">
        <f>IF(VLOOKUP(C919,'Current OBD'!$B$6:$AL$2097,27,0)="Yes","3"," ")</f>
        <v xml:space="preserve"> </v>
      </c>
      <c r="J919" s="20" t="str">
        <f>IF(VLOOKUP(C919,'Current OBD'!$B$6:$AL$2097,28,0)="Yes","4"," ")</f>
        <v xml:space="preserve"> </v>
      </c>
      <c r="K919" s="20" t="str">
        <f>IF(VLOOKUP(C919,'Current OBD'!$B$6:$AL$2097,29,0)="Yes","5"," ")</f>
        <v xml:space="preserve"> </v>
      </c>
      <c r="L919" s="20" t="str">
        <f>IF(VLOOKUP(C919,'Current OBD'!$B$6:$AL$2097,30,0)="Yes","6"," ")</f>
        <v>6</v>
      </c>
      <c r="M919" s="20" t="str">
        <f>IF(VLOOKUP(C919,'Current OBD'!$B$6:$AL$2097,31,0)="Yes","7"," ")</f>
        <v>7</v>
      </c>
      <c r="N919" s="20" t="str">
        <f>IF(VLOOKUP(C919,'Current OBD'!$B$6:$AL$2097,32,0)="Yes","8"," ")</f>
        <v>8</v>
      </c>
      <c r="O919" s="20" t="str">
        <f>IF(VLOOKUP(C919,'Current OBD'!$B$6:$AL$2097,33,0)="Yes","9"," ")</f>
        <v xml:space="preserve"> </v>
      </c>
      <c r="P919" s="20" t="str">
        <f>IF(VLOOKUP(C919,'Current OBD'!$B$6:$AL$2097,34,0)="Yes","10"," ")</f>
        <v xml:space="preserve"> </v>
      </c>
      <c r="Q919" s="20" t="str">
        <f>IF(VLOOKUP(C919,'Current OBD'!$B$6:$AL$2097,35,0)="Yes","11"," ")</f>
        <v xml:space="preserve"> </v>
      </c>
      <c r="R919" s="20" t="str">
        <f>IF(VLOOKUP(C919,'Current OBD'!$B$6:$AL$2097,36,0)="Yes","12"," ")</f>
        <v xml:space="preserve"> </v>
      </c>
      <c r="S919" s="44">
        <v>30</v>
      </c>
      <c r="T919" s="44">
        <v>22</v>
      </c>
      <c r="U919" s="44">
        <v>950</v>
      </c>
      <c r="V919" s="12">
        <f t="shared" si="86"/>
        <v>3.1578947368421054E-2</v>
      </c>
      <c r="W919" s="12">
        <f t="shared" si="87"/>
        <v>2.3157894736842106E-2</v>
      </c>
      <c r="X919" s="12">
        <f t="shared" si="88"/>
        <v>5.473684210526316E-2</v>
      </c>
    </row>
    <row r="920" spans="1:24">
      <c r="A920" s="17" t="str">
        <f>VLOOKUP(C920,'Current OBD'!$B$6:$K$2098,4,0)</f>
        <v>King</v>
      </c>
      <c r="B920" s="17" t="str">
        <f>VLOOKUP(C920,'Current OBD'!$B$6:$K$2098,3,0)</f>
        <v>17-411</v>
      </c>
      <c r="C920" s="18">
        <v>660979</v>
      </c>
      <c r="D920" s="8" t="s">
        <v>2028</v>
      </c>
      <c r="E920" s="20" t="str">
        <f>IF(VLOOKUP(C920,'Current OBD'!$B$6:$AL$2097,23,0)="Yes","PK"," ")</f>
        <v xml:space="preserve"> </v>
      </c>
      <c r="F920" s="20" t="str">
        <f>IF(VLOOKUP(C920,'Current OBD'!$B$6:$AL$2097,24,0)="Yes","K"," ")</f>
        <v xml:space="preserve"> </v>
      </c>
      <c r="G920" s="20" t="str">
        <f>IF(VLOOKUP(C920,'Current OBD'!$B$6:$AL$2097,25,0)="Yes","1"," ")</f>
        <v xml:space="preserve"> </v>
      </c>
      <c r="H920" s="20" t="str">
        <f>IF(VLOOKUP(C920,'Current OBD'!$B$6:$AL$2097,26,0)="Yes","2"," ")</f>
        <v xml:space="preserve"> </v>
      </c>
      <c r="I920" s="20" t="str">
        <f>IF(VLOOKUP(C920,'Current OBD'!$B$6:$AL$2097,27,0)="Yes","3"," ")</f>
        <v xml:space="preserve"> </v>
      </c>
      <c r="J920" s="20" t="str">
        <f>IF(VLOOKUP(C920,'Current OBD'!$B$6:$AL$2097,28,0)="Yes","4"," ")</f>
        <v xml:space="preserve"> </v>
      </c>
      <c r="K920" s="20" t="str">
        <f>IF(VLOOKUP(C920,'Current OBD'!$B$6:$AL$2097,29,0)="Yes","5"," ")</f>
        <v xml:space="preserve"> </v>
      </c>
      <c r="L920" s="20" t="str">
        <f>IF(VLOOKUP(C920,'Current OBD'!$B$6:$AL$2097,30,0)="Yes","6"," ")</f>
        <v xml:space="preserve"> </v>
      </c>
      <c r="M920" s="20" t="str">
        <f>IF(VLOOKUP(C920,'Current OBD'!$B$6:$AL$2097,31,0)="Yes","7"," ")</f>
        <v xml:space="preserve"> </v>
      </c>
      <c r="N920" s="20" t="str">
        <f>IF(VLOOKUP(C920,'Current OBD'!$B$6:$AL$2097,32,0)="Yes","8"," ")</f>
        <v xml:space="preserve"> </v>
      </c>
      <c r="O920" s="20" t="str">
        <f>IF(VLOOKUP(C920,'Current OBD'!$B$6:$AL$2097,33,0)="Yes","9"," ")</f>
        <v>9</v>
      </c>
      <c r="P920" s="20" t="str">
        <f>IF(VLOOKUP(C920,'Current OBD'!$B$6:$AL$2097,34,0)="Yes","10"," ")</f>
        <v>10</v>
      </c>
      <c r="Q920" s="20" t="str">
        <f>IF(VLOOKUP(C920,'Current OBD'!$B$6:$AL$2097,35,0)="Yes","11"," ")</f>
        <v>11</v>
      </c>
      <c r="R920" s="20" t="str">
        <f>IF(VLOOKUP(C920,'Current OBD'!$B$6:$AL$2097,36,0)="Yes","12"," ")</f>
        <v>12</v>
      </c>
      <c r="S920" s="44">
        <v>111</v>
      </c>
      <c r="T920" s="44">
        <v>32</v>
      </c>
      <c r="U920" s="44">
        <v>2219</v>
      </c>
      <c r="V920" s="12">
        <f t="shared" si="86"/>
        <v>5.0022532672374942E-2</v>
      </c>
      <c r="W920" s="12">
        <f t="shared" si="87"/>
        <v>1.4420910319963948E-2</v>
      </c>
      <c r="X920" s="12">
        <f t="shared" si="88"/>
        <v>6.4443442992338895E-2</v>
      </c>
    </row>
    <row r="921" spans="1:24">
      <c r="A921" s="17" t="str">
        <f>VLOOKUP(C921,'Current OBD'!$B$6:$K$2098,4,0)</f>
        <v>King</v>
      </c>
      <c r="B921" s="17" t="str">
        <f>VLOOKUP(C921,'Current OBD'!$B$6:$K$2098,3,0)</f>
        <v>17-411</v>
      </c>
      <c r="C921" s="18">
        <v>660970</v>
      </c>
      <c r="D921" s="8" t="s">
        <v>2030</v>
      </c>
      <c r="E921" s="20" t="str">
        <f>IF(VLOOKUP(C921,'Current OBD'!$B$6:$AL$2097,23,0)="Yes","PK"," ")</f>
        <v xml:space="preserve"> </v>
      </c>
      <c r="F921" s="20" t="str">
        <f>IF(VLOOKUP(C921,'Current OBD'!$B$6:$AL$2097,24,0)="Yes","K"," ")</f>
        <v>K</v>
      </c>
      <c r="G921" s="20" t="str">
        <f>IF(VLOOKUP(C921,'Current OBD'!$B$6:$AL$2097,25,0)="Yes","1"," ")</f>
        <v>1</v>
      </c>
      <c r="H921" s="20" t="str">
        <f>IF(VLOOKUP(C921,'Current OBD'!$B$6:$AL$2097,26,0)="Yes","2"," ")</f>
        <v>2</v>
      </c>
      <c r="I921" s="20" t="str">
        <f>IF(VLOOKUP(C921,'Current OBD'!$B$6:$AL$2097,27,0)="Yes","3"," ")</f>
        <v>3</v>
      </c>
      <c r="J921" s="20" t="str">
        <f>IF(VLOOKUP(C921,'Current OBD'!$B$6:$AL$2097,28,0)="Yes","4"," ")</f>
        <v>4</v>
      </c>
      <c r="K921" s="20" t="str">
        <f>IF(VLOOKUP(C921,'Current OBD'!$B$6:$AL$2097,29,0)="Yes","5"," ")</f>
        <v>5</v>
      </c>
      <c r="L921" s="20" t="str">
        <f>IF(VLOOKUP(C921,'Current OBD'!$B$6:$AL$2097,30,0)="Yes","6"," ")</f>
        <v xml:space="preserve"> </v>
      </c>
      <c r="M921" s="20" t="str">
        <f>IF(VLOOKUP(C921,'Current OBD'!$B$6:$AL$2097,31,0)="Yes","7"," ")</f>
        <v xml:space="preserve"> </v>
      </c>
      <c r="N921" s="20" t="str">
        <f>IF(VLOOKUP(C921,'Current OBD'!$B$6:$AL$2097,32,0)="Yes","8"," ")</f>
        <v xml:space="preserve"> </v>
      </c>
      <c r="O921" s="20" t="str">
        <f>IF(VLOOKUP(C921,'Current OBD'!$B$6:$AL$2097,33,0)="Yes","9"," ")</f>
        <v xml:space="preserve"> </v>
      </c>
      <c r="P921" s="20" t="str">
        <f>IF(VLOOKUP(C921,'Current OBD'!$B$6:$AL$2097,34,0)="Yes","10"," ")</f>
        <v xml:space="preserve"> </v>
      </c>
      <c r="Q921" s="20" t="str">
        <f>IF(VLOOKUP(C921,'Current OBD'!$B$6:$AL$2097,35,0)="Yes","11"," ")</f>
        <v xml:space="preserve"> </v>
      </c>
      <c r="R921" s="20" t="str">
        <f>IF(VLOOKUP(C921,'Current OBD'!$B$6:$AL$2097,36,0)="Yes","12"," ")</f>
        <v xml:space="preserve"> </v>
      </c>
      <c r="S921" s="44">
        <v>37</v>
      </c>
      <c r="T921" s="44">
        <v>8</v>
      </c>
      <c r="U921" s="44">
        <v>570</v>
      </c>
      <c r="V921" s="12">
        <f t="shared" si="86"/>
        <v>6.491228070175438E-2</v>
      </c>
      <c r="W921" s="12">
        <f t="shared" si="87"/>
        <v>1.4035087719298246E-2</v>
      </c>
      <c r="X921" s="12">
        <f t="shared" si="88"/>
        <v>7.8947368421052627E-2</v>
      </c>
    </row>
    <row r="922" spans="1:24">
      <c r="A922" s="17" t="str">
        <f>VLOOKUP(C922,'Current OBD'!$B$6:$K$2098,4,0)</f>
        <v>King</v>
      </c>
      <c r="B922" s="17" t="str">
        <f>VLOOKUP(C922,'Current OBD'!$B$6:$K$2098,3,0)</f>
        <v>17-411</v>
      </c>
      <c r="C922" s="18">
        <v>660971</v>
      </c>
      <c r="D922" s="8" t="s">
        <v>795</v>
      </c>
      <c r="E922" s="20" t="str">
        <f>IF(VLOOKUP(C922,'Current OBD'!$B$6:$AL$2097,23,0)="Yes","PK"," ")</f>
        <v xml:space="preserve"> </v>
      </c>
      <c r="F922" s="20" t="str">
        <f>IF(VLOOKUP(C922,'Current OBD'!$B$6:$AL$2097,24,0)="Yes","K"," ")</f>
        <v>K</v>
      </c>
      <c r="G922" s="20" t="str">
        <f>IF(VLOOKUP(C922,'Current OBD'!$B$6:$AL$2097,25,0)="Yes","1"," ")</f>
        <v>1</v>
      </c>
      <c r="H922" s="20" t="str">
        <f>IF(VLOOKUP(C922,'Current OBD'!$B$6:$AL$2097,26,0)="Yes","2"," ")</f>
        <v>2</v>
      </c>
      <c r="I922" s="20" t="str">
        <f>IF(VLOOKUP(C922,'Current OBD'!$B$6:$AL$2097,27,0)="Yes","3"," ")</f>
        <v>3</v>
      </c>
      <c r="J922" s="20" t="str">
        <f>IF(VLOOKUP(C922,'Current OBD'!$B$6:$AL$2097,28,0)="Yes","4"," ")</f>
        <v>4</v>
      </c>
      <c r="K922" s="20" t="str">
        <f>IF(VLOOKUP(C922,'Current OBD'!$B$6:$AL$2097,29,0)="Yes","5"," ")</f>
        <v>5</v>
      </c>
      <c r="L922" s="20" t="str">
        <f>IF(VLOOKUP(C922,'Current OBD'!$B$6:$AL$2097,30,0)="Yes","6"," ")</f>
        <v xml:space="preserve"> </v>
      </c>
      <c r="M922" s="20" t="str">
        <f>IF(VLOOKUP(C922,'Current OBD'!$B$6:$AL$2097,31,0)="Yes","7"," ")</f>
        <v xml:space="preserve"> </v>
      </c>
      <c r="N922" s="20" t="str">
        <f>IF(VLOOKUP(C922,'Current OBD'!$B$6:$AL$2097,32,0)="Yes","8"," ")</f>
        <v xml:space="preserve"> </v>
      </c>
      <c r="O922" s="20" t="str">
        <f>IF(VLOOKUP(C922,'Current OBD'!$B$6:$AL$2097,33,0)="Yes","9"," ")</f>
        <v xml:space="preserve"> </v>
      </c>
      <c r="P922" s="20" t="str">
        <f>IF(VLOOKUP(C922,'Current OBD'!$B$6:$AL$2097,34,0)="Yes","10"," ")</f>
        <v xml:space="preserve"> </v>
      </c>
      <c r="Q922" s="20" t="str">
        <f>IF(VLOOKUP(C922,'Current OBD'!$B$6:$AL$2097,35,0)="Yes","11"," ")</f>
        <v xml:space="preserve"> </v>
      </c>
      <c r="R922" s="20" t="str">
        <f>IF(VLOOKUP(C922,'Current OBD'!$B$6:$AL$2097,36,0)="Yes","12"," ")</f>
        <v xml:space="preserve"> </v>
      </c>
      <c r="S922" s="44">
        <v>91</v>
      </c>
      <c r="T922" s="44">
        <v>14</v>
      </c>
      <c r="U922" s="44">
        <v>529</v>
      </c>
      <c r="V922" s="12">
        <f t="shared" si="86"/>
        <v>0.17202268431001891</v>
      </c>
      <c r="W922" s="12">
        <f t="shared" si="87"/>
        <v>2.6465028355387523E-2</v>
      </c>
      <c r="X922" s="12">
        <f t="shared" si="88"/>
        <v>0.19848771266540643</v>
      </c>
    </row>
    <row r="923" spans="1:24">
      <c r="A923" s="26" t="s">
        <v>153</v>
      </c>
      <c r="B923" s="26" t="s">
        <v>4312</v>
      </c>
      <c r="C923" s="10">
        <v>159939</v>
      </c>
      <c r="D923" s="13" t="s">
        <v>4311</v>
      </c>
      <c r="E923" s="19"/>
      <c r="F923" s="19"/>
      <c r="G923" s="19"/>
      <c r="H923" s="19"/>
      <c r="I923" s="19"/>
      <c r="J923" s="19"/>
      <c r="K923" s="19"/>
      <c r="L923" s="19"/>
      <c r="M923" s="19"/>
      <c r="N923" s="19"/>
      <c r="O923" s="19"/>
      <c r="P923" s="19"/>
      <c r="Q923" s="19"/>
      <c r="R923" s="19"/>
      <c r="S923" s="43">
        <v>2409</v>
      </c>
      <c r="T923" s="43">
        <v>559</v>
      </c>
      <c r="U923" s="43">
        <v>9524</v>
      </c>
      <c r="V923" s="14"/>
      <c r="W923" s="14"/>
      <c r="X923" s="14">
        <f t="shared" si="88"/>
        <v>0.31163376732465353</v>
      </c>
    </row>
    <row r="924" spans="1:24">
      <c r="A924" s="17" t="str">
        <f>VLOOKUP(C924,'Current OBD'!$B$6:$K$2098,4,0)</f>
        <v>King</v>
      </c>
      <c r="B924" s="17" t="str">
        <f>VLOOKUP(C924,'Current OBD'!$B$6:$K$2098,3,0)</f>
        <v>17-412</v>
      </c>
      <c r="C924" s="18">
        <v>661431</v>
      </c>
      <c r="D924" s="8" t="s">
        <v>4313</v>
      </c>
      <c r="E924" s="20" t="str">
        <f>IF(VLOOKUP(C924,'Current OBD'!$B$6:$AL$2097,23,0)="Yes","PK"," ")</f>
        <v xml:space="preserve"> </v>
      </c>
      <c r="F924" s="20" t="str">
        <f>IF(VLOOKUP(C924,'Current OBD'!$B$6:$AL$2097,24,0)="Yes","K"," ")</f>
        <v xml:space="preserve"> </v>
      </c>
      <c r="G924" s="20" t="str">
        <f>IF(VLOOKUP(C924,'Current OBD'!$B$6:$AL$2097,25,0)="Yes","1"," ")</f>
        <v xml:space="preserve"> </v>
      </c>
      <c r="H924" s="20" t="str">
        <f>IF(VLOOKUP(C924,'Current OBD'!$B$6:$AL$2097,26,0)="Yes","2"," ")</f>
        <v xml:space="preserve"> </v>
      </c>
      <c r="I924" s="20" t="str">
        <f>IF(VLOOKUP(C924,'Current OBD'!$B$6:$AL$2097,27,0)="Yes","3"," ")</f>
        <v xml:space="preserve"> </v>
      </c>
      <c r="J924" s="20" t="str">
        <f>IF(VLOOKUP(C924,'Current OBD'!$B$6:$AL$2097,28,0)="Yes","4"," ")</f>
        <v xml:space="preserve"> </v>
      </c>
      <c r="K924" s="20" t="str">
        <f>IF(VLOOKUP(C924,'Current OBD'!$B$6:$AL$2097,29,0)="Yes","5"," ")</f>
        <v xml:space="preserve"> </v>
      </c>
      <c r="L924" s="20" t="str">
        <f>IF(VLOOKUP(C924,'Current OBD'!$B$6:$AL$2097,30,0)="Yes","6"," ")</f>
        <v>6</v>
      </c>
      <c r="M924" s="20" t="str">
        <f>IF(VLOOKUP(C924,'Current OBD'!$B$6:$AL$2097,31,0)="Yes","7"," ")</f>
        <v>7</v>
      </c>
      <c r="N924" s="20" t="str">
        <f>IF(VLOOKUP(C924,'Current OBD'!$B$6:$AL$2097,32,0)="Yes","8"," ")</f>
        <v>8</v>
      </c>
      <c r="O924" s="20" t="str">
        <f>IF(VLOOKUP(C924,'Current OBD'!$B$6:$AL$2097,33,0)="Yes","9"," ")</f>
        <v xml:space="preserve"> </v>
      </c>
      <c r="P924" s="20" t="str">
        <f>IF(VLOOKUP(C924,'Current OBD'!$B$6:$AL$2097,34,0)="Yes","10"," ")</f>
        <v xml:space="preserve"> </v>
      </c>
      <c r="Q924" s="20" t="str">
        <f>IF(VLOOKUP(C924,'Current OBD'!$B$6:$AL$2097,35,0)="Yes","11"," ")</f>
        <v xml:space="preserve"> </v>
      </c>
      <c r="R924" s="20" t="str">
        <f>IF(VLOOKUP(C924,'Current OBD'!$B$6:$AL$2097,36,0)="Yes","12"," ")</f>
        <v xml:space="preserve"> </v>
      </c>
      <c r="S924" s="44">
        <v>199</v>
      </c>
      <c r="T924" s="44">
        <v>56</v>
      </c>
      <c r="U924" s="44">
        <v>1005</v>
      </c>
      <c r="V924" s="12">
        <f t="shared" ref="V924:V938" si="89">S924/U924</f>
        <v>0.19800995024875623</v>
      </c>
      <c r="W924" s="12">
        <f t="shared" ref="W924:W938" si="90">T924/U924</f>
        <v>5.5721393034825872E-2</v>
      </c>
      <c r="X924" s="12">
        <f t="shared" si="88"/>
        <v>0.2537313432835821</v>
      </c>
    </row>
    <row r="925" spans="1:24">
      <c r="A925" s="17" t="str">
        <f>VLOOKUP(C925,'Current OBD'!$B$6:$K$2098,4,0)</f>
        <v>King</v>
      </c>
      <c r="B925" s="17" t="str">
        <f>VLOOKUP(C925,'Current OBD'!$B$6:$K$2098,3,0)</f>
        <v>17-412</v>
      </c>
      <c r="C925" s="18">
        <v>662720</v>
      </c>
      <c r="D925" s="8" t="s">
        <v>4316</v>
      </c>
      <c r="E925" s="20" t="str">
        <f>IF(VLOOKUP(C925,'Current OBD'!$B$6:$AL$2097,23,0)="Yes","PK"," ")</f>
        <v xml:space="preserve"> </v>
      </c>
      <c r="F925" s="20" t="str">
        <f>IF(VLOOKUP(C925,'Current OBD'!$B$6:$AL$2097,24,0)="Yes","K"," ")</f>
        <v>K</v>
      </c>
      <c r="G925" s="20" t="str">
        <f>IF(VLOOKUP(C925,'Current OBD'!$B$6:$AL$2097,25,0)="Yes","1"," ")</f>
        <v>1</v>
      </c>
      <c r="H925" s="20" t="str">
        <f>IF(VLOOKUP(C925,'Current OBD'!$B$6:$AL$2097,26,0)="Yes","2"," ")</f>
        <v>2</v>
      </c>
      <c r="I925" s="20" t="str">
        <f>IF(VLOOKUP(C925,'Current OBD'!$B$6:$AL$2097,27,0)="Yes","3"," ")</f>
        <v>3</v>
      </c>
      <c r="J925" s="20" t="str">
        <f>IF(VLOOKUP(C925,'Current OBD'!$B$6:$AL$2097,28,0)="Yes","4"," ")</f>
        <v>4</v>
      </c>
      <c r="K925" s="20" t="str">
        <f>IF(VLOOKUP(C925,'Current OBD'!$B$6:$AL$2097,29,0)="Yes","5"," ")</f>
        <v>5</v>
      </c>
      <c r="L925" s="20" t="str">
        <f>IF(VLOOKUP(C925,'Current OBD'!$B$6:$AL$2097,30,0)="Yes","6"," ")</f>
        <v>6</v>
      </c>
      <c r="M925" s="20" t="str">
        <f>IF(VLOOKUP(C925,'Current OBD'!$B$6:$AL$2097,31,0)="Yes","7"," ")</f>
        <v>7</v>
      </c>
      <c r="N925" s="20" t="str">
        <f>IF(VLOOKUP(C925,'Current OBD'!$B$6:$AL$2097,32,0)="Yes","8"," ")</f>
        <v>8</v>
      </c>
      <c r="O925" s="20" t="str">
        <f>IF(VLOOKUP(C925,'Current OBD'!$B$6:$AL$2097,33,0)="Yes","9"," ")</f>
        <v xml:space="preserve"> </v>
      </c>
      <c r="P925" s="20" t="str">
        <f>IF(VLOOKUP(C925,'Current OBD'!$B$6:$AL$2097,34,0)="Yes","10"," ")</f>
        <v xml:space="preserve"> </v>
      </c>
      <c r="Q925" s="20" t="str">
        <f>IF(VLOOKUP(C925,'Current OBD'!$B$6:$AL$2097,35,0)="Yes","11"," ")</f>
        <v xml:space="preserve"> </v>
      </c>
      <c r="R925" s="20" t="str">
        <f>IF(VLOOKUP(C925,'Current OBD'!$B$6:$AL$2097,36,0)="Yes","12"," ")</f>
        <v xml:space="preserve"> </v>
      </c>
      <c r="S925" s="44">
        <v>26</v>
      </c>
      <c r="T925" s="44">
        <v>15</v>
      </c>
      <c r="U925" s="44">
        <v>307</v>
      </c>
      <c r="V925" s="12">
        <f t="shared" si="89"/>
        <v>8.4690553745928335E-2</v>
      </c>
      <c r="W925" s="12">
        <f t="shared" si="90"/>
        <v>4.8859934853420196E-2</v>
      </c>
      <c r="X925" s="12">
        <f t="shared" si="88"/>
        <v>0.13355048859934854</v>
      </c>
    </row>
    <row r="926" spans="1:24">
      <c r="A926" s="17" t="str">
        <f>VLOOKUP(C926,'Current OBD'!$B$6:$K$2098,4,0)</f>
        <v>King</v>
      </c>
      <c r="B926" s="17" t="str">
        <f>VLOOKUP(C926,'Current OBD'!$B$6:$K$2098,3,0)</f>
        <v>17-412</v>
      </c>
      <c r="C926" s="18">
        <v>661420</v>
      </c>
      <c r="D926" s="8" t="s">
        <v>4319</v>
      </c>
      <c r="E926" s="20" t="str">
        <f>IF(VLOOKUP(C926,'Current OBD'!$B$6:$AL$2097,23,0)="Yes","PK"," ")</f>
        <v xml:space="preserve"> </v>
      </c>
      <c r="F926" s="20" t="str">
        <f>IF(VLOOKUP(C926,'Current OBD'!$B$6:$AL$2097,24,0)="Yes","K"," ")</f>
        <v>K</v>
      </c>
      <c r="G926" s="20" t="str">
        <f>IF(VLOOKUP(C926,'Current OBD'!$B$6:$AL$2097,25,0)="Yes","1"," ")</f>
        <v>1</v>
      </c>
      <c r="H926" s="20" t="str">
        <f>IF(VLOOKUP(C926,'Current OBD'!$B$6:$AL$2097,26,0)="Yes","2"," ")</f>
        <v>2</v>
      </c>
      <c r="I926" s="20" t="str">
        <f>IF(VLOOKUP(C926,'Current OBD'!$B$6:$AL$2097,27,0)="Yes","3"," ")</f>
        <v>3</v>
      </c>
      <c r="J926" s="20" t="str">
        <f>IF(VLOOKUP(C926,'Current OBD'!$B$6:$AL$2097,28,0)="Yes","4"," ")</f>
        <v>4</v>
      </c>
      <c r="K926" s="20" t="str">
        <f>IF(VLOOKUP(C926,'Current OBD'!$B$6:$AL$2097,29,0)="Yes","5"," ")</f>
        <v>5</v>
      </c>
      <c r="L926" s="20" t="str">
        <f>IF(VLOOKUP(C926,'Current OBD'!$B$6:$AL$2097,30,0)="Yes","6"," ")</f>
        <v xml:space="preserve"> </v>
      </c>
      <c r="M926" s="20" t="str">
        <f>IF(VLOOKUP(C926,'Current OBD'!$B$6:$AL$2097,31,0)="Yes","7"," ")</f>
        <v xml:space="preserve"> </v>
      </c>
      <c r="N926" s="20" t="str">
        <f>IF(VLOOKUP(C926,'Current OBD'!$B$6:$AL$2097,32,0)="Yes","8"," ")</f>
        <v xml:space="preserve"> </v>
      </c>
      <c r="O926" s="20" t="str">
        <f>IF(VLOOKUP(C926,'Current OBD'!$B$6:$AL$2097,33,0)="Yes","9"," ")</f>
        <v xml:space="preserve"> </v>
      </c>
      <c r="P926" s="20" t="str">
        <f>IF(VLOOKUP(C926,'Current OBD'!$B$6:$AL$2097,34,0)="Yes","10"," ")</f>
        <v xml:space="preserve"> </v>
      </c>
      <c r="Q926" s="20" t="str">
        <f>IF(VLOOKUP(C926,'Current OBD'!$B$6:$AL$2097,35,0)="Yes","11"," ")</f>
        <v xml:space="preserve"> </v>
      </c>
      <c r="R926" s="20" t="str">
        <f>IF(VLOOKUP(C926,'Current OBD'!$B$6:$AL$2097,36,0)="Yes","12"," ")</f>
        <v xml:space="preserve"> </v>
      </c>
      <c r="S926" s="44">
        <v>116</v>
      </c>
      <c r="T926" s="44">
        <v>39</v>
      </c>
      <c r="U926" s="44">
        <v>470</v>
      </c>
      <c r="V926" s="12">
        <f t="shared" si="89"/>
        <v>0.24680851063829787</v>
      </c>
      <c r="W926" s="12">
        <f t="shared" si="90"/>
        <v>8.2978723404255314E-2</v>
      </c>
      <c r="X926" s="12">
        <f t="shared" si="88"/>
        <v>0.32978723404255317</v>
      </c>
    </row>
    <row r="927" spans="1:24">
      <c r="A927" s="17" t="str">
        <f>VLOOKUP(C927,'Current OBD'!$B$6:$K$2098,4,0)</f>
        <v>King</v>
      </c>
      <c r="B927" s="17" t="str">
        <f>VLOOKUP(C927,'Current OBD'!$B$6:$K$2098,3,0)</f>
        <v>17-412</v>
      </c>
      <c r="C927" s="18">
        <v>661421</v>
      </c>
      <c r="D927" s="8" t="s">
        <v>4321</v>
      </c>
      <c r="E927" s="20" t="str">
        <f>IF(VLOOKUP(C927,'Current OBD'!$B$6:$AL$2097,23,0)="Yes","PK"," ")</f>
        <v xml:space="preserve"> </v>
      </c>
      <c r="F927" s="20" t="str">
        <f>IF(VLOOKUP(C927,'Current OBD'!$B$6:$AL$2097,24,0)="Yes","K"," ")</f>
        <v>K</v>
      </c>
      <c r="G927" s="20" t="str">
        <f>IF(VLOOKUP(C927,'Current OBD'!$B$6:$AL$2097,25,0)="Yes","1"," ")</f>
        <v>1</v>
      </c>
      <c r="H927" s="20" t="str">
        <f>IF(VLOOKUP(C927,'Current OBD'!$B$6:$AL$2097,26,0)="Yes","2"," ")</f>
        <v>2</v>
      </c>
      <c r="I927" s="20" t="str">
        <f>IF(VLOOKUP(C927,'Current OBD'!$B$6:$AL$2097,27,0)="Yes","3"," ")</f>
        <v>3</v>
      </c>
      <c r="J927" s="20" t="str">
        <f>IF(VLOOKUP(C927,'Current OBD'!$B$6:$AL$2097,28,0)="Yes","4"," ")</f>
        <v>4</v>
      </c>
      <c r="K927" s="20" t="str">
        <f>IF(VLOOKUP(C927,'Current OBD'!$B$6:$AL$2097,29,0)="Yes","5"," ")</f>
        <v>5</v>
      </c>
      <c r="L927" s="20" t="str">
        <f>IF(VLOOKUP(C927,'Current OBD'!$B$6:$AL$2097,30,0)="Yes","6"," ")</f>
        <v xml:space="preserve"> </v>
      </c>
      <c r="M927" s="20" t="str">
        <f>IF(VLOOKUP(C927,'Current OBD'!$B$6:$AL$2097,31,0)="Yes","7"," ")</f>
        <v xml:space="preserve"> </v>
      </c>
      <c r="N927" s="20" t="str">
        <f>IF(VLOOKUP(C927,'Current OBD'!$B$6:$AL$2097,32,0)="Yes","8"," ")</f>
        <v xml:space="preserve"> </v>
      </c>
      <c r="O927" s="20" t="str">
        <f>IF(VLOOKUP(C927,'Current OBD'!$B$6:$AL$2097,33,0)="Yes","9"," ")</f>
        <v xml:space="preserve"> </v>
      </c>
      <c r="P927" s="20" t="str">
        <f>IF(VLOOKUP(C927,'Current OBD'!$B$6:$AL$2097,34,0)="Yes","10"," ")</f>
        <v xml:space="preserve"> </v>
      </c>
      <c r="Q927" s="20" t="str">
        <f>IF(VLOOKUP(C927,'Current OBD'!$B$6:$AL$2097,35,0)="Yes","11"," ")</f>
        <v xml:space="preserve"> </v>
      </c>
      <c r="R927" s="20" t="str">
        <f>IF(VLOOKUP(C927,'Current OBD'!$B$6:$AL$2097,36,0)="Yes","12"," ")</f>
        <v xml:space="preserve"> </v>
      </c>
      <c r="S927" s="44">
        <v>87</v>
      </c>
      <c r="T927" s="44">
        <v>14</v>
      </c>
      <c r="U927" s="44">
        <v>368</v>
      </c>
      <c r="V927" s="12">
        <f t="shared" si="89"/>
        <v>0.23641304347826086</v>
      </c>
      <c r="W927" s="12">
        <f t="shared" si="90"/>
        <v>3.8043478260869568E-2</v>
      </c>
      <c r="X927" s="12">
        <f t="shared" si="88"/>
        <v>0.27445652173913043</v>
      </c>
    </row>
    <row r="928" spans="1:24">
      <c r="A928" s="17" t="str">
        <f>VLOOKUP(C928,'Current OBD'!$B$6:$K$2098,4,0)</f>
        <v>King</v>
      </c>
      <c r="B928" s="17" t="str">
        <f>VLOOKUP(C928,'Current OBD'!$B$6:$K$2098,3,0)</f>
        <v>17-412</v>
      </c>
      <c r="C928" s="18">
        <v>661422</v>
      </c>
      <c r="D928" s="8" t="s">
        <v>4324</v>
      </c>
      <c r="E928" s="20" t="str">
        <f>IF(VLOOKUP(C928,'Current OBD'!$B$6:$AL$2097,23,0)="Yes","PK"," ")</f>
        <v xml:space="preserve"> </v>
      </c>
      <c r="F928" s="20" t="str">
        <f>IF(VLOOKUP(C928,'Current OBD'!$B$6:$AL$2097,24,0)="Yes","K"," ")</f>
        <v>K</v>
      </c>
      <c r="G928" s="20" t="str">
        <f>IF(VLOOKUP(C928,'Current OBD'!$B$6:$AL$2097,25,0)="Yes","1"," ")</f>
        <v>1</v>
      </c>
      <c r="H928" s="20" t="str">
        <f>IF(VLOOKUP(C928,'Current OBD'!$B$6:$AL$2097,26,0)="Yes","2"," ")</f>
        <v>2</v>
      </c>
      <c r="I928" s="20" t="str">
        <f>IF(VLOOKUP(C928,'Current OBD'!$B$6:$AL$2097,27,0)="Yes","3"," ")</f>
        <v>3</v>
      </c>
      <c r="J928" s="20" t="str">
        <f>IF(VLOOKUP(C928,'Current OBD'!$B$6:$AL$2097,28,0)="Yes","4"," ")</f>
        <v>4</v>
      </c>
      <c r="K928" s="20" t="str">
        <f>IF(VLOOKUP(C928,'Current OBD'!$B$6:$AL$2097,29,0)="Yes","5"," ")</f>
        <v>5</v>
      </c>
      <c r="L928" s="20" t="str">
        <f>IF(VLOOKUP(C928,'Current OBD'!$B$6:$AL$2097,30,0)="Yes","6"," ")</f>
        <v xml:space="preserve"> </v>
      </c>
      <c r="M928" s="20" t="str">
        <f>IF(VLOOKUP(C928,'Current OBD'!$B$6:$AL$2097,31,0)="Yes","7"," ")</f>
        <v xml:space="preserve"> </v>
      </c>
      <c r="N928" s="20" t="str">
        <f>IF(VLOOKUP(C928,'Current OBD'!$B$6:$AL$2097,32,0)="Yes","8"," ")</f>
        <v xml:space="preserve"> </v>
      </c>
      <c r="O928" s="20" t="str">
        <f>IF(VLOOKUP(C928,'Current OBD'!$B$6:$AL$2097,33,0)="Yes","9"," ")</f>
        <v xml:space="preserve"> </v>
      </c>
      <c r="P928" s="20" t="str">
        <f>IF(VLOOKUP(C928,'Current OBD'!$B$6:$AL$2097,34,0)="Yes","10"," ")</f>
        <v xml:space="preserve"> </v>
      </c>
      <c r="Q928" s="20" t="str">
        <f>IF(VLOOKUP(C928,'Current OBD'!$B$6:$AL$2097,35,0)="Yes","11"," ")</f>
        <v xml:space="preserve"> </v>
      </c>
      <c r="R928" s="20" t="str">
        <f>IF(VLOOKUP(C928,'Current OBD'!$B$6:$AL$2097,36,0)="Yes","12"," ")</f>
        <v xml:space="preserve"> </v>
      </c>
      <c r="S928" s="44">
        <v>136</v>
      </c>
      <c r="T928" s="44">
        <v>31</v>
      </c>
      <c r="U928" s="44">
        <v>403</v>
      </c>
      <c r="V928" s="12">
        <f t="shared" si="89"/>
        <v>0.33746898263027297</v>
      </c>
      <c r="W928" s="12">
        <f t="shared" si="90"/>
        <v>7.6923076923076927E-2</v>
      </c>
      <c r="X928" s="12">
        <f t="shared" si="88"/>
        <v>0.4143920595533499</v>
      </c>
    </row>
    <row r="929" spans="1:24">
      <c r="A929" s="17" t="str">
        <f>VLOOKUP(C929,'Current OBD'!$B$6:$K$2098,4,0)</f>
        <v>King</v>
      </c>
      <c r="B929" s="17" t="str">
        <f>VLOOKUP(C929,'Current OBD'!$B$6:$K$2098,3,0)</f>
        <v>17-412</v>
      </c>
      <c r="C929" s="18">
        <v>684932</v>
      </c>
      <c r="D929" s="8" t="s">
        <v>4326</v>
      </c>
      <c r="E929" s="20" t="str">
        <f>IF(VLOOKUP(C929,'Current OBD'!$B$6:$AL$2097,23,0)="Yes","PK"," ")</f>
        <v>PK</v>
      </c>
      <c r="F929" s="20" t="str">
        <f>IF(VLOOKUP(C929,'Current OBD'!$B$6:$AL$2097,24,0)="Yes","K"," ")</f>
        <v xml:space="preserve"> </v>
      </c>
      <c r="G929" s="20" t="str">
        <f>IF(VLOOKUP(C929,'Current OBD'!$B$6:$AL$2097,25,0)="Yes","1"," ")</f>
        <v xml:space="preserve"> </v>
      </c>
      <c r="H929" s="20" t="str">
        <f>IF(VLOOKUP(C929,'Current OBD'!$B$6:$AL$2097,26,0)="Yes","2"," ")</f>
        <v xml:space="preserve"> </v>
      </c>
      <c r="I929" s="20" t="str">
        <f>IF(VLOOKUP(C929,'Current OBD'!$B$6:$AL$2097,27,0)="Yes","3"," ")</f>
        <v xml:space="preserve"> </v>
      </c>
      <c r="J929" s="20" t="str">
        <f>IF(VLOOKUP(C929,'Current OBD'!$B$6:$AL$2097,28,0)="Yes","4"," ")</f>
        <v xml:space="preserve"> </v>
      </c>
      <c r="K929" s="20" t="str">
        <f>IF(VLOOKUP(C929,'Current OBD'!$B$6:$AL$2097,29,0)="Yes","5"," ")</f>
        <v xml:space="preserve"> </v>
      </c>
      <c r="L929" s="20" t="str">
        <f>IF(VLOOKUP(C929,'Current OBD'!$B$6:$AL$2097,30,0)="Yes","6"," ")</f>
        <v xml:space="preserve"> </v>
      </c>
      <c r="M929" s="20" t="str">
        <f>IF(VLOOKUP(C929,'Current OBD'!$B$6:$AL$2097,31,0)="Yes","7"," ")</f>
        <v xml:space="preserve"> </v>
      </c>
      <c r="N929" s="20" t="str">
        <f>IF(VLOOKUP(C929,'Current OBD'!$B$6:$AL$2097,32,0)="Yes","8"," ")</f>
        <v xml:space="preserve"> </v>
      </c>
      <c r="O929" s="20" t="str">
        <f>IF(VLOOKUP(C929,'Current OBD'!$B$6:$AL$2097,33,0)="Yes","9"," ")</f>
        <v xml:space="preserve"> </v>
      </c>
      <c r="P929" s="20" t="str">
        <f>IF(VLOOKUP(C929,'Current OBD'!$B$6:$AL$2097,34,0)="Yes","10"," ")</f>
        <v xml:space="preserve"> </v>
      </c>
      <c r="Q929" s="20" t="str">
        <f>IF(VLOOKUP(C929,'Current OBD'!$B$6:$AL$2097,35,0)="Yes","11"," ")</f>
        <v xml:space="preserve"> </v>
      </c>
      <c r="R929" s="20" t="str">
        <f>IF(VLOOKUP(C929,'Current OBD'!$B$6:$AL$2097,36,0)="Yes","12"," ")</f>
        <v xml:space="preserve"> </v>
      </c>
      <c r="S929" s="44">
        <v>368</v>
      </c>
      <c r="T929" s="44">
        <v>0</v>
      </c>
      <c r="U929" s="44">
        <v>368</v>
      </c>
      <c r="V929" s="12">
        <f t="shared" si="89"/>
        <v>1</v>
      </c>
      <c r="W929" s="12">
        <f t="shared" si="90"/>
        <v>0</v>
      </c>
      <c r="X929" s="12">
        <f t="shared" si="88"/>
        <v>1</v>
      </c>
    </row>
    <row r="930" spans="1:24">
      <c r="A930" s="17" t="str">
        <f>VLOOKUP(C930,'Current OBD'!$B$6:$K$2098,4,0)</f>
        <v>King</v>
      </c>
      <c r="B930" s="17" t="str">
        <f>VLOOKUP(C930,'Current OBD'!$B$6:$K$2098,3,0)</f>
        <v>17-412</v>
      </c>
      <c r="C930" s="18">
        <v>661423</v>
      </c>
      <c r="D930" s="8" t="s">
        <v>4328</v>
      </c>
      <c r="E930" s="20" t="str">
        <f>IF(VLOOKUP(C930,'Current OBD'!$B$6:$AL$2097,23,0)="Yes","PK"," ")</f>
        <v xml:space="preserve"> </v>
      </c>
      <c r="F930" s="20" t="str">
        <f>IF(VLOOKUP(C930,'Current OBD'!$B$6:$AL$2097,24,0)="Yes","K"," ")</f>
        <v>K</v>
      </c>
      <c r="G930" s="20" t="str">
        <f>IF(VLOOKUP(C930,'Current OBD'!$B$6:$AL$2097,25,0)="Yes","1"," ")</f>
        <v>1</v>
      </c>
      <c r="H930" s="20" t="str">
        <f>IF(VLOOKUP(C930,'Current OBD'!$B$6:$AL$2097,26,0)="Yes","2"," ")</f>
        <v>2</v>
      </c>
      <c r="I930" s="20" t="str">
        <f>IF(VLOOKUP(C930,'Current OBD'!$B$6:$AL$2097,27,0)="Yes","3"," ")</f>
        <v>3</v>
      </c>
      <c r="J930" s="20" t="str">
        <f>IF(VLOOKUP(C930,'Current OBD'!$B$6:$AL$2097,28,0)="Yes","4"," ")</f>
        <v>4</v>
      </c>
      <c r="K930" s="20" t="str">
        <f>IF(VLOOKUP(C930,'Current OBD'!$B$6:$AL$2097,29,0)="Yes","5"," ")</f>
        <v>5</v>
      </c>
      <c r="L930" s="20" t="str">
        <f>IF(VLOOKUP(C930,'Current OBD'!$B$6:$AL$2097,30,0)="Yes","6"," ")</f>
        <v xml:space="preserve"> </v>
      </c>
      <c r="M930" s="20" t="str">
        <f>IF(VLOOKUP(C930,'Current OBD'!$B$6:$AL$2097,31,0)="Yes","7"," ")</f>
        <v xml:space="preserve"> </v>
      </c>
      <c r="N930" s="20" t="str">
        <f>IF(VLOOKUP(C930,'Current OBD'!$B$6:$AL$2097,32,0)="Yes","8"," ")</f>
        <v xml:space="preserve"> </v>
      </c>
      <c r="O930" s="20" t="str">
        <f>IF(VLOOKUP(C930,'Current OBD'!$B$6:$AL$2097,33,0)="Yes","9"," ")</f>
        <v xml:space="preserve"> </v>
      </c>
      <c r="P930" s="20" t="str">
        <f>IF(VLOOKUP(C930,'Current OBD'!$B$6:$AL$2097,34,0)="Yes","10"," ")</f>
        <v xml:space="preserve"> </v>
      </c>
      <c r="Q930" s="20" t="str">
        <f>IF(VLOOKUP(C930,'Current OBD'!$B$6:$AL$2097,35,0)="Yes","11"," ")</f>
        <v xml:space="preserve"> </v>
      </c>
      <c r="R930" s="20" t="str">
        <f>IF(VLOOKUP(C930,'Current OBD'!$B$6:$AL$2097,36,0)="Yes","12"," ")</f>
        <v xml:space="preserve"> </v>
      </c>
      <c r="S930" s="44">
        <v>40</v>
      </c>
      <c r="T930" s="44">
        <v>16</v>
      </c>
      <c r="U930" s="44">
        <v>332</v>
      </c>
      <c r="V930" s="12">
        <f t="shared" si="89"/>
        <v>0.12048192771084337</v>
      </c>
      <c r="W930" s="12">
        <f t="shared" si="90"/>
        <v>4.8192771084337352E-2</v>
      </c>
      <c r="X930" s="12">
        <f t="shared" si="88"/>
        <v>0.16867469879518071</v>
      </c>
    </row>
    <row r="931" spans="1:24">
      <c r="A931" s="17" t="str">
        <f>VLOOKUP(C931,'Current OBD'!$B$6:$K$2098,4,0)</f>
        <v>King</v>
      </c>
      <c r="B931" s="17" t="str">
        <f>VLOOKUP(C931,'Current OBD'!$B$6:$K$2098,3,0)</f>
        <v>17-412</v>
      </c>
      <c r="C931" s="18">
        <v>661432</v>
      </c>
      <c r="D931" s="8" t="s">
        <v>4330</v>
      </c>
      <c r="E931" s="20" t="str">
        <f>IF(VLOOKUP(C931,'Current OBD'!$B$6:$AL$2097,23,0)="Yes","PK"," ")</f>
        <v xml:space="preserve"> </v>
      </c>
      <c r="F931" s="20" t="str">
        <f>IF(VLOOKUP(C931,'Current OBD'!$B$6:$AL$2097,24,0)="Yes","K"," ")</f>
        <v xml:space="preserve"> </v>
      </c>
      <c r="G931" s="20" t="str">
        <f>IF(VLOOKUP(C931,'Current OBD'!$B$6:$AL$2097,25,0)="Yes","1"," ")</f>
        <v xml:space="preserve"> </v>
      </c>
      <c r="H931" s="20" t="str">
        <f>IF(VLOOKUP(C931,'Current OBD'!$B$6:$AL$2097,26,0)="Yes","2"," ")</f>
        <v xml:space="preserve"> </v>
      </c>
      <c r="I931" s="20" t="str">
        <f>IF(VLOOKUP(C931,'Current OBD'!$B$6:$AL$2097,27,0)="Yes","3"," ")</f>
        <v xml:space="preserve"> </v>
      </c>
      <c r="J931" s="20" t="str">
        <f>IF(VLOOKUP(C931,'Current OBD'!$B$6:$AL$2097,28,0)="Yes","4"," ")</f>
        <v xml:space="preserve"> </v>
      </c>
      <c r="K931" s="20" t="str">
        <f>IF(VLOOKUP(C931,'Current OBD'!$B$6:$AL$2097,29,0)="Yes","5"," ")</f>
        <v xml:space="preserve"> </v>
      </c>
      <c r="L931" s="20" t="str">
        <f>IF(VLOOKUP(C931,'Current OBD'!$B$6:$AL$2097,30,0)="Yes","6"," ")</f>
        <v>6</v>
      </c>
      <c r="M931" s="20" t="str">
        <f>IF(VLOOKUP(C931,'Current OBD'!$B$6:$AL$2097,31,0)="Yes","7"," ")</f>
        <v>7</v>
      </c>
      <c r="N931" s="20" t="str">
        <f>IF(VLOOKUP(C931,'Current OBD'!$B$6:$AL$2097,32,0)="Yes","8"," ")</f>
        <v>8</v>
      </c>
      <c r="O931" s="20" t="str">
        <f>IF(VLOOKUP(C931,'Current OBD'!$B$6:$AL$2097,33,0)="Yes","9"," ")</f>
        <v xml:space="preserve"> </v>
      </c>
      <c r="P931" s="20" t="str">
        <f>IF(VLOOKUP(C931,'Current OBD'!$B$6:$AL$2097,34,0)="Yes","10"," ")</f>
        <v xml:space="preserve"> </v>
      </c>
      <c r="Q931" s="20" t="str">
        <f>IF(VLOOKUP(C931,'Current OBD'!$B$6:$AL$2097,35,0)="Yes","11"," ")</f>
        <v xml:space="preserve"> </v>
      </c>
      <c r="R931" s="20" t="str">
        <f>IF(VLOOKUP(C931,'Current OBD'!$B$6:$AL$2097,36,0)="Yes","12"," ")</f>
        <v xml:space="preserve"> </v>
      </c>
      <c r="S931" s="44">
        <v>226</v>
      </c>
      <c r="T931" s="44">
        <v>73</v>
      </c>
      <c r="U931" s="44">
        <v>1004</v>
      </c>
      <c r="V931" s="12">
        <f t="shared" si="89"/>
        <v>0.22509960159362549</v>
      </c>
      <c r="W931" s="12">
        <f t="shared" si="90"/>
        <v>7.2709163346613551E-2</v>
      </c>
      <c r="X931" s="12">
        <f t="shared" si="88"/>
        <v>0.29780876494023906</v>
      </c>
    </row>
    <row r="932" spans="1:24">
      <c r="A932" s="17" t="str">
        <f>VLOOKUP(C932,'Current OBD'!$B$6:$K$2098,4,0)</f>
        <v>King</v>
      </c>
      <c r="B932" s="17" t="str">
        <f>VLOOKUP(C932,'Current OBD'!$B$6:$K$2098,3,0)</f>
        <v>17-412</v>
      </c>
      <c r="C932" s="18">
        <v>661424</v>
      </c>
      <c r="D932" s="8" t="s">
        <v>4332</v>
      </c>
      <c r="E932" s="20" t="str">
        <f>IF(VLOOKUP(C932,'Current OBD'!$B$6:$AL$2097,23,0)="Yes","PK"," ")</f>
        <v xml:space="preserve"> </v>
      </c>
      <c r="F932" s="20" t="str">
        <f>IF(VLOOKUP(C932,'Current OBD'!$B$6:$AL$2097,24,0)="Yes","K"," ")</f>
        <v>K</v>
      </c>
      <c r="G932" s="20" t="str">
        <f>IF(VLOOKUP(C932,'Current OBD'!$B$6:$AL$2097,25,0)="Yes","1"," ")</f>
        <v>1</v>
      </c>
      <c r="H932" s="20" t="str">
        <f>IF(VLOOKUP(C932,'Current OBD'!$B$6:$AL$2097,26,0)="Yes","2"," ")</f>
        <v>2</v>
      </c>
      <c r="I932" s="20" t="str">
        <f>IF(VLOOKUP(C932,'Current OBD'!$B$6:$AL$2097,27,0)="Yes","3"," ")</f>
        <v>3</v>
      </c>
      <c r="J932" s="20" t="str">
        <f>IF(VLOOKUP(C932,'Current OBD'!$B$6:$AL$2097,28,0)="Yes","4"," ")</f>
        <v>4</v>
      </c>
      <c r="K932" s="20" t="str">
        <f>IF(VLOOKUP(C932,'Current OBD'!$B$6:$AL$2097,29,0)="Yes","5"," ")</f>
        <v>5</v>
      </c>
      <c r="L932" s="20" t="str">
        <f>IF(VLOOKUP(C932,'Current OBD'!$B$6:$AL$2097,30,0)="Yes","6"," ")</f>
        <v xml:space="preserve"> </v>
      </c>
      <c r="M932" s="20" t="str">
        <f>IF(VLOOKUP(C932,'Current OBD'!$B$6:$AL$2097,31,0)="Yes","7"," ")</f>
        <v xml:space="preserve"> </v>
      </c>
      <c r="N932" s="20" t="str">
        <f>IF(VLOOKUP(C932,'Current OBD'!$B$6:$AL$2097,32,0)="Yes","8"," ")</f>
        <v xml:space="preserve"> </v>
      </c>
      <c r="O932" s="20" t="str">
        <f>IF(VLOOKUP(C932,'Current OBD'!$B$6:$AL$2097,33,0)="Yes","9"," ")</f>
        <v xml:space="preserve"> </v>
      </c>
      <c r="P932" s="20" t="str">
        <f>IF(VLOOKUP(C932,'Current OBD'!$B$6:$AL$2097,34,0)="Yes","10"," ")</f>
        <v xml:space="preserve"> </v>
      </c>
      <c r="Q932" s="20" t="str">
        <f>IF(VLOOKUP(C932,'Current OBD'!$B$6:$AL$2097,35,0)="Yes","11"," ")</f>
        <v xml:space="preserve"> </v>
      </c>
      <c r="R932" s="20" t="str">
        <f>IF(VLOOKUP(C932,'Current OBD'!$B$6:$AL$2097,36,0)="Yes","12"," ")</f>
        <v xml:space="preserve"> </v>
      </c>
      <c r="S932" s="44">
        <v>78</v>
      </c>
      <c r="T932" s="44">
        <v>18</v>
      </c>
      <c r="U932" s="44">
        <v>393</v>
      </c>
      <c r="V932" s="12">
        <f t="shared" si="89"/>
        <v>0.19847328244274809</v>
      </c>
      <c r="W932" s="12">
        <f t="shared" si="90"/>
        <v>4.5801526717557252E-2</v>
      </c>
      <c r="X932" s="12">
        <f t="shared" si="88"/>
        <v>0.24427480916030533</v>
      </c>
    </row>
    <row r="933" spans="1:24">
      <c r="A933" s="17" t="str">
        <f>VLOOKUP(C933,'Current OBD'!$B$6:$K$2098,4,0)</f>
        <v>King</v>
      </c>
      <c r="B933" s="17" t="str">
        <f>VLOOKUP(C933,'Current OBD'!$B$6:$K$2098,3,0)</f>
        <v>17-412</v>
      </c>
      <c r="C933" s="18">
        <v>661425</v>
      </c>
      <c r="D933" s="8" t="s">
        <v>4334</v>
      </c>
      <c r="E933" s="20" t="str">
        <f>IF(VLOOKUP(C933,'Current OBD'!$B$6:$AL$2097,23,0)="Yes","PK"," ")</f>
        <v xml:space="preserve"> </v>
      </c>
      <c r="F933" s="20" t="str">
        <f>IF(VLOOKUP(C933,'Current OBD'!$B$6:$AL$2097,24,0)="Yes","K"," ")</f>
        <v>K</v>
      </c>
      <c r="G933" s="20" t="str">
        <f>IF(VLOOKUP(C933,'Current OBD'!$B$6:$AL$2097,25,0)="Yes","1"," ")</f>
        <v>1</v>
      </c>
      <c r="H933" s="20" t="str">
        <f>IF(VLOOKUP(C933,'Current OBD'!$B$6:$AL$2097,26,0)="Yes","2"," ")</f>
        <v>2</v>
      </c>
      <c r="I933" s="20" t="str">
        <f>IF(VLOOKUP(C933,'Current OBD'!$B$6:$AL$2097,27,0)="Yes","3"," ")</f>
        <v>3</v>
      </c>
      <c r="J933" s="20" t="str">
        <f>IF(VLOOKUP(C933,'Current OBD'!$B$6:$AL$2097,28,0)="Yes","4"," ")</f>
        <v>4</v>
      </c>
      <c r="K933" s="20" t="str">
        <f>IF(VLOOKUP(C933,'Current OBD'!$B$6:$AL$2097,29,0)="Yes","5"," ")</f>
        <v>5</v>
      </c>
      <c r="L933" s="20" t="str">
        <f>IF(VLOOKUP(C933,'Current OBD'!$B$6:$AL$2097,30,0)="Yes","6"," ")</f>
        <v xml:space="preserve"> </v>
      </c>
      <c r="M933" s="20" t="str">
        <f>IF(VLOOKUP(C933,'Current OBD'!$B$6:$AL$2097,31,0)="Yes","7"," ")</f>
        <v xml:space="preserve"> </v>
      </c>
      <c r="N933" s="20" t="str">
        <f>IF(VLOOKUP(C933,'Current OBD'!$B$6:$AL$2097,32,0)="Yes","8"," ")</f>
        <v xml:space="preserve"> </v>
      </c>
      <c r="O933" s="20" t="str">
        <f>IF(VLOOKUP(C933,'Current OBD'!$B$6:$AL$2097,33,0)="Yes","9"," ")</f>
        <v xml:space="preserve"> </v>
      </c>
      <c r="P933" s="20" t="str">
        <f>IF(VLOOKUP(C933,'Current OBD'!$B$6:$AL$2097,34,0)="Yes","10"," ")</f>
        <v xml:space="preserve"> </v>
      </c>
      <c r="Q933" s="20" t="str">
        <f>IF(VLOOKUP(C933,'Current OBD'!$B$6:$AL$2097,35,0)="Yes","11"," ")</f>
        <v xml:space="preserve"> </v>
      </c>
      <c r="R933" s="20" t="str">
        <f>IF(VLOOKUP(C933,'Current OBD'!$B$6:$AL$2097,36,0)="Yes","12"," ")</f>
        <v xml:space="preserve"> </v>
      </c>
      <c r="S933" s="44">
        <v>127</v>
      </c>
      <c r="T933" s="44">
        <v>42</v>
      </c>
      <c r="U933" s="44">
        <v>517</v>
      </c>
      <c r="V933" s="12">
        <f t="shared" si="89"/>
        <v>0.24564796905222436</v>
      </c>
      <c r="W933" s="12">
        <f t="shared" si="90"/>
        <v>8.1237911025145063E-2</v>
      </c>
      <c r="X933" s="12">
        <f t="shared" si="88"/>
        <v>0.32688588007736946</v>
      </c>
    </row>
    <row r="934" spans="1:24">
      <c r="A934" s="17" t="str">
        <f>VLOOKUP(C934,'Current OBD'!$B$6:$K$2098,4,0)</f>
        <v>King</v>
      </c>
      <c r="B934" s="17" t="str">
        <f>VLOOKUP(C934,'Current OBD'!$B$6:$K$2098,3,0)</f>
        <v>17-412</v>
      </c>
      <c r="C934" s="18">
        <v>661427</v>
      </c>
      <c r="D934" s="8" t="s">
        <v>4336</v>
      </c>
      <c r="E934" s="20" t="str">
        <f>IF(VLOOKUP(C934,'Current OBD'!$B$6:$AL$2097,23,0)="Yes","PK"," ")</f>
        <v xml:space="preserve"> </v>
      </c>
      <c r="F934" s="20" t="str">
        <f>IF(VLOOKUP(C934,'Current OBD'!$B$6:$AL$2097,24,0)="Yes","K"," ")</f>
        <v>K</v>
      </c>
      <c r="G934" s="20" t="str">
        <f>IF(VLOOKUP(C934,'Current OBD'!$B$6:$AL$2097,25,0)="Yes","1"," ")</f>
        <v>1</v>
      </c>
      <c r="H934" s="20" t="str">
        <f>IF(VLOOKUP(C934,'Current OBD'!$B$6:$AL$2097,26,0)="Yes","2"," ")</f>
        <v>2</v>
      </c>
      <c r="I934" s="20" t="str">
        <f>IF(VLOOKUP(C934,'Current OBD'!$B$6:$AL$2097,27,0)="Yes","3"," ")</f>
        <v>3</v>
      </c>
      <c r="J934" s="20" t="str">
        <f>IF(VLOOKUP(C934,'Current OBD'!$B$6:$AL$2097,28,0)="Yes","4"," ")</f>
        <v>4</v>
      </c>
      <c r="K934" s="20" t="str">
        <f>IF(VLOOKUP(C934,'Current OBD'!$B$6:$AL$2097,29,0)="Yes","5"," ")</f>
        <v>5</v>
      </c>
      <c r="L934" s="20" t="str">
        <f>IF(VLOOKUP(C934,'Current OBD'!$B$6:$AL$2097,30,0)="Yes","6"," ")</f>
        <v xml:space="preserve"> </v>
      </c>
      <c r="M934" s="20" t="str">
        <f>IF(VLOOKUP(C934,'Current OBD'!$B$6:$AL$2097,31,0)="Yes","7"," ")</f>
        <v xml:space="preserve"> </v>
      </c>
      <c r="N934" s="20" t="str">
        <f>IF(VLOOKUP(C934,'Current OBD'!$B$6:$AL$2097,32,0)="Yes","8"," ")</f>
        <v xml:space="preserve"> </v>
      </c>
      <c r="O934" s="20" t="str">
        <f>IF(VLOOKUP(C934,'Current OBD'!$B$6:$AL$2097,33,0)="Yes","9"," ")</f>
        <v xml:space="preserve"> </v>
      </c>
      <c r="P934" s="20" t="str">
        <f>IF(VLOOKUP(C934,'Current OBD'!$B$6:$AL$2097,34,0)="Yes","10"," ")</f>
        <v xml:space="preserve"> </v>
      </c>
      <c r="Q934" s="20" t="str">
        <f>IF(VLOOKUP(C934,'Current OBD'!$B$6:$AL$2097,35,0)="Yes","11"," ")</f>
        <v xml:space="preserve"> </v>
      </c>
      <c r="R934" s="20" t="str">
        <f>IF(VLOOKUP(C934,'Current OBD'!$B$6:$AL$2097,36,0)="Yes","12"," ")</f>
        <v xml:space="preserve"> </v>
      </c>
      <c r="S934" s="44">
        <v>130</v>
      </c>
      <c r="T934" s="44">
        <v>22</v>
      </c>
      <c r="U934" s="44">
        <v>408</v>
      </c>
      <c r="V934" s="12">
        <f t="shared" si="89"/>
        <v>0.31862745098039214</v>
      </c>
      <c r="W934" s="12">
        <f t="shared" si="90"/>
        <v>5.3921568627450983E-2</v>
      </c>
      <c r="X934" s="12">
        <f t="shared" si="88"/>
        <v>0.37254901960784315</v>
      </c>
    </row>
    <row r="935" spans="1:24">
      <c r="A935" s="17" t="str">
        <f>VLOOKUP(C935,'Current OBD'!$B$6:$K$2098,4,0)</f>
        <v>King</v>
      </c>
      <c r="B935" s="17" t="str">
        <f>VLOOKUP(C935,'Current OBD'!$B$6:$K$2098,3,0)</f>
        <v>17-412</v>
      </c>
      <c r="C935" s="18">
        <v>661428</v>
      </c>
      <c r="D935" s="8" t="s">
        <v>3674</v>
      </c>
      <c r="E935" s="20" t="str">
        <f>IF(VLOOKUP(C935,'Current OBD'!$B$6:$AL$2097,23,0)="Yes","PK"," ")</f>
        <v xml:space="preserve"> </v>
      </c>
      <c r="F935" s="20" t="str">
        <f>IF(VLOOKUP(C935,'Current OBD'!$B$6:$AL$2097,24,0)="Yes","K"," ")</f>
        <v>K</v>
      </c>
      <c r="G935" s="20" t="str">
        <f>IF(VLOOKUP(C935,'Current OBD'!$B$6:$AL$2097,25,0)="Yes","1"," ")</f>
        <v>1</v>
      </c>
      <c r="H935" s="20" t="str">
        <f>IF(VLOOKUP(C935,'Current OBD'!$B$6:$AL$2097,26,0)="Yes","2"," ")</f>
        <v>2</v>
      </c>
      <c r="I935" s="20" t="str">
        <f>IF(VLOOKUP(C935,'Current OBD'!$B$6:$AL$2097,27,0)="Yes","3"," ")</f>
        <v>3</v>
      </c>
      <c r="J935" s="20" t="str">
        <f>IF(VLOOKUP(C935,'Current OBD'!$B$6:$AL$2097,28,0)="Yes","4"," ")</f>
        <v>4</v>
      </c>
      <c r="K935" s="20" t="str">
        <f>IF(VLOOKUP(C935,'Current OBD'!$B$6:$AL$2097,29,0)="Yes","5"," ")</f>
        <v>5</v>
      </c>
      <c r="L935" s="20" t="str">
        <f>IF(VLOOKUP(C935,'Current OBD'!$B$6:$AL$2097,30,0)="Yes","6"," ")</f>
        <v xml:space="preserve"> </v>
      </c>
      <c r="M935" s="20" t="str">
        <f>IF(VLOOKUP(C935,'Current OBD'!$B$6:$AL$2097,31,0)="Yes","7"," ")</f>
        <v xml:space="preserve"> </v>
      </c>
      <c r="N935" s="20" t="str">
        <f>IF(VLOOKUP(C935,'Current OBD'!$B$6:$AL$2097,32,0)="Yes","8"," ")</f>
        <v xml:space="preserve"> </v>
      </c>
      <c r="O935" s="20" t="str">
        <f>IF(VLOOKUP(C935,'Current OBD'!$B$6:$AL$2097,33,0)="Yes","9"," ")</f>
        <v xml:space="preserve"> </v>
      </c>
      <c r="P935" s="20" t="str">
        <f>IF(VLOOKUP(C935,'Current OBD'!$B$6:$AL$2097,34,0)="Yes","10"," ")</f>
        <v xml:space="preserve"> </v>
      </c>
      <c r="Q935" s="20" t="str">
        <f>IF(VLOOKUP(C935,'Current OBD'!$B$6:$AL$2097,35,0)="Yes","11"," ")</f>
        <v xml:space="preserve"> </v>
      </c>
      <c r="R935" s="20" t="str">
        <f>IF(VLOOKUP(C935,'Current OBD'!$B$6:$AL$2097,36,0)="Yes","12"," ")</f>
        <v xml:space="preserve"> </v>
      </c>
      <c r="S935" s="44">
        <v>194</v>
      </c>
      <c r="T935" s="44">
        <v>0</v>
      </c>
      <c r="U935" s="44">
        <v>453</v>
      </c>
      <c r="V935" s="12">
        <f t="shared" si="89"/>
        <v>0.42825607064017662</v>
      </c>
      <c r="W935" s="12">
        <f t="shared" si="90"/>
        <v>0</v>
      </c>
      <c r="X935" s="12">
        <f t="shared" si="88"/>
        <v>0.42825607064017662</v>
      </c>
    </row>
    <row r="936" spans="1:24">
      <c r="A936" s="17" t="str">
        <f>VLOOKUP(C936,'Current OBD'!$B$6:$K$2098,4,0)</f>
        <v>King</v>
      </c>
      <c r="B936" s="17" t="str">
        <f>VLOOKUP(C936,'Current OBD'!$B$6:$K$2098,3,0)</f>
        <v>17-412</v>
      </c>
      <c r="C936" s="18">
        <v>661433</v>
      </c>
      <c r="D936" s="8" t="s">
        <v>4339</v>
      </c>
      <c r="E936" s="20" t="str">
        <f>IF(VLOOKUP(C936,'Current OBD'!$B$6:$AL$2097,23,0)="Yes","PK"," ")</f>
        <v xml:space="preserve"> </v>
      </c>
      <c r="F936" s="20" t="str">
        <f>IF(VLOOKUP(C936,'Current OBD'!$B$6:$AL$2097,24,0)="Yes","K"," ")</f>
        <v xml:space="preserve"> </v>
      </c>
      <c r="G936" s="20" t="str">
        <f>IF(VLOOKUP(C936,'Current OBD'!$B$6:$AL$2097,25,0)="Yes","1"," ")</f>
        <v xml:space="preserve"> </v>
      </c>
      <c r="H936" s="20" t="str">
        <f>IF(VLOOKUP(C936,'Current OBD'!$B$6:$AL$2097,26,0)="Yes","2"," ")</f>
        <v xml:space="preserve"> </v>
      </c>
      <c r="I936" s="20" t="str">
        <f>IF(VLOOKUP(C936,'Current OBD'!$B$6:$AL$2097,27,0)="Yes","3"," ")</f>
        <v xml:space="preserve"> </v>
      </c>
      <c r="J936" s="20" t="str">
        <f>IF(VLOOKUP(C936,'Current OBD'!$B$6:$AL$2097,28,0)="Yes","4"," ")</f>
        <v xml:space="preserve"> </v>
      </c>
      <c r="K936" s="20" t="str">
        <f>IF(VLOOKUP(C936,'Current OBD'!$B$6:$AL$2097,29,0)="Yes","5"," ")</f>
        <v xml:space="preserve"> </v>
      </c>
      <c r="L936" s="20" t="str">
        <f>IF(VLOOKUP(C936,'Current OBD'!$B$6:$AL$2097,30,0)="Yes","6"," ")</f>
        <v xml:space="preserve"> </v>
      </c>
      <c r="M936" s="20" t="str">
        <f>IF(VLOOKUP(C936,'Current OBD'!$B$6:$AL$2097,31,0)="Yes","7"," ")</f>
        <v xml:space="preserve"> </v>
      </c>
      <c r="N936" s="20" t="str">
        <f>IF(VLOOKUP(C936,'Current OBD'!$B$6:$AL$2097,32,0)="Yes","8"," ")</f>
        <v xml:space="preserve"> </v>
      </c>
      <c r="O936" s="20" t="str">
        <f>IF(VLOOKUP(C936,'Current OBD'!$B$6:$AL$2097,33,0)="Yes","9"," ")</f>
        <v>9</v>
      </c>
      <c r="P936" s="20" t="str">
        <f>IF(VLOOKUP(C936,'Current OBD'!$B$6:$AL$2097,34,0)="Yes","10"," ")</f>
        <v>10</v>
      </c>
      <c r="Q936" s="20" t="str">
        <f>IF(VLOOKUP(C936,'Current OBD'!$B$6:$AL$2097,35,0)="Yes","11"," ")</f>
        <v>11</v>
      </c>
      <c r="R936" s="20" t="str">
        <f>IF(VLOOKUP(C936,'Current OBD'!$B$6:$AL$2097,36,0)="Yes","12"," ")</f>
        <v>12</v>
      </c>
      <c r="S936" s="44">
        <v>332</v>
      </c>
      <c r="T936" s="44">
        <v>115</v>
      </c>
      <c r="U936" s="44">
        <v>1496</v>
      </c>
      <c r="V936" s="12">
        <f t="shared" si="89"/>
        <v>0.22192513368983957</v>
      </c>
      <c r="W936" s="12">
        <f t="shared" si="90"/>
        <v>7.6871657754010697E-2</v>
      </c>
      <c r="X936" s="12">
        <f t="shared" si="88"/>
        <v>0.29879679144385024</v>
      </c>
    </row>
    <row r="937" spans="1:24">
      <c r="A937" s="17" t="str">
        <f>VLOOKUP(C937,'Current OBD'!$B$6:$K$2098,4,0)</f>
        <v>King</v>
      </c>
      <c r="B937" s="17" t="str">
        <f>VLOOKUP(C937,'Current OBD'!$B$6:$K$2098,3,0)</f>
        <v>17-412</v>
      </c>
      <c r="C937" s="18">
        <v>661434</v>
      </c>
      <c r="D937" s="8" t="s">
        <v>4341</v>
      </c>
      <c r="E937" s="20" t="str">
        <f>IF(VLOOKUP(C937,'Current OBD'!$B$6:$AL$2097,23,0)="Yes","PK"," ")</f>
        <v xml:space="preserve"> </v>
      </c>
      <c r="F937" s="20" t="str">
        <f>IF(VLOOKUP(C937,'Current OBD'!$B$6:$AL$2097,24,0)="Yes","K"," ")</f>
        <v xml:space="preserve"> </v>
      </c>
      <c r="G937" s="20" t="str">
        <f>IF(VLOOKUP(C937,'Current OBD'!$B$6:$AL$2097,25,0)="Yes","1"," ")</f>
        <v xml:space="preserve"> </v>
      </c>
      <c r="H937" s="20" t="str">
        <f>IF(VLOOKUP(C937,'Current OBD'!$B$6:$AL$2097,26,0)="Yes","2"," ")</f>
        <v xml:space="preserve"> </v>
      </c>
      <c r="I937" s="20" t="str">
        <f>IF(VLOOKUP(C937,'Current OBD'!$B$6:$AL$2097,27,0)="Yes","3"," ")</f>
        <v xml:space="preserve"> </v>
      </c>
      <c r="J937" s="20" t="str">
        <f>IF(VLOOKUP(C937,'Current OBD'!$B$6:$AL$2097,28,0)="Yes","4"," ")</f>
        <v xml:space="preserve"> </v>
      </c>
      <c r="K937" s="20" t="str">
        <f>IF(VLOOKUP(C937,'Current OBD'!$B$6:$AL$2097,29,0)="Yes","5"," ")</f>
        <v xml:space="preserve"> </v>
      </c>
      <c r="L937" s="20" t="str">
        <f>IF(VLOOKUP(C937,'Current OBD'!$B$6:$AL$2097,30,0)="Yes","6"," ")</f>
        <v xml:space="preserve"> </v>
      </c>
      <c r="M937" s="20" t="str">
        <f>IF(VLOOKUP(C937,'Current OBD'!$B$6:$AL$2097,31,0)="Yes","7"," ")</f>
        <v xml:space="preserve"> </v>
      </c>
      <c r="N937" s="20" t="str">
        <f>IF(VLOOKUP(C937,'Current OBD'!$B$6:$AL$2097,32,0)="Yes","8"," ")</f>
        <v xml:space="preserve"> </v>
      </c>
      <c r="O937" s="20" t="str">
        <f>IF(VLOOKUP(C937,'Current OBD'!$B$6:$AL$2097,33,0)="Yes","9"," ")</f>
        <v>9</v>
      </c>
      <c r="P937" s="20" t="str">
        <f>IF(VLOOKUP(C937,'Current OBD'!$B$6:$AL$2097,34,0)="Yes","10"," ")</f>
        <v>10</v>
      </c>
      <c r="Q937" s="20" t="str">
        <f>IF(VLOOKUP(C937,'Current OBD'!$B$6:$AL$2097,35,0)="Yes","11"," ")</f>
        <v>11</v>
      </c>
      <c r="R937" s="20" t="str">
        <f>IF(VLOOKUP(C937,'Current OBD'!$B$6:$AL$2097,36,0)="Yes","12"," ")</f>
        <v>12</v>
      </c>
      <c r="S937" s="44">
        <v>292</v>
      </c>
      <c r="T937" s="44">
        <v>110</v>
      </c>
      <c r="U937" s="44">
        <v>1537</v>
      </c>
      <c r="V937" s="12">
        <f t="shared" si="89"/>
        <v>0.18998048145738453</v>
      </c>
      <c r="W937" s="12">
        <f t="shared" si="90"/>
        <v>7.1567989590110612E-2</v>
      </c>
      <c r="X937" s="12">
        <f t="shared" si="88"/>
        <v>0.26154847104749512</v>
      </c>
    </row>
    <row r="938" spans="1:24">
      <c r="A938" s="17" t="str">
        <f>VLOOKUP(C938,'Current OBD'!$B$6:$K$2098,4,0)</f>
        <v>King</v>
      </c>
      <c r="B938" s="17" t="str">
        <f>VLOOKUP(C938,'Current OBD'!$B$6:$K$2098,3,0)</f>
        <v>17-412</v>
      </c>
      <c r="C938" s="18">
        <v>661430</v>
      </c>
      <c r="D938" s="8" t="s">
        <v>4343</v>
      </c>
      <c r="E938" s="20" t="str">
        <f>IF(VLOOKUP(C938,'Current OBD'!$B$6:$AL$2097,23,0)="Yes","PK"," ")</f>
        <v xml:space="preserve"> </v>
      </c>
      <c r="F938" s="20" t="str">
        <f>IF(VLOOKUP(C938,'Current OBD'!$B$6:$AL$2097,24,0)="Yes","K"," ")</f>
        <v>K</v>
      </c>
      <c r="G938" s="20" t="str">
        <f>IF(VLOOKUP(C938,'Current OBD'!$B$6:$AL$2097,25,0)="Yes","1"," ")</f>
        <v>1</v>
      </c>
      <c r="H938" s="20" t="str">
        <f>IF(VLOOKUP(C938,'Current OBD'!$B$6:$AL$2097,26,0)="Yes","2"," ")</f>
        <v>2</v>
      </c>
      <c r="I938" s="20" t="str">
        <f>IF(VLOOKUP(C938,'Current OBD'!$B$6:$AL$2097,27,0)="Yes","3"," ")</f>
        <v>3</v>
      </c>
      <c r="J938" s="20" t="str">
        <f>IF(VLOOKUP(C938,'Current OBD'!$B$6:$AL$2097,28,0)="Yes","4"," ")</f>
        <v>4</v>
      </c>
      <c r="K938" s="20" t="str">
        <f>IF(VLOOKUP(C938,'Current OBD'!$B$6:$AL$2097,29,0)="Yes","5"," ")</f>
        <v>5</v>
      </c>
      <c r="L938" s="20" t="str">
        <f>IF(VLOOKUP(C938,'Current OBD'!$B$6:$AL$2097,30,0)="Yes","6"," ")</f>
        <v xml:space="preserve"> </v>
      </c>
      <c r="M938" s="20" t="str">
        <f>IF(VLOOKUP(C938,'Current OBD'!$B$6:$AL$2097,31,0)="Yes","7"," ")</f>
        <v xml:space="preserve"> </v>
      </c>
      <c r="N938" s="20" t="str">
        <f>IF(VLOOKUP(C938,'Current OBD'!$B$6:$AL$2097,32,0)="Yes","8"," ")</f>
        <v xml:space="preserve"> </v>
      </c>
      <c r="O938" s="20" t="str">
        <f>IF(VLOOKUP(C938,'Current OBD'!$B$6:$AL$2097,33,0)="Yes","9"," ")</f>
        <v xml:space="preserve"> </v>
      </c>
      <c r="P938" s="20" t="str">
        <f>IF(VLOOKUP(C938,'Current OBD'!$B$6:$AL$2097,34,0)="Yes","10"," ")</f>
        <v xml:space="preserve"> </v>
      </c>
      <c r="Q938" s="20" t="str">
        <f>IF(VLOOKUP(C938,'Current OBD'!$B$6:$AL$2097,35,0)="Yes","11"," ")</f>
        <v xml:space="preserve"> </v>
      </c>
      <c r="R938" s="20" t="str">
        <f>IF(VLOOKUP(C938,'Current OBD'!$B$6:$AL$2097,36,0)="Yes","12"," ")</f>
        <v xml:space="preserve"> </v>
      </c>
      <c r="S938" s="44">
        <v>58</v>
      </c>
      <c r="T938" s="44">
        <v>8</v>
      </c>
      <c r="U938" s="44">
        <v>463</v>
      </c>
      <c r="V938" s="12">
        <f t="shared" si="89"/>
        <v>0.12526997840172785</v>
      </c>
      <c r="W938" s="12">
        <f t="shared" si="90"/>
        <v>1.7278617710583154E-2</v>
      </c>
      <c r="X938" s="12">
        <f t="shared" si="88"/>
        <v>0.14254859611231102</v>
      </c>
    </row>
    <row r="939" spans="1:24">
      <c r="A939" s="26" t="s">
        <v>153</v>
      </c>
      <c r="B939" s="26" t="s">
        <v>2327</v>
      </c>
      <c r="C939" s="10">
        <v>159276</v>
      </c>
      <c r="D939" s="13" t="s">
        <v>2326</v>
      </c>
      <c r="E939" s="19"/>
      <c r="F939" s="19"/>
      <c r="G939" s="19"/>
      <c r="H939" s="19"/>
      <c r="I939" s="19"/>
      <c r="J939" s="19"/>
      <c r="K939" s="19"/>
      <c r="L939" s="19"/>
      <c r="M939" s="19"/>
      <c r="N939" s="19"/>
      <c r="O939" s="19"/>
      <c r="P939" s="19"/>
      <c r="Q939" s="19"/>
      <c r="R939" s="19"/>
      <c r="S939" s="43">
        <v>2717</v>
      </c>
      <c r="T939" s="43">
        <v>666</v>
      </c>
      <c r="U939" s="43">
        <v>30572</v>
      </c>
      <c r="V939" s="14"/>
      <c r="W939" s="14"/>
      <c r="X939" s="14">
        <f t="shared" si="88"/>
        <v>0.11065681015308125</v>
      </c>
    </row>
    <row r="940" spans="1:24">
      <c r="A940" s="17" t="str">
        <f>VLOOKUP(C940,'Current OBD'!$B$6:$K$2098,4,0)</f>
        <v>King</v>
      </c>
      <c r="B940" s="17" t="str">
        <f>VLOOKUP(C940,'Current OBD'!$B$6:$K$2098,3,0)</f>
        <v>17-414</v>
      </c>
      <c r="C940" s="18">
        <v>661602</v>
      </c>
      <c r="D940" s="8" t="s">
        <v>2328</v>
      </c>
      <c r="E940" s="20" t="str">
        <f>IF(VLOOKUP(C940,'Current OBD'!$B$6:$AL$2097,23,0)="Yes","PK"," ")</f>
        <v xml:space="preserve"> </v>
      </c>
      <c r="F940" s="20" t="str">
        <f>IF(VLOOKUP(C940,'Current OBD'!$B$6:$AL$2097,24,0)="Yes","K"," ")</f>
        <v>K</v>
      </c>
      <c r="G940" s="20" t="str">
        <f>IF(VLOOKUP(C940,'Current OBD'!$B$6:$AL$2097,25,0)="Yes","1"," ")</f>
        <v>1</v>
      </c>
      <c r="H940" s="20" t="str">
        <f>IF(VLOOKUP(C940,'Current OBD'!$B$6:$AL$2097,26,0)="Yes","2"," ")</f>
        <v>2</v>
      </c>
      <c r="I940" s="20" t="str">
        <f>IF(VLOOKUP(C940,'Current OBD'!$B$6:$AL$2097,27,0)="Yes","3"," ")</f>
        <v>3</v>
      </c>
      <c r="J940" s="20" t="str">
        <f>IF(VLOOKUP(C940,'Current OBD'!$B$6:$AL$2097,28,0)="Yes","4"," ")</f>
        <v>4</v>
      </c>
      <c r="K940" s="20" t="str">
        <f>IF(VLOOKUP(C940,'Current OBD'!$B$6:$AL$2097,29,0)="Yes","5"," ")</f>
        <v>5</v>
      </c>
      <c r="L940" s="20" t="str">
        <f>IF(VLOOKUP(C940,'Current OBD'!$B$6:$AL$2097,30,0)="Yes","6"," ")</f>
        <v xml:space="preserve"> </v>
      </c>
      <c r="M940" s="20" t="str">
        <f>IF(VLOOKUP(C940,'Current OBD'!$B$6:$AL$2097,31,0)="Yes","7"," ")</f>
        <v xml:space="preserve"> </v>
      </c>
      <c r="N940" s="20" t="str">
        <f>IF(VLOOKUP(C940,'Current OBD'!$B$6:$AL$2097,32,0)="Yes","8"," ")</f>
        <v xml:space="preserve"> </v>
      </c>
      <c r="O940" s="20" t="str">
        <f>IF(VLOOKUP(C940,'Current OBD'!$B$6:$AL$2097,33,0)="Yes","9"," ")</f>
        <v xml:space="preserve"> </v>
      </c>
      <c r="P940" s="20" t="str">
        <f>IF(VLOOKUP(C940,'Current OBD'!$B$6:$AL$2097,34,0)="Yes","10"," ")</f>
        <v xml:space="preserve"> </v>
      </c>
      <c r="Q940" s="20" t="str">
        <f>IF(VLOOKUP(C940,'Current OBD'!$B$6:$AL$2097,35,0)="Yes","11"," ")</f>
        <v xml:space="preserve"> </v>
      </c>
      <c r="R940" s="20" t="str">
        <f>IF(VLOOKUP(C940,'Current OBD'!$B$6:$AL$2097,36,0)="Yes","12"," ")</f>
        <v xml:space="preserve"> </v>
      </c>
      <c r="S940" s="44">
        <v>20</v>
      </c>
      <c r="T940" s="44">
        <v>12</v>
      </c>
      <c r="U940" s="44">
        <v>639</v>
      </c>
      <c r="V940" s="12">
        <f t="shared" ref="V940:V983" si="91">S940/U940</f>
        <v>3.1298904538341159E-2</v>
      </c>
      <c r="W940" s="12">
        <f t="shared" ref="W940:W983" si="92">T940/U940</f>
        <v>1.8779342723004695E-2</v>
      </c>
      <c r="X940" s="12">
        <f t="shared" si="88"/>
        <v>5.0078247261345854E-2</v>
      </c>
    </row>
    <row r="941" spans="1:24">
      <c r="A941" s="17" t="str">
        <f>VLOOKUP(C941,'Current OBD'!$B$6:$K$2098,4,0)</f>
        <v>King</v>
      </c>
      <c r="B941" s="17" t="str">
        <f>VLOOKUP(C941,'Current OBD'!$B$6:$K$2098,3,0)</f>
        <v>17-414</v>
      </c>
      <c r="C941" s="18">
        <v>661603</v>
      </c>
      <c r="D941" s="8" t="s">
        <v>2332</v>
      </c>
      <c r="E941" s="20" t="str">
        <f>IF(VLOOKUP(C941,'Current OBD'!$B$6:$AL$2097,23,0)="Yes","PK"," ")</f>
        <v xml:space="preserve"> </v>
      </c>
      <c r="F941" s="20" t="str">
        <f>IF(VLOOKUP(C941,'Current OBD'!$B$6:$AL$2097,24,0)="Yes","K"," ")</f>
        <v>K</v>
      </c>
      <c r="G941" s="20" t="str">
        <f>IF(VLOOKUP(C941,'Current OBD'!$B$6:$AL$2097,25,0)="Yes","1"," ")</f>
        <v>1</v>
      </c>
      <c r="H941" s="20" t="str">
        <f>IF(VLOOKUP(C941,'Current OBD'!$B$6:$AL$2097,26,0)="Yes","2"," ")</f>
        <v>2</v>
      </c>
      <c r="I941" s="20" t="str">
        <f>IF(VLOOKUP(C941,'Current OBD'!$B$6:$AL$2097,27,0)="Yes","3"," ")</f>
        <v>3</v>
      </c>
      <c r="J941" s="20" t="str">
        <f>IF(VLOOKUP(C941,'Current OBD'!$B$6:$AL$2097,28,0)="Yes","4"," ")</f>
        <v>4</v>
      </c>
      <c r="K941" s="20" t="str">
        <f>IF(VLOOKUP(C941,'Current OBD'!$B$6:$AL$2097,29,0)="Yes","5"," ")</f>
        <v>5</v>
      </c>
      <c r="L941" s="20" t="str">
        <f>IF(VLOOKUP(C941,'Current OBD'!$B$6:$AL$2097,30,0)="Yes","6"," ")</f>
        <v xml:space="preserve"> </v>
      </c>
      <c r="M941" s="20" t="str">
        <f>IF(VLOOKUP(C941,'Current OBD'!$B$6:$AL$2097,31,0)="Yes","7"," ")</f>
        <v xml:space="preserve"> </v>
      </c>
      <c r="N941" s="20" t="str">
        <f>IF(VLOOKUP(C941,'Current OBD'!$B$6:$AL$2097,32,0)="Yes","8"," ")</f>
        <v xml:space="preserve"> </v>
      </c>
      <c r="O941" s="20" t="str">
        <f>IF(VLOOKUP(C941,'Current OBD'!$B$6:$AL$2097,33,0)="Yes","9"," ")</f>
        <v xml:space="preserve"> </v>
      </c>
      <c r="P941" s="20" t="str">
        <f>IF(VLOOKUP(C941,'Current OBD'!$B$6:$AL$2097,34,0)="Yes","10"," ")</f>
        <v xml:space="preserve"> </v>
      </c>
      <c r="Q941" s="20" t="str">
        <f>IF(VLOOKUP(C941,'Current OBD'!$B$6:$AL$2097,35,0)="Yes","11"," ")</f>
        <v xml:space="preserve"> </v>
      </c>
      <c r="R941" s="20" t="str">
        <f>IF(VLOOKUP(C941,'Current OBD'!$B$6:$AL$2097,36,0)="Yes","12"," ")</f>
        <v xml:space="preserve"> </v>
      </c>
      <c r="S941" s="44">
        <v>23</v>
      </c>
      <c r="T941" s="44">
        <v>1</v>
      </c>
      <c r="U941" s="44">
        <v>457</v>
      </c>
      <c r="V941" s="12">
        <f t="shared" si="91"/>
        <v>5.0328227571115977E-2</v>
      </c>
      <c r="W941" s="12">
        <f t="shared" si="92"/>
        <v>2.1881838074398249E-3</v>
      </c>
      <c r="X941" s="12">
        <f t="shared" si="88"/>
        <v>5.2516411378555797E-2</v>
      </c>
    </row>
    <row r="942" spans="1:24">
      <c r="A942" s="17" t="str">
        <f>VLOOKUP(C942,'Current OBD'!$B$6:$K$2098,4,0)</f>
        <v>King</v>
      </c>
      <c r="B942" s="17" t="str">
        <f>VLOOKUP(C942,'Current OBD'!$B$6:$K$2098,3,0)</f>
        <v>17-414</v>
      </c>
      <c r="C942" s="18">
        <v>661604</v>
      </c>
      <c r="D942" s="8" t="s">
        <v>2335</v>
      </c>
      <c r="E942" s="20" t="str">
        <f>IF(VLOOKUP(C942,'Current OBD'!$B$6:$AL$2097,23,0)="Yes","PK"," ")</f>
        <v xml:space="preserve"> </v>
      </c>
      <c r="F942" s="20" t="str">
        <f>IF(VLOOKUP(C942,'Current OBD'!$B$6:$AL$2097,24,0)="Yes","K"," ")</f>
        <v>K</v>
      </c>
      <c r="G942" s="20" t="str">
        <f>IF(VLOOKUP(C942,'Current OBD'!$B$6:$AL$2097,25,0)="Yes","1"," ")</f>
        <v>1</v>
      </c>
      <c r="H942" s="20" t="str">
        <f>IF(VLOOKUP(C942,'Current OBD'!$B$6:$AL$2097,26,0)="Yes","2"," ")</f>
        <v>2</v>
      </c>
      <c r="I942" s="20" t="str">
        <f>IF(VLOOKUP(C942,'Current OBD'!$B$6:$AL$2097,27,0)="Yes","3"," ")</f>
        <v>3</v>
      </c>
      <c r="J942" s="20" t="str">
        <f>IF(VLOOKUP(C942,'Current OBD'!$B$6:$AL$2097,28,0)="Yes","4"," ")</f>
        <v>4</v>
      </c>
      <c r="K942" s="20" t="str">
        <f>IF(VLOOKUP(C942,'Current OBD'!$B$6:$AL$2097,29,0)="Yes","5"," ")</f>
        <v>5</v>
      </c>
      <c r="L942" s="20" t="str">
        <f>IF(VLOOKUP(C942,'Current OBD'!$B$6:$AL$2097,30,0)="Yes","6"," ")</f>
        <v xml:space="preserve"> </v>
      </c>
      <c r="M942" s="20" t="str">
        <f>IF(VLOOKUP(C942,'Current OBD'!$B$6:$AL$2097,31,0)="Yes","7"," ")</f>
        <v xml:space="preserve"> </v>
      </c>
      <c r="N942" s="20" t="str">
        <f>IF(VLOOKUP(C942,'Current OBD'!$B$6:$AL$2097,32,0)="Yes","8"," ")</f>
        <v xml:space="preserve"> </v>
      </c>
      <c r="O942" s="20" t="str">
        <f>IF(VLOOKUP(C942,'Current OBD'!$B$6:$AL$2097,33,0)="Yes","9"," ")</f>
        <v xml:space="preserve"> </v>
      </c>
      <c r="P942" s="20" t="str">
        <f>IF(VLOOKUP(C942,'Current OBD'!$B$6:$AL$2097,34,0)="Yes","10"," ")</f>
        <v xml:space="preserve"> </v>
      </c>
      <c r="Q942" s="20" t="str">
        <f>IF(VLOOKUP(C942,'Current OBD'!$B$6:$AL$2097,35,0)="Yes","11"," ")</f>
        <v xml:space="preserve"> </v>
      </c>
      <c r="R942" s="20" t="str">
        <f>IF(VLOOKUP(C942,'Current OBD'!$B$6:$AL$2097,36,0)="Yes","12"," ")</f>
        <v xml:space="preserve"> </v>
      </c>
      <c r="S942" s="44">
        <v>83</v>
      </c>
      <c r="T942" s="44">
        <v>23</v>
      </c>
      <c r="U942" s="44">
        <v>432</v>
      </c>
      <c r="V942" s="12">
        <f t="shared" si="91"/>
        <v>0.19212962962962962</v>
      </c>
      <c r="W942" s="12">
        <f t="shared" si="92"/>
        <v>5.3240740740740741E-2</v>
      </c>
      <c r="X942" s="12">
        <f t="shared" si="88"/>
        <v>0.24537037037037038</v>
      </c>
    </row>
    <row r="943" spans="1:24">
      <c r="A943" s="17" t="str">
        <f>VLOOKUP(C943,'Current OBD'!$B$6:$K$2098,4,0)</f>
        <v>King</v>
      </c>
      <c r="B943" s="17" t="str">
        <f>VLOOKUP(C943,'Current OBD'!$B$6:$K$2098,3,0)</f>
        <v>17-414</v>
      </c>
      <c r="C943" s="18">
        <v>661605</v>
      </c>
      <c r="D943" s="8" t="s">
        <v>2339</v>
      </c>
      <c r="E943" s="20" t="str">
        <f>IF(VLOOKUP(C943,'Current OBD'!$B$6:$AL$2097,23,0)="Yes","PK"," ")</f>
        <v xml:space="preserve"> </v>
      </c>
      <c r="F943" s="20" t="str">
        <f>IF(VLOOKUP(C943,'Current OBD'!$B$6:$AL$2097,24,0)="Yes","K"," ")</f>
        <v>K</v>
      </c>
      <c r="G943" s="20" t="str">
        <f>IF(VLOOKUP(C943,'Current OBD'!$B$6:$AL$2097,25,0)="Yes","1"," ")</f>
        <v>1</v>
      </c>
      <c r="H943" s="20" t="str">
        <f>IF(VLOOKUP(C943,'Current OBD'!$B$6:$AL$2097,26,0)="Yes","2"," ")</f>
        <v>2</v>
      </c>
      <c r="I943" s="20" t="str">
        <f>IF(VLOOKUP(C943,'Current OBD'!$B$6:$AL$2097,27,0)="Yes","3"," ")</f>
        <v>3</v>
      </c>
      <c r="J943" s="20" t="str">
        <f>IF(VLOOKUP(C943,'Current OBD'!$B$6:$AL$2097,28,0)="Yes","4"," ")</f>
        <v>4</v>
      </c>
      <c r="K943" s="20" t="str">
        <f>IF(VLOOKUP(C943,'Current OBD'!$B$6:$AL$2097,29,0)="Yes","5"," ")</f>
        <v>5</v>
      </c>
      <c r="L943" s="20" t="str">
        <f>IF(VLOOKUP(C943,'Current OBD'!$B$6:$AL$2097,30,0)="Yes","6"," ")</f>
        <v xml:space="preserve"> </v>
      </c>
      <c r="M943" s="20" t="str">
        <f>IF(VLOOKUP(C943,'Current OBD'!$B$6:$AL$2097,31,0)="Yes","7"," ")</f>
        <v xml:space="preserve"> </v>
      </c>
      <c r="N943" s="20" t="str">
        <f>IF(VLOOKUP(C943,'Current OBD'!$B$6:$AL$2097,32,0)="Yes","8"," ")</f>
        <v xml:space="preserve"> </v>
      </c>
      <c r="O943" s="20" t="str">
        <f>IF(VLOOKUP(C943,'Current OBD'!$B$6:$AL$2097,33,0)="Yes","9"," ")</f>
        <v xml:space="preserve"> </v>
      </c>
      <c r="P943" s="20" t="str">
        <f>IF(VLOOKUP(C943,'Current OBD'!$B$6:$AL$2097,34,0)="Yes","10"," ")</f>
        <v xml:space="preserve"> </v>
      </c>
      <c r="Q943" s="20" t="str">
        <f>IF(VLOOKUP(C943,'Current OBD'!$B$6:$AL$2097,35,0)="Yes","11"," ")</f>
        <v xml:space="preserve"> </v>
      </c>
      <c r="R943" s="20" t="str">
        <f>IF(VLOOKUP(C943,'Current OBD'!$B$6:$AL$2097,36,0)="Yes","12"," ")</f>
        <v xml:space="preserve"> </v>
      </c>
      <c r="S943" s="44">
        <v>12</v>
      </c>
      <c r="T943" s="44">
        <v>5</v>
      </c>
      <c r="U943" s="44">
        <v>512</v>
      </c>
      <c r="V943" s="12">
        <f t="shared" si="91"/>
        <v>2.34375E-2</v>
      </c>
      <c r="W943" s="12">
        <f t="shared" si="92"/>
        <v>9.765625E-3</v>
      </c>
      <c r="X943" s="12">
        <f t="shared" si="88"/>
        <v>3.3203125E-2</v>
      </c>
    </row>
    <row r="944" spans="1:24">
      <c r="A944" s="17" t="str">
        <f>VLOOKUP(C944,'Current OBD'!$B$6:$K$2098,4,0)</f>
        <v>King</v>
      </c>
      <c r="B944" s="17" t="str">
        <f>VLOOKUP(C944,'Current OBD'!$B$6:$K$2098,3,0)</f>
        <v>17-414</v>
      </c>
      <c r="C944" s="18">
        <v>664249</v>
      </c>
      <c r="D944" s="8" t="s">
        <v>2342</v>
      </c>
      <c r="E944" s="20" t="str">
        <f>IF(VLOOKUP(C944,'Current OBD'!$B$6:$AL$2097,23,0)="Yes","PK"," ")</f>
        <v>PK</v>
      </c>
      <c r="F944" s="20" t="str">
        <f>IF(VLOOKUP(C944,'Current OBD'!$B$6:$AL$2097,24,0)="Yes","K"," ")</f>
        <v>K</v>
      </c>
      <c r="G944" s="20" t="str">
        <f>IF(VLOOKUP(C944,'Current OBD'!$B$6:$AL$2097,25,0)="Yes","1"," ")</f>
        <v>1</v>
      </c>
      <c r="H944" s="20" t="str">
        <f>IF(VLOOKUP(C944,'Current OBD'!$B$6:$AL$2097,26,0)="Yes","2"," ")</f>
        <v>2</v>
      </c>
      <c r="I944" s="20" t="str">
        <f>IF(VLOOKUP(C944,'Current OBD'!$B$6:$AL$2097,27,0)="Yes","3"," ")</f>
        <v>3</v>
      </c>
      <c r="J944" s="20" t="str">
        <f>IF(VLOOKUP(C944,'Current OBD'!$B$6:$AL$2097,28,0)="Yes","4"," ")</f>
        <v>4</v>
      </c>
      <c r="K944" s="20" t="str">
        <f>IF(VLOOKUP(C944,'Current OBD'!$B$6:$AL$2097,29,0)="Yes","5"," ")</f>
        <v>5</v>
      </c>
      <c r="L944" s="20" t="str">
        <f>IF(VLOOKUP(C944,'Current OBD'!$B$6:$AL$2097,30,0)="Yes","6"," ")</f>
        <v xml:space="preserve"> </v>
      </c>
      <c r="M944" s="20" t="str">
        <f>IF(VLOOKUP(C944,'Current OBD'!$B$6:$AL$2097,31,0)="Yes","7"," ")</f>
        <v xml:space="preserve"> </v>
      </c>
      <c r="N944" s="20" t="str">
        <f>IF(VLOOKUP(C944,'Current OBD'!$B$6:$AL$2097,32,0)="Yes","8"," ")</f>
        <v xml:space="preserve"> </v>
      </c>
      <c r="O944" s="20" t="str">
        <f>IF(VLOOKUP(C944,'Current OBD'!$B$6:$AL$2097,33,0)="Yes","9"," ")</f>
        <v xml:space="preserve"> </v>
      </c>
      <c r="P944" s="20" t="str">
        <f>IF(VLOOKUP(C944,'Current OBD'!$B$6:$AL$2097,34,0)="Yes","10"," ")</f>
        <v xml:space="preserve"> </v>
      </c>
      <c r="Q944" s="20" t="str">
        <f>IF(VLOOKUP(C944,'Current OBD'!$B$6:$AL$2097,35,0)="Yes","11"," ")</f>
        <v xml:space="preserve"> </v>
      </c>
      <c r="R944" s="20" t="str">
        <f>IF(VLOOKUP(C944,'Current OBD'!$B$6:$AL$2097,36,0)="Yes","12"," ")</f>
        <v xml:space="preserve"> </v>
      </c>
      <c r="S944" s="44">
        <v>8</v>
      </c>
      <c r="T944" s="44">
        <v>0</v>
      </c>
      <c r="U944" s="44">
        <v>475</v>
      </c>
      <c r="V944" s="12">
        <f t="shared" si="91"/>
        <v>1.6842105263157894E-2</v>
      </c>
      <c r="W944" s="12">
        <f t="shared" si="92"/>
        <v>0</v>
      </c>
      <c r="X944" s="12">
        <f t="shared" si="88"/>
        <v>1.6842105263157894E-2</v>
      </c>
    </row>
    <row r="945" spans="1:24">
      <c r="A945" s="17" t="str">
        <f>VLOOKUP(C945,'Current OBD'!$B$6:$K$2098,4,0)</f>
        <v>King</v>
      </c>
      <c r="B945" s="17" t="str">
        <f>VLOOKUP(C945,'Current OBD'!$B$6:$K$2098,3,0)</f>
        <v>17-414</v>
      </c>
      <c r="C945" s="18">
        <v>685330</v>
      </c>
      <c r="D945" s="8" t="s">
        <v>2344</v>
      </c>
      <c r="E945" s="20" t="str">
        <f>IF(VLOOKUP(C945,'Current OBD'!$B$6:$AL$2097,23,0)="Yes","PK"," ")</f>
        <v xml:space="preserve"> </v>
      </c>
      <c r="F945" s="20" t="str">
        <f>IF(VLOOKUP(C945,'Current OBD'!$B$6:$AL$2097,24,0)="Yes","K"," ")</f>
        <v>K</v>
      </c>
      <c r="G945" s="20" t="str">
        <f>IF(VLOOKUP(C945,'Current OBD'!$B$6:$AL$2097,25,0)="Yes","1"," ")</f>
        <v>1</v>
      </c>
      <c r="H945" s="20" t="str">
        <f>IF(VLOOKUP(C945,'Current OBD'!$B$6:$AL$2097,26,0)="Yes","2"," ")</f>
        <v>2</v>
      </c>
      <c r="I945" s="20" t="str">
        <f>IF(VLOOKUP(C945,'Current OBD'!$B$6:$AL$2097,27,0)="Yes","3"," ")</f>
        <v>3</v>
      </c>
      <c r="J945" s="20" t="str">
        <f>IF(VLOOKUP(C945,'Current OBD'!$B$6:$AL$2097,28,0)="Yes","4"," ")</f>
        <v>4</v>
      </c>
      <c r="K945" s="20" t="str">
        <f>IF(VLOOKUP(C945,'Current OBD'!$B$6:$AL$2097,29,0)="Yes","5"," ")</f>
        <v>5</v>
      </c>
      <c r="L945" s="20" t="str">
        <f>IF(VLOOKUP(C945,'Current OBD'!$B$6:$AL$2097,30,0)="Yes","6"," ")</f>
        <v xml:space="preserve"> </v>
      </c>
      <c r="M945" s="20" t="str">
        <f>IF(VLOOKUP(C945,'Current OBD'!$B$6:$AL$2097,31,0)="Yes","7"," ")</f>
        <v xml:space="preserve"> </v>
      </c>
      <c r="N945" s="20" t="str">
        <f>IF(VLOOKUP(C945,'Current OBD'!$B$6:$AL$2097,32,0)="Yes","8"," ")</f>
        <v xml:space="preserve"> </v>
      </c>
      <c r="O945" s="20" t="str">
        <f>IF(VLOOKUP(C945,'Current OBD'!$B$6:$AL$2097,33,0)="Yes","9"," ")</f>
        <v xml:space="preserve"> </v>
      </c>
      <c r="P945" s="20" t="str">
        <f>IF(VLOOKUP(C945,'Current OBD'!$B$6:$AL$2097,34,0)="Yes","10"," ")</f>
        <v xml:space="preserve"> </v>
      </c>
      <c r="Q945" s="20" t="str">
        <f>IF(VLOOKUP(C945,'Current OBD'!$B$6:$AL$2097,35,0)="Yes","11"," ")</f>
        <v xml:space="preserve"> </v>
      </c>
      <c r="R945" s="20" t="str">
        <f>IF(VLOOKUP(C945,'Current OBD'!$B$6:$AL$2097,36,0)="Yes","12"," ")</f>
        <v xml:space="preserve"> </v>
      </c>
      <c r="S945" s="44">
        <v>68</v>
      </c>
      <c r="T945" s="44">
        <v>7</v>
      </c>
      <c r="U945" s="44">
        <v>501</v>
      </c>
      <c r="V945" s="12">
        <f t="shared" si="91"/>
        <v>0.13572854291417166</v>
      </c>
      <c r="W945" s="12">
        <f t="shared" si="92"/>
        <v>1.3972055888223553E-2</v>
      </c>
      <c r="X945" s="12">
        <f t="shared" si="88"/>
        <v>0.1497005988023952</v>
      </c>
    </row>
    <row r="946" spans="1:24">
      <c r="A946" s="17" t="str">
        <f>VLOOKUP(C946,'Current OBD'!$B$6:$K$2098,4,0)</f>
        <v>King</v>
      </c>
      <c r="B946" s="17" t="str">
        <f>VLOOKUP(C946,'Current OBD'!$B$6:$K$2098,3,0)</f>
        <v>17-414</v>
      </c>
      <c r="C946" s="18">
        <v>661607</v>
      </c>
      <c r="D946" s="8" t="s">
        <v>2346</v>
      </c>
      <c r="E946" s="20" t="str">
        <f>IF(VLOOKUP(C946,'Current OBD'!$B$6:$AL$2097,23,0)="Yes","PK"," ")</f>
        <v xml:space="preserve"> </v>
      </c>
      <c r="F946" s="20" t="str">
        <f>IF(VLOOKUP(C946,'Current OBD'!$B$6:$AL$2097,24,0)="Yes","K"," ")</f>
        <v>K</v>
      </c>
      <c r="G946" s="20" t="str">
        <f>IF(VLOOKUP(C946,'Current OBD'!$B$6:$AL$2097,25,0)="Yes","1"," ")</f>
        <v>1</v>
      </c>
      <c r="H946" s="20" t="str">
        <f>IF(VLOOKUP(C946,'Current OBD'!$B$6:$AL$2097,26,0)="Yes","2"," ")</f>
        <v>2</v>
      </c>
      <c r="I946" s="20" t="str">
        <f>IF(VLOOKUP(C946,'Current OBD'!$B$6:$AL$2097,27,0)="Yes","3"," ")</f>
        <v>3</v>
      </c>
      <c r="J946" s="20" t="str">
        <f>IF(VLOOKUP(C946,'Current OBD'!$B$6:$AL$2097,28,0)="Yes","4"," ")</f>
        <v>4</v>
      </c>
      <c r="K946" s="20" t="str">
        <f>IF(VLOOKUP(C946,'Current OBD'!$B$6:$AL$2097,29,0)="Yes","5"," ")</f>
        <v>5</v>
      </c>
      <c r="L946" s="20" t="str">
        <f>IF(VLOOKUP(C946,'Current OBD'!$B$6:$AL$2097,30,0)="Yes","6"," ")</f>
        <v xml:space="preserve"> </v>
      </c>
      <c r="M946" s="20" t="str">
        <f>IF(VLOOKUP(C946,'Current OBD'!$B$6:$AL$2097,31,0)="Yes","7"," ")</f>
        <v xml:space="preserve"> </v>
      </c>
      <c r="N946" s="20" t="str">
        <f>IF(VLOOKUP(C946,'Current OBD'!$B$6:$AL$2097,32,0)="Yes","8"," ")</f>
        <v xml:space="preserve"> </v>
      </c>
      <c r="O946" s="20" t="str">
        <f>IF(VLOOKUP(C946,'Current OBD'!$B$6:$AL$2097,33,0)="Yes","9"," ")</f>
        <v xml:space="preserve"> </v>
      </c>
      <c r="P946" s="20" t="str">
        <f>IF(VLOOKUP(C946,'Current OBD'!$B$6:$AL$2097,34,0)="Yes","10"," ")</f>
        <v xml:space="preserve"> </v>
      </c>
      <c r="Q946" s="20" t="str">
        <f>IF(VLOOKUP(C946,'Current OBD'!$B$6:$AL$2097,35,0)="Yes","11"," ")</f>
        <v xml:space="preserve"> </v>
      </c>
      <c r="R946" s="20" t="str">
        <f>IF(VLOOKUP(C946,'Current OBD'!$B$6:$AL$2097,36,0)="Yes","12"," ")</f>
        <v xml:space="preserve"> </v>
      </c>
      <c r="S946" s="44">
        <v>35</v>
      </c>
      <c r="T946" s="44">
        <v>8</v>
      </c>
      <c r="U946" s="44">
        <v>391</v>
      </c>
      <c r="V946" s="12">
        <f t="shared" si="91"/>
        <v>8.9514066496163683E-2</v>
      </c>
      <c r="W946" s="12">
        <f t="shared" si="92"/>
        <v>2.0460358056265986E-2</v>
      </c>
      <c r="X946" s="12">
        <f t="shared" si="88"/>
        <v>0.10997442455242967</v>
      </c>
    </row>
    <row r="947" spans="1:24">
      <c r="A947" s="17" t="str">
        <f>VLOOKUP(C947,'Current OBD'!$B$6:$K$2098,4,0)</f>
        <v>King</v>
      </c>
      <c r="B947" s="17" t="str">
        <f>VLOOKUP(C947,'Current OBD'!$B$6:$K$2098,3,0)</f>
        <v>17-414</v>
      </c>
      <c r="C947" s="18">
        <v>686653</v>
      </c>
      <c r="D947" s="8" t="s">
        <v>2348</v>
      </c>
      <c r="E947" s="20" t="str">
        <f>IF(VLOOKUP(C947,'Current OBD'!$B$6:$AL$2097,23,0)="Yes","PK"," ")</f>
        <v xml:space="preserve"> </v>
      </c>
      <c r="F947" s="20" t="str">
        <f>IF(VLOOKUP(C947,'Current OBD'!$B$6:$AL$2097,24,0)="Yes","K"," ")</f>
        <v xml:space="preserve"> </v>
      </c>
      <c r="G947" s="20" t="str">
        <f>IF(VLOOKUP(C947,'Current OBD'!$B$6:$AL$2097,25,0)="Yes","1"," ")</f>
        <v xml:space="preserve"> </v>
      </c>
      <c r="H947" s="20" t="str">
        <f>IF(VLOOKUP(C947,'Current OBD'!$B$6:$AL$2097,26,0)="Yes","2"," ")</f>
        <v xml:space="preserve"> </v>
      </c>
      <c r="I947" s="20" t="str">
        <f>IF(VLOOKUP(C947,'Current OBD'!$B$6:$AL$2097,27,0)="Yes","3"," ")</f>
        <v xml:space="preserve"> </v>
      </c>
      <c r="J947" s="20" t="str">
        <f>IF(VLOOKUP(C947,'Current OBD'!$B$6:$AL$2097,28,0)="Yes","4"," ")</f>
        <v xml:space="preserve"> </v>
      </c>
      <c r="K947" s="20" t="str">
        <f>IF(VLOOKUP(C947,'Current OBD'!$B$6:$AL$2097,29,0)="Yes","5"," ")</f>
        <v xml:space="preserve"> </v>
      </c>
      <c r="L947" s="20" t="str">
        <f>IF(VLOOKUP(C947,'Current OBD'!$B$6:$AL$2097,30,0)="Yes","6"," ")</f>
        <v xml:space="preserve"> </v>
      </c>
      <c r="M947" s="20" t="str">
        <f>IF(VLOOKUP(C947,'Current OBD'!$B$6:$AL$2097,31,0)="Yes","7"," ")</f>
        <v xml:space="preserve"> </v>
      </c>
      <c r="N947" s="20" t="str">
        <f>IF(VLOOKUP(C947,'Current OBD'!$B$6:$AL$2097,32,0)="Yes","8"," ")</f>
        <v xml:space="preserve"> </v>
      </c>
      <c r="O947" s="20" t="str">
        <f>IF(VLOOKUP(C947,'Current OBD'!$B$6:$AL$2097,33,0)="Yes","9"," ")</f>
        <v>9</v>
      </c>
      <c r="P947" s="20" t="str">
        <f>IF(VLOOKUP(C947,'Current OBD'!$B$6:$AL$2097,34,0)="Yes","10"," ")</f>
        <v>10</v>
      </c>
      <c r="Q947" s="20" t="str">
        <f>IF(VLOOKUP(C947,'Current OBD'!$B$6:$AL$2097,35,0)="Yes","11"," ")</f>
        <v>11</v>
      </c>
      <c r="R947" s="20" t="str">
        <f>IF(VLOOKUP(C947,'Current OBD'!$B$6:$AL$2097,36,0)="Yes","12"," ")</f>
        <v>12</v>
      </c>
      <c r="S947" s="44">
        <v>91</v>
      </c>
      <c r="T947" s="44">
        <v>25</v>
      </c>
      <c r="U947" s="44">
        <v>2460</v>
      </c>
      <c r="V947" s="12">
        <f t="shared" si="91"/>
        <v>3.699186991869919E-2</v>
      </c>
      <c r="W947" s="12">
        <f t="shared" si="92"/>
        <v>1.016260162601626E-2</v>
      </c>
      <c r="X947" s="12">
        <f t="shared" si="88"/>
        <v>4.715447154471545E-2</v>
      </c>
    </row>
    <row r="948" spans="1:24">
      <c r="A948" s="17" t="str">
        <f>VLOOKUP(C948,'Current OBD'!$B$6:$K$2098,4,0)</f>
        <v>King</v>
      </c>
      <c r="B948" s="17" t="str">
        <f>VLOOKUP(C948,'Current OBD'!$B$6:$K$2098,3,0)</f>
        <v>17-414</v>
      </c>
      <c r="C948" s="18">
        <v>661608</v>
      </c>
      <c r="D948" s="8" t="s">
        <v>2350</v>
      </c>
      <c r="E948" s="20" t="str">
        <f>IF(VLOOKUP(C948,'Current OBD'!$B$6:$AL$2097,23,0)="Yes","PK"," ")</f>
        <v xml:space="preserve"> </v>
      </c>
      <c r="F948" s="20" t="str">
        <f>IF(VLOOKUP(C948,'Current OBD'!$B$6:$AL$2097,24,0)="Yes","K"," ")</f>
        <v>K</v>
      </c>
      <c r="G948" s="20" t="str">
        <f>IF(VLOOKUP(C948,'Current OBD'!$B$6:$AL$2097,25,0)="Yes","1"," ")</f>
        <v>1</v>
      </c>
      <c r="H948" s="20" t="str">
        <f>IF(VLOOKUP(C948,'Current OBD'!$B$6:$AL$2097,26,0)="Yes","2"," ")</f>
        <v>2</v>
      </c>
      <c r="I948" s="20" t="str">
        <f>IF(VLOOKUP(C948,'Current OBD'!$B$6:$AL$2097,27,0)="Yes","3"," ")</f>
        <v>3</v>
      </c>
      <c r="J948" s="20" t="str">
        <f>IF(VLOOKUP(C948,'Current OBD'!$B$6:$AL$2097,28,0)="Yes","4"," ")</f>
        <v>4</v>
      </c>
      <c r="K948" s="20" t="str">
        <f>IF(VLOOKUP(C948,'Current OBD'!$B$6:$AL$2097,29,0)="Yes","5"," ")</f>
        <v>5</v>
      </c>
      <c r="L948" s="20" t="str">
        <f>IF(VLOOKUP(C948,'Current OBD'!$B$6:$AL$2097,30,0)="Yes","6"," ")</f>
        <v xml:space="preserve"> </v>
      </c>
      <c r="M948" s="20" t="str">
        <f>IF(VLOOKUP(C948,'Current OBD'!$B$6:$AL$2097,31,0)="Yes","7"," ")</f>
        <v xml:space="preserve"> </v>
      </c>
      <c r="N948" s="20" t="str">
        <f>IF(VLOOKUP(C948,'Current OBD'!$B$6:$AL$2097,32,0)="Yes","8"," ")</f>
        <v xml:space="preserve"> </v>
      </c>
      <c r="O948" s="20" t="str">
        <f>IF(VLOOKUP(C948,'Current OBD'!$B$6:$AL$2097,33,0)="Yes","9"," ")</f>
        <v xml:space="preserve"> </v>
      </c>
      <c r="P948" s="20" t="str">
        <f>IF(VLOOKUP(C948,'Current OBD'!$B$6:$AL$2097,34,0)="Yes","10"," ")</f>
        <v xml:space="preserve"> </v>
      </c>
      <c r="Q948" s="20" t="str">
        <f>IF(VLOOKUP(C948,'Current OBD'!$B$6:$AL$2097,35,0)="Yes","11"," ")</f>
        <v xml:space="preserve"> </v>
      </c>
      <c r="R948" s="20" t="str">
        <f>IF(VLOOKUP(C948,'Current OBD'!$B$6:$AL$2097,36,0)="Yes","12"," ")</f>
        <v xml:space="preserve"> </v>
      </c>
      <c r="S948" s="44">
        <v>61</v>
      </c>
      <c r="T948" s="44">
        <v>19</v>
      </c>
      <c r="U948" s="44">
        <v>487</v>
      </c>
      <c r="V948" s="12">
        <f t="shared" si="91"/>
        <v>0.12525667351129363</v>
      </c>
      <c r="W948" s="12">
        <f t="shared" si="92"/>
        <v>3.9014373716632446E-2</v>
      </c>
      <c r="X948" s="12">
        <f t="shared" si="88"/>
        <v>0.16427104722792607</v>
      </c>
    </row>
    <row r="949" spans="1:24">
      <c r="A949" s="17" t="str">
        <f>VLOOKUP(C949,'Current OBD'!$B$6:$K$2098,4,0)</f>
        <v>King</v>
      </c>
      <c r="B949" s="17" t="str">
        <f>VLOOKUP(C949,'Current OBD'!$B$6:$K$2098,3,0)</f>
        <v>17-414</v>
      </c>
      <c r="C949" s="18">
        <v>685331</v>
      </c>
      <c r="D949" s="8" t="s">
        <v>2352</v>
      </c>
      <c r="E949" s="20" t="str">
        <f>IF(VLOOKUP(C949,'Current OBD'!$B$6:$AL$2097,23,0)="Yes","PK"," ")</f>
        <v xml:space="preserve"> </v>
      </c>
      <c r="F949" s="20" t="str">
        <f>IF(VLOOKUP(C949,'Current OBD'!$B$6:$AL$2097,24,0)="Yes","K"," ")</f>
        <v>K</v>
      </c>
      <c r="G949" s="20" t="str">
        <f>IF(VLOOKUP(C949,'Current OBD'!$B$6:$AL$2097,25,0)="Yes","1"," ")</f>
        <v>1</v>
      </c>
      <c r="H949" s="20" t="str">
        <f>IF(VLOOKUP(C949,'Current OBD'!$B$6:$AL$2097,26,0)="Yes","2"," ")</f>
        <v>2</v>
      </c>
      <c r="I949" s="20" t="str">
        <f>IF(VLOOKUP(C949,'Current OBD'!$B$6:$AL$2097,27,0)="Yes","3"," ")</f>
        <v>3</v>
      </c>
      <c r="J949" s="20" t="str">
        <f>IF(VLOOKUP(C949,'Current OBD'!$B$6:$AL$2097,28,0)="Yes","4"," ")</f>
        <v>4</v>
      </c>
      <c r="K949" s="20" t="str">
        <f>IF(VLOOKUP(C949,'Current OBD'!$B$6:$AL$2097,29,0)="Yes","5"," ")</f>
        <v>5</v>
      </c>
      <c r="L949" s="20" t="str">
        <f>IF(VLOOKUP(C949,'Current OBD'!$B$6:$AL$2097,30,0)="Yes","6"," ")</f>
        <v xml:space="preserve"> </v>
      </c>
      <c r="M949" s="20" t="str">
        <f>IF(VLOOKUP(C949,'Current OBD'!$B$6:$AL$2097,31,0)="Yes","7"," ")</f>
        <v xml:space="preserve"> </v>
      </c>
      <c r="N949" s="20" t="str">
        <f>IF(VLOOKUP(C949,'Current OBD'!$B$6:$AL$2097,32,0)="Yes","8"," ")</f>
        <v xml:space="preserve"> </v>
      </c>
      <c r="O949" s="20" t="str">
        <f>IF(VLOOKUP(C949,'Current OBD'!$B$6:$AL$2097,33,0)="Yes","9"," ")</f>
        <v xml:space="preserve"> </v>
      </c>
      <c r="P949" s="20" t="str">
        <f>IF(VLOOKUP(C949,'Current OBD'!$B$6:$AL$2097,34,0)="Yes","10"," ")</f>
        <v xml:space="preserve"> </v>
      </c>
      <c r="Q949" s="20" t="str">
        <f>IF(VLOOKUP(C949,'Current OBD'!$B$6:$AL$2097,35,0)="Yes","11"," ")</f>
        <v xml:space="preserve"> </v>
      </c>
      <c r="R949" s="20" t="str">
        <f>IF(VLOOKUP(C949,'Current OBD'!$B$6:$AL$2097,36,0)="Yes","12"," ")</f>
        <v xml:space="preserve"> </v>
      </c>
      <c r="S949" s="44">
        <v>57</v>
      </c>
      <c r="T949" s="44">
        <v>4</v>
      </c>
      <c r="U949" s="44">
        <v>449</v>
      </c>
      <c r="V949" s="12">
        <f t="shared" si="91"/>
        <v>0.12694877505567928</v>
      </c>
      <c r="W949" s="12">
        <f t="shared" si="92"/>
        <v>8.9086859688195987E-3</v>
      </c>
      <c r="X949" s="12">
        <f t="shared" si="88"/>
        <v>0.13585746102449889</v>
      </c>
    </row>
    <row r="950" spans="1:24">
      <c r="A950" s="17" t="str">
        <f>VLOOKUP(C950,'Current OBD'!$B$6:$K$2098,4,0)</f>
        <v>King</v>
      </c>
      <c r="B950" s="17" t="str">
        <f>VLOOKUP(C950,'Current OBD'!$B$6:$K$2098,3,0)</f>
        <v>17-414</v>
      </c>
      <c r="C950" s="18">
        <v>661640</v>
      </c>
      <c r="D950" s="8" t="s">
        <v>2354</v>
      </c>
      <c r="E950" s="20" t="str">
        <f>IF(VLOOKUP(C950,'Current OBD'!$B$6:$AL$2097,23,0)="Yes","PK"," ")</f>
        <v xml:space="preserve"> </v>
      </c>
      <c r="F950" s="20" t="str">
        <f>IF(VLOOKUP(C950,'Current OBD'!$B$6:$AL$2097,24,0)="Yes","K"," ")</f>
        <v>K</v>
      </c>
      <c r="G950" s="20" t="str">
        <f>IF(VLOOKUP(C950,'Current OBD'!$B$6:$AL$2097,25,0)="Yes","1"," ")</f>
        <v>1</v>
      </c>
      <c r="H950" s="20" t="str">
        <f>IF(VLOOKUP(C950,'Current OBD'!$B$6:$AL$2097,26,0)="Yes","2"," ")</f>
        <v>2</v>
      </c>
      <c r="I950" s="20" t="str">
        <f>IF(VLOOKUP(C950,'Current OBD'!$B$6:$AL$2097,27,0)="Yes","3"," ")</f>
        <v>3</v>
      </c>
      <c r="J950" s="20" t="str">
        <f>IF(VLOOKUP(C950,'Current OBD'!$B$6:$AL$2097,28,0)="Yes","4"," ")</f>
        <v>4</v>
      </c>
      <c r="K950" s="20" t="str">
        <f>IF(VLOOKUP(C950,'Current OBD'!$B$6:$AL$2097,29,0)="Yes","5"," ")</f>
        <v>5</v>
      </c>
      <c r="L950" s="20" t="str">
        <f>IF(VLOOKUP(C950,'Current OBD'!$B$6:$AL$2097,30,0)="Yes","6"," ")</f>
        <v>6</v>
      </c>
      <c r="M950" s="20" t="str">
        <f>IF(VLOOKUP(C950,'Current OBD'!$B$6:$AL$2097,31,0)="Yes","7"," ")</f>
        <v>7</v>
      </c>
      <c r="N950" s="20" t="str">
        <f>IF(VLOOKUP(C950,'Current OBD'!$B$6:$AL$2097,32,0)="Yes","8"," ")</f>
        <v>8</v>
      </c>
      <c r="O950" s="20" t="str">
        <f>IF(VLOOKUP(C950,'Current OBD'!$B$6:$AL$2097,33,0)="Yes","9"," ")</f>
        <v>9</v>
      </c>
      <c r="P950" s="20" t="str">
        <f>IF(VLOOKUP(C950,'Current OBD'!$B$6:$AL$2097,34,0)="Yes","10"," ")</f>
        <v>10</v>
      </c>
      <c r="Q950" s="20" t="str">
        <f>IF(VLOOKUP(C950,'Current OBD'!$B$6:$AL$2097,35,0)="Yes","11"," ")</f>
        <v>11</v>
      </c>
      <c r="R950" s="20" t="str">
        <f>IF(VLOOKUP(C950,'Current OBD'!$B$6:$AL$2097,36,0)="Yes","12"," ")</f>
        <v>12</v>
      </c>
      <c r="S950" s="44">
        <v>26</v>
      </c>
      <c r="T950" s="44">
        <v>5</v>
      </c>
      <c r="U950" s="44">
        <v>234</v>
      </c>
      <c r="V950" s="12">
        <f t="shared" si="91"/>
        <v>0.1111111111111111</v>
      </c>
      <c r="W950" s="12">
        <f t="shared" si="92"/>
        <v>2.1367521367521368E-2</v>
      </c>
      <c r="X950" s="12">
        <f t="shared" si="88"/>
        <v>0.13247863247863248</v>
      </c>
    </row>
    <row r="951" spans="1:24">
      <c r="A951" s="17" t="str">
        <f>VLOOKUP(C951,'Current OBD'!$B$6:$K$2098,4,0)</f>
        <v>King</v>
      </c>
      <c r="B951" s="17" t="str">
        <f>VLOOKUP(C951,'Current OBD'!$B$6:$K$2098,3,0)</f>
        <v>17-414</v>
      </c>
      <c r="C951" s="18">
        <v>661628</v>
      </c>
      <c r="D951" s="8" t="s">
        <v>1401</v>
      </c>
      <c r="E951" s="20" t="str">
        <f>IF(VLOOKUP(C951,'Current OBD'!$B$6:$AL$2097,23,0)="Yes","PK"," ")</f>
        <v xml:space="preserve"> </v>
      </c>
      <c r="F951" s="20" t="str">
        <f>IF(VLOOKUP(C951,'Current OBD'!$B$6:$AL$2097,24,0)="Yes","K"," ")</f>
        <v xml:space="preserve"> </v>
      </c>
      <c r="G951" s="20" t="str">
        <f>IF(VLOOKUP(C951,'Current OBD'!$B$6:$AL$2097,25,0)="Yes","1"," ")</f>
        <v xml:space="preserve"> </v>
      </c>
      <c r="H951" s="20" t="str">
        <f>IF(VLOOKUP(C951,'Current OBD'!$B$6:$AL$2097,26,0)="Yes","2"," ")</f>
        <v xml:space="preserve"> </v>
      </c>
      <c r="I951" s="20" t="str">
        <f>IF(VLOOKUP(C951,'Current OBD'!$B$6:$AL$2097,27,0)="Yes","3"," ")</f>
        <v xml:space="preserve"> </v>
      </c>
      <c r="J951" s="20" t="str">
        <f>IF(VLOOKUP(C951,'Current OBD'!$B$6:$AL$2097,28,0)="Yes","4"," ")</f>
        <v xml:space="preserve"> </v>
      </c>
      <c r="K951" s="20" t="str">
        <f>IF(VLOOKUP(C951,'Current OBD'!$B$6:$AL$2097,29,0)="Yes","5"," ")</f>
        <v xml:space="preserve"> </v>
      </c>
      <c r="L951" s="20" t="str">
        <f>IF(VLOOKUP(C951,'Current OBD'!$B$6:$AL$2097,30,0)="Yes","6"," ")</f>
        <v>6</v>
      </c>
      <c r="M951" s="20" t="str">
        <f>IF(VLOOKUP(C951,'Current OBD'!$B$6:$AL$2097,31,0)="Yes","7"," ")</f>
        <v>7</v>
      </c>
      <c r="N951" s="20" t="str">
        <f>IF(VLOOKUP(C951,'Current OBD'!$B$6:$AL$2097,32,0)="Yes","8"," ")</f>
        <v>8</v>
      </c>
      <c r="O951" s="20" t="str">
        <f>IF(VLOOKUP(C951,'Current OBD'!$B$6:$AL$2097,33,0)="Yes","9"," ")</f>
        <v xml:space="preserve"> </v>
      </c>
      <c r="P951" s="20" t="str">
        <f>IF(VLOOKUP(C951,'Current OBD'!$B$6:$AL$2097,34,0)="Yes","10"," ")</f>
        <v xml:space="preserve"> </v>
      </c>
      <c r="Q951" s="20" t="str">
        <f>IF(VLOOKUP(C951,'Current OBD'!$B$6:$AL$2097,35,0)="Yes","11"," ")</f>
        <v xml:space="preserve"> </v>
      </c>
      <c r="R951" s="20" t="str">
        <f>IF(VLOOKUP(C951,'Current OBD'!$B$6:$AL$2097,36,0)="Yes","12"," ")</f>
        <v xml:space="preserve"> </v>
      </c>
      <c r="S951" s="44">
        <v>39</v>
      </c>
      <c r="T951" s="44">
        <v>18</v>
      </c>
      <c r="U951" s="44">
        <v>814</v>
      </c>
      <c r="V951" s="12">
        <f t="shared" si="91"/>
        <v>4.7911547911547912E-2</v>
      </c>
      <c r="W951" s="12">
        <f t="shared" si="92"/>
        <v>2.2113022113022112E-2</v>
      </c>
      <c r="X951" s="12">
        <f t="shared" si="88"/>
        <v>7.0024570024570021E-2</v>
      </c>
    </row>
    <row r="952" spans="1:24">
      <c r="A952" s="17" t="str">
        <f>VLOOKUP(C952,'Current OBD'!$B$6:$K$2098,4,0)</f>
        <v>King</v>
      </c>
      <c r="B952" s="17" t="str">
        <f>VLOOKUP(C952,'Current OBD'!$B$6:$K$2098,3,0)</f>
        <v>17-414</v>
      </c>
      <c r="C952" s="18">
        <v>661629</v>
      </c>
      <c r="D952" s="8" t="s">
        <v>2357</v>
      </c>
      <c r="E952" s="20" t="str">
        <f>IF(VLOOKUP(C952,'Current OBD'!$B$6:$AL$2097,23,0)="Yes","PK"," ")</f>
        <v xml:space="preserve"> </v>
      </c>
      <c r="F952" s="20" t="str">
        <f>IF(VLOOKUP(C952,'Current OBD'!$B$6:$AL$2097,24,0)="Yes","K"," ")</f>
        <v xml:space="preserve"> </v>
      </c>
      <c r="G952" s="20" t="str">
        <f>IF(VLOOKUP(C952,'Current OBD'!$B$6:$AL$2097,25,0)="Yes","1"," ")</f>
        <v xml:space="preserve"> </v>
      </c>
      <c r="H952" s="20" t="str">
        <f>IF(VLOOKUP(C952,'Current OBD'!$B$6:$AL$2097,26,0)="Yes","2"," ")</f>
        <v xml:space="preserve"> </v>
      </c>
      <c r="I952" s="20" t="str">
        <f>IF(VLOOKUP(C952,'Current OBD'!$B$6:$AL$2097,27,0)="Yes","3"," ")</f>
        <v xml:space="preserve"> </v>
      </c>
      <c r="J952" s="20" t="str">
        <f>IF(VLOOKUP(C952,'Current OBD'!$B$6:$AL$2097,28,0)="Yes","4"," ")</f>
        <v xml:space="preserve"> </v>
      </c>
      <c r="K952" s="20" t="str">
        <f>IF(VLOOKUP(C952,'Current OBD'!$B$6:$AL$2097,29,0)="Yes","5"," ")</f>
        <v xml:space="preserve"> </v>
      </c>
      <c r="L952" s="20" t="str">
        <f>IF(VLOOKUP(C952,'Current OBD'!$B$6:$AL$2097,30,0)="Yes","6"," ")</f>
        <v>6</v>
      </c>
      <c r="M952" s="20" t="str">
        <f>IF(VLOOKUP(C952,'Current OBD'!$B$6:$AL$2097,31,0)="Yes","7"," ")</f>
        <v>7</v>
      </c>
      <c r="N952" s="20" t="str">
        <f>IF(VLOOKUP(C952,'Current OBD'!$B$6:$AL$2097,32,0)="Yes","8"," ")</f>
        <v>8</v>
      </c>
      <c r="O952" s="20" t="str">
        <f>IF(VLOOKUP(C952,'Current OBD'!$B$6:$AL$2097,33,0)="Yes","9"," ")</f>
        <v xml:space="preserve"> </v>
      </c>
      <c r="P952" s="20" t="str">
        <f>IF(VLOOKUP(C952,'Current OBD'!$B$6:$AL$2097,34,0)="Yes","10"," ")</f>
        <v xml:space="preserve"> </v>
      </c>
      <c r="Q952" s="20" t="str">
        <f>IF(VLOOKUP(C952,'Current OBD'!$B$6:$AL$2097,35,0)="Yes","11"," ")</f>
        <v xml:space="preserve"> </v>
      </c>
      <c r="R952" s="20" t="str">
        <f>IF(VLOOKUP(C952,'Current OBD'!$B$6:$AL$2097,36,0)="Yes","12"," ")</f>
        <v xml:space="preserve"> </v>
      </c>
      <c r="S952" s="44">
        <v>97</v>
      </c>
      <c r="T952" s="44">
        <v>33</v>
      </c>
      <c r="U952" s="44">
        <v>811</v>
      </c>
      <c r="V952" s="12">
        <f t="shared" si="91"/>
        <v>0.11960542540073983</v>
      </c>
      <c r="W952" s="12">
        <f t="shared" si="92"/>
        <v>4.0690505548705305E-2</v>
      </c>
      <c r="X952" s="12">
        <f t="shared" si="88"/>
        <v>0.16029593094944514</v>
      </c>
    </row>
    <row r="953" spans="1:24">
      <c r="A953" s="17" t="str">
        <f>VLOOKUP(C953,'Current OBD'!$B$6:$K$2098,4,0)</f>
        <v>King</v>
      </c>
      <c r="B953" s="17" t="str">
        <f>VLOOKUP(C953,'Current OBD'!$B$6:$K$2098,3,0)</f>
        <v>17-414</v>
      </c>
      <c r="C953" s="18">
        <v>661609</v>
      </c>
      <c r="D953" s="8" t="s">
        <v>2359</v>
      </c>
      <c r="E953" s="20" t="str">
        <f>IF(VLOOKUP(C953,'Current OBD'!$B$6:$AL$2097,23,0)="Yes","PK"," ")</f>
        <v xml:space="preserve"> </v>
      </c>
      <c r="F953" s="20" t="str">
        <f>IF(VLOOKUP(C953,'Current OBD'!$B$6:$AL$2097,24,0)="Yes","K"," ")</f>
        <v>K</v>
      </c>
      <c r="G953" s="20" t="str">
        <f>IF(VLOOKUP(C953,'Current OBD'!$B$6:$AL$2097,25,0)="Yes","1"," ")</f>
        <v>1</v>
      </c>
      <c r="H953" s="20" t="str">
        <f>IF(VLOOKUP(C953,'Current OBD'!$B$6:$AL$2097,26,0)="Yes","2"," ")</f>
        <v>2</v>
      </c>
      <c r="I953" s="20" t="str">
        <f>IF(VLOOKUP(C953,'Current OBD'!$B$6:$AL$2097,27,0)="Yes","3"," ")</f>
        <v>3</v>
      </c>
      <c r="J953" s="20" t="str">
        <f>IF(VLOOKUP(C953,'Current OBD'!$B$6:$AL$2097,28,0)="Yes","4"," ")</f>
        <v>4</v>
      </c>
      <c r="K953" s="20" t="str">
        <f>IF(VLOOKUP(C953,'Current OBD'!$B$6:$AL$2097,29,0)="Yes","5"," ")</f>
        <v>5</v>
      </c>
      <c r="L953" s="20" t="str">
        <f>IF(VLOOKUP(C953,'Current OBD'!$B$6:$AL$2097,30,0)="Yes","6"," ")</f>
        <v xml:space="preserve"> </v>
      </c>
      <c r="M953" s="20" t="str">
        <f>IF(VLOOKUP(C953,'Current OBD'!$B$6:$AL$2097,31,0)="Yes","7"," ")</f>
        <v xml:space="preserve"> </v>
      </c>
      <c r="N953" s="20" t="str">
        <f>IF(VLOOKUP(C953,'Current OBD'!$B$6:$AL$2097,32,0)="Yes","8"," ")</f>
        <v xml:space="preserve"> </v>
      </c>
      <c r="O953" s="20" t="str">
        <f>IF(VLOOKUP(C953,'Current OBD'!$B$6:$AL$2097,33,0)="Yes","9"," ")</f>
        <v xml:space="preserve"> </v>
      </c>
      <c r="P953" s="20" t="str">
        <f>IF(VLOOKUP(C953,'Current OBD'!$B$6:$AL$2097,34,0)="Yes","10"," ")</f>
        <v xml:space="preserve"> </v>
      </c>
      <c r="Q953" s="20" t="str">
        <f>IF(VLOOKUP(C953,'Current OBD'!$B$6:$AL$2097,35,0)="Yes","11"," ")</f>
        <v xml:space="preserve"> </v>
      </c>
      <c r="R953" s="20" t="str">
        <f>IF(VLOOKUP(C953,'Current OBD'!$B$6:$AL$2097,36,0)="Yes","12"," ")</f>
        <v xml:space="preserve"> </v>
      </c>
      <c r="S953" s="44">
        <v>31</v>
      </c>
      <c r="T953" s="44">
        <v>5</v>
      </c>
      <c r="U953" s="44">
        <v>462</v>
      </c>
      <c r="V953" s="12">
        <f t="shared" si="91"/>
        <v>6.7099567099567103E-2</v>
      </c>
      <c r="W953" s="12">
        <f t="shared" si="92"/>
        <v>1.0822510822510822E-2</v>
      </c>
      <c r="X953" s="12">
        <f t="shared" si="88"/>
        <v>7.792207792207792E-2</v>
      </c>
    </row>
    <row r="954" spans="1:24">
      <c r="A954" s="17" t="str">
        <f>VLOOKUP(C954,'Current OBD'!$B$6:$K$2098,4,0)</f>
        <v>King</v>
      </c>
      <c r="B954" s="17" t="str">
        <f>VLOOKUP(C954,'Current OBD'!$B$6:$K$2098,3,0)</f>
        <v>17-414</v>
      </c>
      <c r="C954" s="18">
        <v>661610</v>
      </c>
      <c r="D954" s="8" t="s">
        <v>2361</v>
      </c>
      <c r="E954" s="20" t="str">
        <f>IF(VLOOKUP(C954,'Current OBD'!$B$6:$AL$2097,23,0)="Yes","PK"," ")</f>
        <v xml:space="preserve"> </v>
      </c>
      <c r="F954" s="20" t="str">
        <f>IF(VLOOKUP(C954,'Current OBD'!$B$6:$AL$2097,24,0)="Yes","K"," ")</f>
        <v>K</v>
      </c>
      <c r="G954" s="20" t="str">
        <f>IF(VLOOKUP(C954,'Current OBD'!$B$6:$AL$2097,25,0)="Yes","1"," ")</f>
        <v>1</v>
      </c>
      <c r="H954" s="20" t="str">
        <f>IF(VLOOKUP(C954,'Current OBD'!$B$6:$AL$2097,26,0)="Yes","2"," ")</f>
        <v>2</v>
      </c>
      <c r="I954" s="20" t="str">
        <f>IF(VLOOKUP(C954,'Current OBD'!$B$6:$AL$2097,27,0)="Yes","3"," ")</f>
        <v>3</v>
      </c>
      <c r="J954" s="20" t="str">
        <f>IF(VLOOKUP(C954,'Current OBD'!$B$6:$AL$2097,28,0)="Yes","4"," ")</f>
        <v>4</v>
      </c>
      <c r="K954" s="20" t="str">
        <f>IF(VLOOKUP(C954,'Current OBD'!$B$6:$AL$2097,29,0)="Yes","5"," ")</f>
        <v>5</v>
      </c>
      <c r="L954" s="20" t="str">
        <f>IF(VLOOKUP(C954,'Current OBD'!$B$6:$AL$2097,30,0)="Yes","6"," ")</f>
        <v xml:space="preserve"> </v>
      </c>
      <c r="M954" s="20" t="str">
        <f>IF(VLOOKUP(C954,'Current OBD'!$B$6:$AL$2097,31,0)="Yes","7"," ")</f>
        <v xml:space="preserve"> </v>
      </c>
      <c r="N954" s="20" t="str">
        <f>IF(VLOOKUP(C954,'Current OBD'!$B$6:$AL$2097,32,0)="Yes","8"," ")</f>
        <v xml:space="preserve"> </v>
      </c>
      <c r="O954" s="20" t="str">
        <f>IF(VLOOKUP(C954,'Current OBD'!$B$6:$AL$2097,33,0)="Yes","9"," ")</f>
        <v xml:space="preserve"> </v>
      </c>
      <c r="P954" s="20" t="str">
        <f>IF(VLOOKUP(C954,'Current OBD'!$B$6:$AL$2097,34,0)="Yes","10"," ")</f>
        <v xml:space="preserve"> </v>
      </c>
      <c r="Q954" s="20" t="str">
        <f>IF(VLOOKUP(C954,'Current OBD'!$B$6:$AL$2097,35,0)="Yes","11"," ")</f>
        <v xml:space="preserve"> </v>
      </c>
      <c r="R954" s="20" t="str">
        <f>IF(VLOOKUP(C954,'Current OBD'!$B$6:$AL$2097,36,0)="Yes","12"," ")</f>
        <v xml:space="preserve"> </v>
      </c>
      <c r="S954" s="44">
        <v>108</v>
      </c>
      <c r="T954" s="44">
        <v>27</v>
      </c>
      <c r="U954" s="44">
        <v>423</v>
      </c>
      <c r="V954" s="12">
        <f t="shared" si="91"/>
        <v>0.25531914893617019</v>
      </c>
      <c r="W954" s="12">
        <f t="shared" si="92"/>
        <v>6.3829787234042548E-2</v>
      </c>
      <c r="X954" s="12">
        <f t="shared" si="88"/>
        <v>0.31914893617021278</v>
      </c>
    </row>
    <row r="955" spans="1:24">
      <c r="A955" s="17" t="str">
        <f>VLOOKUP(C955,'Current OBD'!$B$6:$K$2098,4,0)</f>
        <v>King</v>
      </c>
      <c r="B955" s="17" t="str">
        <f>VLOOKUP(C955,'Current OBD'!$B$6:$K$2098,3,0)</f>
        <v>17-414</v>
      </c>
      <c r="C955" s="18">
        <v>661630</v>
      </c>
      <c r="D955" s="8" t="s">
        <v>2363</v>
      </c>
      <c r="E955" s="20" t="str">
        <f>IF(VLOOKUP(C955,'Current OBD'!$B$6:$AL$2097,23,0)="Yes","PK"," ")</f>
        <v xml:space="preserve"> </v>
      </c>
      <c r="F955" s="20" t="str">
        <f>IF(VLOOKUP(C955,'Current OBD'!$B$6:$AL$2097,24,0)="Yes","K"," ")</f>
        <v xml:space="preserve"> </v>
      </c>
      <c r="G955" s="20" t="str">
        <f>IF(VLOOKUP(C955,'Current OBD'!$B$6:$AL$2097,25,0)="Yes","1"," ")</f>
        <v xml:space="preserve"> </v>
      </c>
      <c r="H955" s="20" t="str">
        <f>IF(VLOOKUP(C955,'Current OBD'!$B$6:$AL$2097,26,0)="Yes","2"," ")</f>
        <v xml:space="preserve"> </v>
      </c>
      <c r="I955" s="20" t="str">
        <f>IF(VLOOKUP(C955,'Current OBD'!$B$6:$AL$2097,27,0)="Yes","3"," ")</f>
        <v xml:space="preserve"> </v>
      </c>
      <c r="J955" s="20" t="str">
        <f>IF(VLOOKUP(C955,'Current OBD'!$B$6:$AL$2097,28,0)="Yes","4"," ")</f>
        <v xml:space="preserve"> </v>
      </c>
      <c r="K955" s="20" t="str">
        <f>IF(VLOOKUP(C955,'Current OBD'!$B$6:$AL$2097,29,0)="Yes","5"," ")</f>
        <v xml:space="preserve"> </v>
      </c>
      <c r="L955" s="20" t="str">
        <f>IF(VLOOKUP(C955,'Current OBD'!$B$6:$AL$2097,30,0)="Yes","6"," ")</f>
        <v>6</v>
      </c>
      <c r="M955" s="20" t="str">
        <f>IF(VLOOKUP(C955,'Current OBD'!$B$6:$AL$2097,31,0)="Yes","7"," ")</f>
        <v>7</v>
      </c>
      <c r="N955" s="20" t="str">
        <f>IF(VLOOKUP(C955,'Current OBD'!$B$6:$AL$2097,32,0)="Yes","8"," ")</f>
        <v>8</v>
      </c>
      <c r="O955" s="20" t="str">
        <f>IF(VLOOKUP(C955,'Current OBD'!$B$6:$AL$2097,33,0)="Yes","9"," ")</f>
        <v xml:space="preserve"> </v>
      </c>
      <c r="P955" s="20" t="str">
        <f>IF(VLOOKUP(C955,'Current OBD'!$B$6:$AL$2097,34,0)="Yes","10"," ")</f>
        <v xml:space="preserve"> </v>
      </c>
      <c r="Q955" s="20" t="str">
        <f>IF(VLOOKUP(C955,'Current OBD'!$B$6:$AL$2097,35,0)="Yes","11"," ")</f>
        <v xml:space="preserve"> </v>
      </c>
      <c r="R955" s="20" t="str">
        <f>IF(VLOOKUP(C955,'Current OBD'!$B$6:$AL$2097,36,0)="Yes","12"," ")</f>
        <v xml:space="preserve"> </v>
      </c>
      <c r="S955" s="44">
        <v>33</v>
      </c>
      <c r="T955" s="44">
        <v>12</v>
      </c>
      <c r="U955" s="44">
        <v>1218</v>
      </c>
      <c r="V955" s="12">
        <f t="shared" si="91"/>
        <v>2.7093596059113302E-2</v>
      </c>
      <c r="W955" s="12">
        <f t="shared" si="92"/>
        <v>9.852216748768473E-3</v>
      </c>
      <c r="X955" s="12">
        <f t="shared" si="88"/>
        <v>3.6945812807881777E-2</v>
      </c>
    </row>
    <row r="956" spans="1:24">
      <c r="A956" s="17" t="str">
        <f>VLOOKUP(C956,'Current OBD'!$B$6:$K$2098,4,0)</f>
        <v>King</v>
      </c>
      <c r="B956" s="17" t="str">
        <f>VLOOKUP(C956,'Current OBD'!$B$6:$K$2098,3,0)</f>
        <v>17-414</v>
      </c>
      <c r="C956" s="18">
        <v>686636</v>
      </c>
      <c r="D956" s="8" t="s">
        <v>2365</v>
      </c>
      <c r="E956" s="20" t="str">
        <f>IF(VLOOKUP(C956,'Current OBD'!$B$6:$AL$2097,23,0)="Yes","PK"," ")</f>
        <v xml:space="preserve"> </v>
      </c>
      <c r="F956" s="20" t="str">
        <f>IF(VLOOKUP(C956,'Current OBD'!$B$6:$AL$2097,24,0)="Yes","K"," ")</f>
        <v>K</v>
      </c>
      <c r="G956" s="20" t="str">
        <f>IF(VLOOKUP(C956,'Current OBD'!$B$6:$AL$2097,25,0)="Yes","1"," ")</f>
        <v>1</v>
      </c>
      <c r="H956" s="20" t="str">
        <f>IF(VLOOKUP(C956,'Current OBD'!$B$6:$AL$2097,26,0)="Yes","2"," ")</f>
        <v>2</v>
      </c>
      <c r="I956" s="20" t="str">
        <f>IF(VLOOKUP(C956,'Current OBD'!$B$6:$AL$2097,27,0)="Yes","3"," ")</f>
        <v>3</v>
      </c>
      <c r="J956" s="20" t="str">
        <f>IF(VLOOKUP(C956,'Current OBD'!$B$6:$AL$2097,28,0)="Yes","4"," ")</f>
        <v>4</v>
      </c>
      <c r="K956" s="20" t="str">
        <f>IF(VLOOKUP(C956,'Current OBD'!$B$6:$AL$2097,29,0)="Yes","5"," ")</f>
        <v>5</v>
      </c>
      <c r="L956" s="20" t="str">
        <f>IF(VLOOKUP(C956,'Current OBD'!$B$6:$AL$2097,30,0)="Yes","6"," ")</f>
        <v>6</v>
      </c>
      <c r="M956" s="20" t="str">
        <f>IF(VLOOKUP(C956,'Current OBD'!$B$6:$AL$2097,31,0)="Yes","7"," ")</f>
        <v>7</v>
      </c>
      <c r="N956" s="20" t="str">
        <f>IF(VLOOKUP(C956,'Current OBD'!$B$6:$AL$2097,32,0)="Yes","8"," ")</f>
        <v>8</v>
      </c>
      <c r="O956" s="20" t="str">
        <f>IF(VLOOKUP(C956,'Current OBD'!$B$6:$AL$2097,33,0)="Yes","9"," ")</f>
        <v>9</v>
      </c>
      <c r="P956" s="20" t="str">
        <f>IF(VLOOKUP(C956,'Current OBD'!$B$6:$AL$2097,34,0)="Yes","10"," ")</f>
        <v>10</v>
      </c>
      <c r="Q956" s="20" t="str">
        <f>IF(VLOOKUP(C956,'Current OBD'!$B$6:$AL$2097,35,0)="Yes","11"," ")</f>
        <v>11</v>
      </c>
      <c r="R956" s="20" t="str">
        <f>IF(VLOOKUP(C956,'Current OBD'!$B$6:$AL$2097,36,0)="Yes","12"," ")</f>
        <v>12</v>
      </c>
      <c r="S956" s="44">
        <v>10</v>
      </c>
      <c r="T956" s="44">
        <v>4</v>
      </c>
      <c r="U956" s="44">
        <v>478</v>
      </c>
      <c r="V956" s="12">
        <f t="shared" si="91"/>
        <v>2.0920502092050208E-2</v>
      </c>
      <c r="W956" s="12">
        <f t="shared" si="92"/>
        <v>8.368200836820083E-3</v>
      </c>
      <c r="X956" s="12">
        <f t="shared" si="88"/>
        <v>2.9288702928870293E-2</v>
      </c>
    </row>
    <row r="957" spans="1:24">
      <c r="A957" s="17" t="str">
        <f>VLOOKUP(C957,'Current OBD'!$B$6:$K$2098,4,0)</f>
        <v>King</v>
      </c>
      <c r="B957" s="17" t="str">
        <f>VLOOKUP(C957,'Current OBD'!$B$6:$K$2098,3,0)</f>
        <v>17-414</v>
      </c>
      <c r="C957" s="18">
        <v>661611</v>
      </c>
      <c r="D957" s="8" t="s">
        <v>2367</v>
      </c>
      <c r="E957" s="20" t="str">
        <f>IF(VLOOKUP(C957,'Current OBD'!$B$6:$AL$2097,23,0)="Yes","PK"," ")</f>
        <v>PK</v>
      </c>
      <c r="F957" s="20" t="str">
        <f>IF(VLOOKUP(C957,'Current OBD'!$B$6:$AL$2097,24,0)="Yes","K"," ")</f>
        <v>K</v>
      </c>
      <c r="G957" s="20" t="str">
        <f>IF(VLOOKUP(C957,'Current OBD'!$B$6:$AL$2097,25,0)="Yes","1"," ")</f>
        <v>1</v>
      </c>
      <c r="H957" s="20" t="str">
        <f>IF(VLOOKUP(C957,'Current OBD'!$B$6:$AL$2097,26,0)="Yes","2"," ")</f>
        <v>2</v>
      </c>
      <c r="I957" s="20" t="str">
        <f>IF(VLOOKUP(C957,'Current OBD'!$B$6:$AL$2097,27,0)="Yes","3"," ")</f>
        <v>3</v>
      </c>
      <c r="J957" s="20" t="str">
        <f>IF(VLOOKUP(C957,'Current OBD'!$B$6:$AL$2097,28,0)="Yes","4"," ")</f>
        <v>4</v>
      </c>
      <c r="K957" s="20" t="str">
        <f>IF(VLOOKUP(C957,'Current OBD'!$B$6:$AL$2097,29,0)="Yes","5"," ")</f>
        <v>5</v>
      </c>
      <c r="L957" s="20" t="str">
        <f>IF(VLOOKUP(C957,'Current OBD'!$B$6:$AL$2097,30,0)="Yes","6"," ")</f>
        <v xml:space="preserve"> </v>
      </c>
      <c r="M957" s="20" t="str">
        <f>IF(VLOOKUP(C957,'Current OBD'!$B$6:$AL$2097,31,0)="Yes","7"," ")</f>
        <v xml:space="preserve"> </v>
      </c>
      <c r="N957" s="20" t="str">
        <f>IF(VLOOKUP(C957,'Current OBD'!$B$6:$AL$2097,32,0)="Yes","8"," ")</f>
        <v xml:space="preserve"> </v>
      </c>
      <c r="O957" s="20" t="str">
        <f>IF(VLOOKUP(C957,'Current OBD'!$B$6:$AL$2097,33,0)="Yes","9"," ")</f>
        <v xml:space="preserve"> </v>
      </c>
      <c r="P957" s="20" t="str">
        <f>IF(VLOOKUP(C957,'Current OBD'!$B$6:$AL$2097,34,0)="Yes","10"," ")</f>
        <v xml:space="preserve"> </v>
      </c>
      <c r="Q957" s="20" t="str">
        <f>IF(VLOOKUP(C957,'Current OBD'!$B$6:$AL$2097,35,0)="Yes","11"," ")</f>
        <v xml:space="preserve"> </v>
      </c>
      <c r="R957" s="20" t="str">
        <f>IF(VLOOKUP(C957,'Current OBD'!$B$6:$AL$2097,36,0)="Yes","12"," ")</f>
        <v xml:space="preserve"> </v>
      </c>
      <c r="S957" s="44">
        <v>56</v>
      </c>
      <c r="T957" s="44">
        <v>13</v>
      </c>
      <c r="U957" s="44">
        <v>320</v>
      </c>
      <c r="V957" s="12">
        <f t="shared" si="91"/>
        <v>0.17499999999999999</v>
      </c>
      <c r="W957" s="12">
        <f t="shared" si="92"/>
        <v>4.0625000000000001E-2</v>
      </c>
      <c r="X957" s="12">
        <f t="shared" si="88"/>
        <v>0.21562500000000001</v>
      </c>
    </row>
    <row r="958" spans="1:24">
      <c r="A958" s="17" t="str">
        <f>VLOOKUP(C958,'Current OBD'!$B$6:$K$2098,4,0)</f>
        <v>King</v>
      </c>
      <c r="B958" s="17" t="str">
        <f>VLOOKUP(C958,'Current OBD'!$B$6:$K$2098,3,0)</f>
        <v>17-414</v>
      </c>
      <c r="C958" s="18">
        <v>661637</v>
      </c>
      <c r="D958" s="8" t="s">
        <v>2369</v>
      </c>
      <c r="E958" s="20" t="str">
        <f>IF(VLOOKUP(C958,'Current OBD'!$B$6:$AL$2097,23,0)="Yes","PK"," ")</f>
        <v xml:space="preserve"> </v>
      </c>
      <c r="F958" s="20" t="str">
        <f>IF(VLOOKUP(C958,'Current OBD'!$B$6:$AL$2097,24,0)="Yes","K"," ")</f>
        <v xml:space="preserve"> </v>
      </c>
      <c r="G958" s="20" t="str">
        <f>IF(VLOOKUP(C958,'Current OBD'!$B$6:$AL$2097,25,0)="Yes","1"," ")</f>
        <v xml:space="preserve"> </v>
      </c>
      <c r="H958" s="20" t="str">
        <f>IF(VLOOKUP(C958,'Current OBD'!$B$6:$AL$2097,26,0)="Yes","2"," ")</f>
        <v xml:space="preserve"> </v>
      </c>
      <c r="I958" s="20" t="str">
        <f>IF(VLOOKUP(C958,'Current OBD'!$B$6:$AL$2097,27,0)="Yes","3"," ")</f>
        <v xml:space="preserve"> </v>
      </c>
      <c r="J958" s="20" t="str">
        <f>IF(VLOOKUP(C958,'Current OBD'!$B$6:$AL$2097,28,0)="Yes","4"," ")</f>
        <v xml:space="preserve"> </v>
      </c>
      <c r="K958" s="20" t="str">
        <f>IF(VLOOKUP(C958,'Current OBD'!$B$6:$AL$2097,29,0)="Yes","5"," ")</f>
        <v xml:space="preserve"> </v>
      </c>
      <c r="L958" s="20" t="str">
        <f>IF(VLOOKUP(C958,'Current OBD'!$B$6:$AL$2097,30,0)="Yes","6"," ")</f>
        <v xml:space="preserve"> </v>
      </c>
      <c r="M958" s="20" t="str">
        <f>IF(VLOOKUP(C958,'Current OBD'!$B$6:$AL$2097,31,0)="Yes","7"," ")</f>
        <v xml:space="preserve"> </v>
      </c>
      <c r="N958" s="20" t="str">
        <f>IF(VLOOKUP(C958,'Current OBD'!$B$6:$AL$2097,32,0)="Yes","8"," ")</f>
        <v xml:space="preserve"> </v>
      </c>
      <c r="O958" s="20" t="str">
        <f>IF(VLOOKUP(C958,'Current OBD'!$B$6:$AL$2097,33,0)="Yes","9"," ")</f>
        <v>9</v>
      </c>
      <c r="P958" s="20" t="str">
        <f>IF(VLOOKUP(C958,'Current OBD'!$B$6:$AL$2097,34,0)="Yes","10"," ")</f>
        <v>10</v>
      </c>
      <c r="Q958" s="20" t="str">
        <f>IF(VLOOKUP(C958,'Current OBD'!$B$6:$AL$2097,35,0)="Yes","11"," ")</f>
        <v>11</v>
      </c>
      <c r="R958" s="20" t="str">
        <f>IF(VLOOKUP(C958,'Current OBD'!$B$6:$AL$2097,36,0)="Yes","12"," ")</f>
        <v>12</v>
      </c>
      <c r="S958" s="44">
        <v>325</v>
      </c>
      <c r="T958" s="44">
        <v>83</v>
      </c>
      <c r="U958" s="44">
        <v>1756</v>
      </c>
      <c r="V958" s="12">
        <f t="shared" si="91"/>
        <v>0.18507972665148065</v>
      </c>
      <c r="W958" s="12">
        <f t="shared" si="92"/>
        <v>4.7266514806378133E-2</v>
      </c>
      <c r="X958" s="12">
        <f t="shared" si="88"/>
        <v>0.23234624145785876</v>
      </c>
    </row>
    <row r="959" spans="1:24">
      <c r="A959" s="17" t="str">
        <f>VLOOKUP(C959,'Current OBD'!$B$6:$K$2098,4,0)</f>
        <v>King</v>
      </c>
      <c r="B959" s="17" t="str">
        <f>VLOOKUP(C959,'Current OBD'!$B$6:$K$2098,3,0)</f>
        <v>17-414</v>
      </c>
      <c r="C959" s="18">
        <v>661632</v>
      </c>
      <c r="D959" s="8" t="s">
        <v>2371</v>
      </c>
      <c r="E959" s="20" t="str">
        <f>IF(VLOOKUP(C959,'Current OBD'!$B$6:$AL$2097,23,0)="Yes","PK"," ")</f>
        <v xml:space="preserve"> </v>
      </c>
      <c r="F959" s="20" t="str">
        <f>IF(VLOOKUP(C959,'Current OBD'!$B$6:$AL$2097,24,0)="Yes","K"," ")</f>
        <v xml:space="preserve"> </v>
      </c>
      <c r="G959" s="20" t="str">
        <f>IF(VLOOKUP(C959,'Current OBD'!$B$6:$AL$2097,25,0)="Yes","1"," ")</f>
        <v xml:space="preserve"> </v>
      </c>
      <c r="H959" s="20" t="str">
        <f>IF(VLOOKUP(C959,'Current OBD'!$B$6:$AL$2097,26,0)="Yes","2"," ")</f>
        <v xml:space="preserve"> </v>
      </c>
      <c r="I959" s="20" t="str">
        <f>IF(VLOOKUP(C959,'Current OBD'!$B$6:$AL$2097,27,0)="Yes","3"," ")</f>
        <v xml:space="preserve"> </v>
      </c>
      <c r="J959" s="20" t="str">
        <f>IF(VLOOKUP(C959,'Current OBD'!$B$6:$AL$2097,28,0)="Yes","4"," ")</f>
        <v xml:space="preserve"> </v>
      </c>
      <c r="K959" s="20" t="str">
        <f>IF(VLOOKUP(C959,'Current OBD'!$B$6:$AL$2097,29,0)="Yes","5"," ")</f>
        <v xml:space="preserve"> </v>
      </c>
      <c r="L959" s="20" t="str">
        <f>IF(VLOOKUP(C959,'Current OBD'!$B$6:$AL$2097,30,0)="Yes","6"," ")</f>
        <v>6</v>
      </c>
      <c r="M959" s="20" t="str">
        <f>IF(VLOOKUP(C959,'Current OBD'!$B$6:$AL$2097,31,0)="Yes","7"," ")</f>
        <v>7</v>
      </c>
      <c r="N959" s="20" t="str">
        <f>IF(VLOOKUP(C959,'Current OBD'!$B$6:$AL$2097,32,0)="Yes","8"," ")</f>
        <v>8</v>
      </c>
      <c r="O959" s="20" t="str">
        <f>IF(VLOOKUP(C959,'Current OBD'!$B$6:$AL$2097,33,0)="Yes","9"," ")</f>
        <v xml:space="preserve"> </v>
      </c>
      <c r="P959" s="20" t="str">
        <f>IF(VLOOKUP(C959,'Current OBD'!$B$6:$AL$2097,34,0)="Yes","10"," ")</f>
        <v xml:space="preserve"> </v>
      </c>
      <c r="Q959" s="20" t="str">
        <f>IF(VLOOKUP(C959,'Current OBD'!$B$6:$AL$2097,35,0)="Yes","11"," ")</f>
        <v xml:space="preserve"> </v>
      </c>
      <c r="R959" s="20" t="str">
        <f>IF(VLOOKUP(C959,'Current OBD'!$B$6:$AL$2097,36,0)="Yes","12"," ")</f>
        <v xml:space="preserve"> </v>
      </c>
      <c r="S959" s="44">
        <v>138</v>
      </c>
      <c r="T959" s="44">
        <v>26</v>
      </c>
      <c r="U959" s="44">
        <v>606</v>
      </c>
      <c r="V959" s="12">
        <f t="shared" si="91"/>
        <v>0.22772277227722773</v>
      </c>
      <c r="W959" s="12">
        <f t="shared" si="92"/>
        <v>4.2904290429042903E-2</v>
      </c>
      <c r="X959" s="12">
        <f t="shared" si="88"/>
        <v>0.27062706270627063</v>
      </c>
    </row>
    <row r="960" spans="1:24">
      <c r="A960" s="17" t="str">
        <f>VLOOKUP(C960,'Current OBD'!$B$6:$K$2098,4,0)</f>
        <v>King</v>
      </c>
      <c r="B960" s="17" t="str">
        <f>VLOOKUP(C960,'Current OBD'!$B$6:$K$2098,3,0)</f>
        <v>17-414</v>
      </c>
      <c r="C960" s="18">
        <v>661612</v>
      </c>
      <c r="D960" s="8" t="s">
        <v>2054</v>
      </c>
      <c r="E960" s="20" t="str">
        <f>IF(VLOOKUP(C960,'Current OBD'!$B$6:$AL$2097,23,0)="Yes","PK"," ")</f>
        <v xml:space="preserve"> </v>
      </c>
      <c r="F960" s="20" t="str">
        <f>IF(VLOOKUP(C960,'Current OBD'!$B$6:$AL$2097,24,0)="Yes","K"," ")</f>
        <v>K</v>
      </c>
      <c r="G960" s="20" t="str">
        <f>IF(VLOOKUP(C960,'Current OBD'!$B$6:$AL$2097,25,0)="Yes","1"," ")</f>
        <v>1</v>
      </c>
      <c r="H960" s="20" t="str">
        <f>IF(VLOOKUP(C960,'Current OBD'!$B$6:$AL$2097,26,0)="Yes","2"," ")</f>
        <v>2</v>
      </c>
      <c r="I960" s="20" t="str">
        <f>IF(VLOOKUP(C960,'Current OBD'!$B$6:$AL$2097,27,0)="Yes","3"," ")</f>
        <v>3</v>
      </c>
      <c r="J960" s="20" t="str">
        <f>IF(VLOOKUP(C960,'Current OBD'!$B$6:$AL$2097,28,0)="Yes","4"," ")</f>
        <v>4</v>
      </c>
      <c r="K960" s="20" t="str">
        <f>IF(VLOOKUP(C960,'Current OBD'!$B$6:$AL$2097,29,0)="Yes","5"," ")</f>
        <v>5</v>
      </c>
      <c r="L960" s="20" t="str">
        <f>IF(VLOOKUP(C960,'Current OBD'!$B$6:$AL$2097,30,0)="Yes","6"," ")</f>
        <v xml:space="preserve"> </v>
      </c>
      <c r="M960" s="20" t="str">
        <f>IF(VLOOKUP(C960,'Current OBD'!$B$6:$AL$2097,31,0)="Yes","7"," ")</f>
        <v xml:space="preserve"> </v>
      </c>
      <c r="N960" s="20" t="str">
        <f>IF(VLOOKUP(C960,'Current OBD'!$B$6:$AL$2097,32,0)="Yes","8"," ")</f>
        <v xml:space="preserve"> </v>
      </c>
      <c r="O960" s="20" t="str">
        <f>IF(VLOOKUP(C960,'Current OBD'!$B$6:$AL$2097,33,0)="Yes","9"," ")</f>
        <v xml:space="preserve"> </v>
      </c>
      <c r="P960" s="20" t="str">
        <f>IF(VLOOKUP(C960,'Current OBD'!$B$6:$AL$2097,34,0)="Yes","10"," ")</f>
        <v xml:space="preserve"> </v>
      </c>
      <c r="Q960" s="20" t="str">
        <f>IF(VLOOKUP(C960,'Current OBD'!$B$6:$AL$2097,35,0)="Yes","11"," ")</f>
        <v xml:space="preserve"> </v>
      </c>
      <c r="R960" s="20" t="str">
        <f>IF(VLOOKUP(C960,'Current OBD'!$B$6:$AL$2097,36,0)="Yes","12"," ")</f>
        <v xml:space="preserve"> </v>
      </c>
      <c r="S960" s="44">
        <v>67</v>
      </c>
      <c r="T960" s="44">
        <v>11</v>
      </c>
      <c r="U960" s="44">
        <v>310</v>
      </c>
      <c r="V960" s="12">
        <f t="shared" si="91"/>
        <v>0.21612903225806451</v>
      </c>
      <c r="W960" s="12">
        <f t="shared" si="92"/>
        <v>3.5483870967741936E-2</v>
      </c>
      <c r="X960" s="12">
        <f t="shared" si="88"/>
        <v>0.25161290322580643</v>
      </c>
    </row>
    <row r="961" spans="1:24">
      <c r="A961" s="17" t="str">
        <f>VLOOKUP(C961,'Current OBD'!$B$6:$K$2098,4,0)</f>
        <v>King</v>
      </c>
      <c r="B961" s="17" t="str">
        <f>VLOOKUP(C961,'Current OBD'!$B$6:$K$2098,3,0)</f>
        <v>17-414</v>
      </c>
      <c r="C961" s="18">
        <v>661613</v>
      </c>
      <c r="D961" s="8" t="s">
        <v>2374</v>
      </c>
      <c r="E961" s="20" t="str">
        <f>IF(VLOOKUP(C961,'Current OBD'!$B$6:$AL$2097,23,0)="Yes","PK"," ")</f>
        <v xml:space="preserve"> </v>
      </c>
      <c r="F961" s="20" t="str">
        <f>IF(VLOOKUP(C961,'Current OBD'!$B$6:$AL$2097,24,0)="Yes","K"," ")</f>
        <v>K</v>
      </c>
      <c r="G961" s="20" t="str">
        <f>IF(VLOOKUP(C961,'Current OBD'!$B$6:$AL$2097,25,0)="Yes","1"," ")</f>
        <v>1</v>
      </c>
      <c r="H961" s="20" t="str">
        <f>IF(VLOOKUP(C961,'Current OBD'!$B$6:$AL$2097,26,0)="Yes","2"," ")</f>
        <v>2</v>
      </c>
      <c r="I961" s="20" t="str">
        <f>IF(VLOOKUP(C961,'Current OBD'!$B$6:$AL$2097,27,0)="Yes","3"," ")</f>
        <v>3</v>
      </c>
      <c r="J961" s="20" t="str">
        <f>IF(VLOOKUP(C961,'Current OBD'!$B$6:$AL$2097,28,0)="Yes","4"," ")</f>
        <v>4</v>
      </c>
      <c r="K961" s="20" t="str">
        <f>IF(VLOOKUP(C961,'Current OBD'!$B$6:$AL$2097,29,0)="Yes","5"," ")</f>
        <v>5</v>
      </c>
      <c r="L961" s="20" t="str">
        <f>IF(VLOOKUP(C961,'Current OBD'!$B$6:$AL$2097,30,0)="Yes","6"," ")</f>
        <v xml:space="preserve"> </v>
      </c>
      <c r="M961" s="20" t="str">
        <f>IF(VLOOKUP(C961,'Current OBD'!$B$6:$AL$2097,31,0)="Yes","7"," ")</f>
        <v xml:space="preserve"> </v>
      </c>
      <c r="N961" s="20" t="str">
        <f>IF(VLOOKUP(C961,'Current OBD'!$B$6:$AL$2097,32,0)="Yes","8"," ")</f>
        <v xml:space="preserve"> </v>
      </c>
      <c r="O961" s="20" t="str">
        <f>IF(VLOOKUP(C961,'Current OBD'!$B$6:$AL$2097,33,0)="Yes","9"," ")</f>
        <v xml:space="preserve"> </v>
      </c>
      <c r="P961" s="20" t="str">
        <f>IF(VLOOKUP(C961,'Current OBD'!$B$6:$AL$2097,34,0)="Yes","10"," ")</f>
        <v xml:space="preserve"> </v>
      </c>
      <c r="Q961" s="20" t="str">
        <f>IF(VLOOKUP(C961,'Current OBD'!$B$6:$AL$2097,35,0)="Yes","11"," ")</f>
        <v xml:space="preserve"> </v>
      </c>
      <c r="R961" s="20" t="str">
        <f>IF(VLOOKUP(C961,'Current OBD'!$B$6:$AL$2097,36,0)="Yes","12"," ")</f>
        <v xml:space="preserve"> </v>
      </c>
      <c r="S961" s="44">
        <v>16</v>
      </c>
      <c r="T961" s="44">
        <v>11</v>
      </c>
      <c r="U961" s="44">
        <v>592</v>
      </c>
      <c r="V961" s="12">
        <f t="shared" si="91"/>
        <v>2.7027027027027029E-2</v>
      </c>
      <c r="W961" s="12">
        <f t="shared" si="92"/>
        <v>1.8581081081081082E-2</v>
      </c>
      <c r="X961" s="12">
        <f t="shared" ref="X961:X1024" si="93">(S961+T961)/U961</f>
        <v>4.5608108108108107E-2</v>
      </c>
    </row>
    <row r="962" spans="1:24">
      <c r="A962" s="17" t="str">
        <f>VLOOKUP(C962,'Current OBD'!$B$6:$K$2098,4,0)</f>
        <v>King</v>
      </c>
      <c r="B962" s="17" t="str">
        <f>VLOOKUP(C962,'Current OBD'!$B$6:$K$2098,3,0)</f>
        <v>17-414</v>
      </c>
      <c r="C962" s="18">
        <v>661633</v>
      </c>
      <c r="D962" s="8" t="s">
        <v>2376</v>
      </c>
      <c r="E962" s="20" t="str">
        <f>IF(VLOOKUP(C962,'Current OBD'!$B$6:$AL$2097,23,0)="Yes","PK"," ")</f>
        <v xml:space="preserve"> </v>
      </c>
      <c r="F962" s="20" t="str">
        <f>IF(VLOOKUP(C962,'Current OBD'!$B$6:$AL$2097,24,0)="Yes","K"," ")</f>
        <v xml:space="preserve"> </v>
      </c>
      <c r="G962" s="20" t="str">
        <f>IF(VLOOKUP(C962,'Current OBD'!$B$6:$AL$2097,25,0)="Yes","1"," ")</f>
        <v xml:space="preserve"> </v>
      </c>
      <c r="H962" s="20" t="str">
        <f>IF(VLOOKUP(C962,'Current OBD'!$B$6:$AL$2097,26,0)="Yes","2"," ")</f>
        <v xml:space="preserve"> </v>
      </c>
      <c r="I962" s="20" t="str">
        <f>IF(VLOOKUP(C962,'Current OBD'!$B$6:$AL$2097,27,0)="Yes","3"," ")</f>
        <v xml:space="preserve"> </v>
      </c>
      <c r="J962" s="20" t="str">
        <f>IF(VLOOKUP(C962,'Current OBD'!$B$6:$AL$2097,28,0)="Yes","4"," ")</f>
        <v xml:space="preserve"> </v>
      </c>
      <c r="K962" s="20" t="str">
        <f>IF(VLOOKUP(C962,'Current OBD'!$B$6:$AL$2097,29,0)="Yes","5"," ")</f>
        <v xml:space="preserve"> </v>
      </c>
      <c r="L962" s="20" t="str">
        <f>IF(VLOOKUP(C962,'Current OBD'!$B$6:$AL$2097,30,0)="Yes","6"," ")</f>
        <v>6</v>
      </c>
      <c r="M962" s="20" t="str">
        <f>IF(VLOOKUP(C962,'Current OBD'!$B$6:$AL$2097,31,0)="Yes","7"," ")</f>
        <v>7</v>
      </c>
      <c r="N962" s="20" t="str">
        <f>IF(VLOOKUP(C962,'Current OBD'!$B$6:$AL$2097,32,0)="Yes","8"," ")</f>
        <v>8</v>
      </c>
      <c r="O962" s="20" t="str">
        <f>IF(VLOOKUP(C962,'Current OBD'!$B$6:$AL$2097,33,0)="Yes","9"," ")</f>
        <v xml:space="preserve"> </v>
      </c>
      <c r="P962" s="20" t="str">
        <f>IF(VLOOKUP(C962,'Current OBD'!$B$6:$AL$2097,34,0)="Yes","10"," ")</f>
        <v xml:space="preserve"> </v>
      </c>
      <c r="Q962" s="20" t="str">
        <f>IF(VLOOKUP(C962,'Current OBD'!$B$6:$AL$2097,35,0)="Yes","11"," ")</f>
        <v xml:space="preserve"> </v>
      </c>
      <c r="R962" s="20" t="str">
        <f>IF(VLOOKUP(C962,'Current OBD'!$B$6:$AL$2097,36,0)="Yes","12"," ")</f>
        <v xml:space="preserve"> </v>
      </c>
      <c r="S962" s="44">
        <v>49</v>
      </c>
      <c r="T962" s="44">
        <v>9</v>
      </c>
      <c r="U962" s="44">
        <v>662</v>
      </c>
      <c r="V962" s="12">
        <f t="shared" si="91"/>
        <v>7.4018126888217517E-2</v>
      </c>
      <c r="W962" s="12">
        <f t="shared" si="92"/>
        <v>1.3595166163141994E-2</v>
      </c>
      <c r="X962" s="12">
        <f t="shared" si="93"/>
        <v>8.7613293051359523E-2</v>
      </c>
    </row>
    <row r="963" spans="1:24">
      <c r="A963" s="17" t="str">
        <f>VLOOKUP(C963,'Current OBD'!$B$6:$K$2098,4,0)</f>
        <v>King</v>
      </c>
      <c r="B963" s="17" t="str">
        <f>VLOOKUP(C963,'Current OBD'!$B$6:$K$2098,3,0)</f>
        <v>17-414</v>
      </c>
      <c r="C963" s="18">
        <v>661638</v>
      </c>
      <c r="D963" s="8" t="s">
        <v>2378</v>
      </c>
      <c r="E963" s="20" t="str">
        <f>IF(VLOOKUP(C963,'Current OBD'!$B$6:$AL$2097,23,0)="Yes","PK"," ")</f>
        <v xml:space="preserve"> </v>
      </c>
      <c r="F963" s="20" t="str">
        <f>IF(VLOOKUP(C963,'Current OBD'!$B$6:$AL$2097,24,0)="Yes","K"," ")</f>
        <v xml:space="preserve"> </v>
      </c>
      <c r="G963" s="20" t="str">
        <f>IF(VLOOKUP(C963,'Current OBD'!$B$6:$AL$2097,25,0)="Yes","1"," ")</f>
        <v xml:space="preserve"> </v>
      </c>
      <c r="H963" s="20" t="str">
        <f>IF(VLOOKUP(C963,'Current OBD'!$B$6:$AL$2097,26,0)="Yes","2"," ")</f>
        <v xml:space="preserve"> </v>
      </c>
      <c r="I963" s="20" t="str">
        <f>IF(VLOOKUP(C963,'Current OBD'!$B$6:$AL$2097,27,0)="Yes","3"," ")</f>
        <v xml:space="preserve"> </v>
      </c>
      <c r="J963" s="20" t="str">
        <f>IF(VLOOKUP(C963,'Current OBD'!$B$6:$AL$2097,28,0)="Yes","4"," ")</f>
        <v xml:space="preserve"> </v>
      </c>
      <c r="K963" s="20" t="str">
        <f>IF(VLOOKUP(C963,'Current OBD'!$B$6:$AL$2097,29,0)="Yes","5"," ")</f>
        <v xml:space="preserve"> </v>
      </c>
      <c r="L963" s="20" t="str">
        <f>IF(VLOOKUP(C963,'Current OBD'!$B$6:$AL$2097,30,0)="Yes","6"," ")</f>
        <v xml:space="preserve"> </v>
      </c>
      <c r="M963" s="20" t="str">
        <f>IF(VLOOKUP(C963,'Current OBD'!$B$6:$AL$2097,31,0)="Yes","7"," ")</f>
        <v xml:space="preserve"> </v>
      </c>
      <c r="N963" s="20" t="str">
        <f>IF(VLOOKUP(C963,'Current OBD'!$B$6:$AL$2097,32,0)="Yes","8"," ")</f>
        <v xml:space="preserve"> </v>
      </c>
      <c r="O963" s="20" t="str">
        <f>IF(VLOOKUP(C963,'Current OBD'!$B$6:$AL$2097,33,0)="Yes","9"," ")</f>
        <v>9</v>
      </c>
      <c r="P963" s="20" t="str">
        <f>IF(VLOOKUP(C963,'Current OBD'!$B$6:$AL$2097,34,0)="Yes","10"," ")</f>
        <v>10</v>
      </c>
      <c r="Q963" s="20" t="str">
        <f>IF(VLOOKUP(C963,'Current OBD'!$B$6:$AL$2097,35,0)="Yes","11"," ")</f>
        <v>11</v>
      </c>
      <c r="R963" s="20" t="str">
        <f>IF(VLOOKUP(C963,'Current OBD'!$B$6:$AL$2097,36,0)="Yes","12"," ")</f>
        <v>12</v>
      </c>
      <c r="S963" s="44">
        <v>196</v>
      </c>
      <c r="T963" s="44">
        <v>44</v>
      </c>
      <c r="U963" s="44">
        <v>2055</v>
      </c>
      <c r="V963" s="12">
        <f t="shared" si="91"/>
        <v>9.537712895377129E-2</v>
      </c>
      <c r="W963" s="12">
        <f t="shared" si="92"/>
        <v>2.1411192214111922E-2</v>
      </c>
      <c r="X963" s="12">
        <f t="shared" si="93"/>
        <v>0.11678832116788321</v>
      </c>
    </row>
    <row r="964" spans="1:24">
      <c r="A964" s="17" t="str">
        <f>VLOOKUP(C964,'Current OBD'!$B$6:$K$2098,4,0)</f>
        <v>King</v>
      </c>
      <c r="B964" s="17" t="str">
        <f>VLOOKUP(C964,'Current OBD'!$B$6:$K$2098,3,0)</f>
        <v>17-414</v>
      </c>
      <c r="C964" s="18">
        <v>661614</v>
      </c>
      <c r="D964" s="8" t="s">
        <v>189</v>
      </c>
      <c r="E964" s="20" t="str">
        <f>IF(VLOOKUP(C964,'Current OBD'!$B$6:$AL$2097,23,0)="Yes","PK"," ")</f>
        <v xml:space="preserve"> </v>
      </c>
      <c r="F964" s="20" t="str">
        <f>IF(VLOOKUP(C964,'Current OBD'!$B$6:$AL$2097,24,0)="Yes","K"," ")</f>
        <v>K</v>
      </c>
      <c r="G964" s="20" t="str">
        <f>IF(VLOOKUP(C964,'Current OBD'!$B$6:$AL$2097,25,0)="Yes","1"," ")</f>
        <v>1</v>
      </c>
      <c r="H964" s="20" t="str">
        <f>IF(VLOOKUP(C964,'Current OBD'!$B$6:$AL$2097,26,0)="Yes","2"," ")</f>
        <v>2</v>
      </c>
      <c r="I964" s="20" t="str">
        <f>IF(VLOOKUP(C964,'Current OBD'!$B$6:$AL$2097,27,0)="Yes","3"," ")</f>
        <v>3</v>
      </c>
      <c r="J964" s="20" t="str">
        <f>IF(VLOOKUP(C964,'Current OBD'!$B$6:$AL$2097,28,0)="Yes","4"," ")</f>
        <v>4</v>
      </c>
      <c r="K964" s="20" t="str">
        <f>IF(VLOOKUP(C964,'Current OBD'!$B$6:$AL$2097,29,0)="Yes","5"," ")</f>
        <v>5</v>
      </c>
      <c r="L964" s="20" t="str">
        <f>IF(VLOOKUP(C964,'Current OBD'!$B$6:$AL$2097,30,0)="Yes","6"," ")</f>
        <v xml:space="preserve"> </v>
      </c>
      <c r="M964" s="20" t="str">
        <f>IF(VLOOKUP(C964,'Current OBD'!$B$6:$AL$2097,31,0)="Yes","7"," ")</f>
        <v xml:space="preserve"> </v>
      </c>
      <c r="N964" s="20" t="str">
        <f>IF(VLOOKUP(C964,'Current OBD'!$B$6:$AL$2097,32,0)="Yes","8"," ")</f>
        <v xml:space="preserve"> </v>
      </c>
      <c r="O964" s="20" t="str">
        <f>IF(VLOOKUP(C964,'Current OBD'!$B$6:$AL$2097,33,0)="Yes","9"," ")</f>
        <v xml:space="preserve"> </v>
      </c>
      <c r="P964" s="20" t="str">
        <f>IF(VLOOKUP(C964,'Current OBD'!$B$6:$AL$2097,34,0)="Yes","10"," ")</f>
        <v xml:space="preserve"> </v>
      </c>
      <c r="Q964" s="20" t="str">
        <f>IF(VLOOKUP(C964,'Current OBD'!$B$6:$AL$2097,35,0)="Yes","11"," ")</f>
        <v xml:space="preserve"> </v>
      </c>
      <c r="R964" s="20" t="str">
        <f>IF(VLOOKUP(C964,'Current OBD'!$B$6:$AL$2097,36,0)="Yes","12"," ")</f>
        <v xml:space="preserve"> </v>
      </c>
      <c r="S964" s="44">
        <v>52</v>
      </c>
      <c r="T964" s="44">
        <v>8</v>
      </c>
      <c r="U964" s="44">
        <v>535</v>
      </c>
      <c r="V964" s="12">
        <f t="shared" si="91"/>
        <v>9.719626168224299E-2</v>
      </c>
      <c r="W964" s="12">
        <f t="shared" si="92"/>
        <v>1.4953271028037384E-2</v>
      </c>
      <c r="X964" s="12">
        <f t="shared" si="93"/>
        <v>0.11214953271028037</v>
      </c>
    </row>
    <row r="965" spans="1:24">
      <c r="A965" s="17" t="str">
        <f>VLOOKUP(C965,'Current OBD'!$B$6:$K$2098,4,0)</f>
        <v>King</v>
      </c>
      <c r="B965" s="17" t="str">
        <f>VLOOKUP(C965,'Current OBD'!$B$6:$K$2098,3,0)</f>
        <v>17-414</v>
      </c>
      <c r="C965" s="18">
        <v>661615</v>
      </c>
      <c r="D965" s="8" t="s">
        <v>2381</v>
      </c>
      <c r="E965" s="20" t="str">
        <f>IF(VLOOKUP(C965,'Current OBD'!$B$6:$AL$2097,23,0)="Yes","PK"," ")</f>
        <v xml:space="preserve"> </v>
      </c>
      <c r="F965" s="20" t="str">
        <f>IF(VLOOKUP(C965,'Current OBD'!$B$6:$AL$2097,24,0)="Yes","K"," ")</f>
        <v>K</v>
      </c>
      <c r="G965" s="20" t="str">
        <f>IF(VLOOKUP(C965,'Current OBD'!$B$6:$AL$2097,25,0)="Yes","1"," ")</f>
        <v>1</v>
      </c>
      <c r="H965" s="20" t="str">
        <f>IF(VLOOKUP(C965,'Current OBD'!$B$6:$AL$2097,26,0)="Yes","2"," ")</f>
        <v>2</v>
      </c>
      <c r="I965" s="20" t="str">
        <f>IF(VLOOKUP(C965,'Current OBD'!$B$6:$AL$2097,27,0)="Yes","3"," ")</f>
        <v>3</v>
      </c>
      <c r="J965" s="20" t="str">
        <f>IF(VLOOKUP(C965,'Current OBD'!$B$6:$AL$2097,28,0)="Yes","4"," ")</f>
        <v>4</v>
      </c>
      <c r="K965" s="20" t="str">
        <f>IF(VLOOKUP(C965,'Current OBD'!$B$6:$AL$2097,29,0)="Yes","5"," ")</f>
        <v>5</v>
      </c>
      <c r="L965" s="20" t="str">
        <f>IF(VLOOKUP(C965,'Current OBD'!$B$6:$AL$2097,30,0)="Yes","6"," ")</f>
        <v xml:space="preserve"> </v>
      </c>
      <c r="M965" s="20" t="str">
        <f>IF(VLOOKUP(C965,'Current OBD'!$B$6:$AL$2097,31,0)="Yes","7"," ")</f>
        <v xml:space="preserve"> </v>
      </c>
      <c r="N965" s="20" t="str">
        <f>IF(VLOOKUP(C965,'Current OBD'!$B$6:$AL$2097,32,0)="Yes","8"," ")</f>
        <v xml:space="preserve"> </v>
      </c>
      <c r="O965" s="20" t="str">
        <f>IF(VLOOKUP(C965,'Current OBD'!$B$6:$AL$2097,33,0)="Yes","9"," ")</f>
        <v xml:space="preserve"> </v>
      </c>
      <c r="P965" s="20" t="str">
        <f>IF(VLOOKUP(C965,'Current OBD'!$B$6:$AL$2097,34,0)="Yes","10"," ")</f>
        <v xml:space="preserve"> </v>
      </c>
      <c r="Q965" s="20" t="str">
        <f>IF(VLOOKUP(C965,'Current OBD'!$B$6:$AL$2097,35,0)="Yes","11"," ")</f>
        <v xml:space="preserve"> </v>
      </c>
      <c r="R965" s="20" t="str">
        <f>IF(VLOOKUP(C965,'Current OBD'!$B$6:$AL$2097,36,0)="Yes","12"," ")</f>
        <v xml:space="preserve"> </v>
      </c>
      <c r="S965" s="44">
        <v>12</v>
      </c>
      <c r="T965" s="44">
        <v>5</v>
      </c>
      <c r="U965" s="44">
        <v>341</v>
      </c>
      <c r="V965" s="12">
        <f t="shared" si="91"/>
        <v>3.519061583577713E-2</v>
      </c>
      <c r="W965" s="12">
        <f t="shared" si="92"/>
        <v>1.466275659824047E-2</v>
      </c>
      <c r="X965" s="12">
        <f t="shared" si="93"/>
        <v>4.9853372434017593E-2</v>
      </c>
    </row>
    <row r="966" spans="1:24">
      <c r="A966" s="17" t="str">
        <f>VLOOKUP(C966,'Current OBD'!$B$6:$K$2098,4,0)</f>
        <v>King</v>
      </c>
      <c r="B966" s="17" t="str">
        <f>VLOOKUP(C966,'Current OBD'!$B$6:$K$2098,3,0)</f>
        <v>17-414</v>
      </c>
      <c r="C966" s="18">
        <v>661616</v>
      </c>
      <c r="D966" s="8" t="s">
        <v>2383</v>
      </c>
      <c r="E966" s="20" t="str">
        <f>IF(VLOOKUP(C966,'Current OBD'!$B$6:$AL$2097,23,0)="Yes","PK"," ")</f>
        <v xml:space="preserve"> </v>
      </c>
      <c r="F966" s="20" t="str">
        <f>IF(VLOOKUP(C966,'Current OBD'!$B$6:$AL$2097,24,0)="Yes","K"," ")</f>
        <v>K</v>
      </c>
      <c r="G966" s="20" t="str">
        <f>IF(VLOOKUP(C966,'Current OBD'!$B$6:$AL$2097,25,0)="Yes","1"," ")</f>
        <v>1</v>
      </c>
      <c r="H966" s="20" t="str">
        <f>IF(VLOOKUP(C966,'Current OBD'!$B$6:$AL$2097,26,0)="Yes","2"," ")</f>
        <v>2</v>
      </c>
      <c r="I966" s="20" t="str">
        <f>IF(VLOOKUP(C966,'Current OBD'!$B$6:$AL$2097,27,0)="Yes","3"," ")</f>
        <v>3</v>
      </c>
      <c r="J966" s="20" t="str">
        <f>IF(VLOOKUP(C966,'Current OBD'!$B$6:$AL$2097,28,0)="Yes","4"," ")</f>
        <v>4</v>
      </c>
      <c r="K966" s="20" t="str">
        <f>IF(VLOOKUP(C966,'Current OBD'!$B$6:$AL$2097,29,0)="Yes","5"," ")</f>
        <v>5</v>
      </c>
      <c r="L966" s="20" t="str">
        <f>IF(VLOOKUP(C966,'Current OBD'!$B$6:$AL$2097,30,0)="Yes","6"," ")</f>
        <v xml:space="preserve"> </v>
      </c>
      <c r="M966" s="20" t="str">
        <f>IF(VLOOKUP(C966,'Current OBD'!$B$6:$AL$2097,31,0)="Yes","7"," ")</f>
        <v xml:space="preserve"> </v>
      </c>
      <c r="N966" s="20" t="str">
        <f>IF(VLOOKUP(C966,'Current OBD'!$B$6:$AL$2097,32,0)="Yes","8"," ")</f>
        <v xml:space="preserve"> </v>
      </c>
      <c r="O966" s="20" t="str">
        <f>IF(VLOOKUP(C966,'Current OBD'!$B$6:$AL$2097,33,0)="Yes","9"," ")</f>
        <v xml:space="preserve"> </v>
      </c>
      <c r="P966" s="20" t="str">
        <f>IF(VLOOKUP(C966,'Current OBD'!$B$6:$AL$2097,34,0)="Yes","10"," ")</f>
        <v xml:space="preserve"> </v>
      </c>
      <c r="Q966" s="20" t="str">
        <f>IF(VLOOKUP(C966,'Current OBD'!$B$6:$AL$2097,35,0)="Yes","11"," ")</f>
        <v xml:space="preserve"> </v>
      </c>
      <c r="R966" s="20" t="str">
        <f>IF(VLOOKUP(C966,'Current OBD'!$B$6:$AL$2097,36,0)="Yes","12"," ")</f>
        <v xml:space="preserve"> </v>
      </c>
      <c r="S966" s="44">
        <v>6</v>
      </c>
      <c r="T966" s="44">
        <v>1</v>
      </c>
      <c r="U966" s="44">
        <v>488</v>
      </c>
      <c r="V966" s="12">
        <f t="shared" si="91"/>
        <v>1.2295081967213115E-2</v>
      </c>
      <c r="W966" s="12">
        <f t="shared" si="92"/>
        <v>2.0491803278688526E-3</v>
      </c>
      <c r="X966" s="12">
        <f t="shared" si="93"/>
        <v>1.4344262295081968E-2</v>
      </c>
    </row>
    <row r="967" spans="1:24">
      <c r="A967" s="17" t="str">
        <f>VLOOKUP(C967,'Current OBD'!$B$6:$K$2098,4,0)</f>
        <v>King</v>
      </c>
      <c r="B967" s="17" t="str">
        <f>VLOOKUP(C967,'Current OBD'!$B$6:$K$2098,3,0)</f>
        <v>17-414</v>
      </c>
      <c r="C967" s="18">
        <v>661617</v>
      </c>
      <c r="D967" s="8" t="s">
        <v>2385</v>
      </c>
      <c r="E967" s="20" t="str">
        <f>IF(VLOOKUP(C967,'Current OBD'!$B$6:$AL$2097,23,0)="Yes","PK"," ")</f>
        <v xml:space="preserve"> </v>
      </c>
      <c r="F967" s="20" t="str">
        <f>IF(VLOOKUP(C967,'Current OBD'!$B$6:$AL$2097,24,0)="Yes","K"," ")</f>
        <v>K</v>
      </c>
      <c r="G967" s="20" t="str">
        <f>IF(VLOOKUP(C967,'Current OBD'!$B$6:$AL$2097,25,0)="Yes","1"," ")</f>
        <v>1</v>
      </c>
      <c r="H967" s="20" t="str">
        <f>IF(VLOOKUP(C967,'Current OBD'!$B$6:$AL$2097,26,0)="Yes","2"," ")</f>
        <v>2</v>
      </c>
      <c r="I967" s="20" t="str">
        <f>IF(VLOOKUP(C967,'Current OBD'!$B$6:$AL$2097,27,0)="Yes","3"," ")</f>
        <v>3</v>
      </c>
      <c r="J967" s="20" t="str">
        <f>IF(VLOOKUP(C967,'Current OBD'!$B$6:$AL$2097,28,0)="Yes","4"," ")</f>
        <v>4</v>
      </c>
      <c r="K967" s="20" t="str">
        <f>IF(VLOOKUP(C967,'Current OBD'!$B$6:$AL$2097,29,0)="Yes","5"," ")</f>
        <v>5</v>
      </c>
      <c r="L967" s="20" t="str">
        <f>IF(VLOOKUP(C967,'Current OBD'!$B$6:$AL$2097,30,0)="Yes","6"," ")</f>
        <v xml:space="preserve"> </v>
      </c>
      <c r="M967" s="20" t="str">
        <f>IF(VLOOKUP(C967,'Current OBD'!$B$6:$AL$2097,31,0)="Yes","7"," ")</f>
        <v xml:space="preserve"> </v>
      </c>
      <c r="N967" s="20" t="str">
        <f>IF(VLOOKUP(C967,'Current OBD'!$B$6:$AL$2097,32,0)="Yes","8"," ")</f>
        <v xml:space="preserve"> </v>
      </c>
      <c r="O967" s="20" t="str">
        <f>IF(VLOOKUP(C967,'Current OBD'!$B$6:$AL$2097,33,0)="Yes","9"," ")</f>
        <v xml:space="preserve"> </v>
      </c>
      <c r="P967" s="20" t="str">
        <f>IF(VLOOKUP(C967,'Current OBD'!$B$6:$AL$2097,34,0)="Yes","10"," ")</f>
        <v xml:space="preserve"> </v>
      </c>
      <c r="Q967" s="20" t="str">
        <f>IF(VLOOKUP(C967,'Current OBD'!$B$6:$AL$2097,35,0)="Yes","11"," ")</f>
        <v xml:space="preserve"> </v>
      </c>
      <c r="R967" s="20" t="str">
        <f>IF(VLOOKUP(C967,'Current OBD'!$B$6:$AL$2097,36,0)="Yes","12"," ")</f>
        <v xml:space="preserve"> </v>
      </c>
      <c r="S967" s="44">
        <v>13</v>
      </c>
      <c r="T967" s="44">
        <v>4</v>
      </c>
      <c r="U967" s="44">
        <v>613</v>
      </c>
      <c r="V967" s="12">
        <f t="shared" si="91"/>
        <v>2.1207177814029365E-2</v>
      </c>
      <c r="W967" s="12">
        <f t="shared" si="92"/>
        <v>6.5252854812398045E-3</v>
      </c>
      <c r="X967" s="12">
        <f t="shared" si="93"/>
        <v>2.7732463295269169E-2</v>
      </c>
    </row>
    <row r="968" spans="1:24">
      <c r="A968" s="17" t="str">
        <f>VLOOKUP(C968,'Current OBD'!$B$6:$K$2098,4,0)</f>
        <v>King</v>
      </c>
      <c r="B968" s="17" t="str">
        <f>VLOOKUP(C968,'Current OBD'!$B$6:$K$2098,3,0)</f>
        <v>17-414</v>
      </c>
      <c r="C968" s="18">
        <v>661618</v>
      </c>
      <c r="D968" s="8" t="s">
        <v>2387</v>
      </c>
      <c r="E968" s="20" t="str">
        <f>IF(VLOOKUP(C968,'Current OBD'!$B$6:$AL$2097,23,0)="Yes","PK"," ")</f>
        <v xml:space="preserve"> </v>
      </c>
      <c r="F968" s="20" t="str">
        <f>IF(VLOOKUP(C968,'Current OBD'!$B$6:$AL$2097,24,0)="Yes","K"," ")</f>
        <v>K</v>
      </c>
      <c r="G968" s="20" t="str">
        <f>IF(VLOOKUP(C968,'Current OBD'!$B$6:$AL$2097,25,0)="Yes","1"," ")</f>
        <v>1</v>
      </c>
      <c r="H968" s="20" t="str">
        <f>IF(VLOOKUP(C968,'Current OBD'!$B$6:$AL$2097,26,0)="Yes","2"," ")</f>
        <v>2</v>
      </c>
      <c r="I968" s="20" t="str">
        <f>IF(VLOOKUP(C968,'Current OBD'!$B$6:$AL$2097,27,0)="Yes","3"," ")</f>
        <v>3</v>
      </c>
      <c r="J968" s="20" t="str">
        <f>IF(VLOOKUP(C968,'Current OBD'!$B$6:$AL$2097,28,0)="Yes","4"," ")</f>
        <v>4</v>
      </c>
      <c r="K968" s="20" t="str">
        <f>IF(VLOOKUP(C968,'Current OBD'!$B$6:$AL$2097,29,0)="Yes","5"," ")</f>
        <v>5</v>
      </c>
      <c r="L968" s="20" t="str">
        <f>IF(VLOOKUP(C968,'Current OBD'!$B$6:$AL$2097,30,0)="Yes","6"," ")</f>
        <v xml:space="preserve"> </v>
      </c>
      <c r="M968" s="20" t="str">
        <f>IF(VLOOKUP(C968,'Current OBD'!$B$6:$AL$2097,31,0)="Yes","7"," ")</f>
        <v xml:space="preserve"> </v>
      </c>
      <c r="N968" s="20" t="str">
        <f>IF(VLOOKUP(C968,'Current OBD'!$B$6:$AL$2097,32,0)="Yes","8"," ")</f>
        <v xml:space="preserve"> </v>
      </c>
      <c r="O968" s="20" t="str">
        <f>IF(VLOOKUP(C968,'Current OBD'!$B$6:$AL$2097,33,0)="Yes","9"," ")</f>
        <v xml:space="preserve"> </v>
      </c>
      <c r="P968" s="20" t="str">
        <f>IF(VLOOKUP(C968,'Current OBD'!$B$6:$AL$2097,34,0)="Yes","10"," ")</f>
        <v xml:space="preserve"> </v>
      </c>
      <c r="Q968" s="20" t="str">
        <f>IF(VLOOKUP(C968,'Current OBD'!$B$6:$AL$2097,35,0)="Yes","11"," ")</f>
        <v xml:space="preserve"> </v>
      </c>
      <c r="R968" s="20" t="str">
        <f>IF(VLOOKUP(C968,'Current OBD'!$B$6:$AL$2097,36,0)="Yes","12"," ")</f>
        <v xml:space="preserve"> </v>
      </c>
      <c r="S968" s="44">
        <v>82</v>
      </c>
      <c r="T968" s="44">
        <v>13</v>
      </c>
      <c r="U968" s="44">
        <v>355</v>
      </c>
      <c r="V968" s="12">
        <f t="shared" si="91"/>
        <v>0.23098591549295774</v>
      </c>
      <c r="W968" s="12">
        <f t="shared" si="92"/>
        <v>3.6619718309859155E-2</v>
      </c>
      <c r="X968" s="12">
        <f t="shared" si="93"/>
        <v>0.26760563380281688</v>
      </c>
    </row>
    <row r="969" spans="1:24">
      <c r="A969" s="17" t="str">
        <f>VLOOKUP(C969,'Current OBD'!$B$6:$K$2098,4,0)</f>
        <v>King</v>
      </c>
      <c r="B969" s="17" t="str">
        <f>VLOOKUP(C969,'Current OBD'!$B$6:$K$2098,3,0)</f>
        <v>17-414</v>
      </c>
      <c r="C969" s="18">
        <v>661619</v>
      </c>
      <c r="D969" s="8" t="s">
        <v>2389</v>
      </c>
      <c r="E969" s="20" t="str">
        <f>IF(VLOOKUP(C969,'Current OBD'!$B$6:$AL$2097,23,0)="Yes","PK"," ")</f>
        <v xml:space="preserve"> </v>
      </c>
      <c r="F969" s="20" t="str">
        <f>IF(VLOOKUP(C969,'Current OBD'!$B$6:$AL$2097,24,0)="Yes","K"," ")</f>
        <v>K</v>
      </c>
      <c r="G969" s="20" t="str">
        <f>IF(VLOOKUP(C969,'Current OBD'!$B$6:$AL$2097,25,0)="Yes","1"," ")</f>
        <v>1</v>
      </c>
      <c r="H969" s="20" t="str">
        <f>IF(VLOOKUP(C969,'Current OBD'!$B$6:$AL$2097,26,0)="Yes","2"," ")</f>
        <v>2</v>
      </c>
      <c r="I969" s="20" t="str">
        <f>IF(VLOOKUP(C969,'Current OBD'!$B$6:$AL$2097,27,0)="Yes","3"," ")</f>
        <v>3</v>
      </c>
      <c r="J969" s="20" t="str">
        <f>IF(VLOOKUP(C969,'Current OBD'!$B$6:$AL$2097,28,0)="Yes","4"," ")</f>
        <v>4</v>
      </c>
      <c r="K969" s="20" t="str">
        <f>IF(VLOOKUP(C969,'Current OBD'!$B$6:$AL$2097,29,0)="Yes","5"," ")</f>
        <v>5</v>
      </c>
      <c r="L969" s="20" t="str">
        <f>IF(VLOOKUP(C969,'Current OBD'!$B$6:$AL$2097,30,0)="Yes","6"," ")</f>
        <v xml:space="preserve"> </v>
      </c>
      <c r="M969" s="20" t="str">
        <f>IF(VLOOKUP(C969,'Current OBD'!$B$6:$AL$2097,31,0)="Yes","7"," ")</f>
        <v xml:space="preserve"> </v>
      </c>
      <c r="N969" s="20" t="str">
        <f>IF(VLOOKUP(C969,'Current OBD'!$B$6:$AL$2097,32,0)="Yes","8"," ")</f>
        <v xml:space="preserve"> </v>
      </c>
      <c r="O969" s="20" t="str">
        <f>IF(VLOOKUP(C969,'Current OBD'!$B$6:$AL$2097,33,0)="Yes","9"," ")</f>
        <v xml:space="preserve"> </v>
      </c>
      <c r="P969" s="20" t="str">
        <f>IF(VLOOKUP(C969,'Current OBD'!$B$6:$AL$2097,34,0)="Yes","10"," ")</f>
        <v xml:space="preserve"> </v>
      </c>
      <c r="Q969" s="20" t="str">
        <f>IF(VLOOKUP(C969,'Current OBD'!$B$6:$AL$2097,35,0)="Yes","11"," ")</f>
        <v xml:space="preserve"> </v>
      </c>
      <c r="R969" s="20" t="str">
        <f>IF(VLOOKUP(C969,'Current OBD'!$B$6:$AL$2097,36,0)="Yes","12"," ")</f>
        <v xml:space="preserve"> </v>
      </c>
      <c r="S969" s="44">
        <v>119</v>
      </c>
      <c r="T969" s="44">
        <v>22</v>
      </c>
      <c r="U969" s="44">
        <v>560</v>
      </c>
      <c r="V969" s="12">
        <f t="shared" si="91"/>
        <v>0.21249999999999999</v>
      </c>
      <c r="W969" s="12">
        <f t="shared" si="92"/>
        <v>3.9285714285714285E-2</v>
      </c>
      <c r="X969" s="12">
        <f t="shared" si="93"/>
        <v>0.25178571428571428</v>
      </c>
    </row>
    <row r="970" spans="1:24">
      <c r="A970" s="17" t="str">
        <f>VLOOKUP(C970,'Current OBD'!$B$6:$K$2098,4,0)</f>
        <v>King</v>
      </c>
      <c r="B970" s="17" t="str">
        <f>VLOOKUP(C970,'Current OBD'!$B$6:$K$2098,3,0)</f>
        <v>17-414</v>
      </c>
      <c r="C970" s="18">
        <v>661639</v>
      </c>
      <c r="D970" s="8" t="s">
        <v>2391</v>
      </c>
      <c r="E970" s="20" t="str">
        <f>IF(VLOOKUP(C970,'Current OBD'!$B$6:$AL$2097,23,0)="Yes","PK"," ")</f>
        <v xml:space="preserve"> </v>
      </c>
      <c r="F970" s="20" t="str">
        <f>IF(VLOOKUP(C970,'Current OBD'!$B$6:$AL$2097,24,0)="Yes","K"," ")</f>
        <v xml:space="preserve"> </v>
      </c>
      <c r="G970" s="20" t="str">
        <f>IF(VLOOKUP(C970,'Current OBD'!$B$6:$AL$2097,25,0)="Yes","1"," ")</f>
        <v xml:space="preserve"> </v>
      </c>
      <c r="H970" s="20" t="str">
        <f>IF(VLOOKUP(C970,'Current OBD'!$B$6:$AL$2097,26,0)="Yes","2"," ")</f>
        <v xml:space="preserve"> </v>
      </c>
      <c r="I970" s="20" t="str">
        <f>IF(VLOOKUP(C970,'Current OBD'!$B$6:$AL$2097,27,0)="Yes","3"," ")</f>
        <v xml:space="preserve"> </v>
      </c>
      <c r="J970" s="20" t="str">
        <f>IF(VLOOKUP(C970,'Current OBD'!$B$6:$AL$2097,28,0)="Yes","4"," ")</f>
        <v xml:space="preserve"> </v>
      </c>
      <c r="K970" s="20" t="str">
        <f>IF(VLOOKUP(C970,'Current OBD'!$B$6:$AL$2097,29,0)="Yes","5"," ")</f>
        <v xml:space="preserve"> </v>
      </c>
      <c r="L970" s="20" t="str">
        <f>IF(VLOOKUP(C970,'Current OBD'!$B$6:$AL$2097,30,0)="Yes","6"," ")</f>
        <v xml:space="preserve"> </v>
      </c>
      <c r="M970" s="20" t="str">
        <f>IF(VLOOKUP(C970,'Current OBD'!$B$6:$AL$2097,31,0)="Yes","7"," ")</f>
        <v xml:space="preserve"> </v>
      </c>
      <c r="N970" s="20" t="str">
        <f>IF(VLOOKUP(C970,'Current OBD'!$B$6:$AL$2097,32,0)="Yes","8"," ")</f>
        <v xml:space="preserve"> </v>
      </c>
      <c r="O970" s="20" t="str">
        <f>IF(VLOOKUP(C970,'Current OBD'!$B$6:$AL$2097,33,0)="Yes","9"," ")</f>
        <v>9</v>
      </c>
      <c r="P970" s="20" t="str">
        <f>IF(VLOOKUP(C970,'Current OBD'!$B$6:$AL$2097,34,0)="Yes","10"," ")</f>
        <v>10</v>
      </c>
      <c r="Q970" s="20" t="str">
        <f>IF(VLOOKUP(C970,'Current OBD'!$B$6:$AL$2097,35,0)="Yes","11"," ")</f>
        <v>11</v>
      </c>
      <c r="R970" s="20" t="str">
        <f>IF(VLOOKUP(C970,'Current OBD'!$B$6:$AL$2097,36,0)="Yes","12"," ")</f>
        <v>12</v>
      </c>
      <c r="S970" s="44">
        <v>224</v>
      </c>
      <c r="T970" s="44">
        <v>57</v>
      </c>
      <c r="U970" s="44">
        <v>2291</v>
      </c>
      <c r="V970" s="12">
        <f t="shared" si="91"/>
        <v>9.7773897861195988E-2</v>
      </c>
      <c r="W970" s="12">
        <f t="shared" si="92"/>
        <v>2.4879965080750764E-2</v>
      </c>
      <c r="X970" s="12">
        <f t="shared" si="93"/>
        <v>0.12265386294194675</v>
      </c>
    </row>
    <row r="971" spans="1:24">
      <c r="A971" s="17" t="str">
        <f>VLOOKUP(C971,'Current OBD'!$B$6:$K$2098,4,0)</f>
        <v>King</v>
      </c>
      <c r="B971" s="17" t="str">
        <f>VLOOKUP(C971,'Current OBD'!$B$6:$K$2098,3,0)</f>
        <v>17-414</v>
      </c>
      <c r="C971" s="18">
        <v>661634</v>
      </c>
      <c r="D971" s="8" t="s">
        <v>2393</v>
      </c>
      <c r="E971" s="20" t="str">
        <f>IF(VLOOKUP(C971,'Current OBD'!$B$6:$AL$2097,23,0)="Yes","PK"," ")</f>
        <v xml:space="preserve"> </v>
      </c>
      <c r="F971" s="20" t="str">
        <f>IF(VLOOKUP(C971,'Current OBD'!$B$6:$AL$2097,24,0)="Yes","K"," ")</f>
        <v xml:space="preserve"> </v>
      </c>
      <c r="G971" s="20" t="str">
        <f>IF(VLOOKUP(C971,'Current OBD'!$B$6:$AL$2097,25,0)="Yes","1"," ")</f>
        <v xml:space="preserve"> </v>
      </c>
      <c r="H971" s="20" t="str">
        <f>IF(VLOOKUP(C971,'Current OBD'!$B$6:$AL$2097,26,0)="Yes","2"," ")</f>
        <v xml:space="preserve"> </v>
      </c>
      <c r="I971" s="20" t="str">
        <f>IF(VLOOKUP(C971,'Current OBD'!$B$6:$AL$2097,27,0)="Yes","3"," ")</f>
        <v xml:space="preserve"> </v>
      </c>
      <c r="J971" s="20" t="str">
        <f>IF(VLOOKUP(C971,'Current OBD'!$B$6:$AL$2097,28,0)="Yes","4"," ")</f>
        <v xml:space="preserve"> </v>
      </c>
      <c r="K971" s="20" t="str">
        <f>IF(VLOOKUP(C971,'Current OBD'!$B$6:$AL$2097,29,0)="Yes","5"," ")</f>
        <v xml:space="preserve"> </v>
      </c>
      <c r="L971" s="20" t="str">
        <f>IF(VLOOKUP(C971,'Current OBD'!$B$6:$AL$2097,30,0)="Yes","6"," ")</f>
        <v>6</v>
      </c>
      <c r="M971" s="20" t="str">
        <f>IF(VLOOKUP(C971,'Current OBD'!$B$6:$AL$2097,31,0)="Yes","7"," ")</f>
        <v>7</v>
      </c>
      <c r="N971" s="20" t="str">
        <f>IF(VLOOKUP(C971,'Current OBD'!$B$6:$AL$2097,32,0)="Yes","8"," ")</f>
        <v>8</v>
      </c>
      <c r="O971" s="20" t="str">
        <f>IF(VLOOKUP(C971,'Current OBD'!$B$6:$AL$2097,33,0)="Yes","9"," ")</f>
        <v xml:space="preserve"> </v>
      </c>
      <c r="P971" s="20" t="str">
        <f>IF(VLOOKUP(C971,'Current OBD'!$B$6:$AL$2097,34,0)="Yes","10"," ")</f>
        <v xml:space="preserve"> </v>
      </c>
      <c r="Q971" s="20" t="str">
        <f>IF(VLOOKUP(C971,'Current OBD'!$B$6:$AL$2097,35,0)="Yes","11"," ")</f>
        <v xml:space="preserve"> </v>
      </c>
      <c r="R971" s="20" t="str">
        <f>IF(VLOOKUP(C971,'Current OBD'!$B$6:$AL$2097,36,0)="Yes","12"," ")</f>
        <v xml:space="preserve"> </v>
      </c>
      <c r="S971" s="44">
        <v>137</v>
      </c>
      <c r="T971" s="44">
        <v>26</v>
      </c>
      <c r="U971" s="44">
        <v>1022</v>
      </c>
      <c r="V971" s="12">
        <f t="shared" si="91"/>
        <v>0.13405088062622308</v>
      </c>
      <c r="W971" s="12">
        <f t="shared" si="92"/>
        <v>2.5440313111545987E-2</v>
      </c>
      <c r="X971" s="12">
        <f t="shared" si="93"/>
        <v>0.15949119373776907</v>
      </c>
    </row>
    <row r="972" spans="1:24">
      <c r="A972" s="17" t="str">
        <f>VLOOKUP(C972,'Current OBD'!$B$6:$K$2098,4,0)</f>
        <v>King</v>
      </c>
      <c r="B972" s="17" t="str">
        <f>VLOOKUP(C972,'Current OBD'!$B$6:$K$2098,3,0)</f>
        <v>17-414</v>
      </c>
      <c r="C972" s="18">
        <v>661620</v>
      </c>
      <c r="D972" s="8" t="s">
        <v>2395</v>
      </c>
      <c r="E972" s="20" t="str">
        <f>IF(VLOOKUP(C972,'Current OBD'!$B$6:$AL$2097,23,0)="Yes","PK"," ")</f>
        <v xml:space="preserve"> </v>
      </c>
      <c r="F972" s="20" t="str">
        <f>IF(VLOOKUP(C972,'Current OBD'!$B$6:$AL$2097,24,0)="Yes","K"," ")</f>
        <v>K</v>
      </c>
      <c r="G972" s="20" t="str">
        <f>IF(VLOOKUP(C972,'Current OBD'!$B$6:$AL$2097,25,0)="Yes","1"," ")</f>
        <v>1</v>
      </c>
      <c r="H972" s="20" t="str">
        <f>IF(VLOOKUP(C972,'Current OBD'!$B$6:$AL$2097,26,0)="Yes","2"," ")</f>
        <v>2</v>
      </c>
      <c r="I972" s="20" t="str">
        <f>IF(VLOOKUP(C972,'Current OBD'!$B$6:$AL$2097,27,0)="Yes","3"," ")</f>
        <v>3</v>
      </c>
      <c r="J972" s="20" t="str">
        <f>IF(VLOOKUP(C972,'Current OBD'!$B$6:$AL$2097,28,0)="Yes","4"," ")</f>
        <v>4</v>
      </c>
      <c r="K972" s="20" t="str">
        <f>IF(VLOOKUP(C972,'Current OBD'!$B$6:$AL$2097,29,0)="Yes","5"," ")</f>
        <v>5</v>
      </c>
      <c r="L972" s="20" t="str">
        <f>IF(VLOOKUP(C972,'Current OBD'!$B$6:$AL$2097,30,0)="Yes","6"," ")</f>
        <v xml:space="preserve"> </v>
      </c>
      <c r="M972" s="20" t="str">
        <f>IF(VLOOKUP(C972,'Current OBD'!$B$6:$AL$2097,31,0)="Yes","7"," ")</f>
        <v xml:space="preserve"> </v>
      </c>
      <c r="N972" s="20" t="str">
        <f>IF(VLOOKUP(C972,'Current OBD'!$B$6:$AL$2097,32,0)="Yes","8"," ")</f>
        <v xml:space="preserve"> </v>
      </c>
      <c r="O972" s="20" t="str">
        <f>IF(VLOOKUP(C972,'Current OBD'!$B$6:$AL$2097,33,0)="Yes","9"," ")</f>
        <v xml:space="preserve"> </v>
      </c>
      <c r="P972" s="20" t="str">
        <f>IF(VLOOKUP(C972,'Current OBD'!$B$6:$AL$2097,34,0)="Yes","10"," ")</f>
        <v xml:space="preserve"> </v>
      </c>
      <c r="Q972" s="20" t="str">
        <f>IF(VLOOKUP(C972,'Current OBD'!$B$6:$AL$2097,35,0)="Yes","11"," ")</f>
        <v xml:space="preserve"> </v>
      </c>
      <c r="R972" s="20" t="str">
        <f>IF(VLOOKUP(C972,'Current OBD'!$B$6:$AL$2097,36,0)="Yes","12"," ")</f>
        <v xml:space="preserve"> </v>
      </c>
      <c r="S972" s="44">
        <v>18</v>
      </c>
      <c r="T972" s="44">
        <v>5</v>
      </c>
      <c r="U972" s="44">
        <v>435</v>
      </c>
      <c r="V972" s="12">
        <f t="shared" si="91"/>
        <v>4.1379310344827586E-2</v>
      </c>
      <c r="W972" s="12">
        <f t="shared" si="92"/>
        <v>1.1494252873563218E-2</v>
      </c>
      <c r="X972" s="12">
        <f t="shared" si="93"/>
        <v>5.2873563218390804E-2</v>
      </c>
    </row>
    <row r="973" spans="1:24">
      <c r="A973" s="17" t="str">
        <f>VLOOKUP(C973,'Current OBD'!$B$6:$K$2098,4,0)</f>
        <v>King</v>
      </c>
      <c r="B973" s="17" t="str">
        <f>VLOOKUP(C973,'Current OBD'!$B$6:$K$2098,3,0)</f>
        <v>17-414</v>
      </c>
      <c r="C973" s="18">
        <v>663587</v>
      </c>
      <c r="D973" s="8" t="s">
        <v>2397</v>
      </c>
      <c r="E973" s="20" t="str">
        <f>IF(VLOOKUP(C973,'Current OBD'!$B$6:$AL$2097,23,0)="Yes","PK"," ")</f>
        <v xml:space="preserve"> </v>
      </c>
      <c r="F973" s="20" t="str">
        <f>IF(VLOOKUP(C973,'Current OBD'!$B$6:$AL$2097,24,0)="Yes","K"," ")</f>
        <v>K</v>
      </c>
      <c r="G973" s="20" t="str">
        <f>IF(VLOOKUP(C973,'Current OBD'!$B$6:$AL$2097,25,0)="Yes","1"," ")</f>
        <v>1</v>
      </c>
      <c r="H973" s="20" t="str">
        <f>IF(VLOOKUP(C973,'Current OBD'!$B$6:$AL$2097,26,0)="Yes","2"," ")</f>
        <v>2</v>
      </c>
      <c r="I973" s="20" t="str">
        <f>IF(VLOOKUP(C973,'Current OBD'!$B$6:$AL$2097,27,0)="Yes","3"," ")</f>
        <v>3</v>
      </c>
      <c r="J973" s="20" t="str">
        <f>IF(VLOOKUP(C973,'Current OBD'!$B$6:$AL$2097,28,0)="Yes","4"," ")</f>
        <v>4</v>
      </c>
      <c r="K973" s="20" t="str">
        <f>IF(VLOOKUP(C973,'Current OBD'!$B$6:$AL$2097,29,0)="Yes","5"," ")</f>
        <v>5</v>
      </c>
      <c r="L973" s="20" t="str">
        <f>IF(VLOOKUP(C973,'Current OBD'!$B$6:$AL$2097,30,0)="Yes","6"," ")</f>
        <v xml:space="preserve"> </v>
      </c>
      <c r="M973" s="20" t="str">
        <f>IF(VLOOKUP(C973,'Current OBD'!$B$6:$AL$2097,31,0)="Yes","7"," ")</f>
        <v xml:space="preserve"> </v>
      </c>
      <c r="N973" s="20" t="str">
        <f>IF(VLOOKUP(C973,'Current OBD'!$B$6:$AL$2097,32,0)="Yes","8"," ")</f>
        <v xml:space="preserve"> </v>
      </c>
      <c r="O973" s="20" t="str">
        <f>IF(VLOOKUP(C973,'Current OBD'!$B$6:$AL$2097,33,0)="Yes","9"," ")</f>
        <v xml:space="preserve"> </v>
      </c>
      <c r="P973" s="20" t="str">
        <f>IF(VLOOKUP(C973,'Current OBD'!$B$6:$AL$2097,34,0)="Yes","10"," ")</f>
        <v xml:space="preserve"> </v>
      </c>
      <c r="Q973" s="20" t="str">
        <f>IF(VLOOKUP(C973,'Current OBD'!$B$6:$AL$2097,35,0)="Yes","11"," ")</f>
        <v xml:space="preserve"> </v>
      </c>
      <c r="R973" s="20" t="str">
        <f>IF(VLOOKUP(C973,'Current OBD'!$B$6:$AL$2097,36,0)="Yes","12"," ")</f>
        <v xml:space="preserve"> </v>
      </c>
      <c r="S973" s="44">
        <v>20</v>
      </c>
      <c r="T973" s="44">
        <v>1</v>
      </c>
      <c r="U973" s="44">
        <v>511</v>
      </c>
      <c r="V973" s="12">
        <f t="shared" si="91"/>
        <v>3.9138943248532287E-2</v>
      </c>
      <c r="W973" s="12">
        <f t="shared" si="92"/>
        <v>1.9569471624266144E-3</v>
      </c>
      <c r="X973" s="12">
        <f t="shared" si="93"/>
        <v>4.1095890410958902E-2</v>
      </c>
    </row>
    <row r="974" spans="1:24">
      <c r="A974" s="17" t="str">
        <f>VLOOKUP(C974,'Current OBD'!$B$6:$K$2098,4,0)</f>
        <v>King</v>
      </c>
      <c r="B974" s="17" t="str">
        <f>VLOOKUP(C974,'Current OBD'!$B$6:$K$2098,3,0)</f>
        <v>17-414</v>
      </c>
      <c r="C974" s="18">
        <v>661621</v>
      </c>
      <c r="D974" s="8" t="s">
        <v>2399</v>
      </c>
      <c r="E974" s="20" t="str">
        <f>IF(VLOOKUP(C974,'Current OBD'!$B$6:$AL$2097,23,0)="Yes","PK"," ")</f>
        <v xml:space="preserve"> </v>
      </c>
      <c r="F974" s="20" t="str">
        <f>IF(VLOOKUP(C974,'Current OBD'!$B$6:$AL$2097,24,0)="Yes","K"," ")</f>
        <v>K</v>
      </c>
      <c r="G974" s="20" t="str">
        <f>IF(VLOOKUP(C974,'Current OBD'!$B$6:$AL$2097,25,0)="Yes","1"," ")</f>
        <v>1</v>
      </c>
      <c r="H974" s="20" t="str">
        <f>IF(VLOOKUP(C974,'Current OBD'!$B$6:$AL$2097,26,0)="Yes","2"," ")</f>
        <v>2</v>
      </c>
      <c r="I974" s="20" t="str">
        <f>IF(VLOOKUP(C974,'Current OBD'!$B$6:$AL$2097,27,0)="Yes","3"," ")</f>
        <v>3</v>
      </c>
      <c r="J974" s="20" t="str">
        <f>IF(VLOOKUP(C974,'Current OBD'!$B$6:$AL$2097,28,0)="Yes","4"," ")</f>
        <v>4</v>
      </c>
      <c r="K974" s="20" t="str">
        <f>IF(VLOOKUP(C974,'Current OBD'!$B$6:$AL$2097,29,0)="Yes","5"," ")</f>
        <v>5</v>
      </c>
      <c r="L974" s="20" t="str">
        <f>IF(VLOOKUP(C974,'Current OBD'!$B$6:$AL$2097,30,0)="Yes","6"," ")</f>
        <v xml:space="preserve"> </v>
      </c>
      <c r="M974" s="20" t="str">
        <f>IF(VLOOKUP(C974,'Current OBD'!$B$6:$AL$2097,31,0)="Yes","7"," ")</f>
        <v xml:space="preserve"> </v>
      </c>
      <c r="N974" s="20" t="str">
        <f>IF(VLOOKUP(C974,'Current OBD'!$B$6:$AL$2097,32,0)="Yes","8"," ")</f>
        <v xml:space="preserve"> </v>
      </c>
      <c r="O974" s="20" t="str">
        <f>IF(VLOOKUP(C974,'Current OBD'!$B$6:$AL$2097,33,0)="Yes","9"," ")</f>
        <v xml:space="preserve"> </v>
      </c>
      <c r="P974" s="20" t="str">
        <f>IF(VLOOKUP(C974,'Current OBD'!$B$6:$AL$2097,34,0)="Yes","10"," ")</f>
        <v xml:space="preserve"> </v>
      </c>
      <c r="Q974" s="20" t="str">
        <f>IF(VLOOKUP(C974,'Current OBD'!$B$6:$AL$2097,35,0)="Yes","11"," ")</f>
        <v xml:space="preserve"> </v>
      </c>
      <c r="R974" s="20" t="str">
        <f>IF(VLOOKUP(C974,'Current OBD'!$B$6:$AL$2097,36,0)="Yes","12"," ")</f>
        <v xml:space="preserve"> </v>
      </c>
      <c r="S974" s="44">
        <v>57</v>
      </c>
      <c r="T974" s="44">
        <v>14</v>
      </c>
      <c r="U974" s="44">
        <v>556</v>
      </c>
      <c r="V974" s="12">
        <f t="shared" si="91"/>
        <v>0.10251798561151079</v>
      </c>
      <c r="W974" s="12">
        <f t="shared" si="92"/>
        <v>2.5179856115107913E-2</v>
      </c>
      <c r="X974" s="12">
        <f t="shared" si="93"/>
        <v>0.12769784172661872</v>
      </c>
    </row>
    <row r="975" spans="1:24">
      <c r="A975" s="17" t="str">
        <f>VLOOKUP(C975,'Current OBD'!$B$6:$K$2098,4,0)</f>
        <v>King</v>
      </c>
      <c r="B975" s="17" t="str">
        <f>VLOOKUP(C975,'Current OBD'!$B$6:$K$2098,3,0)</f>
        <v>17-414</v>
      </c>
      <c r="C975" s="18">
        <v>661635</v>
      </c>
      <c r="D975" s="8" t="s">
        <v>2401</v>
      </c>
      <c r="E975" s="20" t="str">
        <f>IF(VLOOKUP(C975,'Current OBD'!$B$6:$AL$2097,23,0)="Yes","PK"," ")</f>
        <v xml:space="preserve"> </v>
      </c>
      <c r="F975" s="20" t="str">
        <f>IF(VLOOKUP(C975,'Current OBD'!$B$6:$AL$2097,24,0)="Yes","K"," ")</f>
        <v xml:space="preserve"> </v>
      </c>
      <c r="G975" s="20" t="str">
        <f>IF(VLOOKUP(C975,'Current OBD'!$B$6:$AL$2097,25,0)="Yes","1"," ")</f>
        <v xml:space="preserve"> </v>
      </c>
      <c r="H975" s="20" t="str">
        <f>IF(VLOOKUP(C975,'Current OBD'!$B$6:$AL$2097,26,0)="Yes","2"," ")</f>
        <v xml:space="preserve"> </v>
      </c>
      <c r="I975" s="20" t="str">
        <f>IF(VLOOKUP(C975,'Current OBD'!$B$6:$AL$2097,27,0)="Yes","3"," ")</f>
        <v xml:space="preserve"> </v>
      </c>
      <c r="J975" s="20" t="str">
        <f>IF(VLOOKUP(C975,'Current OBD'!$B$6:$AL$2097,28,0)="Yes","4"," ")</f>
        <v xml:space="preserve"> </v>
      </c>
      <c r="K975" s="20" t="str">
        <f>IF(VLOOKUP(C975,'Current OBD'!$B$6:$AL$2097,29,0)="Yes","5"," ")</f>
        <v xml:space="preserve"> </v>
      </c>
      <c r="L975" s="20" t="str">
        <f>IF(VLOOKUP(C975,'Current OBD'!$B$6:$AL$2097,30,0)="Yes","6"," ")</f>
        <v>6</v>
      </c>
      <c r="M975" s="20" t="str">
        <f>IF(VLOOKUP(C975,'Current OBD'!$B$6:$AL$2097,31,0)="Yes","7"," ")</f>
        <v>7</v>
      </c>
      <c r="N975" s="20" t="str">
        <f>IF(VLOOKUP(C975,'Current OBD'!$B$6:$AL$2097,32,0)="Yes","8"," ")</f>
        <v>8</v>
      </c>
      <c r="O975" s="20" t="str">
        <f>IF(VLOOKUP(C975,'Current OBD'!$B$6:$AL$2097,33,0)="Yes","9"," ")</f>
        <v xml:space="preserve"> </v>
      </c>
      <c r="P975" s="20" t="str">
        <f>IF(VLOOKUP(C975,'Current OBD'!$B$6:$AL$2097,34,0)="Yes","10"," ")</f>
        <v xml:space="preserve"> </v>
      </c>
      <c r="Q975" s="20" t="str">
        <f>IF(VLOOKUP(C975,'Current OBD'!$B$6:$AL$2097,35,0)="Yes","11"," ")</f>
        <v xml:space="preserve"> </v>
      </c>
      <c r="R975" s="20" t="str">
        <f>IF(VLOOKUP(C975,'Current OBD'!$B$6:$AL$2097,36,0)="Yes","12"," ")</f>
        <v xml:space="preserve"> </v>
      </c>
      <c r="S975" s="44">
        <v>92</v>
      </c>
      <c r="T975" s="44">
        <v>32</v>
      </c>
      <c r="U975" s="44">
        <v>982</v>
      </c>
      <c r="V975" s="12">
        <f t="shared" si="91"/>
        <v>9.368635437881874E-2</v>
      </c>
      <c r="W975" s="12">
        <f t="shared" si="92"/>
        <v>3.2586558044806514E-2</v>
      </c>
      <c r="X975" s="12">
        <f t="shared" si="93"/>
        <v>0.12627291242362526</v>
      </c>
    </row>
    <row r="976" spans="1:24">
      <c r="A976" s="17" t="str">
        <f>VLOOKUP(C976,'Current OBD'!$B$6:$K$2098,4,0)</f>
        <v>King</v>
      </c>
      <c r="B976" s="17" t="str">
        <f>VLOOKUP(C976,'Current OBD'!$B$6:$K$2098,3,0)</f>
        <v>17-414</v>
      </c>
      <c r="C976" s="18">
        <v>661622</v>
      </c>
      <c r="D976" s="8" t="s">
        <v>2403</v>
      </c>
      <c r="E976" s="20" t="str">
        <f>IF(VLOOKUP(C976,'Current OBD'!$B$6:$AL$2097,23,0)="Yes","PK"," ")</f>
        <v xml:space="preserve"> </v>
      </c>
      <c r="F976" s="20" t="str">
        <f>IF(VLOOKUP(C976,'Current OBD'!$B$6:$AL$2097,24,0)="Yes","K"," ")</f>
        <v>K</v>
      </c>
      <c r="G976" s="20" t="str">
        <f>IF(VLOOKUP(C976,'Current OBD'!$B$6:$AL$2097,25,0)="Yes","1"," ")</f>
        <v>1</v>
      </c>
      <c r="H976" s="20" t="str">
        <f>IF(VLOOKUP(C976,'Current OBD'!$B$6:$AL$2097,26,0)="Yes","2"," ")</f>
        <v>2</v>
      </c>
      <c r="I976" s="20" t="str">
        <f>IF(VLOOKUP(C976,'Current OBD'!$B$6:$AL$2097,27,0)="Yes","3"," ")</f>
        <v>3</v>
      </c>
      <c r="J976" s="20" t="str">
        <f>IF(VLOOKUP(C976,'Current OBD'!$B$6:$AL$2097,28,0)="Yes","4"," ")</f>
        <v>4</v>
      </c>
      <c r="K976" s="20" t="str">
        <f>IF(VLOOKUP(C976,'Current OBD'!$B$6:$AL$2097,29,0)="Yes","5"," ")</f>
        <v>5</v>
      </c>
      <c r="L976" s="20" t="str">
        <f>IF(VLOOKUP(C976,'Current OBD'!$B$6:$AL$2097,30,0)="Yes","6"," ")</f>
        <v xml:space="preserve"> </v>
      </c>
      <c r="M976" s="20" t="str">
        <f>IF(VLOOKUP(C976,'Current OBD'!$B$6:$AL$2097,31,0)="Yes","7"," ")</f>
        <v xml:space="preserve"> </v>
      </c>
      <c r="N976" s="20" t="str">
        <f>IF(VLOOKUP(C976,'Current OBD'!$B$6:$AL$2097,32,0)="Yes","8"," ")</f>
        <v xml:space="preserve"> </v>
      </c>
      <c r="O976" s="20" t="str">
        <f>IF(VLOOKUP(C976,'Current OBD'!$B$6:$AL$2097,33,0)="Yes","9"," ")</f>
        <v xml:space="preserve"> </v>
      </c>
      <c r="P976" s="20" t="str">
        <f>IF(VLOOKUP(C976,'Current OBD'!$B$6:$AL$2097,34,0)="Yes","10"," ")</f>
        <v xml:space="preserve"> </v>
      </c>
      <c r="Q976" s="20" t="str">
        <f>IF(VLOOKUP(C976,'Current OBD'!$B$6:$AL$2097,35,0)="Yes","11"," ")</f>
        <v xml:space="preserve"> </v>
      </c>
      <c r="R976" s="20" t="str">
        <f>IF(VLOOKUP(C976,'Current OBD'!$B$6:$AL$2097,36,0)="Yes","12"," ")</f>
        <v xml:space="preserve"> </v>
      </c>
      <c r="S976" s="44">
        <v>38</v>
      </c>
      <c r="T976" s="44">
        <v>5</v>
      </c>
      <c r="U976" s="44">
        <v>652</v>
      </c>
      <c r="V976" s="12">
        <f t="shared" si="91"/>
        <v>5.8282208588957052E-2</v>
      </c>
      <c r="W976" s="12">
        <f t="shared" si="92"/>
        <v>7.6687116564417178E-3</v>
      </c>
      <c r="X976" s="12">
        <f t="shared" si="93"/>
        <v>6.5950920245398767E-2</v>
      </c>
    </row>
    <row r="977" spans="1:24">
      <c r="A977" s="17" t="str">
        <f>VLOOKUP(C977,'Current OBD'!$B$6:$K$2098,4,0)</f>
        <v>King</v>
      </c>
      <c r="B977" s="17" t="str">
        <f>VLOOKUP(C977,'Current OBD'!$B$6:$K$2098,3,0)</f>
        <v>17-414</v>
      </c>
      <c r="C977" s="18">
        <v>661623</v>
      </c>
      <c r="D977" s="8" t="s">
        <v>2405</v>
      </c>
      <c r="E977" s="20" t="str">
        <f>IF(VLOOKUP(C977,'Current OBD'!$B$6:$AL$2097,23,0)="Yes","PK"," ")</f>
        <v>PK</v>
      </c>
      <c r="F977" s="20" t="str">
        <f>IF(VLOOKUP(C977,'Current OBD'!$B$6:$AL$2097,24,0)="Yes","K"," ")</f>
        <v>K</v>
      </c>
      <c r="G977" s="20" t="str">
        <f>IF(VLOOKUP(C977,'Current OBD'!$B$6:$AL$2097,25,0)="Yes","1"," ")</f>
        <v>1</v>
      </c>
      <c r="H977" s="20" t="str">
        <f>IF(VLOOKUP(C977,'Current OBD'!$B$6:$AL$2097,26,0)="Yes","2"," ")</f>
        <v>2</v>
      </c>
      <c r="I977" s="20" t="str">
        <f>IF(VLOOKUP(C977,'Current OBD'!$B$6:$AL$2097,27,0)="Yes","3"," ")</f>
        <v>3</v>
      </c>
      <c r="J977" s="20" t="str">
        <f>IF(VLOOKUP(C977,'Current OBD'!$B$6:$AL$2097,28,0)="Yes","4"," ")</f>
        <v>4</v>
      </c>
      <c r="K977" s="20" t="str">
        <f>IF(VLOOKUP(C977,'Current OBD'!$B$6:$AL$2097,29,0)="Yes","5"," ")</f>
        <v>5</v>
      </c>
      <c r="L977" s="20" t="str">
        <f>IF(VLOOKUP(C977,'Current OBD'!$B$6:$AL$2097,30,0)="Yes","6"," ")</f>
        <v xml:space="preserve"> </v>
      </c>
      <c r="M977" s="20" t="str">
        <f>IF(VLOOKUP(C977,'Current OBD'!$B$6:$AL$2097,31,0)="Yes","7"," ")</f>
        <v xml:space="preserve"> </v>
      </c>
      <c r="N977" s="20" t="str">
        <f>IF(VLOOKUP(C977,'Current OBD'!$B$6:$AL$2097,32,0)="Yes","8"," ")</f>
        <v xml:space="preserve"> </v>
      </c>
      <c r="O977" s="20" t="str">
        <f>IF(VLOOKUP(C977,'Current OBD'!$B$6:$AL$2097,33,0)="Yes","9"," ")</f>
        <v xml:space="preserve"> </v>
      </c>
      <c r="P977" s="20" t="str">
        <f>IF(VLOOKUP(C977,'Current OBD'!$B$6:$AL$2097,34,0)="Yes","10"," ")</f>
        <v xml:space="preserve"> </v>
      </c>
      <c r="Q977" s="20" t="str">
        <f>IF(VLOOKUP(C977,'Current OBD'!$B$6:$AL$2097,35,0)="Yes","11"," ")</f>
        <v xml:space="preserve"> </v>
      </c>
      <c r="R977" s="20" t="str">
        <f>IF(VLOOKUP(C977,'Current OBD'!$B$6:$AL$2097,36,0)="Yes","12"," ")</f>
        <v xml:space="preserve"> </v>
      </c>
      <c r="S977" s="44">
        <v>33</v>
      </c>
      <c r="T977" s="44">
        <v>5</v>
      </c>
      <c r="U977" s="44">
        <v>461</v>
      </c>
      <c r="V977" s="12">
        <f t="shared" si="91"/>
        <v>7.1583514099783085E-2</v>
      </c>
      <c r="W977" s="12">
        <f t="shared" si="92"/>
        <v>1.0845986984815618E-2</v>
      </c>
      <c r="X977" s="12">
        <f t="shared" si="93"/>
        <v>8.2429501084598705E-2</v>
      </c>
    </row>
    <row r="978" spans="1:24">
      <c r="A978" s="17" t="str">
        <f>VLOOKUP(C978,'Current OBD'!$B$6:$K$2098,4,0)</f>
        <v>King</v>
      </c>
      <c r="B978" s="17" t="str">
        <f>VLOOKUP(C978,'Current OBD'!$B$6:$K$2098,3,0)</f>
        <v>17-414</v>
      </c>
      <c r="C978" s="18">
        <v>661624</v>
      </c>
      <c r="D978" s="8" t="s">
        <v>2407</v>
      </c>
      <c r="E978" s="20" t="str">
        <f>IF(VLOOKUP(C978,'Current OBD'!$B$6:$AL$2097,23,0)="Yes","PK"," ")</f>
        <v xml:space="preserve"> </v>
      </c>
      <c r="F978" s="20" t="str">
        <f>IF(VLOOKUP(C978,'Current OBD'!$B$6:$AL$2097,24,0)="Yes","K"," ")</f>
        <v>K</v>
      </c>
      <c r="G978" s="20" t="str">
        <f>IF(VLOOKUP(C978,'Current OBD'!$B$6:$AL$2097,25,0)="Yes","1"," ")</f>
        <v>1</v>
      </c>
      <c r="H978" s="20" t="str">
        <f>IF(VLOOKUP(C978,'Current OBD'!$B$6:$AL$2097,26,0)="Yes","2"," ")</f>
        <v>2</v>
      </c>
      <c r="I978" s="20" t="str">
        <f>IF(VLOOKUP(C978,'Current OBD'!$B$6:$AL$2097,27,0)="Yes","3"," ")</f>
        <v>3</v>
      </c>
      <c r="J978" s="20" t="str">
        <f>IF(VLOOKUP(C978,'Current OBD'!$B$6:$AL$2097,28,0)="Yes","4"," ")</f>
        <v>4</v>
      </c>
      <c r="K978" s="20" t="str">
        <f>IF(VLOOKUP(C978,'Current OBD'!$B$6:$AL$2097,29,0)="Yes","5"," ")</f>
        <v>5</v>
      </c>
      <c r="L978" s="20" t="str">
        <f>IF(VLOOKUP(C978,'Current OBD'!$B$6:$AL$2097,30,0)="Yes","6"," ")</f>
        <v xml:space="preserve"> </v>
      </c>
      <c r="M978" s="20" t="str">
        <f>IF(VLOOKUP(C978,'Current OBD'!$B$6:$AL$2097,31,0)="Yes","7"," ")</f>
        <v xml:space="preserve"> </v>
      </c>
      <c r="N978" s="20" t="str">
        <f>IF(VLOOKUP(C978,'Current OBD'!$B$6:$AL$2097,32,0)="Yes","8"," ")</f>
        <v xml:space="preserve"> </v>
      </c>
      <c r="O978" s="20" t="str">
        <f>IF(VLOOKUP(C978,'Current OBD'!$B$6:$AL$2097,33,0)="Yes","9"," ")</f>
        <v xml:space="preserve"> </v>
      </c>
      <c r="P978" s="20" t="str">
        <f>IF(VLOOKUP(C978,'Current OBD'!$B$6:$AL$2097,34,0)="Yes","10"," ")</f>
        <v xml:space="preserve"> </v>
      </c>
      <c r="Q978" s="20" t="str">
        <f>IF(VLOOKUP(C978,'Current OBD'!$B$6:$AL$2097,35,0)="Yes","11"," ")</f>
        <v xml:space="preserve"> </v>
      </c>
      <c r="R978" s="20" t="str">
        <f>IF(VLOOKUP(C978,'Current OBD'!$B$6:$AL$2097,36,0)="Yes","12"," ")</f>
        <v xml:space="preserve"> </v>
      </c>
      <c r="S978" s="44">
        <v>3</v>
      </c>
      <c r="T978" s="44">
        <v>4</v>
      </c>
      <c r="U978" s="44">
        <v>575</v>
      </c>
      <c r="V978" s="12">
        <f t="shared" si="91"/>
        <v>5.2173913043478265E-3</v>
      </c>
      <c r="W978" s="12">
        <f t="shared" si="92"/>
        <v>6.956521739130435E-3</v>
      </c>
      <c r="X978" s="12">
        <f t="shared" si="93"/>
        <v>1.2173913043478261E-2</v>
      </c>
    </row>
    <row r="979" spans="1:24">
      <c r="A979" s="17" t="str">
        <f>VLOOKUP(C979,'Current OBD'!$B$6:$K$2098,4,0)</f>
        <v>King</v>
      </c>
      <c r="B979" s="17" t="str">
        <f>VLOOKUP(C979,'Current OBD'!$B$6:$K$2098,3,0)</f>
        <v>17-414</v>
      </c>
      <c r="C979" s="18">
        <v>686654</v>
      </c>
      <c r="D979" s="8" t="s">
        <v>2409</v>
      </c>
      <c r="E979" s="20" t="str">
        <f>IF(VLOOKUP(C979,'Current OBD'!$B$6:$AL$2097,23,0)="Yes","PK"," ")</f>
        <v xml:space="preserve"> </v>
      </c>
      <c r="F979" s="20" t="str">
        <f>IF(VLOOKUP(C979,'Current OBD'!$B$6:$AL$2097,24,0)="Yes","K"," ")</f>
        <v xml:space="preserve"> </v>
      </c>
      <c r="G979" s="20" t="str">
        <f>IF(VLOOKUP(C979,'Current OBD'!$B$6:$AL$2097,25,0)="Yes","1"," ")</f>
        <v xml:space="preserve"> </v>
      </c>
      <c r="H979" s="20" t="str">
        <f>IF(VLOOKUP(C979,'Current OBD'!$B$6:$AL$2097,26,0)="Yes","2"," ")</f>
        <v xml:space="preserve"> </v>
      </c>
      <c r="I979" s="20" t="str">
        <f>IF(VLOOKUP(C979,'Current OBD'!$B$6:$AL$2097,27,0)="Yes","3"," ")</f>
        <v xml:space="preserve"> </v>
      </c>
      <c r="J979" s="20" t="str">
        <f>IF(VLOOKUP(C979,'Current OBD'!$B$6:$AL$2097,28,0)="Yes","4"," ")</f>
        <v xml:space="preserve"> </v>
      </c>
      <c r="K979" s="20" t="str">
        <f>IF(VLOOKUP(C979,'Current OBD'!$B$6:$AL$2097,29,0)="Yes","5"," ")</f>
        <v xml:space="preserve"> </v>
      </c>
      <c r="L979" s="20" t="str">
        <f>IF(VLOOKUP(C979,'Current OBD'!$B$6:$AL$2097,30,0)="Yes","6"," ")</f>
        <v xml:space="preserve"> </v>
      </c>
      <c r="M979" s="20" t="str">
        <f>IF(VLOOKUP(C979,'Current OBD'!$B$6:$AL$2097,31,0)="Yes","7"," ")</f>
        <v xml:space="preserve"> </v>
      </c>
      <c r="N979" s="20" t="str">
        <f>IF(VLOOKUP(C979,'Current OBD'!$B$6:$AL$2097,32,0)="Yes","8"," ")</f>
        <v xml:space="preserve"> </v>
      </c>
      <c r="O979" s="20" t="str">
        <f>IF(VLOOKUP(C979,'Current OBD'!$B$6:$AL$2097,33,0)="Yes","9"," ")</f>
        <v>9</v>
      </c>
      <c r="P979" s="20" t="str">
        <f>IF(VLOOKUP(C979,'Current OBD'!$B$6:$AL$2097,34,0)="Yes","10"," ")</f>
        <v>10</v>
      </c>
      <c r="Q979" s="20" t="str">
        <f>IF(VLOOKUP(C979,'Current OBD'!$B$6:$AL$2097,35,0)="Yes","11"," ")</f>
        <v>11</v>
      </c>
      <c r="R979" s="20" t="str">
        <f>IF(VLOOKUP(C979,'Current OBD'!$B$6:$AL$2097,36,0)="Yes","12"," ")</f>
        <v>12</v>
      </c>
      <c r="S979" s="44">
        <v>7</v>
      </c>
      <c r="T979" s="44">
        <v>3</v>
      </c>
      <c r="U979" s="44">
        <v>601</v>
      </c>
      <c r="V979" s="12">
        <f t="shared" si="91"/>
        <v>1.1647254575707155E-2</v>
      </c>
      <c r="W979" s="12">
        <f t="shared" si="92"/>
        <v>4.9916805324459234E-3</v>
      </c>
      <c r="X979" s="12">
        <f t="shared" si="93"/>
        <v>1.6638935108153077E-2</v>
      </c>
    </row>
    <row r="980" spans="1:24">
      <c r="A980" s="17" t="str">
        <f>VLOOKUP(C980,'Current OBD'!$B$6:$K$2098,4,0)</f>
        <v>King</v>
      </c>
      <c r="B980" s="17" t="str">
        <f>VLOOKUP(C980,'Current OBD'!$B$6:$K$2098,3,0)</f>
        <v>17-414</v>
      </c>
      <c r="C980" s="18">
        <v>661625</v>
      </c>
      <c r="D980" s="8" t="s">
        <v>2411</v>
      </c>
      <c r="E980" s="20" t="str">
        <f>IF(VLOOKUP(C980,'Current OBD'!$B$6:$AL$2097,23,0)="Yes","PK"," ")</f>
        <v xml:space="preserve"> </v>
      </c>
      <c r="F980" s="20" t="str">
        <f>IF(VLOOKUP(C980,'Current OBD'!$B$6:$AL$2097,24,0)="Yes","K"," ")</f>
        <v>K</v>
      </c>
      <c r="G980" s="20" t="str">
        <f>IF(VLOOKUP(C980,'Current OBD'!$B$6:$AL$2097,25,0)="Yes","1"," ")</f>
        <v>1</v>
      </c>
      <c r="H980" s="20" t="str">
        <f>IF(VLOOKUP(C980,'Current OBD'!$B$6:$AL$2097,26,0)="Yes","2"," ")</f>
        <v>2</v>
      </c>
      <c r="I980" s="20" t="str">
        <f>IF(VLOOKUP(C980,'Current OBD'!$B$6:$AL$2097,27,0)="Yes","3"," ")</f>
        <v>3</v>
      </c>
      <c r="J980" s="20" t="str">
        <f>IF(VLOOKUP(C980,'Current OBD'!$B$6:$AL$2097,28,0)="Yes","4"," ")</f>
        <v>4</v>
      </c>
      <c r="K980" s="20" t="str">
        <f>IF(VLOOKUP(C980,'Current OBD'!$B$6:$AL$2097,29,0)="Yes","5"," ")</f>
        <v>5</v>
      </c>
      <c r="L980" s="20" t="str">
        <f>IF(VLOOKUP(C980,'Current OBD'!$B$6:$AL$2097,30,0)="Yes","6"," ")</f>
        <v xml:space="preserve"> </v>
      </c>
      <c r="M980" s="20" t="str">
        <f>IF(VLOOKUP(C980,'Current OBD'!$B$6:$AL$2097,31,0)="Yes","7"," ")</f>
        <v xml:space="preserve"> </v>
      </c>
      <c r="N980" s="20" t="str">
        <f>IF(VLOOKUP(C980,'Current OBD'!$B$6:$AL$2097,32,0)="Yes","8"," ")</f>
        <v xml:space="preserve"> </v>
      </c>
      <c r="O980" s="20" t="str">
        <f>IF(VLOOKUP(C980,'Current OBD'!$B$6:$AL$2097,33,0)="Yes","9"," ")</f>
        <v xml:space="preserve"> </v>
      </c>
      <c r="P980" s="20" t="str">
        <f>IF(VLOOKUP(C980,'Current OBD'!$B$6:$AL$2097,34,0)="Yes","10"," ")</f>
        <v xml:space="preserve"> </v>
      </c>
      <c r="Q980" s="20" t="str">
        <f>IF(VLOOKUP(C980,'Current OBD'!$B$6:$AL$2097,35,0)="Yes","11"," ")</f>
        <v xml:space="preserve"> </v>
      </c>
      <c r="R980" s="20" t="str">
        <f>IF(VLOOKUP(C980,'Current OBD'!$B$6:$AL$2097,36,0)="Yes","12"," ")</f>
        <v xml:space="preserve"> </v>
      </c>
      <c r="S980" s="44">
        <v>35</v>
      </c>
      <c r="T980" s="44">
        <v>16</v>
      </c>
      <c r="U980" s="44">
        <v>423</v>
      </c>
      <c r="V980" s="12">
        <f t="shared" si="91"/>
        <v>8.2742316784869971E-2</v>
      </c>
      <c r="W980" s="12">
        <f t="shared" si="92"/>
        <v>3.7825059101654845E-2</v>
      </c>
      <c r="X980" s="12">
        <f t="shared" si="93"/>
        <v>0.12056737588652482</v>
      </c>
    </row>
    <row r="981" spans="1:24">
      <c r="A981" s="17" t="str">
        <f>VLOOKUP(C981,'Current OBD'!$B$6:$K$2098,4,0)</f>
        <v>King</v>
      </c>
      <c r="B981" s="17" t="str">
        <f>VLOOKUP(C981,'Current OBD'!$B$6:$K$2098,3,0)</f>
        <v>17-414</v>
      </c>
      <c r="C981" s="18">
        <v>685782</v>
      </c>
      <c r="D981" s="8" t="s">
        <v>2413</v>
      </c>
      <c r="E981" s="20" t="str">
        <f>IF(VLOOKUP(C981,'Current OBD'!$B$6:$AL$2097,23,0)="Yes","PK"," ")</f>
        <v xml:space="preserve"> </v>
      </c>
      <c r="F981" s="20" t="str">
        <f>IF(VLOOKUP(C981,'Current OBD'!$B$6:$AL$2097,24,0)="Yes","K"," ")</f>
        <v xml:space="preserve"> </v>
      </c>
      <c r="G981" s="20" t="str">
        <f>IF(VLOOKUP(C981,'Current OBD'!$B$6:$AL$2097,25,0)="Yes","1"," ")</f>
        <v xml:space="preserve"> </v>
      </c>
      <c r="H981" s="20" t="str">
        <f>IF(VLOOKUP(C981,'Current OBD'!$B$6:$AL$2097,26,0)="Yes","2"," ")</f>
        <v xml:space="preserve"> </v>
      </c>
      <c r="I981" s="20" t="str">
        <f>IF(VLOOKUP(C981,'Current OBD'!$B$6:$AL$2097,27,0)="Yes","3"," ")</f>
        <v xml:space="preserve"> </v>
      </c>
      <c r="J981" s="20" t="str">
        <f>IF(VLOOKUP(C981,'Current OBD'!$B$6:$AL$2097,28,0)="Yes","4"," ")</f>
        <v xml:space="preserve"> </v>
      </c>
      <c r="K981" s="20" t="str">
        <f>IF(VLOOKUP(C981,'Current OBD'!$B$6:$AL$2097,29,0)="Yes","5"," ")</f>
        <v xml:space="preserve"> </v>
      </c>
      <c r="L981" s="20" t="str">
        <f>IF(VLOOKUP(C981,'Current OBD'!$B$6:$AL$2097,30,0)="Yes","6"," ")</f>
        <v>6</v>
      </c>
      <c r="M981" s="20" t="str">
        <f>IF(VLOOKUP(C981,'Current OBD'!$B$6:$AL$2097,31,0)="Yes","7"," ")</f>
        <v>7</v>
      </c>
      <c r="N981" s="20" t="str">
        <f>IF(VLOOKUP(C981,'Current OBD'!$B$6:$AL$2097,32,0)="Yes","8"," ")</f>
        <v>8</v>
      </c>
      <c r="O981" s="20" t="str">
        <f>IF(VLOOKUP(C981,'Current OBD'!$B$6:$AL$2097,33,0)="Yes","9"," ")</f>
        <v xml:space="preserve"> </v>
      </c>
      <c r="P981" s="20" t="str">
        <f>IF(VLOOKUP(C981,'Current OBD'!$B$6:$AL$2097,34,0)="Yes","10"," ")</f>
        <v xml:space="preserve"> </v>
      </c>
      <c r="Q981" s="20" t="str">
        <f>IF(VLOOKUP(C981,'Current OBD'!$B$6:$AL$2097,35,0)="Yes","11"," ")</f>
        <v xml:space="preserve"> </v>
      </c>
      <c r="R981" s="20" t="str">
        <f>IF(VLOOKUP(C981,'Current OBD'!$B$6:$AL$2097,36,0)="Yes","12"," ")</f>
        <v xml:space="preserve"> </v>
      </c>
      <c r="S981" s="44">
        <v>49</v>
      </c>
      <c r="T981" s="44">
        <v>10</v>
      </c>
      <c r="U981" s="44">
        <v>747</v>
      </c>
      <c r="V981" s="12">
        <f t="shared" si="91"/>
        <v>6.5595716198125834E-2</v>
      </c>
      <c r="W981" s="12">
        <f t="shared" si="92"/>
        <v>1.3386880856760375E-2</v>
      </c>
      <c r="X981" s="12">
        <f t="shared" si="93"/>
        <v>7.8982597054886208E-2</v>
      </c>
    </row>
    <row r="982" spans="1:24">
      <c r="A982" s="17" t="str">
        <f>VLOOKUP(C982,'Current OBD'!$B$6:$K$2098,4,0)</f>
        <v>King</v>
      </c>
      <c r="B982" s="17" t="str">
        <f>VLOOKUP(C982,'Current OBD'!$B$6:$K$2098,3,0)</f>
        <v>17-414</v>
      </c>
      <c r="C982" s="18">
        <v>661626</v>
      </c>
      <c r="D982" s="8" t="s">
        <v>2415</v>
      </c>
      <c r="E982" s="20" t="str">
        <f>IF(VLOOKUP(C982,'Current OBD'!$B$6:$AL$2097,23,0)="Yes","PK"," ")</f>
        <v xml:space="preserve"> </v>
      </c>
      <c r="F982" s="20" t="str">
        <f>IF(VLOOKUP(C982,'Current OBD'!$B$6:$AL$2097,24,0)="Yes","K"," ")</f>
        <v>K</v>
      </c>
      <c r="G982" s="20" t="str">
        <f>IF(VLOOKUP(C982,'Current OBD'!$B$6:$AL$2097,25,0)="Yes","1"," ")</f>
        <v>1</v>
      </c>
      <c r="H982" s="20" t="str">
        <f>IF(VLOOKUP(C982,'Current OBD'!$B$6:$AL$2097,26,0)="Yes","2"," ")</f>
        <v>2</v>
      </c>
      <c r="I982" s="20" t="str">
        <f>IF(VLOOKUP(C982,'Current OBD'!$B$6:$AL$2097,27,0)="Yes","3"," ")</f>
        <v>3</v>
      </c>
      <c r="J982" s="20" t="str">
        <f>IF(VLOOKUP(C982,'Current OBD'!$B$6:$AL$2097,28,0)="Yes","4"," ")</f>
        <v>4</v>
      </c>
      <c r="K982" s="20" t="str">
        <f>IF(VLOOKUP(C982,'Current OBD'!$B$6:$AL$2097,29,0)="Yes","5"," ")</f>
        <v>5</v>
      </c>
      <c r="L982" s="20" t="str">
        <f>IF(VLOOKUP(C982,'Current OBD'!$B$6:$AL$2097,30,0)="Yes","6"," ")</f>
        <v xml:space="preserve"> </v>
      </c>
      <c r="M982" s="20" t="str">
        <f>IF(VLOOKUP(C982,'Current OBD'!$B$6:$AL$2097,31,0)="Yes","7"," ")</f>
        <v xml:space="preserve"> </v>
      </c>
      <c r="N982" s="20" t="str">
        <f>IF(VLOOKUP(C982,'Current OBD'!$B$6:$AL$2097,32,0)="Yes","8"," ")</f>
        <v xml:space="preserve"> </v>
      </c>
      <c r="O982" s="20" t="str">
        <f>IF(VLOOKUP(C982,'Current OBD'!$B$6:$AL$2097,33,0)="Yes","9"," ")</f>
        <v xml:space="preserve"> </v>
      </c>
      <c r="P982" s="20" t="str">
        <f>IF(VLOOKUP(C982,'Current OBD'!$B$6:$AL$2097,34,0)="Yes","10"," ")</f>
        <v xml:space="preserve"> </v>
      </c>
      <c r="Q982" s="20" t="str">
        <f>IF(VLOOKUP(C982,'Current OBD'!$B$6:$AL$2097,35,0)="Yes","11"," ")</f>
        <v xml:space="preserve"> </v>
      </c>
      <c r="R982" s="20" t="str">
        <f>IF(VLOOKUP(C982,'Current OBD'!$B$6:$AL$2097,36,0)="Yes","12"," ")</f>
        <v xml:space="preserve"> </v>
      </c>
      <c r="S982" s="44">
        <v>64</v>
      </c>
      <c r="T982" s="44">
        <v>24</v>
      </c>
      <c r="U982" s="44">
        <v>592</v>
      </c>
      <c r="V982" s="12">
        <f t="shared" si="91"/>
        <v>0.10810810810810811</v>
      </c>
      <c r="W982" s="12">
        <f t="shared" si="92"/>
        <v>4.0540540540540543E-2</v>
      </c>
      <c r="X982" s="12">
        <f t="shared" si="93"/>
        <v>0.14864864864864866</v>
      </c>
    </row>
    <row r="983" spans="1:24">
      <c r="A983" s="17" t="str">
        <f>VLOOKUP(C983,'Current OBD'!$B$6:$K$2098,4,0)</f>
        <v>King</v>
      </c>
      <c r="B983" s="17" t="str">
        <f>VLOOKUP(C983,'Current OBD'!$B$6:$K$2098,3,0)</f>
        <v>17-414</v>
      </c>
      <c r="C983" s="18">
        <v>661627</v>
      </c>
      <c r="D983" s="8" t="s">
        <v>2417</v>
      </c>
      <c r="E983" s="20" t="str">
        <f>IF(VLOOKUP(C983,'Current OBD'!$B$6:$AL$2097,23,0)="Yes","PK"," ")</f>
        <v>PK</v>
      </c>
      <c r="F983" s="20" t="str">
        <f>IF(VLOOKUP(C983,'Current OBD'!$B$6:$AL$2097,24,0)="Yes","K"," ")</f>
        <v>K</v>
      </c>
      <c r="G983" s="20" t="str">
        <f>IF(VLOOKUP(C983,'Current OBD'!$B$6:$AL$2097,25,0)="Yes","1"," ")</f>
        <v>1</v>
      </c>
      <c r="H983" s="20" t="str">
        <f>IF(VLOOKUP(C983,'Current OBD'!$B$6:$AL$2097,26,0)="Yes","2"," ")</f>
        <v>2</v>
      </c>
      <c r="I983" s="20" t="str">
        <f>IF(VLOOKUP(C983,'Current OBD'!$B$6:$AL$2097,27,0)="Yes","3"," ")</f>
        <v>3</v>
      </c>
      <c r="J983" s="20" t="str">
        <f>IF(VLOOKUP(C983,'Current OBD'!$B$6:$AL$2097,28,0)="Yes","4"," ")</f>
        <v>4</v>
      </c>
      <c r="K983" s="20" t="str">
        <f>IF(VLOOKUP(C983,'Current OBD'!$B$6:$AL$2097,29,0)="Yes","5"," ")</f>
        <v>5</v>
      </c>
      <c r="L983" s="20" t="str">
        <f>IF(VLOOKUP(C983,'Current OBD'!$B$6:$AL$2097,30,0)="Yes","6"," ")</f>
        <v xml:space="preserve"> </v>
      </c>
      <c r="M983" s="20" t="str">
        <f>IF(VLOOKUP(C983,'Current OBD'!$B$6:$AL$2097,31,0)="Yes","7"," ")</f>
        <v xml:space="preserve"> </v>
      </c>
      <c r="N983" s="20" t="str">
        <f>IF(VLOOKUP(C983,'Current OBD'!$B$6:$AL$2097,32,0)="Yes","8"," ")</f>
        <v xml:space="preserve"> </v>
      </c>
      <c r="O983" s="20" t="str">
        <f>IF(VLOOKUP(C983,'Current OBD'!$B$6:$AL$2097,33,0)="Yes","9"," ")</f>
        <v xml:space="preserve"> </v>
      </c>
      <c r="P983" s="20" t="str">
        <f>IF(VLOOKUP(C983,'Current OBD'!$B$6:$AL$2097,34,0)="Yes","10"," ")</f>
        <v xml:space="preserve"> </v>
      </c>
      <c r="Q983" s="20" t="str">
        <f>IF(VLOOKUP(C983,'Current OBD'!$B$6:$AL$2097,35,0)="Yes","11"," ")</f>
        <v xml:space="preserve"> </v>
      </c>
      <c r="R983" s="20" t="str">
        <f>IF(VLOOKUP(C983,'Current OBD'!$B$6:$AL$2097,36,0)="Yes","12"," ")</f>
        <v xml:space="preserve"> </v>
      </c>
      <c r="S983" s="44">
        <v>7</v>
      </c>
      <c r="T983" s="44">
        <v>6</v>
      </c>
      <c r="U983" s="44">
        <v>288</v>
      </c>
      <c r="V983" s="12">
        <f t="shared" si="91"/>
        <v>2.4305555555555556E-2</v>
      </c>
      <c r="W983" s="12">
        <f t="shared" si="92"/>
        <v>2.0833333333333332E-2</v>
      </c>
      <c r="X983" s="12">
        <f t="shared" si="93"/>
        <v>4.5138888888888888E-2</v>
      </c>
    </row>
    <row r="984" spans="1:24">
      <c r="A984" s="26" t="s">
        <v>153</v>
      </c>
      <c r="B984" s="26" t="s">
        <v>2136</v>
      </c>
      <c r="C984" s="10">
        <v>159941</v>
      </c>
      <c r="D984" s="13" t="s">
        <v>2135</v>
      </c>
      <c r="E984" s="19"/>
      <c r="F984" s="19"/>
      <c r="G984" s="19"/>
      <c r="H984" s="19"/>
      <c r="I984" s="19"/>
      <c r="J984" s="19"/>
      <c r="K984" s="19"/>
      <c r="L984" s="19"/>
      <c r="M984" s="19"/>
      <c r="N984" s="19"/>
      <c r="O984" s="19"/>
      <c r="P984" s="19"/>
      <c r="Q984" s="19"/>
      <c r="R984" s="19"/>
      <c r="S984" s="43">
        <v>14583</v>
      </c>
      <c r="T984" s="43">
        <v>368</v>
      </c>
      <c r="U984" s="43">
        <v>25210</v>
      </c>
      <c r="V984" s="14"/>
      <c r="W984" s="14"/>
      <c r="X984" s="14">
        <f t="shared" si="93"/>
        <v>0.59305831019436728</v>
      </c>
    </row>
    <row r="985" spans="1:24">
      <c r="A985" s="17" t="str">
        <f>VLOOKUP(C985,'Current OBD'!$B$6:$K$2098,4,0)</f>
        <v>King</v>
      </c>
      <c r="B985" s="17" t="str">
        <f>VLOOKUP(C985,'Current OBD'!$B$6:$K$2098,3,0)</f>
        <v>17-415</v>
      </c>
      <c r="C985" s="18">
        <v>687596</v>
      </c>
      <c r="D985" s="8" t="s">
        <v>2137</v>
      </c>
      <c r="E985" s="20" t="str">
        <f>IF(VLOOKUP(C985,'Current OBD'!$B$6:$AL$2097,23,0)="Yes","PK"," ")</f>
        <v xml:space="preserve"> </v>
      </c>
      <c r="F985" s="20" t="str">
        <f>IF(VLOOKUP(C985,'Current OBD'!$B$6:$AL$2097,24,0)="Yes","K"," ")</f>
        <v xml:space="preserve"> </v>
      </c>
      <c r="G985" s="20" t="str">
        <f>IF(VLOOKUP(C985,'Current OBD'!$B$6:$AL$2097,25,0)="Yes","1"," ")</f>
        <v xml:space="preserve"> </v>
      </c>
      <c r="H985" s="20" t="str">
        <f>IF(VLOOKUP(C985,'Current OBD'!$B$6:$AL$2097,26,0)="Yes","2"," ")</f>
        <v xml:space="preserve"> </v>
      </c>
      <c r="I985" s="20" t="str">
        <f>IF(VLOOKUP(C985,'Current OBD'!$B$6:$AL$2097,27,0)="Yes","3"," ")</f>
        <v xml:space="preserve"> </v>
      </c>
      <c r="J985" s="20" t="str">
        <f>IF(VLOOKUP(C985,'Current OBD'!$B$6:$AL$2097,28,0)="Yes","4"," ")</f>
        <v xml:space="preserve"> </v>
      </c>
      <c r="K985" s="20" t="str">
        <f>IF(VLOOKUP(C985,'Current OBD'!$B$6:$AL$2097,29,0)="Yes","5"," ")</f>
        <v xml:space="preserve"> </v>
      </c>
      <c r="L985" s="20" t="str">
        <f>IF(VLOOKUP(C985,'Current OBD'!$B$6:$AL$2097,30,0)="Yes","6"," ")</f>
        <v>6</v>
      </c>
      <c r="M985" s="20" t="str">
        <f>IF(VLOOKUP(C985,'Current OBD'!$B$6:$AL$2097,31,0)="Yes","7"," ")</f>
        <v>7</v>
      </c>
      <c r="N985" s="20" t="str">
        <f>IF(VLOOKUP(C985,'Current OBD'!$B$6:$AL$2097,32,0)="Yes","8"," ")</f>
        <v>8</v>
      </c>
      <c r="O985" s="20" t="str">
        <f>IF(VLOOKUP(C985,'Current OBD'!$B$6:$AL$2097,33,0)="Yes","9"," ")</f>
        <v xml:space="preserve"> </v>
      </c>
      <c r="P985" s="20" t="str">
        <f>IF(VLOOKUP(C985,'Current OBD'!$B$6:$AL$2097,34,0)="Yes","10"," ")</f>
        <v xml:space="preserve"> </v>
      </c>
      <c r="Q985" s="20" t="str">
        <f>IF(VLOOKUP(C985,'Current OBD'!$B$6:$AL$2097,35,0)="Yes","11"," ")</f>
        <v xml:space="preserve"> </v>
      </c>
      <c r="R985" s="20" t="str">
        <f>IF(VLOOKUP(C985,'Current OBD'!$B$6:$AL$2097,36,0)="Yes","12"," ")</f>
        <v xml:space="preserve"> </v>
      </c>
      <c r="S985" s="44">
        <v>677</v>
      </c>
      <c r="T985" s="44">
        <v>0</v>
      </c>
      <c r="U985" s="44">
        <v>801</v>
      </c>
      <c r="V985" s="12">
        <f t="shared" ref="V985:V1025" si="94">S985/U985</f>
        <v>0.84519350811485638</v>
      </c>
      <c r="W985" s="12">
        <f t="shared" ref="W985:W1025" si="95">T985/U985</f>
        <v>0</v>
      </c>
      <c r="X985" s="12">
        <f t="shared" si="93"/>
        <v>0.84519350811485638</v>
      </c>
    </row>
    <row r="986" spans="1:24">
      <c r="A986" s="17" t="str">
        <f>VLOOKUP(C986,'Current OBD'!$B$6:$K$2098,4,0)</f>
        <v>King</v>
      </c>
      <c r="B986" s="17" t="str">
        <f>VLOOKUP(C986,'Current OBD'!$B$6:$K$2098,3,0)</f>
        <v>17-415</v>
      </c>
      <c r="C986" s="18">
        <v>663786</v>
      </c>
      <c r="D986" s="8" t="s">
        <v>2140</v>
      </c>
      <c r="E986" s="20" t="str">
        <f>IF(VLOOKUP(C986,'Current OBD'!$B$6:$AL$2097,23,0)="Yes","PK"," ")</f>
        <v xml:space="preserve"> </v>
      </c>
      <c r="F986" s="20" t="str">
        <f>IF(VLOOKUP(C986,'Current OBD'!$B$6:$AL$2097,24,0)="Yes","K"," ")</f>
        <v>K</v>
      </c>
      <c r="G986" s="20" t="str">
        <f>IF(VLOOKUP(C986,'Current OBD'!$B$6:$AL$2097,25,0)="Yes","1"," ")</f>
        <v>1</v>
      </c>
      <c r="H986" s="20" t="str">
        <f>IF(VLOOKUP(C986,'Current OBD'!$B$6:$AL$2097,26,0)="Yes","2"," ")</f>
        <v>2</v>
      </c>
      <c r="I986" s="20" t="str">
        <f>IF(VLOOKUP(C986,'Current OBD'!$B$6:$AL$2097,27,0)="Yes","3"," ")</f>
        <v>3</v>
      </c>
      <c r="J986" s="20" t="str">
        <f>IF(VLOOKUP(C986,'Current OBD'!$B$6:$AL$2097,28,0)="Yes","4"," ")</f>
        <v>4</v>
      </c>
      <c r="K986" s="20" t="str">
        <f>IF(VLOOKUP(C986,'Current OBD'!$B$6:$AL$2097,29,0)="Yes","5"," ")</f>
        <v>5</v>
      </c>
      <c r="L986" s="20" t="str">
        <f>IF(VLOOKUP(C986,'Current OBD'!$B$6:$AL$2097,30,0)="Yes","6"," ")</f>
        <v xml:space="preserve"> </v>
      </c>
      <c r="M986" s="20" t="str">
        <f>IF(VLOOKUP(C986,'Current OBD'!$B$6:$AL$2097,31,0)="Yes","7"," ")</f>
        <v xml:space="preserve"> </v>
      </c>
      <c r="N986" s="20" t="str">
        <f>IF(VLOOKUP(C986,'Current OBD'!$B$6:$AL$2097,32,0)="Yes","8"," ")</f>
        <v xml:space="preserve"> </v>
      </c>
      <c r="O986" s="20" t="str">
        <f>IF(VLOOKUP(C986,'Current OBD'!$B$6:$AL$2097,33,0)="Yes","9"," ")</f>
        <v xml:space="preserve"> </v>
      </c>
      <c r="P986" s="20" t="str">
        <f>IF(VLOOKUP(C986,'Current OBD'!$B$6:$AL$2097,34,0)="Yes","10"," ")</f>
        <v xml:space="preserve"> </v>
      </c>
      <c r="Q986" s="20" t="str">
        <f>IF(VLOOKUP(C986,'Current OBD'!$B$6:$AL$2097,35,0)="Yes","11"," ")</f>
        <v xml:space="preserve"> </v>
      </c>
      <c r="R986" s="20" t="str">
        <f>IF(VLOOKUP(C986,'Current OBD'!$B$6:$AL$2097,36,0)="Yes","12"," ")</f>
        <v xml:space="preserve"> </v>
      </c>
      <c r="S986" s="44">
        <v>95</v>
      </c>
      <c r="T986" s="44">
        <v>0</v>
      </c>
      <c r="U986" s="44">
        <v>324</v>
      </c>
      <c r="V986" s="12">
        <f t="shared" si="94"/>
        <v>0.2932098765432099</v>
      </c>
      <c r="W986" s="12">
        <f t="shared" si="95"/>
        <v>0</v>
      </c>
      <c r="X986" s="12">
        <f t="shared" si="93"/>
        <v>0.2932098765432099</v>
      </c>
    </row>
    <row r="987" spans="1:24">
      <c r="A987" s="17" t="str">
        <f>VLOOKUP(C987,'Current OBD'!$B$6:$K$2098,4,0)</f>
        <v>King</v>
      </c>
      <c r="B987" s="17" t="str">
        <f>VLOOKUP(C987,'Current OBD'!$B$6:$K$2098,3,0)</f>
        <v>17-415</v>
      </c>
      <c r="C987" s="18">
        <v>661675</v>
      </c>
      <c r="D987" s="8" t="s">
        <v>2142</v>
      </c>
      <c r="E987" s="20" t="str">
        <f>IF(VLOOKUP(C987,'Current OBD'!$B$6:$AL$2097,23,0)="Yes","PK"," ")</f>
        <v xml:space="preserve"> </v>
      </c>
      <c r="F987" s="20" t="str">
        <f>IF(VLOOKUP(C987,'Current OBD'!$B$6:$AL$2097,24,0)="Yes","K"," ")</f>
        <v xml:space="preserve"> </v>
      </c>
      <c r="G987" s="20" t="str">
        <f>IF(VLOOKUP(C987,'Current OBD'!$B$6:$AL$2097,25,0)="Yes","1"," ")</f>
        <v xml:space="preserve"> </v>
      </c>
      <c r="H987" s="20" t="str">
        <f>IF(VLOOKUP(C987,'Current OBD'!$B$6:$AL$2097,26,0)="Yes","2"," ")</f>
        <v xml:space="preserve"> </v>
      </c>
      <c r="I987" s="20" t="str">
        <f>IF(VLOOKUP(C987,'Current OBD'!$B$6:$AL$2097,27,0)="Yes","3"," ")</f>
        <v xml:space="preserve"> </v>
      </c>
      <c r="J987" s="20" t="str">
        <f>IF(VLOOKUP(C987,'Current OBD'!$B$6:$AL$2097,28,0)="Yes","4"," ")</f>
        <v xml:space="preserve"> </v>
      </c>
      <c r="K987" s="20" t="str">
        <f>IF(VLOOKUP(C987,'Current OBD'!$B$6:$AL$2097,29,0)="Yes","5"," ")</f>
        <v xml:space="preserve"> </v>
      </c>
      <c r="L987" s="20" t="str">
        <f>IF(VLOOKUP(C987,'Current OBD'!$B$6:$AL$2097,30,0)="Yes","6"," ")</f>
        <v>6</v>
      </c>
      <c r="M987" s="20" t="str">
        <f>IF(VLOOKUP(C987,'Current OBD'!$B$6:$AL$2097,31,0)="Yes","7"," ")</f>
        <v>7</v>
      </c>
      <c r="N987" s="20" t="str">
        <f>IF(VLOOKUP(C987,'Current OBD'!$B$6:$AL$2097,32,0)="Yes","8"," ")</f>
        <v>8</v>
      </c>
      <c r="O987" s="20" t="str">
        <f>IF(VLOOKUP(C987,'Current OBD'!$B$6:$AL$2097,33,0)="Yes","9"," ")</f>
        <v xml:space="preserve"> </v>
      </c>
      <c r="P987" s="20" t="str">
        <f>IF(VLOOKUP(C987,'Current OBD'!$B$6:$AL$2097,34,0)="Yes","10"," ")</f>
        <v xml:space="preserve"> </v>
      </c>
      <c r="Q987" s="20" t="str">
        <f>IF(VLOOKUP(C987,'Current OBD'!$B$6:$AL$2097,35,0)="Yes","11"," ")</f>
        <v xml:space="preserve"> </v>
      </c>
      <c r="R987" s="20" t="str">
        <f>IF(VLOOKUP(C987,'Current OBD'!$B$6:$AL$2097,36,0)="Yes","12"," ")</f>
        <v xml:space="preserve"> </v>
      </c>
      <c r="S987" s="44">
        <v>533</v>
      </c>
      <c r="T987" s="44">
        <v>0</v>
      </c>
      <c r="U987" s="44">
        <v>922</v>
      </c>
      <c r="V987" s="12">
        <f t="shared" si="94"/>
        <v>0.5780911062906724</v>
      </c>
      <c r="W987" s="12">
        <f t="shared" si="95"/>
        <v>0</v>
      </c>
      <c r="X987" s="12">
        <f t="shared" si="93"/>
        <v>0.5780911062906724</v>
      </c>
    </row>
    <row r="988" spans="1:24">
      <c r="A988" s="17" t="str">
        <f>VLOOKUP(C988,'Current OBD'!$B$6:$K$2098,4,0)</f>
        <v>King</v>
      </c>
      <c r="B988" s="17" t="str">
        <f>VLOOKUP(C988,'Current OBD'!$B$6:$K$2098,3,0)</f>
        <v>17-415</v>
      </c>
      <c r="C988" s="18">
        <v>665507</v>
      </c>
      <c r="D988" s="8" t="s">
        <v>2146</v>
      </c>
      <c r="E988" s="20" t="str">
        <f>IF(VLOOKUP(C988,'Current OBD'!$B$6:$AL$2097,23,0)="Yes","PK"," ")</f>
        <v>PK</v>
      </c>
      <c r="F988" s="20" t="str">
        <f>IF(VLOOKUP(C988,'Current OBD'!$B$6:$AL$2097,24,0)="Yes","K"," ")</f>
        <v>K</v>
      </c>
      <c r="G988" s="20" t="str">
        <f>IF(VLOOKUP(C988,'Current OBD'!$B$6:$AL$2097,25,0)="Yes","1"," ")</f>
        <v>1</v>
      </c>
      <c r="H988" s="20" t="str">
        <f>IF(VLOOKUP(C988,'Current OBD'!$B$6:$AL$2097,26,0)="Yes","2"," ")</f>
        <v>2</v>
      </c>
      <c r="I988" s="20" t="str">
        <f>IF(VLOOKUP(C988,'Current OBD'!$B$6:$AL$2097,27,0)="Yes","3"," ")</f>
        <v>3</v>
      </c>
      <c r="J988" s="20" t="str">
        <f>IF(VLOOKUP(C988,'Current OBD'!$B$6:$AL$2097,28,0)="Yes","4"," ")</f>
        <v>4</v>
      </c>
      <c r="K988" s="20" t="str">
        <f>IF(VLOOKUP(C988,'Current OBD'!$B$6:$AL$2097,29,0)="Yes","5"," ")</f>
        <v>5</v>
      </c>
      <c r="L988" s="20" t="str">
        <f>IF(VLOOKUP(C988,'Current OBD'!$B$6:$AL$2097,30,0)="Yes","6"," ")</f>
        <v xml:space="preserve"> </v>
      </c>
      <c r="M988" s="20" t="str">
        <f>IF(VLOOKUP(C988,'Current OBD'!$B$6:$AL$2097,31,0)="Yes","7"," ")</f>
        <v xml:space="preserve"> </v>
      </c>
      <c r="N988" s="20" t="str">
        <f>IF(VLOOKUP(C988,'Current OBD'!$B$6:$AL$2097,32,0)="Yes","8"," ")</f>
        <v xml:space="preserve"> </v>
      </c>
      <c r="O988" s="20" t="str">
        <f>IF(VLOOKUP(C988,'Current OBD'!$B$6:$AL$2097,33,0)="Yes","9"," ")</f>
        <v xml:space="preserve"> </v>
      </c>
      <c r="P988" s="20" t="str">
        <f>IF(VLOOKUP(C988,'Current OBD'!$B$6:$AL$2097,34,0)="Yes","10"," ")</f>
        <v xml:space="preserve"> </v>
      </c>
      <c r="Q988" s="20" t="str">
        <f>IF(VLOOKUP(C988,'Current OBD'!$B$6:$AL$2097,35,0)="Yes","11"," ")</f>
        <v xml:space="preserve"> </v>
      </c>
      <c r="R988" s="20" t="str">
        <f>IF(VLOOKUP(C988,'Current OBD'!$B$6:$AL$2097,36,0)="Yes","12"," ")</f>
        <v xml:space="preserve"> </v>
      </c>
      <c r="S988" s="44">
        <v>159</v>
      </c>
      <c r="T988" s="44">
        <v>0</v>
      </c>
      <c r="U988" s="44">
        <v>318</v>
      </c>
      <c r="V988" s="12">
        <f t="shared" si="94"/>
        <v>0.5</v>
      </c>
      <c r="W988" s="12">
        <f t="shared" si="95"/>
        <v>0</v>
      </c>
      <c r="X988" s="12">
        <f t="shared" si="93"/>
        <v>0.5</v>
      </c>
    </row>
    <row r="989" spans="1:24">
      <c r="A989" s="17" t="str">
        <f>VLOOKUP(C989,'Current OBD'!$B$6:$K$2098,4,0)</f>
        <v>King</v>
      </c>
      <c r="B989" s="17" t="str">
        <f>VLOOKUP(C989,'Current OBD'!$B$6:$K$2098,3,0)</f>
        <v>17-415</v>
      </c>
      <c r="C989" s="18">
        <v>663843</v>
      </c>
      <c r="D989" s="8" t="s">
        <v>2148</v>
      </c>
      <c r="E989" s="20" t="str">
        <f>IF(VLOOKUP(C989,'Current OBD'!$B$6:$AL$2097,23,0)="Yes","PK"," ")</f>
        <v>PK</v>
      </c>
      <c r="F989" s="20" t="str">
        <f>IF(VLOOKUP(C989,'Current OBD'!$B$6:$AL$2097,24,0)="Yes","K"," ")</f>
        <v>K</v>
      </c>
      <c r="G989" s="20" t="str">
        <f>IF(VLOOKUP(C989,'Current OBD'!$B$6:$AL$2097,25,0)="Yes","1"," ")</f>
        <v>1</v>
      </c>
      <c r="H989" s="20" t="str">
        <f>IF(VLOOKUP(C989,'Current OBD'!$B$6:$AL$2097,26,0)="Yes","2"," ")</f>
        <v>2</v>
      </c>
      <c r="I989" s="20" t="str">
        <f>IF(VLOOKUP(C989,'Current OBD'!$B$6:$AL$2097,27,0)="Yes","3"," ")</f>
        <v>3</v>
      </c>
      <c r="J989" s="20" t="str">
        <f>IF(VLOOKUP(C989,'Current OBD'!$B$6:$AL$2097,28,0)="Yes","4"," ")</f>
        <v>4</v>
      </c>
      <c r="K989" s="20" t="str">
        <f>IF(VLOOKUP(C989,'Current OBD'!$B$6:$AL$2097,29,0)="Yes","5"," ")</f>
        <v>5</v>
      </c>
      <c r="L989" s="20" t="str">
        <f>IF(VLOOKUP(C989,'Current OBD'!$B$6:$AL$2097,30,0)="Yes","6"," ")</f>
        <v xml:space="preserve"> </v>
      </c>
      <c r="M989" s="20" t="str">
        <f>IF(VLOOKUP(C989,'Current OBD'!$B$6:$AL$2097,31,0)="Yes","7"," ")</f>
        <v xml:space="preserve"> </v>
      </c>
      <c r="N989" s="20" t="str">
        <f>IF(VLOOKUP(C989,'Current OBD'!$B$6:$AL$2097,32,0)="Yes","8"," ")</f>
        <v xml:space="preserve"> </v>
      </c>
      <c r="O989" s="20" t="str">
        <f>IF(VLOOKUP(C989,'Current OBD'!$B$6:$AL$2097,33,0)="Yes","9"," ")</f>
        <v xml:space="preserve"> </v>
      </c>
      <c r="P989" s="20" t="str">
        <f>IF(VLOOKUP(C989,'Current OBD'!$B$6:$AL$2097,34,0)="Yes","10"," ")</f>
        <v xml:space="preserve"> </v>
      </c>
      <c r="Q989" s="20" t="str">
        <f>IF(VLOOKUP(C989,'Current OBD'!$B$6:$AL$2097,35,0)="Yes","11"," ")</f>
        <v xml:space="preserve"> </v>
      </c>
      <c r="R989" s="20" t="str">
        <f>IF(VLOOKUP(C989,'Current OBD'!$B$6:$AL$2097,36,0)="Yes","12"," ")</f>
        <v xml:space="preserve"> </v>
      </c>
      <c r="S989" s="44">
        <v>326</v>
      </c>
      <c r="T989" s="44">
        <v>0</v>
      </c>
      <c r="U989" s="44">
        <v>482</v>
      </c>
      <c r="V989" s="12">
        <f t="shared" si="94"/>
        <v>0.67634854771784236</v>
      </c>
      <c r="W989" s="12">
        <f t="shared" si="95"/>
        <v>0</v>
      </c>
      <c r="X989" s="12">
        <f t="shared" si="93"/>
        <v>0.67634854771784236</v>
      </c>
    </row>
    <row r="990" spans="1:24">
      <c r="A990" s="17" t="str">
        <f>VLOOKUP(C990,'Current OBD'!$B$6:$K$2098,4,0)</f>
        <v>King</v>
      </c>
      <c r="B990" s="17" t="str">
        <f>VLOOKUP(C990,'Current OBD'!$B$6:$K$2098,3,0)</f>
        <v>17-415</v>
      </c>
      <c r="C990" s="18">
        <v>661650</v>
      </c>
      <c r="D990" s="8" t="s">
        <v>2150</v>
      </c>
      <c r="E990" s="20" t="str">
        <f>IF(VLOOKUP(C990,'Current OBD'!$B$6:$AL$2097,23,0)="Yes","PK"," ")</f>
        <v xml:space="preserve"> </v>
      </c>
      <c r="F990" s="20" t="str">
        <f>IF(VLOOKUP(C990,'Current OBD'!$B$6:$AL$2097,24,0)="Yes","K"," ")</f>
        <v>K</v>
      </c>
      <c r="G990" s="20" t="str">
        <f>IF(VLOOKUP(C990,'Current OBD'!$B$6:$AL$2097,25,0)="Yes","1"," ")</f>
        <v>1</v>
      </c>
      <c r="H990" s="20" t="str">
        <f>IF(VLOOKUP(C990,'Current OBD'!$B$6:$AL$2097,26,0)="Yes","2"," ")</f>
        <v>2</v>
      </c>
      <c r="I990" s="20" t="str">
        <f>IF(VLOOKUP(C990,'Current OBD'!$B$6:$AL$2097,27,0)="Yes","3"," ")</f>
        <v>3</v>
      </c>
      <c r="J990" s="20" t="str">
        <f>IF(VLOOKUP(C990,'Current OBD'!$B$6:$AL$2097,28,0)="Yes","4"," ")</f>
        <v>4</v>
      </c>
      <c r="K990" s="20" t="str">
        <f>IF(VLOOKUP(C990,'Current OBD'!$B$6:$AL$2097,29,0)="Yes","5"," ")</f>
        <v>5</v>
      </c>
      <c r="L990" s="20" t="str">
        <f>IF(VLOOKUP(C990,'Current OBD'!$B$6:$AL$2097,30,0)="Yes","6"," ")</f>
        <v xml:space="preserve"> </v>
      </c>
      <c r="M990" s="20" t="str">
        <f>IF(VLOOKUP(C990,'Current OBD'!$B$6:$AL$2097,31,0)="Yes","7"," ")</f>
        <v xml:space="preserve"> </v>
      </c>
      <c r="N990" s="20" t="str">
        <f>IF(VLOOKUP(C990,'Current OBD'!$B$6:$AL$2097,32,0)="Yes","8"," ")</f>
        <v xml:space="preserve"> </v>
      </c>
      <c r="O990" s="20" t="str">
        <f>IF(VLOOKUP(C990,'Current OBD'!$B$6:$AL$2097,33,0)="Yes","9"," ")</f>
        <v xml:space="preserve"> </v>
      </c>
      <c r="P990" s="20" t="str">
        <f>IF(VLOOKUP(C990,'Current OBD'!$B$6:$AL$2097,34,0)="Yes","10"," ")</f>
        <v xml:space="preserve"> </v>
      </c>
      <c r="Q990" s="20" t="str">
        <f>IF(VLOOKUP(C990,'Current OBD'!$B$6:$AL$2097,35,0)="Yes","11"," ")</f>
        <v xml:space="preserve"> </v>
      </c>
      <c r="R990" s="20" t="str">
        <f>IF(VLOOKUP(C990,'Current OBD'!$B$6:$AL$2097,36,0)="Yes","12"," ")</f>
        <v xml:space="preserve"> </v>
      </c>
      <c r="S990" s="44">
        <v>162</v>
      </c>
      <c r="T990" s="44">
        <v>0</v>
      </c>
      <c r="U990" s="44">
        <v>392</v>
      </c>
      <c r="V990" s="12">
        <f t="shared" si="94"/>
        <v>0.41326530612244899</v>
      </c>
      <c r="W990" s="12">
        <f t="shared" si="95"/>
        <v>0</v>
      </c>
      <c r="X990" s="12">
        <f t="shared" si="93"/>
        <v>0.41326530612244899</v>
      </c>
    </row>
    <row r="991" spans="1:24">
      <c r="A991" s="17" t="str">
        <f>VLOOKUP(C991,'Current OBD'!$B$6:$K$2098,4,0)</f>
        <v>King</v>
      </c>
      <c r="B991" s="17" t="str">
        <f>VLOOKUP(C991,'Current OBD'!$B$6:$K$2098,3,0)</f>
        <v>17-415</v>
      </c>
      <c r="C991" s="18">
        <v>661652</v>
      </c>
      <c r="D991" s="8" t="s">
        <v>2152</v>
      </c>
      <c r="E991" s="20" t="str">
        <f>IF(VLOOKUP(C991,'Current OBD'!$B$6:$AL$2097,23,0)="Yes","PK"," ")</f>
        <v>PK</v>
      </c>
      <c r="F991" s="20" t="str">
        <f>IF(VLOOKUP(C991,'Current OBD'!$B$6:$AL$2097,24,0)="Yes","K"," ")</f>
        <v>K</v>
      </c>
      <c r="G991" s="20" t="str">
        <f>IF(VLOOKUP(C991,'Current OBD'!$B$6:$AL$2097,25,0)="Yes","1"," ")</f>
        <v>1</v>
      </c>
      <c r="H991" s="20" t="str">
        <f>IF(VLOOKUP(C991,'Current OBD'!$B$6:$AL$2097,26,0)="Yes","2"," ")</f>
        <v>2</v>
      </c>
      <c r="I991" s="20" t="str">
        <f>IF(VLOOKUP(C991,'Current OBD'!$B$6:$AL$2097,27,0)="Yes","3"," ")</f>
        <v>3</v>
      </c>
      <c r="J991" s="20" t="str">
        <f>IF(VLOOKUP(C991,'Current OBD'!$B$6:$AL$2097,28,0)="Yes","4"," ")</f>
        <v>4</v>
      </c>
      <c r="K991" s="20" t="str">
        <f>IF(VLOOKUP(C991,'Current OBD'!$B$6:$AL$2097,29,0)="Yes","5"," ")</f>
        <v>5</v>
      </c>
      <c r="L991" s="20" t="str">
        <f>IF(VLOOKUP(C991,'Current OBD'!$B$6:$AL$2097,30,0)="Yes","6"," ")</f>
        <v xml:space="preserve"> </v>
      </c>
      <c r="M991" s="20" t="str">
        <f>IF(VLOOKUP(C991,'Current OBD'!$B$6:$AL$2097,31,0)="Yes","7"," ")</f>
        <v xml:space="preserve"> </v>
      </c>
      <c r="N991" s="20" t="str">
        <f>IF(VLOOKUP(C991,'Current OBD'!$B$6:$AL$2097,32,0)="Yes","8"," ")</f>
        <v xml:space="preserve"> </v>
      </c>
      <c r="O991" s="20" t="str">
        <f>IF(VLOOKUP(C991,'Current OBD'!$B$6:$AL$2097,33,0)="Yes","9"," ")</f>
        <v xml:space="preserve"> </v>
      </c>
      <c r="P991" s="20" t="str">
        <f>IF(VLOOKUP(C991,'Current OBD'!$B$6:$AL$2097,34,0)="Yes","10"," ")</f>
        <v xml:space="preserve"> </v>
      </c>
      <c r="Q991" s="20" t="str">
        <f>IF(VLOOKUP(C991,'Current OBD'!$B$6:$AL$2097,35,0)="Yes","11"," ")</f>
        <v xml:space="preserve"> </v>
      </c>
      <c r="R991" s="20" t="str">
        <f>IF(VLOOKUP(C991,'Current OBD'!$B$6:$AL$2097,36,0)="Yes","12"," ")</f>
        <v xml:space="preserve"> </v>
      </c>
      <c r="S991" s="44">
        <v>394</v>
      </c>
      <c r="T991" s="44">
        <v>0</v>
      </c>
      <c r="U991" s="44">
        <v>407</v>
      </c>
      <c r="V991" s="12">
        <f t="shared" si="94"/>
        <v>0.96805896805896807</v>
      </c>
      <c r="W991" s="12">
        <f t="shared" si="95"/>
        <v>0</v>
      </c>
      <c r="X991" s="12">
        <f t="shared" si="93"/>
        <v>0.96805896805896807</v>
      </c>
    </row>
    <row r="992" spans="1:24">
      <c r="A992" s="17" t="str">
        <f>VLOOKUP(C992,'Current OBD'!$B$6:$K$2098,4,0)</f>
        <v>King</v>
      </c>
      <c r="B992" s="17" t="str">
        <f>VLOOKUP(C992,'Current OBD'!$B$6:$K$2098,3,0)</f>
        <v>17-415</v>
      </c>
      <c r="C992" s="18">
        <v>663990</v>
      </c>
      <c r="D992" s="8" t="s">
        <v>2155</v>
      </c>
      <c r="E992" s="20" t="str">
        <f>IF(VLOOKUP(C992,'Current OBD'!$B$6:$AL$2097,23,0)="Yes","PK"," ")</f>
        <v xml:space="preserve"> </v>
      </c>
      <c r="F992" s="20" t="str">
        <f>IF(VLOOKUP(C992,'Current OBD'!$B$6:$AL$2097,24,0)="Yes","K"," ")</f>
        <v>K</v>
      </c>
      <c r="G992" s="20" t="str">
        <f>IF(VLOOKUP(C992,'Current OBD'!$B$6:$AL$2097,25,0)="Yes","1"," ")</f>
        <v>1</v>
      </c>
      <c r="H992" s="20" t="str">
        <f>IF(VLOOKUP(C992,'Current OBD'!$B$6:$AL$2097,26,0)="Yes","2"," ")</f>
        <v>2</v>
      </c>
      <c r="I992" s="20" t="str">
        <f>IF(VLOOKUP(C992,'Current OBD'!$B$6:$AL$2097,27,0)="Yes","3"," ")</f>
        <v>3</v>
      </c>
      <c r="J992" s="20" t="str">
        <f>IF(VLOOKUP(C992,'Current OBD'!$B$6:$AL$2097,28,0)="Yes","4"," ")</f>
        <v>4</v>
      </c>
      <c r="K992" s="20" t="str">
        <f>IF(VLOOKUP(C992,'Current OBD'!$B$6:$AL$2097,29,0)="Yes","5"," ")</f>
        <v>5</v>
      </c>
      <c r="L992" s="20" t="str">
        <f>IF(VLOOKUP(C992,'Current OBD'!$B$6:$AL$2097,30,0)="Yes","6"," ")</f>
        <v xml:space="preserve"> </v>
      </c>
      <c r="M992" s="20" t="str">
        <f>IF(VLOOKUP(C992,'Current OBD'!$B$6:$AL$2097,31,0)="Yes","7"," ")</f>
        <v xml:space="preserve"> </v>
      </c>
      <c r="N992" s="20" t="str">
        <f>IF(VLOOKUP(C992,'Current OBD'!$B$6:$AL$2097,32,0)="Yes","8"," ")</f>
        <v xml:space="preserve"> </v>
      </c>
      <c r="O992" s="20" t="str">
        <f>IF(VLOOKUP(C992,'Current OBD'!$B$6:$AL$2097,33,0)="Yes","9"," ")</f>
        <v xml:space="preserve"> </v>
      </c>
      <c r="P992" s="20" t="str">
        <f>IF(VLOOKUP(C992,'Current OBD'!$B$6:$AL$2097,34,0)="Yes","10"," ")</f>
        <v xml:space="preserve"> </v>
      </c>
      <c r="Q992" s="20" t="str">
        <f>IF(VLOOKUP(C992,'Current OBD'!$B$6:$AL$2097,35,0)="Yes","11"," ")</f>
        <v xml:space="preserve"> </v>
      </c>
      <c r="R992" s="20" t="str">
        <f>IF(VLOOKUP(C992,'Current OBD'!$B$6:$AL$2097,36,0)="Yes","12"," ")</f>
        <v xml:space="preserve"> </v>
      </c>
      <c r="S992" s="44">
        <v>136</v>
      </c>
      <c r="T992" s="44">
        <v>32</v>
      </c>
      <c r="U992" s="44">
        <v>323</v>
      </c>
      <c r="V992" s="12">
        <f t="shared" si="94"/>
        <v>0.42105263157894735</v>
      </c>
      <c r="W992" s="12">
        <f t="shared" si="95"/>
        <v>9.9071207430340563E-2</v>
      </c>
      <c r="X992" s="12">
        <f t="shared" si="93"/>
        <v>0.52012383900928794</v>
      </c>
    </row>
    <row r="993" spans="1:24">
      <c r="A993" s="17" t="str">
        <f>VLOOKUP(C993,'Current OBD'!$B$6:$K$2098,4,0)</f>
        <v>King</v>
      </c>
      <c r="B993" s="17" t="str">
        <f>VLOOKUP(C993,'Current OBD'!$B$6:$K$2098,3,0)</f>
        <v>17-415</v>
      </c>
      <c r="C993" s="18">
        <v>661654</v>
      </c>
      <c r="D993" s="8" t="s">
        <v>2157</v>
      </c>
      <c r="E993" s="20" t="str">
        <f>IF(VLOOKUP(C993,'Current OBD'!$B$6:$AL$2097,23,0)="Yes","PK"," ")</f>
        <v>PK</v>
      </c>
      <c r="F993" s="20" t="str">
        <f>IF(VLOOKUP(C993,'Current OBD'!$B$6:$AL$2097,24,0)="Yes","K"," ")</f>
        <v>K</v>
      </c>
      <c r="G993" s="20" t="str">
        <f>IF(VLOOKUP(C993,'Current OBD'!$B$6:$AL$2097,25,0)="Yes","1"," ")</f>
        <v>1</v>
      </c>
      <c r="H993" s="20" t="str">
        <f>IF(VLOOKUP(C993,'Current OBD'!$B$6:$AL$2097,26,0)="Yes","2"," ")</f>
        <v>2</v>
      </c>
      <c r="I993" s="20" t="str">
        <f>IF(VLOOKUP(C993,'Current OBD'!$B$6:$AL$2097,27,0)="Yes","3"," ")</f>
        <v>3</v>
      </c>
      <c r="J993" s="20" t="str">
        <f>IF(VLOOKUP(C993,'Current OBD'!$B$6:$AL$2097,28,0)="Yes","4"," ")</f>
        <v>4</v>
      </c>
      <c r="K993" s="20" t="str">
        <f>IF(VLOOKUP(C993,'Current OBD'!$B$6:$AL$2097,29,0)="Yes","5"," ")</f>
        <v>5</v>
      </c>
      <c r="L993" s="20" t="str">
        <f>IF(VLOOKUP(C993,'Current OBD'!$B$6:$AL$2097,30,0)="Yes","6"," ")</f>
        <v xml:space="preserve"> </v>
      </c>
      <c r="M993" s="20" t="str">
        <f>IF(VLOOKUP(C993,'Current OBD'!$B$6:$AL$2097,31,0)="Yes","7"," ")</f>
        <v xml:space="preserve"> </v>
      </c>
      <c r="N993" s="20" t="str">
        <f>IF(VLOOKUP(C993,'Current OBD'!$B$6:$AL$2097,32,0)="Yes","8"," ")</f>
        <v xml:space="preserve"> </v>
      </c>
      <c r="O993" s="20" t="str">
        <f>IF(VLOOKUP(C993,'Current OBD'!$B$6:$AL$2097,33,0)="Yes","9"," ")</f>
        <v xml:space="preserve"> </v>
      </c>
      <c r="P993" s="20" t="str">
        <f>IF(VLOOKUP(C993,'Current OBD'!$B$6:$AL$2097,34,0)="Yes","10"," ")</f>
        <v xml:space="preserve"> </v>
      </c>
      <c r="Q993" s="20" t="str">
        <f>IF(VLOOKUP(C993,'Current OBD'!$B$6:$AL$2097,35,0)="Yes","11"," ")</f>
        <v xml:space="preserve"> </v>
      </c>
      <c r="R993" s="20" t="str">
        <f>IF(VLOOKUP(C993,'Current OBD'!$B$6:$AL$2097,36,0)="Yes","12"," ")</f>
        <v xml:space="preserve"> </v>
      </c>
      <c r="S993" s="44">
        <v>165</v>
      </c>
      <c r="T993" s="44">
        <v>0</v>
      </c>
      <c r="U993" s="44">
        <v>343</v>
      </c>
      <c r="V993" s="12">
        <f t="shared" si="94"/>
        <v>0.48104956268221577</v>
      </c>
      <c r="W993" s="12">
        <f t="shared" si="95"/>
        <v>0</v>
      </c>
      <c r="X993" s="12">
        <f t="shared" si="93"/>
        <v>0.48104956268221577</v>
      </c>
    </row>
    <row r="994" spans="1:24">
      <c r="A994" s="17" t="str">
        <f>VLOOKUP(C994,'Current OBD'!$B$6:$K$2098,4,0)</f>
        <v>King</v>
      </c>
      <c r="B994" s="17" t="str">
        <f>VLOOKUP(C994,'Current OBD'!$B$6:$K$2098,3,0)</f>
        <v>17-415</v>
      </c>
      <c r="C994" s="18">
        <v>665508</v>
      </c>
      <c r="D994" s="8" t="s">
        <v>2159</v>
      </c>
      <c r="E994" s="20" t="str">
        <f>IF(VLOOKUP(C994,'Current OBD'!$B$6:$AL$2097,23,0)="Yes","PK"," ")</f>
        <v>PK</v>
      </c>
      <c r="F994" s="20" t="str">
        <f>IF(VLOOKUP(C994,'Current OBD'!$B$6:$AL$2097,24,0)="Yes","K"," ")</f>
        <v>K</v>
      </c>
      <c r="G994" s="20" t="str">
        <f>IF(VLOOKUP(C994,'Current OBD'!$B$6:$AL$2097,25,0)="Yes","1"," ")</f>
        <v>1</v>
      </c>
      <c r="H994" s="20" t="str">
        <f>IF(VLOOKUP(C994,'Current OBD'!$B$6:$AL$2097,26,0)="Yes","2"," ")</f>
        <v>2</v>
      </c>
      <c r="I994" s="20" t="str">
        <f>IF(VLOOKUP(C994,'Current OBD'!$B$6:$AL$2097,27,0)="Yes","3"," ")</f>
        <v>3</v>
      </c>
      <c r="J994" s="20" t="str">
        <f>IF(VLOOKUP(C994,'Current OBD'!$B$6:$AL$2097,28,0)="Yes","4"," ")</f>
        <v>4</v>
      </c>
      <c r="K994" s="20" t="str">
        <f>IF(VLOOKUP(C994,'Current OBD'!$B$6:$AL$2097,29,0)="Yes","5"," ")</f>
        <v>5</v>
      </c>
      <c r="L994" s="20" t="str">
        <f>IF(VLOOKUP(C994,'Current OBD'!$B$6:$AL$2097,30,0)="Yes","6"," ")</f>
        <v xml:space="preserve"> </v>
      </c>
      <c r="M994" s="20" t="str">
        <f>IF(VLOOKUP(C994,'Current OBD'!$B$6:$AL$2097,31,0)="Yes","7"," ")</f>
        <v xml:space="preserve"> </v>
      </c>
      <c r="N994" s="20" t="str">
        <f>IF(VLOOKUP(C994,'Current OBD'!$B$6:$AL$2097,32,0)="Yes","8"," ")</f>
        <v xml:space="preserve"> </v>
      </c>
      <c r="O994" s="20" t="str">
        <f>IF(VLOOKUP(C994,'Current OBD'!$B$6:$AL$2097,33,0)="Yes","9"," ")</f>
        <v xml:space="preserve"> </v>
      </c>
      <c r="P994" s="20" t="str">
        <f>IF(VLOOKUP(C994,'Current OBD'!$B$6:$AL$2097,34,0)="Yes","10"," ")</f>
        <v xml:space="preserve"> </v>
      </c>
      <c r="Q994" s="20" t="str">
        <f>IF(VLOOKUP(C994,'Current OBD'!$B$6:$AL$2097,35,0)="Yes","11"," ")</f>
        <v xml:space="preserve"> </v>
      </c>
      <c r="R994" s="20" t="str">
        <f>IF(VLOOKUP(C994,'Current OBD'!$B$6:$AL$2097,36,0)="Yes","12"," ")</f>
        <v xml:space="preserve"> </v>
      </c>
      <c r="S994" s="44">
        <v>322</v>
      </c>
      <c r="T994" s="44">
        <v>0</v>
      </c>
      <c r="U994" s="44">
        <v>355</v>
      </c>
      <c r="V994" s="12">
        <f t="shared" si="94"/>
        <v>0.90704225352112677</v>
      </c>
      <c r="W994" s="12">
        <f t="shared" si="95"/>
        <v>0</v>
      </c>
      <c r="X994" s="12">
        <f t="shared" si="93"/>
        <v>0.90704225352112677</v>
      </c>
    </row>
    <row r="995" spans="1:24">
      <c r="A995" s="17" t="str">
        <f>VLOOKUP(C995,'Current OBD'!$B$6:$K$2098,4,0)</f>
        <v>King</v>
      </c>
      <c r="B995" s="17" t="str">
        <f>VLOOKUP(C995,'Current OBD'!$B$6:$K$2098,3,0)</f>
        <v>17-415</v>
      </c>
      <c r="C995" s="18">
        <v>661655</v>
      </c>
      <c r="D995" s="8" t="s">
        <v>2161</v>
      </c>
      <c r="E995" s="20" t="str">
        <f>IF(VLOOKUP(C995,'Current OBD'!$B$6:$AL$2097,23,0)="Yes","PK"," ")</f>
        <v xml:space="preserve"> </v>
      </c>
      <c r="F995" s="20" t="str">
        <f>IF(VLOOKUP(C995,'Current OBD'!$B$6:$AL$2097,24,0)="Yes","K"," ")</f>
        <v>K</v>
      </c>
      <c r="G995" s="20" t="str">
        <f>IF(VLOOKUP(C995,'Current OBD'!$B$6:$AL$2097,25,0)="Yes","1"," ")</f>
        <v>1</v>
      </c>
      <c r="H995" s="20" t="str">
        <f>IF(VLOOKUP(C995,'Current OBD'!$B$6:$AL$2097,26,0)="Yes","2"," ")</f>
        <v>2</v>
      </c>
      <c r="I995" s="20" t="str">
        <f>IF(VLOOKUP(C995,'Current OBD'!$B$6:$AL$2097,27,0)="Yes","3"," ")</f>
        <v>3</v>
      </c>
      <c r="J995" s="20" t="str">
        <f>IF(VLOOKUP(C995,'Current OBD'!$B$6:$AL$2097,28,0)="Yes","4"," ")</f>
        <v>4</v>
      </c>
      <c r="K995" s="20" t="str">
        <f>IF(VLOOKUP(C995,'Current OBD'!$B$6:$AL$2097,29,0)="Yes","5"," ")</f>
        <v>5</v>
      </c>
      <c r="L995" s="20" t="str">
        <f>IF(VLOOKUP(C995,'Current OBD'!$B$6:$AL$2097,30,0)="Yes","6"," ")</f>
        <v xml:space="preserve"> </v>
      </c>
      <c r="M995" s="20" t="str">
        <f>IF(VLOOKUP(C995,'Current OBD'!$B$6:$AL$2097,31,0)="Yes","7"," ")</f>
        <v xml:space="preserve"> </v>
      </c>
      <c r="N995" s="20" t="str">
        <f>IF(VLOOKUP(C995,'Current OBD'!$B$6:$AL$2097,32,0)="Yes","8"," ")</f>
        <v xml:space="preserve"> </v>
      </c>
      <c r="O995" s="20" t="str">
        <f>IF(VLOOKUP(C995,'Current OBD'!$B$6:$AL$2097,33,0)="Yes","9"," ")</f>
        <v xml:space="preserve"> </v>
      </c>
      <c r="P995" s="20" t="str">
        <f>IF(VLOOKUP(C995,'Current OBD'!$B$6:$AL$2097,34,0)="Yes","10"," ")</f>
        <v xml:space="preserve"> </v>
      </c>
      <c r="Q995" s="20" t="str">
        <f>IF(VLOOKUP(C995,'Current OBD'!$B$6:$AL$2097,35,0)="Yes","11"," ")</f>
        <v xml:space="preserve"> </v>
      </c>
      <c r="R995" s="20" t="str">
        <f>IF(VLOOKUP(C995,'Current OBD'!$B$6:$AL$2097,36,0)="Yes","12"," ")</f>
        <v xml:space="preserve"> </v>
      </c>
      <c r="S995" s="44">
        <v>192</v>
      </c>
      <c r="T995" s="44">
        <v>0</v>
      </c>
      <c r="U995" s="44">
        <v>327</v>
      </c>
      <c r="V995" s="12">
        <f t="shared" si="94"/>
        <v>0.58715596330275233</v>
      </c>
      <c r="W995" s="12">
        <f t="shared" si="95"/>
        <v>0</v>
      </c>
      <c r="X995" s="12">
        <f t="shared" si="93"/>
        <v>0.58715596330275233</v>
      </c>
    </row>
    <row r="996" spans="1:24">
      <c r="A996" s="17" t="str">
        <f>VLOOKUP(C996,'Current OBD'!$B$6:$K$2098,4,0)</f>
        <v>King</v>
      </c>
      <c r="B996" s="17" t="str">
        <f>VLOOKUP(C996,'Current OBD'!$B$6:$K$2098,3,0)</f>
        <v>17-415</v>
      </c>
      <c r="C996" s="18">
        <v>661656</v>
      </c>
      <c r="D996" s="8" t="s">
        <v>2163</v>
      </c>
      <c r="E996" s="20" t="str">
        <f>IF(VLOOKUP(C996,'Current OBD'!$B$6:$AL$2097,23,0)="Yes","PK"," ")</f>
        <v xml:space="preserve"> </v>
      </c>
      <c r="F996" s="20" t="str">
        <f>IF(VLOOKUP(C996,'Current OBD'!$B$6:$AL$2097,24,0)="Yes","K"," ")</f>
        <v>K</v>
      </c>
      <c r="G996" s="20" t="str">
        <f>IF(VLOOKUP(C996,'Current OBD'!$B$6:$AL$2097,25,0)="Yes","1"," ")</f>
        <v>1</v>
      </c>
      <c r="H996" s="20" t="str">
        <f>IF(VLOOKUP(C996,'Current OBD'!$B$6:$AL$2097,26,0)="Yes","2"," ")</f>
        <v>2</v>
      </c>
      <c r="I996" s="20" t="str">
        <f>IF(VLOOKUP(C996,'Current OBD'!$B$6:$AL$2097,27,0)="Yes","3"," ")</f>
        <v>3</v>
      </c>
      <c r="J996" s="20" t="str">
        <f>IF(VLOOKUP(C996,'Current OBD'!$B$6:$AL$2097,28,0)="Yes","4"," ")</f>
        <v>4</v>
      </c>
      <c r="K996" s="20" t="str">
        <f>IF(VLOOKUP(C996,'Current OBD'!$B$6:$AL$2097,29,0)="Yes","5"," ")</f>
        <v>5</v>
      </c>
      <c r="L996" s="20" t="str">
        <f>IF(VLOOKUP(C996,'Current OBD'!$B$6:$AL$2097,30,0)="Yes","6"," ")</f>
        <v xml:space="preserve"> </v>
      </c>
      <c r="M996" s="20" t="str">
        <f>IF(VLOOKUP(C996,'Current OBD'!$B$6:$AL$2097,31,0)="Yes","7"," ")</f>
        <v xml:space="preserve"> </v>
      </c>
      <c r="N996" s="20" t="str">
        <f>IF(VLOOKUP(C996,'Current OBD'!$B$6:$AL$2097,32,0)="Yes","8"," ")</f>
        <v xml:space="preserve"> </v>
      </c>
      <c r="O996" s="20" t="str">
        <f>IF(VLOOKUP(C996,'Current OBD'!$B$6:$AL$2097,33,0)="Yes","9"," ")</f>
        <v xml:space="preserve"> </v>
      </c>
      <c r="P996" s="20" t="str">
        <f>IF(VLOOKUP(C996,'Current OBD'!$B$6:$AL$2097,34,0)="Yes","10"," ")</f>
        <v xml:space="preserve"> </v>
      </c>
      <c r="Q996" s="20" t="str">
        <f>IF(VLOOKUP(C996,'Current OBD'!$B$6:$AL$2097,35,0)="Yes","11"," ")</f>
        <v xml:space="preserve"> </v>
      </c>
      <c r="R996" s="20" t="str">
        <f>IF(VLOOKUP(C996,'Current OBD'!$B$6:$AL$2097,36,0)="Yes","12"," ")</f>
        <v xml:space="preserve"> </v>
      </c>
      <c r="S996" s="44">
        <v>105</v>
      </c>
      <c r="T996" s="44">
        <v>0</v>
      </c>
      <c r="U996" s="44">
        <v>359</v>
      </c>
      <c r="V996" s="12">
        <f t="shared" si="94"/>
        <v>0.29247910863509752</v>
      </c>
      <c r="W996" s="12">
        <f t="shared" si="95"/>
        <v>0</v>
      </c>
      <c r="X996" s="12">
        <f t="shared" si="93"/>
        <v>0.29247910863509752</v>
      </c>
    </row>
    <row r="997" spans="1:24">
      <c r="A997" s="17" t="str">
        <f>VLOOKUP(C997,'Current OBD'!$B$6:$K$2098,4,0)</f>
        <v>King</v>
      </c>
      <c r="B997" s="17" t="str">
        <f>VLOOKUP(C997,'Current OBD'!$B$6:$K$2098,3,0)</f>
        <v>17-415</v>
      </c>
      <c r="C997" s="18">
        <v>661657</v>
      </c>
      <c r="D997" s="8" t="s">
        <v>2165</v>
      </c>
      <c r="E997" s="20" t="str">
        <f>IF(VLOOKUP(C997,'Current OBD'!$B$6:$AL$2097,23,0)="Yes","PK"," ")</f>
        <v xml:space="preserve"> </v>
      </c>
      <c r="F997" s="20" t="str">
        <f>IF(VLOOKUP(C997,'Current OBD'!$B$6:$AL$2097,24,0)="Yes","K"," ")</f>
        <v>K</v>
      </c>
      <c r="G997" s="20" t="str">
        <f>IF(VLOOKUP(C997,'Current OBD'!$B$6:$AL$2097,25,0)="Yes","1"," ")</f>
        <v>1</v>
      </c>
      <c r="H997" s="20" t="str">
        <f>IF(VLOOKUP(C997,'Current OBD'!$B$6:$AL$2097,26,0)="Yes","2"," ")</f>
        <v>2</v>
      </c>
      <c r="I997" s="20" t="str">
        <f>IF(VLOOKUP(C997,'Current OBD'!$B$6:$AL$2097,27,0)="Yes","3"," ")</f>
        <v>3</v>
      </c>
      <c r="J997" s="20" t="str">
        <f>IF(VLOOKUP(C997,'Current OBD'!$B$6:$AL$2097,28,0)="Yes","4"," ")</f>
        <v>4</v>
      </c>
      <c r="K997" s="20" t="str">
        <f>IF(VLOOKUP(C997,'Current OBD'!$B$6:$AL$2097,29,0)="Yes","5"," ")</f>
        <v>5</v>
      </c>
      <c r="L997" s="20" t="str">
        <f>IF(VLOOKUP(C997,'Current OBD'!$B$6:$AL$2097,30,0)="Yes","6"," ")</f>
        <v xml:space="preserve"> </v>
      </c>
      <c r="M997" s="20" t="str">
        <f>IF(VLOOKUP(C997,'Current OBD'!$B$6:$AL$2097,31,0)="Yes","7"," ")</f>
        <v xml:space="preserve"> </v>
      </c>
      <c r="N997" s="20" t="str">
        <f>IF(VLOOKUP(C997,'Current OBD'!$B$6:$AL$2097,32,0)="Yes","8"," ")</f>
        <v xml:space="preserve"> </v>
      </c>
      <c r="O997" s="20" t="str">
        <f>IF(VLOOKUP(C997,'Current OBD'!$B$6:$AL$2097,33,0)="Yes","9"," ")</f>
        <v xml:space="preserve"> </v>
      </c>
      <c r="P997" s="20" t="str">
        <f>IF(VLOOKUP(C997,'Current OBD'!$B$6:$AL$2097,34,0)="Yes","10"," ")</f>
        <v xml:space="preserve"> </v>
      </c>
      <c r="Q997" s="20" t="str">
        <f>IF(VLOOKUP(C997,'Current OBD'!$B$6:$AL$2097,35,0)="Yes","11"," ")</f>
        <v xml:space="preserve"> </v>
      </c>
      <c r="R997" s="20" t="str">
        <f>IF(VLOOKUP(C997,'Current OBD'!$B$6:$AL$2097,36,0)="Yes","12"," ")</f>
        <v xml:space="preserve"> </v>
      </c>
      <c r="S997" s="44">
        <v>232</v>
      </c>
      <c r="T997" s="44">
        <v>0</v>
      </c>
      <c r="U997" s="44">
        <v>386</v>
      </c>
      <c r="V997" s="12">
        <f t="shared" si="94"/>
        <v>0.60103626943005184</v>
      </c>
      <c r="W997" s="12">
        <f t="shared" si="95"/>
        <v>0</v>
      </c>
      <c r="X997" s="12">
        <f t="shared" si="93"/>
        <v>0.60103626943005184</v>
      </c>
    </row>
    <row r="998" spans="1:24">
      <c r="A998" s="17" t="str">
        <f>VLOOKUP(C998,'Current OBD'!$B$6:$K$2098,4,0)</f>
        <v>King</v>
      </c>
      <c r="B998" s="17" t="str">
        <f>VLOOKUP(C998,'Current OBD'!$B$6:$K$2098,3,0)</f>
        <v>17-415</v>
      </c>
      <c r="C998" s="18">
        <v>663855</v>
      </c>
      <c r="D998" s="8" t="s">
        <v>2167</v>
      </c>
      <c r="E998" s="20" t="str">
        <f>IF(VLOOKUP(C998,'Current OBD'!$B$6:$AL$2097,23,0)="Yes","PK"," ")</f>
        <v xml:space="preserve"> </v>
      </c>
      <c r="F998" s="20" t="str">
        <f>IF(VLOOKUP(C998,'Current OBD'!$B$6:$AL$2097,24,0)="Yes","K"," ")</f>
        <v>K</v>
      </c>
      <c r="G998" s="20" t="str">
        <f>IF(VLOOKUP(C998,'Current OBD'!$B$6:$AL$2097,25,0)="Yes","1"," ")</f>
        <v>1</v>
      </c>
      <c r="H998" s="20" t="str">
        <f>IF(VLOOKUP(C998,'Current OBD'!$B$6:$AL$2097,26,0)="Yes","2"," ")</f>
        <v>2</v>
      </c>
      <c r="I998" s="20" t="str">
        <f>IF(VLOOKUP(C998,'Current OBD'!$B$6:$AL$2097,27,0)="Yes","3"," ")</f>
        <v>3</v>
      </c>
      <c r="J998" s="20" t="str">
        <f>IF(VLOOKUP(C998,'Current OBD'!$B$6:$AL$2097,28,0)="Yes","4"," ")</f>
        <v>4</v>
      </c>
      <c r="K998" s="20" t="str">
        <f>IF(VLOOKUP(C998,'Current OBD'!$B$6:$AL$2097,29,0)="Yes","5"," ")</f>
        <v>5</v>
      </c>
      <c r="L998" s="20" t="str">
        <f>IF(VLOOKUP(C998,'Current OBD'!$B$6:$AL$2097,30,0)="Yes","6"," ")</f>
        <v xml:space="preserve"> </v>
      </c>
      <c r="M998" s="20" t="str">
        <f>IF(VLOOKUP(C998,'Current OBD'!$B$6:$AL$2097,31,0)="Yes","7"," ")</f>
        <v xml:space="preserve"> </v>
      </c>
      <c r="N998" s="20" t="str">
        <f>IF(VLOOKUP(C998,'Current OBD'!$B$6:$AL$2097,32,0)="Yes","8"," ")</f>
        <v xml:space="preserve"> </v>
      </c>
      <c r="O998" s="20" t="str">
        <f>IF(VLOOKUP(C998,'Current OBD'!$B$6:$AL$2097,33,0)="Yes","9"," ")</f>
        <v xml:space="preserve"> </v>
      </c>
      <c r="P998" s="20" t="str">
        <f>IF(VLOOKUP(C998,'Current OBD'!$B$6:$AL$2097,34,0)="Yes","10"," ")</f>
        <v xml:space="preserve"> </v>
      </c>
      <c r="Q998" s="20" t="str">
        <f>IF(VLOOKUP(C998,'Current OBD'!$B$6:$AL$2097,35,0)="Yes","11"," ")</f>
        <v xml:space="preserve"> </v>
      </c>
      <c r="R998" s="20" t="str">
        <f>IF(VLOOKUP(C998,'Current OBD'!$B$6:$AL$2097,36,0)="Yes","12"," ")</f>
        <v xml:space="preserve"> </v>
      </c>
      <c r="S998" s="44">
        <v>172</v>
      </c>
      <c r="T998" s="44">
        <v>0</v>
      </c>
      <c r="U998" s="44">
        <v>335</v>
      </c>
      <c r="V998" s="12">
        <f t="shared" si="94"/>
        <v>0.51343283582089549</v>
      </c>
      <c r="W998" s="12">
        <f t="shared" si="95"/>
        <v>0</v>
      </c>
      <c r="X998" s="12">
        <f t="shared" si="93"/>
        <v>0.51343283582089549</v>
      </c>
    </row>
    <row r="999" spans="1:24">
      <c r="A999" s="17" t="str">
        <f>VLOOKUP(C999,'Current OBD'!$B$6:$K$2098,4,0)</f>
        <v>King</v>
      </c>
      <c r="B999" s="17" t="str">
        <f>VLOOKUP(C999,'Current OBD'!$B$6:$K$2098,3,0)</f>
        <v>17-415</v>
      </c>
      <c r="C999" s="18">
        <v>665510</v>
      </c>
      <c r="D999" s="8" t="s">
        <v>2169</v>
      </c>
      <c r="E999" s="20" t="str">
        <f>IF(VLOOKUP(C999,'Current OBD'!$B$6:$AL$2097,23,0)="Yes","PK"," ")</f>
        <v xml:space="preserve"> </v>
      </c>
      <c r="F999" s="20" t="str">
        <f>IF(VLOOKUP(C999,'Current OBD'!$B$6:$AL$2097,24,0)="Yes","K"," ")</f>
        <v>K</v>
      </c>
      <c r="G999" s="20" t="str">
        <f>IF(VLOOKUP(C999,'Current OBD'!$B$6:$AL$2097,25,0)="Yes","1"," ")</f>
        <v>1</v>
      </c>
      <c r="H999" s="20" t="str">
        <f>IF(VLOOKUP(C999,'Current OBD'!$B$6:$AL$2097,26,0)="Yes","2"," ")</f>
        <v>2</v>
      </c>
      <c r="I999" s="20" t="str">
        <f>IF(VLOOKUP(C999,'Current OBD'!$B$6:$AL$2097,27,0)="Yes","3"," ")</f>
        <v>3</v>
      </c>
      <c r="J999" s="20" t="str">
        <f>IF(VLOOKUP(C999,'Current OBD'!$B$6:$AL$2097,28,0)="Yes","4"," ")</f>
        <v>4</v>
      </c>
      <c r="K999" s="20" t="str">
        <f>IF(VLOOKUP(C999,'Current OBD'!$B$6:$AL$2097,29,0)="Yes","5"," ")</f>
        <v>5</v>
      </c>
      <c r="L999" s="20" t="str">
        <f>IF(VLOOKUP(C999,'Current OBD'!$B$6:$AL$2097,30,0)="Yes","6"," ")</f>
        <v xml:space="preserve"> </v>
      </c>
      <c r="M999" s="20" t="str">
        <f>IF(VLOOKUP(C999,'Current OBD'!$B$6:$AL$2097,31,0)="Yes","7"," ")</f>
        <v xml:space="preserve"> </v>
      </c>
      <c r="N999" s="20" t="str">
        <f>IF(VLOOKUP(C999,'Current OBD'!$B$6:$AL$2097,32,0)="Yes","8"," ")</f>
        <v xml:space="preserve"> </v>
      </c>
      <c r="O999" s="20" t="str">
        <f>IF(VLOOKUP(C999,'Current OBD'!$B$6:$AL$2097,33,0)="Yes","9"," ")</f>
        <v xml:space="preserve"> </v>
      </c>
      <c r="P999" s="20" t="str">
        <f>IF(VLOOKUP(C999,'Current OBD'!$B$6:$AL$2097,34,0)="Yes","10"," ")</f>
        <v xml:space="preserve"> </v>
      </c>
      <c r="Q999" s="20" t="str">
        <f>IF(VLOOKUP(C999,'Current OBD'!$B$6:$AL$2097,35,0)="Yes","11"," ")</f>
        <v xml:space="preserve"> </v>
      </c>
      <c r="R999" s="20" t="str">
        <f>IF(VLOOKUP(C999,'Current OBD'!$B$6:$AL$2097,36,0)="Yes","12"," ")</f>
        <v xml:space="preserve"> </v>
      </c>
      <c r="S999" s="44">
        <v>414</v>
      </c>
      <c r="T999" s="44">
        <v>0</v>
      </c>
      <c r="U999" s="44">
        <v>417</v>
      </c>
      <c r="V999" s="12">
        <f t="shared" si="94"/>
        <v>0.9928057553956835</v>
      </c>
      <c r="W999" s="12">
        <f t="shared" si="95"/>
        <v>0</v>
      </c>
      <c r="X999" s="12">
        <f t="shared" si="93"/>
        <v>0.9928057553956835</v>
      </c>
    </row>
    <row r="1000" spans="1:24">
      <c r="A1000" s="17" t="str">
        <f>VLOOKUP(C1000,'Current OBD'!$B$6:$K$2098,4,0)</f>
        <v>King</v>
      </c>
      <c r="B1000" s="17" t="str">
        <f>VLOOKUP(C1000,'Current OBD'!$B$6:$K$2098,3,0)</f>
        <v>17-415</v>
      </c>
      <c r="C1000" s="18">
        <v>686830</v>
      </c>
      <c r="D1000" s="8" t="s">
        <v>2171</v>
      </c>
      <c r="E1000" s="20" t="str">
        <f>IF(VLOOKUP(C1000,'Current OBD'!$B$6:$AL$2097,23,0)="Yes","PK"," ")</f>
        <v xml:space="preserve"> </v>
      </c>
      <c r="F1000" s="20" t="str">
        <f>IF(VLOOKUP(C1000,'Current OBD'!$B$6:$AL$2097,24,0)="Yes","K"," ")</f>
        <v xml:space="preserve"> </v>
      </c>
      <c r="G1000" s="20" t="str">
        <f>IF(VLOOKUP(C1000,'Current OBD'!$B$6:$AL$2097,25,0)="Yes","1"," ")</f>
        <v xml:space="preserve"> </v>
      </c>
      <c r="H1000" s="20" t="str">
        <f>IF(VLOOKUP(C1000,'Current OBD'!$B$6:$AL$2097,26,0)="Yes","2"," ")</f>
        <v xml:space="preserve"> </v>
      </c>
      <c r="I1000" s="20" t="str">
        <f>IF(VLOOKUP(C1000,'Current OBD'!$B$6:$AL$2097,27,0)="Yes","3"," ")</f>
        <v>3</v>
      </c>
      <c r="J1000" s="20" t="str">
        <f>IF(VLOOKUP(C1000,'Current OBD'!$B$6:$AL$2097,28,0)="Yes","4"," ")</f>
        <v>4</v>
      </c>
      <c r="K1000" s="20" t="str">
        <f>IF(VLOOKUP(C1000,'Current OBD'!$B$6:$AL$2097,29,0)="Yes","5"," ")</f>
        <v>5</v>
      </c>
      <c r="L1000" s="20" t="str">
        <f>IF(VLOOKUP(C1000,'Current OBD'!$B$6:$AL$2097,30,0)="Yes","6"," ")</f>
        <v>6</v>
      </c>
      <c r="M1000" s="20" t="str">
        <f>IF(VLOOKUP(C1000,'Current OBD'!$B$6:$AL$2097,31,0)="Yes","7"," ")</f>
        <v>7</v>
      </c>
      <c r="N1000" s="20" t="str">
        <f>IF(VLOOKUP(C1000,'Current OBD'!$B$6:$AL$2097,32,0)="Yes","8"," ")</f>
        <v>8</v>
      </c>
      <c r="O1000" s="20" t="str">
        <f>IF(VLOOKUP(C1000,'Current OBD'!$B$6:$AL$2097,33,0)="Yes","9"," ")</f>
        <v>9</v>
      </c>
      <c r="P1000" s="20" t="str">
        <f>IF(VLOOKUP(C1000,'Current OBD'!$B$6:$AL$2097,34,0)="Yes","10"," ")</f>
        <v>10</v>
      </c>
      <c r="Q1000" s="20" t="str">
        <f>IF(VLOOKUP(C1000,'Current OBD'!$B$6:$AL$2097,35,0)="Yes","11"," ")</f>
        <v>11</v>
      </c>
      <c r="R1000" s="20" t="str">
        <f>IF(VLOOKUP(C1000,'Current OBD'!$B$6:$AL$2097,36,0)="Yes","12"," ")</f>
        <v>12</v>
      </c>
      <c r="S1000" s="44">
        <v>110</v>
      </c>
      <c r="T1000" s="44">
        <v>0</v>
      </c>
      <c r="U1000" s="44">
        <v>327</v>
      </c>
      <c r="V1000" s="12">
        <f t="shared" si="94"/>
        <v>0.3363914373088685</v>
      </c>
      <c r="W1000" s="12">
        <f t="shared" si="95"/>
        <v>0</v>
      </c>
      <c r="X1000" s="12">
        <f t="shared" si="93"/>
        <v>0.3363914373088685</v>
      </c>
    </row>
    <row r="1001" spans="1:24">
      <c r="A1001" s="17" t="str">
        <f>VLOOKUP(C1001,'Current OBD'!$B$6:$K$2098,4,0)</f>
        <v>King</v>
      </c>
      <c r="B1001" s="17" t="str">
        <f>VLOOKUP(C1001,'Current OBD'!$B$6:$K$2098,3,0)</f>
        <v>17-415</v>
      </c>
      <c r="C1001" s="18">
        <v>661682</v>
      </c>
      <c r="D1001" s="8" t="s">
        <v>2175</v>
      </c>
      <c r="E1001" s="20" t="str">
        <f>IF(VLOOKUP(C1001,'Current OBD'!$B$6:$AL$2097,23,0)="Yes","PK"," ")</f>
        <v xml:space="preserve"> </v>
      </c>
      <c r="F1001" s="20" t="str">
        <f>IF(VLOOKUP(C1001,'Current OBD'!$B$6:$AL$2097,24,0)="Yes","K"," ")</f>
        <v xml:space="preserve"> </v>
      </c>
      <c r="G1001" s="20" t="str">
        <f>IF(VLOOKUP(C1001,'Current OBD'!$B$6:$AL$2097,25,0)="Yes","1"," ")</f>
        <v xml:space="preserve"> </v>
      </c>
      <c r="H1001" s="20" t="str">
        <f>IF(VLOOKUP(C1001,'Current OBD'!$B$6:$AL$2097,26,0)="Yes","2"," ")</f>
        <v xml:space="preserve"> </v>
      </c>
      <c r="I1001" s="20" t="str">
        <f>IF(VLOOKUP(C1001,'Current OBD'!$B$6:$AL$2097,27,0)="Yes","3"," ")</f>
        <v xml:space="preserve"> </v>
      </c>
      <c r="J1001" s="20" t="str">
        <f>IF(VLOOKUP(C1001,'Current OBD'!$B$6:$AL$2097,28,0)="Yes","4"," ")</f>
        <v xml:space="preserve"> </v>
      </c>
      <c r="K1001" s="20" t="str">
        <f>IF(VLOOKUP(C1001,'Current OBD'!$B$6:$AL$2097,29,0)="Yes","5"," ")</f>
        <v xml:space="preserve"> </v>
      </c>
      <c r="L1001" s="20" t="str">
        <f>IF(VLOOKUP(C1001,'Current OBD'!$B$6:$AL$2097,30,0)="Yes","6"," ")</f>
        <v xml:space="preserve"> </v>
      </c>
      <c r="M1001" s="20" t="str">
        <f>IF(VLOOKUP(C1001,'Current OBD'!$B$6:$AL$2097,31,0)="Yes","7"," ")</f>
        <v xml:space="preserve"> </v>
      </c>
      <c r="N1001" s="20" t="str">
        <f>IF(VLOOKUP(C1001,'Current OBD'!$B$6:$AL$2097,32,0)="Yes","8"," ")</f>
        <v xml:space="preserve"> </v>
      </c>
      <c r="O1001" s="20" t="str">
        <f>IF(VLOOKUP(C1001,'Current OBD'!$B$6:$AL$2097,33,0)="Yes","9"," ")</f>
        <v>9</v>
      </c>
      <c r="P1001" s="20" t="str">
        <f>IF(VLOOKUP(C1001,'Current OBD'!$B$6:$AL$2097,34,0)="Yes","10"," ")</f>
        <v>10</v>
      </c>
      <c r="Q1001" s="20" t="str">
        <f>IF(VLOOKUP(C1001,'Current OBD'!$B$6:$AL$2097,35,0)="Yes","11"," ")</f>
        <v>11</v>
      </c>
      <c r="R1001" s="20" t="str">
        <f>IF(VLOOKUP(C1001,'Current OBD'!$B$6:$AL$2097,36,0)="Yes","12"," ")</f>
        <v>12</v>
      </c>
      <c r="S1001" s="44">
        <v>742</v>
      </c>
      <c r="T1001" s="44">
        <v>0</v>
      </c>
      <c r="U1001" s="44">
        <v>1556</v>
      </c>
      <c r="V1001" s="12">
        <f t="shared" si="94"/>
        <v>0.4768637532133676</v>
      </c>
      <c r="W1001" s="12">
        <f t="shared" si="95"/>
        <v>0</v>
      </c>
      <c r="X1001" s="12">
        <f t="shared" si="93"/>
        <v>0.4768637532133676</v>
      </c>
    </row>
    <row r="1002" spans="1:24">
      <c r="A1002" s="17" t="str">
        <f>VLOOKUP(C1002,'Current OBD'!$B$6:$K$2098,4,0)</f>
        <v>King</v>
      </c>
      <c r="B1002" s="17" t="str">
        <f>VLOOKUP(C1002,'Current OBD'!$B$6:$K$2098,3,0)</f>
        <v>17-415</v>
      </c>
      <c r="C1002" s="18">
        <v>662940</v>
      </c>
      <c r="D1002" s="8" t="s">
        <v>2173</v>
      </c>
      <c r="E1002" s="20" t="str">
        <f>IF(VLOOKUP(C1002,'Current OBD'!$B$6:$AL$2097,23,0)="Yes","PK"," ")</f>
        <v xml:space="preserve"> </v>
      </c>
      <c r="F1002" s="20" t="str">
        <f>IF(VLOOKUP(C1002,'Current OBD'!$B$6:$AL$2097,24,0)="Yes","K"," ")</f>
        <v xml:space="preserve"> </v>
      </c>
      <c r="G1002" s="20" t="str">
        <f>IF(VLOOKUP(C1002,'Current OBD'!$B$6:$AL$2097,25,0)="Yes","1"," ")</f>
        <v xml:space="preserve"> </v>
      </c>
      <c r="H1002" s="20" t="str">
        <f>IF(VLOOKUP(C1002,'Current OBD'!$B$6:$AL$2097,26,0)="Yes","2"," ")</f>
        <v xml:space="preserve"> </v>
      </c>
      <c r="I1002" s="20" t="str">
        <f>IF(VLOOKUP(C1002,'Current OBD'!$B$6:$AL$2097,27,0)="Yes","3"," ")</f>
        <v xml:space="preserve"> </v>
      </c>
      <c r="J1002" s="20" t="str">
        <f>IF(VLOOKUP(C1002,'Current OBD'!$B$6:$AL$2097,28,0)="Yes","4"," ")</f>
        <v xml:space="preserve"> </v>
      </c>
      <c r="K1002" s="20" t="str">
        <f>IF(VLOOKUP(C1002,'Current OBD'!$B$6:$AL$2097,29,0)="Yes","5"," ")</f>
        <v xml:space="preserve"> </v>
      </c>
      <c r="L1002" s="20" t="str">
        <f>IF(VLOOKUP(C1002,'Current OBD'!$B$6:$AL$2097,30,0)="Yes","6"," ")</f>
        <v xml:space="preserve"> </v>
      </c>
      <c r="M1002" s="20" t="str">
        <f>IF(VLOOKUP(C1002,'Current OBD'!$B$6:$AL$2097,31,0)="Yes","7"," ")</f>
        <v xml:space="preserve"> </v>
      </c>
      <c r="N1002" s="20" t="str">
        <f>IF(VLOOKUP(C1002,'Current OBD'!$B$6:$AL$2097,32,0)="Yes","8"," ")</f>
        <v xml:space="preserve"> </v>
      </c>
      <c r="O1002" s="20" t="str">
        <f>IF(VLOOKUP(C1002,'Current OBD'!$B$6:$AL$2097,33,0)="Yes","9"," ")</f>
        <v>9</v>
      </c>
      <c r="P1002" s="20" t="str">
        <f>IF(VLOOKUP(C1002,'Current OBD'!$B$6:$AL$2097,34,0)="Yes","10"," ")</f>
        <v>10</v>
      </c>
      <c r="Q1002" s="20" t="str">
        <f>IF(VLOOKUP(C1002,'Current OBD'!$B$6:$AL$2097,35,0)="Yes","11"," ")</f>
        <v>11</v>
      </c>
      <c r="R1002" s="20" t="str">
        <f>IF(VLOOKUP(C1002,'Current OBD'!$B$6:$AL$2097,36,0)="Yes","12"," ")</f>
        <v>12</v>
      </c>
      <c r="S1002" s="44">
        <v>1352</v>
      </c>
      <c r="T1002" s="44">
        <v>0</v>
      </c>
      <c r="U1002" s="44">
        <v>1747</v>
      </c>
      <c r="V1002" s="12">
        <f t="shared" si="94"/>
        <v>0.77389811104751005</v>
      </c>
      <c r="W1002" s="12">
        <f t="shared" si="95"/>
        <v>0</v>
      </c>
      <c r="X1002" s="12">
        <f t="shared" si="93"/>
        <v>0.77389811104751005</v>
      </c>
    </row>
    <row r="1003" spans="1:24">
      <c r="A1003" s="17" t="str">
        <f>VLOOKUP(C1003,'Current OBD'!$B$6:$K$2098,4,0)</f>
        <v>King</v>
      </c>
      <c r="B1003" s="17" t="str">
        <f>VLOOKUP(C1003,'Current OBD'!$B$6:$K$2098,3,0)</f>
        <v>17-415</v>
      </c>
      <c r="C1003" s="18">
        <v>663593</v>
      </c>
      <c r="D1003" s="8" t="s">
        <v>2177</v>
      </c>
      <c r="E1003" s="20" t="str">
        <f>IF(VLOOKUP(C1003,'Current OBD'!$B$6:$AL$2097,23,0)="Yes","PK"," ")</f>
        <v xml:space="preserve"> </v>
      </c>
      <c r="F1003" s="20" t="str">
        <f>IF(VLOOKUP(C1003,'Current OBD'!$B$6:$AL$2097,24,0)="Yes","K"," ")</f>
        <v xml:space="preserve"> </v>
      </c>
      <c r="G1003" s="20" t="str">
        <f>IF(VLOOKUP(C1003,'Current OBD'!$B$6:$AL$2097,25,0)="Yes","1"," ")</f>
        <v xml:space="preserve"> </v>
      </c>
      <c r="H1003" s="20" t="str">
        <f>IF(VLOOKUP(C1003,'Current OBD'!$B$6:$AL$2097,26,0)="Yes","2"," ")</f>
        <v xml:space="preserve"> </v>
      </c>
      <c r="I1003" s="20" t="str">
        <f>IF(VLOOKUP(C1003,'Current OBD'!$B$6:$AL$2097,27,0)="Yes","3"," ")</f>
        <v xml:space="preserve"> </v>
      </c>
      <c r="J1003" s="20" t="str">
        <f>IF(VLOOKUP(C1003,'Current OBD'!$B$6:$AL$2097,28,0)="Yes","4"," ")</f>
        <v xml:space="preserve"> </v>
      </c>
      <c r="K1003" s="20" t="str">
        <f>IF(VLOOKUP(C1003,'Current OBD'!$B$6:$AL$2097,29,0)="Yes","5"," ")</f>
        <v xml:space="preserve"> </v>
      </c>
      <c r="L1003" s="20" t="str">
        <f>IF(VLOOKUP(C1003,'Current OBD'!$B$6:$AL$2097,30,0)="Yes","6"," ")</f>
        <v xml:space="preserve"> </v>
      </c>
      <c r="M1003" s="20" t="str">
        <f>IF(VLOOKUP(C1003,'Current OBD'!$B$6:$AL$2097,31,0)="Yes","7"," ")</f>
        <v xml:space="preserve"> </v>
      </c>
      <c r="N1003" s="20" t="str">
        <f>IF(VLOOKUP(C1003,'Current OBD'!$B$6:$AL$2097,32,0)="Yes","8"," ")</f>
        <v xml:space="preserve"> </v>
      </c>
      <c r="O1003" s="20" t="str">
        <f>IF(VLOOKUP(C1003,'Current OBD'!$B$6:$AL$2097,33,0)="Yes","9"," ")</f>
        <v>9</v>
      </c>
      <c r="P1003" s="20" t="str">
        <f>IF(VLOOKUP(C1003,'Current OBD'!$B$6:$AL$2097,34,0)="Yes","10"," ")</f>
        <v>10</v>
      </c>
      <c r="Q1003" s="20" t="str">
        <f>IF(VLOOKUP(C1003,'Current OBD'!$B$6:$AL$2097,35,0)="Yes","11"," ")</f>
        <v>11</v>
      </c>
      <c r="R1003" s="20" t="str">
        <f>IF(VLOOKUP(C1003,'Current OBD'!$B$6:$AL$2097,36,0)="Yes","12"," ")</f>
        <v>12</v>
      </c>
      <c r="S1003" s="44">
        <v>625</v>
      </c>
      <c r="T1003" s="44">
        <v>159</v>
      </c>
      <c r="U1003" s="44">
        <v>2164</v>
      </c>
      <c r="V1003" s="12">
        <f t="shared" si="94"/>
        <v>0.2888170055452865</v>
      </c>
      <c r="W1003" s="12">
        <f t="shared" si="95"/>
        <v>7.3475046210720887E-2</v>
      </c>
      <c r="X1003" s="12">
        <f t="shared" si="93"/>
        <v>0.36229205175600737</v>
      </c>
    </row>
    <row r="1004" spans="1:24">
      <c r="A1004" s="17" t="str">
        <f>VLOOKUP(C1004,'Current OBD'!$B$6:$K$2098,4,0)</f>
        <v>King</v>
      </c>
      <c r="B1004" s="17" t="str">
        <f>VLOOKUP(C1004,'Current OBD'!$B$6:$K$2098,3,0)</f>
        <v>17-415</v>
      </c>
      <c r="C1004" s="18">
        <v>663991</v>
      </c>
      <c r="D1004" s="8" t="s">
        <v>2179</v>
      </c>
      <c r="E1004" s="20" t="str">
        <f>IF(VLOOKUP(C1004,'Current OBD'!$B$6:$AL$2097,23,0)="Yes","PK"," ")</f>
        <v xml:space="preserve"> </v>
      </c>
      <c r="F1004" s="20" t="str">
        <f>IF(VLOOKUP(C1004,'Current OBD'!$B$6:$AL$2097,24,0)="Yes","K"," ")</f>
        <v xml:space="preserve"> </v>
      </c>
      <c r="G1004" s="20" t="str">
        <f>IF(VLOOKUP(C1004,'Current OBD'!$B$6:$AL$2097,25,0)="Yes","1"," ")</f>
        <v xml:space="preserve"> </v>
      </c>
      <c r="H1004" s="20" t="str">
        <f>IF(VLOOKUP(C1004,'Current OBD'!$B$6:$AL$2097,26,0)="Yes","2"," ")</f>
        <v xml:space="preserve"> </v>
      </c>
      <c r="I1004" s="20" t="str">
        <f>IF(VLOOKUP(C1004,'Current OBD'!$B$6:$AL$2097,27,0)="Yes","3"," ")</f>
        <v xml:space="preserve"> </v>
      </c>
      <c r="J1004" s="20" t="str">
        <f>IF(VLOOKUP(C1004,'Current OBD'!$B$6:$AL$2097,28,0)="Yes","4"," ")</f>
        <v xml:space="preserve"> </v>
      </c>
      <c r="K1004" s="20" t="str">
        <f>IF(VLOOKUP(C1004,'Current OBD'!$B$6:$AL$2097,29,0)="Yes","5"," ")</f>
        <v xml:space="preserve"> </v>
      </c>
      <c r="L1004" s="20" t="str">
        <f>IF(VLOOKUP(C1004,'Current OBD'!$B$6:$AL$2097,30,0)="Yes","6"," ")</f>
        <v xml:space="preserve"> </v>
      </c>
      <c r="M1004" s="20" t="str">
        <f>IF(VLOOKUP(C1004,'Current OBD'!$B$6:$AL$2097,31,0)="Yes","7"," ")</f>
        <v xml:space="preserve"> </v>
      </c>
      <c r="N1004" s="20" t="str">
        <f>IF(VLOOKUP(C1004,'Current OBD'!$B$6:$AL$2097,32,0)="Yes","8"," ")</f>
        <v xml:space="preserve"> </v>
      </c>
      <c r="O1004" s="20" t="str">
        <f>IF(VLOOKUP(C1004,'Current OBD'!$B$6:$AL$2097,33,0)="Yes","9"," ")</f>
        <v>9</v>
      </c>
      <c r="P1004" s="20" t="str">
        <f>IF(VLOOKUP(C1004,'Current OBD'!$B$6:$AL$2097,34,0)="Yes","10"," ")</f>
        <v>10</v>
      </c>
      <c r="Q1004" s="20" t="str">
        <f>IF(VLOOKUP(C1004,'Current OBD'!$B$6:$AL$2097,35,0)="Yes","11"," ")</f>
        <v>11</v>
      </c>
      <c r="R1004" s="20" t="str">
        <f>IF(VLOOKUP(C1004,'Current OBD'!$B$6:$AL$2097,36,0)="Yes","12"," ")</f>
        <v>12</v>
      </c>
      <c r="S1004" s="44">
        <v>699</v>
      </c>
      <c r="T1004" s="44">
        <v>149</v>
      </c>
      <c r="U1004" s="44">
        <v>1982</v>
      </c>
      <c r="V1004" s="12">
        <f t="shared" si="94"/>
        <v>0.35267406659939454</v>
      </c>
      <c r="W1004" s="12">
        <f t="shared" si="95"/>
        <v>7.5176589303733596E-2</v>
      </c>
      <c r="X1004" s="12">
        <f t="shared" si="93"/>
        <v>0.42785065590312815</v>
      </c>
    </row>
    <row r="1005" spans="1:24">
      <c r="A1005" s="17" t="str">
        <f>VLOOKUP(C1005,'Current OBD'!$B$6:$K$2098,4,0)</f>
        <v>King</v>
      </c>
      <c r="B1005" s="17" t="str">
        <f>VLOOKUP(C1005,'Current OBD'!$B$6:$K$2098,3,0)</f>
        <v>17-415</v>
      </c>
      <c r="C1005" s="18">
        <v>661660</v>
      </c>
      <c r="D1005" s="8" t="s">
        <v>2181</v>
      </c>
      <c r="E1005" s="20" t="str">
        <f>IF(VLOOKUP(C1005,'Current OBD'!$B$6:$AL$2097,23,0)="Yes","PK"," ")</f>
        <v xml:space="preserve"> </v>
      </c>
      <c r="F1005" s="20" t="str">
        <f>IF(VLOOKUP(C1005,'Current OBD'!$B$6:$AL$2097,24,0)="Yes","K"," ")</f>
        <v>K</v>
      </c>
      <c r="G1005" s="20" t="str">
        <f>IF(VLOOKUP(C1005,'Current OBD'!$B$6:$AL$2097,25,0)="Yes","1"," ")</f>
        <v>1</v>
      </c>
      <c r="H1005" s="20" t="str">
        <f>IF(VLOOKUP(C1005,'Current OBD'!$B$6:$AL$2097,26,0)="Yes","2"," ")</f>
        <v>2</v>
      </c>
      <c r="I1005" s="20" t="str">
        <f>IF(VLOOKUP(C1005,'Current OBD'!$B$6:$AL$2097,27,0)="Yes","3"," ")</f>
        <v>3</v>
      </c>
      <c r="J1005" s="20" t="str">
        <f>IF(VLOOKUP(C1005,'Current OBD'!$B$6:$AL$2097,28,0)="Yes","4"," ")</f>
        <v>4</v>
      </c>
      <c r="K1005" s="20" t="str">
        <f>IF(VLOOKUP(C1005,'Current OBD'!$B$6:$AL$2097,29,0)="Yes","5"," ")</f>
        <v>5</v>
      </c>
      <c r="L1005" s="20" t="str">
        <f>IF(VLOOKUP(C1005,'Current OBD'!$B$6:$AL$2097,30,0)="Yes","6"," ")</f>
        <v xml:space="preserve"> </v>
      </c>
      <c r="M1005" s="20" t="str">
        <f>IF(VLOOKUP(C1005,'Current OBD'!$B$6:$AL$2097,31,0)="Yes","7"," ")</f>
        <v xml:space="preserve"> </v>
      </c>
      <c r="N1005" s="20" t="str">
        <f>IF(VLOOKUP(C1005,'Current OBD'!$B$6:$AL$2097,32,0)="Yes","8"," ")</f>
        <v xml:space="preserve"> </v>
      </c>
      <c r="O1005" s="20" t="str">
        <f>IF(VLOOKUP(C1005,'Current OBD'!$B$6:$AL$2097,33,0)="Yes","9"," ")</f>
        <v xml:space="preserve"> </v>
      </c>
      <c r="P1005" s="20" t="str">
        <f>IF(VLOOKUP(C1005,'Current OBD'!$B$6:$AL$2097,34,0)="Yes","10"," ")</f>
        <v xml:space="preserve"> </v>
      </c>
      <c r="Q1005" s="20" t="str">
        <f>IF(VLOOKUP(C1005,'Current OBD'!$B$6:$AL$2097,35,0)="Yes","11"," ")</f>
        <v xml:space="preserve"> </v>
      </c>
      <c r="R1005" s="20" t="str">
        <f>IF(VLOOKUP(C1005,'Current OBD'!$B$6:$AL$2097,36,0)="Yes","12"," ")</f>
        <v xml:space="preserve"> </v>
      </c>
      <c r="S1005" s="44">
        <v>131</v>
      </c>
      <c r="T1005" s="44">
        <v>0</v>
      </c>
      <c r="U1005" s="44">
        <v>429</v>
      </c>
      <c r="V1005" s="12">
        <f t="shared" si="94"/>
        <v>0.30536130536130535</v>
      </c>
      <c r="W1005" s="12">
        <f t="shared" si="95"/>
        <v>0</v>
      </c>
      <c r="X1005" s="12">
        <f t="shared" si="93"/>
        <v>0.30536130536130535</v>
      </c>
    </row>
    <row r="1006" spans="1:24">
      <c r="A1006" s="17" t="str">
        <f>VLOOKUP(C1006,'Current OBD'!$B$6:$K$2098,4,0)</f>
        <v>King</v>
      </c>
      <c r="B1006" s="17" t="str">
        <f>VLOOKUP(C1006,'Current OBD'!$B$6:$K$2098,3,0)</f>
        <v>17-415</v>
      </c>
      <c r="C1006" s="18">
        <v>665511</v>
      </c>
      <c r="D1006" s="8" t="s">
        <v>2183</v>
      </c>
      <c r="E1006" s="20" t="str">
        <f>IF(VLOOKUP(C1006,'Current OBD'!$B$6:$AL$2097,23,0)="Yes","PK"," ")</f>
        <v xml:space="preserve"> </v>
      </c>
      <c r="F1006" s="20" t="str">
        <f>IF(VLOOKUP(C1006,'Current OBD'!$B$6:$AL$2097,24,0)="Yes","K"," ")</f>
        <v>K</v>
      </c>
      <c r="G1006" s="20" t="str">
        <f>IF(VLOOKUP(C1006,'Current OBD'!$B$6:$AL$2097,25,0)="Yes","1"," ")</f>
        <v>1</v>
      </c>
      <c r="H1006" s="20" t="str">
        <f>IF(VLOOKUP(C1006,'Current OBD'!$B$6:$AL$2097,26,0)="Yes","2"," ")</f>
        <v>2</v>
      </c>
      <c r="I1006" s="20" t="str">
        <f>IF(VLOOKUP(C1006,'Current OBD'!$B$6:$AL$2097,27,0)="Yes","3"," ")</f>
        <v>3</v>
      </c>
      <c r="J1006" s="20" t="str">
        <f>IF(VLOOKUP(C1006,'Current OBD'!$B$6:$AL$2097,28,0)="Yes","4"," ")</f>
        <v>4</v>
      </c>
      <c r="K1006" s="20" t="str">
        <f>IF(VLOOKUP(C1006,'Current OBD'!$B$6:$AL$2097,29,0)="Yes","5"," ")</f>
        <v>5</v>
      </c>
      <c r="L1006" s="20" t="str">
        <f>IF(VLOOKUP(C1006,'Current OBD'!$B$6:$AL$2097,30,0)="Yes","6"," ")</f>
        <v xml:space="preserve"> </v>
      </c>
      <c r="M1006" s="20" t="str">
        <f>IF(VLOOKUP(C1006,'Current OBD'!$B$6:$AL$2097,31,0)="Yes","7"," ")</f>
        <v xml:space="preserve"> </v>
      </c>
      <c r="N1006" s="20" t="str">
        <f>IF(VLOOKUP(C1006,'Current OBD'!$B$6:$AL$2097,32,0)="Yes","8"," ")</f>
        <v xml:space="preserve"> </v>
      </c>
      <c r="O1006" s="20" t="str">
        <f>IF(VLOOKUP(C1006,'Current OBD'!$B$6:$AL$2097,33,0)="Yes","9"," ")</f>
        <v xml:space="preserve"> </v>
      </c>
      <c r="P1006" s="20" t="str">
        <f>IF(VLOOKUP(C1006,'Current OBD'!$B$6:$AL$2097,34,0)="Yes","10"," ")</f>
        <v xml:space="preserve"> </v>
      </c>
      <c r="Q1006" s="20" t="str">
        <f>IF(VLOOKUP(C1006,'Current OBD'!$B$6:$AL$2097,35,0)="Yes","11"," ")</f>
        <v xml:space="preserve"> </v>
      </c>
      <c r="R1006" s="20" t="str">
        <f>IF(VLOOKUP(C1006,'Current OBD'!$B$6:$AL$2097,36,0)="Yes","12"," ")</f>
        <v xml:space="preserve"> </v>
      </c>
      <c r="S1006" s="44">
        <v>254</v>
      </c>
      <c r="T1006" s="44">
        <v>0</v>
      </c>
      <c r="U1006" s="44">
        <v>453</v>
      </c>
      <c r="V1006" s="12">
        <f t="shared" si="94"/>
        <v>0.56070640176600439</v>
      </c>
      <c r="W1006" s="12">
        <f t="shared" si="95"/>
        <v>0</v>
      </c>
      <c r="X1006" s="12">
        <f t="shared" si="93"/>
        <v>0.56070640176600439</v>
      </c>
    </row>
    <row r="1007" spans="1:24">
      <c r="A1007" s="17" t="str">
        <f>VLOOKUP(C1007,'Current OBD'!$B$6:$K$2098,4,0)</f>
        <v>King</v>
      </c>
      <c r="B1007" s="17" t="str">
        <f>VLOOKUP(C1007,'Current OBD'!$B$6:$K$2098,3,0)</f>
        <v>17-415</v>
      </c>
      <c r="C1007" s="18">
        <v>663986</v>
      </c>
      <c r="D1007" s="8" t="s">
        <v>2185</v>
      </c>
      <c r="E1007" s="20" t="str">
        <f>IF(VLOOKUP(C1007,'Current OBD'!$B$6:$AL$2097,23,0)="Yes","PK"," ")</f>
        <v xml:space="preserve"> </v>
      </c>
      <c r="F1007" s="20" t="str">
        <f>IF(VLOOKUP(C1007,'Current OBD'!$B$6:$AL$2097,24,0)="Yes","K"," ")</f>
        <v xml:space="preserve"> </v>
      </c>
      <c r="G1007" s="20" t="str">
        <f>IF(VLOOKUP(C1007,'Current OBD'!$B$6:$AL$2097,25,0)="Yes","1"," ")</f>
        <v xml:space="preserve"> </v>
      </c>
      <c r="H1007" s="20" t="str">
        <f>IF(VLOOKUP(C1007,'Current OBD'!$B$6:$AL$2097,26,0)="Yes","2"," ")</f>
        <v xml:space="preserve"> </v>
      </c>
      <c r="I1007" s="20" t="str">
        <f>IF(VLOOKUP(C1007,'Current OBD'!$B$6:$AL$2097,27,0)="Yes","3"," ")</f>
        <v xml:space="preserve"> </v>
      </c>
      <c r="J1007" s="20" t="str">
        <f>IF(VLOOKUP(C1007,'Current OBD'!$B$6:$AL$2097,28,0)="Yes","4"," ")</f>
        <v xml:space="preserve"> </v>
      </c>
      <c r="K1007" s="20" t="str">
        <f>IF(VLOOKUP(C1007,'Current OBD'!$B$6:$AL$2097,29,0)="Yes","5"," ")</f>
        <v xml:space="preserve"> </v>
      </c>
      <c r="L1007" s="20" t="str">
        <f>IF(VLOOKUP(C1007,'Current OBD'!$B$6:$AL$2097,30,0)="Yes","6"," ")</f>
        <v>6</v>
      </c>
      <c r="M1007" s="20" t="str">
        <f>IF(VLOOKUP(C1007,'Current OBD'!$B$6:$AL$2097,31,0)="Yes","7"," ")</f>
        <v>7</v>
      </c>
      <c r="N1007" s="20" t="str">
        <f>IF(VLOOKUP(C1007,'Current OBD'!$B$6:$AL$2097,32,0)="Yes","8"," ")</f>
        <v>8</v>
      </c>
      <c r="O1007" s="20" t="str">
        <f>IF(VLOOKUP(C1007,'Current OBD'!$B$6:$AL$2097,33,0)="Yes","9"," ")</f>
        <v xml:space="preserve"> </v>
      </c>
      <c r="P1007" s="20" t="str">
        <f>IF(VLOOKUP(C1007,'Current OBD'!$B$6:$AL$2097,34,0)="Yes","10"," ")</f>
        <v xml:space="preserve"> </v>
      </c>
      <c r="Q1007" s="20" t="str">
        <f>IF(VLOOKUP(C1007,'Current OBD'!$B$6:$AL$2097,35,0)="Yes","11"," ")</f>
        <v xml:space="preserve"> </v>
      </c>
      <c r="R1007" s="20" t="str">
        <f>IF(VLOOKUP(C1007,'Current OBD'!$B$6:$AL$2097,36,0)="Yes","12"," ")</f>
        <v xml:space="preserve"> </v>
      </c>
      <c r="S1007" s="44">
        <v>363</v>
      </c>
      <c r="T1007" s="44">
        <v>0</v>
      </c>
      <c r="U1007" s="44">
        <v>783</v>
      </c>
      <c r="V1007" s="12">
        <f t="shared" si="94"/>
        <v>0.46360153256704983</v>
      </c>
      <c r="W1007" s="12">
        <f t="shared" si="95"/>
        <v>0</v>
      </c>
      <c r="X1007" s="12">
        <f t="shared" si="93"/>
        <v>0.46360153256704983</v>
      </c>
    </row>
    <row r="1008" spans="1:24">
      <c r="A1008" s="17" t="str">
        <f>VLOOKUP(C1008,'Current OBD'!$B$6:$K$2098,4,0)</f>
        <v>King</v>
      </c>
      <c r="B1008" s="17" t="str">
        <f>VLOOKUP(C1008,'Current OBD'!$B$6:$K$2098,3,0)</f>
        <v>17-415</v>
      </c>
      <c r="C1008" s="18">
        <v>661662</v>
      </c>
      <c r="D1008" s="8" t="s">
        <v>2187</v>
      </c>
      <c r="E1008" s="20" t="str">
        <f>IF(VLOOKUP(C1008,'Current OBD'!$B$6:$AL$2097,23,0)="Yes","PK"," ")</f>
        <v>PK</v>
      </c>
      <c r="F1008" s="20" t="str">
        <f>IF(VLOOKUP(C1008,'Current OBD'!$B$6:$AL$2097,24,0)="Yes","K"," ")</f>
        <v>K</v>
      </c>
      <c r="G1008" s="20" t="str">
        <f>IF(VLOOKUP(C1008,'Current OBD'!$B$6:$AL$2097,25,0)="Yes","1"," ")</f>
        <v>1</v>
      </c>
      <c r="H1008" s="20" t="str">
        <f>IF(VLOOKUP(C1008,'Current OBD'!$B$6:$AL$2097,26,0)="Yes","2"," ")</f>
        <v>2</v>
      </c>
      <c r="I1008" s="20" t="str">
        <f>IF(VLOOKUP(C1008,'Current OBD'!$B$6:$AL$2097,27,0)="Yes","3"," ")</f>
        <v>3</v>
      </c>
      <c r="J1008" s="20" t="str">
        <f>IF(VLOOKUP(C1008,'Current OBD'!$B$6:$AL$2097,28,0)="Yes","4"," ")</f>
        <v>4</v>
      </c>
      <c r="K1008" s="20" t="str">
        <f>IF(VLOOKUP(C1008,'Current OBD'!$B$6:$AL$2097,29,0)="Yes","5"," ")</f>
        <v>5</v>
      </c>
      <c r="L1008" s="20" t="str">
        <f>IF(VLOOKUP(C1008,'Current OBD'!$B$6:$AL$2097,30,0)="Yes","6"," ")</f>
        <v xml:space="preserve"> </v>
      </c>
      <c r="M1008" s="20" t="str">
        <f>IF(VLOOKUP(C1008,'Current OBD'!$B$6:$AL$2097,31,0)="Yes","7"," ")</f>
        <v xml:space="preserve"> </v>
      </c>
      <c r="N1008" s="20" t="str">
        <f>IF(VLOOKUP(C1008,'Current OBD'!$B$6:$AL$2097,32,0)="Yes","8"," ")</f>
        <v xml:space="preserve"> </v>
      </c>
      <c r="O1008" s="20" t="str">
        <f>IF(VLOOKUP(C1008,'Current OBD'!$B$6:$AL$2097,33,0)="Yes","9"," ")</f>
        <v xml:space="preserve"> </v>
      </c>
      <c r="P1008" s="20" t="str">
        <f>IF(VLOOKUP(C1008,'Current OBD'!$B$6:$AL$2097,34,0)="Yes","10"," ")</f>
        <v xml:space="preserve"> </v>
      </c>
      <c r="Q1008" s="20" t="str">
        <f>IF(VLOOKUP(C1008,'Current OBD'!$B$6:$AL$2097,35,0)="Yes","11"," ")</f>
        <v xml:space="preserve"> </v>
      </c>
      <c r="R1008" s="20" t="str">
        <f>IF(VLOOKUP(C1008,'Current OBD'!$B$6:$AL$2097,36,0)="Yes","12"," ")</f>
        <v xml:space="preserve"> </v>
      </c>
      <c r="S1008" s="44">
        <v>338</v>
      </c>
      <c r="T1008" s="44">
        <v>0</v>
      </c>
      <c r="U1008" s="44">
        <v>423</v>
      </c>
      <c r="V1008" s="12">
        <f t="shared" si="94"/>
        <v>0.79905437352245867</v>
      </c>
      <c r="W1008" s="12">
        <f t="shared" si="95"/>
        <v>0</v>
      </c>
      <c r="X1008" s="12">
        <f t="shared" si="93"/>
        <v>0.79905437352245867</v>
      </c>
    </row>
    <row r="1009" spans="1:24">
      <c r="A1009" s="17" t="str">
        <f>VLOOKUP(C1009,'Current OBD'!$B$6:$K$2098,4,0)</f>
        <v>King</v>
      </c>
      <c r="B1009" s="17" t="str">
        <f>VLOOKUP(C1009,'Current OBD'!$B$6:$K$2098,3,0)</f>
        <v>17-415</v>
      </c>
      <c r="C1009" s="18">
        <v>663987</v>
      </c>
      <c r="D1009" s="8" t="s">
        <v>2189</v>
      </c>
      <c r="E1009" s="20" t="str">
        <f>IF(VLOOKUP(C1009,'Current OBD'!$B$6:$AL$2097,23,0)="Yes","PK"," ")</f>
        <v xml:space="preserve"> </v>
      </c>
      <c r="F1009" s="20" t="str">
        <f>IF(VLOOKUP(C1009,'Current OBD'!$B$6:$AL$2097,24,0)="Yes","K"," ")</f>
        <v xml:space="preserve"> </v>
      </c>
      <c r="G1009" s="20" t="str">
        <f>IF(VLOOKUP(C1009,'Current OBD'!$B$6:$AL$2097,25,0)="Yes","1"," ")</f>
        <v xml:space="preserve"> </v>
      </c>
      <c r="H1009" s="20" t="str">
        <f>IF(VLOOKUP(C1009,'Current OBD'!$B$6:$AL$2097,26,0)="Yes","2"," ")</f>
        <v xml:space="preserve"> </v>
      </c>
      <c r="I1009" s="20" t="str">
        <f>IF(VLOOKUP(C1009,'Current OBD'!$B$6:$AL$2097,27,0)="Yes","3"," ")</f>
        <v xml:space="preserve"> </v>
      </c>
      <c r="J1009" s="20" t="str">
        <f>IF(VLOOKUP(C1009,'Current OBD'!$B$6:$AL$2097,28,0)="Yes","4"," ")</f>
        <v xml:space="preserve"> </v>
      </c>
      <c r="K1009" s="20" t="str">
        <f>IF(VLOOKUP(C1009,'Current OBD'!$B$6:$AL$2097,29,0)="Yes","5"," ")</f>
        <v xml:space="preserve"> </v>
      </c>
      <c r="L1009" s="20" t="str">
        <f>IF(VLOOKUP(C1009,'Current OBD'!$B$6:$AL$2097,30,0)="Yes","6"," ")</f>
        <v>6</v>
      </c>
      <c r="M1009" s="20" t="str">
        <f>IF(VLOOKUP(C1009,'Current OBD'!$B$6:$AL$2097,31,0)="Yes","7"," ")</f>
        <v>7</v>
      </c>
      <c r="N1009" s="20" t="str">
        <f>IF(VLOOKUP(C1009,'Current OBD'!$B$6:$AL$2097,32,0)="Yes","8"," ")</f>
        <v>8</v>
      </c>
      <c r="O1009" s="20" t="str">
        <f>IF(VLOOKUP(C1009,'Current OBD'!$B$6:$AL$2097,33,0)="Yes","9"," ")</f>
        <v xml:space="preserve"> </v>
      </c>
      <c r="P1009" s="20" t="str">
        <f>IF(VLOOKUP(C1009,'Current OBD'!$B$6:$AL$2097,34,0)="Yes","10"," ")</f>
        <v xml:space="preserve"> </v>
      </c>
      <c r="Q1009" s="20" t="str">
        <f>IF(VLOOKUP(C1009,'Current OBD'!$B$6:$AL$2097,35,0)="Yes","11"," ")</f>
        <v xml:space="preserve"> </v>
      </c>
      <c r="R1009" s="20" t="str">
        <f>IF(VLOOKUP(C1009,'Current OBD'!$B$6:$AL$2097,36,0)="Yes","12"," ")</f>
        <v xml:space="preserve"> </v>
      </c>
      <c r="S1009" s="44">
        <v>529</v>
      </c>
      <c r="T1009" s="44">
        <v>0</v>
      </c>
      <c r="U1009" s="44">
        <v>775</v>
      </c>
      <c r="V1009" s="12">
        <f t="shared" si="94"/>
        <v>0.68258064516129036</v>
      </c>
      <c r="W1009" s="12">
        <f t="shared" si="95"/>
        <v>0</v>
      </c>
      <c r="X1009" s="12">
        <f t="shared" si="93"/>
        <v>0.68258064516129036</v>
      </c>
    </row>
    <row r="1010" spans="1:24">
      <c r="A1010" s="17" t="str">
        <f>VLOOKUP(C1010,'Current OBD'!$B$6:$K$2098,4,0)</f>
        <v>King</v>
      </c>
      <c r="B1010" s="17" t="str">
        <f>VLOOKUP(C1010,'Current OBD'!$B$6:$K$2098,3,0)</f>
        <v>17-415</v>
      </c>
      <c r="C1010" s="18">
        <v>661663</v>
      </c>
      <c r="D1010" s="8" t="s">
        <v>2192</v>
      </c>
      <c r="E1010" s="20" t="str">
        <f>IF(VLOOKUP(C1010,'Current OBD'!$B$6:$AL$2097,23,0)="Yes","PK"," ")</f>
        <v>PK</v>
      </c>
      <c r="F1010" s="20" t="str">
        <f>IF(VLOOKUP(C1010,'Current OBD'!$B$6:$AL$2097,24,0)="Yes","K"," ")</f>
        <v>K</v>
      </c>
      <c r="G1010" s="20" t="str">
        <f>IF(VLOOKUP(C1010,'Current OBD'!$B$6:$AL$2097,25,0)="Yes","1"," ")</f>
        <v>1</v>
      </c>
      <c r="H1010" s="20" t="str">
        <f>IF(VLOOKUP(C1010,'Current OBD'!$B$6:$AL$2097,26,0)="Yes","2"," ")</f>
        <v>2</v>
      </c>
      <c r="I1010" s="20" t="str">
        <f>IF(VLOOKUP(C1010,'Current OBD'!$B$6:$AL$2097,27,0)="Yes","3"," ")</f>
        <v>3</v>
      </c>
      <c r="J1010" s="20" t="str">
        <f>IF(VLOOKUP(C1010,'Current OBD'!$B$6:$AL$2097,28,0)="Yes","4"," ")</f>
        <v>4</v>
      </c>
      <c r="K1010" s="20" t="str">
        <f>IF(VLOOKUP(C1010,'Current OBD'!$B$6:$AL$2097,29,0)="Yes","5"," ")</f>
        <v>5</v>
      </c>
      <c r="L1010" s="20" t="str">
        <f>IF(VLOOKUP(C1010,'Current OBD'!$B$6:$AL$2097,30,0)="Yes","6"," ")</f>
        <v xml:space="preserve"> </v>
      </c>
      <c r="M1010" s="20" t="str">
        <f>IF(VLOOKUP(C1010,'Current OBD'!$B$6:$AL$2097,31,0)="Yes","7"," ")</f>
        <v xml:space="preserve"> </v>
      </c>
      <c r="N1010" s="20" t="str">
        <f>IF(VLOOKUP(C1010,'Current OBD'!$B$6:$AL$2097,32,0)="Yes","8"," ")</f>
        <v xml:space="preserve"> </v>
      </c>
      <c r="O1010" s="20" t="str">
        <f>IF(VLOOKUP(C1010,'Current OBD'!$B$6:$AL$2097,33,0)="Yes","9"," ")</f>
        <v xml:space="preserve"> </v>
      </c>
      <c r="P1010" s="20" t="str">
        <f>IF(VLOOKUP(C1010,'Current OBD'!$B$6:$AL$2097,34,0)="Yes","10"," ")</f>
        <v xml:space="preserve"> </v>
      </c>
      <c r="Q1010" s="20" t="str">
        <f>IF(VLOOKUP(C1010,'Current OBD'!$B$6:$AL$2097,35,0)="Yes","11"," ")</f>
        <v xml:space="preserve"> </v>
      </c>
      <c r="R1010" s="20" t="str">
        <f>IF(VLOOKUP(C1010,'Current OBD'!$B$6:$AL$2097,36,0)="Yes","12"," ")</f>
        <v xml:space="preserve"> </v>
      </c>
      <c r="S1010" s="44">
        <v>192</v>
      </c>
      <c r="T1010" s="44">
        <v>0</v>
      </c>
      <c r="U1010" s="44">
        <v>409</v>
      </c>
      <c r="V1010" s="12">
        <f t="shared" si="94"/>
        <v>0.46943765281173594</v>
      </c>
      <c r="W1010" s="12">
        <f t="shared" si="95"/>
        <v>0</v>
      </c>
      <c r="X1010" s="12">
        <f t="shared" si="93"/>
        <v>0.46943765281173594</v>
      </c>
    </row>
    <row r="1011" spans="1:24">
      <c r="A1011" s="17" t="str">
        <f>VLOOKUP(C1011,'Current OBD'!$B$6:$K$2098,4,0)</f>
        <v>King</v>
      </c>
      <c r="B1011" s="17" t="str">
        <f>VLOOKUP(C1011,'Current OBD'!$B$6:$K$2098,3,0)</f>
        <v>17-415</v>
      </c>
      <c r="C1011" s="18">
        <v>663988</v>
      </c>
      <c r="D1011" s="8" t="s">
        <v>2194</v>
      </c>
      <c r="E1011" s="20" t="str">
        <f>IF(VLOOKUP(C1011,'Current OBD'!$B$6:$AL$2097,23,0)="Yes","PK"," ")</f>
        <v xml:space="preserve"> </v>
      </c>
      <c r="F1011" s="20" t="str">
        <f>IF(VLOOKUP(C1011,'Current OBD'!$B$6:$AL$2097,24,0)="Yes","K"," ")</f>
        <v xml:space="preserve"> </v>
      </c>
      <c r="G1011" s="20" t="str">
        <f>IF(VLOOKUP(C1011,'Current OBD'!$B$6:$AL$2097,25,0)="Yes","1"," ")</f>
        <v xml:space="preserve"> </v>
      </c>
      <c r="H1011" s="20" t="str">
        <f>IF(VLOOKUP(C1011,'Current OBD'!$B$6:$AL$2097,26,0)="Yes","2"," ")</f>
        <v xml:space="preserve"> </v>
      </c>
      <c r="I1011" s="20" t="str">
        <f>IF(VLOOKUP(C1011,'Current OBD'!$B$6:$AL$2097,27,0)="Yes","3"," ")</f>
        <v xml:space="preserve"> </v>
      </c>
      <c r="J1011" s="20" t="str">
        <f>IF(VLOOKUP(C1011,'Current OBD'!$B$6:$AL$2097,28,0)="Yes","4"," ")</f>
        <v xml:space="preserve"> </v>
      </c>
      <c r="K1011" s="20" t="str">
        <f>IF(VLOOKUP(C1011,'Current OBD'!$B$6:$AL$2097,29,0)="Yes","5"," ")</f>
        <v xml:space="preserve"> </v>
      </c>
      <c r="L1011" s="20" t="str">
        <f>IF(VLOOKUP(C1011,'Current OBD'!$B$6:$AL$2097,30,0)="Yes","6"," ")</f>
        <v>6</v>
      </c>
      <c r="M1011" s="20" t="str">
        <f>IF(VLOOKUP(C1011,'Current OBD'!$B$6:$AL$2097,31,0)="Yes","7"," ")</f>
        <v>7</v>
      </c>
      <c r="N1011" s="20" t="str">
        <f>IF(VLOOKUP(C1011,'Current OBD'!$B$6:$AL$2097,32,0)="Yes","8"," ")</f>
        <v>8</v>
      </c>
      <c r="O1011" s="20" t="str">
        <f>IF(VLOOKUP(C1011,'Current OBD'!$B$6:$AL$2097,33,0)="Yes","9"," ")</f>
        <v xml:space="preserve"> </v>
      </c>
      <c r="P1011" s="20" t="str">
        <f>IF(VLOOKUP(C1011,'Current OBD'!$B$6:$AL$2097,34,0)="Yes","10"," ")</f>
        <v xml:space="preserve"> </v>
      </c>
      <c r="Q1011" s="20" t="str">
        <f>IF(VLOOKUP(C1011,'Current OBD'!$B$6:$AL$2097,35,0)="Yes","11"," ")</f>
        <v xml:space="preserve"> </v>
      </c>
      <c r="R1011" s="20" t="str">
        <f>IF(VLOOKUP(C1011,'Current OBD'!$B$6:$AL$2097,36,0)="Yes","12"," ")</f>
        <v xml:space="preserve"> </v>
      </c>
      <c r="S1011" s="44">
        <v>375</v>
      </c>
      <c r="T1011" s="44">
        <v>0</v>
      </c>
      <c r="U1011" s="44">
        <v>655</v>
      </c>
      <c r="V1011" s="12">
        <f t="shared" si="94"/>
        <v>0.5725190839694656</v>
      </c>
      <c r="W1011" s="12">
        <f t="shared" si="95"/>
        <v>0</v>
      </c>
      <c r="X1011" s="12">
        <f t="shared" si="93"/>
        <v>0.5725190839694656</v>
      </c>
    </row>
    <row r="1012" spans="1:24">
      <c r="A1012" s="17" t="str">
        <f>VLOOKUP(C1012,'Current OBD'!$B$6:$K$2098,4,0)</f>
        <v>King</v>
      </c>
      <c r="B1012" s="17" t="str">
        <f>VLOOKUP(C1012,'Current OBD'!$B$6:$K$2098,3,0)</f>
        <v>17-415</v>
      </c>
      <c r="C1012" s="18">
        <v>663989</v>
      </c>
      <c r="D1012" s="8" t="s">
        <v>2196</v>
      </c>
      <c r="E1012" s="20" t="str">
        <f>IF(VLOOKUP(C1012,'Current OBD'!$B$6:$AL$2097,23,0)="Yes","PK"," ")</f>
        <v xml:space="preserve"> </v>
      </c>
      <c r="F1012" s="20" t="str">
        <f>IF(VLOOKUP(C1012,'Current OBD'!$B$6:$AL$2097,24,0)="Yes","K"," ")</f>
        <v xml:space="preserve"> </v>
      </c>
      <c r="G1012" s="20" t="str">
        <f>IF(VLOOKUP(C1012,'Current OBD'!$B$6:$AL$2097,25,0)="Yes","1"," ")</f>
        <v xml:space="preserve"> </v>
      </c>
      <c r="H1012" s="20" t="str">
        <f>IF(VLOOKUP(C1012,'Current OBD'!$B$6:$AL$2097,26,0)="Yes","2"," ")</f>
        <v xml:space="preserve"> </v>
      </c>
      <c r="I1012" s="20" t="str">
        <f>IF(VLOOKUP(C1012,'Current OBD'!$B$6:$AL$2097,27,0)="Yes","3"," ")</f>
        <v xml:space="preserve"> </v>
      </c>
      <c r="J1012" s="20" t="str">
        <f>IF(VLOOKUP(C1012,'Current OBD'!$B$6:$AL$2097,28,0)="Yes","4"," ")</f>
        <v xml:space="preserve"> </v>
      </c>
      <c r="K1012" s="20" t="str">
        <f>IF(VLOOKUP(C1012,'Current OBD'!$B$6:$AL$2097,29,0)="Yes","5"," ")</f>
        <v xml:space="preserve"> </v>
      </c>
      <c r="L1012" s="20" t="str">
        <f>IF(VLOOKUP(C1012,'Current OBD'!$B$6:$AL$2097,30,0)="Yes","6"," ")</f>
        <v>6</v>
      </c>
      <c r="M1012" s="20" t="str">
        <f>IF(VLOOKUP(C1012,'Current OBD'!$B$6:$AL$2097,31,0)="Yes","7"," ")</f>
        <v>7</v>
      </c>
      <c r="N1012" s="20" t="str">
        <f>IF(VLOOKUP(C1012,'Current OBD'!$B$6:$AL$2097,32,0)="Yes","8"," ")</f>
        <v>8</v>
      </c>
      <c r="O1012" s="20" t="str">
        <f>IF(VLOOKUP(C1012,'Current OBD'!$B$6:$AL$2097,33,0)="Yes","9"," ")</f>
        <v xml:space="preserve"> </v>
      </c>
      <c r="P1012" s="20" t="str">
        <f>IF(VLOOKUP(C1012,'Current OBD'!$B$6:$AL$2097,34,0)="Yes","10"," ")</f>
        <v xml:space="preserve"> </v>
      </c>
      <c r="Q1012" s="20" t="str">
        <f>IF(VLOOKUP(C1012,'Current OBD'!$B$6:$AL$2097,35,0)="Yes","11"," ")</f>
        <v xml:space="preserve"> </v>
      </c>
      <c r="R1012" s="20" t="str">
        <f>IF(VLOOKUP(C1012,'Current OBD'!$B$6:$AL$2097,36,0)="Yes","12"," ")</f>
        <v xml:space="preserve"> </v>
      </c>
      <c r="S1012" s="44">
        <v>746</v>
      </c>
      <c r="T1012" s="44">
        <v>0</v>
      </c>
      <c r="U1012" s="44">
        <v>835</v>
      </c>
      <c r="V1012" s="12">
        <f t="shared" si="94"/>
        <v>0.89341317365269457</v>
      </c>
      <c r="W1012" s="12">
        <f t="shared" si="95"/>
        <v>0</v>
      </c>
      <c r="X1012" s="12">
        <f t="shared" si="93"/>
        <v>0.89341317365269457</v>
      </c>
    </row>
    <row r="1013" spans="1:24">
      <c r="A1013" s="17" t="str">
        <f>VLOOKUP(C1013,'Current OBD'!$B$6:$K$2098,4,0)</f>
        <v>King</v>
      </c>
      <c r="B1013" s="17" t="str">
        <f>VLOOKUP(C1013,'Current OBD'!$B$6:$K$2098,3,0)</f>
        <v>17-415</v>
      </c>
      <c r="C1013" s="18">
        <v>665512</v>
      </c>
      <c r="D1013" s="8" t="s">
        <v>2198</v>
      </c>
      <c r="E1013" s="20" t="str">
        <f>IF(VLOOKUP(C1013,'Current OBD'!$B$6:$AL$2097,23,0)="Yes","PK"," ")</f>
        <v xml:space="preserve"> </v>
      </c>
      <c r="F1013" s="20" t="str">
        <f>IF(VLOOKUP(C1013,'Current OBD'!$B$6:$AL$2097,24,0)="Yes","K"," ")</f>
        <v>K</v>
      </c>
      <c r="G1013" s="20" t="str">
        <f>IF(VLOOKUP(C1013,'Current OBD'!$B$6:$AL$2097,25,0)="Yes","1"," ")</f>
        <v>1</v>
      </c>
      <c r="H1013" s="20" t="str">
        <f>IF(VLOOKUP(C1013,'Current OBD'!$B$6:$AL$2097,26,0)="Yes","2"," ")</f>
        <v>2</v>
      </c>
      <c r="I1013" s="20" t="str">
        <f>IF(VLOOKUP(C1013,'Current OBD'!$B$6:$AL$2097,27,0)="Yes","3"," ")</f>
        <v>3</v>
      </c>
      <c r="J1013" s="20" t="str">
        <f>IF(VLOOKUP(C1013,'Current OBD'!$B$6:$AL$2097,28,0)="Yes","4"," ")</f>
        <v>4</v>
      </c>
      <c r="K1013" s="20" t="str">
        <f>IF(VLOOKUP(C1013,'Current OBD'!$B$6:$AL$2097,29,0)="Yes","5"," ")</f>
        <v>5</v>
      </c>
      <c r="L1013" s="20" t="str">
        <f>IF(VLOOKUP(C1013,'Current OBD'!$B$6:$AL$2097,30,0)="Yes","6"," ")</f>
        <v xml:space="preserve"> </v>
      </c>
      <c r="M1013" s="20" t="str">
        <f>IF(VLOOKUP(C1013,'Current OBD'!$B$6:$AL$2097,31,0)="Yes","7"," ")</f>
        <v xml:space="preserve"> </v>
      </c>
      <c r="N1013" s="20" t="str">
        <f>IF(VLOOKUP(C1013,'Current OBD'!$B$6:$AL$2097,32,0)="Yes","8"," ")</f>
        <v xml:space="preserve"> </v>
      </c>
      <c r="O1013" s="20" t="str">
        <f>IF(VLOOKUP(C1013,'Current OBD'!$B$6:$AL$2097,33,0)="Yes","9"," ")</f>
        <v xml:space="preserve"> </v>
      </c>
      <c r="P1013" s="20" t="str">
        <f>IF(VLOOKUP(C1013,'Current OBD'!$B$6:$AL$2097,34,0)="Yes","10"," ")</f>
        <v xml:space="preserve"> </v>
      </c>
      <c r="Q1013" s="20" t="str">
        <f>IF(VLOOKUP(C1013,'Current OBD'!$B$6:$AL$2097,35,0)="Yes","11"," ")</f>
        <v xml:space="preserve"> </v>
      </c>
      <c r="R1013" s="20" t="str">
        <f>IF(VLOOKUP(C1013,'Current OBD'!$B$6:$AL$2097,36,0)="Yes","12"," ")</f>
        <v xml:space="preserve"> </v>
      </c>
      <c r="S1013" s="44">
        <v>414</v>
      </c>
      <c r="T1013" s="44">
        <v>0</v>
      </c>
      <c r="U1013" s="44">
        <v>469</v>
      </c>
      <c r="V1013" s="12">
        <f t="shared" si="94"/>
        <v>0.88272921108742008</v>
      </c>
      <c r="W1013" s="12">
        <f t="shared" si="95"/>
        <v>0</v>
      </c>
      <c r="X1013" s="12">
        <f t="shared" si="93"/>
        <v>0.88272921108742008</v>
      </c>
    </row>
    <row r="1014" spans="1:24">
      <c r="A1014" s="17" t="str">
        <f>VLOOKUP(C1014,'Current OBD'!$B$6:$K$2098,4,0)</f>
        <v>King</v>
      </c>
      <c r="B1014" s="17" t="str">
        <f>VLOOKUP(C1014,'Current OBD'!$B$6:$K$2098,3,0)</f>
        <v>17-415</v>
      </c>
      <c r="C1014" s="18">
        <v>661665</v>
      </c>
      <c r="D1014" s="8" t="s">
        <v>2200</v>
      </c>
      <c r="E1014" s="20" t="str">
        <f>IF(VLOOKUP(C1014,'Current OBD'!$B$6:$AL$2097,23,0)="Yes","PK"," ")</f>
        <v xml:space="preserve"> </v>
      </c>
      <c r="F1014" s="20" t="str">
        <f>IF(VLOOKUP(C1014,'Current OBD'!$B$6:$AL$2097,24,0)="Yes","K"," ")</f>
        <v>K</v>
      </c>
      <c r="G1014" s="20" t="str">
        <f>IF(VLOOKUP(C1014,'Current OBD'!$B$6:$AL$2097,25,0)="Yes","1"," ")</f>
        <v>1</v>
      </c>
      <c r="H1014" s="20" t="str">
        <f>IF(VLOOKUP(C1014,'Current OBD'!$B$6:$AL$2097,26,0)="Yes","2"," ")</f>
        <v>2</v>
      </c>
      <c r="I1014" s="20" t="str">
        <f>IF(VLOOKUP(C1014,'Current OBD'!$B$6:$AL$2097,27,0)="Yes","3"," ")</f>
        <v>3</v>
      </c>
      <c r="J1014" s="20" t="str">
        <f>IF(VLOOKUP(C1014,'Current OBD'!$B$6:$AL$2097,28,0)="Yes","4"," ")</f>
        <v>4</v>
      </c>
      <c r="K1014" s="20" t="str">
        <f>IF(VLOOKUP(C1014,'Current OBD'!$B$6:$AL$2097,29,0)="Yes","5"," ")</f>
        <v>5</v>
      </c>
      <c r="L1014" s="20" t="str">
        <f>IF(VLOOKUP(C1014,'Current OBD'!$B$6:$AL$2097,30,0)="Yes","6"," ")</f>
        <v xml:space="preserve"> </v>
      </c>
      <c r="M1014" s="20" t="str">
        <f>IF(VLOOKUP(C1014,'Current OBD'!$B$6:$AL$2097,31,0)="Yes","7"," ")</f>
        <v xml:space="preserve"> </v>
      </c>
      <c r="N1014" s="20" t="str">
        <f>IF(VLOOKUP(C1014,'Current OBD'!$B$6:$AL$2097,32,0)="Yes","8"," ")</f>
        <v xml:space="preserve"> </v>
      </c>
      <c r="O1014" s="20" t="str">
        <f>IF(VLOOKUP(C1014,'Current OBD'!$B$6:$AL$2097,33,0)="Yes","9"," ")</f>
        <v xml:space="preserve"> </v>
      </c>
      <c r="P1014" s="20" t="str">
        <f>IF(VLOOKUP(C1014,'Current OBD'!$B$6:$AL$2097,34,0)="Yes","10"," ")</f>
        <v xml:space="preserve"> </v>
      </c>
      <c r="Q1014" s="20" t="str">
        <f>IF(VLOOKUP(C1014,'Current OBD'!$B$6:$AL$2097,35,0)="Yes","11"," ")</f>
        <v xml:space="preserve"> </v>
      </c>
      <c r="R1014" s="20" t="str">
        <f>IF(VLOOKUP(C1014,'Current OBD'!$B$6:$AL$2097,36,0)="Yes","12"," ")</f>
        <v xml:space="preserve"> </v>
      </c>
      <c r="S1014" s="44">
        <v>408</v>
      </c>
      <c r="T1014" s="44">
        <v>0</v>
      </c>
      <c r="U1014" s="44">
        <v>493</v>
      </c>
      <c r="V1014" s="12">
        <f t="shared" si="94"/>
        <v>0.82758620689655171</v>
      </c>
      <c r="W1014" s="12">
        <f t="shared" si="95"/>
        <v>0</v>
      </c>
      <c r="X1014" s="12">
        <f t="shared" si="93"/>
        <v>0.82758620689655171</v>
      </c>
    </row>
    <row r="1015" spans="1:24">
      <c r="A1015" s="17" t="str">
        <f>VLOOKUP(C1015,'Current OBD'!$B$6:$K$2098,4,0)</f>
        <v>King</v>
      </c>
      <c r="B1015" s="17" t="str">
        <f>VLOOKUP(C1015,'Current OBD'!$B$6:$K$2098,3,0)</f>
        <v>17-415</v>
      </c>
      <c r="C1015" s="18">
        <v>661680</v>
      </c>
      <c r="D1015" s="8" t="s">
        <v>2202</v>
      </c>
      <c r="E1015" s="20" t="str">
        <f>IF(VLOOKUP(C1015,'Current OBD'!$B$6:$AL$2097,23,0)="Yes","PK"," ")</f>
        <v xml:space="preserve"> </v>
      </c>
      <c r="F1015" s="20" t="str">
        <f>IF(VLOOKUP(C1015,'Current OBD'!$B$6:$AL$2097,24,0)="Yes","K"," ")</f>
        <v xml:space="preserve"> </v>
      </c>
      <c r="G1015" s="20" t="str">
        <f>IF(VLOOKUP(C1015,'Current OBD'!$B$6:$AL$2097,25,0)="Yes","1"," ")</f>
        <v xml:space="preserve"> </v>
      </c>
      <c r="H1015" s="20" t="str">
        <f>IF(VLOOKUP(C1015,'Current OBD'!$B$6:$AL$2097,26,0)="Yes","2"," ")</f>
        <v xml:space="preserve"> </v>
      </c>
      <c r="I1015" s="20" t="str">
        <f>IF(VLOOKUP(C1015,'Current OBD'!$B$6:$AL$2097,27,0)="Yes","3"," ")</f>
        <v xml:space="preserve"> </v>
      </c>
      <c r="J1015" s="20" t="str">
        <f>IF(VLOOKUP(C1015,'Current OBD'!$B$6:$AL$2097,28,0)="Yes","4"," ")</f>
        <v xml:space="preserve"> </v>
      </c>
      <c r="K1015" s="20" t="str">
        <f>IF(VLOOKUP(C1015,'Current OBD'!$B$6:$AL$2097,29,0)="Yes","5"," ")</f>
        <v xml:space="preserve"> </v>
      </c>
      <c r="L1015" s="20" t="str">
        <f>IF(VLOOKUP(C1015,'Current OBD'!$B$6:$AL$2097,30,0)="Yes","6"," ")</f>
        <v>6</v>
      </c>
      <c r="M1015" s="20" t="str">
        <f>IF(VLOOKUP(C1015,'Current OBD'!$B$6:$AL$2097,31,0)="Yes","7"," ")</f>
        <v>7</v>
      </c>
      <c r="N1015" s="20" t="str">
        <f>IF(VLOOKUP(C1015,'Current OBD'!$B$6:$AL$2097,32,0)="Yes","8"," ")</f>
        <v>8</v>
      </c>
      <c r="O1015" s="20" t="str">
        <f>IF(VLOOKUP(C1015,'Current OBD'!$B$6:$AL$2097,33,0)="Yes","9"," ")</f>
        <v xml:space="preserve"> </v>
      </c>
      <c r="P1015" s="20" t="str">
        <f>IF(VLOOKUP(C1015,'Current OBD'!$B$6:$AL$2097,34,0)="Yes","10"," ")</f>
        <v xml:space="preserve"> </v>
      </c>
      <c r="Q1015" s="20" t="str">
        <f>IF(VLOOKUP(C1015,'Current OBD'!$B$6:$AL$2097,35,0)="Yes","11"," ")</f>
        <v xml:space="preserve"> </v>
      </c>
      <c r="R1015" s="20" t="str">
        <f>IF(VLOOKUP(C1015,'Current OBD'!$B$6:$AL$2097,36,0)="Yes","12"," ")</f>
        <v xml:space="preserve"> </v>
      </c>
      <c r="S1015" s="44">
        <v>255</v>
      </c>
      <c r="T1015" s="44">
        <v>0</v>
      </c>
      <c r="U1015" s="44">
        <v>894</v>
      </c>
      <c r="V1015" s="12">
        <f t="shared" si="94"/>
        <v>0.28523489932885904</v>
      </c>
      <c r="W1015" s="12">
        <f t="shared" si="95"/>
        <v>0</v>
      </c>
      <c r="X1015" s="12">
        <f t="shared" si="93"/>
        <v>0.28523489932885904</v>
      </c>
    </row>
    <row r="1016" spans="1:24">
      <c r="A1016" s="17" t="str">
        <f>VLOOKUP(C1016,'Current OBD'!$B$6:$K$2098,4,0)</f>
        <v>King</v>
      </c>
      <c r="B1016" s="17" t="str">
        <f>VLOOKUP(C1016,'Current OBD'!$B$6:$K$2098,3,0)</f>
        <v>17-415</v>
      </c>
      <c r="C1016" s="18">
        <v>661666</v>
      </c>
      <c r="D1016" s="8" t="s">
        <v>1576</v>
      </c>
      <c r="E1016" s="20" t="str">
        <f>IF(VLOOKUP(C1016,'Current OBD'!$B$6:$AL$2097,23,0)="Yes","PK"," ")</f>
        <v xml:space="preserve"> </v>
      </c>
      <c r="F1016" s="20" t="str">
        <f>IF(VLOOKUP(C1016,'Current OBD'!$B$6:$AL$2097,24,0)="Yes","K"," ")</f>
        <v>K</v>
      </c>
      <c r="G1016" s="20" t="str">
        <f>IF(VLOOKUP(C1016,'Current OBD'!$B$6:$AL$2097,25,0)="Yes","1"," ")</f>
        <v>1</v>
      </c>
      <c r="H1016" s="20" t="str">
        <f>IF(VLOOKUP(C1016,'Current OBD'!$B$6:$AL$2097,26,0)="Yes","2"," ")</f>
        <v>2</v>
      </c>
      <c r="I1016" s="20" t="str">
        <f>IF(VLOOKUP(C1016,'Current OBD'!$B$6:$AL$2097,27,0)="Yes","3"," ")</f>
        <v>3</v>
      </c>
      <c r="J1016" s="20" t="str">
        <f>IF(VLOOKUP(C1016,'Current OBD'!$B$6:$AL$2097,28,0)="Yes","4"," ")</f>
        <v>4</v>
      </c>
      <c r="K1016" s="20" t="str">
        <f>IF(VLOOKUP(C1016,'Current OBD'!$B$6:$AL$2097,29,0)="Yes","5"," ")</f>
        <v>5</v>
      </c>
      <c r="L1016" s="20" t="str">
        <f>IF(VLOOKUP(C1016,'Current OBD'!$B$6:$AL$2097,30,0)="Yes","6"," ")</f>
        <v xml:space="preserve"> </v>
      </c>
      <c r="M1016" s="20" t="str">
        <f>IF(VLOOKUP(C1016,'Current OBD'!$B$6:$AL$2097,31,0)="Yes","7"," ")</f>
        <v xml:space="preserve"> </v>
      </c>
      <c r="N1016" s="20" t="str">
        <f>IF(VLOOKUP(C1016,'Current OBD'!$B$6:$AL$2097,32,0)="Yes","8"," ")</f>
        <v xml:space="preserve"> </v>
      </c>
      <c r="O1016" s="20" t="str">
        <f>IF(VLOOKUP(C1016,'Current OBD'!$B$6:$AL$2097,33,0)="Yes","9"," ")</f>
        <v xml:space="preserve"> </v>
      </c>
      <c r="P1016" s="20" t="str">
        <f>IF(VLOOKUP(C1016,'Current OBD'!$B$6:$AL$2097,34,0)="Yes","10"," ")</f>
        <v xml:space="preserve"> </v>
      </c>
      <c r="Q1016" s="20" t="str">
        <f>IF(VLOOKUP(C1016,'Current OBD'!$B$6:$AL$2097,35,0)="Yes","11"," ")</f>
        <v xml:space="preserve"> </v>
      </c>
      <c r="R1016" s="20" t="str">
        <f>IF(VLOOKUP(C1016,'Current OBD'!$B$6:$AL$2097,36,0)="Yes","12"," ")</f>
        <v xml:space="preserve"> </v>
      </c>
      <c r="S1016" s="44">
        <v>388</v>
      </c>
      <c r="T1016" s="44">
        <v>0</v>
      </c>
      <c r="U1016" s="44">
        <v>439</v>
      </c>
      <c r="V1016" s="12">
        <f t="shared" si="94"/>
        <v>0.88382687927107062</v>
      </c>
      <c r="W1016" s="12">
        <f t="shared" si="95"/>
        <v>0</v>
      </c>
      <c r="X1016" s="12">
        <f t="shared" si="93"/>
        <v>0.88382687927107062</v>
      </c>
    </row>
    <row r="1017" spans="1:24">
      <c r="A1017" s="17" t="str">
        <f>VLOOKUP(C1017,'Current OBD'!$B$6:$K$2098,4,0)</f>
        <v>King</v>
      </c>
      <c r="B1017" s="17" t="str">
        <f>VLOOKUP(C1017,'Current OBD'!$B$6:$K$2098,3,0)</f>
        <v>17-415</v>
      </c>
      <c r="C1017" s="18">
        <v>661667</v>
      </c>
      <c r="D1017" s="8" t="s">
        <v>2205</v>
      </c>
      <c r="E1017" s="20" t="str">
        <f>IF(VLOOKUP(C1017,'Current OBD'!$B$6:$AL$2097,23,0)="Yes","PK"," ")</f>
        <v>PK</v>
      </c>
      <c r="F1017" s="20" t="str">
        <f>IF(VLOOKUP(C1017,'Current OBD'!$B$6:$AL$2097,24,0)="Yes","K"," ")</f>
        <v>K</v>
      </c>
      <c r="G1017" s="20" t="str">
        <f>IF(VLOOKUP(C1017,'Current OBD'!$B$6:$AL$2097,25,0)="Yes","1"," ")</f>
        <v>1</v>
      </c>
      <c r="H1017" s="20" t="str">
        <f>IF(VLOOKUP(C1017,'Current OBD'!$B$6:$AL$2097,26,0)="Yes","2"," ")</f>
        <v>2</v>
      </c>
      <c r="I1017" s="20" t="str">
        <f>IF(VLOOKUP(C1017,'Current OBD'!$B$6:$AL$2097,27,0)="Yes","3"," ")</f>
        <v>3</v>
      </c>
      <c r="J1017" s="20" t="str">
        <f>IF(VLOOKUP(C1017,'Current OBD'!$B$6:$AL$2097,28,0)="Yes","4"," ")</f>
        <v>4</v>
      </c>
      <c r="K1017" s="20" t="str">
        <f>IF(VLOOKUP(C1017,'Current OBD'!$B$6:$AL$2097,29,0)="Yes","5"," ")</f>
        <v>5</v>
      </c>
      <c r="L1017" s="20" t="str">
        <f>IF(VLOOKUP(C1017,'Current OBD'!$B$6:$AL$2097,30,0)="Yes","6"," ")</f>
        <v xml:space="preserve"> </v>
      </c>
      <c r="M1017" s="20" t="str">
        <f>IF(VLOOKUP(C1017,'Current OBD'!$B$6:$AL$2097,31,0)="Yes","7"," ")</f>
        <v xml:space="preserve"> </v>
      </c>
      <c r="N1017" s="20" t="str">
        <f>IF(VLOOKUP(C1017,'Current OBD'!$B$6:$AL$2097,32,0)="Yes","8"," ")</f>
        <v xml:space="preserve"> </v>
      </c>
      <c r="O1017" s="20" t="str">
        <f>IF(VLOOKUP(C1017,'Current OBD'!$B$6:$AL$2097,33,0)="Yes","9"," ")</f>
        <v xml:space="preserve"> </v>
      </c>
      <c r="P1017" s="20" t="str">
        <f>IF(VLOOKUP(C1017,'Current OBD'!$B$6:$AL$2097,34,0)="Yes","10"," ")</f>
        <v xml:space="preserve"> </v>
      </c>
      <c r="Q1017" s="20" t="str">
        <f>IF(VLOOKUP(C1017,'Current OBD'!$B$6:$AL$2097,35,0)="Yes","11"," ")</f>
        <v xml:space="preserve"> </v>
      </c>
      <c r="R1017" s="20" t="str">
        <f>IF(VLOOKUP(C1017,'Current OBD'!$B$6:$AL$2097,36,0)="Yes","12"," ")</f>
        <v xml:space="preserve"> </v>
      </c>
      <c r="S1017" s="44">
        <v>387</v>
      </c>
      <c r="T1017" s="44">
        <v>0</v>
      </c>
      <c r="U1017" s="44">
        <v>482</v>
      </c>
      <c r="V1017" s="12">
        <f t="shared" si="94"/>
        <v>0.80290456431535273</v>
      </c>
      <c r="W1017" s="12">
        <f t="shared" si="95"/>
        <v>0</v>
      </c>
      <c r="X1017" s="12">
        <f t="shared" si="93"/>
        <v>0.80290456431535273</v>
      </c>
    </row>
    <row r="1018" spans="1:24">
      <c r="A1018" s="17" t="str">
        <f>VLOOKUP(C1018,'Current OBD'!$B$6:$K$2098,4,0)</f>
        <v>King</v>
      </c>
      <c r="B1018" s="17" t="str">
        <f>VLOOKUP(C1018,'Current OBD'!$B$6:$K$2098,3,0)</f>
        <v>17-415</v>
      </c>
      <c r="C1018" s="18">
        <v>663787</v>
      </c>
      <c r="D1018" s="8" t="s">
        <v>2207</v>
      </c>
      <c r="E1018" s="20" t="str">
        <f>IF(VLOOKUP(C1018,'Current OBD'!$B$6:$AL$2097,23,0)="Yes","PK"," ")</f>
        <v xml:space="preserve"> </v>
      </c>
      <c r="F1018" s="20" t="str">
        <f>IF(VLOOKUP(C1018,'Current OBD'!$B$6:$AL$2097,24,0)="Yes","K"," ")</f>
        <v>K</v>
      </c>
      <c r="G1018" s="20" t="str">
        <f>IF(VLOOKUP(C1018,'Current OBD'!$B$6:$AL$2097,25,0)="Yes","1"," ")</f>
        <v>1</v>
      </c>
      <c r="H1018" s="20" t="str">
        <f>IF(VLOOKUP(C1018,'Current OBD'!$B$6:$AL$2097,26,0)="Yes","2"," ")</f>
        <v>2</v>
      </c>
      <c r="I1018" s="20" t="str">
        <f>IF(VLOOKUP(C1018,'Current OBD'!$B$6:$AL$2097,27,0)="Yes","3"," ")</f>
        <v>3</v>
      </c>
      <c r="J1018" s="20" t="str">
        <f>IF(VLOOKUP(C1018,'Current OBD'!$B$6:$AL$2097,28,0)="Yes","4"," ")</f>
        <v>4</v>
      </c>
      <c r="K1018" s="20" t="str">
        <f>IF(VLOOKUP(C1018,'Current OBD'!$B$6:$AL$2097,29,0)="Yes","5"," ")</f>
        <v>5</v>
      </c>
      <c r="L1018" s="20" t="str">
        <f>IF(VLOOKUP(C1018,'Current OBD'!$B$6:$AL$2097,30,0)="Yes","6"," ")</f>
        <v xml:space="preserve"> </v>
      </c>
      <c r="M1018" s="20" t="str">
        <f>IF(VLOOKUP(C1018,'Current OBD'!$B$6:$AL$2097,31,0)="Yes","7"," ")</f>
        <v xml:space="preserve"> </v>
      </c>
      <c r="N1018" s="20" t="str">
        <f>IF(VLOOKUP(C1018,'Current OBD'!$B$6:$AL$2097,32,0)="Yes","8"," ")</f>
        <v xml:space="preserve"> </v>
      </c>
      <c r="O1018" s="20" t="str">
        <f>IF(VLOOKUP(C1018,'Current OBD'!$B$6:$AL$2097,33,0)="Yes","9"," ")</f>
        <v xml:space="preserve"> </v>
      </c>
      <c r="P1018" s="20" t="str">
        <f>IF(VLOOKUP(C1018,'Current OBD'!$B$6:$AL$2097,34,0)="Yes","10"," ")</f>
        <v xml:space="preserve"> </v>
      </c>
      <c r="Q1018" s="20" t="str">
        <f>IF(VLOOKUP(C1018,'Current OBD'!$B$6:$AL$2097,35,0)="Yes","11"," ")</f>
        <v xml:space="preserve"> </v>
      </c>
      <c r="R1018" s="20" t="str">
        <f>IF(VLOOKUP(C1018,'Current OBD'!$B$6:$AL$2097,36,0)="Yes","12"," ")</f>
        <v xml:space="preserve"> </v>
      </c>
      <c r="S1018" s="44">
        <v>320</v>
      </c>
      <c r="T1018" s="44">
        <v>0</v>
      </c>
      <c r="U1018" s="44">
        <v>332</v>
      </c>
      <c r="V1018" s="12">
        <f t="shared" si="94"/>
        <v>0.96385542168674698</v>
      </c>
      <c r="W1018" s="12">
        <f t="shared" si="95"/>
        <v>0</v>
      </c>
      <c r="X1018" s="12">
        <f t="shared" si="93"/>
        <v>0.96385542168674698</v>
      </c>
    </row>
    <row r="1019" spans="1:24">
      <c r="A1019" s="17" t="str">
        <f>VLOOKUP(C1019,'Current OBD'!$B$6:$K$2098,4,0)</f>
        <v>King</v>
      </c>
      <c r="B1019" s="17" t="str">
        <f>VLOOKUP(C1019,'Current OBD'!$B$6:$K$2098,3,0)</f>
        <v>17-415</v>
      </c>
      <c r="C1019" s="18">
        <v>661669</v>
      </c>
      <c r="D1019" s="8" t="s">
        <v>2209</v>
      </c>
      <c r="E1019" s="20" t="str">
        <f>IF(VLOOKUP(C1019,'Current OBD'!$B$6:$AL$2097,23,0)="Yes","PK"," ")</f>
        <v xml:space="preserve"> </v>
      </c>
      <c r="F1019" s="20" t="str">
        <f>IF(VLOOKUP(C1019,'Current OBD'!$B$6:$AL$2097,24,0)="Yes","K"," ")</f>
        <v>K</v>
      </c>
      <c r="G1019" s="20" t="str">
        <f>IF(VLOOKUP(C1019,'Current OBD'!$B$6:$AL$2097,25,0)="Yes","1"," ")</f>
        <v>1</v>
      </c>
      <c r="H1019" s="20" t="str">
        <f>IF(VLOOKUP(C1019,'Current OBD'!$B$6:$AL$2097,26,0)="Yes","2"," ")</f>
        <v>2</v>
      </c>
      <c r="I1019" s="20" t="str">
        <f>IF(VLOOKUP(C1019,'Current OBD'!$B$6:$AL$2097,27,0)="Yes","3"," ")</f>
        <v>3</v>
      </c>
      <c r="J1019" s="20" t="str">
        <f>IF(VLOOKUP(C1019,'Current OBD'!$B$6:$AL$2097,28,0)="Yes","4"," ")</f>
        <v>4</v>
      </c>
      <c r="K1019" s="20" t="str">
        <f>IF(VLOOKUP(C1019,'Current OBD'!$B$6:$AL$2097,29,0)="Yes","5"," ")</f>
        <v>5</v>
      </c>
      <c r="L1019" s="20" t="str">
        <f>IF(VLOOKUP(C1019,'Current OBD'!$B$6:$AL$2097,30,0)="Yes","6"," ")</f>
        <v xml:space="preserve"> </v>
      </c>
      <c r="M1019" s="20" t="str">
        <f>IF(VLOOKUP(C1019,'Current OBD'!$B$6:$AL$2097,31,0)="Yes","7"," ")</f>
        <v xml:space="preserve"> </v>
      </c>
      <c r="N1019" s="20" t="str">
        <f>IF(VLOOKUP(C1019,'Current OBD'!$B$6:$AL$2097,32,0)="Yes","8"," ")</f>
        <v xml:space="preserve"> </v>
      </c>
      <c r="O1019" s="20" t="str">
        <f>IF(VLOOKUP(C1019,'Current OBD'!$B$6:$AL$2097,33,0)="Yes","9"," ")</f>
        <v xml:space="preserve"> </v>
      </c>
      <c r="P1019" s="20" t="str">
        <f>IF(VLOOKUP(C1019,'Current OBD'!$B$6:$AL$2097,34,0)="Yes","10"," ")</f>
        <v xml:space="preserve"> </v>
      </c>
      <c r="Q1019" s="20" t="str">
        <f>IF(VLOOKUP(C1019,'Current OBD'!$B$6:$AL$2097,35,0)="Yes","11"," ")</f>
        <v xml:space="preserve"> </v>
      </c>
      <c r="R1019" s="20" t="str">
        <f>IF(VLOOKUP(C1019,'Current OBD'!$B$6:$AL$2097,36,0)="Yes","12"," ")</f>
        <v xml:space="preserve"> </v>
      </c>
      <c r="S1019" s="44">
        <v>81</v>
      </c>
      <c r="T1019" s="44">
        <v>0</v>
      </c>
      <c r="U1019" s="44">
        <v>427</v>
      </c>
      <c r="V1019" s="12">
        <f t="shared" si="94"/>
        <v>0.18969555035128804</v>
      </c>
      <c r="W1019" s="12">
        <f t="shared" si="95"/>
        <v>0</v>
      </c>
      <c r="X1019" s="12">
        <f t="shared" si="93"/>
        <v>0.18969555035128804</v>
      </c>
    </row>
    <row r="1020" spans="1:24">
      <c r="A1020" s="17" t="str">
        <f>VLOOKUP(C1020,'Current OBD'!$B$6:$K$2098,4,0)</f>
        <v>King</v>
      </c>
      <c r="B1020" s="17" t="str">
        <f>VLOOKUP(C1020,'Current OBD'!$B$6:$K$2098,3,0)</f>
        <v>17-415</v>
      </c>
      <c r="C1020" s="18">
        <v>686829</v>
      </c>
      <c r="D1020" s="8" t="s">
        <v>2211</v>
      </c>
      <c r="E1020" s="20" t="str">
        <f>IF(VLOOKUP(C1020,'Current OBD'!$B$6:$AL$2097,23,0)="Yes","PK"," ")</f>
        <v>PK</v>
      </c>
      <c r="F1020" s="20" t="str">
        <f>IF(VLOOKUP(C1020,'Current OBD'!$B$6:$AL$2097,24,0)="Yes","K"," ")</f>
        <v>K</v>
      </c>
      <c r="G1020" s="20" t="str">
        <f>IF(VLOOKUP(C1020,'Current OBD'!$B$6:$AL$2097,25,0)="Yes","1"," ")</f>
        <v>1</v>
      </c>
      <c r="H1020" s="20" t="str">
        <f>IF(VLOOKUP(C1020,'Current OBD'!$B$6:$AL$2097,26,0)="Yes","2"," ")</f>
        <v>2</v>
      </c>
      <c r="I1020" s="20" t="str">
        <f>IF(VLOOKUP(C1020,'Current OBD'!$B$6:$AL$2097,27,0)="Yes","3"," ")</f>
        <v>3</v>
      </c>
      <c r="J1020" s="20" t="str">
        <f>IF(VLOOKUP(C1020,'Current OBD'!$B$6:$AL$2097,28,0)="Yes","4"," ")</f>
        <v>4</v>
      </c>
      <c r="K1020" s="20" t="str">
        <f>IF(VLOOKUP(C1020,'Current OBD'!$B$6:$AL$2097,29,0)="Yes","5"," ")</f>
        <v>5</v>
      </c>
      <c r="L1020" s="20" t="str">
        <f>IF(VLOOKUP(C1020,'Current OBD'!$B$6:$AL$2097,30,0)="Yes","6"," ")</f>
        <v xml:space="preserve"> </v>
      </c>
      <c r="M1020" s="20" t="str">
        <f>IF(VLOOKUP(C1020,'Current OBD'!$B$6:$AL$2097,31,0)="Yes","7"," ")</f>
        <v xml:space="preserve"> </v>
      </c>
      <c r="N1020" s="20" t="str">
        <f>IF(VLOOKUP(C1020,'Current OBD'!$B$6:$AL$2097,32,0)="Yes","8"," ")</f>
        <v xml:space="preserve"> </v>
      </c>
      <c r="O1020" s="20" t="str">
        <f>IF(VLOOKUP(C1020,'Current OBD'!$B$6:$AL$2097,33,0)="Yes","9"," ")</f>
        <v xml:space="preserve"> </v>
      </c>
      <c r="P1020" s="20" t="str">
        <f>IF(VLOOKUP(C1020,'Current OBD'!$B$6:$AL$2097,34,0)="Yes","10"," ")</f>
        <v xml:space="preserve"> </v>
      </c>
      <c r="Q1020" s="20" t="str">
        <f>IF(VLOOKUP(C1020,'Current OBD'!$B$6:$AL$2097,35,0)="Yes","11"," ")</f>
        <v xml:space="preserve"> </v>
      </c>
      <c r="R1020" s="20" t="str">
        <f>IF(VLOOKUP(C1020,'Current OBD'!$B$6:$AL$2097,36,0)="Yes","12"," ")</f>
        <v xml:space="preserve"> </v>
      </c>
      <c r="S1020" s="44">
        <v>660</v>
      </c>
      <c r="T1020" s="44">
        <v>0</v>
      </c>
      <c r="U1020" s="44">
        <v>678</v>
      </c>
      <c r="V1020" s="12">
        <f t="shared" si="94"/>
        <v>0.97345132743362828</v>
      </c>
      <c r="W1020" s="12">
        <f t="shared" si="95"/>
        <v>0</v>
      </c>
      <c r="X1020" s="12">
        <f t="shared" si="93"/>
        <v>0.97345132743362828</v>
      </c>
    </row>
    <row r="1021" spans="1:24">
      <c r="A1021" s="17" t="str">
        <f>VLOOKUP(C1021,'Current OBD'!$B$6:$K$2098,4,0)</f>
        <v>King</v>
      </c>
      <c r="B1021" s="17" t="str">
        <f>VLOOKUP(C1021,'Current OBD'!$B$6:$K$2098,3,0)</f>
        <v>17-415</v>
      </c>
      <c r="C1021" s="18">
        <v>661670</v>
      </c>
      <c r="D1021" s="8" t="s">
        <v>2213</v>
      </c>
      <c r="E1021" s="20" t="str">
        <f>IF(VLOOKUP(C1021,'Current OBD'!$B$6:$AL$2097,23,0)="Yes","PK"," ")</f>
        <v xml:space="preserve"> </v>
      </c>
      <c r="F1021" s="20" t="str">
        <f>IF(VLOOKUP(C1021,'Current OBD'!$B$6:$AL$2097,24,0)="Yes","K"," ")</f>
        <v>K</v>
      </c>
      <c r="G1021" s="20" t="str">
        <f>IF(VLOOKUP(C1021,'Current OBD'!$B$6:$AL$2097,25,0)="Yes","1"," ")</f>
        <v>1</v>
      </c>
      <c r="H1021" s="20" t="str">
        <f>IF(VLOOKUP(C1021,'Current OBD'!$B$6:$AL$2097,26,0)="Yes","2"," ")</f>
        <v>2</v>
      </c>
      <c r="I1021" s="20" t="str">
        <f>IF(VLOOKUP(C1021,'Current OBD'!$B$6:$AL$2097,27,0)="Yes","3"," ")</f>
        <v>3</v>
      </c>
      <c r="J1021" s="20" t="str">
        <f>IF(VLOOKUP(C1021,'Current OBD'!$B$6:$AL$2097,28,0)="Yes","4"," ")</f>
        <v>4</v>
      </c>
      <c r="K1021" s="20" t="str">
        <f>IF(VLOOKUP(C1021,'Current OBD'!$B$6:$AL$2097,29,0)="Yes","5"," ")</f>
        <v>5</v>
      </c>
      <c r="L1021" s="20" t="str">
        <f>IF(VLOOKUP(C1021,'Current OBD'!$B$6:$AL$2097,30,0)="Yes","6"," ")</f>
        <v xml:space="preserve"> </v>
      </c>
      <c r="M1021" s="20" t="str">
        <f>IF(VLOOKUP(C1021,'Current OBD'!$B$6:$AL$2097,31,0)="Yes","7"," ")</f>
        <v xml:space="preserve"> </v>
      </c>
      <c r="N1021" s="20" t="str">
        <f>IF(VLOOKUP(C1021,'Current OBD'!$B$6:$AL$2097,32,0)="Yes","8"," ")</f>
        <v xml:space="preserve"> </v>
      </c>
      <c r="O1021" s="20" t="str">
        <f>IF(VLOOKUP(C1021,'Current OBD'!$B$6:$AL$2097,33,0)="Yes","9"," ")</f>
        <v xml:space="preserve"> </v>
      </c>
      <c r="P1021" s="20" t="str">
        <f>IF(VLOOKUP(C1021,'Current OBD'!$B$6:$AL$2097,34,0)="Yes","10"," ")</f>
        <v xml:space="preserve"> </v>
      </c>
      <c r="Q1021" s="20" t="str">
        <f>IF(VLOOKUP(C1021,'Current OBD'!$B$6:$AL$2097,35,0)="Yes","11"," ")</f>
        <v xml:space="preserve"> </v>
      </c>
      <c r="R1021" s="20" t="str">
        <f>IF(VLOOKUP(C1021,'Current OBD'!$B$6:$AL$2097,36,0)="Yes","12"," ")</f>
        <v xml:space="preserve"> </v>
      </c>
      <c r="S1021" s="44">
        <v>102</v>
      </c>
      <c r="T1021" s="44">
        <v>0</v>
      </c>
      <c r="U1021" s="44">
        <v>334</v>
      </c>
      <c r="V1021" s="12">
        <f t="shared" si="94"/>
        <v>0.30538922155688625</v>
      </c>
      <c r="W1021" s="12">
        <f t="shared" si="95"/>
        <v>0</v>
      </c>
      <c r="X1021" s="12">
        <f t="shared" si="93"/>
        <v>0.30538922155688625</v>
      </c>
    </row>
    <row r="1022" spans="1:24">
      <c r="A1022" s="17" t="str">
        <f>VLOOKUP(C1022,'Current OBD'!$B$6:$K$2098,4,0)</f>
        <v>King</v>
      </c>
      <c r="B1022" s="17" t="str">
        <f>VLOOKUP(C1022,'Current OBD'!$B$6:$K$2098,3,0)</f>
        <v>17-415</v>
      </c>
      <c r="C1022" s="18">
        <v>665514</v>
      </c>
      <c r="D1022" s="8" t="s">
        <v>2215</v>
      </c>
      <c r="E1022" s="20" t="str">
        <f>IF(VLOOKUP(C1022,'Current OBD'!$B$6:$AL$2097,23,0)="Yes","PK"," ")</f>
        <v xml:space="preserve"> </v>
      </c>
      <c r="F1022" s="20" t="str">
        <f>IF(VLOOKUP(C1022,'Current OBD'!$B$6:$AL$2097,24,0)="Yes","K"," ")</f>
        <v>K</v>
      </c>
      <c r="G1022" s="20" t="str">
        <f>IF(VLOOKUP(C1022,'Current OBD'!$B$6:$AL$2097,25,0)="Yes","1"," ")</f>
        <v>1</v>
      </c>
      <c r="H1022" s="20" t="str">
        <f>IF(VLOOKUP(C1022,'Current OBD'!$B$6:$AL$2097,26,0)="Yes","2"," ")</f>
        <v>2</v>
      </c>
      <c r="I1022" s="20" t="str">
        <f>IF(VLOOKUP(C1022,'Current OBD'!$B$6:$AL$2097,27,0)="Yes","3"," ")</f>
        <v>3</v>
      </c>
      <c r="J1022" s="20" t="str">
        <f>IF(VLOOKUP(C1022,'Current OBD'!$B$6:$AL$2097,28,0)="Yes","4"," ")</f>
        <v>4</v>
      </c>
      <c r="K1022" s="20" t="str">
        <f>IF(VLOOKUP(C1022,'Current OBD'!$B$6:$AL$2097,29,0)="Yes","5"," ")</f>
        <v>5</v>
      </c>
      <c r="L1022" s="20" t="str">
        <f>IF(VLOOKUP(C1022,'Current OBD'!$B$6:$AL$2097,30,0)="Yes","6"," ")</f>
        <v xml:space="preserve"> </v>
      </c>
      <c r="M1022" s="20" t="str">
        <f>IF(VLOOKUP(C1022,'Current OBD'!$B$6:$AL$2097,31,0)="Yes","7"," ")</f>
        <v xml:space="preserve"> </v>
      </c>
      <c r="N1022" s="20" t="str">
        <f>IF(VLOOKUP(C1022,'Current OBD'!$B$6:$AL$2097,32,0)="Yes","8"," ")</f>
        <v xml:space="preserve"> </v>
      </c>
      <c r="O1022" s="20" t="str">
        <f>IF(VLOOKUP(C1022,'Current OBD'!$B$6:$AL$2097,33,0)="Yes","9"," ")</f>
        <v xml:space="preserve"> </v>
      </c>
      <c r="P1022" s="20" t="str">
        <f>IF(VLOOKUP(C1022,'Current OBD'!$B$6:$AL$2097,34,0)="Yes","10"," ")</f>
        <v xml:space="preserve"> </v>
      </c>
      <c r="Q1022" s="20" t="str">
        <f>IF(VLOOKUP(C1022,'Current OBD'!$B$6:$AL$2097,35,0)="Yes","11"," ")</f>
        <v xml:space="preserve"> </v>
      </c>
      <c r="R1022" s="20" t="str">
        <f>IF(VLOOKUP(C1022,'Current OBD'!$B$6:$AL$2097,36,0)="Yes","12"," ")</f>
        <v xml:space="preserve"> </v>
      </c>
      <c r="S1022" s="44">
        <v>461</v>
      </c>
      <c r="T1022" s="44">
        <v>0</v>
      </c>
      <c r="U1022" s="44">
        <v>513</v>
      </c>
      <c r="V1022" s="12">
        <f t="shared" si="94"/>
        <v>0.89863547758284601</v>
      </c>
      <c r="W1022" s="12">
        <f t="shared" si="95"/>
        <v>0</v>
      </c>
      <c r="X1022" s="12">
        <f t="shared" si="93"/>
        <v>0.89863547758284601</v>
      </c>
    </row>
    <row r="1023" spans="1:24">
      <c r="A1023" s="17" t="str">
        <f>VLOOKUP(C1023,'Current OBD'!$B$6:$K$2098,4,0)</f>
        <v>King</v>
      </c>
      <c r="B1023" s="17" t="str">
        <f>VLOOKUP(C1023,'Current OBD'!$B$6:$K$2098,3,0)</f>
        <v>17-415</v>
      </c>
      <c r="C1023" s="18">
        <v>661672</v>
      </c>
      <c r="D1023" s="8" t="s">
        <v>2217</v>
      </c>
      <c r="E1023" s="20" t="str">
        <f>IF(VLOOKUP(C1023,'Current OBD'!$B$6:$AL$2097,23,0)="Yes","PK"," ")</f>
        <v>PK</v>
      </c>
      <c r="F1023" s="20" t="str">
        <f>IF(VLOOKUP(C1023,'Current OBD'!$B$6:$AL$2097,24,0)="Yes","K"," ")</f>
        <v>K</v>
      </c>
      <c r="G1023" s="20" t="str">
        <f>IF(VLOOKUP(C1023,'Current OBD'!$B$6:$AL$2097,25,0)="Yes","1"," ")</f>
        <v>1</v>
      </c>
      <c r="H1023" s="20" t="str">
        <f>IF(VLOOKUP(C1023,'Current OBD'!$B$6:$AL$2097,26,0)="Yes","2"," ")</f>
        <v>2</v>
      </c>
      <c r="I1023" s="20" t="str">
        <f>IF(VLOOKUP(C1023,'Current OBD'!$B$6:$AL$2097,27,0)="Yes","3"," ")</f>
        <v>3</v>
      </c>
      <c r="J1023" s="20" t="str">
        <f>IF(VLOOKUP(C1023,'Current OBD'!$B$6:$AL$2097,28,0)="Yes","4"," ")</f>
        <v>4</v>
      </c>
      <c r="K1023" s="20" t="str">
        <f>IF(VLOOKUP(C1023,'Current OBD'!$B$6:$AL$2097,29,0)="Yes","5"," ")</f>
        <v>5</v>
      </c>
      <c r="L1023" s="20" t="str">
        <f>IF(VLOOKUP(C1023,'Current OBD'!$B$6:$AL$2097,30,0)="Yes","6"," ")</f>
        <v xml:space="preserve"> </v>
      </c>
      <c r="M1023" s="20" t="str">
        <f>IF(VLOOKUP(C1023,'Current OBD'!$B$6:$AL$2097,31,0)="Yes","7"," ")</f>
        <v xml:space="preserve"> </v>
      </c>
      <c r="N1023" s="20" t="str">
        <f>IF(VLOOKUP(C1023,'Current OBD'!$B$6:$AL$2097,32,0)="Yes","8"," ")</f>
        <v xml:space="preserve"> </v>
      </c>
      <c r="O1023" s="20" t="str">
        <f>IF(VLOOKUP(C1023,'Current OBD'!$B$6:$AL$2097,33,0)="Yes","9"," ")</f>
        <v xml:space="preserve"> </v>
      </c>
      <c r="P1023" s="20" t="str">
        <f>IF(VLOOKUP(C1023,'Current OBD'!$B$6:$AL$2097,34,0)="Yes","10"," ")</f>
        <v xml:space="preserve"> </v>
      </c>
      <c r="Q1023" s="20" t="str">
        <f>IF(VLOOKUP(C1023,'Current OBD'!$B$6:$AL$2097,35,0)="Yes","11"," ")</f>
        <v xml:space="preserve"> </v>
      </c>
      <c r="R1023" s="20" t="str">
        <f>IF(VLOOKUP(C1023,'Current OBD'!$B$6:$AL$2097,36,0)="Yes","12"," ")</f>
        <v xml:space="preserve"> </v>
      </c>
      <c r="S1023" s="44">
        <v>81</v>
      </c>
      <c r="T1023" s="44">
        <v>28</v>
      </c>
      <c r="U1023" s="44">
        <v>286</v>
      </c>
      <c r="V1023" s="12">
        <f t="shared" si="94"/>
        <v>0.28321678321678323</v>
      </c>
      <c r="W1023" s="12">
        <f t="shared" si="95"/>
        <v>9.7902097902097904E-2</v>
      </c>
      <c r="X1023" s="12">
        <f t="shared" si="93"/>
        <v>0.38111888111888109</v>
      </c>
    </row>
    <row r="1024" spans="1:24">
      <c r="A1024" s="17" t="str">
        <f>VLOOKUP(C1024,'Current OBD'!$B$6:$K$2098,4,0)</f>
        <v>King</v>
      </c>
      <c r="B1024" s="17" t="str">
        <f>VLOOKUP(C1024,'Current OBD'!$B$6:$K$2098,3,0)</f>
        <v>17-415</v>
      </c>
      <c r="C1024" s="18">
        <v>662698</v>
      </c>
      <c r="D1024" s="8" t="s">
        <v>2219</v>
      </c>
      <c r="E1024" s="20" t="str">
        <f>IF(VLOOKUP(C1024,'Current OBD'!$B$6:$AL$2097,23,0)="Yes","PK"," ")</f>
        <v xml:space="preserve"> </v>
      </c>
      <c r="F1024" s="20" t="str">
        <f>IF(VLOOKUP(C1024,'Current OBD'!$B$6:$AL$2097,24,0)="Yes","K"," ")</f>
        <v>K</v>
      </c>
      <c r="G1024" s="20" t="str">
        <f>IF(VLOOKUP(C1024,'Current OBD'!$B$6:$AL$2097,25,0)="Yes","1"," ")</f>
        <v>1</v>
      </c>
      <c r="H1024" s="20" t="str">
        <f>IF(VLOOKUP(C1024,'Current OBD'!$B$6:$AL$2097,26,0)="Yes","2"," ")</f>
        <v>2</v>
      </c>
      <c r="I1024" s="20" t="str">
        <f>IF(VLOOKUP(C1024,'Current OBD'!$B$6:$AL$2097,27,0)="Yes","3"," ")</f>
        <v>3</v>
      </c>
      <c r="J1024" s="20" t="str">
        <f>IF(VLOOKUP(C1024,'Current OBD'!$B$6:$AL$2097,28,0)="Yes","4"," ")</f>
        <v>4</v>
      </c>
      <c r="K1024" s="20" t="str">
        <f>IF(VLOOKUP(C1024,'Current OBD'!$B$6:$AL$2097,29,0)="Yes","5"," ")</f>
        <v>5</v>
      </c>
      <c r="L1024" s="20" t="str">
        <f>IF(VLOOKUP(C1024,'Current OBD'!$B$6:$AL$2097,30,0)="Yes","6"," ")</f>
        <v xml:space="preserve"> </v>
      </c>
      <c r="M1024" s="20" t="str">
        <f>IF(VLOOKUP(C1024,'Current OBD'!$B$6:$AL$2097,31,0)="Yes","7"," ")</f>
        <v xml:space="preserve"> </v>
      </c>
      <c r="N1024" s="20" t="str">
        <f>IF(VLOOKUP(C1024,'Current OBD'!$B$6:$AL$2097,32,0)="Yes","8"," ")</f>
        <v xml:space="preserve"> </v>
      </c>
      <c r="O1024" s="20" t="str">
        <f>IF(VLOOKUP(C1024,'Current OBD'!$B$6:$AL$2097,33,0)="Yes","9"," ")</f>
        <v xml:space="preserve"> </v>
      </c>
      <c r="P1024" s="20" t="str">
        <f>IF(VLOOKUP(C1024,'Current OBD'!$B$6:$AL$2097,34,0)="Yes","10"," ")</f>
        <v xml:space="preserve"> </v>
      </c>
      <c r="Q1024" s="20" t="str">
        <f>IF(VLOOKUP(C1024,'Current OBD'!$B$6:$AL$2097,35,0)="Yes","11"," ")</f>
        <v xml:space="preserve"> </v>
      </c>
      <c r="R1024" s="20" t="str">
        <f>IF(VLOOKUP(C1024,'Current OBD'!$B$6:$AL$2097,36,0)="Yes","12"," ")</f>
        <v xml:space="preserve"> </v>
      </c>
      <c r="S1024" s="44">
        <v>302</v>
      </c>
      <c r="T1024" s="44">
        <v>0</v>
      </c>
      <c r="U1024" s="44">
        <v>338</v>
      </c>
      <c r="V1024" s="12">
        <f t="shared" si="94"/>
        <v>0.89349112426035504</v>
      </c>
      <c r="W1024" s="12">
        <f t="shared" si="95"/>
        <v>0</v>
      </c>
      <c r="X1024" s="12">
        <f t="shared" si="93"/>
        <v>0.89349112426035504</v>
      </c>
    </row>
    <row r="1025" spans="1:24">
      <c r="A1025" s="17" t="str">
        <f>VLOOKUP(C1025,'Current OBD'!$B$6:$K$2098,4,0)</f>
        <v>King</v>
      </c>
      <c r="B1025" s="17" t="str">
        <f>VLOOKUP(C1025,'Current OBD'!$B$6:$K$2098,3,0)</f>
        <v>17-415</v>
      </c>
      <c r="C1025" s="18">
        <v>661674</v>
      </c>
      <c r="D1025" s="8" t="s">
        <v>742</v>
      </c>
      <c r="E1025" s="20" t="str">
        <f>IF(VLOOKUP(C1025,'Current OBD'!$B$6:$AL$2097,23,0)="Yes","PK"," ")</f>
        <v xml:space="preserve"> </v>
      </c>
      <c r="F1025" s="20" t="str">
        <f>IF(VLOOKUP(C1025,'Current OBD'!$B$6:$AL$2097,24,0)="Yes","K"," ")</f>
        <v>K</v>
      </c>
      <c r="G1025" s="20" t="str">
        <f>IF(VLOOKUP(C1025,'Current OBD'!$B$6:$AL$2097,25,0)="Yes","1"," ")</f>
        <v>1</v>
      </c>
      <c r="H1025" s="20" t="str">
        <f>IF(VLOOKUP(C1025,'Current OBD'!$B$6:$AL$2097,26,0)="Yes","2"," ")</f>
        <v>2</v>
      </c>
      <c r="I1025" s="20" t="str">
        <f>IF(VLOOKUP(C1025,'Current OBD'!$B$6:$AL$2097,27,0)="Yes","3"," ")</f>
        <v>3</v>
      </c>
      <c r="J1025" s="20" t="str">
        <f>IF(VLOOKUP(C1025,'Current OBD'!$B$6:$AL$2097,28,0)="Yes","4"," ")</f>
        <v>4</v>
      </c>
      <c r="K1025" s="20" t="str">
        <f>IF(VLOOKUP(C1025,'Current OBD'!$B$6:$AL$2097,29,0)="Yes","5"," ")</f>
        <v>5</v>
      </c>
      <c r="L1025" s="20" t="str">
        <f>IF(VLOOKUP(C1025,'Current OBD'!$B$6:$AL$2097,30,0)="Yes","6"," ")</f>
        <v xml:space="preserve"> </v>
      </c>
      <c r="M1025" s="20" t="str">
        <f>IF(VLOOKUP(C1025,'Current OBD'!$B$6:$AL$2097,31,0)="Yes","7"," ")</f>
        <v xml:space="preserve"> </v>
      </c>
      <c r="N1025" s="20" t="str">
        <f>IF(VLOOKUP(C1025,'Current OBD'!$B$6:$AL$2097,32,0)="Yes","8"," ")</f>
        <v xml:space="preserve"> </v>
      </c>
      <c r="O1025" s="20" t="str">
        <f>IF(VLOOKUP(C1025,'Current OBD'!$B$6:$AL$2097,33,0)="Yes","9"," ")</f>
        <v xml:space="preserve"> </v>
      </c>
      <c r="P1025" s="20" t="str">
        <f>IF(VLOOKUP(C1025,'Current OBD'!$B$6:$AL$2097,34,0)="Yes","10"," ")</f>
        <v xml:space="preserve"> </v>
      </c>
      <c r="Q1025" s="20" t="str">
        <f>IF(VLOOKUP(C1025,'Current OBD'!$B$6:$AL$2097,35,0)="Yes","11"," ")</f>
        <v xml:space="preserve"> </v>
      </c>
      <c r="R1025" s="20" t="str">
        <f>IF(VLOOKUP(C1025,'Current OBD'!$B$6:$AL$2097,36,0)="Yes","12"," ")</f>
        <v xml:space="preserve"> </v>
      </c>
      <c r="S1025" s="44">
        <v>184</v>
      </c>
      <c r="T1025" s="44">
        <v>0</v>
      </c>
      <c r="U1025" s="44">
        <v>496</v>
      </c>
      <c r="V1025" s="12">
        <f t="shared" si="94"/>
        <v>0.37096774193548387</v>
      </c>
      <c r="W1025" s="12">
        <f t="shared" si="95"/>
        <v>0</v>
      </c>
      <c r="X1025" s="12">
        <f t="shared" ref="X1025:X1088" si="96">(S1025+T1025)/U1025</f>
        <v>0.37096774193548387</v>
      </c>
    </row>
    <row r="1026" spans="1:24">
      <c r="A1026" s="26" t="s">
        <v>153</v>
      </c>
      <c r="B1026" s="26" t="s">
        <v>3113</v>
      </c>
      <c r="C1026" s="10">
        <v>159895</v>
      </c>
      <c r="D1026" s="13" t="s">
        <v>3112</v>
      </c>
      <c r="E1026" s="19"/>
      <c r="F1026" s="19"/>
      <c r="G1026" s="19"/>
      <c r="H1026" s="19"/>
      <c r="I1026" s="19"/>
      <c r="J1026" s="19"/>
      <c r="K1026" s="19"/>
      <c r="L1026" s="19"/>
      <c r="M1026" s="19"/>
      <c r="N1026" s="19"/>
      <c r="O1026" s="19"/>
      <c r="P1026" s="19"/>
      <c r="Q1026" s="19"/>
      <c r="R1026" s="19"/>
      <c r="S1026" s="43">
        <v>2650</v>
      </c>
      <c r="T1026" s="43">
        <v>860</v>
      </c>
      <c r="U1026" s="43">
        <v>23258</v>
      </c>
      <c r="V1026" s="14"/>
      <c r="W1026" s="14"/>
      <c r="X1026" s="14">
        <f t="shared" si="96"/>
        <v>0.15091581391349213</v>
      </c>
    </row>
    <row r="1027" spans="1:24">
      <c r="A1027" s="17" t="str">
        <f>VLOOKUP(C1027,'Current OBD'!$B$6:$K$2098,4,0)</f>
        <v>King</v>
      </c>
      <c r="B1027" s="17" t="str">
        <f>VLOOKUP(C1027,'Current OBD'!$B$6:$K$2098,3,0)</f>
        <v>17-417</v>
      </c>
      <c r="C1027" s="18">
        <v>661687</v>
      </c>
      <c r="D1027" s="8" t="s">
        <v>3114</v>
      </c>
      <c r="E1027" s="20" t="str">
        <f>IF(VLOOKUP(C1027,'Current OBD'!$B$6:$AL$2097,23,0)="Yes","PK"," ")</f>
        <v xml:space="preserve"> </v>
      </c>
      <c r="F1027" s="20" t="str">
        <f>IF(VLOOKUP(C1027,'Current OBD'!$B$6:$AL$2097,24,0)="Yes","K"," ")</f>
        <v>K</v>
      </c>
      <c r="G1027" s="20" t="str">
        <f>IF(VLOOKUP(C1027,'Current OBD'!$B$6:$AL$2097,25,0)="Yes","1"," ")</f>
        <v>1</v>
      </c>
      <c r="H1027" s="20" t="str">
        <f>IF(VLOOKUP(C1027,'Current OBD'!$B$6:$AL$2097,26,0)="Yes","2"," ")</f>
        <v>2</v>
      </c>
      <c r="I1027" s="20" t="str">
        <f>IF(VLOOKUP(C1027,'Current OBD'!$B$6:$AL$2097,27,0)="Yes","3"," ")</f>
        <v>3</v>
      </c>
      <c r="J1027" s="20" t="str">
        <f>IF(VLOOKUP(C1027,'Current OBD'!$B$6:$AL$2097,28,0)="Yes","4"," ")</f>
        <v>4</v>
      </c>
      <c r="K1027" s="20" t="str">
        <f>IF(VLOOKUP(C1027,'Current OBD'!$B$6:$AL$2097,29,0)="Yes","5"," ")</f>
        <v>5</v>
      </c>
      <c r="L1027" s="20" t="str">
        <f>IF(VLOOKUP(C1027,'Current OBD'!$B$6:$AL$2097,30,0)="Yes","6"," ")</f>
        <v xml:space="preserve"> </v>
      </c>
      <c r="M1027" s="20" t="str">
        <f>IF(VLOOKUP(C1027,'Current OBD'!$B$6:$AL$2097,31,0)="Yes","7"," ")</f>
        <v xml:space="preserve"> </v>
      </c>
      <c r="N1027" s="20" t="str">
        <f>IF(VLOOKUP(C1027,'Current OBD'!$B$6:$AL$2097,32,0)="Yes","8"," ")</f>
        <v xml:space="preserve"> </v>
      </c>
      <c r="O1027" s="20" t="str">
        <f>IF(VLOOKUP(C1027,'Current OBD'!$B$6:$AL$2097,33,0)="Yes","9"," ")</f>
        <v xml:space="preserve"> </v>
      </c>
      <c r="P1027" s="20" t="str">
        <f>IF(VLOOKUP(C1027,'Current OBD'!$B$6:$AL$2097,34,0)="Yes","10"," ")</f>
        <v xml:space="preserve"> </v>
      </c>
      <c r="Q1027" s="20" t="str">
        <f>IF(VLOOKUP(C1027,'Current OBD'!$B$6:$AL$2097,35,0)="Yes","11"," ")</f>
        <v xml:space="preserve"> </v>
      </c>
      <c r="R1027" s="20" t="str">
        <f>IF(VLOOKUP(C1027,'Current OBD'!$B$6:$AL$2097,36,0)="Yes","12"," ")</f>
        <v xml:space="preserve"> </v>
      </c>
      <c r="S1027" s="44">
        <v>42</v>
      </c>
      <c r="T1027" s="44">
        <v>7</v>
      </c>
      <c r="U1027" s="44">
        <v>285</v>
      </c>
      <c r="V1027" s="12">
        <f t="shared" ref="V1027:V1060" si="97">S1027/U1027</f>
        <v>0.14736842105263157</v>
      </c>
      <c r="W1027" s="12">
        <f t="shared" ref="W1027:W1060" si="98">T1027/U1027</f>
        <v>2.456140350877193E-2</v>
      </c>
      <c r="X1027" s="12">
        <f t="shared" si="96"/>
        <v>0.17192982456140352</v>
      </c>
    </row>
    <row r="1028" spans="1:24">
      <c r="A1028" s="17" t="str">
        <f>VLOOKUP(C1028,'Current OBD'!$B$6:$K$2098,4,0)</f>
        <v>King</v>
      </c>
      <c r="B1028" s="17" t="str">
        <f>VLOOKUP(C1028,'Current OBD'!$B$6:$K$2098,3,0)</f>
        <v>17-417</v>
      </c>
      <c r="C1028" s="18">
        <v>661713</v>
      </c>
      <c r="D1028" s="8" t="s">
        <v>3119</v>
      </c>
      <c r="E1028" s="20" t="str">
        <f>IF(VLOOKUP(C1028,'Current OBD'!$B$6:$AL$2097,23,0)="Yes","PK"," ")</f>
        <v xml:space="preserve"> </v>
      </c>
      <c r="F1028" s="20" t="str">
        <f>IF(VLOOKUP(C1028,'Current OBD'!$B$6:$AL$2097,24,0)="Yes","K"," ")</f>
        <v xml:space="preserve"> </v>
      </c>
      <c r="G1028" s="20" t="str">
        <f>IF(VLOOKUP(C1028,'Current OBD'!$B$6:$AL$2097,25,0)="Yes","1"," ")</f>
        <v xml:space="preserve"> </v>
      </c>
      <c r="H1028" s="20" t="str">
        <f>IF(VLOOKUP(C1028,'Current OBD'!$B$6:$AL$2097,26,0)="Yes","2"," ")</f>
        <v xml:space="preserve"> </v>
      </c>
      <c r="I1028" s="20" t="str">
        <f>IF(VLOOKUP(C1028,'Current OBD'!$B$6:$AL$2097,27,0)="Yes","3"," ")</f>
        <v xml:space="preserve"> </v>
      </c>
      <c r="J1028" s="20" t="str">
        <f>IF(VLOOKUP(C1028,'Current OBD'!$B$6:$AL$2097,28,0)="Yes","4"," ")</f>
        <v xml:space="preserve"> </v>
      </c>
      <c r="K1028" s="20" t="str">
        <f>IF(VLOOKUP(C1028,'Current OBD'!$B$6:$AL$2097,29,0)="Yes","5"," ")</f>
        <v xml:space="preserve"> </v>
      </c>
      <c r="L1028" s="20" t="str">
        <f>IF(VLOOKUP(C1028,'Current OBD'!$B$6:$AL$2097,30,0)="Yes","6"," ")</f>
        <v xml:space="preserve"> </v>
      </c>
      <c r="M1028" s="20" t="str">
        <f>IF(VLOOKUP(C1028,'Current OBD'!$B$6:$AL$2097,31,0)="Yes","7"," ")</f>
        <v xml:space="preserve"> </v>
      </c>
      <c r="N1028" s="20" t="str">
        <f>IF(VLOOKUP(C1028,'Current OBD'!$B$6:$AL$2097,32,0)="Yes","8"," ")</f>
        <v xml:space="preserve"> </v>
      </c>
      <c r="O1028" s="20" t="str">
        <f>IF(VLOOKUP(C1028,'Current OBD'!$B$6:$AL$2097,33,0)="Yes","9"," ")</f>
        <v>9</v>
      </c>
      <c r="P1028" s="20" t="str">
        <f>IF(VLOOKUP(C1028,'Current OBD'!$B$6:$AL$2097,34,0)="Yes","10"," ")</f>
        <v>10</v>
      </c>
      <c r="Q1028" s="20" t="str">
        <f>IF(VLOOKUP(C1028,'Current OBD'!$B$6:$AL$2097,35,0)="Yes","11"," ")</f>
        <v>11</v>
      </c>
      <c r="R1028" s="20" t="str">
        <f>IF(VLOOKUP(C1028,'Current OBD'!$B$6:$AL$2097,36,0)="Yes","12"," ")</f>
        <v>12</v>
      </c>
      <c r="S1028" s="44">
        <v>229</v>
      </c>
      <c r="T1028" s="44">
        <v>100</v>
      </c>
      <c r="U1028" s="44">
        <v>1772</v>
      </c>
      <c r="V1028" s="12">
        <f t="shared" si="97"/>
        <v>0.12923250564334085</v>
      </c>
      <c r="W1028" s="12">
        <f t="shared" si="98"/>
        <v>5.6433408577878104E-2</v>
      </c>
      <c r="X1028" s="12">
        <f t="shared" si="96"/>
        <v>0.18566591422121898</v>
      </c>
    </row>
    <row r="1029" spans="1:24">
      <c r="A1029" s="17" t="str">
        <f>VLOOKUP(C1029,'Current OBD'!$B$6:$K$2098,4,0)</f>
        <v>King</v>
      </c>
      <c r="B1029" s="17" t="str">
        <f>VLOOKUP(C1029,'Current OBD'!$B$6:$K$2098,3,0)</f>
        <v>17-417</v>
      </c>
      <c r="C1029" s="18">
        <v>687614</v>
      </c>
      <c r="D1029" s="8" t="s">
        <v>3122</v>
      </c>
      <c r="E1029" s="20" t="str">
        <f>IF(VLOOKUP(C1029,'Current OBD'!$B$6:$AL$2097,23,0)="Yes","PK"," ")</f>
        <v>PK</v>
      </c>
      <c r="F1029" s="20" t="str">
        <f>IF(VLOOKUP(C1029,'Current OBD'!$B$6:$AL$2097,24,0)="Yes","K"," ")</f>
        <v xml:space="preserve"> </v>
      </c>
      <c r="G1029" s="20" t="str">
        <f>IF(VLOOKUP(C1029,'Current OBD'!$B$6:$AL$2097,25,0)="Yes","1"," ")</f>
        <v xml:space="preserve"> </v>
      </c>
      <c r="H1029" s="20" t="str">
        <f>IF(VLOOKUP(C1029,'Current OBD'!$B$6:$AL$2097,26,0)="Yes","2"," ")</f>
        <v xml:space="preserve"> </v>
      </c>
      <c r="I1029" s="20" t="str">
        <f>IF(VLOOKUP(C1029,'Current OBD'!$B$6:$AL$2097,27,0)="Yes","3"," ")</f>
        <v xml:space="preserve"> </v>
      </c>
      <c r="J1029" s="20" t="str">
        <f>IF(VLOOKUP(C1029,'Current OBD'!$B$6:$AL$2097,28,0)="Yes","4"," ")</f>
        <v xml:space="preserve"> </v>
      </c>
      <c r="K1029" s="20" t="str">
        <f>IF(VLOOKUP(C1029,'Current OBD'!$B$6:$AL$2097,29,0)="Yes","5"," ")</f>
        <v xml:space="preserve"> </v>
      </c>
      <c r="L1029" s="20" t="str">
        <f>IF(VLOOKUP(C1029,'Current OBD'!$B$6:$AL$2097,30,0)="Yes","6"," ")</f>
        <v xml:space="preserve"> </v>
      </c>
      <c r="M1029" s="20" t="str">
        <f>IF(VLOOKUP(C1029,'Current OBD'!$B$6:$AL$2097,31,0)="Yes","7"," ")</f>
        <v xml:space="preserve"> </v>
      </c>
      <c r="N1029" s="20" t="str">
        <f>IF(VLOOKUP(C1029,'Current OBD'!$B$6:$AL$2097,32,0)="Yes","8"," ")</f>
        <v xml:space="preserve"> </v>
      </c>
      <c r="O1029" s="20" t="str">
        <f>IF(VLOOKUP(C1029,'Current OBD'!$B$6:$AL$2097,33,0)="Yes","9"," ")</f>
        <v xml:space="preserve"> </v>
      </c>
      <c r="P1029" s="20" t="str">
        <f>IF(VLOOKUP(C1029,'Current OBD'!$B$6:$AL$2097,34,0)="Yes","10"," ")</f>
        <v xml:space="preserve"> </v>
      </c>
      <c r="Q1029" s="20" t="str">
        <f>IF(VLOOKUP(C1029,'Current OBD'!$B$6:$AL$2097,35,0)="Yes","11"," ")</f>
        <v xml:space="preserve"> </v>
      </c>
      <c r="R1029" s="20" t="str">
        <f>IF(VLOOKUP(C1029,'Current OBD'!$B$6:$AL$2097,36,0)="Yes","12"," ")</f>
        <v xml:space="preserve"> </v>
      </c>
      <c r="S1029" s="44">
        <v>25</v>
      </c>
      <c r="T1029" s="44">
        <v>3</v>
      </c>
      <c r="U1029" s="44">
        <v>289</v>
      </c>
      <c r="V1029" s="12">
        <f t="shared" si="97"/>
        <v>8.6505190311418678E-2</v>
      </c>
      <c r="W1029" s="12">
        <f t="shared" si="98"/>
        <v>1.0380622837370242E-2</v>
      </c>
      <c r="X1029" s="12">
        <f t="shared" si="96"/>
        <v>9.6885813148788927E-2</v>
      </c>
    </row>
    <row r="1030" spans="1:24">
      <c r="A1030" s="17" t="s">
        <v>153</v>
      </c>
      <c r="B1030" s="17" t="str">
        <f>VLOOKUP(C1030,'Current OBD'!$B$6:$K$2098,3,0)</f>
        <v>17-417</v>
      </c>
      <c r="C1030" s="18">
        <v>661689</v>
      </c>
      <c r="D1030" s="8" t="s">
        <v>3124</v>
      </c>
      <c r="E1030" s="20" t="str">
        <f>IF(VLOOKUP(C1030,'Current OBD'!$B$6:$AL$2097,23,0)="Yes","PK"," ")</f>
        <v xml:space="preserve"> </v>
      </c>
      <c r="F1030" s="20" t="str">
        <f>IF(VLOOKUP(C1030,'Current OBD'!$B$6:$AL$2097,24,0)="Yes","K"," ")</f>
        <v>K</v>
      </c>
      <c r="G1030" s="20" t="str">
        <f>IF(VLOOKUP(C1030,'Current OBD'!$B$6:$AL$2097,25,0)="Yes","1"," ")</f>
        <v>1</v>
      </c>
      <c r="H1030" s="20" t="str">
        <f>IF(VLOOKUP(C1030,'Current OBD'!$B$6:$AL$2097,26,0)="Yes","2"," ")</f>
        <v>2</v>
      </c>
      <c r="I1030" s="20" t="str">
        <f>IF(VLOOKUP(C1030,'Current OBD'!$B$6:$AL$2097,27,0)="Yes","3"," ")</f>
        <v>3</v>
      </c>
      <c r="J1030" s="20" t="str">
        <f>IF(VLOOKUP(C1030,'Current OBD'!$B$6:$AL$2097,28,0)="Yes","4"," ")</f>
        <v>4</v>
      </c>
      <c r="K1030" s="20" t="str">
        <f>IF(VLOOKUP(C1030,'Current OBD'!$B$6:$AL$2097,29,0)="Yes","5"," ")</f>
        <v>5</v>
      </c>
      <c r="L1030" s="20" t="str">
        <f>IF(VLOOKUP(C1030,'Current OBD'!$B$6:$AL$2097,30,0)="Yes","6"," ")</f>
        <v xml:space="preserve"> </v>
      </c>
      <c r="M1030" s="20" t="str">
        <f>IF(VLOOKUP(C1030,'Current OBD'!$B$6:$AL$2097,31,0)="Yes","7"," ")</f>
        <v xml:space="preserve"> </v>
      </c>
      <c r="N1030" s="20" t="str">
        <f>IF(VLOOKUP(C1030,'Current OBD'!$B$6:$AL$2097,32,0)="Yes","8"," ")</f>
        <v xml:space="preserve"> </v>
      </c>
      <c r="O1030" s="20" t="str">
        <f>IF(VLOOKUP(C1030,'Current OBD'!$B$6:$AL$2097,33,0)="Yes","9"," ")</f>
        <v xml:space="preserve"> </v>
      </c>
      <c r="P1030" s="20" t="str">
        <f>IF(VLOOKUP(C1030,'Current OBD'!$B$6:$AL$2097,34,0)="Yes","10"," ")</f>
        <v xml:space="preserve"> </v>
      </c>
      <c r="Q1030" s="20" t="str">
        <f>IF(VLOOKUP(C1030,'Current OBD'!$B$6:$AL$2097,35,0)="Yes","11"," ")</f>
        <v xml:space="preserve"> </v>
      </c>
      <c r="R1030" s="20" t="str">
        <f>IF(VLOOKUP(C1030,'Current OBD'!$B$6:$AL$2097,36,0)="Yes","12"," ")</f>
        <v xml:space="preserve"> </v>
      </c>
      <c r="S1030" s="44">
        <v>80</v>
      </c>
      <c r="T1030" s="44">
        <v>25</v>
      </c>
      <c r="U1030" s="44">
        <v>927</v>
      </c>
      <c r="V1030" s="12">
        <f t="shared" si="97"/>
        <v>8.629989212513485E-2</v>
      </c>
      <c r="W1030" s="12">
        <f t="shared" si="98"/>
        <v>2.696871628910464E-2</v>
      </c>
      <c r="X1030" s="12">
        <f t="shared" si="96"/>
        <v>0.11326860841423948</v>
      </c>
    </row>
    <row r="1031" spans="1:24">
      <c r="A1031" s="17" t="str">
        <f>VLOOKUP(C1031,'Current OBD'!$B$6:$K$2098,4,0)</f>
        <v>King</v>
      </c>
      <c r="B1031" s="17" t="str">
        <f>VLOOKUP(C1031,'Current OBD'!$B$6:$K$2098,3,0)</f>
        <v>17-417</v>
      </c>
      <c r="C1031" s="18">
        <v>661707</v>
      </c>
      <c r="D1031" s="8" t="s">
        <v>3127</v>
      </c>
      <c r="E1031" s="20" t="str">
        <f>IF(VLOOKUP(C1031,'Current OBD'!$B$6:$AL$2097,23,0)="Yes","PK"," ")</f>
        <v xml:space="preserve"> </v>
      </c>
      <c r="F1031" s="20" t="str">
        <f>IF(VLOOKUP(C1031,'Current OBD'!$B$6:$AL$2097,24,0)="Yes","K"," ")</f>
        <v xml:space="preserve"> </v>
      </c>
      <c r="G1031" s="20" t="str">
        <f>IF(VLOOKUP(C1031,'Current OBD'!$B$6:$AL$2097,25,0)="Yes","1"," ")</f>
        <v xml:space="preserve"> </v>
      </c>
      <c r="H1031" s="20" t="str">
        <f>IF(VLOOKUP(C1031,'Current OBD'!$B$6:$AL$2097,26,0)="Yes","2"," ")</f>
        <v xml:space="preserve"> </v>
      </c>
      <c r="I1031" s="20" t="str">
        <f>IF(VLOOKUP(C1031,'Current OBD'!$B$6:$AL$2097,27,0)="Yes","3"," ")</f>
        <v xml:space="preserve"> </v>
      </c>
      <c r="J1031" s="20" t="str">
        <f>IF(VLOOKUP(C1031,'Current OBD'!$B$6:$AL$2097,28,0)="Yes","4"," ")</f>
        <v xml:space="preserve"> </v>
      </c>
      <c r="K1031" s="20" t="str">
        <f>IF(VLOOKUP(C1031,'Current OBD'!$B$6:$AL$2097,29,0)="Yes","5"," ")</f>
        <v xml:space="preserve"> </v>
      </c>
      <c r="L1031" s="20" t="str">
        <f>IF(VLOOKUP(C1031,'Current OBD'!$B$6:$AL$2097,30,0)="Yes","6"," ")</f>
        <v>6</v>
      </c>
      <c r="M1031" s="20" t="str">
        <f>IF(VLOOKUP(C1031,'Current OBD'!$B$6:$AL$2097,31,0)="Yes","7"," ")</f>
        <v>7</v>
      </c>
      <c r="N1031" s="20" t="str">
        <f>IF(VLOOKUP(C1031,'Current OBD'!$B$6:$AL$2097,32,0)="Yes","8"," ")</f>
        <v>8</v>
      </c>
      <c r="O1031" s="20" t="str">
        <f>IF(VLOOKUP(C1031,'Current OBD'!$B$6:$AL$2097,33,0)="Yes","9"," ")</f>
        <v xml:space="preserve"> </v>
      </c>
      <c r="P1031" s="20" t="str">
        <f>IF(VLOOKUP(C1031,'Current OBD'!$B$6:$AL$2097,34,0)="Yes","10"," ")</f>
        <v xml:space="preserve"> </v>
      </c>
      <c r="Q1031" s="20" t="str">
        <f>IF(VLOOKUP(C1031,'Current OBD'!$B$6:$AL$2097,35,0)="Yes","11"," ")</f>
        <v xml:space="preserve"> </v>
      </c>
      <c r="R1031" s="20" t="str">
        <f>IF(VLOOKUP(C1031,'Current OBD'!$B$6:$AL$2097,36,0)="Yes","12"," ")</f>
        <v xml:space="preserve"> </v>
      </c>
      <c r="S1031" s="44">
        <v>120</v>
      </c>
      <c r="T1031" s="44">
        <v>41</v>
      </c>
      <c r="U1031" s="44">
        <v>902</v>
      </c>
      <c r="V1031" s="12">
        <f t="shared" si="97"/>
        <v>0.13303769401330376</v>
      </c>
      <c r="W1031" s="12">
        <f t="shared" si="98"/>
        <v>4.5454545454545456E-2</v>
      </c>
      <c r="X1031" s="12">
        <f t="shared" si="96"/>
        <v>0.17849223946784923</v>
      </c>
    </row>
    <row r="1032" spans="1:24">
      <c r="A1032" s="17" t="str">
        <f>VLOOKUP(C1032,'Current OBD'!$B$6:$K$2098,4,0)</f>
        <v>King</v>
      </c>
      <c r="B1032" s="17" t="str">
        <f>VLOOKUP(C1032,'Current OBD'!$B$6:$K$2098,3,0)</f>
        <v>17-417</v>
      </c>
      <c r="C1032" s="18">
        <v>661690</v>
      </c>
      <c r="D1032" s="8" t="s">
        <v>3129</v>
      </c>
      <c r="E1032" s="20" t="str">
        <f>IF(VLOOKUP(C1032,'Current OBD'!$B$6:$AL$2097,23,0)="Yes","PK"," ")</f>
        <v xml:space="preserve"> </v>
      </c>
      <c r="F1032" s="20" t="str">
        <f>IF(VLOOKUP(C1032,'Current OBD'!$B$6:$AL$2097,24,0)="Yes","K"," ")</f>
        <v>K</v>
      </c>
      <c r="G1032" s="20" t="str">
        <f>IF(VLOOKUP(C1032,'Current OBD'!$B$6:$AL$2097,25,0)="Yes","1"," ")</f>
        <v>1</v>
      </c>
      <c r="H1032" s="20" t="str">
        <f>IF(VLOOKUP(C1032,'Current OBD'!$B$6:$AL$2097,26,0)="Yes","2"," ")</f>
        <v>2</v>
      </c>
      <c r="I1032" s="20" t="str">
        <f>IF(VLOOKUP(C1032,'Current OBD'!$B$6:$AL$2097,27,0)="Yes","3"," ")</f>
        <v>3</v>
      </c>
      <c r="J1032" s="20" t="str">
        <f>IF(VLOOKUP(C1032,'Current OBD'!$B$6:$AL$2097,28,0)="Yes","4"," ")</f>
        <v>4</v>
      </c>
      <c r="K1032" s="20" t="str">
        <f>IF(VLOOKUP(C1032,'Current OBD'!$B$6:$AL$2097,29,0)="Yes","5"," ")</f>
        <v>5</v>
      </c>
      <c r="L1032" s="20" t="str">
        <f>IF(VLOOKUP(C1032,'Current OBD'!$B$6:$AL$2097,30,0)="Yes","6"," ")</f>
        <v xml:space="preserve"> </v>
      </c>
      <c r="M1032" s="20" t="str">
        <f>IF(VLOOKUP(C1032,'Current OBD'!$B$6:$AL$2097,31,0)="Yes","7"," ")</f>
        <v xml:space="preserve"> </v>
      </c>
      <c r="N1032" s="20" t="str">
        <f>IF(VLOOKUP(C1032,'Current OBD'!$B$6:$AL$2097,32,0)="Yes","8"," ")</f>
        <v xml:space="preserve"> </v>
      </c>
      <c r="O1032" s="20" t="str">
        <f>IF(VLOOKUP(C1032,'Current OBD'!$B$6:$AL$2097,33,0)="Yes","9"," ")</f>
        <v xml:space="preserve"> </v>
      </c>
      <c r="P1032" s="20" t="str">
        <f>IF(VLOOKUP(C1032,'Current OBD'!$B$6:$AL$2097,34,0)="Yes","10"," ")</f>
        <v xml:space="preserve"> </v>
      </c>
      <c r="Q1032" s="20" t="str">
        <f>IF(VLOOKUP(C1032,'Current OBD'!$B$6:$AL$2097,35,0)="Yes","11"," ")</f>
        <v xml:space="preserve"> </v>
      </c>
      <c r="R1032" s="20" t="str">
        <f>IF(VLOOKUP(C1032,'Current OBD'!$B$6:$AL$2097,36,0)="Yes","12"," ")</f>
        <v xml:space="preserve"> </v>
      </c>
      <c r="S1032" s="44">
        <v>20</v>
      </c>
      <c r="T1032" s="44">
        <v>5</v>
      </c>
      <c r="U1032" s="44">
        <v>268</v>
      </c>
      <c r="V1032" s="12">
        <f t="shared" si="97"/>
        <v>7.4626865671641784E-2</v>
      </c>
      <c r="W1032" s="12">
        <f t="shared" si="98"/>
        <v>1.8656716417910446E-2</v>
      </c>
      <c r="X1032" s="12">
        <f t="shared" si="96"/>
        <v>9.3283582089552244E-2</v>
      </c>
    </row>
    <row r="1033" spans="1:24">
      <c r="A1033" s="17" t="s">
        <v>153</v>
      </c>
      <c r="B1033" s="17" t="str">
        <f>VLOOKUP(C1033,'Current OBD'!$B$6:$K$2098,3,0)</f>
        <v>17-417</v>
      </c>
      <c r="C1033" s="18">
        <v>661691</v>
      </c>
      <c r="D1033" s="8" t="s">
        <v>3131</v>
      </c>
      <c r="E1033" s="20" t="str">
        <f>IF(VLOOKUP(C1033,'Current OBD'!$B$6:$AL$2097,23,0)="Yes","PK"," ")</f>
        <v xml:space="preserve"> </v>
      </c>
      <c r="F1033" s="20" t="str">
        <f>IF(VLOOKUP(C1033,'Current OBD'!$B$6:$AL$2097,24,0)="Yes","K"," ")</f>
        <v>K</v>
      </c>
      <c r="G1033" s="20" t="str">
        <f>IF(VLOOKUP(C1033,'Current OBD'!$B$6:$AL$2097,25,0)="Yes","1"," ")</f>
        <v>1</v>
      </c>
      <c r="H1033" s="20" t="str">
        <f>IF(VLOOKUP(C1033,'Current OBD'!$B$6:$AL$2097,26,0)="Yes","2"," ")</f>
        <v>2</v>
      </c>
      <c r="I1033" s="20" t="str">
        <f>IF(VLOOKUP(C1033,'Current OBD'!$B$6:$AL$2097,27,0)="Yes","3"," ")</f>
        <v>3</v>
      </c>
      <c r="J1033" s="20" t="str">
        <f>IF(VLOOKUP(C1033,'Current OBD'!$B$6:$AL$2097,28,0)="Yes","4"," ")</f>
        <v>4</v>
      </c>
      <c r="K1033" s="20" t="str">
        <f>IF(VLOOKUP(C1033,'Current OBD'!$B$6:$AL$2097,29,0)="Yes","5"," ")</f>
        <v>5</v>
      </c>
      <c r="L1033" s="20" t="str">
        <f>IF(VLOOKUP(C1033,'Current OBD'!$B$6:$AL$2097,30,0)="Yes","6"," ")</f>
        <v xml:space="preserve"> </v>
      </c>
      <c r="M1033" s="20" t="str">
        <f>IF(VLOOKUP(C1033,'Current OBD'!$B$6:$AL$2097,31,0)="Yes","7"," ")</f>
        <v xml:space="preserve"> </v>
      </c>
      <c r="N1033" s="20" t="str">
        <f>IF(VLOOKUP(C1033,'Current OBD'!$B$6:$AL$2097,32,0)="Yes","8"," ")</f>
        <v xml:space="preserve"> </v>
      </c>
      <c r="O1033" s="20" t="str">
        <f>IF(VLOOKUP(C1033,'Current OBD'!$B$6:$AL$2097,33,0)="Yes","9"," ")</f>
        <v xml:space="preserve"> </v>
      </c>
      <c r="P1033" s="20" t="str">
        <f>IF(VLOOKUP(C1033,'Current OBD'!$B$6:$AL$2097,34,0)="Yes","10"," ")</f>
        <v xml:space="preserve"> </v>
      </c>
      <c r="Q1033" s="20" t="str">
        <f>IF(VLOOKUP(C1033,'Current OBD'!$B$6:$AL$2097,35,0)="Yes","11"," ")</f>
        <v xml:space="preserve"> </v>
      </c>
      <c r="R1033" s="20" t="str">
        <f>IF(VLOOKUP(C1033,'Current OBD'!$B$6:$AL$2097,36,0)="Yes","12"," ")</f>
        <v xml:space="preserve"> </v>
      </c>
      <c r="S1033" s="44">
        <v>103</v>
      </c>
      <c r="T1033" s="44">
        <v>49</v>
      </c>
      <c r="U1033" s="44">
        <v>503</v>
      </c>
      <c r="V1033" s="12">
        <f t="shared" si="97"/>
        <v>0.2047713717693837</v>
      </c>
      <c r="W1033" s="12">
        <f t="shared" si="98"/>
        <v>9.7415506958250492E-2</v>
      </c>
      <c r="X1033" s="12">
        <f t="shared" si="96"/>
        <v>0.30218687872763417</v>
      </c>
    </row>
    <row r="1034" spans="1:24">
      <c r="A1034" s="17" t="str">
        <f>VLOOKUP(C1034,'Current OBD'!$B$6:$K$2098,4,0)</f>
        <v>King</v>
      </c>
      <c r="B1034" s="17" t="str">
        <f>VLOOKUP(C1034,'Current OBD'!$B$6:$K$2098,3,0)</f>
        <v>17-417</v>
      </c>
      <c r="C1034" s="18">
        <v>661692</v>
      </c>
      <c r="D1034" s="8" t="s">
        <v>3133</v>
      </c>
      <c r="E1034" s="20" t="str">
        <f>IF(VLOOKUP(C1034,'Current OBD'!$B$6:$AL$2097,23,0)="Yes","PK"," ")</f>
        <v xml:space="preserve"> </v>
      </c>
      <c r="F1034" s="20" t="str">
        <f>IF(VLOOKUP(C1034,'Current OBD'!$B$6:$AL$2097,24,0)="Yes","K"," ")</f>
        <v>K</v>
      </c>
      <c r="G1034" s="20" t="str">
        <f>IF(VLOOKUP(C1034,'Current OBD'!$B$6:$AL$2097,25,0)="Yes","1"," ")</f>
        <v>1</v>
      </c>
      <c r="H1034" s="20" t="str">
        <f>IF(VLOOKUP(C1034,'Current OBD'!$B$6:$AL$2097,26,0)="Yes","2"," ")</f>
        <v>2</v>
      </c>
      <c r="I1034" s="20" t="str">
        <f>IF(VLOOKUP(C1034,'Current OBD'!$B$6:$AL$2097,27,0)="Yes","3"," ")</f>
        <v>3</v>
      </c>
      <c r="J1034" s="20" t="str">
        <f>IF(VLOOKUP(C1034,'Current OBD'!$B$6:$AL$2097,28,0)="Yes","4"," ")</f>
        <v>4</v>
      </c>
      <c r="K1034" s="20" t="str">
        <f>IF(VLOOKUP(C1034,'Current OBD'!$B$6:$AL$2097,29,0)="Yes","5"," ")</f>
        <v>5</v>
      </c>
      <c r="L1034" s="20" t="str">
        <f>IF(VLOOKUP(C1034,'Current OBD'!$B$6:$AL$2097,30,0)="Yes","6"," ")</f>
        <v xml:space="preserve"> </v>
      </c>
      <c r="M1034" s="20" t="str">
        <f>IF(VLOOKUP(C1034,'Current OBD'!$B$6:$AL$2097,31,0)="Yes","7"," ")</f>
        <v xml:space="preserve"> </v>
      </c>
      <c r="N1034" s="20" t="str">
        <f>IF(VLOOKUP(C1034,'Current OBD'!$B$6:$AL$2097,32,0)="Yes","8"," ")</f>
        <v xml:space="preserve"> </v>
      </c>
      <c r="O1034" s="20" t="str">
        <f>IF(VLOOKUP(C1034,'Current OBD'!$B$6:$AL$2097,33,0)="Yes","9"," ")</f>
        <v xml:space="preserve"> </v>
      </c>
      <c r="P1034" s="20" t="str">
        <f>IF(VLOOKUP(C1034,'Current OBD'!$B$6:$AL$2097,34,0)="Yes","10"," ")</f>
        <v xml:space="preserve"> </v>
      </c>
      <c r="Q1034" s="20" t="str">
        <f>IF(VLOOKUP(C1034,'Current OBD'!$B$6:$AL$2097,35,0)="Yes","11"," ")</f>
        <v xml:space="preserve"> </v>
      </c>
      <c r="R1034" s="20" t="str">
        <f>IF(VLOOKUP(C1034,'Current OBD'!$B$6:$AL$2097,36,0)="Yes","12"," ")</f>
        <v xml:space="preserve"> </v>
      </c>
      <c r="S1034" s="44">
        <v>14</v>
      </c>
      <c r="T1034" s="44">
        <v>9</v>
      </c>
      <c r="U1034" s="44">
        <v>394</v>
      </c>
      <c r="V1034" s="12">
        <f t="shared" si="97"/>
        <v>3.553299492385787E-2</v>
      </c>
      <c r="W1034" s="12">
        <f t="shared" si="98"/>
        <v>2.2842639593908629E-2</v>
      </c>
      <c r="X1034" s="12">
        <f t="shared" si="96"/>
        <v>5.8375634517766499E-2</v>
      </c>
    </row>
    <row r="1035" spans="1:24">
      <c r="A1035" s="17" t="str">
        <f>VLOOKUP(C1035,'Current OBD'!$B$6:$K$2098,4,0)</f>
        <v>King</v>
      </c>
      <c r="B1035" s="17" t="str">
        <f>VLOOKUP(C1035,'Current OBD'!$B$6:$K$2098,3,0)</f>
        <v>17-417</v>
      </c>
      <c r="C1035" s="18">
        <v>661693</v>
      </c>
      <c r="D1035" s="8" t="s">
        <v>3135</v>
      </c>
      <c r="E1035" s="20" t="str">
        <f>IF(VLOOKUP(C1035,'Current OBD'!$B$6:$AL$2097,23,0)="Yes","PK"," ")</f>
        <v xml:space="preserve"> </v>
      </c>
      <c r="F1035" s="20" t="str">
        <f>IF(VLOOKUP(C1035,'Current OBD'!$B$6:$AL$2097,24,0)="Yes","K"," ")</f>
        <v>K</v>
      </c>
      <c r="G1035" s="20" t="str">
        <f>IF(VLOOKUP(C1035,'Current OBD'!$B$6:$AL$2097,25,0)="Yes","1"," ")</f>
        <v>1</v>
      </c>
      <c r="H1035" s="20" t="str">
        <f>IF(VLOOKUP(C1035,'Current OBD'!$B$6:$AL$2097,26,0)="Yes","2"," ")</f>
        <v>2</v>
      </c>
      <c r="I1035" s="20" t="str">
        <f>IF(VLOOKUP(C1035,'Current OBD'!$B$6:$AL$2097,27,0)="Yes","3"," ")</f>
        <v>3</v>
      </c>
      <c r="J1035" s="20" t="str">
        <f>IF(VLOOKUP(C1035,'Current OBD'!$B$6:$AL$2097,28,0)="Yes","4"," ")</f>
        <v>4</v>
      </c>
      <c r="K1035" s="20" t="str">
        <f>IF(VLOOKUP(C1035,'Current OBD'!$B$6:$AL$2097,29,0)="Yes","5"," ")</f>
        <v>5</v>
      </c>
      <c r="L1035" s="20" t="str">
        <f>IF(VLOOKUP(C1035,'Current OBD'!$B$6:$AL$2097,30,0)="Yes","6"," ")</f>
        <v xml:space="preserve"> </v>
      </c>
      <c r="M1035" s="20" t="str">
        <f>IF(VLOOKUP(C1035,'Current OBD'!$B$6:$AL$2097,31,0)="Yes","7"," ")</f>
        <v xml:space="preserve"> </v>
      </c>
      <c r="N1035" s="20" t="str">
        <f>IF(VLOOKUP(C1035,'Current OBD'!$B$6:$AL$2097,32,0)="Yes","8"," ")</f>
        <v xml:space="preserve"> </v>
      </c>
      <c r="O1035" s="20" t="str">
        <f>IF(VLOOKUP(C1035,'Current OBD'!$B$6:$AL$2097,33,0)="Yes","9"," ")</f>
        <v xml:space="preserve"> </v>
      </c>
      <c r="P1035" s="20" t="str">
        <f>IF(VLOOKUP(C1035,'Current OBD'!$B$6:$AL$2097,34,0)="Yes","10"," ")</f>
        <v xml:space="preserve"> </v>
      </c>
      <c r="Q1035" s="20" t="str">
        <f>IF(VLOOKUP(C1035,'Current OBD'!$B$6:$AL$2097,35,0)="Yes","11"," ")</f>
        <v xml:space="preserve"> </v>
      </c>
      <c r="R1035" s="20" t="str">
        <f>IF(VLOOKUP(C1035,'Current OBD'!$B$6:$AL$2097,36,0)="Yes","12"," ")</f>
        <v xml:space="preserve"> </v>
      </c>
      <c r="S1035" s="44">
        <v>27</v>
      </c>
      <c r="T1035" s="44">
        <v>4</v>
      </c>
      <c r="U1035" s="44">
        <v>744</v>
      </c>
      <c r="V1035" s="12">
        <f t="shared" si="97"/>
        <v>3.6290322580645164E-2</v>
      </c>
      <c r="W1035" s="12">
        <f t="shared" si="98"/>
        <v>5.3763440860215058E-3</v>
      </c>
      <c r="X1035" s="12">
        <f t="shared" si="96"/>
        <v>4.1666666666666664E-2</v>
      </c>
    </row>
    <row r="1036" spans="1:24">
      <c r="A1036" s="17" t="s">
        <v>153</v>
      </c>
      <c r="B1036" s="17" t="str">
        <f>VLOOKUP(C1036,'Current OBD'!$B$6:$K$2098,3,0)</f>
        <v>17-417</v>
      </c>
      <c r="C1036" s="18">
        <v>661694</v>
      </c>
      <c r="D1036" s="8" t="s">
        <v>3137</v>
      </c>
      <c r="E1036" s="20" t="str">
        <f>IF(VLOOKUP(C1036,'Current OBD'!$B$6:$AL$2097,23,0)="Yes","PK"," ")</f>
        <v xml:space="preserve"> </v>
      </c>
      <c r="F1036" s="20" t="str">
        <f>IF(VLOOKUP(C1036,'Current OBD'!$B$6:$AL$2097,24,0)="Yes","K"," ")</f>
        <v>K</v>
      </c>
      <c r="G1036" s="20" t="str">
        <f>IF(VLOOKUP(C1036,'Current OBD'!$B$6:$AL$2097,25,0)="Yes","1"," ")</f>
        <v>1</v>
      </c>
      <c r="H1036" s="20" t="str">
        <f>IF(VLOOKUP(C1036,'Current OBD'!$B$6:$AL$2097,26,0)="Yes","2"," ")</f>
        <v>2</v>
      </c>
      <c r="I1036" s="20" t="str">
        <f>IF(VLOOKUP(C1036,'Current OBD'!$B$6:$AL$2097,27,0)="Yes","3"," ")</f>
        <v>3</v>
      </c>
      <c r="J1036" s="20" t="str">
        <f>IF(VLOOKUP(C1036,'Current OBD'!$B$6:$AL$2097,28,0)="Yes","4"," ")</f>
        <v>4</v>
      </c>
      <c r="K1036" s="20" t="str">
        <f>IF(VLOOKUP(C1036,'Current OBD'!$B$6:$AL$2097,29,0)="Yes","5"," ")</f>
        <v>5</v>
      </c>
      <c r="L1036" s="20" t="str">
        <f>IF(VLOOKUP(C1036,'Current OBD'!$B$6:$AL$2097,30,0)="Yes","6"," ")</f>
        <v xml:space="preserve"> </v>
      </c>
      <c r="M1036" s="20" t="str">
        <f>IF(VLOOKUP(C1036,'Current OBD'!$B$6:$AL$2097,31,0)="Yes","7"," ")</f>
        <v xml:space="preserve"> </v>
      </c>
      <c r="N1036" s="20" t="str">
        <f>IF(VLOOKUP(C1036,'Current OBD'!$B$6:$AL$2097,32,0)="Yes","8"," ")</f>
        <v xml:space="preserve"> </v>
      </c>
      <c r="O1036" s="20" t="str">
        <f>IF(VLOOKUP(C1036,'Current OBD'!$B$6:$AL$2097,33,0)="Yes","9"," ")</f>
        <v xml:space="preserve"> </v>
      </c>
      <c r="P1036" s="20" t="str">
        <f>IF(VLOOKUP(C1036,'Current OBD'!$B$6:$AL$2097,34,0)="Yes","10"," ")</f>
        <v xml:space="preserve"> </v>
      </c>
      <c r="Q1036" s="20" t="str">
        <f>IF(VLOOKUP(C1036,'Current OBD'!$B$6:$AL$2097,35,0)="Yes","11"," ")</f>
        <v xml:space="preserve"> </v>
      </c>
      <c r="R1036" s="20" t="str">
        <f>IF(VLOOKUP(C1036,'Current OBD'!$B$6:$AL$2097,36,0)="Yes","12"," ")</f>
        <v xml:space="preserve"> </v>
      </c>
      <c r="S1036" s="44">
        <v>78</v>
      </c>
      <c r="T1036" s="44">
        <v>23</v>
      </c>
      <c r="U1036" s="44">
        <v>517</v>
      </c>
      <c r="V1036" s="12">
        <f t="shared" si="97"/>
        <v>0.15087040618955513</v>
      </c>
      <c r="W1036" s="12">
        <f t="shared" si="98"/>
        <v>4.4487427466150871E-2</v>
      </c>
      <c r="X1036" s="12">
        <f t="shared" si="96"/>
        <v>0.195357833655706</v>
      </c>
    </row>
    <row r="1037" spans="1:24">
      <c r="A1037" s="17" t="str">
        <f>VLOOKUP(C1037,'Current OBD'!$B$6:$K$2098,4,0)</f>
        <v>King</v>
      </c>
      <c r="B1037" s="17" t="str">
        <f>VLOOKUP(C1037,'Current OBD'!$B$6:$K$2098,3,0)</f>
        <v>17-417</v>
      </c>
      <c r="C1037" s="18">
        <v>661695</v>
      </c>
      <c r="D1037" s="8" t="s">
        <v>3139</v>
      </c>
      <c r="E1037" s="20" t="str">
        <f>IF(VLOOKUP(C1037,'Current OBD'!$B$6:$AL$2097,23,0)="Yes","PK"," ")</f>
        <v xml:space="preserve"> </v>
      </c>
      <c r="F1037" s="20" t="str">
        <f>IF(VLOOKUP(C1037,'Current OBD'!$B$6:$AL$2097,24,0)="Yes","K"," ")</f>
        <v>K</v>
      </c>
      <c r="G1037" s="20" t="str">
        <f>IF(VLOOKUP(C1037,'Current OBD'!$B$6:$AL$2097,25,0)="Yes","1"," ")</f>
        <v>1</v>
      </c>
      <c r="H1037" s="20" t="str">
        <f>IF(VLOOKUP(C1037,'Current OBD'!$B$6:$AL$2097,26,0)="Yes","2"," ")</f>
        <v>2</v>
      </c>
      <c r="I1037" s="20" t="str">
        <f>IF(VLOOKUP(C1037,'Current OBD'!$B$6:$AL$2097,27,0)="Yes","3"," ")</f>
        <v>3</v>
      </c>
      <c r="J1037" s="20" t="str">
        <f>IF(VLOOKUP(C1037,'Current OBD'!$B$6:$AL$2097,28,0)="Yes","4"," ")</f>
        <v>4</v>
      </c>
      <c r="K1037" s="20" t="str">
        <f>IF(VLOOKUP(C1037,'Current OBD'!$B$6:$AL$2097,29,0)="Yes","5"," ")</f>
        <v>5</v>
      </c>
      <c r="L1037" s="20" t="str">
        <f>IF(VLOOKUP(C1037,'Current OBD'!$B$6:$AL$2097,30,0)="Yes","6"," ")</f>
        <v xml:space="preserve"> </v>
      </c>
      <c r="M1037" s="20" t="str">
        <f>IF(VLOOKUP(C1037,'Current OBD'!$B$6:$AL$2097,31,0)="Yes","7"," ")</f>
        <v xml:space="preserve"> </v>
      </c>
      <c r="N1037" s="20" t="str">
        <f>IF(VLOOKUP(C1037,'Current OBD'!$B$6:$AL$2097,32,0)="Yes","8"," ")</f>
        <v xml:space="preserve"> </v>
      </c>
      <c r="O1037" s="20" t="str">
        <f>IF(VLOOKUP(C1037,'Current OBD'!$B$6:$AL$2097,33,0)="Yes","9"," ")</f>
        <v xml:space="preserve"> </v>
      </c>
      <c r="P1037" s="20" t="str">
        <f>IF(VLOOKUP(C1037,'Current OBD'!$B$6:$AL$2097,34,0)="Yes","10"," ")</f>
        <v xml:space="preserve"> </v>
      </c>
      <c r="Q1037" s="20" t="str">
        <f>IF(VLOOKUP(C1037,'Current OBD'!$B$6:$AL$2097,35,0)="Yes","11"," ")</f>
        <v xml:space="preserve"> </v>
      </c>
      <c r="R1037" s="20" t="str">
        <f>IF(VLOOKUP(C1037,'Current OBD'!$B$6:$AL$2097,36,0)="Yes","12"," ")</f>
        <v xml:space="preserve"> </v>
      </c>
      <c r="S1037" s="44">
        <v>43</v>
      </c>
      <c r="T1037" s="44">
        <v>9</v>
      </c>
      <c r="U1037" s="44">
        <v>354</v>
      </c>
      <c r="V1037" s="12">
        <f t="shared" si="97"/>
        <v>0.12146892655367232</v>
      </c>
      <c r="W1037" s="12">
        <f t="shared" si="98"/>
        <v>2.5423728813559324E-2</v>
      </c>
      <c r="X1037" s="12">
        <f t="shared" si="96"/>
        <v>0.14689265536723164</v>
      </c>
    </row>
    <row r="1038" spans="1:24">
      <c r="A1038" s="17" t="str">
        <f>VLOOKUP(C1038,'Current OBD'!$B$6:$K$2098,4,0)</f>
        <v>King</v>
      </c>
      <c r="B1038" s="17" t="str">
        <f>VLOOKUP(C1038,'Current OBD'!$B$6:$K$2098,3,0)</f>
        <v>17-417</v>
      </c>
      <c r="C1038" s="18">
        <v>661714</v>
      </c>
      <c r="D1038" s="8" t="s">
        <v>3141</v>
      </c>
      <c r="E1038" s="20" t="str">
        <f>IF(VLOOKUP(C1038,'Current OBD'!$B$6:$AL$2097,23,0)="Yes","PK"," ")</f>
        <v xml:space="preserve"> </v>
      </c>
      <c r="F1038" s="20" t="str">
        <f>IF(VLOOKUP(C1038,'Current OBD'!$B$6:$AL$2097,24,0)="Yes","K"," ")</f>
        <v xml:space="preserve"> </v>
      </c>
      <c r="G1038" s="20" t="str">
        <f>IF(VLOOKUP(C1038,'Current OBD'!$B$6:$AL$2097,25,0)="Yes","1"," ")</f>
        <v xml:space="preserve"> </v>
      </c>
      <c r="H1038" s="20" t="str">
        <f>IF(VLOOKUP(C1038,'Current OBD'!$B$6:$AL$2097,26,0)="Yes","2"," ")</f>
        <v xml:space="preserve"> </v>
      </c>
      <c r="I1038" s="20" t="str">
        <f>IF(VLOOKUP(C1038,'Current OBD'!$B$6:$AL$2097,27,0)="Yes","3"," ")</f>
        <v xml:space="preserve"> </v>
      </c>
      <c r="J1038" s="20" t="str">
        <f>IF(VLOOKUP(C1038,'Current OBD'!$B$6:$AL$2097,28,0)="Yes","4"," ")</f>
        <v xml:space="preserve"> </v>
      </c>
      <c r="K1038" s="20" t="str">
        <f>IF(VLOOKUP(C1038,'Current OBD'!$B$6:$AL$2097,29,0)="Yes","5"," ")</f>
        <v xml:space="preserve"> </v>
      </c>
      <c r="L1038" s="20" t="str">
        <f>IF(VLOOKUP(C1038,'Current OBD'!$B$6:$AL$2097,30,0)="Yes","6"," ")</f>
        <v xml:space="preserve"> </v>
      </c>
      <c r="M1038" s="20" t="str">
        <f>IF(VLOOKUP(C1038,'Current OBD'!$B$6:$AL$2097,31,0)="Yes","7"," ")</f>
        <v xml:space="preserve"> </v>
      </c>
      <c r="N1038" s="20" t="str">
        <f>IF(VLOOKUP(C1038,'Current OBD'!$B$6:$AL$2097,32,0)="Yes","8"," ")</f>
        <v xml:space="preserve"> </v>
      </c>
      <c r="O1038" s="20" t="str">
        <f>IF(VLOOKUP(C1038,'Current OBD'!$B$6:$AL$2097,33,0)="Yes","9"," ")</f>
        <v>9</v>
      </c>
      <c r="P1038" s="20" t="str">
        <f>IF(VLOOKUP(C1038,'Current OBD'!$B$6:$AL$2097,34,0)="Yes","10"," ")</f>
        <v>10</v>
      </c>
      <c r="Q1038" s="20" t="str">
        <f>IF(VLOOKUP(C1038,'Current OBD'!$B$6:$AL$2097,35,0)="Yes","11"," ")</f>
        <v>11</v>
      </c>
      <c r="R1038" s="20" t="str">
        <f>IF(VLOOKUP(C1038,'Current OBD'!$B$6:$AL$2097,36,0)="Yes","12"," ")</f>
        <v>12</v>
      </c>
      <c r="S1038" s="44">
        <v>182</v>
      </c>
      <c r="T1038" s="44">
        <v>62</v>
      </c>
      <c r="U1038" s="44">
        <v>1454</v>
      </c>
      <c r="V1038" s="12">
        <f t="shared" si="97"/>
        <v>0.12517193947730398</v>
      </c>
      <c r="W1038" s="12">
        <f t="shared" si="98"/>
        <v>4.264099037138927E-2</v>
      </c>
      <c r="X1038" s="12">
        <f t="shared" si="96"/>
        <v>0.16781292984869325</v>
      </c>
    </row>
    <row r="1039" spans="1:24">
      <c r="A1039" s="17" t="s">
        <v>153</v>
      </c>
      <c r="B1039" s="17" t="str">
        <f>VLOOKUP(C1039,'Current OBD'!$B$6:$K$2098,3,0)</f>
        <v>17-417</v>
      </c>
      <c r="C1039" s="18">
        <v>686320</v>
      </c>
      <c r="D1039" s="8" t="s">
        <v>3143</v>
      </c>
      <c r="E1039" s="20" t="str">
        <f>IF(VLOOKUP(C1039,'Current OBD'!$B$6:$AL$2097,23,0)="Yes","PK"," ")</f>
        <v xml:space="preserve"> </v>
      </c>
      <c r="F1039" s="20" t="str">
        <f>IF(VLOOKUP(C1039,'Current OBD'!$B$6:$AL$2097,24,0)="Yes","K"," ")</f>
        <v xml:space="preserve"> </v>
      </c>
      <c r="G1039" s="20" t="str">
        <f>IF(VLOOKUP(C1039,'Current OBD'!$B$6:$AL$2097,25,0)="Yes","1"," ")</f>
        <v xml:space="preserve"> </v>
      </c>
      <c r="H1039" s="20" t="str">
        <f>IF(VLOOKUP(C1039,'Current OBD'!$B$6:$AL$2097,26,0)="Yes","2"," ")</f>
        <v xml:space="preserve"> </v>
      </c>
      <c r="I1039" s="20" t="str">
        <f>IF(VLOOKUP(C1039,'Current OBD'!$B$6:$AL$2097,27,0)="Yes","3"," ")</f>
        <v xml:space="preserve"> </v>
      </c>
      <c r="J1039" s="20" t="str">
        <f>IF(VLOOKUP(C1039,'Current OBD'!$B$6:$AL$2097,28,0)="Yes","4"," ")</f>
        <v xml:space="preserve"> </v>
      </c>
      <c r="K1039" s="20" t="str">
        <f>IF(VLOOKUP(C1039,'Current OBD'!$B$6:$AL$2097,29,0)="Yes","5"," ")</f>
        <v xml:space="preserve"> </v>
      </c>
      <c r="L1039" s="20" t="str">
        <f>IF(VLOOKUP(C1039,'Current OBD'!$B$6:$AL$2097,30,0)="Yes","6"," ")</f>
        <v xml:space="preserve"> </v>
      </c>
      <c r="M1039" s="20" t="str">
        <f>IF(VLOOKUP(C1039,'Current OBD'!$B$6:$AL$2097,31,0)="Yes","7"," ")</f>
        <v xml:space="preserve"> </v>
      </c>
      <c r="N1039" s="20" t="str">
        <f>IF(VLOOKUP(C1039,'Current OBD'!$B$6:$AL$2097,32,0)="Yes","8"," ")</f>
        <v xml:space="preserve"> </v>
      </c>
      <c r="O1039" s="20" t="str">
        <f>IF(VLOOKUP(C1039,'Current OBD'!$B$6:$AL$2097,33,0)="Yes","9"," ")</f>
        <v>9</v>
      </c>
      <c r="P1039" s="20" t="str">
        <f>IF(VLOOKUP(C1039,'Current OBD'!$B$6:$AL$2097,34,0)="Yes","10"," ")</f>
        <v>10</v>
      </c>
      <c r="Q1039" s="20" t="str">
        <f>IF(VLOOKUP(C1039,'Current OBD'!$B$6:$AL$2097,35,0)="Yes","11"," ")</f>
        <v>11</v>
      </c>
      <c r="R1039" s="20" t="str">
        <f>IF(VLOOKUP(C1039,'Current OBD'!$B$6:$AL$2097,36,0)="Yes","12"," ")</f>
        <v>12</v>
      </c>
      <c r="S1039" s="44">
        <v>21</v>
      </c>
      <c r="T1039" s="44">
        <v>5</v>
      </c>
      <c r="U1039" s="44">
        <v>259</v>
      </c>
      <c r="V1039" s="12">
        <f t="shared" si="97"/>
        <v>8.1081081081081086E-2</v>
      </c>
      <c r="W1039" s="12">
        <f t="shared" si="98"/>
        <v>1.9305019305019305E-2</v>
      </c>
      <c r="X1039" s="12">
        <f t="shared" si="96"/>
        <v>0.10038610038610038</v>
      </c>
    </row>
    <row r="1040" spans="1:24">
      <c r="A1040" s="17" t="str">
        <f>VLOOKUP(C1040,'Current OBD'!$B$6:$K$2098,4,0)</f>
        <v>King</v>
      </c>
      <c r="B1040" s="17" t="str">
        <f>VLOOKUP(C1040,'Current OBD'!$B$6:$K$2098,3,0)</f>
        <v>17-417</v>
      </c>
      <c r="C1040" s="18">
        <v>661696</v>
      </c>
      <c r="D1040" s="8" t="s">
        <v>3145</v>
      </c>
      <c r="E1040" s="20" t="str">
        <f>IF(VLOOKUP(C1040,'Current OBD'!$B$6:$AL$2097,23,0)="Yes","PK"," ")</f>
        <v xml:space="preserve"> </v>
      </c>
      <c r="F1040" s="20" t="str">
        <f>IF(VLOOKUP(C1040,'Current OBD'!$B$6:$AL$2097,24,0)="Yes","K"," ")</f>
        <v>K</v>
      </c>
      <c r="G1040" s="20" t="str">
        <f>IF(VLOOKUP(C1040,'Current OBD'!$B$6:$AL$2097,25,0)="Yes","1"," ")</f>
        <v>1</v>
      </c>
      <c r="H1040" s="20" t="str">
        <f>IF(VLOOKUP(C1040,'Current OBD'!$B$6:$AL$2097,26,0)="Yes","2"," ")</f>
        <v>2</v>
      </c>
      <c r="I1040" s="20" t="str">
        <f>IF(VLOOKUP(C1040,'Current OBD'!$B$6:$AL$2097,27,0)="Yes","3"," ")</f>
        <v>3</v>
      </c>
      <c r="J1040" s="20" t="str">
        <f>IF(VLOOKUP(C1040,'Current OBD'!$B$6:$AL$2097,28,0)="Yes","4"," ")</f>
        <v>4</v>
      </c>
      <c r="K1040" s="20" t="str">
        <f>IF(VLOOKUP(C1040,'Current OBD'!$B$6:$AL$2097,29,0)="Yes","5"," ")</f>
        <v>5</v>
      </c>
      <c r="L1040" s="20" t="str">
        <f>IF(VLOOKUP(C1040,'Current OBD'!$B$6:$AL$2097,30,0)="Yes","6"," ")</f>
        <v xml:space="preserve"> </v>
      </c>
      <c r="M1040" s="20" t="str">
        <f>IF(VLOOKUP(C1040,'Current OBD'!$B$6:$AL$2097,31,0)="Yes","7"," ")</f>
        <v xml:space="preserve"> </v>
      </c>
      <c r="N1040" s="20" t="str">
        <f>IF(VLOOKUP(C1040,'Current OBD'!$B$6:$AL$2097,32,0)="Yes","8"," ")</f>
        <v xml:space="preserve"> </v>
      </c>
      <c r="O1040" s="20" t="str">
        <f>IF(VLOOKUP(C1040,'Current OBD'!$B$6:$AL$2097,33,0)="Yes","9"," ")</f>
        <v xml:space="preserve"> </v>
      </c>
      <c r="P1040" s="20" t="str">
        <f>IF(VLOOKUP(C1040,'Current OBD'!$B$6:$AL$2097,34,0)="Yes","10"," ")</f>
        <v xml:space="preserve"> </v>
      </c>
      <c r="Q1040" s="20" t="str">
        <f>IF(VLOOKUP(C1040,'Current OBD'!$B$6:$AL$2097,35,0)="Yes","11"," ")</f>
        <v xml:space="preserve"> </v>
      </c>
      <c r="R1040" s="20" t="str">
        <f>IF(VLOOKUP(C1040,'Current OBD'!$B$6:$AL$2097,36,0)="Yes","12"," ")</f>
        <v xml:space="preserve"> </v>
      </c>
      <c r="S1040" s="44">
        <v>152</v>
      </c>
      <c r="T1040" s="44">
        <v>28</v>
      </c>
      <c r="U1040" s="44">
        <v>443</v>
      </c>
      <c r="V1040" s="12">
        <f t="shared" si="97"/>
        <v>0.34311512415349887</v>
      </c>
      <c r="W1040" s="12">
        <f t="shared" si="98"/>
        <v>6.320541760722348E-2</v>
      </c>
      <c r="X1040" s="12">
        <f t="shared" si="96"/>
        <v>0.40632054176072235</v>
      </c>
    </row>
    <row r="1041" spans="1:25">
      <c r="A1041" s="17" t="str">
        <f>VLOOKUP(C1041,'Current OBD'!$B$6:$K$2098,4,0)</f>
        <v>King</v>
      </c>
      <c r="B1041" s="17" t="str">
        <f>VLOOKUP(C1041,'Current OBD'!$B$6:$K$2098,3,0)</f>
        <v>17-417</v>
      </c>
      <c r="C1041" s="18">
        <v>661708</v>
      </c>
      <c r="D1041" s="8" t="s">
        <v>3147</v>
      </c>
      <c r="E1041" s="20" t="str">
        <f>IF(VLOOKUP(C1041,'Current OBD'!$B$6:$AL$2097,23,0)="Yes","PK"," ")</f>
        <v xml:space="preserve"> </v>
      </c>
      <c r="F1041" s="20" t="str">
        <f>IF(VLOOKUP(C1041,'Current OBD'!$B$6:$AL$2097,24,0)="Yes","K"," ")</f>
        <v xml:space="preserve"> </v>
      </c>
      <c r="G1041" s="20" t="str">
        <f>IF(VLOOKUP(C1041,'Current OBD'!$B$6:$AL$2097,25,0)="Yes","1"," ")</f>
        <v xml:space="preserve"> </v>
      </c>
      <c r="H1041" s="20" t="str">
        <f>IF(VLOOKUP(C1041,'Current OBD'!$B$6:$AL$2097,26,0)="Yes","2"," ")</f>
        <v xml:space="preserve"> </v>
      </c>
      <c r="I1041" s="20" t="str">
        <f>IF(VLOOKUP(C1041,'Current OBD'!$B$6:$AL$2097,27,0)="Yes","3"," ")</f>
        <v xml:space="preserve"> </v>
      </c>
      <c r="J1041" s="20" t="str">
        <f>IF(VLOOKUP(C1041,'Current OBD'!$B$6:$AL$2097,28,0)="Yes","4"," ")</f>
        <v xml:space="preserve"> </v>
      </c>
      <c r="K1041" s="20" t="str">
        <f>IF(VLOOKUP(C1041,'Current OBD'!$B$6:$AL$2097,29,0)="Yes","5"," ")</f>
        <v xml:space="preserve"> </v>
      </c>
      <c r="L1041" s="20" t="str">
        <f>IF(VLOOKUP(C1041,'Current OBD'!$B$6:$AL$2097,30,0)="Yes","6"," ")</f>
        <v>6</v>
      </c>
      <c r="M1041" s="20" t="str">
        <f>IF(VLOOKUP(C1041,'Current OBD'!$B$6:$AL$2097,31,0)="Yes","7"," ")</f>
        <v>7</v>
      </c>
      <c r="N1041" s="20" t="str">
        <f>IF(VLOOKUP(C1041,'Current OBD'!$B$6:$AL$2097,32,0)="Yes","8"," ")</f>
        <v>8</v>
      </c>
      <c r="O1041" s="20" t="str">
        <f>IF(VLOOKUP(C1041,'Current OBD'!$B$6:$AL$2097,33,0)="Yes","9"," ")</f>
        <v xml:space="preserve"> </v>
      </c>
      <c r="P1041" s="20" t="str">
        <f>IF(VLOOKUP(C1041,'Current OBD'!$B$6:$AL$2097,34,0)="Yes","10"," ")</f>
        <v xml:space="preserve"> </v>
      </c>
      <c r="Q1041" s="20" t="str">
        <f>IF(VLOOKUP(C1041,'Current OBD'!$B$6:$AL$2097,35,0)="Yes","11"," ")</f>
        <v xml:space="preserve"> </v>
      </c>
      <c r="R1041" s="20" t="str">
        <f>IF(VLOOKUP(C1041,'Current OBD'!$B$6:$AL$2097,36,0)="Yes","12"," ")</f>
        <v xml:space="preserve"> </v>
      </c>
      <c r="S1041" s="44">
        <v>125</v>
      </c>
      <c r="T1041" s="44">
        <v>34</v>
      </c>
      <c r="U1041" s="44">
        <v>736</v>
      </c>
      <c r="V1041" s="12">
        <f t="shared" si="97"/>
        <v>0.16983695652173914</v>
      </c>
      <c r="W1041" s="12">
        <f t="shared" si="98"/>
        <v>4.619565217391304E-2</v>
      </c>
      <c r="X1041" s="12">
        <f t="shared" si="96"/>
        <v>0.21603260869565216</v>
      </c>
    </row>
    <row r="1042" spans="1:25">
      <c r="A1042" s="17" t="s">
        <v>153</v>
      </c>
      <c r="B1042" s="17" t="str">
        <f>VLOOKUP(C1042,'Current OBD'!$B$6:$K$2098,3,0)</f>
        <v>17-417</v>
      </c>
      <c r="C1042" s="18">
        <v>661697</v>
      </c>
      <c r="D1042" s="8" t="s">
        <v>3149</v>
      </c>
      <c r="E1042" s="20" t="str">
        <f>IF(VLOOKUP(C1042,'Current OBD'!$B$6:$AL$2097,23,0)="Yes","PK"," ")</f>
        <v xml:space="preserve"> </v>
      </c>
      <c r="F1042" s="20" t="str">
        <f>IF(VLOOKUP(C1042,'Current OBD'!$B$6:$AL$2097,24,0)="Yes","K"," ")</f>
        <v>K</v>
      </c>
      <c r="G1042" s="20" t="str">
        <f>IF(VLOOKUP(C1042,'Current OBD'!$B$6:$AL$2097,25,0)="Yes","1"," ")</f>
        <v>1</v>
      </c>
      <c r="H1042" s="20" t="str">
        <f>IF(VLOOKUP(C1042,'Current OBD'!$B$6:$AL$2097,26,0)="Yes","2"," ")</f>
        <v>2</v>
      </c>
      <c r="I1042" s="20" t="str">
        <f>IF(VLOOKUP(C1042,'Current OBD'!$B$6:$AL$2097,27,0)="Yes","3"," ")</f>
        <v>3</v>
      </c>
      <c r="J1042" s="20" t="str">
        <f>IF(VLOOKUP(C1042,'Current OBD'!$B$6:$AL$2097,28,0)="Yes","4"," ")</f>
        <v>4</v>
      </c>
      <c r="K1042" s="20" t="str">
        <f>IF(VLOOKUP(C1042,'Current OBD'!$B$6:$AL$2097,29,0)="Yes","5"," ")</f>
        <v>5</v>
      </c>
      <c r="L1042" s="20" t="str">
        <f>IF(VLOOKUP(C1042,'Current OBD'!$B$6:$AL$2097,30,0)="Yes","6"," ")</f>
        <v xml:space="preserve"> </v>
      </c>
      <c r="M1042" s="20" t="str">
        <f>IF(VLOOKUP(C1042,'Current OBD'!$B$6:$AL$2097,31,0)="Yes","7"," ")</f>
        <v xml:space="preserve"> </v>
      </c>
      <c r="N1042" s="20" t="str">
        <f>IF(VLOOKUP(C1042,'Current OBD'!$B$6:$AL$2097,32,0)="Yes","8"," ")</f>
        <v xml:space="preserve"> </v>
      </c>
      <c r="O1042" s="20" t="str">
        <f>IF(VLOOKUP(C1042,'Current OBD'!$B$6:$AL$2097,33,0)="Yes","9"," ")</f>
        <v xml:space="preserve"> </v>
      </c>
      <c r="P1042" s="20" t="str">
        <f>IF(VLOOKUP(C1042,'Current OBD'!$B$6:$AL$2097,34,0)="Yes","10"," ")</f>
        <v xml:space="preserve"> </v>
      </c>
      <c r="Q1042" s="20" t="str">
        <f>IF(VLOOKUP(C1042,'Current OBD'!$B$6:$AL$2097,35,0)="Yes","11"," ")</f>
        <v xml:space="preserve"> </v>
      </c>
      <c r="R1042" s="20" t="str">
        <f>IF(VLOOKUP(C1042,'Current OBD'!$B$6:$AL$2097,36,0)="Yes","12"," ")</f>
        <v xml:space="preserve"> </v>
      </c>
      <c r="S1042" s="44">
        <v>17</v>
      </c>
      <c r="T1042" s="44">
        <v>11</v>
      </c>
      <c r="U1042" s="44">
        <v>665</v>
      </c>
      <c r="V1042" s="12">
        <f t="shared" si="97"/>
        <v>2.5563909774436091E-2</v>
      </c>
      <c r="W1042" s="12">
        <f t="shared" si="98"/>
        <v>1.6541353383458645E-2</v>
      </c>
      <c r="X1042" s="12">
        <f t="shared" si="96"/>
        <v>4.2105263157894736E-2</v>
      </c>
    </row>
    <row r="1043" spans="1:25">
      <c r="A1043" s="17" t="str">
        <f>VLOOKUP(C1043,'Current OBD'!$B$6:$K$2098,4,0)</f>
        <v>King</v>
      </c>
      <c r="B1043" s="17" t="str">
        <f>VLOOKUP(C1043,'Current OBD'!$B$6:$K$2098,3,0)</f>
        <v>17-417</v>
      </c>
      <c r="C1043" s="18">
        <v>661709</v>
      </c>
      <c r="D1043" s="8" t="s">
        <v>3151</v>
      </c>
      <c r="E1043" s="20" t="str">
        <f>IF(VLOOKUP(C1043,'Current OBD'!$B$6:$AL$2097,23,0)="Yes","PK"," ")</f>
        <v xml:space="preserve"> </v>
      </c>
      <c r="F1043" s="20" t="str">
        <f>IF(VLOOKUP(C1043,'Current OBD'!$B$6:$AL$2097,24,0)="Yes","K"," ")</f>
        <v xml:space="preserve"> </v>
      </c>
      <c r="G1043" s="20" t="str">
        <f>IF(VLOOKUP(C1043,'Current OBD'!$B$6:$AL$2097,25,0)="Yes","1"," ")</f>
        <v xml:space="preserve"> </v>
      </c>
      <c r="H1043" s="20" t="str">
        <f>IF(VLOOKUP(C1043,'Current OBD'!$B$6:$AL$2097,26,0)="Yes","2"," ")</f>
        <v xml:space="preserve"> </v>
      </c>
      <c r="I1043" s="20" t="str">
        <f>IF(VLOOKUP(C1043,'Current OBD'!$B$6:$AL$2097,27,0)="Yes","3"," ")</f>
        <v xml:space="preserve"> </v>
      </c>
      <c r="J1043" s="20" t="str">
        <f>IF(VLOOKUP(C1043,'Current OBD'!$B$6:$AL$2097,28,0)="Yes","4"," ")</f>
        <v xml:space="preserve"> </v>
      </c>
      <c r="K1043" s="20" t="str">
        <f>IF(VLOOKUP(C1043,'Current OBD'!$B$6:$AL$2097,29,0)="Yes","5"," ")</f>
        <v xml:space="preserve"> </v>
      </c>
      <c r="L1043" s="20" t="str">
        <f>IF(VLOOKUP(C1043,'Current OBD'!$B$6:$AL$2097,30,0)="Yes","6"," ")</f>
        <v>6</v>
      </c>
      <c r="M1043" s="20" t="str">
        <f>IF(VLOOKUP(C1043,'Current OBD'!$B$6:$AL$2097,31,0)="Yes","7"," ")</f>
        <v>7</v>
      </c>
      <c r="N1043" s="20" t="str">
        <f>IF(VLOOKUP(C1043,'Current OBD'!$B$6:$AL$2097,32,0)="Yes","8"," ")</f>
        <v>8</v>
      </c>
      <c r="O1043" s="20" t="str">
        <f>IF(VLOOKUP(C1043,'Current OBD'!$B$6:$AL$2097,33,0)="Yes","9"," ")</f>
        <v xml:space="preserve"> </v>
      </c>
      <c r="P1043" s="20" t="str">
        <f>IF(VLOOKUP(C1043,'Current OBD'!$B$6:$AL$2097,34,0)="Yes","10"," ")</f>
        <v xml:space="preserve"> </v>
      </c>
      <c r="Q1043" s="20" t="str">
        <f>IF(VLOOKUP(C1043,'Current OBD'!$B$6:$AL$2097,35,0)="Yes","11"," ")</f>
        <v xml:space="preserve"> </v>
      </c>
      <c r="R1043" s="20" t="str">
        <f>IF(VLOOKUP(C1043,'Current OBD'!$B$6:$AL$2097,36,0)="Yes","12"," ")</f>
        <v xml:space="preserve"> </v>
      </c>
      <c r="S1043" s="44">
        <v>88</v>
      </c>
      <c r="T1043" s="44">
        <v>30</v>
      </c>
      <c r="U1043" s="44">
        <v>835</v>
      </c>
      <c r="V1043" s="12">
        <f t="shared" si="97"/>
        <v>0.10538922155688622</v>
      </c>
      <c r="W1043" s="12">
        <f t="shared" si="98"/>
        <v>3.5928143712574849E-2</v>
      </c>
      <c r="X1043" s="12">
        <f t="shared" si="96"/>
        <v>0.14131736526946106</v>
      </c>
    </row>
    <row r="1044" spans="1:25">
      <c r="A1044" s="17" t="str">
        <f>VLOOKUP(C1044,'Current OBD'!$B$6:$K$2098,4,0)</f>
        <v>King</v>
      </c>
      <c r="B1044" s="17" t="str">
        <f>VLOOKUP(C1044,'Current OBD'!$B$6:$K$2098,3,0)</f>
        <v>17-417</v>
      </c>
      <c r="C1044" s="18">
        <v>661698</v>
      </c>
      <c r="D1044" s="8" t="s">
        <v>3153</v>
      </c>
      <c r="E1044" s="20" t="str">
        <f>IF(VLOOKUP(C1044,'Current OBD'!$B$6:$AL$2097,23,0)="Yes","PK"," ")</f>
        <v xml:space="preserve"> </v>
      </c>
      <c r="F1044" s="20" t="str">
        <f>IF(VLOOKUP(C1044,'Current OBD'!$B$6:$AL$2097,24,0)="Yes","K"," ")</f>
        <v>K</v>
      </c>
      <c r="G1044" s="20" t="str">
        <f>IF(VLOOKUP(C1044,'Current OBD'!$B$6:$AL$2097,25,0)="Yes","1"," ")</f>
        <v>1</v>
      </c>
      <c r="H1044" s="20" t="str">
        <f>IF(VLOOKUP(C1044,'Current OBD'!$B$6:$AL$2097,26,0)="Yes","2"," ")</f>
        <v>2</v>
      </c>
      <c r="I1044" s="20" t="str">
        <f>IF(VLOOKUP(C1044,'Current OBD'!$B$6:$AL$2097,27,0)="Yes","3"," ")</f>
        <v>3</v>
      </c>
      <c r="J1044" s="20" t="str">
        <f>IF(VLOOKUP(C1044,'Current OBD'!$B$6:$AL$2097,28,0)="Yes","4"," ")</f>
        <v>4</v>
      </c>
      <c r="K1044" s="20" t="str">
        <f>IF(VLOOKUP(C1044,'Current OBD'!$B$6:$AL$2097,29,0)="Yes","5"," ")</f>
        <v>5</v>
      </c>
      <c r="L1044" s="20" t="str">
        <f>IF(VLOOKUP(C1044,'Current OBD'!$B$6:$AL$2097,30,0)="Yes","6"," ")</f>
        <v xml:space="preserve"> </v>
      </c>
      <c r="M1044" s="20" t="str">
        <f>IF(VLOOKUP(C1044,'Current OBD'!$B$6:$AL$2097,31,0)="Yes","7"," ")</f>
        <v xml:space="preserve"> </v>
      </c>
      <c r="N1044" s="20" t="str">
        <f>IF(VLOOKUP(C1044,'Current OBD'!$B$6:$AL$2097,32,0)="Yes","8"," ")</f>
        <v xml:space="preserve"> </v>
      </c>
      <c r="O1044" s="20" t="str">
        <f>IF(VLOOKUP(C1044,'Current OBD'!$B$6:$AL$2097,33,0)="Yes","9"," ")</f>
        <v xml:space="preserve"> </v>
      </c>
      <c r="P1044" s="20" t="str">
        <f>IF(VLOOKUP(C1044,'Current OBD'!$B$6:$AL$2097,34,0)="Yes","10"," ")</f>
        <v xml:space="preserve"> </v>
      </c>
      <c r="Q1044" s="20" t="str">
        <f>IF(VLOOKUP(C1044,'Current OBD'!$B$6:$AL$2097,35,0)="Yes","11"," ")</f>
        <v xml:space="preserve"> </v>
      </c>
      <c r="R1044" s="20" t="str">
        <f>IF(VLOOKUP(C1044,'Current OBD'!$B$6:$AL$2097,36,0)="Yes","12"," ")</f>
        <v xml:space="preserve"> </v>
      </c>
      <c r="S1044" s="44">
        <v>45</v>
      </c>
      <c r="T1044" s="44">
        <v>14</v>
      </c>
      <c r="U1044" s="44">
        <v>584</v>
      </c>
      <c r="V1044" s="12">
        <f t="shared" si="97"/>
        <v>7.7054794520547948E-2</v>
      </c>
      <c r="W1044" s="12">
        <f t="shared" si="98"/>
        <v>2.3972602739726026E-2</v>
      </c>
      <c r="X1044" s="12">
        <f t="shared" si="96"/>
        <v>0.10102739726027397</v>
      </c>
    </row>
    <row r="1045" spans="1:25">
      <c r="A1045" s="17" t="str">
        <f>VLOOKUP(C1045,'Current OBD'!$B$6:$K$2098,4,0)</f>
        <v>King</v>
      </c>
      <c r="B1045" s="17" t="str">
        <f>VLOOKUP(C1045,'Current OBD'!$B$6:$K$2098,3,0)</f>
        <v>17-417</v>
      </c>
      <c r="C1045" s="18">
        <v>661699</v>
      </c>
      <c r="D1045" s="8" t="s">
        <v>3155</v>
      </c>
      <c r="E1045" s="20" t="str">
        <f>IF(VLOOKUP(C1045,'Current OBD'!$B$6:$AL$2097,23,0)="Yes","PK"," ")</f>
        <v xml:space="preserve"> </v>
      </c>
      <c r="F1045" s="20" t="str">
        <f>IF(VLOOKUP(C1045,'Current OBD'!$B$6:$AL$2097,24,0)="Yes","K"," ")</f>
        <v>K</v>
      </c>
      <c r="G1045" s="20" t="str">
        <f>IF(VLOOKUP(C1045,'Current OBD'!$B$6:$AL$2097,25,0)="Yes","1"," ")</f>
        <v>1</v>
      </c>
      <c r="H1045" s="20" t="str">
        <f>IF(VLOOKUP(C1045,'Current OBD'!$B$6:$AL$2097,26,0)="Yes","2"," ")</f>
        <v>2</v>
      </c>
      <c r="I1045" s="20" t="str">
        <f>IF(VLOOKUP(C1045,'Current OBD'!$B$6:$AL$2097,27,0)="Yes","3"," ")</f>
        <v>3</v>
      </c>
      <c r="J1045" s="20" t="str">
        <f>IF(VLOOKUP(C1045,'Current OBD'!$B$6:$AL$2097,28,0)="Yes","4"," ")</f>
        <v>4</v>
      </c>
      <c r="K1045" s="20" t="str">
        <f>IF(VLOOKUP(C1045,'Current OBD'!$B$6:$AL$2097,29,0)="Yes","5"," ")</f>
        <v>5</v>
      </c>
      <c r="L1045" s="20" t="str">
        <f>IF(VLOOKUP(C1045,'Current OBD'!$B$6:$AL$2097,30,0)="Yes","6"," ")</f>
        <v xml:space="preserve"> </v>
      </c>
      <c r="M1045" s="20" t="str">
        <f>IF(VLOOKUP(C1045,'Current OBD'!$B$6:$AL$2097,31,0)="Yes","7"," ")</f>
        <v xml:space="preserve"> </v>
      </c>
      <c r="N1045" s="20" t="str">
        <f>IF(VLOOKUP(C1045,'Current OBD'!$B$6:$AL$2097,32,0)="Yes","8"," ")</f>
        <v xml:space="preserve"> </v>
      </c>
      <c r="O1045" s="20" t="str">
        <f>IF(VLOOKUP(C1045,'Current OBD'!$B$6:$AL$2097,33,0)="Yes","9"," ")</f>
        <v xml:space="preserve"> </v>
      </c>
      <c r="P1045" s="20" t="str">
        <f>IF(VLOOKUP(C1045,'Current OBD'!$B$6:$AL$2097,34,0)="Yes","10"," ")</f>
        <v xml:space="preserve"> </v>
      </c>
      <c r="Q1045" s="20" t="str">
        <f>IF(VLOOKUP(C1045,'Current OBD'!$B$6:$AL$2097,35,0)="Yes","11"," ")</f>
        <v xml:space="preserve"> </v>
      </c>
      <c r="R1045" s="20" t="str">
        <f>IF(VLOOKUP(C1045,'Current OBD'!$B$6:$AL$2097,36,0)="Yes","12"," ")</f>
        <v xml:space="preserve"> </v>
      </c>
      <c r="S1045" s="44">
        <v>84</v>
      </c>
      <c r="T1045" s="44">
        <v>21</v>
      </c>
      <c r="U1045" s="44">
        <v>511</v>
      </c>
      <c r="V1045" s="12">
        <f t="shared" si="97"/>
        <v>0.16438356164383561</v>
      </c>
      <c r="W1045" s="12">
        <f t="shared" si="98"/>
        <v>4.1095890410958902E-2</v>
      </c>
      <c r="X1045" s="12">
        <f t="shared" si="96"/>
        <v>0.20547945205479451</v>
      </c>
    </row>
    <row r="1046" spans="1:25">
      <c r="A1046" s="17" t="str">
        <f>VLOOKUP(C1046,'Current OBD'!$B$6:$K$2098,4,0)</f>
        <v>King</v>
      </c>
      <c r="B1046" s="17" t="str">
        <f>VLOOKUP(C1046,'Current OBD'!$B$6:$K$2098,3,0)</f>
        <v>17-417</v>
      </c>
      <c r="C1046" s="18">
        <v>661700</v>
      </c>
      <c r="D1046" s="8" t="s">
        <v>3157</v>
      </c>
      <c r="E1046" s="20" t="str">
        <f>IF(VLOOKUP(C1046,'Current OBD'!$B$6:$AL$2097,23,0)="Yes","PK"," ")</f>
        <v xml:space="preserve"> </v>
      </c>
      <c r="F1046" s="20" t="str">
        <f>IF(VLOOKUP(C1046,'Current OBD'!$B$6:$AL$2097,24,0)="Yes","K"," ")</f>
        <v>K</v>
      </c>
      <c r="G1046" s="20" t="str">
        <f>IF(VLOOKUP(C1046,'Current OBD'!$B$6:$AL$2097,25,0)="Yes","1"," ")</f>
        <v>1</v>
      </c>
      <c r="H1046" s="20" t="str">
        <f>IF(VLOOKUP(C1046,'Current OBD'!$B$6:$AL$2097,26,0)="Yes","2"," ")</f>
        <v>2</v>
      </c>
      <c r="I1046" s="20" t="str">
        <f>IF(VLOOKUP(C1046,'Current OBD'!$B$6:$AL$2097,27,0)="Yes","3"," ")</f>
        <v>3</v>
      </c>
      <c r="J1046" s="20" t="str">
        <f>IF(VLOOKUP(C1046,'Current OBD'!$B$6:$AL$2097,28,0)="Yes","4"," ")</f>
        <v>4</v>
      </c>
      <c r="K1046" s="20" t="str">
        <f>IF(VLOOKUP(C1046,'Current OBD'!$B$6:$AL$2097,29,0)="Yes","5"," ")</f>
        <v>5</v>
      </c>
      <c r="L1046" s="20" t="str">
        <f>IF(VLOOKUP(C1046,'Current OBD'!$B$6:$AL$2097,30,0)="Yes","6"," ")</f>
        <v xml:space="preserve"> </v>
      </c>
      <c r="M1046" s="20" t="str">
        <f>IF(VLOOKUP(C1046,'Current OBD'!$B$6:$AL$2097,31,0)="Yes","7"," ")</f>
        <v xml:space="preserve"> </v>
      </c>
      <c r="N1046" s="20" t="str">
        <f>IF(VLOOKUP(C1046,'Current OBD'!$B$6:$AL$2097,32,0)="Yes","8"," ")</f>
        <v xml:space="preserve"> </v>
      </c>
      <c r="O1046" s="20" t="str">
        <f>IF(VLOOKUP(C1046,'Current OBD'!$B$6:$AL$2097,33,0)="Yes","9"," ")</f>
        <v xml:space="preserve"> </v>
      </c>
      <c r="P1046" s="20" t="str">
        <f>IF(VLOOKUP(C1046,'Current OBD'!$B$6:$AL$2097,34,0)="Yes","10"," ")</f>
        <v xml:space="preserve"> </v>
      </c>
      <c r="Q1046" s="20" t="str">
        <f>IF(VLOOKUP(C1046,'Current OBD'!$B$6:$AL$2097,35,0)="Yes","11"," ")</f>
        <v xml:space="preserve"> </v>
      </c>
      <c r="R1046" s="20" t="str">
        <f>IF(VLOOKUP(C1046,'Current OBD'!$B$6:$AL$2097,36,0)="Yes","12"," ")</f>
        <v xml:space="preserve"> </v>
      </c>
      <c r="S1046" s="44">
        <v>32</v>
      </c>
      <c r="T1046" s="44">
        <v>14</v>
      </c>
      <c r="U1046" s="44">
        <v>610</v>
      </c>
      <c r="V1046" s="12">
        <f t="shared" si="97"/>
        <v>5.2459016393442623E-2</v>
      </c>
      <c r="W1046" s="12">
        <f t="shared" si="98"/>
        <v>2.2950819672131147E-2</v>
      </c>
      <c r="X1046" s="12">
        <f t="shared" si="96"/>
        <v>7.5409836065573776E-2</v>
      </c>
    </row>
    <row r="1047" spans="1:25">
      <c r="A1047" s="17" t="str">
        <f>VLOOKUP(C1047,'Current OBD'!$B$6:$K$2098,4,0)</f>
        <v>King</v>
      </c>
      <c r="B1047" s="17" t="str">
        <f>VLOOKUP(C1047,'Current OBD'!$B$6:$K$2098,3,0)</f>
        <v>17-417</v>
      </c>
      <c r="C1047" s="18">
        <v>684866</v>
      </c>
      <c r="D1047" s="8" t="s">
        <v>3159</v>
      </c>
      <c r="E1047" s="20" t="str">
        <f>IF(VLOOKUP(C1047,'Current OBD'!$B$6:$AL$2097,23,0)="Yes","PK"," ")</f>
        <v xml:space="preserve"> </v>
      </c>
      <c r="F1047" s="20" t="str">
        <f>IF(VLOOKUP(C1047,'Current OBD'!$B$6:$AL$2097,24,0)="Yes","K"," ")</f>
        <v xml:space="preserve"> </v>
      </c>
      <c r="G1047" s="20" t="str">
        <f>IF(VLOOKUP(C1047,'Current OBD'!$B$6:$AL$2097,25,0)="Yes","1"," ")</f>
        <v xml:space="preserve"> </v>
      </c>
      <c r="H1047" s="20" t="str">
        <f>IF(VLOOKUP(C1047,'Current OBD'!$B$6:$AL$2097,26,0)="Yes","2"," ")</f>
        <v xml:space="preserve"> </v>
      </c>
      <c r="I1047" s="20" t="str">
        <f>IF(VLOOKUP(C1047,'Current OBD'!$B$6:$AL$2097,27,0)="Yes","3"," ")</f>
        <v xml:space="preserve"> </v>
      </c>
      <c r="J1047" s="20" t="str">
        <f>IF(VLOOKUP(C1047,'Current OBD'!$B$6:$AL$2097,28,0)="Yes","4"," ")</f>
        <v xml:space="preserve"> </v>
      </c>
      <c r="K1047" s="20" t="str">
        <f>IF(VLOOKUP(C1047,'Current OBD'!$B$6:$AL$2097,29,0)="Yes","5"," ")</f>
        <v xml:space="preserve"> </v>
      </c>
      <c r="L1047" s="20" t="str">
        <f>IF(VLOOKUP(C1047,'Current OBD'!$B$6:$AL$2097,30,0)="Yes","6"," ")</f>
        <v xml:space="preserve"> </v>
      </c>
      <c r="M1047" s="20" t="str">
        <f>IF(VLOOKUP(C1047,'Current OBD'!$B$6:$AL$2097,31,0)="Yes","7"," ")</f>
        <v xml:space="preserve"> </v>
      </c>
      <c r="N1047" s="20" t="str">
        <f>IF(VLOOKUP(C1047,'Current OBD'!$B$6:$AL$2097,32,0)="Yes","8"," ")</f>
        <v xml:space="preserve"> </v>
      </c>
      <c r="O1047" s="20" t="str">
        <f>IF(VLOOKUP(C1047,'Current OBD'!$B$6:$AL$2097,33,0)="Yes","9"," ")</f>
        <v>9</v>
      </c>
      <c r="P1047" s="20" t="str">
        <f>IF(VLOOKUP(C1047,'Current OBD'!$B$6:$AL$2097,34,0)="Yes","10"," ")</f>
        <v>10</v>
      </c>
      <c r="Q1047" s="20" t="str">
        <f>IF(VLOOKUP(C1047,'Current OBD'!$B$6:$AL$2097,35,0)="Yes","11"," ")</f>
        <v>11</v>
      </c>
      <c r="R1047" s="20" t="str">
        <f>IF(VLOOKUP(C1047,'Current OBD'!$B$6:$AL$2097,36,0)="Yes","12"," ")</f>
        <v>12</v>
      </c>
      <c r="S1047" s="44">
        <v>188</v>
      </c>
      <c r="T1047" s="44">
        <v>84</v>
      </c>
      <c r="U1047" s="44">
        <v>1907</v>
      </c>
      <c r="V1047" s="12">
        <f t="shared" si="97"/>
        <v>9.8584163607760886E-2</v>
      </c>
      <c r="W1047" s="12">
        <f t="shared" si="98"/>
        <v>4.4048243314105923E-2</v>
      </c>
      <c r="X1047" s="12">
        <f t="shared" si="96"/>
        <v>0.14263240692186679</v>
      </c>
    </row>
    <row r="1048" spans="1:25">
      <c r="A1048" s="17" t="s">
        <v>153</v>
      </c>
      <c r="B1048" s="17" t="str">
        <f>VLOOKUP(C1048,'Current OBD'!$B$6:$K$2098,3,0)</f>
        <v>17-417</v>
      </c>
      <c r="C1048" s="18">
        <v>687605</v>
      </c>
      <c r="D1048" s="8" t="s">
        <v>3161</v>
      </c>
      <c r="E1048" s="20" t="str">
        <f>IF(VLOOKUP(C1048,'Current OBD'!$B$6:$AL$2097,23,0)="Yes","PK"," ")</f>
        <v xml:space="preserve"> </v>
      </c>
      <c r="F1048" s="20" t="str">
        <f>IF(VLOOKUP(C1048,'Current OBD'!$B$6:$AL$2097,24,0)="Yes","K"," ")</f>
        <v>K</v>
      </c>
      <c r="G1048" s="20" t="str">
        <f>IF(VLOOKUP(C1048,'Current OBD'!$B$6:$AL$2097,25,0)="Yes","1"," ")</f>
        <v>1</v>
      </c>
      <c r="H1048" s="20" t="str">
        <f>IF(VLOOKUP(C1048,'Current OBD'!$B$6:$AL$2097,26,0)="Yes","2"," ")</f>
        <v>2</v>
      </c>
      <c r="I1048" s="20" t="str">
        <f>IF(VLOOKUP(C1048,'Current OBD'!$B$6:$AL$2097,27,0)="Yes","3"," ")</f>
        <v>3</v>
      </c>
      <c r="J1048" s="20" t="str">
        <f>IF(VLOOKUP(C1048,'Current OBD'!$B$6:$AL$2097,28,0)="Yes","4"," ")</f>
        <v>4</v>
      </c>
      <c r="K1048" s="20" t="str">
        <f>IF(VLOOKUP(C1048,'Current OBD'!$B$6:$AL$2097,29,0)="Yes","5"," ")</f>
        <v>5</v>
      </c>
      <c r="L1048" s="20" t="str">
        <f>IF(VLOOKUP(C1048,'Current OBD'!$B$6:$AL$2097,30,0)="Yes","6"," ")</f>
        <v>6</v>
      </c>
      <c r="M1048" s="20" t="str">
        <f>IF(VLOOKUP(C1048,'Current OBD'!$B$6:$AL$2097,31,0)="Yes","7"," ")</f>
        <v>7</v>
      </c>
      <c r="N1048" s="20" t="str">
        <f>IF(VLOOKUP(C1048,'Current OBD'!$B$6:$AL$2097,32,0)="Yes","8"," ")</f>
        <v>8</v>
      </c>
      <c r="O1048" s="20" t="str">
        <f>IF(VLOOKUP(C1048,'Current OBD'!$B$6:$AL$2097,33,0)="Yes","9"," ")</f>
        <v>9</v>
      </c>
      <c r="P1048" s="20" t="str">
        <f>IF(VLOOKUP(C1048,'Current OBD'!$B$6:$AL$2097,34,0)="Yes","10"," ")</f>
        <v>10</v>
      </c>
      <c r="Q1048" s="20" t="str">
        <f>IF(VLOOKUP(C1048,'Current OBD'!$B$6:$AL$2097,35,0)="Yes","11"," ")</f>
        <v>11</v>
      </c>
      <c r="R1048" s="20" t="str">
        <f>IF(VLOOKUP(C1048,'Current OBD'!$B$6:$AL$2097,36,0)="Yes","12"," ")</f>
        <v>12</v>
      </c>
      <c r="S1048" s="44">
        <v>51</v>
      </c>
      <c r="T1048" s="44">
        <v>17</v>
      </c>
      <c r="U1048" s="44">
        <v>456</v>
      </c>
      <c r="V1048" s="12">
        <f t="shared" si="97"/>
        <v>0.1118421052631579</v>
      </c>
      <c r="W1048" s="12">
        <f t="shared" si="98"/>
        <v>3.7280701754385963E-2</v>
      </c>
      <c r="X1048" s="12">
        <f t="shared" si="96"/>
        <v>0.14912280701754385</v>
      </c>
    </row>
    <row r="1049" spans="1:25">
      <c r="A1049" s="17" t="str">
        <f>VLOOKUP(C1049,'Current OBD'!$B$6:$K$2098,4,0)</f>
        <v>King</v>
      </c>
      <c r="B1049" s="17" t="str">
        <f>VLOOKUP(C1049,'Current OBD'!$B$6:$K$2098,3,0)</f>
        <v>17-417</v>
      </c>
      <c r="C1049" s="18">
        <v>661710</v>
      </c>
      <c r="D1049" s="8" t="s">
        <v>3164</v>
      </c>
      <c r="E1049" s="20" t="str">
        <f>IF(VLOOKUP(C1049,'Current OBD'!$B$6:$AL$2097,23,0)="Yes","PK"," ")</f>
        <v xml:space="preserve"> </v>
      </c>
      <c r="F1049" s="20" t="str">
        <f>IF(VLOOKUP(C1049,'Current OBD'!$B$6:$AL$2097,24,0)="Yes","K"," ")</f>
        <v xml:space="preserve"> </v>
      </c>
      <c r="G1049" s="20" t="str">
        <f>IF(VLOOKUP(C1049,'Current OBD'!$B$6:$AL$2097,25,0)="Yes","1"," ")</f>
        <v xml:space="preserve"> </v>
      </c>
      <c r="H1049" s="20" t="str">
        <f>IF(VLOOKUP(C1049,'Current OBD'!$B$6:$AL$2097,26,0)="Yes","2"," ")</f>
        <v xml:space="preserve"> </v>
      </c>
      <c r="I1049" s="20" t="str">
        <f>IF(VLOOKUP(C1049,'Current OBD'!$B$6:$AL$2097,27,0)="Yes","3"," ")</f>
        <v xml:space="preserve"> </v>
      </c>
      <c r="J1049" s="20" t="str">
        <f>IF(VLOOKUP(C1049,'Current OBD'!$B$6:$AL$2097,28,0)="Yes","4"," ")</f>
        <v xml:space="preserve"> </v>
      </c>
      <c r="K1049" s="20" t="str">
        <f>IF(VLOOKUP(C1049,'Current OBD'!$B$6:$AL$2097,29,0)="Yes","5"," ")</f>
        <v xml:space="preserve"> </v>
      </c>
      <c r="L1049" s="20" t="str">
        <f>IF(VLOOKUP(C1049,'Current OBD'!$B$6:$AL$2097,30,0)="Yes","6"," ")</f>
        <v>6</v>
      </c>
      <c r="M1049" s="20" t="str">
        <f>IF(VLOOKUP(C1049,'Current OBD'!$B$6:$AL$2097,31,0)="Yes","7"," ")</f>
        <v>7</v>
      </c>
      <c r="N1049" s="20" t="str">
        <f>IF(VLOOKUP(C1049,'Current OBD'!$B$6:$AL$2097,32,0)="Yes","8"," ")</f>
        <v>8</v>
      </c>
      <c r="O1049" s="20" t="str">
        <f>IF(VLOOKUP(C1049,'Current OBD'!$B$6:$AL$2097,33,0)="Yes","9"," ")</f>
        <v xml:space="preserve"> </v>
      </c>
      <c r="P1049" s="20" t="str">
        <f>IF(VLOOKUP(C1049,'Current OBD'!$B$6:$AL$2097,34,0)="Yes","10"," ")</f>
        <v xml:space="preserve"> </v>
      </c>
      <c r="Q1049" s="20" t="str">
        <f>IF(VLOOKUP(C1049,'Current OBD'!$B$6:$AL$2097,35,0)="Yes","11"," ")</f>
        <v xml:space="preserve"> </v>
      </c>
      <c r="R1049" s="20" t="str">
        <f>IF(VLOOKUP(C1049,'Current OBD'!$B$6:$AL$2097,36,0)="Yes","12"," ")</f>
        <v xml:space="preserve"> </v>
      </c>
      <c r="S1049" s="44">
        <v>120</v>
      </c>
      <c r="T1049" s="44">
        <v>31</v>
      </c>
      <c r="U1049" s="44">
        <v>849</v>
      </c>
      <c r="V1049" s="12">
        <f t="shared" si="97"/>
        <v>0.14134275618374559</v>
      </c>
      <c r="W1049" s="12">
        <f t="shared" si="98"/>
        <v>3.6513545347467612E-2</v>
      </c>
      <c r="X1049" s="12">
        <f t="shared" si="96"/>
        <v>0.17785630153121318</v>
      </c>
      <c r="Y1049" t="s">
        <v>5572</v>
      </c>
    </row>
    <row r="1050" spans="1:25">
      <c r="A1050" s="17" t="s">
        <v>153</v>
      </c>
      <c r="B1050" s="17" t="str">
        <f>VLOOKUP(C1050,'Current OBD'!$B$6:$K$2098,3,0)</f>
        <v>17-417</v>
      </c>
      <c r="C1050" s="18">
        <v>686319</v>
      </c>
      <c r="D1050" s="8" t="s">
        <v>3166</v>
      </c>
      <c r="E1050" s="20" t="str">
        <f>IF(VLOOKUP(C1050,'Current OBD'!$B$6:$AL$2097,23,0)="Yes","PK"," ")</f>
        <v xml:space="preserve"> </v>
      </c>
      <c r="F1050" s="20" t="str">
        <f>IF(VLOOKUP(C1050,'Current OBD'!$B$6:$AL$2097,24,0)="Yes","K"," ")</f>
        <v>K</v>
      </c>
      <c r="G1050" s="20" t="str">
        <f>IF(VLOOKUP(C1050,'Current OBD'!$B$6:$AL$2097,25,0)="Yes","1"," ")</f>
        <v>1</v>
      </c>
      <c r="H1050" s="20" t="str">
        <f>IF(VLOOKUP(C1050,'Current OBD'!$B$6:$AL$2097,26,0)="Yes","2"," ")</f>
        <v>2</v>
      </c>
      <c r="I1050" s="20" t="str">
        <f>IF(VLOOKUP(C1050,'Current OBD'!$B$6:$AL$2097,27,0)="Yes","3"," ")</f>
        <v>3</v>
      </c>
      <c r="J1050" s="20" t="str">
        <f>IF(VLOOKUP(C1050,'Current OBD'!$B$6:$AL$2097,28,0)="Yes","4"," ")</f>
        <v>4</v>
      </c>
      <c r="K1050" s="20" t="str">
        <f>IF(VLOOKUP(C1050,'Current OBD'!$B$6:$AL$2097,29,0)="Yes","5"," ")</f>
        <v>5</v>
      </c>
      <c r="L1050" s="20" t="str">
        <f>IF(VLOOKUP(C1050,'Current OBD'!$B$6:$AL$2097,30,0)="Yes","6"," ")</f>
        <v xml:space="preserve"> </v>
      </c>
      <c r="M1050" s="20" t="str">
        <f>IF(VLOOKUP(C1050,'Current OBD'!$B$6:$AL$2097,31,0)="Yes","7"," ")</f>
        <v xml:space="preserve"> </v>
      </c>
      <c r="N1050" s="20" t="str">
        <f>IF(VLOOKUP(C1050,'Current OBD'!$B$6:$AL$2097,32,0)="Yes","8"," ")</f>
        <v xml:space="preserve"> </v>
      </c>
      <c r="O1050" s="20" t="str">
        <f>IF(VLOOKUP(C1050,'Current OBD'!$B$6:$AL$2097,33,0)="Yes","9"," ")</f>
        <v xml:space="preserve"> </v>
      </c>
      <c r="P1050" s="20" t="str">
        <f>IF(VLOOKUP(C1050,'Current OBD'!$B$6:$AL$2097,34,0)="Yes","10"," ")</f>
        <v xml:space="preserve"> </v>
      </c>
      <c r="Q1050" s="20" t="str">
        <f>IF(VLOOKUP(C1050,'Current OBD'!$B$6:$AL$2097,35,0)="Yes","11"," ")</f>
        <v xml:space="preserve"> </v>
      </c>
      <c r="R1050" s="20" t="str">
        <f>IF(VLOOKUP(C1050,'Current OBD'!$B$6:$AL$2097,36,0)="Yes","12"," ")</f>
        <v xml:space="preserve"> </v>
      </c>
      <c r="S1050" s="44">
        <v>29</v>
      </c>
      <c r="T1050" s="44">
        <v>14</v>
      </c>
      <c r="U1050" s="44">
        <v>483</v>
      </c>
      <c r="V1050" s="12">
        <f t="shared" si="97"/>
        <v>6.0041407867494824E-2</v>
      </c>
      <c r="W1050" s="12">
        <f t="shared" si="98"/>
        <v>2.8985507246376812E-2</v>
      </c>
      <c r="X1050" s="12">
        <f t="shared" si="96"/>
        <v>8.9026915113871632E-2</v>
      </c>
    </row>
    <row r="1051" spans="1:25">
      <c r="A1051" s="17" t="s">
        <v>153</v>
      </c>
      <c r="B1051" s="17" t="str">
        <f>VLOOKUP(C1051,'Current OBD'!$B$6:$K$2098,3,0)</f>
        <v>17-417</v>
      </c>
      <c r="C1051" s="18">
        <v>661716</v>
      </c>
      <c r="D1051" s="8" t="s">
        <v>3168</v>
      </c>
      <c r="E1051" s="20" t="str">
        <f>IF(VLOOKUP(C1051,'Current OBD'!$B$6:$AL$2097,23,0)="Yes","PK"," ")</f>
        <v xml:space="preserve"> </v>
      </c>
      <c r="F1051" s="20" t="str">
        <f>IF(VLOOKUP(C1051,'Current OBD'!$B$6:$AL$2097,24,0)="Yes","K"," ")</f>
        <v xml:space="preserve"> </v>
      </c>
      <c r="G1051" s="20" t="str">
        <f>IF(VLOOKUP(C1051,'Current OBD'!$B$6:$AL$2097,25,0)="Yes","1"," ")</f>
        <v xml:space="preserve"> </v>
      </c>
      <c r="H1051" s="20" t="str">
        <f>IF(VLOOKUP(C1051,'Current OBD'!$B$6:$AL$2097,26,0)="Yes","2"," ")</f>
        <v xml:space="preserve"> </v>
      </c>
      <c r="I1051" s="20" t="str">
        <f>IF(VLOOKUP(C1051,'Current OBD'!$B$6:$AL$2097,27,0)="Yes","3"," ")</f>
        <v xml:space="preserve"> </v>
      </c>
      <c r="J1051" s="20" t="str">
        <f>IF(VLOOKUP(C1051,'Current OBD'!$B$6:$AL$2097,28,0)="Yes","4"," ")</f>
        <v xml:space="preserve"> </v>
      </c>
      <c r="K1051" s="20" t="str">
        <f>IF(VLOOKUP(C1051,'Current OBD'!$B$6:$AL$2097,29,0)="Yes","5"," ")</f>
        <v xml:space="preserve"> </v>
      </c>
      <c r="L1051" s="20" t="str">
        <f>IF(VLOOKUP(C1051,'Current OBD'!$B$6:$AL$2097,30,0)="Yes","6"," ")</f>
        <v xml:space="preserve"> </v>
      </c>
      <c r="M1051" s="20" t="str">
        <f>IF(VLOOKUP(C1051,'Current OBD'!$B$6:$AL$2097,31,0)="Yes","7"," ")</f>
        <v xml:space="preserve"> </v>
      </c>
      <c r="N1051" s="20" t="str">
        <f>IF(VLOOKUP(C1051,'Current OBD'!$B$6:$AL$2097,32,0)="Yes","8"," ")</f>
        <v xml:space="preserve"> </v>
      </c>
      <c r="O1051" s="20" t="str">
        <f>IF(VLOOKUP(C1051,'Current OBD'!$B$6:$AL$2097,33,0)="Yes","9"," ")</f>
        <v>9</v>
      </c>
      <c r="P1051" s="20" t="str">
        <f>IF(VLOOKUP(C1051,'Current OBD'!$B$6:$AL$2097,34,0)="Yes","10"," ")</f>
        <v>10</v>
      </c>
      <c r="Q1051" s="20" t="str">
        <f>IF(VLOOKUP(C1051,'Current OBD'!$B$6:$AL$2097,35,0)="Yes","11"," ")</f>
        <v>11</v>
      </c>
      <c r="R1051" s="20" t="str">
        <f>IF(VLOOKUP(C1051,'Current OBD'!$B$6:$AL$2097,36,0)="Yes","12"," ")</f>
        <v>12</v>
      </c>
      <c r="S1051" s="44">
        <v>32</v>
      </c>
      <c r="T1051" s="44">
        <v>8</v>
      </c>
      <c r="U1051" s="44">
        <v>136</v>
      </c>
      <c r="V1051" s="12">
        <f t="shared" si="97"/>
        <v>0.23529411764705882</v>
      </c>
      <c r="W1051" s="12">
        <f t="shared" si="98"/>
        <v>5.8823529411764705E-2</v>
      </c>
      <c r="X1051" s="12">
        <f t="shared" si="96"/>
        <v>0.29411764705882354</v>
      </c>
    </row>
    <row r="1052" spans="1:25">
      <c r="A1052" s="17" t="s">
        <v>153</v>
      </c>
      <c r="B1052" s="17" t="str">
        <f>VLOOKUP(C1052,'Current OBD'!$B$6:$K$2098,3,0)</f>
        <v>17-417</v>
      </c>
      <c r="C1052" s="18">
        <v>661701</v>
      </c>
      <c r="D1052" s="8" t="s">
        <v>3170</v>
      </c>
      <c r="E1052" s="20" t="str">
        <f>IF(VLOOKUP(C1052,'Current OBD'!$B$6:$AL$2097,23,0)="Yes","PK"," ")</f>
        <v xml:space="preserve"> </v>
      </c>
      <c r="F1052" s="20" t="str">
        <f>IF(VLOOKUP(C1052,'Current OBD'!$B$6:$AL$2097,24,0)="Yes","K"," ")</f>
        <v>K</v>
      </c>
      <c r="G1052" s="20" t="str">
        <f>IF(VLOOKUP(C1052,'Current OBD'!$B$6:$AL$2097,25,0)="Yes","1"," ")</f>
        <v>1</v>
      </c>
      <c r="H1052" s="20" t="str">
        <f>IF(VLOOKUP(C1052,'Current OBD'!$B$6:$AL$2097,26,0)="Yes","2"," ")</f>
        <v>2</v>
      </c>
      <c r="I1052" s="20" t="str">
        <f>IF(VLOOKUP(C1052,'Current OBD'!$B$6:$AL$2097,27,0)="Yes","3"," ")</f>
        <v>3</v>
      </c>
      <c r="J1052" s="20" t="str">
        <f>IF(VLOOKUP(C1052,'Current OBD'!$B$6:$AL$2097,28,0)="Yes","4"," ")</f>
        <v>4</v>
      </c>
      <c r="K1052" s="20" t="str">
        <f>IF(VLOOKUP(C1052,'Current OBD'!$B$6:$AL$2097,29,0)="Yes","5"," ")</f>
        <v>5</v>
      </c>
      <c r="L1052" s="20" t="str">
        <f>IF(VLOOKUP(C1052,'Current OBD'!$B$6:$AL$2097,30,0)="Yes","6"," ")</f>
        <v xml:space="preserve"> </v>
      </c>
      <c r="M1052" s="20" t="str">
        <f>IF(VLOOKUP(C1052,'Current OBD'!$B$6:$AL$2097,31,0)="Yes","7"," ")</f>
        <v xml:space="preserve"> </v>
      </c>
      <c r="N1052" s="20" t="str">
        <f>IF(VLOOKUP(C1052,'Current OBD'!$B$6:$AL$2097,32,0)="Yes","8"," ")</f>
        <v xml:space="preserve"> </v>
      </c>
      <c r="O1052" s="20" t="str">
        <f>IF(VLOOKUP(C1052,'Current OBD'!$B$6:$AL$2097,33,0)="Yes","9"," ")</f>
        <v xml:space="preserve"> </v>
      </c>
      <c r="P1052" s="20" t="str">
        <f>IF(VLOOKUP(C1052,'Current OBD'!$B$6:$AL$2097,34,0)="Yes","10"," ")</f>
        <v xml:space="preserve"> </v>
      </c>
      <c r="Q1052" s="20" t="str">
        <f>IF(VLOOKUP(C1052,'Current OBD'!$B$6:$AL$2097,35,0)="Yes","11"," ")</f>
        <v xml:space="preserve"> </v>
      </c>
      <c r="R1052" s="20" t="str">
        <f>IF(VLOOKUP(C1052,'Current OBD'!$B$6:$AL$2097,36,0)="Yes","12"," ")</f>
        <v xml:space="preserve"> </v>
      </c>
      <c r="S1052" s="44">
        <v>58</v>
      </c>
      <c r="T1052" s="44">
        <v>14</v>
      </c>
      <c r="U1052" s="44">
        <v>515</v>
      </c>
      <c r="V1052" s="12">
        <f t="shared" si="97"/>
        <v>0.11262135922330097</v>
      </c>
      <c r="W1052" s="12">
        <f t="shared" si="98"/>
        <v>2.7184466019417475E-2</v>
      </c>
      <c r="X1052" s="12">
        <f t="shared" si="96"/>
        <v>0.13980582524271845</v>
      </c>
    </row>
    <row r="1053" spans="1:25">
      <c r="A1053" s="17" t="s">
        <v>153</v>
      </c>
      <c r="B1053" s="17" t="str">
        <f>VLOOKUP(C1053,'Current OBD'!$B$6:$K$2098,3,0)</f>
        <v>17-417</v>
      </c>
      <c r="C1053" s="18">
        <v>661711</v>
      </c>
      <c r="D1053" s="8" t="s">
        <v>3172</v>
      </c>
      <c r="E1053" s="20" t="str">
        <f>IF(VLOOKUP(C1053,'Current OBD'!$B$6:$AL$2097,23,0)="Yes","PK"," ")</f>
        <v xml:space="preserve"> </v>
      </c>
      <c r="F1053" s="20" t="str">
        <f>IF(VLOOKUP(C1053,'Current OBD'!$B$6:$AL$2097,24,0)="Yes","K"," ")</f>
        <v xml:space="preserve"> </v>
      </c>
      <c r="G1053" s="20" t="str">
        <f>IF(VLOOKUP(C1053,'Current OBD'!$B$6:$AL$2097,25,0)="Yes","1"," ")</f>
        <v xml:space="preserve"> </v>
      </c>
      <c r="H1053" s="20" t="str">
        <f>IF(VLOOKUP(C1053,'Current OBD'!$B$6:$AL$2097,26,0)="Yes","2"," ")</f>
        <v xml:space="preserve"> </v>
      </c>
      <c r="I1053" s="20" t="str">
        <f>IF(VLOOKUP(C1053,'Current OBD'!$B$6:$AL$2097,27,0)="Yes","3"," ")</f>
        <v xml:space="preserve"> </v>
      </c>
      <c r="J1053" s="20" t="str">
        <f>IF(VLOOKUP(C1053,'Current OBD'!$B$6:$AL$2097,28,0)="Yes","4"," ")</f>
        <v xml:space="preserve"> </v>
      </c>
      <c r="K1053" s="20" t="str">
        <f>IF(VLOOKUP(C1053,'Current OBD'!$B$6:$AL$2097,29,0)="Yes","5"," ")</f>
        <v xml:space="preserve"> </v>
      </c>
      <c r="L1053" s="20" t="str">
        <f>IF(VLOOKUP(C1053,'Current OBD'!$B$6:$AL$2097,30,0)="Yes","6"," ")</f>
        <v>6</v>
      </c>
      <c r="M1053" s="20" t="str">
        <f>IF(VLOOKUP(C1053,'Current OBD'!$B$6:$AL$2097,31,0)="Yes","7"," ")</f>
        <v>7</v>
      </c>
      <c r="N1053" s="20" t="str">
        <f>IF(VLOOKUP(C1053,'Current OBD'!$B$6:$AL$2097,32,0)="Yes","8"," ")</f>
        <v>8</v>
      </c>
      <c r="O1053" s="20" t="str">
        <f>IF(VLOOKUP(C1053,'Current OBD'!$B$6:$AL$2097,33,0)="Yes","9"," ")</f>
        <v xml:space="preserve"> </v>
      </c>
      <c r="P1053" s="20" t="str">
        <f>IF(VLOOKUP(C1053,'Current OBD'!$B$6:$AL$2097,34,0)="Yes","10"," ")</f>
        <v xml:space="preserve"> </v>
      </c>
      <c r="Q1053" s="20" t="str">
        <f>IF(VLOOKUP(C1053,'Current OBD'!$B$6:$AL$2097,35,0)="Yes","11"," ")</f>
        <v xml:space="preserve"> </v>
      </c>
      <c r="R1053" s="20" t="str">
        <f>IF(VLOOKUP(C1053,'Current OBD'!$B$6:$AL$2097,36,0)="Yes","12"," ")</f>
        <v xml:space="preserve"> </v>
      </c>
      <c r="S1053" s="44">
        <v>126</v>
      </c>
      <c r="T1053" s="44">
        <v>40</v>
      </c>
      <c r="U1053" s="44">
        <v>1157</v>
      </c>
      <c r="V1053" s="12">
        <f t="shared" si="97"/>
        <v>0.10890233362143474</v>
      </c>
      <c r="W1053" s="12">
        <f t="shared" si="98"/>
        <v>3.4572169403630081E-2</v>
      </c>
      <c r="X1053" s="12">
        <f t="shared" si="96"/>
        <v>0.14347450302506481</v>
      </c>
    </row>
    <row r="1054" spans="1:25">
      <c r="A1054" s="17" t="str">
        <f>VLOOKUP(C1054,'Current OBD'!$B$6:$K$2098,4,0)</f>
        <v>King</v>
      </c>
      <c r="B1054" s="17" t="str">
        <f>VLOOKUP(C1054,'Current OBD'!$B$6:$K$2098,3,0)</f>
        <v>17-417</v>
      </c>
      <c r="C1054" s="18">
        <v>661702</v>
      </c>
      <c r="D1054" s="8" t="s">
        <v>742</v>
      </c>
      <c r="E1054" s="20" t="str">
        <f>IF(VLOOKUP(C1054,'Current OBD'!$B$6:$AL$2097,23,0)="Yes","PK"," ")</f>
        <v xml:space="preserve"> </v>
      </c>
      <c r="F1054" s="20" t="str">
        <f>IF(VLOOKUP(C1054,'Current OBD'!$B$6:$AL$2097,24,0)="Yes","K"," ")</f>
        <v>K</v>
      </c>
      <c r="G1054" s="20" t="str">
        <f>IF(VLOOKUP(C1054,'Current OBD'!$B$6:$AL$2097,25,0)="Yes","1"," ")</f>
        <v>1</v>
      </c>
      <c r="H1054" s="20" t="str">
        <f>IF(VLOOKUP(C1054,'Current OBD'!$B$6:$AL$2097,26,0)="Yes","2"," ")</f>
        <v>2</v>
      </c>
      <c r="I1054" s="20" t="str">
        <f>IF(VLOOKUP(C1054,'Current OBD'!$B$6:$AL$2097,27,0)="Yes","3"," ")</f>
        <v>3</v>
      </c>
      <c r="J1054" s="20" t="str">
        <f>IF(VLOOKUP(C1054,'Current OBD'!$B$6:$AL$2097,28,0)="Yes","4"," ")</f>
        <v>4</v>
      </c>
      <c r="K1054" s="20" t="str">
        <f>IF(VLOOKUP(C1054,'Current OBD'!$B$6:$AL$2097,29,0)="Yes","5"," ")</f>
        <v>5</v>
      </c>
      <c r="L1054" s="20" t="str">
        <f>IF(VLOOKUP(C1054,'Current OBD'!$B$6:$AL$2097,30,0)="Yes","6"," ")</f>
        <v xml:space="preserve"> </v>
      </c>
      <c r="M1054" s="20" t="str">
        <f>IF(VLOOKUP(C1054,'Current OBD'!$B$6:$AL$2097,31,0)="Yes","7"," ")</f>
        <v xml:space="preserve"> </v>
      </c>
      <c r="N1054" s="20" t="str">
        <f>IF(VLOOKUP(C1054,'Current OBD'!$B$6:$AL$2097,32,0)="Yes","8"," ")</f>
        <v xml:space="preserve"> </v>
      </c>
      <c r="O1054" s="20" t="str">
        <f>IF(VLOOKUP(C1054,'Current OBD'!$B$6:$AL$2097,33,0)="Yes","9"," ")</f>
        <v xml:space="preserve"> </v>
      </c>
      <c r="P1054" s="20" t="str">
        <f>IF(VLOOKUP(C1054,'Current OBD'!$B$6:$AL$2097,34,0)="Yes","10"," ")</f>
        <v xml:space="preserve"> </v>
      </c>
      <c r="Q1054" s="20" t="str">
        <f>IF(VLOOKUP(C1054,'Current OBD'!$B$6:$AL$2097,35,0)="Yes","11"," ")</f>
        <v xml:space="preserve"> </v>
      </c>
      <c r="R1054" s="20" t="str">
        <f>IF(VLOOKUP(C1054,'Current OBD'!$B$6:$AL$2097,36,0)="Yes","12"," ")</f>
        <v xml:space="preserve"> </v>
      </c>
      <c r="S1054" s="44">
        <v>8</v>
      </c>
      <c r="T1054" s="44">
        <v>9</v>
      </c>
      <c r="U1054" s="44">
        <v>375</v>
      </c>
      <c r="V1054" s="12">
        <f t="shared" si="97"/>
        <v>2.1333333333333333E-2</v>
      </c>
      <c r="W1054" s="12">
        <f t="shared" si="98"/>
        <v>2.4E-2</v>
      </c>
      <c r="X1054" s="12">
        <f t="shared" si="96"/>
        <v>4.5333333333333337E-2</v>
      </c>
    </row>
    <row r="1055" spans="1:25">
      <c r="A1055" s="17" t="str">
        <f>VLOOKUP(C1055,'Current OBD'!$B$6:$K$2098,4,0)</f>
        <v>King</v>
      </c>
      <c r="B1055" s="17" t="str">
        <f>VLOOKUP(C1055,'Current OBD'!$B$6:$K$2098,3,0)</f>
        <v>17-417</v>
      </c>
      <c r="C1055" s="18">
        <v>661712</v>
      </c>
      <c r="D1055" s="8" t="s">
        <v>3175</v>
      </c>
      <c r="E1055" s="20" t="str">
        <f>IF(VLOOKUP(C1055,'Current OBD'!$B$6:$AL$2097,23,0)="Yes","PK"," ")</f>
        <v xml:space="preserve"> </v>
      </c>
      <c r="F1055" s="20" t="str">
        <f>IF(VLOOKUP(C1055,'Current OBD'!$B$6:$AL$2097,24,0)="Yes","K"," ")</f>
        <v xml:space="preserve"> </v>
      </c>
      <c r="G1055" s="20" t="str">
        <f>IF(VLOOKUP(C1055,'Current OBD'!$B$6:$AL$2097,25,0)="Yes","1"," ")</f>
        <v xml:space="preserve"> </v>
      </c>
      <c r="H1055" s="20" t="str">
        <f>IF(VLOOKUP(C1055,'Current OBD'!$B$6:$AL$2097,26,0)="Yes","2"," ")</f>
        <v xml:space="preserve"> </v>
      </c>
      <c r="I1055" s="20" t="str">
        <f>IF(VLOOKUP(C1055,'Current OBD'!$B$6:$AL$2097,27,0)="Yes","3"," ")</f>
        <v xml:space="preserve"> </v>
      </c>
      <c r="J1055" s="20" t="str">
        <f>IF(VLOOKUP(C1055,'Current OBD'!$B$6:$AL$2097,28,0)="Yes","4"," ")</f>
        <v xml:space="preserve"> </v>
      </c>
      <c r="K1055" s="20" t="str">
        <f>IF(VLOOKUP(C1055,'Current OBD'!$B$6:$AL$2097,29,0)="Yes","5"," ")</f>
        <v xml:space="preserve"> </v>
      </c>
      <c r="L1055" s="20" t="str">
        <f>IF(VLOOKUP(C1055,'Current OBD'!$B$6:$AL$2097,30,0)="Yes","6"," ")</f>
        <v>6</v>
      </c>
      <c r="M1055" s="20" t="str">
        <f>IF(VLOOKUP(C1055,'Current OBD'!$B$6:$AL$2097,31,0)="Yes","7"," ")</f>
        <v>7</v>
      </c>
      <c r="N1055" s="20" t="str">
        <f>IF(VLOOKUP(C1055,'Current OBD'!$B$6:$AL$2097,32,0)="Yes","8"," ")</f>
        <v>8</v>
      </c>
      <c r="O1055" s="20" t="str">
        <f>IF(VLOOKUP(C1055,'Current OBD'!$B$6:$AL$2097,33,0)="Yes","9"," ")</f>
        <v xml:space="preserve"> </v>
      </c>
      <c r="P1055" s="20" t="str">
        <f>IF(VLOOKUP(C1055,'Current OBD'!$B$6:$AL$2097,34,0)="Yes","10"," ")</f>
        <v xml:space="preserve"> </v>
      </c>
      <c r="Q1055" s="20" t="str">
        <f>IF(VLOOKUP(C1055,'Current OBD'!$B$6:$AL$2097,35,0)="Yes","11"," ")</f>
        <v xml:space="preserve"> </v>
      </c>
      <c r="R1055" s="20" t="str">
        <f>IF(VLOOKUP(C1055,'Current OBD'!$B$6:$AL$2097,36,0)="Yes","12"," ")</f>
        <v xml:space="preserve"> </v>
      </c>
      <c r="S1055" s="44">
        <v>28</v>
      </c>
      <c r="T1055" s="44">
        <v>14</v>
      </c>
      <c r="U1055" s="44">
        <v>688</v>
      </c>
      <c r="V1055" s="12">
        <f t="shared" si="97"/>
        <v>4.0697674418604654E-2</v>
      </c>
      <c r="W1055" s="12">
        <f t="shared" si="98"/>
        <v>2.0348837209302327E-2</v>
      </c>
      <c r="X1055" s="12">
        <f t="shared" si="96"/>
        <v>6.1046511627906974E-2</v>
      </c>
    </row>
    <row r="1056" spans="1:25">
      <c r="A1056" s="17" t="str">
        <f>VLOOKUP(C1056,'Current OBD'!$B$6:$K$2098,4,0)</f>
        <v>King</v>
      </c>
      <c r="B1056" s="17" t="str">
        <f>VLOOKUP(C1056,'Current OBD'!$B$6:$K$2098,3,0)</f>
        <v>17-417</v>
      </c>
      <c r="C1056" s="18">
        <v>661703</v>
      </c>
      <c r="D1056" s="8" t="s">
        <v>3177</v>
      </c>
      <c r="E1056" s="20" t="str">
        <f>IF(VLOOKUP(C1056,'Current OBD'!$B$6:$AL$2097,23,0)="Yes","PK"," ")</f>
        <v xml:space="preserve"> </v>
      </c>
      <c r="F1056" s="20" t="str">
        <f>IF(VLOOKUP(C1056,'Current OBD'!$B$6:$AL$2097,24,0)="Yes","K"," ")</f>
        <v>K</v>
      </c>
      <c r="G1056" s="20" t="str">
        <f>IF(VLOOKUP(C1056,'Current OBD'!$B$6:$AL$2097,25,0)="Yes","1"," ")</f>
        <v>1</v>
      </c>
      <c r="H1056" s="20" t="str">
        <f>IF(VLOOKUP(C1056,'Current OBD'!$B$6:$AL$2097,26,0)="Yes","2"," ")</f>
        <v>2</v>
      </c>
      <c r="I1056" s="20" t="str">
        <f>IF(VLOOKUP(C1056,'Current OBD'!$B$6:$AL$2097,27,0)="Yes","3"," ")</f>
        <v>3</v>
      </c>
      <c r="J1056" s="20" t="str">
        <f>IF(VLOOKUP(C1056,'Current OBD'!$B$6:$AL$2097,28,0)="Yes","4"," ")</f>
        <v>4</v>
      </c>
      <c r="K1056" s="20" t="str">
        <f>IF(VLOOKUP(C1056,'Current OBD'!$B$6:$AL$2097,29,0)="Yes","5"," ")</f>
        <v>5</v>
      </c>
      <c r="L1056" s="20" t="str">
        <f>IF(VLOOKUP(C1056,'Current OBD'!$B$6:$AL$2097,30,0)="Yes","6"," ")</f>
        <v xml:space="preserve"> </v>
      </c>
      <c r="M1056" s="20" t="str">
        <f>IF(VLOOKUP(C1056,'Current OBD'!$B$6:$AL$2097,31,0)="Yes","7"," ")</f>
        <v xml:space="preserve"> </v>
      </c>
      <c r="N1056" s="20" t="str">
        <f>IF(VLOOKUP(C1056,'Current OBD'!$B$6:$AL$2097,32,0)="Yes","8"," ")</f>
        <v xml:space="preserve"> </v>
      </c>
      <c r="O1056" s="20" t="str">
        <f>IF(VLOOKUP(C1056,'Current OBD'!$B$6:$AL$2097,33,0)="Yes","9"," ")</f>
        <v xml:space="preserve"> </v>
      </c>
      <c r="P1056" s="20" t="str">
        <f>IF(VLOOKUP(C1056,'Current OBD'!$B$6:$AL$2097,34,0)="Yes","10"," ")</f>
        <v xml:space="preserve"> </v>
      </c>
      <c r="Q1056" s="20" t="str">
        <f>IF(VLOOKUP(C1056,'Current OBD'!$B$6:$AL$2097,35,0)="Yes","11"," ")</f>
        <v xml:space="preserve"> </v>
      </c>
      <c r="R1056" s="20" t="str">
        <f>IF(VLOOKUP(C1056,'Current OBD'!$B$6:$AL$2097,36,0)="Yes","12"," ")</f>
        <v xml:space="preserve"> </v>
      </c>
      <c r="S1056" s="44">
        <v>28</v>
      </c>
      <c r="T1056" s="44">
        <v>14</v>
      </c>
      <c r="U1056" s="44">
        <v>406</v>
      </c>
      <c r="V1056" s="12">
        <f t="shared" si="97"/>
        <v>6.8965517241379309E-2</v>
      </c>
      <c r="W1056" s="12">
        <f t="shared" si="98"/>
        <v>3.4482758620689655E-2</v>
      </c>
      <c r="X1056" s="12">
        <f t="shared" si="96"/>
        <v>0.10344827586206896</v>
      </c>
    </row>
    <row r="1057" spans="1:24">
      <c r="A1057" s="17" t="str">
        <f>VLOOKUP(C1057,'Current OBD'!$B$6:$K$2098,4,0)</f>
        <v>King</v>
      </c>
      <c r="B1057" s="17" t="str">
        <f>VLOOKUP(C1057,'Current OBD'!$B$6:$K$2098,3,0)</f>
        <v>17-417</v>
      </c>
      <c r="C1057" s="18">
        <v>661704</v>
      </c>
      <c r="D1057" s="8" t="s">
        <v>3179</v>
      </c>
      <c r="E1057" s="20" t="str">
        <f>IF(VLOOKUP(C1057,'Current OBD'!$B$6:$AL$2097,23,0)="Yes","PK"," ")</f>
        <v xml:space="preserve"> </v>
      </c>
      <c r="F1057" s="20" t="str">
        <f>IF(VLOOKUP(C1057,'Current OBD'!$B$6:$AL$2097,24,0)="Yes","K"," ")</f>
        <v>K</v>
      </c>
      <c r="G1057" s="20" t="str">
        <f>IF(VLOOKUP(C1057,'Current OBD'!$B$6:$AL$2097,25,0)="Yes","1"," ")</f>
        <v>1</v>
      </c>
      <c r="H1057" s="20" t="str">
        <f>IF(VLOOKUP(C1057,'Current OBD'!$B$6:$AL$2097,26,0)="Yes","2"," ")</f>
        <v>2</v>
      </c>
      <c r="I1057" s="20" t="str">
        <f>IF(VLOOKUP(C1057,'Current OBD'!$B$6:$AL$2097,27,0)="Yes","3"," ")</f>
        <v>3</v>
      </c>
      <c r="J1057" s="20" t="str">
        <f>IF(VLOOKUP(C1057,'Current OBD'!$B$6:$AL$2097,28,0)="Yes","4"," ")</f>
        <v>4</v>
      </c>
      <c r="K1057" s="20" t="str">
        <f>IF(VLOOKUP(C1057,'Current OBD'!$B$6:$AL$2097,29,0)="Yes","5"," ")</f>
        <v>5</v>
      </c>
      <c r="L1057" s="20" t="str">
        <f>IF(VLOOKUP(C1057,'Current OBD'!$B$6:$AL$2097,30,0)="Yes","6"," ")</f>
        <v xml:space="preserve"> </v>
      </c>
      <c r="M1057" s="20" t="str">
        <f>IF(VLOOKUP(C1057,'Current OBD'!$B$6:$AL$2097,31,0)="Yes","7"," ")</f>
        <v xml:space="preserve"> </v>
      </c>
      <c r="N1057" s="20" t="str">
        <f>IF(VLOOKUP(C1057,'Current OBD'!$B$6:$AL$2097,32,0)="Yes","8"," ")</f>
        <v xml:space="preserve"> </v>
      </c>
      <c r="O1057" s="20" t="str">
        <f>IF(VLOOKUP(C1057,'Current OBD'!$B$6:$AL$2097,33,0)="Yes","9"," ")</f>
        <v xml:space="preserve"> </v>
      </c>
      <c r="P1057" s="20" t="str">
        <f>IF(VLOOKUP(C1057,'Current OBD'!$B$6:$AL$2097,34,0)="Yes","10"," ")</f>
        <v xml:space="preserve"> </v>
      </c>
      <c r="Q1057" s="20" t="str">
        <f>IF(VLOOKUP(C1057,'Current OBD'!$B$6:$AL$2097,35,0)="Yes","11"," ")</f>
        <v xml:space="preserve"> </v>
      </c>
      <c r="R1057" s="20" t="str">
        <f>IF(VLOOKUP(C1057,'Current OBD'!$B$6:$AL$2097,36,0)="Yes","12"," ")</f>
        <v xml:space="preserve"> </v>
      </c>
      <c r="S1057" s="44">
        <v>50</v>
      </c>
      <c r="T1057" s="44">
        <v>13</v>
      </c>
      <c r="U1057" s="44">
        <v>413</v>
      </c>
      <c r="V1057" s="12">
        <f t="shared" si="97"/>
        <v>0.12106537530266344</v>
      </c>
      <c r="W1057" s="12">
        <f t="shared" si="98"/>
        <v>3.1476997578692496E-2</v>
      </c>
      <c r="X1057" s="12">
        <f t="shared" si="96"/>
        <v>0.15254237288135594</v>
      </c>
    </row>
    <row r="1058" spans="1:24">
      <c r="A1058" s="17" t="str">
        <f>VLOOKUP(C1058,'Current OBD'!$B$6:$K$2098,4,0)</f>
        <v>King</v>
      </c>
      <c r="B1058" s="17" t="str">
        <f>VLOOKUP(C1058,'Current OBD'!$B$6:$K$2098,3,0)</f>
        <v>17-417</v>
      </c>
      <c r="C1058" s="18">
        <v>661705</v>
      </c>
      <c r="D1058" s="8" t="s">
        <v>3181</v>
      </c>
      <c r="E1058" s="20" t="str">
        <f>IF(VLOOKUP(C1058,'Current OBD'!$B$6:$AL$2097,23,0)="Yes","PK"," ")</f>
        <v xml:space="preserve"> </v>
      </c>
      <c r="F1058" s="20" t="str">
        <f>IF(VLOOKUP(C1058,'Current OBD'!$B$6:$AL$2097,24,0)="Yes","K"," ")</f>
        <v>K</v>
      </c>
      <c r="G1058" s="20" t="str">
        <f>IF(VLOOKUP(C1058,'Current OBD'!$B$6:$AL$2097,25,0)="Yes","1"," ")</f>
        <v>1</v>
      </c>
      <c r="H1058" s="20" t="str">
        <f>IF(VLOOKUP(C1058,'Current OBD'!$B$6:$AL$2097,26,0)="Yes","2"," ")</f>
        <v>2</v>
      </c>
      <c r="I1058" s="20" t="str">
        <f>IF(VLOOKUP(C1058,'Current OBD'!$B$6:$AL$2097,27,0)="Yes","3"," ")</f>
        <v>3</v>
      </c>
      <c r="J1058" s="20" t="str">
        <f>IF(VLOOKUP(C1058,'Current OBD'!$B$6:$AL$2097,28,0)="Yes","4"," ")</f>
        <v>4</v>
      </c>
      <c r="K1058" s="20" t="str">
        <f>IF(VLOOKUP(C1058,'Current OBD'!$B$6:$AL$2097,29,0)="Yes","5"," ")</f>
        <v>5</v>
      </c>
      <c r="L1058" s="20" t="str">
        <f>IF(VLOOKUP(C1058,'Current OBD'!$B$6:$AL$2097,30,0)="Yes","6"," ")</f>
        <v xml:space="preserve"> </v>
      </c>
      <c r="M1058" s="20" t="str">
        <f>IF(VLOOKUP(C1058,'Current OBD'!$B$6:$AL$2097,31,0)="Yes","7"," ")</f>
        <v xml:space="preserve"> </v>
      </c>
      <c r="N1058" s="20" t="str">
        <f>IF(VLOOKUP(C1058,'Current OBD'!$B$6:$AL$2097,32,0)="Yes","8"," ")</f>
        <v xml:space="preserve"> </v>
      </c>
      <c r="O1058" s="20" t="str">
        <f>IF(VLOOKUP(C1058,'Current OBD'!$B$6:$AL$2097,33,0)="Yes","9"," ")</f>
        <v xml:space="preserve"> </v>
      </c>
      <c r="P1058" s="20" t="str">
        <f>IF(VLOOKUP(C1058,'Current OBD'!$B$6:$AL$2097,34,0)="Yes","10"," ")</f>
        <v xml:space="preserve"> </v>
      </c>
      <c r="Q1058" s="20" t="str">
        <f>IF(VLOOKUP(C1058,'Current OBD'!$B$6:$AL$2097,35,0)="Yes","11"," ")</f>
        <v xml:space="preserve"> </v>
      </c>
      <c r="R1058" s="20" t="str">
        <f>IF(VLOOKUP(C1058,'Current OBD'!$B$6:$AL$2097,36,0)="Yes","12"," ")</f>
        <v xml:space="preserve"> </v>
      </c>
      <c r="S1058" s="44">
        <v>92</v>
      </c>
      <c r="T1058" s="44">
        <v>30</v>
      </c>
      <c r="U1058" s="44">
        <v>482</v>
      </c>
      <c r="V1058" s="12">
        <f t="shared" si="97"/>
        <v>0.1908713692946058</v>
      </c>
      <c r="W1058" s="12">
        <f t="shared" si="98"/>
        <v>6.2240663900414939E-2</v>
      </c>
      <c r="X1058" s="12">
        <f t="shared" si="96"/>
        <v>0.25311203319502074</v>
      </c>
    </row>
    <row r="1059" spans="1:24">
      <c r="A1059" s="17" t="str">
        <f>VLOOKUP(C1059,'Current OBD'!$B$6:$K$2098,4,0)</f>
        <v>King</v>
      </c>
      <c r="B1059" s="17" t="str">
        <f>VLOOKUP(C1059,'Current OBD'!$B$6:$K$2098,3,0)</f>
        <v>17-417</v>
      </c>
      <c r="C1059" s="18">
        <v>661715</v>
      </c>
      <c r="D1059" s="8" t="s">
        <v>3183</v>
      </c>
      <c r="E1059" s="20" t="str">
        <f>IF(VLOOKUP(C1059,'Current OBD'!$B$6:$AL$2097,23,0)="Yes","PK"," ")</f>
        <v xml:space="preserve"> </v>
      </c>
      <c r="F1059" s="20" t="str">
        <f>IF(VLOOKUP(C1059,'Current OBD'!$B$6:$AL$2097,24,0)="Yes","K"," ")</f>
        <v xml:space="preserve"> </v>
      </c>
      <c r="G1059" s="20" t="str">
        <f>IF(VLOOKUP(C1059,'Current OBD'!$B$6:$AL$2097,25,0)="Yes","1"," ")</f>
        <v xml:space="preserve"> </v>
      </c>
      <c r="H1059" s="20" t="str">
        <f>IF(VLOOKUP(C1059,'Current OBD'!$B$6:$AL$2097,26,0)="Yes","2"," ")</f>
        <v xml:space="preserve"> </v>
      </c>
      <c r="I1059" s="20" t="str">
        <f>IF(VLOOKUP(C1059,'Current OBD'!$B$6:$AL$2097,27,0)="Yes","3"," ")</f>
        <v xml:space="preserve"> </v>
      </c>
      <c r="J1059" s="20" t="str">
        <f>IF(VLOOKUP(C1059,'Current OBD'!$B$6:$AL$2097,28,0)="Yes","4"," ")</f>
        <v xml:space="preserve"> </v>
      </c>
      <c r="K1059" s="20" t="str">
        <f>IF(VLOOKUP(C1059,'Current OBD'!$B$6:$AL$2097,29,0)="Yes","5"," ")</f>
        <v xml:space="preserve"> </v>
      </c>
      <c r="L1059" s="20" t="str">
        <f>IF(VLOOKUP(C1059,'Current OBD'!$B$6:$AL$2097,30,0)="Yes","6"," ")</f>
        <v xml:space="preserve"> </v>
      </c>
      <c r="M1059" s="20" t="str">
        <f>IF(VLOOKUP(C1059,'Current OBD'!$B$6:$AL$2097,31,0)="Yes","7"," ")</f>
        <v xml:space="preserve"> </v>
      </c>
      <c r="N1059" s="20" t="str">
        <f>IF(VLOOKUP(C1059,'Current OBD'!$B$6:$AL$2097,32,0)="Yes","8"," ")</f>
        <v xml:space="preserve"> </v>
      </c>
      <c r="O1059" s="20" t="str">
        <f>IF(VLOOKUP(C1059,'Current OBD'!$B$6:$AL$2097,33,0)="Yes","9"," ")</f>
        <v>9</v>
      </c>
      <c r="P1059" s="20" t="str">
        <f>IF(VLOOKUP(C1059,'Current OBD'!$B$6:$AL$2097,34,0)="Yes","10"," ")</f>
        <v>10</v>
      </c>
      <c r="Q1059" s="20" t="str">
        <f>IF(VLOOKUP(C1059,'Current OBD'!$B$6:$AL$2097,35,0)="Yes","11"," ")</f>
        <v>11</v>
      </c>
      <c r="R1059" s="20" t="str">
        <f>IF(VLOOKUP(C1059,'Current OBD'!$B$6:$AL$2097,36,0)="Yes","12"," ")</f>
        <v>12</v>
      </c>
      <c r="S1059" s="44">
        <v>139</v>
      </c>
      <c r="T1059" s="44">
        <v>44</v>
      </c>
      <c r="U1059" s="44">
        <v>1664</v>
      </c>
      <c r="V1059" s="12">
        <f t="shared" si="97"/>
        <v>8.3533653846153841E-2</v>
      </c>
      <c r="W1059" s="12">
        <f t="shared" si="98"/>
        <v>2.6442307692307692E-2</v>
      </c>
      <c r="X1059" s="12">
        <f t="shared" si="96"/>
        <v>0.10997596153846154</v>
      </c>
    </row>
    <row r="1060" spans="1:24">
      <c r="A1060" s="17" t="str">
        <f>VLOOKUP(C1060,'Current OBD'!$B$6:$K$2098,4,0)</f>
        <v>King</v>
      </c>
      <c r="B1060" s="17" t="str">
        <f>VLOOKUP(C1060,'Current OBD'!$B$6:$K$2098,3,0)</f>
        <v>17-417</v>
      </c>
      <c r="C1060" s="18">
        <v>661706</v>
      </c>
      <c r="D1060" s="8" t="s">
        <v>3185</v>
      </c>
      <c r="E1060" s="20" t="str">
        <f>IF(VLOOKUP(C1060,'Current OBD'!$B$6:$AL$2097,23,0)="Yes","PK"," ")</f>
        <v xml:space="preserve"> </v>
      </c>
      <c r="F1060" s="20" t="str">
        <f>IF(VLOOKUP(C1060,'Current OBD'!$B$6:$AL$2097,24,0)="Yes","K"," ")</f>
        <v>K</v>
      </c>
      <c r="G1060" s="20" t="str">
        <f>IF(VLOOKUP(C1060,'Current OBD'!$B$6:$AL$2097,25,0)="Yes","1"," ")</f>
        <v>1</v>
      </c>
      <c r="H1060" s="20" t="str">
        <f>IF(VLOOKUP(C1060,'Current OBD'!$B$6:$AL$2097,26,0)="Yes","2"," ")</f>
        <v>2</v>
      </c>
      <c r="I1060" s="20" t="str">
        <f>IF(VLOOKUP(C1060,'Current OBD'!$B$6:$AL$2097,27,0)="Yes","3"," ")</f>
        <v>3</v>
      </c>
      <c r="J1060" s="20" t="str">
        <f>IF(VLOOKUP(C1060,'Current OBD'!$B$6:$AL$2097,28,0)="Yes","4"," ")</f>
        <v>4</v>
      </c>
      <c r="K1060" s="20" t="str">
        <f>IF(VLOOKUP(C1060,'Current OBD'!$B$6:$AL$2097,29,0)="Yes","5"," ")</f>
        <v>5</v>
      </c>
      <c r="L1060" s="20" t="str">
        <f>IF(VLOOKUP(C1060,'Current OBD'!$B$6:$AL$2097,30,0)="Yes","6"," ")</f>
        <v xml:space="preserve"> </v>
      </c>
      <c r="M1060" s="20" t="str">
        <f>IF(VLOOKUP(C1060,'Current OBD'!$B$6:$AL$2097,31,0)="Yes","7"," ")</f>
        <v xml:space="preserve"> </v>
      </c>
      <c r="N1060" s="20" t="str">
        <f>IF(VLOOKUP(C1060,'Current OBD'!$B$6:$AL$2097,32,0)="Yes","8"," ")</f>
        <v xml:space="preserve"> </v>
      </c>
      <c r="O1060" s="20" t="str">
        <f>IF(VLOOKUP(C1060,'Current OBD'!$B$6:$AL$2097,33,0)="Yes","9"," ")</f>
        <v xml:space="preserve"> </v>
      </c>
      <c r="P1060" s="20" t="str">
        <f>IF(VLOOKUP(C1060,'Current OBD'!$B$6:$AL$2097,34,0)="Yes","10"," ")</f>
        <v xml:space="preserve"> </v>
      </c>
      <c r="Q1060" s="20" t="str">
        <f>IF(VLOOKUP(C1060,'Current OBD'!$B$6:$AL$2097,35,0)="Yes","11"," ")</f>
        <v xml:space="preserve"> </v>
      </c>
      <c r="R1060" s="20" t="str">
        <f>IF(VLOOKUP(C1060,'Current OBD'!$B$6:$AL$2097,36,0)="Yes","12"," ")</f>
        <v xml:space="preserve"> </v>
      </c>
      <c r="S1060" s="44">
        <v>174</v>
      </c>
      <c r="T1060" s="44">
        <v>34</v>
      </c>
      <c r="U1060" s="44">
        <v>675</v>
      </c>
      <c r="V1060" s="12">
        <f t="shared" si="97"/>
        <v>0.25777777777777777</v>
      </c>
      <c r="W1060" s="12">
        <f t="shared" si="98"/>
        <v>5.0370370370370371E-2</v>
      </c>
      <c r="X1060" s="12">
        <f t="shared" si="96"/>
        <v>0.30814814814814817</v>
      </c>
    </row>
    <row r="1061" spans="1:24">
      <c r="A1061" s="26" t="s">
        <v>153</v>
      </c>
      <c r="B1061" s="26" t="s">
        <v>4713</v>
      </c>
      <c r="C1061" s="10">
        <v>160190</v>
      </c>
      <c r="D1061" s="13" t="s">
        <v>4712</v>
      </c>
      <c r="E1061" s="19"/>
      <c r="F1061" s="19"/>
      <c r="G1061" s="19"/>
      <c r="H1061" s="19"/>
      <c r="I1061" s="19"/>
      <c r="J1061" s="19"/>
      <c r="K1061" s="19"/>
      <c r="L1061" s="19"/>
      <c r="M1061" s="19"/>
      <c r="N1061" s="19"/>
      <c r="O1061" s="19"/>
      <c r="P1061" s="19"/>
      <c r="Q1061" s="19"/>
      <c r="R1061" s="19"/>
      <c r="S1061" s="43">
        <v>74</v>
      </c>
      <c r="T1061" s="43">
        <v>15</v>
      </c>
      <c r="U1061" s="43">
        <v>222</v>
      </c>
      <c r="V1061" s="14"/>
      <c r="W1061" s="14"/>
      <c r="X1061" s="14">
        <f t="shared" si="96"/>
        <v>0.40090090090090091</v>
      </c>
    </row>
    <row r="1062" spans="1:24">
      <c r="A1062" s="17" t="str">
        <f>VLOOKUP(C1062,'Current OBD'!$B$6:$K$2098,4,0)</f>
        <v>King</v>
      </c>
      <c r="B1062" s="17" t="str">
        <f>VLOOKUP(C1062,'Current OBD'!$B$6:$K$2098,3,0)</f>
        <v>17-902</v>
      </c>
      <c r="C1062" s="18">
        <v>683657</v>
      </c>
      <c r="D1062" s="8" t="s">
        <v>4714</v>
      </c>
      <c r="E1062" s="20" t="str">
        <f>IF(VLOOKUP(C1062,'Current OBD'!$B$6:$AL$2097,23,0)="Yes","PK"," ")</f>
        <v xml:space="preserve"> </v>
      </c>
      <c r="F1062" s="20" t="str">
        <f>IF(VLOOKUP(C1062,'Current OBD'!$B$6:$AL$2097,24,0)="Yes","K"," ")</f>
        <v xml:space="preserve"> </v>
      </c>
      <c r="G1062" s="20" t="str">
        <f>IF(VLOOKUP(C1062,'Current OBD'!$B$6:$AL$2097,25,0)="Yes","1"," ")</f>
        <v xml:space="preserve"> </v>
      </c>
      <c r="H1062" s="20" t="str">
        <f>IF(VLOOKUP(C1062,'Current OBD'!$B$6:$AL$2097,26,0)="Yes","2"," ")</f>
        <v xml:space="preserve"> </v>
      </c>
      <c r="I1062" s="20" t="str">
        <f>IF(VLOOKUP(C1062,'Current OBD'!$B$6:$AL$2097,27,0)="Yes","3"," ")</f>
        <v xml:space="preserve"> </v>
      </c>
      <c r="J1062" s="20" t="str">
        <f>IF(VLOOKUP(C1062,'Current OBD'!$B$6:$AL$2097,28,0)="Yes","4"," ")</f>
        <v xml:space="preserve"> </v>
      </c>
      <c r="K1062" s="20" t="str">
        <f>IF(VLOOKUP(C1062,'Current OBD'!$B$6:$AL$2097,29,0)="Yes","5"," ")</f>
        <v xml:space="preserve"> </v>
      </c>
      <c r="L1062" s="20" t="str">
        <f>IF(VLOOKUP(C1062,'Current OBD'!$B$6:$AL$2097,30,0)="Yes","6"," ")</f>
        <v xml:space="preserve"> </v>
      </c>
      <c r="M1062" s="20" t="str">
        <f>IF(VLOOKUP(C1062,'Current OBD'!$B$6:$AL$2097,31,0)="Yes","7"," ")</f>
        <v xml:space="preserve"> </v>
      </c>
      <c r="N1062" s="20" t="str">
        <f>IF(VLOOKUP(C1062,'Current OBD'!$B$6:$AL$2097,32,0)="Yes","8"," ")</f>
        <v xml:space="preserve"> </v>
      </c>
      <c r="O1062" s="20" t="str">
        <f>IF(VLOOKUP(C1062,'Current OBD'!$B$6:$AL$2097,33,0)="Yes","9"," ")</f>
        <v>9</v>
      </c>
      <c r="P1062" s="20" t="str">
        <f>IF(VLOOKUP(C1062,'Current OBD'!$B$6:$AL$2097,34,0)="Yes","10"," ")</f>
        <v>10</v>
      </c>
      <c r="Q1062" s="20" t="str">
        <f>IF(VLOOKUP(C1062,'Current OBD'!$B$6:$AL$2097,35,0)="Yes","11"," ")</f>
        <v>11</v>
      </c>
      <c r="R1062" s="20" t="str">
        <f>IF(VLOOKUP(C1062,'Current OBD'!$B$6:$AL$2097,36,0)="Yes","12"," ")</f>
        <v>12</v>
      </c>
      <c r="S1062" s="44">
        <v>74</v>
      </c>
      <c r="T1062" s="44">
        <v>15</v>
      </c>
      <c r="U1062" s="44">
        <v>222</v>
      </c>
      <c r="V1062" s="12">
        <f>S1062/U1062</f>
        <v>0.33333333333333331</v>
      </c>
      <c r="W1062" s="12">
        <f>T1062/U1062</f>
        <v>6.7567567567567571E-2</v>
      </c>
      <c r="X1062" s="12">
        <f t="shared" si="96"/>
        <v>0.40090090090090091</v>
      </c>
    </row>
    <row r="1063" spans="1:24">
      <c r="A1063" s="26" t="s">
        <v>153</v>
      </c>
      <c r="B1063" s="26" t="s">
        <v>4703</v>
      </c>
      <c r="C1063" s="10">
        <v>160297</v>
      </c>
      <c r="D1063" s="13" t="s">
        <v>4702</v>
      </c>
      <c r="E1063" s="19"/>
      <c r="F1063" s="19"/>
      <c r="G1063" s="19"/>
      <c r="H1063" s="19"/>
      <c r="I1063" s="19"/>
      <c r="J1063" s="19"/>
      <c r="K1063" s="19"/>
      <c r="L1063" s="19"/>
      <c r="M1063" s="19"/>
      <c r="N1063" s="19"/>
      <c r="O1063" s="19"/>
      <c r="P1063" s="19"/>
      <c r="Q1063" s="19"/>
      <c r="R1063" s="19"/>
      <c r="S1063" s="43">
        <v>199</v>
      </c>
      <c r="T1063" s="43">
        <v>38</v>
      </c>
      <c r="U1063" s="43">
        <v>561</v>
      </c>
      <c r="V1063" s="14"/>
      <c r="W1063" s="14"/>
      <c r="X1063" s="14">
        <f t="shared" si="96"/>
        <v>0.42245989304812837</v>
      </c>
    </row>
    <row r="1064" spans="1:24">
      <c r="A1064" s="17" t="str">
        <f>VLOOKUP(C1064,'Current OBD'!$B$6:$K$2098,4,0)</f>
        <v>King</v>
      </c>
      <c r="B1064" s="17" t="str">
        <f>VLOOKUP(C1064,'Current OBD'!$B$6:$K$2098,3,0)</f>
        <v>17-905</v>
      </c>
      <c r="C1064" s="18">
        <v>684852</v>
      </c>
      <c r="D1064" s="8" t="s">
        <v>4704</v>
      </c>
      <c r="E1064" s="20" t="str">
        <f>IF(VLOOKUP(C1064,'Current OBD'!$B$6:$AL$2097,23,0)="Yes","PK"," ")</f>
        <v xml:space="preserve"> </v>
      </c>
      <c r="F1064" s="20" t="str">
        <f>IF(VLOOKUP(C1064,'Current OBD'!$B$6:$AL$2097,24,0)="Yes","K"," ")</f>
        <v xml:space="preserve"> </v>
      </c>
      <c r="G1064" s="20" t="str">
        <f>IF(VLOOKUP(C1064,'Current OBD'!$B$6:$AL$2097,25,0)="Yes","1"," ")</f>
        <v xml:space="preserve"> </v>
      </c>
      <c r="H1064" s="20" t="str">
        <f>IF(VLOOKUP(C1064,'Current OBD'!$B$6:$AL$2097,26,0)="Yes","2"," ")</f>
        <v xml:space="preserve"> </v>
      </c>
      <c r="I1064" s="20" t="str">
        <f>IF(VLOOKUP(C1064,'Current OBD'!$B$6:$AL$2097,27,0)="Yes","3"," ")</f>
        <v xml:space="preserve"> </v>
      </c>
      <c r="J1064" s="20" t="str">
        <f>IF(VLOOKUP(C1064,'Current OBD'!$B$6:$AL$2097,28,0)="Yes","4"," ")</f>
        <v xml:space="preserve"> </v>
      </c>
      <c r="K1064" s="20" t="str">
        <f>IF(VLOOKUP(C1064,'Current OBD'!$B$6:$AL$2097,29,0)="Yes","5"," ")</f>
        <v xml:space="preserve"> </v>
      </c>
      <c r="L1064" s="20" t="str">
        <f>IF(VLOOKUP(C1064,'Current OBD'!$B$6:$AL$2097,30,0)="Yes","6"," ")</f>
        <v>6</v>
      </c>
      <c r="M1064" s="20" t="str">
        <f>IF(VLOOKUP(C1064,'Current OBD'!$B$6:$AL$2097,31,0)="Yes","7"," ")</f>
        <v>7</v>
      </c>
      <c r="N1064" s="20" t="str">
        <f>IF(VLOOKUP(C1064,'Current OBD'!$B$6:$AL$2097,32,0)="Yes","8"," ")</f>
        <v>8</v>
      </c>
      <c r="O1064" s="20" t="str">
        <f>IF(VLOOKUP(C1064,'Current OBD'!$B$6:$AL$2097,33,0)="Yes","9"," ")</f>
        <v>9</v>
      </c>
      <c r="P1064" s="20" t="str">
        <f>IF(VLOOKUP(C1064,'Current OBD'!$B$6:$AL$2097,34,0)="Yes","10"," ")</f>
        <v>10</v>
      </c>
      <c r="Q1064" s="20" t="str">
        <f>IF(VLOOKUP(C1064,'Current OBD'!$B$6:$AL$2097,35,0)="Yes","11"," ")</f>
        <v>11</v>
      </c>
      <c r="R1064" s="20" t="str">
        <f>IF(VLOOKUP(C1064,'Current OBD'!$B$6:$AL$2097,36,0)="Yes","12"," ")</f>
        <v>12</v>
      </c>
      <c r="S1064" s="44">
        <v>199</v>
      </c>
      <c r="T1064" s="44">
        <v>38</v>
      </c>
      <c r="U1064" s="44">
        <v>561</v>
      </c>
      <c r="V1064" s="12">
        <f>S1064/U1064</f>
        <v>0.35472370766488415</v>
      </c>
      <c r="W1064" s="12">
        <f>T1064/U1064</f>
        <v>6.7736185383244205E-2</v>
      </c>
      <c r="X1064" s="12">
        <f t="shared" si="96"/>
        <v>0.42245989304812837</v>
      </c>
    </row>
    <row r="1065" spans="1:24">
      <c r="A1065" s="26" t="s">
        <v>153</v>
      </c>
      <c r="B1065" s="26" t="s">
        <v>3741</v>
      </c>
      <c r="C1065" s="10">
        <v>160170</v>
      </c>
      <c r="D1065" s="13" t="s">
        <v>3740</v>
      </c>
      <c r="E1065" s="19"/>
      <c r="F1065" s="19"/>
      <c r="G1065" s="19"/>
      <c r="H1065" s="19"/>
      <c r="I1065" s="19"/>
      <c r="J1065" s="19"/>
      <c r="K1065" s="19"/>
      <c r="L1065" s="19"/>
      <c r="M1065" s="19"/>
      <c r="N1065" s="19"/>
      <c r="O1065" s="19"/>
      <c r="P1065" s="19"/>
      <c r="Q1065" s="19"/>
      <c r="R1065" s="19"/>
      <c r="S1065" s="43">
        <v>247</v>
      </c>
      <c r="T1065" s="43">
        <v>0</v>
      </c>
      <c r="U1065" s="43">
        <v>340</v>
      </c>
      <c r="V1065" s="14"/>
      <c r="W1065" s="14"/>
      <c r="X1065" s="14">
        <f t="shared" si="96"/>
        <v>0.72647058823529409</v>
      </c>
    </row>
    <row r="1066" spans="1:24">
      <c r="A1066" s="17" t="str">
        <f>VLOOKUP(C1066,'Current OBD'!$B$6:$K$2098,4,0)</f>
        <v>King</v>
      </c>
      <c r="B1066" s="17" t="str">
        <f>VLOOKUP(C1066,'Current OBD'!$B$6:$K$2098,3,0)</f>
        <v>17-908</v>
      </c>
      <c r="C1066" s="18">
        <v>683578</v>
      </c>
      <c r="D1066" s="8" t="s">
        <v>3740</v>
      </c>
      <c r="E1066" s="20" t="str">
        <f>IF(VLOOKUP(C1066,'Current OBD'!$B$6:$AL$2097,23,0)="Yes","PK"," ")</f>
        <v xml:space="preserve"> </v>
      </c>
      <c r="F1066" s="20" t="str">
        <f>IF(VLOOKUP(C1066,'Current OBD'!$B$6:$AL$2097,24,0)="Yes","K"," ")</f>
        <v xml:space="preserve"> </v>
      </c>
      <c r="G1066" s="20" t="str">
        <f>IF(VLOOKUP(C1066,'Current OBD'!$B$6:$AL$2097,25,0)="Yes","1"," ")</f>
        <v xml:space="preserve"> </v>
      </c>
      <c r="H1066" s="20" t="str">
        <f>IF(VLOOKUP(C1066,'Current OBD'!$B$6:$AL$2097,26,0)="Yes","2"," ")</f>
        <v xml:space="preserve"> </v>
      </c>
      <c r="I1066" s="20" t="str">
        <f>IF(VLOOKUP(C1066,'Current OBD'!$B$6:$AL$2097,27,0)="Yes","3"," ")</f>
        <v xml:space="preserve"> </v>
      </c>
      <c r="J1066" s="20" t="str">
        <f>IF(VLOOKUP(C1066,'Current OBD'!$B$6:$AL$2097,28,0)="Yes","4"," ")</f>
        <v xml:space="preserve"> </v>
      </c>
      <c r="K1066" s="20" t="str">
        <f>IF(VLOOKUP(C1066,'Current OBD'!$B$6:$AL$2097,29,0)="Yes","5"," ")</f>
        <v>5</v>
      </c>
      <c r="L1066" s="20" t="str">
        <f>IF(VLOOKUP(C1066,'Current OBD'!$B$6:$AL$2097,30,0)="Yes","6"," ")</f>
        <v>6</v>
      </c>
      <c r="M1066" s="20" t="str">
        <f>IF(VLOOKUP(C1066,'Current OBD'!$B$6:$AL$2097,31,0)="Yes","7"," ")</f>
        <v>7</v>
      </c>
      <c r="N1066" s="20" t="str">
        <f>IF(VLOOKUP(C1066,'Current OBD'!$B$6:$AL$2097,32,0)="Yes","8"," ")</f>
        <v>8</v>
      </c>
      <c r="O1066" s="20" t="str">
        <f>IF(VLOOKUP(C1066,'Current OBD'!$B$6:$AL$2097,33,0)="Yes","9"," ")</f>
        <v xml:space="preserve"> </v>
      </c>
      <c r="P1066" s="20" t="str">
        <f>IF(VLOOKUP(C1066,'Current OBD'!$B$6:$AL$2097,34,0)="Yes","10"," ")</f>
        <v xml:space="preserve"> </v>
      </c>
      <c r="Q1066" s="20" t="str">
        <f>IF(VLOOKUP(C1066,'Current OBD'!$B$6:$AL$2097,35,0)="Yes","11"," ")</f>
        <v xml:space="preserve"> </v>
      </c>
      <c r="R1066" s="20" t="str">
        <f>IF(VLOOKUP(C1066,'Current OBD'!$B$6:$AL$2097,36,0)="Yes","12"," ")</f>
        <v xml:space="preserve"> </v>
      </c>
      <c r="S1066" s="44">
        <v>247</v>
      </c>
      <c r="T1066" s="44">
        <v>0</v>
      </c>
      <c r="U1066" s="44">
        <v>340</v>
      </c>
      <c r="V1066" s="12">
        <f>S1066/U1066</f>
        <v>0.72647058823529409</v>
      </c>
      <c r="W1066" s="12">
        <f>T1066/U1066</f>
        <v>0</v>
      </c>
      <c r="X1066" s="12">
        <f t="shared" si="96"/>
        <v>0.72647058823529409</v>
      </c>
    </row>
    <row r="1067" spans="1:24">
      <c r="A1067" s="26" t="s">
        <v>153</v>
      </c>
      <c r="B1067" s="26" t="s">
        <v>3754</v>
      </c>
      <c r="C1067" s="10">
        <v>160335</v>
      </c>
      <c r="D1067" s="13" t="s">
        <v>3753</v>
      </c>
      <c r="E1067" s="19"/>
      <c r="F1067" s="19"/>
      <c r="G1067" s="19"/>
      <c r="H1067" s="19"/>
      <c r="I1067" s="19"/>
      <c r="J1067" s="19"/>
      <c r="K1067" s="19"/>
      <c r="L1067" s="19"/>
      <c r="M1067" s="19"/>
      <c r="N1067" s="19"/>
      <c r="O1067" s="19"/>
      <c r="P1067" s="19"/>
      <c r="Q1067" s="19"/>
      <c r="R1067" s="19"/>
      <c r="S1067" s="43">
        <v>152</v>
      </c>
      <c r="T1067" s="43">
        <v>0</v>
      </c>
      <c r="U1067" s="43">
        <v>167</v>
      </c>
      <c r="V1067" s="14"/>
      <c r="W1067" s="14"/>
      <c r="X1067" s="14">
        <f t="shared" si="96"/>
        <v>0.91017964071856283</v>
      </c>
    </row>
    <row r="1068" spans="1:24">
      <c r="A1068" s="17" t="str">
        <f>VLOOKUP(C1068,'Current OBD'!$B$6:$K$2098,4,0)</f>
        <v>King</v>
      </c>
      <c r="B1068" s="17" t="str">
        <f>VLOOKUP(C1068,'Current OBD'!$B$6:$K$2098,3,0)</f>
        <v>17-910</v>
      </c>
      <c r="C1068" s="18">
        <v>684960</v>
      </c>
      <c r="D1068" s="8" t="s">
        <v>3755</v>
      </c>
      <c r="E1068" s="20" t="str">
        <f>IF(VLOOKUP(C1068,'Current OBD'!$B$6:$AL$2097,23,0)="Yes","PK"," ")</f>
        <v xml:space="preserve"> </v>
      </c>
      <c r="F1068" s="20" t="str">
        <f>IF(VLOOKUP(C1068,'Current OBD'!$B$6:$AL$2097,24,0)="Yes","K"," ")</f>
        <v xml:space="preserve"> </v>
      </c>
      <c r="G1068" s="20" t="str">
        <f>IF(VLOOKUP(C1068,'Current OBD'!$B$6:$AL$2097,25,0)="Yes","1"," ")</f>
        <v xml:space="preserve"> </v>
      </c>
      <c r="H1068" s="20" t="str">
        <f>IF(VLOOKUP(C1068,'Current OBD'!$B$6:$AL$2097,26,0)="Yes","2"," ")</f>
        <v xml:space="preserve"> </v>
      </c>
      <c r="I1068" s="20" t="str">
        <f>IF(VLOOKUP(C1068,'Current OBD'!$B$6:$AL$2097,27,0)="Yes","3"," ")</f>
        <v xml:space="preserve"> </v>
      </c>
      <c r="J1068" s="20" t="str">
        <f>IF(VLOOKUP(C1068,'Current OBD'!$B$6:$AL$2097,28,0)="Yes","4"," ")</f>
        <v xml:space="preserve"> </v>
      </c>
      <c r="K1068" s="20" t="str">
        <f>IF(VLOOKUP(C1068,'Current OBD'!$B$6:$AL$2097,29,0)="Yes","5"," ")</f>
        <v xml:space="preserve"> </v>
      </c>
      <c r="L1068" s="20" t="str">
        <f>IF(VLOOKUP(C1068,'Current OBD'!$B$6:$AL$2097,30,0)="Yes","6"," ")</f>
        <v>6</v>
      </c>
      <c r="M1068" s="20" t="str">
        <f>IF(VLOOKUP(C1068,'Current OBD'!$B$6:$AL$2097,31,0)="Yes","7"," ")</f>
        <v>7</v>
      </c>
      <c r="N1068" s="20" t="str">
        <f>IF(VLOOKUP(C1068,'Current OBD'!$B$6:$AL$2097,32,0)="Yes","8"," ")</f>
        <v>8</v>
      </c>
      <c r="O1068" s="20" t="str">
        <f>IF(VLOOKUP(C1068,'Current OBD'!$B$6:$AL$2097,33,0)="Yes","9"," ")</f>
        <v>9</v>
      </c>
      <c r="P1068" s="20" t="str">
        <f>IF(VLOOKUP(C1068,'Current OBD'!$B$6:$AL$2097,34,0)="Yes","10"," ")</f>
        <v>10</v>
      </c>
      <c r="Q1068" s="20" t="str">
        <f>IF(VLOOKUP(C1068,'Current OBD'!$B$6:$AL$2097,35,0)="Yes","11"," ")</f>
        <v>11</v>
      </c>
      <c r="R1068" s="20" t="str">
        <f>IF(VLOOKUP(C1068,'Current OBD'!$B$6:$AL$2097,36,0)="Yes","12"," ")</f>
        <v>12</v>
      </c>
      <c r="S1068" s="44">
        <v>152</v>
      </c>
      <c r="T1068" s="44">
        <v>0</v>
      </c>
      <c r="U1068" s="44">
        <v>167</v>
      </c>
      <c r="V1068" s="12">
        <f>S1068/U1068</f>
        <v>0.91017964071856283</v>
      </c>
      <c r="W1068" s="12">
        <f>T1068/U1068</f>
        <v>0</v>
      </c>
      <c r="X1068" s="12">
        <f t="shared" si="96"/>
        <v>0.91017964071856283</v>
      </c>
    </row>
    <row r="1069" spans="1:24">
      <c r="A1069" s="26" t="s">
        <v>153</v>
      </c>
      <c r="B1069" s="26" t="s">
        <v>1957</v>
      </c>
      <c r="C1069" s="10">
        <v>160348</v>
      </c>
      <c r="D1069" s="13" t="s">
        <v>1956</v>
      </c>
      <c r="E1069" s="19"/>
      <c r="F1069" s="19"/>
      <c r="G1069" s="19"/>
      <c r="H1069" s="19"/>
      <c r="I1069" s="19"/>
      <c r="J1069" s="19"/>
      <c r="K1069" s="19"/>
      <c r="L1069" s="19"/>
      <c r="M1069" s="19"/>
      <c r="N1069" s="19"/>
      <c r="O1069" s="19"/>
      <c r="P1069" s="19"/>
      <c r="Q1069" s="19"/>
      <c r="R1069" s="19"/>
      <c r="S1069" s="43">
        <v>340</v>
      </c>
      <c r="T1069" s="43">
        <v>0</v>
      </c>
      <c r="U1069" s="43">
        <v>488</v>
      </c>
      <c r="V1069" s="14"/>
      <c r="W1069" s="14"/>
      <c r="X1069" s="14">
        <f t="shared" si="96"/>
        <v>0.69672131147540983</v>
      </c>
    </row>
    <row r="1070" spans="1:24">
      <c r="A1070" s="17" t="str">
        <f>VLOOKUP(C1070,'Current OBD'!$B$6:$K$2098,4,0)</f>
        <v>King</v>
      </c>
      <c r="B1070" s="17" t="str">
        <f>VLOOKUP(C1070,'Current OBD'!$B$6:$K$2098,3,0)</f>
        <v>17-911</v>
      </c>
      <c r="C1070" s="18">
        <v>685113</v>
      </c>
      <c r="D1070" s="8" t="s">
        <v>1958</v>
      </c>
      <c r="E1070" s="20" t="str">
        <f>IF(VLOOKUP(C1070,'Current OBD'!$B$6:$AL$2097,23,0)="Yes","PK"," ")</f>
        <v xml:space="preserve"> </v>
      </c>
      <c r="F1070" s="20" t="str">
        <f>IF(VLOOKUP(C1070,'Current OBD'!$B$6:$AL$2097,24,0)="Yes","K"," ")</f>
        <v>K</v>
      </c>
      <c r="G1070" s="20" t="str">
        <f>IF(VLOOKUP(C1070,'Current OBD'!$B$6:$AL$2097,25,0)="Yes","1"," ")</f>
        <v>1</v>
      </c>
      <c r="H1070" s="20" t="str">
        <f>IF(VLOOKUP(C1070,'Current OBD'!$B$6:$AL$2097,26,0)="Yes","2"," ")</f>
        <v>2</v>
      </c>
      <c r="I1070" s="20" t="str">
        <f>IF(VLOOKUP(C1070,'Current OBD'!$B$6:$AL$2097,27,0)="Yes","3"," ")</f>
        <v>3</v>
      </c>
      <c r="J1070" s="20" t="str">
        <f>IF(VLOOKUP(C1070,'Current OBD'!$B$6:$AL$2097,28,0)="Yes","4"," ")</f>
        <v>4</v>
      </c>
      <c r="K1070" s="20" t="str">
        <f>IF(VLOOKUP(C1070,'Current OBD'!$B$6:$AL$2097,29,0)="Yes","5"," ")</f>
        <v>5</v>
      </c>
      <c r="L1070" s="20" t="str">
        <f>IF(VLOOKUP(C1070,'Current OBD'!$B$6:$AL$2097,30,0)="Yes","6"," ")</f>
        <v xml:space="preserve"> </v>
      </c>
      <c r="M1070" s="20" t="str">
        <f>IF(VLOOKUP(C1070,'Current OBD'!$B$6:$AL$2097,31,0)="Yes","7"," ")</f>
        <v xml:space="preserve"> </v>
      </c>
      <c r="N1070" s="20" t="str">
        <f>IF(VLOOKUP(C1070,'Current OBD'!$B$6:$AL$2097,32,0)="Yes","8"," ")</f>
        <v xml:space="preserve"> </v>
      </c>
      <c r="O1070" s="20" t="str">
        <f>IF(VLOOKUP(C1070,'Current OBD'!$B$6:$AL$2097,33,0)="Yes","9"," ")</f>
        <v xml:space="preserve"> </v>
      </c>
      <c r="P1070" s="20" t="str">
        <f>IF(VLOOKUP(C1070,'Current OBD'!$B$6:$AL$2097,34,0)="Yes","10"," ")</f>
        <v xml:space="preserve"> </v>
      </c>
      <c r="Q1070" s="20" t="str">
        <f>IF(VLOOKUP(C1070,'Current OBD'!$B$6:$AL$2097,35,0)="Yes","11"," ")</f>
        <v xml:space="preserve"> </v>
      </c>
      <c r="R1070" s="20" t="str">
        <f>IF(VLOOKUP(C1070,'Current OBD'!$B$6:$AL$2097,36,0)="Yes","12"," ")</f>
        <v xml:space="preserve"> </v>
      </c>
      <c r="S1070" s="44">
        <v>340</v>
      </c>
      <c r="T1070" s="44">
        <v>0</v>
      </c>
      <c r="U1070" s="44">
        <v>488</v>
      </c>
      <c r="V1070" s="12">
        <f>S1070/U1070</f>
        <v>0.69672131147540983</v>
      </c>
      <c r="W1070" s="12">
        <f>T1070/U1070</f>
        <v>0</v>
      </c>
      <c r="X1070" s="12">
        <f t="shared" si="96"/>
        <v>0.69672131147540983</v>
      </c>
    </row>
    <row r="1071" spans="1:24">
      <c r="A1071" s="26" t="s">
        <v>153</v>
      </c>
      <c r="B1071" s="26" t="s">
        <v>1953</v>
      </c>
      <c r="C1071" s="10">
        <v>160530</v>
      </c>
      <c r="D1071" s="13" t="s">
        <v>1952</v>
      </c>
      <c r="E1071" s="19"/>
      <c r="F1071" s="19"/>
      <c r="G1071" s="19"/>
      <c r="H1071" s="19"/>
      <c r="I1071" s="19"/>
      <c r="J1071" s="19"/>
      <c r="K1071" s="19"/>
      <c r="L1071" s="19"/>
      <c r="M1071" s="19"/>
      <c r="N1071" s="19"/>
      <c r="O1071" s="19"/>
      <c r="P1071" s="19"/>
      <c r="Q1071" s="19"/>
      <c r="R1071" s="19"/>
      <c r="S1071" s="43">
        <v>212</v>
      </c>
      <c r="T1071" s="43">
        <v>0</v>
      </c>
      <c r="U1071" s="43">
        <v>314</v>
      </c>
      <c r="V1071" s="14"/>
      <c r="W1071" s="14"/>
      <c r="X1071" s="14">
        <f t="shared" si="96"/>
        <v>0.67515923566878977</v>
      </c>
    </row>
    <row r="1072" spans="1:24">
      <c r="A1072" s="17" t="str">
        <f>VLOOKUP(C1072,'Current OBD'!$B$6:$K$2098,4,0)</f>
        <v>King</v>
      </c>
      <c r="B1072" s="17" t="str">
        <f>VLOOKUP(C1072,'Current OBD'!$B$6:$K$2098,3,0)</f>
        <v>17-916</v>
      </c>
      <c r="C1072" s="18">
        <v>686822</v>
      </c>
      <c r="D1072" s="8" t="s">
        <v>1952</v>
      </c>
      <c r="E1072" s="20" t="str">
        <f>IF(VLOOKUP(C1072,'Current OBD'!$B$6:$AL$2097,23,0)="Yes","PK"," ")</f>
        <v xml:space="preserve"> </v>
      </c>
      <c r="F1072" s="20" t="str">
        <f>IF(VLOOKUP(C1072,'Current OBD'!$B$6:$AL$2097,24,0)="Yes","K"," ")</f>
        <v>K</v>
      </c>
      <c r="G1072" s="20" t="str">
        <f>IF(VLOOKUP(C1072,'Current OBD'!$B$6:$AL$2097,25,0)="Yes","1"," ")</f>
        <v>1</v>
      </c>
      <c r="H1072" s="20" t="str">
        <f>IF(VLOOKUP(C1072,'Current OBD'!$B$6:$AL$2097,26,0)="Yes","2"," ")</f>
        <v>2</v>
      </c>
      <c r="I1072" s="20" t="str">
        <f>IF(VLOOKUP(C1072,'Current OBD'!$B$6:$AL$2097,27,0)="Yes","3"," ")</f>
        <v>3</v>
      </c>
      <c r="J1072" s="20" t="str">
        <f>IF(VLOOKUP(C1072,'Current OBD'!$B$6:$AL$2097,28,0)="Yes","4"," ")</f>
        <v>4</v>
      </c>
      <c r="K1072" s="20" t="str">
        <f>IF(VLOOKUP(C1072,'Current OBD'!$B$6:$AL$2097,29,0)="Yes","5"," ")</f>
        <v xml:space="preserve"> </v>
      </c>
      <c r="L1072" s="20" t="str">
        <f>IF(VLOOKUP(C1072,'Current OBD'!$B$6:$AL$2097,30,0)="Yes","6"," ")</f>
        <v xml:space="preserve"> </v>
      </c>
      <c r="M1072" s="20" t="str">
        <f>IF(VLOOKUP(C1072,'Current OBD'!$B$6:$AL$2097,31,0)="Yes","7"," ")</f>
        <v xml:space="preserve"> </v>
      </c>
      <c r="N1072" s="20" t="str">
        <f>IF(VLOOKUP(C1072,'Current OBD'!$B$6:$AL$2097,32,0)="Yes","8"," ")</f>
        <v xml:space="preserve"> </v>
      </c>
      <c r="O1072" s="20" t="str">
        <f>IF(VLOOKUP(C1072,'Current OBD'!$B$6:$AL$2097,33,0)="Yes","9"," ")</f>
        <v xml:space="preserve"> </v>
      </c>
      <c r="P1072" s="20" t="str">
        <f>IF(VLOOKUP(C1072,'Current OBD'!$B$6:$AL$2097,34,0)="Yes","10"," ")</f>
        <v xml:space="preserve"> </v>
      </c>
      <c r="Q1072" s="20" t="str">
        <f>IF(VLOOKUP(C1072,'Current OBD'!$B$6:$AL$2097,35,0)="Yes","11"," ")</f>
        <v xml:space="preserve"> </v>
      </c>
      <c r="R1072" s="20" t="str">
        <f>IF(VLOOKUP(C1072,'Current OBD'!$B$6:$AL$2097,36,0)="Yes","12"," ")</f>
        <v xml:space="preserve"> </v>
      </c>
      <c r="S1072" s="44">
        <v>212</v>
      </c>
      <c r="T1072" s="44">
        <v>0</v>
      </c>
      <c r="U1072" s="44">
        <v>314</v>
      </c>
      <c r="V1072" s="12">
        <f>S1072/U1072</f>
        <v>0.67515923566878977</v>
      </c>
      <c r="W1072" s="12">
        <f>T1072/U1072</f>
        <v>0</v>
      </c>
      <c r="X1072" s="12">
        <f t="shared" si="96"/>
        <v>0.67515923566878977</v>
      </c>
    </row>
    <row r="1073" spans="1:24">
      <c r="A1073" s="26" t="s">
        <v>153</v>
      </c>
      <c r="B1073" s="26" t="s">
        <v>612</v>
      </c>
      <c r="C1073" s="10">
        <v>160495</v>
      </c>
      <c r="D1073" s="13" t="s">
        <v>611</v>
      </c>
      <c r="E1073" s="19"/>
      <c r="F1073" s="19"/>
      <c r="G1073" s="19"/>
      <c r="H1073" s="19"/>
      <c r="I1073" s="19"/>
      <c r="J1073" s="19"/>
      <c r="K1073" s="19"/>
      <c r="L1073" s="19"/>
      <c r="M1073" s="19"/>
      <c r="N1073" s="19"/>
      <c r="O1073" s="19"/>
      <c r="P1073" s="19"/>
      <c r="Q1073" s="19"/>
      <c r="R1073" s="19"/>
      <c r="S1073" s="43">
        <v>181</v>
      </c>
      <c r="T1073" s="43">
        <v>0</v>
      </c>
      <c r="U1073" s="43">
        <v>235</v>
      </c>
      <c r="V1073" s="14"/>
      <c r="W1073" s="14"/>
      <c r="X1073" s="14">
        <f t="shared" si="96"/>
        <v>0.77021276595744681</v>
      </c>
    </row>
    <row r="1074" spans="1:24">
      <c r="A1074" s="17" t="str">
        <f>VLOOKUP(C1074,'Current OBD'!$B$6:$K$2098,4,0)</f>
        <v>King</v>
      </c>
      <c r="B1074" s="17" t="str">
        <f>VLOOKUP(C1074,'Current OBD'!$B$6:$K$2098,3,0)</f>
        <v>17-917</v>
      </c>
      <c r="C1074" s="18">
        <v>685962</v>
      </c>
      <c r="D1074" s="8" t="s">
        <v>613</v>
      </c>
      <c r="E1074" s="20" t="str">
        <f>IF(VLOOKUP(C1074,'Current OBD'!$B$6:$AL$2097,23,0)="Yes","PK"," ")</f>
        <v xml:space="preserve"> </v>
      </c>
      <c r="F1074" s="20" t="str">
        <f>IF(VLOOKUP(C1074,'Current OBD'!$B$6:$AL$2097,24,0)="Yes","K"," ")</f>
        <v xml:space="preserve"> </v>
      </c>
      <c r="G1074" s="20" t="str">
        <f>IF(VLOOKUP(C1074,'Current OBD'!$B$6:$AL$2097,25,0)="Yes","1"," ")</f>
        <v xml:space="preserve"> </v>
      </c>
      <c r="H1074" s="20" t="str">
        <f>IF(VLOOKUP(C1074,'Current OBD'!$B$6:$AL$2097,26,0)="Yes","2"," ")</f>
        <v xml:space="preserve"> </v>
      </c>
      <c r="I1074" s="20" t="str">
        <f>IF(VLOOKUP(C1074,'Current OBD'!$B$6:$AL$2097,27,0)="Yes","3"," ")</f>
        <v xml:space="preserve"> </v>
      </c>
      <c r="J1074" s="20" t="str">
        <f>IF(VLOOKUP(C1074,'Current OBD'!$B$6:$AL$2097,28,0)="Yes","4"," ")</f>
        <v xml:space="preserve"> </v>
      </c>
      <c r="K1074" s="20" t="str">
        <f>IF(VLOOKUP(C1074,'Current OBD'!$B$6:$AL$2097,29,0)="Yes","5"," ")</f>
        <v xml:space="preserve"> </v>
      </c>
      <c r="L1074" s="20" t="str">
        <f>IF(VLOOKUP(C1074,'Current OBD'!$B$6:$AL$2097,30,0)="Yes","6"," ")</f>
        <v xml:space="preserve"> </v>
      </c>
      <c r="M1074" s="20" t="str">
        <f>IF(VLOOKUP(C1074,'Current OBD'!$B$6:$AL$2097,31,0)="Yes","7"," ")</f>
        <v xml:space="preserve"> </v>
      </c>
      <c r="N1074" s="20" t="str">
        <f>IF(VLOOKUP(C1074,'Current OBD'!$B$6:$AL$2097,32,0)="Yes","8"," ")</f>
        <v xml:space="preserve"> </v>
      </c>
      <c r="O1074" s="20" t="str">
        <f>IF(VLOOKUP(C1074,'Current OBD'!$B$6:$AL$2097,33,0)="Yes","9"," ")</f>
        <v>9</v>
      </c>
      <c r="P1074" s="20" t="str">
        <f>IF(VLOOKUP(C1074,'Current OBD'!$B$6:$AL$2097,34,0)="Yes","10"," ")</f>
        <v>10</v>
      </c>
      <c r="Q1074" s="20" t="str">
        <f>IF(VLOOKUP(C1074,'Current OBD'!$B$6:$AL$2097,35,0)="Yes","11"," ")</f>
        <v>11</v>
      </c>
      <c r="R1074" s="20" t="str">
        <f>IF(VLOOKUP(C1074,'Current OBD'!$B$6:$AL$2097,36,0)="Yes","12"," ")</f>
        <v xml:space="preserve"> </v>
      </c>
      <c r="S1074" s="44">
        <v>181</v>
      </c>
      <c r="T1074" s="44">
        <v>0</v>
      </c>
      <c r="U1074" s="44">
        <v>235</v>
      </c>
      <c r="V1074" s="12">
        <f>S1074/U1074</f>
        <v>0.77021276595744681</v>
      </c>
      <c r="W1074" s="12">
        <f>T1074/U1074</f>
        <v>0</v>
      </c>
      <c r="X1074" s="12">
        <f t="shared" si="96"/>
        <v>0.77021276595744681</v>
      </c>
    </row>
    <row r="1075" spans="1:24">
      <c r="A1075" s="26" t="s">
        <v>153</v>
      </c>
      <c r="B1075" s="26" t="s">
        <v>1944</v>
      </c>
      <c r="C1075" s="10">
        <v>160557</v>
      </c>
      <c r="D1075" s="13" t="s">
        <v>1943</v>
      </c>
      <c r="E1075" s="19"/>
      <c r="F1075" s="19"/>
      <c r="G1075" s="19"/>
      <c r="H1075" s="19"/>
      <c r="I1075" s="19"/>
      <c r="J1075" s="19"/>
      <c r="K1075" s="19"/>
      <c r="L1075" s="19"/>
      <c r="M1075" s="19"/>
      <c r="N1075" s="19"/>
      <c r="O1075" s="19"/>
      <c r="P1075" s="19"/>
      <c r="Q1075" s="19"/>
      <c r="R1075" s="19"/>
      <c r="S1075" s="43">
        <v>69</v>
      </c>
      <c r="T1075" s="43">
        <v>13</v>
      </c>
      <c r="U1075" s="43">
        <v>125</v>
      </c>
      <c r="V1075" s="14"/>
      <c r="W1075" s="14"/>
      <c r="X1075" s="14">
        <f t="shared" si="96"/>
        <v>0.65600000000000003</v>
      </c>
    </row>
    <row r="1076" spans="1:24">
      <c r="A1076" s="17" t="str">
        <f>VLOOKUP(C1076,'Current OBD'!$B$6:$K$2098,4,0)</f>
        <v>King</v>
      </c>
      <c r="B1076" s="17" t="str">
        <f>VLOOKUP(C1076,'Current OBD'!$B$6:$K$2098,3,0)</f>
        <v>17-919</v>
      </c>
      <c r="C1076" s="18">
        <v>687608</v>
      </c>
      <c r="D1076" s="8" t="s">
        <v>1943</v>
      </c>
      <c r="E1076" s="20" t="str">
        <f>IF(VLOOKUP(C1076,'Current OBD'!$B$6:$AL$2097,23,0)="Yes","PK"," ")</f>
        <v xml:space="preserve"> </v>
      </c>
      <c r="F1076" s="20" t="str">
        <f>IF(VLOOKUP(C1076,'Current OBD'!$B$6:$AL$2097,24,0)="Yes","K"," ")</f>
        <v>K</v>
      </c>
      <c r="G1076" s="20" t="str">
        <f>IF(VLOOKUP(C1076,'Current OBD'!$B$6:$AL$2097,25,0)="Yes","1"," ")</f>
        <v>1</v>
      </c>
      <c r="H1076" s="20" t="str">
        <f>IF(VLOOKUP(C1076,'Current OBD'!$B$6:$AL$2097,26,0)="Yes","2"," ")</f>
        <v>2</v>
      </c>
      <c r="I1076" s="20" t="str">
        <f>IF(VLOOKUP(C1076,'Current OBD'!$B$6:$AL$2097,27,0)="Yes","3"," ")</f>
        <v xml:space="preserve"> </v>
      </c>
      <c r="J1076" s="20" t="str">
        <f>IF(VLOOKUP(C1076,'Current OBD'!$B$6:$AL$2097,28,0)="Yes","4"," ")</f>
        <v xml:space="preserve"> </v>
      </c>
      <c r="K1076" s="20" t="str">
        <f>IF(VLOOKUP(C1076,'Current OBD'!$B$6:$AL$2097,29,0)="Yes","5"," ")</f>
        <v xml:space="preserve"> </v>
      </c>
      <c r="L1076" s="20" t="str">
        <f>IF(VLOOKUP(C1076,'Current OBD'!$B$6:$AL$2097,30,0)="Yes","6"," ")</f>
        <v xml:space="preserve"> </v>
      </c>
      <c r="M1076" s="20" t="str">
        <f>IF(VLOOKUP(C1076,'Current OBD'!$B$6:$AL$2097,31,0)="Yes","7"," ")</f>
        <v xml:space="preserve"> </v>
      </c>
      <c r="N1076" s="20" t="str">
        <f>IF(VLOOKUP(C1076,'Current OBD'!$B$6:$AL$2097,32,0)="Yes","8"," ")</f>
        <v xml:space="preserve"> </v>
      </c>
      <c r="O1076" s="20" t="str">
        <f>IF(VLOOKUP(C1076,'Current OBD'!$B$6:$AL$2097,33,0)="Yes","9"," ")</f>
        <v xml:space="preserve"> </v>
      </c>
      <c r="P1076" s="20" t="str">
        <f>IF(VLOOKUP(C1076,'Current OBD'!$B$6:$AL$2097,34,0)="Yes","10"," ")</f>
        <v xml:space="preserve"> </v>
      </c>
      <c r="Q1076" s="20" t="str">
        <f>IF(VLOOKUP(C1076,'Current OBD'!$B$6:$AL$2097,35,0)="Yes","11"," ")</f>
        <v xml:space="preserve"> </v>
      </c>
      <c r="R1076" s="20" t="str">
        <f>IF(VLOOKUP(C1076,'Current OBD'!$B$6:$AL$2097,36,0)="Yes","12"," ")</f>
        <v xml:space="preserve"> </v>
      </c>
      <c r="S1076" s="44">
        <v>69</v>
      </c>
      <c r="T1076" s="44">
        <v>13</v>
      </c>
      <c r="U1076" s="44">
        <v>125</v>
      </c>
      <c r="V1076" s="12">
        <f>S1076/U1076</f>
        <v>0.55200000000000005</v>
      </c>
      <c r="W1076" s="12">
        <f>T1076/U1076</f>
        <v>0.104</v>
      </c>
      <c r="X1076" s="12">
        <f t="shared" si="96"/>
        <v>0.65600000000000003</v>
      </c>
    </row>
    <row r="1077" spans="1:24">
      <c r="A1077" s="26" t="s">
        <v>210</v>
      </c>
      <c r="B1077" s="26" t="s">
        <v>495</v>
      </c>
      <c r="C1077" s="10">
        <v>159944</v>
      </c>
      <c r="D1077" s="13" t="s">
        <v>494</v>
      </c>
      <c r="E1077" s="19"/>
      <c r="F1077" s="19"/>
      <c r="G1077" s="19"/>
      <c r="H1077" s="19"/>
      <c r="I1077" s="19"/>
      <c r="J1077" s="19"/>
      <c r="K1077" s="19"/>
      <c r="L1077" s="19"/>
      <c r="M1077" s="19"/>
      <c r="N1077" s="19"/>
      <c r="O1077" s="19"/>
      <c r="P1077" s="19"/>
      <c r="Q1077" s="19"/>
      <c r="R1077" s="19"/>
      <c r="S1077" s="43">
        <v>3934</v>
      </c>
      <c r="T1077" s="43">
        <v>0</v>
      </c>
      <c r="U1077" s="43">
        <v>4255</v>
      </c>
      <c r="V1077" s="14"/>
      <c r="W1077" s="14"/>
      <c r="X1077" s="14">
        <f t="shared" si="96"/>
        <v>0.92455934195064626</v>
      </c>
    </row>
    <row r="1078" spans="1:24">
      <c r="A1078" s="17" t="str">
        <f>VLOOKUP(C1078,'Current OBD'!$B$6:$K$2098,4,0)</f>
        <v>Kitsap</v>
      </c>
      <c r="B1078" s="17" t="str">
        <f>VLOOKUP(C1078,'Current OBD'!$B$6:$K$2098,3,0)</f>
        <v>18-100</v>
      </c>
      <c r="C1078" s="18">
        <v>661460</v>
      </c>
      <c r="D1078" s="8" t="s">
        <v>496</v>
      </c>
      <c r="E1078" s="20" t="str">
        <f>IF(VLOOKUP(C1078,'Current OBD'!$B$6:$AL$2097,23,0)="Yes","PK"," ")</f>
        <v xml:space="preserve"> </v>
      </c>
      <c r="F1078" s="20" t="str">
        <f>IF(VLOOKUP(C1078,'Current OBD'!$B$6:$AL$2097,24,0)="Yes","K"," ")</f>
        <v>K</v>
      </c>
      <c r="G1078" s="20" t="str">
        <f>IF(VLOOKUP(C1078,'Current OBD'!$B$6:$AL$2097,25,0)="Yes","1"," ")</f>
        <v>1</v>
      </c>
      <c r="H1078" s="20" t="str">
        <f>IF(VLOOKUP(C1078,'Current OBD'!$B$6:$AL$2097,26,0)="Yes","2"," ")</f>
        <v>2</v>
      </c>
      <c r="I1078" s="20" t="str">
        <f>IF(VLOOKUP(C1078,'Current OBD'!$B$6:$AL$2097,27,0)="Yes","3"," ")</f>
        <v>3</v>
      </c>
      <c r="J1078" s="20" t="str">
        <f>IF(VLOOKUP(C1078,'Current OBD'!$B$6:$AL$2097,28,0)="Yes","4"," ")</f>
        <v>4</v>
      </c>
      <c r="K1078" s="20" t="str">
        <f>IF(VLOOKUP(C1078,'Current OBD'!$B$6:$AL$2097,29,0)="Yes","5"," ")</f>
        <v>5</v>
      </c>
      <c r="L1078" s="20" t="str">
        <f>IF(VLOOKUP(C1078,'Current OBD'!$B$6:$AL$2097,30,0)="Yes","6"," ")</f>
        <v xml:space="preserve"> </v>
      </c>
      <c r="M1078" s="20" t="str">
        <f>IF(VLOOKUP(C1078,'Current OBD'!$B$6:$AL$2097,31,0)="Yes","7"," ")</f>
        <v xml:space="preserve"> </v>
      </c>
      <c r="N1078" s="20" t="str">
        <f>IF(VLOOKUP(C1078,'Current OBD'!$B$6:$AL$2097,32,0)="Yes","8"," ")</f>
        <v xml:space="preserve"> </v>
      </c>
      <c r="O1078" s="20" t="str">
        <f>IF(VLOOKUP(C1078,'Current OBD'!$B$6:$AL$2097,33,0)="Yes","9"," ")</f>
        <v xml:space="preserve"> </v>
      </c>
      <c r="P1078" s="20" t="str">
        <f>IF(VLOOKUP(C1078,'Current OBD'!$B$6:$AL$2097,34,0)="Yes","10"," ")</f>
        <v xml:space="preserve"> </v>
      </c>
      <c r="Q1078" s="20" t="str">
        <f>IF(VLOOKUP(C1078,'Current OBD'!$B$6:$AL$2097,35,0)="Yes","11"," ")</f>
        <v xml:space="preserve"> </v>
      </c>
      <c r="R1078" s="20" t="str">
        <f>IF(VLOOKUP(C1078,'Current OBD'!$B$6:$AL$2097,36,0)="Yes","12"," ")</f>
        <v xml:space="preserve"> </v>
      </c>
      <c r="S1078" s="44">
        <v>472</v>
      </c>
      <c r="T1078" s="44">
        <v>0</v>
      </c>
      <c r="U1078" s="44">
        <v>472</v>
      </c>
      <c r="V1078" s="12">
        <f t="shared" ref="V1078:V1086" si="99">S1078/U1078</f>
        <v>1</v>
      </c>
      <c r="W1078" s="12">
        <f t="shared" ref="W1078:W1086" si="100">T1078/U1078</f>
        <v>0</v>
      </c>
      <c r="X1078" s="12">
        <f t="shared" si="96"/>
        <v>1</v>
      </c>
    </row>
    <row r="1079" spans="1:24">
      <c r="A1079" s="17" t="str">
        <f>VLOOKUP(C1079,'Current OBD'!$B$6:$K$2098,4,0)</f>
        <v>Kitsap</v>
      </c>
      <c r="B1079" s="17" t="str">
        <f>VLOOKUP(C1079,'Current OBD'!$B$6:$K$2098,3,0)</f>
        <v>18-100</v>
      </c>
      <c r="C1079" s="18">
        <v>663408</v>
      </c>
      <c r="D1079" s="8" t="s">
        <v>500</v>
      </c>
      <c r="E1079" s="20" t="str">
        <f>IF(VLOOKUP(C1079,'Current OBD'!$B$6:$AL$2097,23,0)="Yes","PK"," ")</f>
        <v xml:space="preserve"> </v>
      </c>
      <c r="F1079" s="20" t="str">
        <f>IF(VLOOKUP(C1079,'Current OBD'!$B$6:$AL$2097,24,0)="Yes","K"," ")</f>
        <v xml:space="preserve"> </v>
      </c>
      <c r="G1079" s="20" t="str">
        <f>IF(VLOOKUP(C1079,'Current OBD'!$B$6:$AL$2097,25,0)="Yes","1"," ")</f>
        <v xml:space="preserve"> </v>
      </c>
      <c r="H1079" s="20" t="str">
        <f>IF(VLOOKUP(C1079,'Current OBD'!$B$6:$AL$2097,26,0)="Yes","2"," ")</f>
        <v xml:space="preserve"> </v>
      </c>
      <c r="I1079" s="20" t="str">
        <f>IF(VLOOKUP(C1079,'Current OBD'!$B$6:$AL$2097,27,0)="Yes","3"," ")</f>
        <v xml:space="preserve"> </v>
      </c>
      <c r="J1079" s="20" t="str">
        <f>IF(VLOOKUP(C1079,'Current OBD'!$B$6:$AL$2097,28,0)="Yes","4"," ")</f>
        <v xml:space="preserve"> </v>
      </c>
      <c r="K1079" s="20" t="str">
        <f>IF(VLOOKUP(C1079,'Current OBD'!$B$6:$AL$2097,29,0)="Yes","5"," ")</f>
        <v xml:space="preserve"> </v>
      </c>
      <c r="L1079" s="20" t="str">
        <f>IF(VLOOKUP(C1079,'Current OBD'!$B$6:$AL$2097,30,0)="Yes","6"," ")</f>
        <v xml:space="preserve"> </v>
      </c>
      <c r="M1079" s="20" t="str">
        <f>IF(VLOOKUP(C1079,'Current OBD'!$B$6:$AL$2097,31,0)="Yes","7"," ")</f>
        <v xml:space="preserve"> </v>
      </c>
      <c r="N1079" s="20" t="str">
        <f>IF(VLOOKUP(C1079,'Current OBD'!$B$6:$AL$2097,32,0)="Yes","8"," ")</f>
        <v xml:space="preserve"> </v>
      </c>
      <c r="O1079" s="20" t="str">
        <f>IF(VLOOKUP(C1079,'Current OBD'!$B$6:$AL$2097,33,0)="Yes","9"," ")</f>
        <v>9</v>
      </c>
      <c r="P1079" s="20" t="str">
        <f>IF(VLOOKUP(C1079,'Current OBD'!$B$6:$AL$2097,34,0)="Yes","10"," ")</f>
        <v>10</v>
      </c>
      <c r="Q1079" s="20" t="str">
        <f>IF(VLOOKUP(C1079,'Current OBD'!$B$6:$AL$2097,35,0)="Yes","11"," ")</f>
        <v>11</v>
      </c>
      <c r="R1079" s="20" t="str">
        <f>IF(VLOOKUP(C1079,'Current OBD'!$B$6:$AL$2097,36,0)="Yes","12"," ")</f>
        <v>12</v>
      </c>
      <c r="S1079" s="44">
        <v>1285</v>
      </c>
      <c r="T1079" s="44">
        <v>0</v>
      </c>
      <c r="U1079" s="44">
        <v>1285</v>
      </c>
      <c r="V1079" s="12">
        <f t="shared" si="99"/>
        <v>1</v>
      </c>
      <c r="W1079" s="12">
        <f t="shared" si="100"/>
        <v>0</v>
      </c>
      <c r="X1079" s="12">
        <f t="shared" si="96"/>
        <v>1</v>
      </c>
    </row>
    <row r="1080" spans="1:24">
      <c r="A1080" s="17" t="str">
        <f>VLOOKUP(C1080,'Current OBD'!$B$6:$K$2098,4,0)</f>
        <v>Kitsap</v>
      </c>
      <c r="B1080" s="17" t="str">
        <f>VLOOKUP(C1080,'Current OBD'!$B$6:$K$2098,3,0)</f>
        <v>18-100</v>
      </c>
      <c r="C1080" s="18">
        <v>662851</v>
      </c>
      <c r="D1080" s="8" t="s">
        <v>503</v>
      </c>
      <c r="E1080" s="20" t="str">
        <f>IF(VLOOKUP(C1080,'Current OBD'!$B$6:$AL$2097,23,0)="Yes","PK"," ")</f>
        <v>PK</v>
      </c>
      <c r="F1080" s="20" t="str">
        <f>IF(VLOOKUP(C1080,'Current OBD'!$B$6:$AL$2097,24,0)="Yes","K"," ")</f>
        <v>K</v>
      </c>
      <c r="G1080" s="20" t="str">
        <f>IF(VLOOKUP(C1080,'Current OBD'!$B$6:$AL$2097,25,0)="Yes","1"," ")</f>
        <v>1</v>
      </c>
      <c r="H1080" s="20" t="str">
        <f>IF(VLOOKUP(C1080,'Current OBD'!$B$6:$AL$2097,26,0)="Yes","2"," ")</f>
        <v>2</v>
      </c>
      <c r="I1080" s="20" t="str">
        <f>IF(VLOOKUP(C1080,'Current OBD'!$B$6:$AL$2097,27,0)="Yes","3"," ")</f>
        <v>3</v>
      </c>
      <c r="J1080" s="20" t="str">
        <f>IF(VLOOKUP(C1080,'Current OBD'!$B$6:$AL$2097,28,0)="Yes","4"," ")</f>
        <v>4</v>
      </c>
      <c r="K1080" s="20" t="str">
        <f>IF(VLOOKUP(C1080,'Current OBD'!$B$6:$AL$2097,29,0)="Yes","5"," ")</f>
        <v>5</v>
      </c>
      <c r="L1080" s="20" t="str">
        <f>IF(VLOOKUP(C1080,'Current OBD'!$B$6:$AL$2097,30,0)="Yes","6"," ")</f>
        <v xml:space="preserve"> </v>
      </c>
      <c r="M1080" s="20" t="str">
        <f>IF(VLOOKUP(C1080,'Current OBD'!$B$6:$AL$2097,31,0)="Yes","7"," ")</f>
        <v xml:space="preserve"> </v>
      </c>
      <c r="N1080" s="20" t="str">
        <f>IF(VLOOKUP(C1080,'Current OBD'!$B$6:$AL$2097,32,0)="Yes","8"," ")</f>
        <v xml:space="preserve"> </v>
      </c>
      <c r="O1080" s="20" t="str">
        <f>IF(VLOOKUP(C1080,'Current OBD'!$B$6:$AL$2097,33,0)="Yes","9"," ")</f>
        <v xml:space="preserve"> </v>
      </c>
      <c r="P1080" s="20" t="str">
        <f>IF(VLOOKUP(C1080,'Current OBD'!$B$6:$AL$2097,34,0)="Yes","10"," ")</f>
        <v xml:space="preserve"> </v>
      </c>
      <c r="Q1080" s="20" t="str">
        <f>IF(VLOOKUP(C1080,'Current OBD'!$B$6:$AL$2097,35,0)="Yes","11"," ")</f>
        <v xml:space="preserve"> </v>
      </c>
      <c r="R1080" s="20" t="str">
        <f>IF(VLOOKUP(C1080,'Current OBD'!$B$6:$AL$2097,36,0)="Yes","12"," ")</f>
        <v xml:space="preserve"> </v>
      </c>
      <c r="S1080" s="44">
        <v>248</v>
      </c>
      <c r="T1080" s="44">
        <v>0</v>
      </c>
      <c r="U1080" s="44">
        <v>308</v>
      </c>
      <c r="V1080" s="12">
        <f t="shared" si="99"/>
        <v>0.80519480519480524</v>
      </c>
      <c r="W1080" s="12">
        <f t="shared" si="100"/>
        <v>0</v>
      </c>
      <c r="X1080" s="12">
        <f t="shared" si="96"/>
        <v>0.80519480519480524</v>
      </c>
    </row>
    <row r="1081" spans="1:24">
      <c r="A1081" s="17" t="str">
        <f>VLOOKUP(C1081,'Current OBD'!$B$6:$K$2098,4,0)</f>
        <v>Kitsap</v>
      </c>
      <c r="B1081" s="17" t="str">
        <f>VLOOKUP(C1081,'Current OBD'!$B$6:$K$2098,3,0)</f>
        <v>18-100</v>
      </c>
      <c r="C1081" s="18">
        <v>664093</v>
      </c>
      <c r="D1081" s="8" t="s">
        <v>506</v>
      </c>
      <c r="E1081" s="20" t="str">
        <f>IF(VLOOKUP(C1081,'Current OBD'!$B$6:$AL$2097,23,0)="Yes","PK"," ")</f>
        <v xml:space="preserve"> </v>
      </c>
      <c r="F1081" s="20" t="str">
        <f>IF(VLOOKUP(C1081,'Current OBD'!$B$6:$AL$2097,24,0)="Yes","K"," ")</f>
        <v>K</v>
      </c>
      <c r="G1081" s="20" t="str">
        <f>IF(VLOOKUP(C1081,'Current OBD'!$B$6:$AL$2097,25,0)="Yes","1"," ")</f>
        <v>1</v>
      </c>
      <c r="H1081" s="20" t="str">
        <f>IF(VLOOKUP(C1081,'Current OBD'!$B$6:$AL$2097,26,0)="Yes","2"," ")</f>
        <v>2</v>
      </c>
      <c r="I1081" s="20" t="str">
        <f>IF(VLOOKUP(C1081,'Current OBD'!$B$6:$AL$2097,27,0)="Yes","3"," ")</f>
        <v>3</v>
      </c>
      <c r="J1081" s="20" t="str">
        <f>IF(VLOOKUP(C1081,'Current OBD'!$B$6:$AL$2097,28,0)="Yes","4"," ")</f>
        <v>4</v>
      </c>
      <c r="K1081" s="20" t="str">
        <f>IF(VLOOKUP(C1081,'Current OBD'!$B$6:$AL$2097,29,0)="Yes","5"," ")</f>
        <v>5</v>
      </c>
      <c r="L1081" s="20" t="str">
        <f>IF(VLOOKUP(C1081,'Current OBD'!$B$6:$AL$2097,30,0)="Yes","6"," ")</f>
        <v xml:space="preserve"> </v>
      </c>
      <c r="M1081" s="20" t="str">
        <f>IF(VLOOKUP(C1081,'Current OBD'!$B$6:$AL$2097,31,0)="Yes","7"," ")</f>
        <v xml:space="preserve"> </v>
      </c>
      <c r="N1081" s="20" t="str">
        <f>IF(VLOOKUP(C1081,'Current OBD'!$B$6:$AL$2097,32,0)="Yes","8"," ")</f>
        <v xml:space="preserve"> </v>
      </c>
      <c r="O1081" s="20" t="str">
        <f>IF(VLOOKUP(C1081,'Current OBD'!$B$6:$AL$2097,33,0)="Yes","9"," ")</f>
        <v xml:space="preserve"> </v>
      </c>
      <c r="P1081" s="20" t="str">
        <f>IF(VLOOKUP(C1081,'Current OBD'!$B$6:$AL$2097,34,0)="Yes","10"," ")</f>
        <v xml:space="preserve"> </v>
      </c>
      <c r="Q1081" s="20" t="str">
        <f>IF(VLOOKUP(C1081,'Current OBD'!$B$6:$AL$2097,35,0)="Yes","11"," ")</f>
        <v xml:space="preserve"> </v>
      </c>
      <c r="R1081" s="20" t="str">
        <f>IF(VLOOKUP(C1081,'Current OBD'!$B$6:$AL$2097,36,0)="Yes","12"," ")</f>
        <v xml:space="preserve"> </v>
      </c>
      <c r="S1081" s="44">
        <v>203</v>
      </c>
      <c r="T1081" s="44">
        <v>0</v>
      </c>
      <c r="U1081" s="44">
        <v>318</v>
      </c>
      <c r="V1081" s="12">
        <f t="shared" si="99"/>
        <v>0.63836477987421381</v>
      </c>
      <c r="W1081" s="12">
        <f t="shared" si="100"/>
        <v>0</v>
      </c>
      <c r="X1081" s="12">
        <f t="shared" si="96"/>
        <v>0.63836477987421381</v>
      </c>
    </row>
    <row r="1082" spans="1:24">
      <c r="A1082" s="17" t="str">
        <f>VLOOKUP(C1082,'Current OBD'!$B$6:$K$2098,4,0)</f>
        <v>Kitsap</v>
      </c>
      <c r="B1082" s="17" t="str">
        <f>VLOOKUP(C1082,'Current OBD'!$B$6:$K$2098,3,0)</f>
        <v>18-100</v>
      </c>
      <c r="C1082" s="18">
        <v>661467</v>
      </c>
      <c r="D1082" s="8" t="s">
        <v>508</v>
      </c>
      <c r="E1082" s="20" t="str">
        <f>IF(VLOOKUP(C1082,'Current OBD'!$B$6:$AL$2097,23,0)="Yes","PK"," ")</f>
        <v xml:space="preserve"> </v>
      </c>
      <c r="F1082" s="20" t="str">
        <f>IF(VLOOKUP(C1082,'Current OBD'!$B$6:$AL$2097,24,0)="Yes","K"," ")</f>
        <v xml:space="preserve"> </v>
      </c>
      <c r="G1082" s="20" t="str">
        <f>IF(VLOOKUP(C1082,'Current OBD'!$B$6:$AL$2097,25,0)="Yes","1"," ")</f>
        <v xml:space="preserve"> </v>
      </c>
      <c r="H1082" s="20" t="str">
        <f>IF(VLOOKUP(C1082,'Current OBD'!$B$6:$AL$2097,26,0)="Yes","2"," ")</f>
        <v xml:space="preserve"> </v>
      </c>
      <c r="I1082" s="20" t="str">
        <f>IF(VLOOKUP(C1082,'Current OBD'!$B$6:$AL$2097,27,0)="Yes","3"," ")</f>
        <v xml:space="preserve"> </v>
      </c>
      <c r="J1082" s="20" t="str">
        <f>IF(VLOOKUP(C1082,'Current OBD'!$B$6:$AL$2097,28,0)="Yes","4"," ")</f>
        <v xml:space="preserve"> </v>
      </c>
      <c r="K1082" s="20" t="str">
        <f>IF(VLOOKUP(C1082,'Current OBD'!$B$6:$AL$2097,29,0)="Yes","5"," ")</f>
        <v xml:space="preserve"> </v>
      </c>
      <c r="L1082" s="20" t="str">
        <f>IF(VLOOKUP(C1082,'Current OBD'!$B$6:$AL$2097,30,0)="Yes","6"," ")</f>
        <v>6</v>
      </c>
      <c r="M1082" s="20" t="str">
        <f>IF(VLOOKUP(C1082,'Current OBD'!$B$6:$AL$2097,31,0)="Yes","7"," ")</f>
        <v>7</v>
      </c>
      <c r="N1082" s="20" t="str">
        <f>IF(VLOOKUP(C1082,'Current OBD'!$B$6:$AL$2097,32,0)="Yes","8"," ")</f>
        <v>8</v>
      </c>
      <c r="O1082" s="20" t="str">
        <f>IF(VLOOKUP(C1082,'Current OBD'!$B$6:$AL$2097,33,0)="Yes","9"," ")</f>
        <v xml:space="preserve"> </v>
      </c>
      <c r="P1082" s="20" t="str">
        <f>IF(VLOOKUP(C1082,'Current OBD'!$B$6:$AL$2097,34,0)="Yes","10"," ")</f>
        <v xml:space="preserve"> </v>
      </c>
      <c r="Q1082" s="20" t="str">
        <f>IF(VLOOKUP(C1082,'Current OBD'!$B$6:$AL$2097,35,0)="Yes","11"," ")</f>
        <v xml:space="preserve"> </v>
      </c>
      <c r="R1082" s="20" t="str">
        <f>IF(VLOOKUP(C1082,'Current OBD'!$B$6:$AL$2097,36,0)="Yes","12"," ")</f>
        <v xml:space="preserve"> </v>
      </c>
      <c r="S1082" s="44">
        <v>752</v>
      </c>
      <c r="T1082" s="44">
        <v>0</v>
      </c>
      <c r="U1082" s="44">
        <v>813</v>
      </c>
      <c r="V1082" s="12">
        <f t="shared" si="99"/>
        <v>0.92496924969249694</v>
      </c>
      <c r="W1082" s="12">
        <f t="shared" si="100"/>
        <v>0</v>
      </c>
      <c r="X1082" s="12">
        <f t="shared" si="96"/>
        <v>0.92496924969249694</v>
      </c>
    </row>
    <row r="1083" spans="1:24">
      <c r="A1083" s="17" t="str">
        <f>VLOOKUP(C1083,'Current OBD'!$B$6:$K$2098,4,0)</f>
        <v>Kitsap</v>
      </c>
      <c r="B1083" s="17" t="str">
        <f>VLOOKUP(C1083,'Current OBD'!$B$6:$K$2098,3,0)</f>
        <v>18-100</v>
      </c>
      <c r="C1083" s="18">
        <v>661462</v>
      </c>
      <c r="D1083" s="8" t="s">
        <v>510</v>
      </c>
      <c r="E1083" s="20" t="str">
        <f>IF(VLOOKUP(C1083,'Current OBD'!$B$6:$AL$2097,23,0)="Yes","PK"," ")</f>
        <v xml:space="preserve"> </v>
      </c>
      <c r="F1083" s="20" t="str">
        <f>IF(VLOOKUP(C1083,'Current OBD'!$B$6:$AL$2097,24,0)="Yes","K"," ")</f>
        <v>K</v>
      </c>
      <c r="G1083" s="20" t="str">
        <f>IF(VLOOKUP(C1083,'Current OBD'!$B$6:$AL$2097,25,0)="Yes","1"," ")</f>
        <v>1</v>
      </c>
      <c r="H1083" s="20" t="str">
        <f>IF(VLOOKUP(C1083,'Current OBD'!$B$6:$AL$2097,26,0)="Yes","2"," ")</f>
        <v>2</v>
      </c>
      <c r="I1083" s="20" t="str">
        <f>IF(VLOOKUP(C1083,'Current OBD'!$B$6:$AL$2097,27,0)="Yes","3"," ")</f>
        <v>3</v>
      </c>
      <c r="J1083" s="20" t="str">
        <f>IF(VLOOKUP(C1083,'Current OBD'!$B$6:$AL$2097,28,0)="Yes","4"," ")</f>
        <v>4</v>
      </c>
      <c r="K1083" s="20" t="str">
        <f>IF(VLOOKUP(C1083,'Current OBD'!$B$6:$AL$2097,29,0)="Yes","5"," ")</f>
        <v>5</v>
      </c>
      <c r="L1083" s="20" t="str">
        <f>IF(VLOOKUP(C1083,'Current OBD'!$B$6:$AL$2097,30,0)="Yes","6"," ")</f>
        <v xml:space="preserve"> </v>
      </c>
      <c r="M1083" s="20" t="str">
        <f>IF(VLOOKUP(C1083,'Current OBD'!$B$6:$AL$2097,31,0)="Yes","7"," ")</f>
        <v xml:space="preserve"> </v>
      </c>
      <c r="N1083" s="20" t="str">
        <f>IF(VLOOKUP(C1083,'Current OBD'!$B$6:$AL$2097,32,0)="Yes","8"," ")</f>
        <v xml:space="preserve"> </v>
      </c>
      <c r="O1083" s="20" t="str">
        <f>IF(VLOOKUP(C1083,'Current OBD'!$B$6:$AL$2097,33,0)="Yes","9"," ")</f>
        <v xml:space="preserve"> </v>
      </c>
      <c r="P1083" s="20" t="str">
        <f>IF(VLOOKUP(C1083,'Current OBD'!$B$6:$AL$2097,34,0)="Yes","10"," ")</f>
        <v xml:space="preserve"> </v>
      </c>
      <c r="Q1083" s="20" t="str">
        <f>IF(VLOOKUP(C1083,'Current OBD'!$B$6:$AL$2097,35,0)="Yes","11"," ")</f>
        <v xml:space="preserve"> </v>
      </c>
      <c r="R1083" s="20" t="str">
        <f>IF(VLOOKUP(C1083,'Current OBD'!$B$6:$AL$2097,36,0)="Yes","12"," ")</f>
        <v xml:space="preserve"> </v>
      </c>
      <c r="S1083" s="44">
        <v>200</v>
      </c>
      <c r="T1083" s="44">
        <v>0</v>
      </c>
      <c r="U1083" s="44">
        <v>234</v>
      </c>
      <c r="V1083" s="12">
        <f t="shared" si="99"/>
        <v>0.85470085470085466</v>
      </c>
      <c r="W1083" s="12">
        <f t="shared" si="100"/>
        <v>0</v>
      </c>
      <c r="X1083" s="12">
        <f t="shared" si="96"/>
        <v>0.85470085470085466</v>
      </c>
    </row>
    <row r="1084" spans="1:24">
      <c r="A1084" s="17" t="str">
        <f>VLOOKUP(C1084,'Current OBD'!$B$6:$K$2098,4,0)</f>
        <v>Kitsap</v>
      </c>
      <c r="B1084" s="17" t="str">
        <f>VLOOKUP(C1084,'Current OBD'!$B$6:$K$2098,3,0)</f>
        <v>18-100</v>
      </c>
      <c r="C1084" s="18">
        <v>661470</v>
      </c>
      <c r="D1084" s="8" t="s">
        <v>512</v>
      </c>
      <c r="E1084" s="20" t="str">
        <f>IF(VLOOKUP(C1084,'Current OBD'!$B$6:$AL$2097,23,0)="Yes","PK"," ")</f>
        <v xml:space="preserve"> </v>
      </c>
      <c r="F1084" s="20" t="str">
        <f>IF(VLOOKUP(C1084,'Current OBD'!$B$6:$AL$2097,24,0)="Yes","K"," ")</f>
        <v xml:space="preserve"> </v>
      </c>
      <c r="G1084" s="20" t="str">
        <f>IF(VLOOKUP(C1084,'Current OBD'!$B$6:$AL$2097,25,0)="Yes","1"," ")</f>
        <v xml:space="preserve"> </v>
      </c>
      <c r="H1084" s="20" t="str">
        <f>IF(VLOOKUP(C1084,'Current OBD'!$B$6:$AL$2097,26,0)="Yes","2"," ")</f>
        <v xml:space="preserve"> </v>
      </c>
      <c r="I1084" s="20" t="str">
        <f>IF(VLOOKUP(C1084,'Current OBD'!$B$6:$AL$2097,27,0)="Yes","3"," ")</f>
        <v xml:space="preserve"> </v>
      </c>
      <c r="J1084" s="20" t="str">
        <f>IF(VLOOKUP(C1084,'Current OBD'!$B$6:$AL$2097,28,0)="Yes","4"," ")</f>
        <v xml:space="preserve"> </v>
      </c>
      <c r="K1084" s="20" t="str">
        <f>IF(VLOOKUP(C1084,'Current OBD'!$B$6:$AL$2097,29,0)="Yes","5"," ")</f>
        <v xml:space="preserve"> </v>
      </c>
      <c r="L1084" s="20" t="str">
        <f>IF(VLOOKUP(C1084,'Current OBD'!$B$6:$AL$2097,30,0)="Yes","6"," ")</f>
        <v xml:space="preserve"> </v>
      </c>
      <c r="M1084" s="20" t="str">
        <f>IF(VLOOKUP(C1084,'Current OBD'!$B$6:$AL$2097,31,0)="Yes","7"," ")</f>
        <v xml:space="preserve"> </v>
      </c>
      <c r="N1084" s="20" t="str">
        <f>IF(VLOOKUP(C1084,'Current OBD'!$B$6:$AL$2097,32,0)="Yes","8"," ")</f>
        <v xml:space="preserve"> </v>
      </c>
      <c r="O1084" s="20" t="str">
        <f>IF(VLOOKUP(C1084,'Current OBD'!$B$6:$AL$2097,33,0)="Yes","9"," ")</f>
        <v>9</v>
      </c>
      <c r="P1084" s="20" t="str">
        <f>IF(VLOOKUP(C1084,'Current OBD'!$B$6:$AL$2097,34,0)="Yes","10"," ")</f>
        <v>10</v>
      </c>
      <c r="Q1084" s="20" t="str">
        <f>IF(VLOOKUP(C1084,'Current OBD'!$B$6:$AL$2097,35,0)="Yes","11"," ")</f>
        <v>11</v>
      </c>
      <c r="R1084" s="20" t="str">
        <f>IF(VLOOKUP(C1084,'Current OBD'!$B$6:$AL$2097,36,0)="Yes","12"," ")</f>
        <v>12</v>
      </c>
      <c r="S1084" s="44">
        <v>109</v>
      </c>
      <c r="T1084" s="44">
        <v>0</v>
      </c>
      <c r="U1084" s="44">
        <v>109</v>
      </c>
      <c r="V1084" s="12">
        <f t="shared" si="99"/>
        <v>1</v>
      </c>
      <c r="W1084" s="12">
        <f t="shared" si="100"/>
        <v>0</v>
      </c>
      <c r="X1084" s="12">
        <f t="shared" si="96"/>
        <v>1</v>
      </c>
    </row>
    <row r="1085" spans="1:24">
      <c r="A1085" s="17" t="str">
        <f>VLOOKUP(C1085,'Current OBD'!$B$6:$K$2098,4,0)</f>
        <v>Kitsap</v>
      </c>
      <c r="B1085" s="17" t="str">
        <f>VLOOKUP(C1085,'Current OBD'!$B$6:$K$2098,3,0)</f>
        <v>18-100</v>
      </c>
      <c r="C1085" s="18">
        <v>664129</v>
      </c>
      <c r="D1085" s="8" t="s">
        <v>514</v>
      </c>
      <c r="E1085" s="20" t="str">
        <f>IF(VLOOKUP(C1085,'Current OBD'!$B$6:$AL$2097,23,0)="Yes","PK"," ")</f>
        <v xml:space="preserve"> </v>
      </c>
      <c r="F1085" s="20" t="str">
        <f>IF(VLOOKUP(C1085,'Current OBD'!$B$6:$AL$2097,24,0)="Yes","K"," ")</f>
        <v>K</v>
      </c>
      <c r="G1085" s="20" t="str">
        <f>IF(VLOOKUP(C1085,'Current OBD'!$B$6:$AL$2097,25,0)="Yes","1"," ")</f>
        <v>1</v>
      </c>
      <c r="H1085" s="20" t="str">
        <f>IF(VLOOKUP(C1085,'Current OBD'!$B$6:$AL$2097,26,0)="Yes","2"," ")</f>
        <v>2</v>
      </c>
      <c r="I1085" s="20" t="str">
        <f>IF(VLOOKUP(C1085,'Current OBD'!$B$6:$AL$2097,27,0)="Yes","3"," ")</f>
        <v>3</v>
      </c>
      <c r="J1085" s="20" t="str">
        <f>IF(VLOOKUP(C1085,'Current OBD'!$B$6:$AL$2097,28,0)="Yes","4"," ")</f>
        <v>4</v>
      </c>
      <c r="K1085" s="20" t="str">
        <f>IF(VLOOKUP(C1085,'Current OBD'!$B$6:$AL$2097,29,0)="Yes","5"," ")</f>
        <v>5</v>
      </c>
      <c r="L1085" s="20" t="str">
        <f>IF(VLOOKUP(C1085,'Current OBD'!$B$6:$AL$2097,30,0)="Yes","6"," ")</f>
        <v xml:space="preserve"> </v>
      </c>
      <c r="M1085" s="20" t="str">
        <f>IF(VLOOKUP(C1085,'Current OBD'!$B$6:$AL$2097,31,0)="Yes","7"," ")</f>
        <v xml:space="preserve"> </v>
      </c>
      <c r="N1085" s="20" t="str">
        <f>IF(VLOOKUP(C1085,'Current OBD'!$B$6:$AL$2097,32,0)="Yes","8"," ")</f>
        <v xml:space="preserve"> </v>
      </c>
      <c r="O1085" s="20" t="str">
        <f>IF(VLOOKUP(C1085,'Current OBD'!$B$6:$AL$2097,33,0)="Yes","9"," ")</f>
        <v xml:space="preserve"> </v>
      </c>
      <c r="P1085" s="20" t="str">
        <f>IF(VLOOKUP(C1085,'Current OBD'!$B$6:$AL$2097,34,0)="Yes","10"," ")</f>
        <v xml:space="preserve"> </v>
      </c>
      <c r="Q1085" s="20" t="str">
        <f>IF(VLOOKUP(C1085,'Current OBD'!$B$6:$AL$2097,35,0)="Yes","11"," ")</f>
        <v xml:space="preserve"> </v>
      </c>
      <c r="R1085" s="20" t="str">
        <f>IF(VLOOKUP(C1085,'Current OBD'!$B$6:$AL$2097,36,0)="Yes","12"," ")</f>
        <v xml:space="preserve"> </v>
      </c>
      <c r="S1085" s="44">
        <v>347</v>
      </c>
      <c r="T1085" s="44">
        <v>0</v>
      </c>
      <c r="U1085" s="44">
        <v>398</v>
      </c>
      <c r="V1085" s="12">
        <f t="shared" si="99"/>
        <v>0.87185929648241201</v>
      </c>
      <c r="W1085" s="12">
        <f t="shared" si="100"/>
        <v>0</v>
      </c>
      <c r="X1085" s="12">
        <f t="shared" si="96"/>
        <v>0.87185929648241201</v>
      </c>
    </row>
    <row r="1086" spans="1:24">
      <c r="A1086" s="17" t="str">
        <f>VLOOKUP(C1086,'Current OBD'!$B$6:$K$2098,4,0)</f>
        <v>Kitsap</v>
      </c>
      <c r="B1086" s="17" t="str">
        <f>VLOOKUP(C1086,'Current OBD'!$B$6:$K$2098,3,0)</f>
        <v>18-100</v>
      </c>
      <c r="C1086" s="18">
        <v>661466</v>
      </c>
      <c r="D1086" s="8" t="s">
        <v>516</v>
      </c>
      <c r="E1086" s="20" t="str">
        <f>IF(VLOOKUP(C1086,'Current OBD'!$B$6:$AL$2097,23,0)="Yes","PK"," ")</f>
        <v>PK</v>
      </c>
      <c r="F1086" s="20" t="str">
        <f>IF(VLOOKUP(C1086,'Current OBD'!$B$6:$AL$2097,24,0)="Yes","K"," ")</f>
        <v>K</v>
      </c>
      <c r="G1086" s="20" t="str">
        <f>IF(VLOOKUP(C1086,'Current OBD'!$B$6:$AL$2097,25,0)="Yes","1"," ")</f>
        <v>1</v>
      </c>
      <c r="H1086" s="20" t="str">
        <f>IF(VLOOKUP(C1086,'Current OBD'!$B$6:$AL$2097,26,0)="Yes","2"," ")</f>
        <v>2</v>
      </c>
      <c r="I1086" s="20" t="str">
        <f>IF(VLOOKUP(C1086,'Current OBD'!$B$6:$AL$2097,27,0)="Yes","3"," ")</f>
        <v>3</v>
      </c>
      <c r="J1086" s="20" t="str">
        <f>IF(VLOOKUP(C1086,'Current OBD'!$B$6:$AL$2097,28,0)="Yes","4"," ")</f>
        <v>4</v>
      </c>
      <c r="K1086" s="20" t="str">
        <f>IF(VLOOKUP(C1086,'Current OBD'!$B$6:$AL$2097,29,0)="Yes","5"," ")</f>
        <v>5</v>
      </c>
      <c r="L1086" s="20" t="str">
        <f>IF(VLOOKUP(C1086,'Current OBD'!$B$6:$AL$2097,30,0)="Yes","6"," ")</f>
        <v xml:space="preserve"> </v>
      </c>
      <c r="M1086" s="20" t="str">
        <f>IF(VLOOKUP(C1086,'Current OBD'!$B$6:$AL$2097,31,0)="Yes","7"," ")</f>
        <v xml:space="preserve"> </v>
      </c>
      <c r="N1086" s="20" t="str">
        <f>IF(VLOOKUP(C1086,'Current OBD'!$B$6:$AL$2097,32,0)="Yes","8"," ")</f>
        <v xml:space="preserve"> </v>
      </c>
      <c r="O1086" s="20" t="str">
        <f>IF(VLOOKUP(C1086,'Current OBD'!$B$6:$AL$2097,33,0)="Yes","9"," ")</f>
        <v xml:space="preserve"> </v>
      </c>
      <c r="P1086" s="20" t="str">
        <f>IF(VLOOKUP(C1086,'Current OBD'!$B$6:$AL$2097,34,0)="Yes","10"," ")</f>
        <v xml:space="preserve"> </v>
      </c>
      <c r="Q1086" s="20" t="str">
        <f>IF(VLOOKUP(C1086,'Current OBD'!$B$6:$AL$2097,35,0)="Yes","11"," ")</f>
        <v xml:space="preserve"> </v>
      </c>
      <c r="R1086" s="20" t="str">
        <f>IF(VLOOKUP(C1086,'Current OBD'!$B$6:$AL$2097,36,0)="Yes","12"," ")</f>
        <v xml:space="preserve"> </v>
      </c>
      <c r="S1086" s="44">
        <v>318</v>
      </c>
      <c r="T1086" s="44">
        <v>0</v>
      </c>
      <c r="U1086" s="44">
        <v>318</v>
      </c>
      <c r="V1086" s="12">
        <f t="shared" si="99"/>
        <v>1</v>
      </c>
      <c r="W1086" s="12">
        <f t="shared" si="100"/>
        <v>0</v>
      </c>
      <c r="X1086" s="12">
        <f t="shared" si="96"/>
        <v>1</v>
      </c>
    </row>
    <row r="1087" spans="1:24">
      <c r="A1087" s="26" t="s">
        <v>210</v>
      </c>
      <c r="B1087" s="26" t="s">
        <v>209</v>
      </c>
      <c r="C1087" s="10">
        <v>159310</v>
      </c>
      <c r="D1087" s="13" t="s">
        <v>208</v>
      </c>
      <c r="E1087" s="19"/>
      <c r="F1087" s="19"/>
      <c r="G1087" s="19"/>
      <c r="H1087" s="19"/>
      <c r="I1087" s="19"/>
      <c r="J1087" s="19"/>
      <c r="K1087" s="19"/>
      <c r="L1087" s="19"/>
      <c r="M1087" s="19"/>
      <c r="N1087" s="19"/>
      <c r="O1087" s="19"/>
      <c r="P1087" s="19"/>
      <c r="Q1087" s="19"/>
      <c r="R1087" s="19"/>
      <c r="S1087" s="43">
        <v>225</v>
      </c>
      <c r="T1087" s="43">
        <v>98</v>
      </c>
      <c r="U1087" s="43">
        <v>3465</v>
      </c>
      <c r="V1087" s="14"/>
      <c r="W1087" s="14"/>
      <c r="X1087" s="14">
        <f t="shared" si="96"/>
        <v>9.3217893217893213E-2</v>
      </c>
    </row>
    <row r="1088" spans="1:24">
      <c r="A1088" s="17" t="str">
        <f>VLOOKUP(C1088,'Current OBD'!$B$6:$K$2098,4,0)</f>
        <v>Kitsap</v>
      </c>
      <c r="B1088" s="17" t="str">
        <f>VLOOKUP(C1088,'Current OBD'!$B$6:$K$2098,3,0)</f>
        <v>18-303</v>
      </c>
      <c r="C1088" s="18">
        <v>661453</v>
      </c>
      <c r="D1088" s="8" t="s">
        <v>211</v>
      </c>
      <c r="E1088" s="20" t="str">
        <f>IF(VLOOKUP(C1088,'Current OBD'!$B$6:$AL$2097,23,0)="Yes","PK"," ")</f>
        <v xml:space="preserve"> </v>
      </c>
      <c r="F1088" s="20" t="str">
        <f>IF(VLOOKUP(C1088,'Current OBD'!$B$6:$AL$2097,24,0)="Yes","K"," ")</f>
        <v xml:space="preserve"> </v>
      </c>
      <c r="G1088" s="20" t="str">
        <f>IF(VLOOKUP(C1088,'Current OBD'!$B$6:$AL$2097,25,0)="Yes","1"," ")</f>
        <v xml:space="preserve"> </v>
      </c>
      <c r="H1088" s="20" t="str">
        <f>IF(VLOOKUP(C1088,'Current OBD'!$B$6:$AL$2097,26,0)="Yes","2"," ")</f>
        <v xml:space="preserve"> </v>
      </c>
      <c r="I1088" s="20" t="str">
        <f>IF(VLOOKUP(C1088,'Current OBD'!$B$6:$AL$2097,27,0)="Yes","3"," ")</f>
        <v xml:space="preserve"> </v>
      </c>
      <c r="J1088" s="20" t="str">
        <f>IF(VLOOKUP(C1088,'Current OBD'!$B$6:$AL$2097,28,0)="Yes","4"," ")</f>
        <v xml:space="preserve"> </v>
      </c>
      <c r="K1088" s="20" t="str">
        <f>IF(VLOOKUP(C1088,'Current OBD'!$B$6:$AL$2097,29,0)="Yes","5"," ")</f>
        <v xml:space="preserve"> </v>
      </c>
      <c r="L1088" s="20" t="str">
        <f>IF(VLOOKUP(C1088,'Current OBD'!$B$6:$AL$2097,30,0)="Yes","6"," ")</f>
        <v xml:space="preserve"> </v>
      </c>
      <c r="M1088" s="20" t="str">
        <f>IF(VLOOKUP(C1088,'Current OBD'!$B$6:$AL$2097,31,0)="Yes","7"," ")</f>
        <v xml:space="preserve"> </v>
      </c>
      <c r="N1088" s="20" t="str">
        <f>IF(VLOOKUP(C1088,'Current OBD'!$B$6:$AL$2097,32,0)="Yes","8"," ")</f>
        <v xml:space="preserve"> </v>
      </c>
      <c r="O1088" s="20" t="str">
        <f>IF(VLOOKUP(C1088,'Current OBD'!$B$6:$AL$2097,33,0)="Yes","9"," ")</f>
        <v>9</v>
      </c>
      <c r="P1088" s="20" t="str">
        <f>IF(VLOOKUP(C1088,'Current OBD'!$B$6:$AL$2097,34,0)="Yes","10"," ")</f>
        <v>10</v>
      </c>
      <c r="Q1088" s="20" t="str">
        <f>IF(VLOOKUP(C1088,'Current OBD'!$B$6:$AL$2097,35,0)="Yes","11"," ")</f>
        <v>11</v>
      </c>
      <c r="R1088" s="20" t="str">
        <f>IF(VLOOKUP(C1088,'Current OBD'!$B$6:$AL$2097,36,0)="Yes","12"," ")</f>
        <v>12</v>
      </c>
      <c r="S1088" s="44">
        <v>73</v>
      </c>
      <c r="T1088" s="44">
        <v>21</v>
      </c>
      <c r="U1088" s="44">
        <v>1146</v>
      </c>
      <c r="V1088" s="12">
        <f t="shared" ref="V1088:V1094" si="101">S1088/U1088</f>
        <v>6.3699825479930194E-2</v>
      </c>
      <c r="W1088" s="12">
        <f t="shared" ref="W1088:W1094" si="102">T1088/U1088</f>
        <v>1.832460732984293E-2</v>
      </c>
      <c r="X1088" s="12">
        <f t="shared" si="96"/>
        <v>8.2024432809773118E-2</v>
      </c>
    </row>
    <row r="1089" spans="1:24">
      <c r="A1089" s="17" t="str">
        <f>VLOOKUP(C1089,'Current OBD'!$B$6:$K$2098,4,0)</f>
        <v>Kitsap</v>
      </c>
      <c r="B1089" s="17" t="str">
        <f>VLOOKUP(C1089,'Current OBD'!$B$6:$K$2098,3,0)</f>
        <v>18-303</v>
      </c>
      <c r="C1089" s="18">
        <v>661455</v>
      </c>
      <c r="D1089" s="8" t="s">
        <v>215</v>
      </c>
      <c r="E1089" s="20" t="str">
        <f>IF(VLOOKUP(C1089,'Current OBD'!$B$6:$AL$2097,23,0)="Yes","PK"," ")</f>
        <v xml:space="preserve"> </v>
      </c>
      <c r="F1089" s="20" t="str">
        <f>IF(VLOOKUP(C1089,'Current OBD'!$B$6:$AL$2097,24,0)="Yes","K"," ")</f>
        <v>K</v>
      </c>
      <c r="G1089" s="20" t="str">
        <f>IF(VLOOKUP(C1089,'Current OBD'!$B$6:$AL$2097,25,0)="Yes","1"," ")</f>
        <v>1</v>
      </c>
      <c r="H1089" s="20" t="str">
        <f>IF(VLOOKUP(C1089,'Current OBD'!$B$6:$AL$2097,26,0)="Yes","2"," ")</f>
        <v>2</v>
      </c>
      <c r="I1089" s="20" t="str">
        <f>IF(VLOOKUP(C1089,'Current OBD'!$B$6:$AL$2097,27,0)="Yes","3"," ")</f>
        <v>3</v>
      </c>
      <c r="J1089" s="20" t="str">
        <f>IF(VLOOKUP(C1089,'Current OBD'!$B$6:$AL$2097,28,0)="Yes","4"," ")</f>
        <v>4</v>
      </c>
      <c r="K1089" s="20" t="str">
        <f>IF(VLOOKUP(C1089,'Current OBD'!$B$6:$AL$2097,29,0)="Yes","5"," ")</f>
        <v xml:space="preserve"> </v>
      </c>
      <c r="L1089" s="20" t="str">
        <f>IF(VLOOKUP(C1089,'Current OBD'!$B$6:$AL$2097,30,0)="Yes","6"," ")</f>
        <v xml:space="preserve"> </v>
      </c>
      <c r="M1089" s="20" t="str">
        <f>IF(VLOOKUP(C1089,'Current OBD'!$B$6:$AL$2097,31,0)="Yes","7"," ")</f>
        <v xml:space="preserve"> </v>
      </c>
      <c r="N1089" s="20" t="str">
        <f>IF(VLOOKUP(C1089,'Current OBD'!$B$6:$AL$2097,32,0)="Yes","8"," ")</f>
        <v xml:space="preserve"> </v>
      </c>
      <c r="O1089" s="20" t="str">
        <f>IF(VLOOKUP(C1089,'Current OBD'!$B$6:$AL$2097,33,0)="Yes","9"," ")</f>
        <v xml:space="preserve"> </v>
      </c>
      <c r="P1089" s="20" t="str">
        <f>IF(VLOOKUP(C1089,'Current OBD'!$B$6:$AL$2097,34,0)="Yes","10"," ")</f>
        <v xml:space="preserve"> </v>
      </c>
      <c r="Q1089" s="20" t="str">
        <f>IF(VLOOKUP(C1089,'Current OBD'!$B$6:$AL$2097,35,0)="Yes","11"," ")</f>
        <v xml:space="preserve"> </v>
      </c>
      <c r="R1089" s="20" t="str">
        <f>IF(VLOOKUP(C1089,'Current OBD'!$B$6:$AL$2097,36,0)="Yes","12"," ")</f>
        <v xml:space="preserve"> </v>
      </c>
      <c r="S1089" s="44">
        <v>16</v>
      </c>
      <c r="T1089" s="44">
        <v>8</v>
      </c>
      <c r="U1089" s="44">
        <v>350</v>
      </c>
      <c r="V1089" s="12">
        <f t="shared" si="101"/>
        <v>4.5714285714285714E-2</v>
      </c>
      <c r="W1089" s="12">
        <f t="shared" si="102"/>
        <v>2.2857142857142857E-2</v>
      </c>
      <c r="X1089" s="12">
        <f t="shared" ref="X1089:X1152" si="103">(S1089+T1089)/U1089</f>
        <v>6.8571428571428575E-2</v>
      </c>
    </row>
    <row r="1090" spans="1:24">
      <c r="A1090" s="17" t="str">
        <f>VLOOKUP(C1090,'Current OBD'!$B$6:$K$2098,4,0)</f>
        <v>Kitsap</v>
      </c>
      <c r="B1090" s="17" t="str">
        <f>VLOOKUP(C1090,'Current OBD'!$B$6:$K$2098,3,0)</f>
        <v>18-303</v>
      </c>
      <c r="C1090" s="18">
        <v>661459</v>
      </c>
      <c r="D1090" s="8" t="s">
        <v>217</v>
      </c>
      <c r="E1090" s="20" t="str">
        <f>IF(VLOOKUP(C1090,'Current OBD'!$B$6:$AL$2097,23,0)="Yes","PK"," ")</f>
        <v xml:space="preserve"> </v>
      </c>
      <c r="F1090" s="20" t="str">
        <f>IF(VLOOKUP(C1090,'Current OBD'!$B$6:$AL$2097,24,0)="Yes","K"," ")</f>
        <v>K</v>
      </c>
      <c r="G1090" s="20" t="str">
        <f>IF(VLOOKUP(C1090,'Current OBD'!$B$6:$AL$2097,25,0)="Yes","1"," ")</f>
        <v>1</v>
      </c>
      <c r="H1090" s="20" t="str">
        <f>IF(VLOOKUP(C1090,'Current OBD'!$B$6:$AL$2097,26,0)="Yes","2"," ")</f>
        <v>2</v>
      </c>
      <c r="I1090" s="20" t="str">
        <f>IF(VLOOKUP(C1090,'Current OBD'!$B$6:$AL$2097,27,0)="Yes","3"," ")</f>
        <v>3</v>
      </c>
      <c r="J1090" s="20" t="str">
        <f>IF(VLOOKUP(C1090,'Current OBD'!$B$6:$AL$2097,28,0)="Yes","4"," ")</f>
        <v>4</v>
      </c>
      <c r="K1090" s="20" t="str">
        <f>IF(VLOOKUP(C1090,'Current OBD'!$B$6:$AL$2097,29,0)="Yes","5"," ")</f>
        <v>5</v>
      </c>
      <c r="L1090" s="20" t="str">
        <f>IF(VLOOKUP(C1090,'Current OBD'!$B$6:$AL$2097,30,0)="Yes","6"," ")</f>
        <v>6</v>
      </c>
      <c r="M1090" s="20" t="str">
        <f>IF(VLOOKUP(C1090,'Current OBD'!$B$6:$AL$2097,31,0)="Yes","7"," ")</f>
        <v>7</v>
      </c>
      <c r="N1090" s="20" t="str">
        <f>IF(VLOOKUP(C1090,'Current OBD'!$B$6:$AL$2097,32,0)="Yes","8"," ")</f>
        <v>8</v>
      </c>
      <c r="O1090" s="20" t="str">
        <f>IF(VLOOKUP(C1090,'Current OBD'!$B$6:$AL$2097,33,0)="Yes","9"," ")</f>
        <v>9</v>
      </c>
      <c r="P1090" s="20" t="str">
        <f>IF(VLOOKUP(C1090,'Current OBD'!$B$6:$AL$2097,34,0)="Yes","10"," ")</f>
        <v>10</v>
      </c>
      <c r="Q1090" s="20" t="str">
        <f>IF(VLOOKUP(C1090,'Current OBD'!$B$6:$AL$2097,35,0)="Yes","11"," ")</f>
        <v>11</v>
      </c>
      <c r="R1090" s="20" t="str">
        <f>IF(VLOOKUP(C1090,'Current OBD'!$B$6:$AL$2097,36,0)="Yes","12"," ")</f>
        <v>12</v>
      </c>
      <c r="S1090" s="44">
        <v>32</v>
      </c>
      <c r="T1090" s="44">
        <v>13</v>
      </c>
      <c r="U1090" s="44">
        <v>334</v>
      </c>
      <c r="V1090" s="12">
        <f t="shared" si="101"/>
        <v>9.580838323353294E-2</v>
      </c>
      <c r="W1090" s="12">
        <f t="shared" si="102"/>
        <v>3.8922155688622756E-2</v>
      </c>
      <c r="X1090" s="12">
        <f t="shared" si="103"/>
        <v>0.1347305389221557</v>
      </c>
    </row>
    <row r="1091" spans="1:24">
      <c r="A1091" s="17" t="str">
        <f>VLOOKUP(C1091,'Current OBD'!$B$6:$K$2098,4,0)</f>
        <v>Kitsap</v>
      </c>
      <c r="B1091" s="17" t="str">
        <f>VLOOKUP(C1091,'Current OBD'!$B$6:$K$2098,3,0)</f>
        <v>18-303</v>
      </c>
      <c r="C1091" s="18">
        <v>661457</v>
      </c>
      <c r="D1091" s="8" t="s">
        <v>218</v>
      </c>
      <c r="E1091" s="20" t="str">
        <f>IF(VLOOKUP(C1091,'Current OBD'!$B$6:$AL$2097,23,0)="Yes","PK"," ")</f>
        <v xml:space="preserve"> </v>
      </c>
      <c r="F1091" s="20" t="str">
        <f>IF(VLOOKUP(C1091,'Current OBD'!$B$6:$AL$2097,24,0)="Yes","K"," ")</f>
        <v>K</v>
      </c>
      <c r="G1091" s="20" t="str">
        <f>IF(VLOOKUP(C1091,'Current OBD'!$B$6:$AL$2097,25,0)="Yes","1"," ")</f>
        <v>1</v>
      </c>
      <c r="H1091" s="20" t="str">
        <f>IF(VLOOKUP(C1091,'Current OBD'!$B$6:$AL$2097,26,0)="Yes","2"," ")</f>
        <v>2</v>
      </c>
      <c r="I1091" s="20" t="str">
        <f>IF(VLOOKUP(C1091,'Current OBD'!$B$6:$AL$2097,27,0)="Yes","3"," ")</f>
        <v>3</v>
      </c>
      <c r="J1091" s="20" t="str">
        <f>IF(VLOOKUP(C1091,'Current OBD'!$B$6:$AL$2097,28,0)="Yes","4"," ")</f>
        <v>4</v>
      </c>
      <c r="K1091" s="20" t="str">
        <f>IF(VLOOKUP(C1091,'Current OBD'!$B$6:$AL$2097,29,0)="Yes","5"," ")</f>
        <v xml:space="preserve"> </v>
      </c>
      <c r="L1091" s="20" t="str">
        <f>IF(VLOOKUP(C1091,'Current OBD'!$B$6:$AL$2097,30,0)="Yes","6"," ")</f>
        <v xml:space="preserve"> </v>
      </c>
      <c r="M1091" s="20" t="str">
        <f>IF(VLOOKUP(C1091,'Current OBD'!$B$6:$AL$2097,31,0)="Yes","7"," ")</f>
        <v xml:space="preserve"> </v>
      </c>
      <c r="N1091" s="20" t="str">
        <f>IF(VLOOKUP(C1091,'Current OBD'!$B$6:$AL$2097,32,0)="Yes","8"," ")</f>
        <v xml:space="preserve"> </v>
      </c>
      <c r="O1091" s="20" t="str">
        <f>IF(VLOOKUP(C1091,'Current OBD'!$B$6:$AL$2097,33,0)="Yes","9"," ")</f>
        <v xml:space="preserve"> </v>
      </c>
      <c r="P1091" s="20" t="str">
        <f>IF(VLOOKUP(C1091,'Current OBD'!$B$6:$AL$2097,34,0)="Yes","10"," ")</f>
        <v xml:space="preserve"> </v>
      </c>
      <c r="Q1091" s="20" t="str">
        <f>IF(VLOOKUP(C1091,'Current OBD'!$B$6:$AL$2097,35,0)="Yes","11"," ")</f>
        <v xml:space="preserve"> </v>
      </c>
      <c r="R1091" s="20" t="str">
        <f>IF(VLOOKUP(C1091,'Current OBD'!$B$6:$AL$2097,36,0)="Yes","12"," ")</f>
        <v xml:space="preserve"> </v>
      </c>
      <c r="S1091" s="44">
        <v>18</v>
      </c>
      <c r="T1091" s="44">
        <v>14</v>
      </c>
      <c r="U1091" s="44">
        <v>322</v>
      </c>
      <c r="V1091" s="12">
        <f t="shared" si="101"/>
        <v>5.5900621118012424E-2</v>
      </c>
      <c r="W1091" s="12">
        <f t="shared" si="102"/>
        <v>4.3478260869565216E-2</v>
      </c>
      <c r="X1091" s="12">
        <f t="shared" si="103"/>
        <v>9.9378881987577633E-2</v>
      </c>
    </row>
    <row r="1092" spans="1:24">
      <c r="A1092" s="17" t="str">
        <f>VLOOKUP(C1092,'Current OBD'!$B$6:$K$2098,4,0)</f>
        <v>Kitsap</v>
      </c>
      <c r="B1092" s="17" t="str">
        <f>VLOOKUP(C1092,'Current OBD'!$B$6:$K$2098,3,0)</f>
        <v>18-303</v>
      </c>
      <c r="C1092" s="18">
        <v>661456</v>
      </c>
      <c r="D1092" s="8" t="s">
        <v>220</v>
      </c>
      <c r="E1092" s="20" t="str">
        <f>IF(VLOOKUP(C1092,'Current OBD'!$B$6:$AL$2097,23,0)="Yes","PK"," ")</f>
        <v xml:space="preserve"> </v>
      </c>
      <c r="F1092" s="20" t="str">
        <f>IF(VLOOKUP(C1092,'Current OBD'!$B$6:$AL$2097,24,0)="Yes","K"," ")</f>
        <v>K</v>
      </c>
      <c r="G1092" s="20" t="str">
        <f>IF(VLOOKUP(C1092,'Current OBD'!$B$6:$AL$2097,25,0)="Yes","1"," ")</f>
        <v>1</v>
      </c>
      <c r="H1092" s="20" t="str">
        <f>IF(VLOOKUP(C1092,'Current OBD'!$B$6:$AL$2097,26,0)="Yes","2"," ")</f>
        <v>2</v>
      </c>
      <c r="I1092" s="20" t="str">
        <f>IF(VLOOKUP(C1092,'Current OBD'!$B$6:$AL$2097,27,0)="Yes","3"," ")</f>
        <v>3</v>
      </c>
      <c r="J1092" s="20" t="str">
        <f>IF(VLOOKUP(C1092,'Current OBD'!$B$6:$AL$2097,28,0)="Yes","4"," ")</f>
        <v>4</v>
      </c>
      <c r="K1092" s="20" t="str">
        <f>IF(VLOOKUP(C1092,'Current OBD'!$B$6:$AL$2097,29,0)="Yes","5"," ")</f>
        <v xml:space="preserve"> </v>
      </c>
      <c r="L1092" s="20" t="str">
        <f>IF(VLOOKUP(C1092,'Current OBD'!$B$6:$AL$2097,30,0)="Yes","6"," ")</f>
        <v xml:space="preserve"> </v>
      </c>
      <c r="M1092" s="20" t="str">
        <f>IF(VLOOKUP(C1092,'Current OBD'!$B$6:$AL$2097,31,0)="Yes","7"," ")</f>
        <v xml:space="preserve"> </v>
      </c>
      <c r="N1092" s="20" t="str">
        <f>IF(VLOOKUP(C1092,'Current OBD'!$B$6:$AL$2097,32,0)="Yes","8"," ")</f>
        <v xml:space="preserve"> </v>
      </c>
      <c r="O1092" s="20" t="str">
        <f>IF(VLOOKUP(C1092,'Current OBD'!$B$6:$AL$2097,33,0)="Yes","9"," ")</f>
        <v xml:space="preserve"> </v>
      </c>
      <c r="P1092" s="20" t="str">
        <f>IF(VLOOKUP(C1092,'Current OBD'!$B$6:$AL$2097,34,0)="Yes","10"," ")</f>
        <v xml:space="preserve"> </v>
      </c>
      <c r="Q1092" s="20" t="str">
        <f>IF(VLOOKUP(C1092,'Current OBD'!$B$6:$AL$2097,35,0)="Yes","11"," ")</f>
        <v xml:space="preserve"> </v>
      </c>
      <c r="R1092" s="20" t="str">
        <f>IF(VLOOKUP(C1092,'Current OBD'!$B$6:$AL$2097,36,0)="Yes","12"," ")</f>
        <v xml:space="preserve"> </v>
      </c>
      <c r="S1092" s="44">
        <v>32</v>
      </c>
      <c r="T1092" s="44">
        <v>18</v>
      </c>
      <c r="U1092" s="44">
        <v>347</v>
      </c>
      <c r="V1092" s="12">
        <f t="shared" si="101"/>
        <v>9.2219020172910657E-2</v>
      </c>
      <c r="W1092" s="12">
        <f t="shared" si="102"/>
        <v>5.1873198847262249E-2</v>
      </c>
      <c r="X1092" s="12">
        <f t="shared" si="103"/>
        <v>0.14409221902017291</v>
      </c>
    </row>
    <row r="1093" spans="1:24">
      <c r="A1093" s="17" t="str">
        <f>VLOOKUP(C1093,'Current OBD'!$B$6:$K$2098,4,0)</f>
        <v>Kitsap</v>
      </c>
      <c r="B1093" s="17" t="str">
        <f>VLOOKUP(C1093,'Current OBD'!$B$6:$K$2098,3,0)</f>
        <v>18-303</v>
      </c>
      <c r="C1093" s="18">
        <v>661458</v>
      </c>
      <c r="D1093" s="8" t="s">
        <v>221</v>
      </c>
      <c r="E1093" s="20" t="str">
        <f>IF(VLOOKUP(C1093,'Current OBD'!$B$6:$AL$2097,23,0)="Yes","PK"," ")</f>
        <v xml:space="preserve"> </v>
      </c>
      <c r="F1093" s="20" t="str">
        <f>IF(VLOOKUP(C1093,'Current OBD'!$B$6:$AL$2097,24,0)="Yes","K"," ")</f>
        <v xml:space="preserve"> </v>
      </c>
      <c r="G1093" s="20" t="str">
        <f>IF(VLOOKUP(C1093,'Current OBD'!$B$6:$AL$2097,25,0)="Yes","1"," ")</f>
        <v xml:space="preserve"> </v>
      </c>
      <c r="H1093" s="20" t="str">
        <f>IF(VLOOKUP(C1093,'Current OBD'!$B$6:$AL$2097,26,0)="Yes","2"," ")</f>
        <v xml:space="preserve"> </v>
      </c>
      <c r="I1093" s="20" t="str">
        <f>IF(VLOOKUP(C1093,'Current OBD'!$B$6:$AL$2097,27,0)="Yes","3"," ")</f>
        <v xml:space="preserve"> </v>
      </c>
      <c r="J1093" s="20" t="str">
        <f>IF(VLOOKUP(C1093,'Current OBD'!$B$6:$AL$2097,28,0)="Yes","4"," ")</f>
        <v xml:space="preserve"> </v>
      </c>
      <c r="K1093" s="20" t="str">
        <f>IF(VLOOKUP(C1093,'Current OBD'!$B$6:$AL$2097,29,0)="Yes","5"," ")</f>
        <v>5</v>
      </c>
      <c r="L1093" s="20" t="str">
        <f>IF(VLOOKUP(C1093,'Current OBD'!$B$6:$AL$2097,30,0)="Yes","6"," ")</f>
        <v>6</v>
      </c>
      <c r="M1093" s="20" t="str">
        <f>IF(VLOOKUP(C1093,'Current OBD'!$B$6:$AL$2097,31,0)="Yes","7"," ")</f>
        <v xml:space="preserve"> </v>
      </c>
      <c r="N1093" s="20" t="str">
        <f>IF(VLOOKUP(C1093,'Current OBD'!$B$6:$AL$2097,32,0)="Yes","8"," ")</f>
        <v xml:space="preserve"> </v>
      </c>
      <c r="O1093" s="20" t="str">
        <f>IF(VLOOKUP(C1093,'Current OBD'!$B$6:$AL$2097,33,0)="Yes","9"," ")</f>
        <v xml:space="preserve"> </v>
      </c>
      <c r="P1093" s="20" t="str">
        <f>IF(VLOOKUP(C1093,'Current OBD'!$B$6:$AL$2097,34,0)="Yes","10"," ")</f>
        <v xml:space="preserve"> </v>
      </c>
      <c r="Q1093" s="20" t="str">
        <f>IF(VLOOKUP(C1093,'Current OBD'!$B$6:$AL$2097,35,0)="Yes","11"," ")</f>
        <v xml:space="preserve"> </v>
      </c>
      <c r="R1093" s="20" t="str">
        <f>IF(VLOOKUP(C1093,'Current OBD'!$B$6:$AL$2097,36,0)="Yes","12"," ")</f>
        <v xml:space="preserve"> </v>
      </c>
      <c r="S1093" s="44">
        <v>25</v>
      </c>
      <c r="T1093" s="44">
        <v>13</v>
      </c>
      <c r="U1093" s="44">
        <v>462</v>
      </c>
      <c r="V1093" s="12">
        <f t="shared" si="101"/>
        <v>5.4112554112554112E-2</v>
      </c>
      <c r="W1093" s="12">
        <f t="shared" si="102"/>
        <v>2.813852813852814E-2</v>
      </c>
      <c r="X1093" s="12">
        <f t="shared" si="103"/>
        <v>8.2251082251082255E-2</v>
      </c>
    </row>
    <row r="1094" spans="1:24">
      <c r="A1094" s="17" t="str">
        <f>VLOOKUP(C1094,'Current OBD'!$B$6:$K$2098,4,0)</f>
        <v>Kitsap</v>
      </c>
      <c r="B1094" s="17" t="str">
        <f>VLOOKUP(C1094,'Current OBD'!$B$6:$K$2098,3,0)</f>
        <v>18-303</v>
      </c>
      <c r="C1094" s="18">
        <v>661454</v>
      </c>
      <c r="D1094" s="8" t="s">
        <v>222</v>
      </c>
      <c r="E1094" s="20" t="str">
        <f>IF(VLOOKUP(C1094,'Current OBD'!$B$6:$AL$2097,23,0)="Yes","PK"," ")</f>
        <v xml:space="preserve"> </v>
      </c>
      <c r="F1094" s="20" t="str">
        <f>IF(VLOOKUP(C1094,'Current OBD'!$B$6:$AL$2097,24,0)="Yes","K"," ")</f>
        <v xml:space="preserve"> </v>
      </c>
      <c r="G1094" s="20" t="str">
        <f>IF(VLOOKUP(C1094,'Current OBD'!$B$6:$AL$2097,25,0)="Yes","1"," ")</f>
        <v xml:space="preserve"> </v>
      </c>
      <c r="H1094" s="20" t="str">
        <f>IF(VLOOKUP(C1094,'Current OBD'!$B$6:$AL$2097,26,0)="Yes","2"," ")</f>
        <v xml:space="preserve"> </v>
      </c>
      <c r="I1094" s="20" t="str">
        <f>IF(VLOOKUP(C1094,'Current OBD'!$B$6:$AL$2097,27,0)="Yes","3"," ")</f>
        <v xml:space="preserve"> </v>
      </c>
      <c r="J1094" s="20" t="str">
        <f>IF(VLOOKUP(C1094,'Current OBD'!$B$6:$AL$2097,28,0)="Yes","4"," ")</f>
        <v xml:space="preserve"> </v>
      </c>
      <c r="K1094" s="20" t="str">
        <f>IF(VLOOKUP(C1094,'Current OBD'!$B$6:$AL$2097,29,0)="Yes","5"," ")</f>
        <v xml:space="preserve"> </v>
      </c>
      <c r="L1094" s="20" t="str">
        <f>IF(VLOOKUP(C1094,'Current OBD'!$B$6:$AL$2097,30,0)="Yes","6"," ")</f>
        <v xml:space="preserve"> </v>
      </c>
      <c r="M1094" s="20" t="str">
        <f>IF(VLOOKUP(C1094,'Current OBD'!$B$6:$AL$2097,31,0)="Yes","7"," ")</f>
        <v>7</v>
      </c>
      <c r="N1094" s="20" t="str">
        <f>IF(VLOOKUP(C1094,'Current OBD'!$B$6:$AL$2097,32,0)="Yes","8"," ")</f>
        <v>8</v>
      </c>
      <c r="O1094" s="20" t="str">
        <f>IF(VLOOKUP(C1094,'Current OBD'!$B$6:$AL$2097,33,0)="Yes","9"," ")</f>
        <v xml:space="preserve"> </v>
      </c>
      <c r="P1094" s="20" t="str">
        <f>IF(VLOOKUP(C1094,'Current OBD'!$B$6:$AL$2097,34,0)="Yes","10"," ")</f>
        <v xml:space="preserve"> </v>
      </c>
      <c r="Q1094" s="20" t="str">
        <f>IF(VLOOKUP(C1094,'Current OBD'!$B$6:$AL$2097,35,0)="Yes","11"," ")</f>
        <v xml:space="preserve"> </v>
      </c>
      <c r="R1094" s="20" t="str">
        <f>IF(VLOOKUP(C1094,'Current OBD'!$B$6:$AL$2097,36,0)="Yes","12"," ")</f>
        <v xml:space="preserve"> </v>
      </c>
      <c r="S1094" s="44">
        <v>29</v>
      </c>
      <c r="T1094" s="44">
        <v>11</v>
      </c>
      <c r="U1094" s="44">
        <v>504</v>
      </c>
      <c r="V1094" s="12">
        <f t="shared" si="101"/>
        <v>5.7539682539682536E-2</v>
      </c>
      <c r="W1094" s="12">
        <f t="shared" si="102"/>
        <v>2.1825396825396824E-2</v>
      </c>
      <c r="X1094" s="12">
        <f t="shared" si="103"/>
        <v>7.9365079365079361E-2</v>
      </c>
    </row>
    <row r="1095" spans="1:24">
      <c r="A1095" s="26" t="s">
        <v>210</v>
      </c>
      <c r="B1095" s="26" t="s">
        <v>3005</v>
      </c>
      <c r="C1095" s="10">
        <v>159182</v>
      </c>
      <c r="D1095" s="13" t="s">
        <v>3004</v>
      </c>
      <c r="E1095" s="19"/>
      <c r="F1095" s="19"/>
      <c r="G1095" s="19"/>
      <c r="H1095" s="19"/>
      <c r="I1095" s="19"/>
      <c r="J1095" s="19"/>
      <c r="K1095" s="19"/>
      <c r="L1095" s="19"/>
      <c r="M1095" s="19"/>
      <c r="N1095" s="19"/>
      <c r="O1095" s="19"/>
      <c r="P1095" s="19"/>
      <c r="Q1095" s="19"/>
      <c r="R1095" s="19"/>
      <c r="S1095" s="43">
        <v>1324</v>
      </c>
      <c r="T1095" s="43">
        <v>427</v>
      </c>
      <c r="U1095" s="43">
        <v>5264</v>
      </c>
      <c r="V1095" s="14"/>
      <c r="W1095" s="14"/>
      <c r="X1095" s="14">
        <f t="shared" si="103"/>
        <v>0.33263677811550152</v>
      </c>
    </row>
    <row r="1096" spans="1:24">
      <c r="A1096" s="17" t="str">
        <f>VLOOKUP(C1096,'Current OBD'!$B$6:$K$2098,4,0)</f>
        <v>Kitsap</v>
      </c>
      <c r="B1096" s="17" t="str">
        <f>VLOOKUP(C1096,'Current OBD'!$B$6:$K$2098,3,0)</f>
        <v>18-400</v>
      </c>
      <c r="C1096" s="18">
        <v>685702</v>
      </c>
      <c r="D1096" s="8" t="s">
        <v>3006</v>
      </c>
      <c r="E1096" s="20" t="str">
        <f>IF(VLOOKUP(C1096,'Current OBD'!$B$6:$AL$2097,23,0)="Yes","PK"," ")</f>
        <v xml:space="preserve"> </v>
      </c>
      <c r="F1096" s="20" t="str">
        <f>IF(VLOOKUP(C1096,'Current OBD'!$B$6:$AL$2097,24,0)="Yes","K"," ")</f>
        <v xml:space="preserve"> </v>
      </c>
      <c r="G1096" s="20" t="str">
        <f>IF(VLOOKUP(C1096,'Current OBD'!$B$6:$AL$2097,25,0)="Yes","1"," ")</f>
        <v xml:space="preserve"> </v>
      </c>
      <c r="H1096" s="20" t="str">
        <f>IF(VLOOKUP(C1096,'Current OBD'!$B$6:$AL$2097,26,0)="Yes","2"," ")</f>
        <v xml:space="preserve"> </v>
      </c>
      <c r="I1096" s="20" t="str">
        <f>IF(VLOOKUP(C1096,'Current OBD'!$B$6:$AL$2097,27,0)="Yes","3"," ")</f>
        <v xml:space="preserve"> </v>
      </c>
      <c r="J1096" s="20" t="str">
        <f>IF(VLOOKUP(C1096,'Current OBD'!$B$6:$AL$2097,28,0)="Yes","4"," ")</f>
        <v xml:space="preserve"> </v>
      </c>
      <c r="K1096" s="20" t="str">
        <f>IF(VLOOKUP(C1096,'Current OBD'!$B$6:$AL$2097,29,0)="Yes","5"," ")</f>
        <v xml:space="preserve"> </v>
      </c>
      <c r="L1096" s="20" t="str">
        <f>IF(VLOOKUP(C1096,'Current OBD'!$B$6:$AL$2097,30,0)="Yes","6"," ")</f>
        <v xml:space="preserve"> </v>
      </c>
      <c r="M1096" s="20" t="str">
        <f>IF(VLOOKUP(C1096,'Current OBD'!$B$6:$AL$2097,31,0)="Yes","7"," ")</f>
        <v xml:space="preserve"> </v>
      </c>
      <c r="N1096" s="20" t="str">
        <f>IF(VLOOKUP(C1096,'Current OBD'!$B$6:$AL$2097,32,0)="Yes","8"," ")</f>
        <v xml:space="preserve"> </v>
      </c>
      <c r="O1096" s="20" t="str">
        <f>IF(VLOOKUP(C1096,'Current OBD'!$B$6:$AL$2097,33,0)="Yes","9"," ")</f>
        <v>9</v>
      </c>
      <c r="P1096" s="20" t="str">
        <f>IF(VLOOKUP(C1096,'Current OBD'!$B$6:$AL$2097,34,0)="Yes","10"," ")</f>
        <v>10</v>
      </c>
      <c r="Q1096" s="20" t="str">
        <f>IF(VLOOKUP(C1096,'Current OBD'!$B$6:$AL$2097,35,0)="Yes","11"," ")</f>
        <v>11</v>
      </c>
      <c r="R1096" s="20" t="str">
        <f>IF(VLOOKUP(C1096,'Current OBD'!$B$6:$AL$2097,36,0)="Yes","12"," ")</f>
        <v>12</v>
      </c>
      <c r="S1096" s="44">
        <v>21</v>
      </c>
      <c r="T1096" s="44">
        <v>8</v>
      </c>
      <c r="U1096" s="44">
        <v>58</v>
      </c>
      <c r="V1096" s="12">
        <f t="shared" ref="V1096:V1106" si="104">S1096/U1096</f>
        <v>0.36206896551724138</v>
      </c>
      <c r="W1096" s="12">
        <f t="shared" ref="W1096:W1106" si="105">T1096/U1096</f>
        <v>0.13793103448275862</v>
      </c>
      <c r="X1096" s="12">
        <f t="shared" si="103"/>
        <v>0.5</v>
      </c>
    </row>
    <row r="1097" spans="1:24">
      <c r="A1097" s="17" t="str">
        <f>VLOOKUP(C1097,'Current OBD'!$B$6:$K$2098,4,0)</f>
        <v>Kitsap</v>
      </c>
      <c r="B1097" s="17" t="str">
        <f>VLOOKUP(C1097,'Current OBD'!$B$6:$K$2098,3,0)</f>
        <v>18-400</v>
      </c>
      <c r="C1097" s="18">
        <v>663866</v>
      </c>
      <c r="D1097" s="8" t="s">
        <v>3010</v>
      </c>
      <c r="E1097" s="20" t="str">
        <f>IF(VLOOKUP(C1097,'Current OBD'!$B$6:$AL$2097,23,0)="Yes","PK"," ")</f>
        <v xml:space="preserve"> </v>
      </c>
      <c r="F1097" s="20" t="str">
        <f>IF(VLOOKUP(C1097,'Current OBD'!$B$6:$AL$2097,24,0)="Yes","K"," ")</f>
        <v xml:space="preserve"> </v>
      </c>
      <c r="G1097" s="20" t="str">
        <f>IF(VLOOKUP(C1097,'Current OBD'!$B$6:$AL$2097,25,0)="Yes","1"," ")</f>
        <v xml:space="preserve"> </v>
      </c>
      <c r="H1097" s="20" t="str">
        <f>IF(VLOOKUP(C1097,'Current OBD'!$B$6:$AL$2097,26,0)="Yes","2"," ")</f>
        <v xml:space="preserve"> </v>
      </c>
      <c r="I1097" s="20" t="str">
        <f>IF(VLOOKUP(C1097,'Current OBD'!$B$6:$AL$2097,27,0)="Yes","3"," ")</f>
        <v xml:space="preserve"> </v>
      </c>
      <c r="J1097" s="20" t="str">
        <f>IF(VLOOKUP(C1097,'Current OBD'!$B$6:$AL$2097,28,0)="Yes","4"," ")</f>
        <v xml:space="preserve"> </v>
      </c>
      <c r="K1097" s="20" t="str">
        <f>IF(VLOOKUP(C1097,'Current OBD'!$B$6:$AL$2097,29,0)="Yes","5"," ")</f>
        <v xml:space="preserve"> </v>
      </c>
      <c r="L1097" s="20" t="str">
        <f>IF(VLOOKUP(C1097,'Current OBD'!$B$6:$AL$2097,30,0)="Yes","6"," ")</f>
        <v xml:space="preserve"> </v>
      </c>
      <c r="M1097" s="20" t="str">
        <f>IF(VLOOKUP(C1097,'Current OBD'!$B$6:$AL$2097,31,0)="Yes","7"," ")</f>
        <v xml:space="preserve"> </v>
      </c>
      <c r="N1097" s="20" t="str">
        <f>IF(VLOOKUP(C1097,'Current OBD'!$B$6:$AL$2097,32,0)="Yes","8"," ")</f>
        <v xml:space="preserve"> </v>
      </c>
      <c r="O1097" s="20" t="str">
        <f>IF(VLOOKUP(C1097,'Current OBD'!$B$6:$AL$2097,33,0)="Yes","9"," ")</f>
        <v>9</v>
      </c>
      <c r="P1097" s="20" t="str">
        <f>IF(VLOOKUP(C1097,'Current OBD'!$B$6:$AL$2097,34,0)="Yes","10"," ")</f>
        <v>10</v>
      </c>
      <c r="Q1097" s="20" t="str">
        <f>IF(VLOOKUP(C1097,'Current OBD'!$B$6:$AL$2097,35,0)="Yes","11"," ")</f>
        <v>11</v>
      </c>
      <c r="R1097" s="20" t="str">
        <f>IF(VLOOKUP(C1097,'Current OBD'!$B$6:$AL$2097,36,0)="Yes","12"," ")</f>
        <v>12</v>
      </c>
      <c r="S1097" s="44">
        <v>177</v>
      </c>
      <c r="T1097" s="44">
        <v>47</v>
      </c>
      <c r="U1097" s="44">
        <v>624</v>
      </c>
      <c r="V1097" s="12">
        <f t="shared" si="104"/>
        <v>0.28365384615384615</v>
      </c>
      <c r="W1097" s="12">
        <f t="shared" si="105"/>
        <v>7.5320512820512817E-2</v>
      </c>
      <c r="X1097" s="12">
        <f t="shared" si="103"/>
        <v>0.35897435897435898</v>
      </c>
    </row>
    <row r="1098" spans="1:24">
      <c r="A1098" s="17" t="str">
        <f>VLOOKUP(C1098,'Current OBD'!$B$6:$K$2098,4,0)</f>
        <v>Kitsap</v>
      </c>
      <c r="B1098" s="17" t="str">
        <f>VLOOKUP(C1098,'Current OBD'!$B$6:$K$2098,3,0)</f>
        <v>18-400</v>
      </c>
      <c r="C1098" s="18">
        <v>661473</v>
      </c>
      <c r="D1098" s="8" t="s">
        <v>3011</v>
      </c>
      <c r="E1098" s="20" t="str">
        <f>IF(VLOOKUP(C1098,'Current OBD'!$B$6:$AL$2097,23,0)="Yes","PK"," ")</f>
        <v xml:space="preserve"> </v>
      </c>
      <c r="F1098" s="20" t="str">
        <f>IF(VLOOKUP(C1098,'Current OBD'!$B$6:$AL$2097,24,0)="Yes","K"," ")</f>
        <v xml:space="preserve"> </v>
      </c>
      <c r="G1098" s="20" t="str">
        <f>IF(VLOOKUP(C1098,'Current OBD'!$B$6:$AL$2097,25,0)="Yes","1"," ")</f>
        <v xml:space="preserve"> </v>
      </c>
      <c r="H1098" s="20" t="str">
        <f>IF(VLOOKUP(C1098,'Current OBD'!$B$6:$AL$2097,26,0)="Yes","2"," ")</f>
        <v xml:space="preserve"> </v>
      </c>
      <c r="I1098" s="20" t="str">
        <f>IF(VLOOKUP(C1098,'Current OBD'!$B$6:$AL$2097,27,0)="Yes","3"," ")</f>
        <v xml:space="preserve"> </v>
      </c>
      <c r="J1098" s="20" t="str">
        <f>IF(VLOOKUP(C1098,'Current OBD'!$B$6:$AL$2097,28,0)="Yes","4"," ")</f>
        <v xml:space="preserve"> </v>
      </c>
      <c r="K1098" s="20" t="str">
        <f>IF(VLOOKUP(C1098,'Current OBD'!$B$6:$AL$2097,29,0)="Yes","5"," ")</f>
        <v xml:space="preserve"> </v>
      </c>
      <c r="L1098" s="20" t="str">
        <f>IF(VLOOKUP(C1098,'Current OBD'!$B$6:$AL$2097,30,0)="Yes","6"," ")</f>
        <v>6</v>
      </c>
      <c r="M1098" s="20" t="str">
        <f>IF(VLOOKUP(C1098,'Current OBD'!$B$6:$AL$2097,31,0)="Yes","7"," ")</f>
        <v>7</v>
      </c>
      <c r="N1098" s="20" t="str">
        <f>IF(VLOOKUP(C1098,'Current OBD'!$B$6:$AL$2097,32,0)="Yes","8"," ")</f>
        <v>8</v>
      </c>
      <c r="O1098" s="20" t="str">
        <f>IF(VLOOKUP(C1098,'Current OBD'!$B$6:$AL$2097,33,0)="Yes","9"," ")</f>
        <v xml:space="preserve"> </v>
      </c>
      <c r="P1098" s="20" t="str">
        <f>IF(VLOOKUP(C1098,'Current OBD'!$B$6:$AL$2097,34,0)="Yes","10"," ")</f>
        <v xml:space="preserve"> </v>
      </c>
      <c r="Q1098" s="20" t="str">
        <f>IF(VLOOKUP(C1098,'Current OBD'!$B$6:$AL$2097,35,0)="Yes","11"," ")</f>
        <v xml:space="preserve"> </v>
      </c>
      <c r="R1098" s="20" t="str">
        <f>IF(VLOOKUP(C1098,'Current OBD'!$B$6:$AL$2097,36,0)="Yes","12"," ")</f>
        <v xml:space="preserve"> </v>
      </c>
      <c r="S1098" s="44">
        <v>142</v>
      </c>
      <c r="T1098" s="44">
        <v>41</v>
      </c>
      <c r="U1098" s="44">
        <v>472</v>
      </c>
      <c r="V1098" s="12">
        <f t="shared" si="104"/>
        <v>0.30084745762711862</v>
      </c>
      <c r="W1098" s="12">
        <f t="shared" si="105"/>
        <v>8.6864406779661021E-2</v>
      </c>
      <c r="X1098" s="12">
        <f t="shared" si="103"/>
        <v>0.38771186440677968</v>
      </c>
    </row>
    <row r="1099" spans="1:24">
      <c r="A1099" s="17" t="str">
        <f>VLOOKUP(C1099,'Current OBD'!$B$6:$K$2098,4,0)</f>
        <v>Kitsap</v>
      </c>
      <c r="B1099" s="17" t="str">
        <f>VLOOKUP(C1099,'Current OBD'!$B$6:$K$2098,3,0)</f>
        <v>18-400</v>
      </c>
      <c r="C1099" s="18">
        <v>661471</v>
      </c>
      <c r="D1099" s="8" t="s">
        <v>3013</v>
      </c>
      <c r="E1099" s="20" t="str">
        <f>IF(VLOOKUP(C1099,'Current OBD'!$B$6:$AL$2097,23,0)="Yes","PK"," ")</f>
        <v xml:space="preserve"> </v>
      </c>
      <c r="F1099" s="20" t="str">
        <f>IF(VLOOKUP(C1099,'Current OBD'!$B$6:$AL$2097,24,0)="Yes","K"," ")</f>
        <v xml:space="preserve"> </v>
      </c>
      <c r="G1099" s="20" t="str">
        <f>IF(VLOOKUP(C1099,'Current OBD'!$B$6:$AL$2097,25,0)="Yes","1"," ")</f>
        <v xml:space="preserve"> </v>
      </c>
      <c r="H1099" s="20" t="str">
        <f>IF(VLOOKUP(C1099,'Current OBD'!$B$6:$AL$2097,26,0)="Yes","2"," ")</f>
        <v xml:space="preserve"> </v>
      </c>
      <c r="I1099" s="20" t="str">
        <f>IF(VLOOKUP(C1099,'Current OBD'!$B$6:$AL$2097,27,0)="Yes","3"," ")</f>
        <v xml:space="preserve"> </v>
      </c>
      <c r="J1099" s="20" t="str">
        <f>IF(VLOOKUP(C1099,'Current OBD'!$B$6:$AL$2097,28,0)="Yes","4"," ")</f>
        <v xml:space="preserve"> </v>
      </c>
      <c r="K1099" s="20" t="str">
        <f>IF(VLOOKUP(C1099,'Current OBD'!$B$6:$AL$2097,29,0)="Yes","5"," ")</f>
        <v xml:space="preserve"> </v>
      </c>
      <c r="L1099" s="20" t="str">
        <f>IF(VLOOKUP(C1099,'Current OBD'!$B$6:$AL$2097,30,0)="Yes","6"," ")</f>
        <v xml:space="preserve"> </v>
      </c>
      <c r="M1099" s="20" t="str">
        <f>IF(VLOOKUP(C1099,'Current OBD'!$B$6:$AL$2097,31,0)="Yes","7"," ")</f>
        <v xml:space="preserve"> </v>
      </c>
      <c r="N1099" s="20" t="str">
        <f>IF(VLOOKUP(C1099,'Current OBD'!$B$6:$AL$2097,32,0)="Yes","8"," ")</f>
        <v xml:space="preserve"> </v>
      </c>
      <c r="O1099" s="20" t="str">
        <f>IF(VLOOKUP(C1099,'Current OBD'!$B$6:$AL$2097,33,0)="Yes","9"," ")</f>
        <v>9</v>
      </c>
      <c r="P1099" s="20" t="str">
        <f>IF(VLOOKUP(C1099,'Current OBD'!$B$6:$AL$2097,34,0)="Yes","10"," ")</f>
        <v>10</v>
      </c>
      <c r="Q1099" s="20" t="str">
        <f>IF(VLOOKUP(C1099,'Current OBD'!$B$6:$AL$2097,35,0)="Yes","11"," ")</f>
        <v>11</v>
      </c>
      <c r="R1099" s="20" t="str">
        <f>IF(VLOOKUP(C1099,'Current OBD'!$B$6:$AL$2097,36,0)="Yes","12"," ")</f>
        <v>12</v>
      </c>
      <c r="S1099" s="44">
        <v>206</v>
      </c>
      <c r="T1099" s="44">
        <v>68</v>
      </c>
      <c r="U1099" s="44">
        <v>1115</v>
      </c>
      <c r="V1099" s="12">
        <f t="shared" si="104"/>
        <v>0.18475336322869956</v>
      </c>
      <c r="W1099" s="12">
        <f t="shared" si="105"/>
        <v>6.0986547085201792E-2</v>
      </c>
      <c r="X1099" s="12">
        <f t="shared" si="103"/>
        <v>0.24573991031390136</v>
      </c>
    </row>
    <row r="1100" spans="1:24">
      <c r="A1100" s="17" t="str">
        <f>VLOOKUP(C1100,'Current OBD'!$B$6:$K$2098,4,0)</f>
        <v>Kitsap</v>
      </c>
      <c r="B1100" s="17" t="str">
        <f>VLOOKUP(C1100,'Current OBD'!$B$6:$K$2098,3,0)</f>
        <v>18-400</v>
      </c>
      <c r="C1100" s="18">
        <v>661477</v>
      </c>
      <c r="D1100" s="8" t="s">
        <v>3017</v>
      </c>
      <c r="E1100" s="20" t="str">
        <f>IF(VLOOKUP(C1100,'Current OBD'!$B$6:$AL$2097,23,0)="Yes","PK"," ")</f>
        <v xml:space="preserve"> </v>
      </c>
      <c r="F1100" s="20" t="str">
        <f>IF(VLOOKUP(C1100,'Current OBD'!$B$6:$AL$2097,24,0)="Yes","K"," ")</f>
        <v>K</v>
      </c>
      <c r="G1100" s="20" t="str">
        <f>IF(VLOOKUP(C1100,'Current OBD'!$B$6:$AL$2097,25,0)="Yes","1"," ")</f>
        <v>1</v>
      </c>
      <c r="H1100" s="20" t="str">
        <f>IF(VLOOKUP(C1100,'Current OBD'!$B$6:$AL$2097,26,0)="Yes","2"," ")</f>
        <v>2</v>
      </c>
      <c r="I1100" s="20" t="str">
        <f>IF(VLOOKUP(C1100,'Current OBD'!$B$6:$AL$2097,27,0)="Yes","3"," ")</f>
        <v>3</v>
      </c>
      <c r="J1100" s="20" t="str">
        <f>IF(VLOOKUP(C1100,'Current OBD'!$B$6:$AL$2097,28,0)="Yes","4"," ")</f>
        <v>4</v>
      </c>
      <c r="K1100" s="20" t="str">
        <f>IF(VLOOKUP(C1100,'Current OBD'!$B$6:$AL$2097,29,0)="Yes","5"," ")</f>
        <v>5</v>
      </c>
      <c r="L1100" s="20" t="str">
        <f>IF(VLOOKUP(C1100,'Current OBD'!$B$6:$AL$2097,30,0)="Yes","6"," ")</f>
        <v xml:space="preserve"> </v>
      </c>
      <c r="M1100" s="20" t="str">
        <f>IF(VLOOKUP(C1100,'Current OBD'!$B$6:$AL$2097,31,0)="Yes","7"," ")</f>
        <v xml:space="preserve"> </v>
      </c>
      <c r="N1100" s="20" t="str">
        <f>IF(VLOOKUP(C1100,'Current OBD'!$B$6:$AL$2097,32,0)="Yes","8"," ")</f>
        <v xml:space="preserve"> </v>
      </c>
      <c r="O1100" s="20" t="str">
        <f>IF(VLOOKUP(C1100,'Current OBD'!$B$6:$AL$2097,33,0)="Yes","9"," ")</f>
        <v xml:space="preserve"> </v>
      </c>
      <c r="P1100" s="20" t="str">
        <f>IF(VLOOKUP(C1100,'Current OBD'!$B$6:$AL$2097,34,0)="Yes","10"," ")</f>
        <v xml:space="preserve"> </v>
      </c>
      <c r="Q1100" s="20" t="str">
        <f>IF(VLOOKUP(C1100,'Current OBD'!$B$6:$AL$2097,35,0)="Yes","11"," ")</f>
        <v xml:space="preserve"> </v>
      </c>
      <c r="R1100" s="20" t="str">
        <f>IF(VLOOKUP(C1100,'Current OBD'!$B$6:$AL$2097,36,0)="Yes","12"," ")</f>
        <v xml:space="preserve"> </v>
      </c>
      <c r="S1100" s="44">
        <v>74</v>
      </c>
      <c r="T1100" s="44">
        <v>24</v>
      </c>
      <c r="U1100" s="44">
        <v>303</v>
      </c>
      <c r="V1100" s="12">
        <f t="shared" si="104"/>
        <v>0.24422442244224424</v>
      </c>
      <c r="W1100" s="12">
        <f t="shared" si="105"/>
        <v>7.9207920792079209E-2</v>
      </c>
      <c r="X1100" s="12">
        <f t="shared" si="103"/>
        <v>0.32343234323432341</v>
      </c>
    </row>
    <row r="1101" spans="1:24">
      <c r="A1101" s="17" t="str">
        <f>VLOOKUP(C1101,'Current OBD'!$B$6:$K$2098,4,0)</f>
        <v>Kitsap</v>
      </c>
      <c r="B1101" s="17" t="str">
        <f>VLOOKUP(C1101,'Current OBD'!$B$6:$K$2098,3,0)</f>
        <v>18-400</v>
      </c>
      <c r="C1101" s="18">
        <v>661478</v>
      </c>
      <c r="D1101" s="8" t="s">
        <v>3019</v>
      </c>
      <c r="E1101" s="20" t="str">
        <f>IF(VLOOKUP(C1101,'Current OBD'!$B$6:$AL$2097,23,0)="Yes","PK"," ")</f>
        <v xml:space="preserve"> </v>
      </c>
      <c r="F1101" s="20" t="str">
        <f>IF(VLOOKUP(C1101,'Current OBD'!$B$6:$AL$2097,24,0)="Yes","K"," ")</f>
        <v>K</v>
      </c>
      <c r="G1101" s="20" t="str">
        <f>IF(VLOOKUP(C1101,'Current OBD'!$B$6:$AL$2097,25,0)="Yes","1"," ")</f>
        <v>1</v>
      </c>
      <c r="H1101" s="20" t="str">
        <f>IF(VLOOKUP(C1101,'Current OBD'!$B$6:$AL$2097,26,0)="Yes","2"," ")</f>
        <v>2</v>
      </c>
      <c r="I1101" s="20" t="str">
        <f>IF(VLOOKUP(C1101,'Current OBD'!$B$6:$AL$2097,27,0)="Yes","3"," ")</f>
        <v>3</v>
      </c>
      <c r="J1101" s="20" t="str">
        <f>IF(VLOOKUP(C1101,'Current OBD'!$B$6:$AL$2097,28,0)="Yes","4"," ")</f>
        <v>4</v>
      </c>
      <c r="K1101" s="20" t="str">
        <f>IF(VLOOKUP(C1101,'Current OBD'!$B$6:$AL$2097,29,0)="Yes","5"," ")</f>
        <v>5</v>
      </c>
      <c r="L1101" s="20" t="str">
        <f>IF(VLOOKUP(C1101,'Current OBD'!$B$6:$AL$2097,30,0)="Yes","6"," ")</f>
        <v xml:space="preserve"> </v>
      </c>
      <c r="M1101" s="20" t="str">
        <f>IF(VLOOKUP(C1101,'Current OBD'!$B$6:$AL$2097,31,0)="Yes","7"," ")</f>
        <v xml:space="preserve"> </v>
      </c>
      <c r="N1101" s="20" t="str">
        <f>IF(VLOOKUP(C1101,'Current OBD'!$B$6:$AL$2097,32,0)="Yes","8"," ")</f>
        <v xml:space="preserve"> </v>
      </c>
      <c r="O1101" s="20" t="str">
        <f>IF(VLOOKUP(C1101,'Current OBD'!$B$6:$AL$2097,33,0)="Yes","9"," ")</f>
        <v xml:space="preserve"> </v>
      </c>
      <c r="P1101" s="20" t="str">
        <f>IF(VLOOKUP(C1101,'Current OBD'!$B$6:$AL$2097,34,0)="Yes","10"," ")</f>
        <v xml:space="preserve"> </v>
      </c>
      <c r="Q1101" s="20" t="str">
        <f>IF(VLOOKUP(C1101,'Current OBD'!$B$6:$AL$2097,35,0)="Yes","11"," ")</f>
        <v xml:space="preserve"> </v>
      </c>
      <c r="R1101" s="20" t="str">
        <f>IF(VLOOKUP(C1101,'Current OBD'!$B$6:$AL$2097,36,0)="Yes","12"," ")</f>
        <v xml:space="preserve"> </v>
      </c>
      <c r="S1101" s="44">
        <v>86</v>
      </c>
      <c r="T1101" s="44">
        <v>34</v>
      </c>
      <c r="U1101" s="44">
        <v>473</v>
      </c>
      <c r="V1101" s="12">
        <f t="shared" si="104"/>
        <v>0.18181818181818182</v>
      </c>
      <c r="W1101" s="12">
        <f t="shared" si="105"/>
        <v>7.1881606765327691E-2</v>
      </c>
      <c r="X1101" s="12">
        <f t="shared" si="103"/>
        <v>0.2536997885835095</v>
      </c>
    </row>
    <row r="1102" spans="1:24">
      <c r="A1102" s="17" t="str">
        <f>VLOOKUP(C1102,'Current OBD'!$B$6:$K$2098,4,0)</f>
        <v>Kitsap</v>
      </c>
      <c r="B1102" s="17" t="str">
        <f>VLOOKUP(C1102,'Current OBD'!$B$6:$K$2098,3,0)</f>
        <v>18-400</v>
      </c>
      <c r="C1102" s="18">
        <v>661474</v>
      </c>
      <c r="D1102" s="8" t="s">
        <v>3021</v>
      </c>
      <c r="E1102" s="20" t="str">
        <f>IF(VLOOKUP(C1102,'Current OBD'!$B$6:$AL$2097,23,0)="Yes","PK"," ")</f>
        <v xml:space="preserve"> </v>
      </c>
      <c r="F1102" s="20" t="str">
        <f>IF(VLOOKUP(C1102,'Current OBD'!$B$6:$AL$2097,24,0)="Yes","K"," ")</f>
        <v xml:space="preserve"> </v>
      </c>
      <c r="G1102" s="20" t="str">
        <f>IF(VLOOKUP(C1102,'Current OBD'!$B$6:$AL$2097,25,0)="Yes","1"," ")</f>
        <v xml:space="preserve"> </v>
      </c>
      <c r="H1102" s="20" t="str">
        <f>IF(VLOOKUP(C1102,'Current OBD'!$B$6:$AL$2097,26,0)="Yes","2"," ")</f>
        <v xml:space="preserve"> </v>
      </c>
      <c r="I1102" s="20" t="str">
        <f>IF(VLOOKUP(C1102,'Current OBD'!$B$6:$AL$2097,27,0)="Yes","3"," ")</f>
        <v xml:space="preserve"> </v>
      </c>
      <c r="J1102" s="20" t="str">
        <f>IF(VLOOKUP(C1102,'Current OBD'!$B$6:$AL$2097,28,0)="Yes","4"," ")</f>
        <v xml:space="preserve"> </v>
      </c>
      <c r="K1102" s="20" t="str">
        <f>IF(VLOOKUP(C1102,'Current OBD'!$B$6:$AL$2097,29,0)="Yes","5"," ")</f>
        <v xml:space="preserve"> </v>
      </c>
      <c r="L1102" s="20" t="str">
        <f>IF(VLOOKUP(C1102,'Current OBD'!$B$6:$AL$2097,30,0)="Yes","6"," ")</f>
        <v>6</v>
      </c>
      <c r="M1102" s="20" t="str">
        <f>IF(VLOOKUP(C1102,'Current OBD'!$B$6:$AL$2097,31,0)="Yes","7"," ")</f>
        <v>7</v>
      </c>
      <c r="N1102" s="20" t="str">
        <f>IF(VLOOKUP(C1102,'Current OBD'!$B$6:$AL$2097,32,0)="Yes","8"," ")</f>
        <v>8</v>
      </c>
      <c r="O1102" s="20" t="str">
        <f>IF(VLOOKUP(C1102,'Current OBD'!$B$6:$AL$2097,33,0)="Yes","9"," ")</f>
        <v xml:space="preserve"> </v>
      </c>
      <c r="P1102" s="20" t="str">
        <f>IF(VLOOKUP(C1102,'Current OBD'!$B$6:$AL$2097,34,0)="Yes","10"," ")</f>
        <v xml:space="preserve"> </v>
      </c>
      <c r="Q1102" s="20" t="str">
        <f>IF(VLOOKUP(C1102,'Current OBD'!$B$6:$AL$2097,35,0)="Yes","11"," ")</f>
        <v xml:space="preserve"> </v>
      </c>
      <c r="R1102" s="20" t="str">
        <f>IF(VLOOKUP(C1102,'Current OBD'!$B$6:$AL$2097,36,0)="Yes","12"," ")</f>
        <v xml:space="preserve"> </v>
      </c>
      <c r="S1102" s="44">
        <v>143</v>
      </c>
      <c r="T1102" s="44">
        <v>54</v>
      </c>
      <c r="U1102" s="44">
        <v>682</v>
      </c>
      <c r="V1102" s="12">
        <f t="shared" si="104"/>
        <v>0.20967741935483872</v>
      </c>
      <c r="W1102" s="12">
        <f t="shared" si="105"/>
        <v>7.9178885630498533E-2</v>
      </c>
      <c r="X1102" s="12">
        <f t="shared" si="103"/>
        <v>0.28885630498533726</v>
      </c>
    </row>
    <row r="1103" spans="1:24">
      <c r="A1103" s="17" t="str">
        <f>VLOOKUP(C1103,'Current OBD'!$B$6:$K$2098,4,0)</f>
        <v>Kitsap</v>
      </c>
      <c r="B1103" s="17" t="str">
        <f>VLOOKUP(C1103,'Current OBD'!$B$6:$K$2098,3,0)</f>
        <v>18-400</v>
      </c>
      <c r="C1103" s="18">
        <v>661476</v>
      </c>
      <c r="D1103" s="8" t="s">
        <v>3023</v>
      </c>
      <c r="E1103" s="20" t="str">
        <f>IF(VLOOKUP(C1103,'Current OBD'!$B$6:$AL$2097,23,0)="Yes","PK"," ")</f>
        <v xml:space="preserve"> </v>
      </c>
      <c r="F1103" s="20" t="str">
        <f>IF(VLOOKUP(C1103,'Current OBD'!$B$6:$AL$2097,24,0)="Yes","K"," ")</f>
        <v>K</v>
      </c>
      <c r="G1103" s="20" t="str">
        <f>IF(VLOOKUP(C1103,'Current OBD'!$B$6:$AL$2097,25,0)="Yes","1"," ")</f>
        <v>1</v>
      </c>
      <c r="H1103" s="20" t="str">
        <f>IF(VLOOKUP(C1103,'Current OBD'!$B$6:$AL$2097,26,0)="Yes","2"," ")</f>
        <v>2</v>
      </c>
      <c r="I1103" s="20" t="str">
        <f>IF(VLOOKUP(C1103,'Current OBD'!$B$6:$AL$2097,27,0)="Yes","3"," ")</f>
        <v>3</v>
      </c>
      <c r="J1103" s="20" t="str">
        <f>IF(VLOOKUP(C1103,'Current OBD'!$B$6:$AL$2097,28,0)="Yes","4"," ")</f>
        <v>4</v>
      </c>
      <c r="K1103" s="20" t="str">
        <f>IF(VLOOKUP(C1103,'Current OBD'!$B$6:$AL$2097,29,0)="Yes","5"," ")</f>
        <v>5</v>
      </c>
      <c r="L1103" s="20" t="str">
        <f>IF(VLOOKUP(C1103,'Current OBD'!$B$6:$AL$2097,30,0)="Yes","6"," ")</f>
        <v xml:space="preserve"> </v>
      </c>
      <c r="M1103" s="20" t="str">
        <f>IF(VLOOKUP(C1103,'Current OBD'!$B$6:$AL$2097,31,0)="Yes","7"," ")</f>
        <v xml:space="preserve"> </v>
      </c>
      <c r="N1103" s="20" t="str">
        <f>IF(VLOOKUP(C1103,'Current OBD'!$B$6:$AL$2097,32,0)="Yes","8"," ")</f>
        <v xml:space="preserve"> </v>
      </c>
      <c r="O1103" s="20" t="str">
        <f>IF(VLOOKUP(C1103,'Current OBD'!$B$6:$AL$2097,33,0)="Yes","9"," ")</f>
        <v xml:space="preserve"> </v>
      </c>
      <c r="P1103" s="20" t="str">
        <f>IF(VLOOKUP(C1103,'Current OBD'!$B$6:$AL$2097,34,0)="Yes","10"," ")</f>
        <v xml:space="preserve"> </v>
      </c>
      <c r="Q1103" s="20" t="str">
        <f>IF(VLOOKUP(C1103,'Current OBD'!$B$6:$AL$2097,35,0)="Yes","11"," ")</f>
        <v xml:space="preserve"> </v>
      </c>
      <c r="R1103" s="20" t="str">
        <f>IF(VLOOKUP(C1103,'Current OBD'!$B$6:$AL$2097,36,0)="Yes","12"," ")</f>
        <v xml:space="preserve"> </v>
      </c>
      <c r="S1103" s="44">
        <v>112</v>
      </c>
      <c r="T1103" s="44">
        <v>33</v>
      </c>
      <c r="U1103" s="44">
        <v>392</v>
      </c>
      <c r="V1103" s="12">
        <f t="shared" si="104"/>
        <v>0.2857142857142857</v>
      </c>
      <c r="W1103" s="12">
        <f t="shared" si="105"/>
        <v>8.4183673469387751E-2</v>
      </c>
      <c r="X1103" s="12">
        <f t="shared" si="103"/>
        <v>0.36989795918367346</v>
      </c>
    </row>
    <row r="1104" spans="1:24">
      <c r="A1104" s="17" t="str">
        <f>VLOOKUP(C1104,'Current OBD'!$B$6:$K$2098,4,0)</f>
        <v>Kitsap</v>
      </c>
      <c r="B1104" s="17" t="str">
        <f>VLOOKUP(C1104,'Current OBD'!$B$6:$K$2098,3,0)</f>
        <v>18-400</v>
      </c>
      <c r="C1104" s="18">
        <v>661479</v>
      </c>
      <c r="D1104" s="8" t="s">
        <v>3025</v>
      </c>
      <c r="E1104" s="20" t="str">
        <f>IF(VLOOKUP(C1104,'Current OBD'!$B$6:$AL$2097,23,0)="Yes","PK"," ")</f>
        <v xml:space="preserve"> </v>
      </c>
      <c r="F1104" s="20" t="str">
        <f>IF(VLOOKUP(C1104,'Current OBD'!$B$6:$AL$2097,24,0)="Yes","K"," ")</f>
        <v>K</v>
      </c>
      <c r="G1104" s="20" t="str">
        <f>IF(VLOOKUP(C1104,'Current OBD'!$B$6:$AL$2097,25,0)="Yes","1"," ")</f>
        <v>1</v>
      </c>
      <c r="H1104" s="20" t="str">
        <f>IF(VLOOKUP(C1104,'Current OBD'!$B$6:$AL$2097,26,0)="Yes","2"," ")</f>
        <v>2</v>
      </c>
      <c r="I1104" s="20" t="str">
        <f>IF(VLOOKUP(C1104,'Current OBD'!$B$6:$AL$2097,27,0)="Yes","3"," ")</f>
        <v>3</v>
      </c>
      <c r="J1104" s="20" t="str">
        <f>IF(VLOOKUP(C1104,'Current OBD'!$B$6:$AL$2097,28,0)="Yes","4"," ")</f>
        <v>4</v>
      </c>
      <c r="K1104" s="20" t="str">
        <f>IF(VLOOKUP(C1104,'Current OBD'!$B$6:$AL$2097,29,0)="Yes","5"," ")</f>
        <v>5</v>
      </c>
      <c r="L1104" s="20" t="str">
        <f>IF(VLOOKUP(C1104,'Current OBD'!$B$6:$AL$2097,30,0)="Yes","6"," ")</f>
        <v xml:space="preserve"> </v>
      </c>
      <c r="M1104" s="20" t="str">
        <f>IF(VLOOKUP(C1104,'Current OBD'!$B$6:$AL$2097,31,0)="Yes","7"," ")</f>
        <v xml:space="preserve"> </v>
      </c>
      <c r="N1104" s="20" t="str">
        <f>IF(VLOOKUP(C1104,'Current OBD'!$B$6:$AL$2097,32,0)="Yes","8"," ")</f>
        <v xml:space="preserve"> </v>
      </c>
      <c r="O1104" s="20" t="str">
        <f>IF(VLOOKUP(C1104,'Current OBD'!$B$6:$AL$2097,33,0)="Yes","9"," ")</f>
        <v xml:space="preserve"> </v>
      </c>
      <c r="P1104" s="20" t="str">
        <f>IF(VLOOKUP(C1104,'Current OBD'!$B$6:$AL$2097,34,0)="Yes","10"," ")</f>
        <v xml:space="preserve"> </v>
      </c>
      <c r="Q1104" s="20" t="str">
        <f>IF(VLOOKUP(C1104,'Current OBD'!$B$6:$AL$2097,35,0)="Yes","11"," ")</f>
        <v xml:space="preserve"> </v>
      </c>
      <c r="R1104" s="20" t="str">
        <f>IF(VLOOKUP(C1104,'Current OBD'!$B$6:$AL$2097,36,0)="Yes","12"," ")</f>
        <v xml:space="preserve"> </v>
      </c>
      <c r="S1104" s="44">
        <v>114</v>
      </c>
      <c r="T1104" s="44">
        <v>48</v>
      </c>
      <c r="U1104" s="44">
        <v>327</v>
      </c>
      <c r="V1104" s="12">
        <f t="shared" si="104"/>
        <v>0.34862385321100919</v>
      </c>
      <c r="W1104" s="12">
        <f t="shared" si="105"/>
        <v>0.14678899082568808</v>
      </c>
      <c r="X1104" s="12">
        <f t="shared" si="103"/>
        <v>0.49541284403669728</v>
      </c>
    </row>
    <row r="1105" spans="1:24">
      <c r="A1105" s="17" t="str">
        <f>VLOOKUP(C1105,'Current OBD'!$B$6:$K$2098,4,0)</f>
        <v>Kitsap</v>
      </c>
      <c r="B1105" s="17" t="str">
        <f>VLOOKUP(C1105,'Current OBD'!$B$6:$K$2098,3,0)</f>
        <v>18-400</v>
      </c>
      <c r="C1105" s="18">
        <v>661480</v>
      </c>
      <c r="D1105" s="8" t="s">
        <v>3029</v>
      </c>
      <c r="E1105" s="20" t="str">
        <f>IF(VLOOKUP(C1105,'Current OBD'!$B$6:$AL$2097,23,0)="Yes","PK"," ")</f>
        <v xml:space="preserve"> </v>
      </c>
      <c r="F1105" s="20" t="str">
        <f>IF(VLOOKUP(C1105,'Current OBD'!$B$6:$AL$2097,24,0)="Yes","K"," ")</f>
        <v>K</v>
      </c>
      <c r="G1105" s="20" t="str">
        <f>IF(VLOOKUP(C1105,'Current OBD'!$B$6:$AL$2097,25,0)="Yes","1"," ")</f>
        <v>1</v>
      </c>
      <c r="H1105" s="20" t="str">
        <f>IF(VLOOKUP(C1105,'Current OBD'!$B$6:$AL$2097,26,0)="Yes","2"," ")</f>
        <v>2</v>
      </c>
      <c r="I1105" s="20" t="str">
        <f>IF(VLOOKUP(C1105,'Current OBD'!$B$6:$AL$2097,27,0)="Yes","3"," ")</f>
        <v>3</v>
      </c>
      <c r="J1105" s="20" t="str">
        <f>IF(VLOOKUP(C1105,'Current OBD'!$B$6:$AL$2097,28,0)="Yes","4"," ")</f>
        <v>4</v>
      </c>
      <c r="K1105" s="20" t="str">
        <f>IF(VLOOKUP(C1105,'Current OBD'!$B$6:$AL$2097,29,0)="Yes","5"," ")</f>
        <v>5</v>
      </c>
      <c r="L1105" s="20" t="str">
        <f>IF(VLOOKUP(C1105,'Current OBD'!$B$6:$AL$2097,30,0)="Yes","6"," ")</f>
        <v xml:space="preserve"> </v>
      </c>
      <c r="M1105" s="20" t="str">
        <f>IF(VLOOKUP(C1105,'Current OBD'!$B$6:$AL$2097,31,0)="Yes","7"," ")</f>
        <v xml:space="preserve"> </v>
      </c>
      <c r="N1105" s="20" t="str">
        <f>IF(VLOOKUP(C1105,'Current OBD'!$B$6:$AL$2097,32,0)="Yes","8"," ")</f>
        <v xml:space="preserve"> </v>
      </c>
      <c r="O1105" s="20" t="str">
        <f>IF(VLOOKUP(C1105,'Current OBD'!$B$6:$AL$2097,33,0)="Yes","9"," ")</f>
        <v xml:space="preserve"> </v>
      </c>
      <c r="P1105" s="20" t="str">
        <f>IF(VLOOKUP(C1105,'Current OBD'!$B$6:$AL$2097,34,0)="Yes","10"," ")</f>
        <v xml:space="preserve"> </v>
      </c>
      <c r="Q1105" s="20" t="str">
        <f>IF(VLOOKUP(C1105,'Current OBD'!$B$6:$AL$2097,35,0)="Yes","11"," ")</f>
        <v xml:space="preserve"> </v>
      </c>
      <c r="R1105" s="20" t="str">
        <f>IF(VLOOKUP(C1105,'Current OBD'!$B$6:$AL$2097,36,0)="Yes","12"," ")</f>
        <v xml:space="preserve"> </v>
      </c>
      <c r="S1105" s="44">
        <v>117</v>
      </c>
      <c r="T1105" s="44">
        <v>42</v>
      </c>
      <c r="U1105" s="44">
        <v>523</v>
      </c>
      <c r="V1105" s="12">
        <f t="shared" si="104"/>
        <v>0.22370936902485661</v>
      </c>
      <c r="W1105" s="12">
        <f t="shared" si="105"/>
        <v>8.0305927342256209E-2</v>
      </c>
      <c r="X1105" s="12">
        <f t="shared" si="103"/>
        <v>0.30401529636711283</v>
      </c>
    </row>
    <row r="1106" spans="1:24">
      <c r="A1106" s="17" t="str">
        <f>VLOOKUP(C1106,'Current OBD'!$B$6:$K$2098,4,0)</f>
        <v>Kitsap</v>
      </c>
      <c r="B1106" s="17" t="str">
        <f>VLOOKUP(C1106,'Current OBD'!$B$6:$K$2098,3,0)</f>
        <v>18-400</v>
      </c>
      <c r="C1106" s="18">
        <v>661481</v>
      </c>
      <c r="D1106" s="8" t="s">
        <v>3031</v>
      </c>
      <c r="E1106" s="20" t="str">
        <f>IF(VLOOKUP(C1106,'Current OBD'!$B$6:$AL$2097,23,0)="Yes","PK"," ")</f>
        <v xml:space="preserve"> </v>
      </c>
      <c r="F1106" s="20" t="str">
        <f>IF(VLOOKUP(C1106,'Current OBD'!$B$6:$AL$2097,24,0)="Yes","K"," ")</f>
        <v>K</v>
      </c>
      <c r="G1106" s="20" t="str">
        <f>IF(VLOOKUP(C1106,'Current OBD'!$B$6:$AL$2097,25,0)="Yes","1"," ")</f>
        <v>1</v>
      </c>
      <c r="H1106" s="20" t="str">
        <f>IF(VLOOKUP(C1106,'Current OBD'!$B$6:$AL$2097,26,0)="Yes","2"," ")</f>
        <v>2</v>
      </c>
      <c r="I1106" s="20" t="str">
        <f>IF(VLOOKUP(C1106,'Current OBD'!$B$6:$AL$2097,27,0)="Yes","3"," ")</f>
        <v>3</v>
      </c>
      <c r="J1106" s="20" t="str">
        <f>IF(VLOOKUP(C1106,'Current OBD'!$B$6:$AL$2097,28,0)="Yes","4"," ")</f>
        <v>4</v>
      </c>
      <c r="K1106" s="20" t="str">
        <f>IF(VLOOKUP(C1106,'Current OBD'!$B$6:$AL$2097,29,0)="Yes","5"," ")</f>
        <v>5</v>
      </c>
      <c r="L1106" s="20" t="str">
        <f>IF(VLOOKUP(C1106,'Current OBD'!$B$6:$AL$2097,30,0)="Yes","6"," ")</f>
        <v>6</v>
      </c>
      <c r="M1106" s="20" t="str">
        <f>IF(VLOOKUP(C1106,'Current OBD'!$B$6:$AL$2097,31,0)="Yes","7"," ")</f>
        <v>7</v>
      </c>
      <c r="N1106" s="20" t="str">
        <f>IF(VLOOKUP(C1106,'Current OBD'!$B$6:$AL$2097,32,0)="Yes","8"," ")</f>
        <v>8</v>
      </c>
      <c r="O1106" s="20" t="str">
        <f>IF(VLOOKUP(C1106,'Current OBD'!$B$6:$AL$2097,33,0)="Yes","9"," ")</f>
        <v xml:space="preserve"> </v>
      </c>
      <c r="P1106" s="20" t="str">
        <f>IF(VLOOKUP(C1106,'Current OBD'!$B$6:$AL$2097,34,0)="Yes","10"," ")</f>
        <v xml:space="preserve"> </v>
      </c>
      <c r="Q1106" s="20" t="str">
        <f>IF(VLOOKUP(C1106,'Current OBD'!$B$6:$AL$2097,35,0)="Yes","11"," ")</f>
        <v xml:space="preserve"> </v>
      </c>
      <c r="R1106" s="20" t="str">
        <f>IF(VLOOKUP(C1106,'Current OBD'!$B$6:$AL$2097,36,0)="Yes","12"," ")</f>
        <v xml:space="preserve"> </v>
      </c>
      <c r="S1106" s="44">
        <v>132</v>
      </c>
      <c r="T1106" s="44">
        <v>28</v>
      </c>
      <c r="U1106" s="44">
        <v>295</v>
      </c>
      <c r="V1106" s="12">
        <f t="shared" si="104"/>
        <v>0.44745762711864406</v>
      </c>
      <c r="W1106" s="12">
        <f t="shared" si="105"/>
        <v>9.4915254237288138E-2</v>
      </c>
      <c r="X1106" s="12">
        <f t="shared" si="103"/>
        <v>0.5423728813559322</v>
      </c>
    </row>
    <row r="1107" spans="1:24">
      <c r="A1107" s="26" t="s">
        <v>210</v>
      </c>
      <c r="B1107" s="26" t="s">
        <v>666</v>
      </c>
      <c r="C1107" s="10">
        <v>159952</v>
      </c>
      <c r="D1107" s="13" t="s">
        <v>665</v>
      </c>
      <c r="E1107" s="19"/>
      <c r="F1107" s="19"/>
      <c r="G1107" s="19"/>
      <c r="H1107" s="19"/>
      <c r="I1107" s="19"/>
      <c r="J1107" s="19"/>
      <c r="K1107" s="19"/>
      <c r="L1107" s="19"/>
      <c r="M1107" s="19"/>
      <c r="N1107" s="19"/>
      <c r="O1107" s="19"/>
      <c r="P1107" s="19"/>
      <c r="Q1107" s="19"/>
      <c r="R1107" s="19"/>
      <c r="S1107" s="43">
        <v>3153</v>
      </c>
      <c r="T1107" s="43">
        <v>848</v>
      </c>
      <c r="U1107" s="43">
        <v>11184</v>
      </c>
      <c r="V1107" s="14"/>
      <c r="W1107" s="14"/>
      <c r="X1107" s="14">
        <f t="shared" si="103"/>
        <v>0.35774320457796854</v>
      </c>
    </row>
    <row r="1108" spans="1:24">
      <c r="A1108" s="17" t="str">
        <f>VLOOKUP(C1108,'Current OBD'!$B$6:$K$2098,4,0)</f>
        <v>Kitsap</v>
      </c>
      <c r="B1108" s="17" t="str">
        <f>VLOOKUP(C1108,'Current OBD'!$B$6:$K$2098,3,0)</f>
        <v>18-401</v>
      </c>
      <c r="C1108" s="18">
        <v>684415</v>
      </c>
      <c r="D1108" s="8" t="s">
        <v>667</v>
      </c>
      <c r="E1108" s="20" t="str">
        <f>IF(VLOOKUP(C1108,'Current OBD'!$B$6:$AL$2097,23,0)="Yes","PK"," ")</f>
        <v xml:space="preserve"> </v>
      </c>
      <c r="F1108" s="20" t="str">
        <f>IF(VLOOKUP(C1108,'Current OBD'!$B$6:$AL$2097,24,0)="Yes","K"," ")</f>
        <v>K</v>
      </c>
      <c r="G1108" s="20" t="str">
        <f>IF(VLOOKUP(C1108,'Current OBD'!$B$6:$AL$2097,25,0)="Yes","1"," ")</f>
        <v>1</v>
      </c>
      <c r="H1108" s="20" t="str">
        <f>IF(VLOOKUP(C1108,'Current OBD'!$B$6:$AL$2097,26,0)="Yes","2"," ")</f>
        <v>2</v>
      </c>
      <c r="I1108" s="20" t="str">
        <f>IF(VLOOKUP(C1108,'Current OBD'!$B$6:$AL$2097,27,0)="Yes","3"," ")</f>
        <v>3</v>
      </c>
      <c r="J1108" s="20" t="str">
        <f>IF(VLOOKUP(C1108,'Current OBD'!$B$6:$AL$2097,28,0)="Yes","4"," ")</f>
        <v>4</v>
      </c>
      <c r="K1108" s="20" t="str">
        <f>IF(VLOOKUP(C1108,'Current OBD'!$B$6:$AL$2097,29,0)="Yes","5"," ")</f>
        <v>5</v>
      </c>
      <c r="L1108" s="20" t="str">
        <f>IF(VLOOKUP(C1108,'Current OBD'!$B$6:$AL$2097,30,0)="Yes","6"," ")</f>
        <v>6</v>
      </c>
      <c r="M1108" s="20" t="str">
        <f>IF(VLOOKUP(C1108,'Current OBD'!$B$6:$AL$2097,31,0)="Yes","7"," ")</f>
        <v>7</v>
      </c>
      <c r="N1108" s="20" t="str">
        <f>IF(VLOOKUP(C1108,'Current OBD'!$B$6:$AL$2097,32,0)="Yes","8"," ")</f>
        <v>8</v>
      </c>
      <c r="O1108" s="20" t="str">
        <f>IF(VLOOKUP(C1108,'Current OBD'!$B$6:$AL$2097,33,0)="Yes","9"," ")</f>
        <v>9</v>
      </c>
      <c r="P1108" s="20" t="str">
        <f>IF(VLOOKUP(C1108,'Current OBD'!$B$6:$AL$2097,34,0)="Yes","10"," ")</f>
        <v>10</v>
      </c>
      <c r="Q1108" s="20" t="str">
        <f>IF(VLOOKUP(C1108,'Current OBD'!$B$6:$AL$2097,35,0)="Yes","11"," ")</f>
        <v>11</v>
      </c>
      <c r="R1108" s="20" t="str">
        <f>IF(VLOOKUP(C1108,'Current OBD'!$B$6:$AL$2097,36,0)="Yes","12"," ")</f>
        <v>12</v>
      </c>
      <c r="S1108" s="44">
        <v>359</v>
      </c>
      <c r="T1108" s="44">
        <v>0</v>
      </c>
      <c r="U1108" s="44">
        <v>562</v>
      </c>
      <c r="V1108" s="12">
        <f t="shared" ref="V1108:V1126" si="106">S1108/U1108</f>
        <v>0.63879003558718861</v>
      </c>
      <c r="W1108" s="12">
        <f t="shared" ref="W1108:W1126" si="107">T1108/U1108</f>
        <v>0</v>
      </c>
      <c r="X1108" s="12">
        <f t="shared" si="103"/>
        <v>0.63879003558718861</v>
      </c>
    </row>
    <row r="1109" spans="1:24">
      <c r="A1109" s="17" t="str">
        <f>VLOOKUP(C1109,'Current OBD'!$B$6:$K$2098,4,0)</f>
        <v>Kitsap</v>
      </c>
      <c r="B1109" s="17" t="str">
        <f>VLOOKUP(C1109,'Current OBD'!$B$6:$K$2098,3,0)</f>
        <v>18-401</v>
      </c>
      <c r="C1109" s="18">
        <v>678896</v>
      </c>
      <c r="D1109" s="8" t="s">
        <v>670</v>
      </c>
      <c r="E1109" s="20" t="str">
        <f>IF(VLOOKUP(C1109,'Current OBD'!$B$6:$AL$2097,23,0)="Yes","PK"," ")</f>
        <v>PK</v>
      </c>
      <c r="F1109" s="20" t="str">
        <f>IF(VLOOKUP(C1109,'Current OBD'!$B$6:$AL$2097,24,0)="Yes","K"," ")</f>
        <v>K</v>
      </c>
      <c r="G1109" s="20" t="str">
        <f>IF(VLOOKUP(C1109,'Current OBD'!$B$6:$AL$2097,25,0)="Yes","1"," ")</f>
        <v>1</v>
      </c>
      <c r="H1109" s="20" t="str">
        <f>IF(VLOOKUP(C1109,'Current OBD'!$B$6:$AL$2097,26,0)="Yes","2"," ")</f>
        <v>2</v>
      </c>
      <c r="I1109" s="20" t="str">
        <f>IF(VLOOKUP(C1109,'Current OBD'!$B$6:$AL$2097,27,0)="Yes","3"," ")</f>
        <v>3</v>
      </c>
      <c r="J1109" s="20" t="str">
        <f>IF(VLOOKUP(C1109,'Current OBD'!$B$6:$AL$2097,28,0)="Yes","4"," ")</f>
        <v>4</v>
      </c>
      <c r="K1109" s="20" t="str">
        <f>IF(VLOOKUP(C1109,'Current OBD'!$B$6:$AL$2097,29,0)="Yes","5"," ")</f>
        <v>5</v>
      </c>
      <c r="L1109" s="20" t="str">
        <f>IF(VLOOKUP(C1109,'Current OBD'!$B$6:$AL$2097,30,0)="Yes","6"," ")</f>
        <v xml:space="preserve"> </v>
      </c>
      <c r="M1109" s="20" t="str">
        <f>IF(VLOOKUP(C1109,'Current OBD'!$B$6:$AL$2097,31,0)="Yes","7"," ")</f>
        <v xml:space="preserve"> </v>
      </c>
      <c r="N1109" s="20" t="str">
        <f>IF(VLOOKUP(C1109,'Current OBD'!$B$6:$AL$2097,32,0)="Yes","8"," ")</f>
        <v xml:space="preserve"> </v>
      </c>
      <c r="O1109" s="20" t="str">
        <f>IF(VLOOKUP(C1109,'Current OBD'!$B$6:$AL$2097,33,0)="Yes","9"," ")</f>
        <v xml:space="preserve"> </v>
      </c>
      <c r="P1109" s="20" t="str">
        <f>IF(VLOOKUP(C1109,'Current OBD'!$B$6:$AL$2097,34,0)="Yes","10"," ")</f>
        <v xml:space="preserve"> </v>
      </c>
      <c r="Q1109" s="20" t="str">
        <f>IF(VLOOKUP(C1109,'Current OBD'!$B$6:$AL$2097,35,0)="Yes","11"," ")</f>
        <v xml:space="preserve"> </v>
      </c>
      <c r="R1109" s="20" t="str">
        <f>IF(VLOOKUP(C1109,'Current OBD'!$B$6:$AL$2097,36,0)="Yes","12"," ")</f>
        <v xml:space="preserve"> </v>
      </c>
      <c r="S1109" s="44">
        <v>65</v>
      </c>
      <c r="T1109" s="44">
        <v>35</v>
      </c>
      <c r="U1109" s="44">
        <v>445</v>
      </c>
      <c r="V1109" s="12">
        <f t="shared" si="106"/>
        <v>0.14606741573033707</v>
      </c>
      <c r="W1109" s="12">
        <f t="shared" si="107"/>
        <v>7.8651685393258425E-2</v>
      </c>
      <c r="X1109" s="12">
        <f t="shared" si="103"/>
        <v>0.2247191011235955</v>
      </c>
    </row>
    <row r="1110" spans="1:24">
      <c r="A1110" s="17" t="str">
        <f>VLOOKUP(C1110,'Current OBD'!$B$6:$K$2098,4,0)</f>
        <v>Kitsap</v>
      </c>
      <c r="B1110" s="17" t="str">
        <f>VLOOKUP(C1110,'Current OBD'!$B$6:$K$2098,3,0)</f>
        <v>18-401</v>
      </c>
      <c r="C1110" s="18">
        <v>678914</v>
      </c>
      <c r="D1110" s="8" t="s">
        <v>672</v>
      </c>
      <c r="E1110" s="20" t="str">
        <f>IF(VLOOKUP(C1110,'Current OBD'!$B$6:$AL$2097,23,0)="Yes","PK"," ")</f>
        <v xml:space="preserve"> </v>
      </c>
      <c r="F1110" s="20" t="str">
        <f>IF(VLOOKUP(C1110,'Current OBD'!$B$6:$AL$2097,24,0)="Yes","K"," ")</f>
        <v xml:space="preserve"> </v>
      </c>
      <c r="G1110" s="20" t="str">
        <f>IF(VLOOKUP(C1110,'Current OBD'!$B$6:$AL$2097,25,0)="Yes","1"," ")</f>
        <v xml:space="preserve"> </v>
      </c>
      <c r="H1110" s="20" t="str">
        <f>IF(VLOOKUP(C1110,'Current OBD'!$B$6:$AL$2097,26,0)="Yes","2"," ")</f>
        <v xml:space="preserve"> </v>
      </c>
      <c r="I1110" s="20" t="str">
        <f>IF(VLOOKUP(C1110,'Current OBD'!$B$6:$AL$2097,27,0)="Yes","3"," ")</f>
        <v xml:space="preserve"> </v>
      </c>
      <c r="J1110" s="20" t="str">
        <f>IF(VLOOKUP(C1110,'Current OBD'!$B$6:$AL$2097,28,0)="Yes","4"," ")</f>
        <v xml:space="preserve"> </v>
      </c>
      <c r="K1110" s="20" t="str">
        <f>IF(VLOOKUP(C1110,'Current OBD'!$B$6:$AL$2097,29,0)="Yes","5"," ")</f>
        <v xml:space="preserve"> </v>
      </c>
      <c r="L1110" s="20" t="str">
        <f>IF(VLOOKUP(C1110,'Current OBD'!$B$6:$AL$2097,30,0)="Yes","6"," ")</f>
        <v xml:space="preserve"> </v>
      </c>
      <c r="M1110" s="20" t="str">
        <f>IF(VLOOKUP(C1110,'Current OBD'!$B$6:$AL$2097,31,0)="Yes","7"," ")</f>
        <v xml:space="preserve"> </v>
      </c>
      <c r="N1110" s="20" t="str">
        <f>IF(VLOOKUP(C1110,'Current OBD'!$B$6:$AL$2097,32,0)="Yes","8"," ")</f>
        <v xml:space="preserve"> </v>
      </c>
      <c r="O1110" s="20" t="str">
        <f>IF(VLOOKUP(C1110,'Current OBD'!$B$6:$AL$2097,33,0)="Yes","9"," ")</f>
        <v>9</v>
      </c>
      <c r="P1110" s="20" t="str">
        <f>IF(VLOOKUP(C1110,'Current OBD'!$B$6:$AL$2097,34,0)="Yes","10"," ")</f>
        <v>10</v>
      </c>
      <c r="Q1110" s="20" t="str">
        <f>IF(VLOOKUP(C1110,'Current OBD'!$B$6:$AL$2097,35,0)="Yes","11"," ")</f>
        <v>11</v>
      </c>
      <c r="R1110" s="20" t="str">
        <f>IF(VLOOKUP(C1110,'Current OBD'!$B$6:$AL$2097,36,0)="Yes","12"," ")</f>
        <v>12</v>
      </c>
      <c r="S1110" s="44">
        <v>231</v>
      </c>
      <c r="T1110" s="44">
        <v>143</v>
      </c>
      <c r="U1110" s="44">
        <v>1605</v>
      </c>
      <c r="V1110" s="12">
        <f t="shared" si="106"/>
        <v>0.14392523364485982</v>
      </c>
      <c r="W1110" s="12">
        <f t="shared" si="107"/>
        <v>8.9096573208722746E-2</v>
      </c>
      <c r="X1110" s="12">
        <f t="shared" si="103"/>
        <v>0.23302180685358256</v>
      </c>
    </row>
    <row r="1111" spans="1:24">
      <c r="A1111" s="17" t="str">
        <f>VLOOKUP(C1111,'Current OBD'!$B$6:$K$2098,4,0)</f>
        <v>Kitsap</v>
      </c>
      <c r="B1111" s="17" t="str">
        <f>VLOOKUP(C1111,'Current OBD'!$B$6:$K$2098,3,0)</f>
        <v>18-401</v>
      </c>
      <c r="C1111" s="18">
        <v>678911</v>
      </c>
      <c r="D1111" s="8" t="s">
        <v>676</v>
      </c>
      <c r="E1111" s="20" t="str">
        <f>IF(VLOOKUP(C1111,'Current OBD'!$B$6:$AL$2097,23,0)="Yes","PK"," ")</f>
        <v xml:space="preserve"> </v>
      </c>
      <c r="F1111" s="20" t="str">
        <f>IF(VLOOKUP(C1111,'Current OBD'!$B$6:$AL$2097,24,0)="Yes","K"," ")</f>
        <v xml:space="preserve"> </v>
      </c>
      <c r="G1111" s="20" t="str">
        <f>IF(VLOOKUP(C1111,'Current OBD'!$B$6:$AL$2097,25,0)="Yes","1"," ")</f>
        <v xml:space="preserve"> </v>
      </c>
      <c r="H1111" s="20" t="str">
        <f>IF(VLOOKUP(C1111,'Current OBD'!$B$6:$AL$2097,26,0)="Yes","2"," ")</f>
        <v xml:space="preserve"> </v>
      </c>
      <c r="I1111" s="20" t="str">
        <f>IF(VLOOKUP(C1111,'Current OBD'!$B$6:$AL$2097,27,0)="Yes","3"," ")</f>
        <v xml:space="preserve"> </v>
      </c>
      <c r="J1111" s="20" t="str">
        <f>IF(VLOOKUP(C1111,'Current OBD'!$B$6:$AL$2097,28,0)="Yes","4"," ")</f>
        <v xml:space="preserve"> </v>
      </c>
      <c r="K1111" s="20" t="str">
        <f>IF(VLOOKUP(C1111,'Current OBD'!$B$6:$AL$2097,29,0)="Yes","5"," ")</f>
        <v xml:space="preserve"> </v>
      </c>
      <c r="L1111" s="20" t="str">
        <f>IF(VLOOKUP(C1111,'Current OBD'!$B$6:$AL$2097,30,0)="Yes","6"," ")</f>
        <v>6</v>
      </c>
      <c r="M1111" s="20" t="str">
        <f>IF(VLOOKUP(C1111,'Current OBD'!$B$6:$AL$2097,31,0)="Yes","7"," ")</f>
        <v>7</v>
      </c>
      <c r="N1111" s="20" t="str">
        <f>IF(VLOOKUP(C1111,'Current OBD'!$B$6:$AL$2097,32,0)="Yes","8"," ")</f>
        <v>8</v>
      </c>
      <c r="O1111" s="20" t="str">
        <f>IF(VLOOKUP(C1111,'Current OBD'!$B$6:$AL$2097,33,0)="Yes","9"," ")</f>
        <v xml:space="preserve"> </v>
      </c>
      <c r="P1111" s="20" t="str">
        <f>IF(VLOOKUP(C1111,'Current OBD'!$B$6:$AL$2097,34,0)="Yes","10"," ")</f>
        <v xml:space="preserve"> </v>
      </c>
      <c r="Q1111" s="20" t="str">
        <f>IF(VLOOKUP(C1111,'Current OBD'!$B$6:$AL$2097,35,0)="Yes","11"," ")</f>
        <v xml:space="preserve"> </v>
      </c>
      <c r="R1111" s="20" t="str">
        <f>IF(VLOOKUP(C1111,'Current OBD'!$B$6:$AL$2097,36,0)="Yes","12"," ")</f>
        <v xml:space="preserve"> </v>
      </c>
      <c r="S1111" s="44">
        <v>111</v>
      </c>
      <c r="T1111" s="44">
        <v>55</v>
      </c>
      <c r="U1111" s="44">
        <v>593</v>
      </c>
      <c r="V1111" s="12">
        <f t="shared" si="106"/>
        <v>0.18718381112984822</v>
      </c>
      <c r="W1111" s="12">
        <f t="shared" si="107"/>
        <v>9.274873524451939E-2</v>
      </c>
      <c r="X1111" s="12">
        <f t="shared" si="103"/>
        <v>0.2799325463743676</v>
      </c>
    </row>
    <row r="1112" spans="1:24">
      <c r="A1112" s="17" t="str">
        <f>VLOOKUP(C1112,'Current OBD'!$B$6:$K$2098,4,0)</f>
        <v>Kitsap</v>
      </c>
      <c r="B1112" s="17" t="str">
        <f>VLOOKUP(C1112,'Current OBD'!$B$6:$K$2098,3,0)</f>
        <v>18-401</v>
      </c>
      <c r="C1112" s="18">
        <v>678897</v>
      </c>
      <c r="D1112" s="8" t="s">
        <v>678</v>
      </c>
      <c r="E1112" s="20" t="str">
        <f>IF(VLOOKUP(C1112,'Current OBD'!$B$6:$AL$2097,23,0)="Yes","PK"," ")</f>
        <v>PK</v>
      </c>
      <c r="F1112" s="20" t="str">
        <f>IF(VLOOKUP(C1112,'Current OBD'!$B$6:$AL$2097,24,0)="Yes","K"," ")</f>
        <v>K</v>
      </c>
      <c r="G1112" s="20" t="str">
        <f>IF(VLOOKUP(C1112,'Current OBD'!$B$6:$AL$2097,25,0)="Yes","1"," ")</f>
        <v>1</v>
      </c>
      <c r="H1112" s="20" t="str">
        <f>IF(VLOOKUP(C1112,'Current OBD'!$B$6:$AL$2097,26,0)="Yes","2"," ")</f>
        <v>2</v>
      </c>
      <c r="I1112" s="20" t="str">
        <f>IF(VLOOKUP(C1112,'Current OBD'!$B$6:$AL$2097,27,0)="Yes","3"," ")</f>
        <v>3</v>
      </c>
      <c r="J1112" s="20" t="str">
        <f>IF(VLOOKUP(C1112,'Current OBD'!$B$6:$AL$2097,28,0)="Yes","4"," ")</f>
        <v>4</v>
      </c>
      <c r="K1112" s="20" t="str">
        <f>IF(VLOOKUP(C1112,'Current OBD'!$B$6:$AL$2097,29,0)="Yes","5"," ")</f>
        <v>5</v>
      </c>
      <c r="L1112" s="20" t="str">
        <f>IF(VLOOKUP(C1112,'Current OBD'!$B$6:$AL$2097,30,0)="Yes","6"," ")</f>
        <v xml:space="preserve"> </v>
      </c>
      <c r="M1112" s="20" t="str">
        <f>IF(VLOOKUP(C1112,'Current OBD'!$B$6:$AL$2097,31,0)="Yes","7"," ")</f>
        <v xml:space="preserve"> </v>
      </c>
      <c r="N1112" s="20" t="str">
        <f>IF(VLOOKUP(C1112,'Current OBD'!$B$6:$AL$2097,32,0)="Yes","8"," ")</f>
        <v xml:space="preserve"> </v>
      </c>
      <c r="O1112" s="20" t="str">
        <f>IF(VLOOKUP(C1112,'Current OBD'!$B$6:$AL$2097,33,0)="Yes","9"," ")</f>
        <v xml:space="preserve"> </v>
      </c>
      <c r="P1112" s="20" t="str">
        <f>IF(VLOOKUP(C1112,'Current OBD'!$B$6:$AL$2097,34,0)="Yes","10"," ")</f>
        <v xml:space="preserve"> </v>
      </c>
      <c r="Q1112" s="20" t="str">
        <f>IF(VLOOKUP(C1112,'Current OBD'!$B$6:$AL$2097,35,0)="Yes","11"," ")</f>
        <v xml:space="preserve"> </v>
      </c>
      <c r="R1112" s="20" t="str">
        <f>IF(VLOOKUP(C1112,'Current OBD'!$B$6:$AL$2097,36,0)="Yes","12"," ")</f>
        <v xml:space="preserve"> </v>
      </c>
      <c r="S1112" s="44">
        <v>89</v>
      </c>
      <c r="T1112" s="44">
        <v>82</v>
      </c>
      <c r="U1112" s="44">
        <v>464</v>
      </c>
      <c r="V1112" s="12">
        <f t="shared" si="106"/>
        <v>0.19181034482758622</v>
      </c>
      <c r="W1112" s="12">
        <f t="shared" si="107"/>
        <v>0.17672413793103448</v>
      </c>
      <c r="X1112" s="12">
        <f t="shared" si="103"/>
        <v>0.36853448275862066</v>
      </c>
    </row>
    <row r="1113" spans="1:24">
      <c r="A1113" s="17" t="str">
        <f>VLOOKUP(C1113,'Current OBD'!$B$6:$K$2098,4,0)</f>
        <v>Kitsap</v>
      </c>
      <c r="B1113" s="17" t="str">
        <f>VLOOKUP(C1113,'Current OBD'!$B$6:$K$2098,3,0)</f>
        <v>18-401</v>
      </c>
      <c r="C1113" s="18">
        <v>678898</v>
      </c>
      <c r="D1113" s="8" t="s">
        <v>680</v>
      </c>
      <c r="E1113" s="20" t="str">
        <f>IF(VLOOKUP(C1113,'Current OBD'!$B$6:$AL$2097,23,0)="Yes","PK"," ")</f>
        <v xml:space="preserve"> </v>
      </c>
      <c r="F1113" s="20" t="str">
        <f>IF(VLOOKUP(C1113,'Current OBD'!$B$6:$AL$2097,24,0)="Yes","K"," ")</f>
        <v>K</v>
      </c>
      <c r="G1113" s="20" t="str">
        <f>IF(VLOOKUP(C1113,'Current OBD'!$B$6:$AL$2097,25,0)="Yes","1"," ")</f>
        <v>1</v>
      </c>
      <c r="H1113" s="20" t="str">
        <f>IF(VLOOKUP(C1113,'Current OBD'!$B$6:$AL$2097,26,0)="Yes","2"," ")</f>
        <v>2</v>
      </c>
      <c r="I1113" s="20" t="str">
        <f>IF(VLOOKUP(C1113,'Current OBD'!$B$6:$AL$2097,27,0)="Yes","3"," ")</f>
        <v>3</v>
      </c>
      <c r="J1113" s="20" t="str">
        <f>IF(VLOOKUP(C1113,'Current OBD'!$B$6:$AL$2097,28,0)="Yes","4"," ")</f>
        <v>4</v>
      </c>
      <c r="K1113" s="20" t="str">
        <f>IF(VLOOKUP(C1113,'Current OBD'!$B$6:$AL$2097,29,0)="Yes","5"," ")</f>
        <v>5</v>
      </c>
      <c r="L1113" s="20" t="str">
        <f>IF(VLOOKUP(C1113,'Current OBD'!$B$6:$AL$2097,30,0)="Yes","6"," ")</f>
        <v xml:space="preserve"> </v>
      </c>
      <c r="M1113" s="20" t="str">
        <f>IF(VLOOKUP(C1113,'Current OBD'!$B$6:$AL$2097,31,0)="Yes","7"," ")</f>
        <v xml:space="preserve"> </v>
      </c>
      <c r="N1113" s="20" t="str">
        <f>IF(VLOOKUP(C1113,'Current OBD'!$B$6:$AL$2097,32,0)="Yes","8"," ")</f>
        <v xml:space="preserve"> </v>
      </c>
      <c r="O1113" s="20" t="str">
        <f>IF(VLOOKUP(C1113,'Current OBD'!$B$6:$AL$2097,33,0)="Yes","9"," ")</f>
        <v xml:space="preserve"> </v>
      </c>
      <c r="P1113" s="20" t="str">
        <f>IF(VLOOKUP(C1113,'Current OBD'!$B$6:$AL$2097,34,0)="Yes","10"," ")</f>
        <v xml:space="preserve"> </v>
      </c>
      <c r="Q1113" s="20" t="str">
        <f>IF(VLOOKUP(C1113,'Current OBD'!$B$6:$AL$2097,35,0)="Yes","11"," ")</f>
        <v xml:space="preserve"> </v>
      </c>
      <c r="R1113" s="20" t="str">
        <f>IF(VLOOKUP(C1113,'Current OBD'!$B$6:$AL$2097,36,0)="Yes","12"," ")</f>
        <v xml:space="preserve"> </v>
      </c>
      <c r="S1113" s="44">
        <v>98</v>
      </c>
      <c r="T1113" s="44">
        <v>27</v>
      </c>
      <c r="U1113" s="44">
        <v>372</v>
      </c>
      <c r="V1113" s="12">
        <f t="shared" si="106"/>
        <v>0.26344086021505375</v>
      </c>
      <c r="W1113" s="12">
        <f t="shared" si="107"/>
        <v>7.2580645161290328E-2</v>
      </c>
      <c r="X1113" s="12">
        <f t="shared" si="103"/>
        <v>0.33602150537634407</v>
      </c>
    </row>
    <row r="1114" spans="1:24">
      <c r="A1114" s="17" t="str">
        <f>VLOOKUP(C1114,'Current OBD'!$B$6:$K$2098,4,0)</f>
        <v>Kitsap</v>
      </c>
      <c r="B1114" s="17" t="str">
        <f>VLOOKUP(C1114,'Current OBD'!$B$6:$K$2098,3,0)</f>
        <v>18-401</v>
      </c>
      <c r="C1114" s="18">
        <v>678899</v>
      </c>
      <c r="D1114" s="8" t="s">
        <v>682</v>
      </c>
      <c r="E1114" s="20" t="str">
        <f>IF(VLOOKUP(C1114,'Current OBD'!$B$6:$AL$2097,23,0)="Yes","PK"," ")</f>
        <v xml:space="preserve"> </v>
      </c>
      <c r="F1114" s="20" t="str">
        <f>IF(VLOOKUP(C1114,'Current OBD'!$B$6:$AL$2097,24,0)="Yes","K"," ")</f>
        <v>K</v>
      </c>
      <c r="G1114" s="20" t="str">
        <f>IF(VLOOKUP(C1114,'Current OBD'!$B$6:$AL$2097,25,0)="Yes","1"," ")</f>
        <v>1</v>
      </c>
      <c r="H1114" s="20" t="str">
        <f>IF(VLOOKUP(C1114,'Current OBD'!$B$6:$AL$2097,26,0)="Yes","2"," ")</f>
        <v>2</v>
      </c>
      <c r="I1114" s="20" t="str">
        <f>IF(VLOOKUP(C1114,'Current OBD'!$B$6:$AL$2097,27,0)="Yes","3"," ")</f>
        <v>3</v>
      </c>
      <c r="J1114" s="20" t="str">
        <f>IF(VLOOKUP(C1114,'Current OBD'!$B$6:$AL$2097,28,0)="Yes","4"," ")</f>
        <v>4</v>
      </c>
      <c r="K1114" s="20" t="str">
        <f>IF(VLOOKUP(C1114,'Current OBD'!$B$6:$AL$2097,29,0)="Yes","5"," ")</f>
        <v>5</v>
      </c>
      <c r="L1114" s="20" t="str">
        <f>IF(VLOOKUP(C1114,'Current OBD'!$B$6:$AL$2097,30,0)="Yes","6"," ")</f>
        <v xml:space="preserve"> </v>
      </c>
      <c r="M1114" s="20" t="str">
        <f>IF(VLOOKUP(C1114,'Current OBD'!$B$6:$AL$2097,31,0)="Yes","7"," ")</f>
        <v xml:space="preserve"> </v>
      </c>
      <c r="N1114" s="20" t="str">
        <f>IF(VLOOKUP(C1114,'Current OBD'!$B$6:$AL$2097,32,0)="Yes","8"," ")</f>
        <v xml:space="preserve"> </v>
      </c>
      <c r="O1114" s="20" t="str">
        <f>IF(VLOOKUP(C1114,'Current OBD'!$B$6:$AL$2097,33,0)="Yes","9"," ")</f>
        <v xml:space="preserve"> </v>
      </c>
      <c r="P1114" s="20" t="str">
        <f>IF(VLOOKUP(C1114,'Current OBD'!$B$6:$AL$2097,34,0)="Yes","10"," ")</f>
        <v xml:space="preserve"> </v>
      </c>
      <c r="Q1114" s="20" t="str">
        <f>IF(VLOOKUP(C1114,'Current OBD'!$B$6:$AL$2097,35,0)="Yes","11"," ")</f>
        <v xml:space="preserve"> </v>
      </c>
      <c r="R1114" s="20" t="str">
        <f>IF(VLOOKUP(C1114,'Current OBD'!$B$6:$AL$2097,36,0)="Yes","12"," ")</f>
        <v xml:space="preserve"> </v>
      </c>
      <c r="S1114" s="44">
        <v>66</v>
      </c>
      <c r="T1114" s="44">
        <v>50</v>
      </c>
      <c r="U1114" s="44">
        <v>385</v>
      </c>
      <c r="V1114" s="12">
        <f t="shared" si="106"/>
        <v>0.17142857142857143</v>
      </c>
      <c r="W1114" s="12">
        <f t="shared" si="107"/>
        <v>0.12987012987012986</v>
      </c>
      <c r="X1114" s="12">
        <f t="shared" si="103"/>
        <v>0.30129870129870129</v>
      </c>
    </row>
    <row r="1115" spans="1:24">
      <c r="A1115" s="17" t="str">
        <f>VLOOKUP(C1115,'Current OBD'!$B$6:$K$2098,4,0)</f>
        <v>Kitsap</v>
      </c>
      <c r="B1115" s="17" t="str">
        <f>VLOOKUP(C1115,'Current OBD'!$B$6:$K$2098,3,0)</f>
        <v>18-401</v>
      </c>
      <c r="C1115" s="18">
        <v>678900</v>
      </c>
      <c r="D1115" s="8" t="s">
        <v>684</v>
      </c>
      <c r="E1115" s="20" t="str">
        <f>IF(VLOOKUP(C1115,'Current OBD'!$B$6:$AL$2097,23,0)="Yes","PK"," ")</f>
        <v>PK</v>
      </c>
      <c r="F1115" s="20" t="str">
        <f>IF(VLOOKUP(C1115,'Current OBD'!$B$6:$AL$2097,24,0)="Yes","K"," ")</f>
        <v>K</v>
      </c>
      <c r="G1115" s="20" t="str">
        <f>IF(VLOOKUP(C1115,'Current OBD'!$B$6:$AL$2097,25,0)="Yes","1"," ")</f>
        <v>1</v>
      </c>
      <c r="H1115" s="20" t="str">
        <f>IF(VLOOKUP(C1115,'Current OBD'!$B$6:$AL$2097,26,0)="Yes","2"," ")</f>
        <v>2</v>
      </c>
      <c r="I1115" s="20" t="str">
        <f>IF(VLOOKUP(C1115,'Current OBD'!$B$6:$AL$2097,27,0)="Yes","3"," ")</f>
        <v>3</v>
      </c>
      <c r="J1115" s="20" t="str">
        <f>IF(VLOOKUP(C1115,'Current OBD'!$B$6:$AL$2097,28,0)="Yes","4"," ")</f>
        <v>4</v>
      </c>
      <c r="K1115" s="20" t="str">
        <f>IF(VLOOKUP(C1115,'Current OBD'!$B$6:$AL$2097,29,0)="Yes","5"," ")</f>
        <v>5</v>
      </c>
      <c r="L1115" s="20" t="str">
        <f>IF(VLOOKUP(C1115,'Current OBD'!$B$6:$AL$2097,30,0)="Yes","6"," ")</f>
        <v xml:space="preserve"> </v>
      </c>
      <c r="M1115" s="20" t="str">
        <f>IF(VLOOKUP(C1115,'Current OBD'!$B$6:$AL$2097,31,0)="Yes","7"," ")</f>
        <v xml:space="preserve"> </v>
      </c>
      <c r="N1115" s="20" t="str">
        <f>IF(VLOOKUP(C1115,'Current OBD'!$B$6:$AL$2097,32,0)="Yes","8"," ")</f>
        <v xml:space="preserve"> </v>
      </c>
      <c r="O1115" s="20" t="str">
        <f>IF(VLOOKUP(C1115,'Current OBD'!$B$6:$AL$2097,33,0)="Yes","9"," ")</f>
        <v xml:space="preserve"> </v>
      </c>
      <c r="P1115" s="20" t="str">
        <f>IF(VLOOKUP(C1115,'Current OBD'!$B$6:$AL$2097,34,0)="Yes","10"," ")</f>
        <v xml:space="preserve"> </v>
      </c>
      <c r="Q1115" s="20" t="str">
        <f>IF(VLOOKUP(C1115,'Current OBD'!$B$6:$AL$2097,35,0)="Yes","11"," ")</f>
        <v xml:space="preserve"> </v>
      </c>
      <c r="R1115" s="20" t="str">
        <f>IF(VLOOKUP(C1115,'Current OBD'!$B$6:$AL$2097,36,0)="Yes","12"," ")</f>
        <v xml:space="preserve"> </v>
      </c>
      <c r="S1115" s="44">
        <v>88</v>
      </c>
      <c r="T1115" s="44">
        <v>38</v>
      </c>
      <c r="U1115" s="44">
        <v>472</v>
      </c>
      <c r="V1115" s="12">
        <f t="shared" si="106"/>
        <v>0.1864406779661017</v>
      </c>
      <c r="W1115" s="12">
        <f t="shared" si="107"/>
        <v>8.050847457627118E-2</v>
      </c>
      <c r="X1115" s="12">
        <f t="shared" si="103"/>
        <v>0.26694915254237289</v>
      </c>
    </row>
    <row r="1116" spans="1:24">
      <c r="A1116" s="17" t="str">
        <f>VLOOKUP(C1116,'Current OBD'!$B$6:$K$2098,4,0)</f>
        <v>Kitsap</v>
      </c>
      <c r="B1116" s="17" t="str">
        <f>VLOOKUP(C1116,'Current OBD'!$B$6:$K$2098,3,0)</f>
        <v>18-401</v>
      </c>
      <c r="C1116" s="18">
        <v>678901</v>
      </c>
      <c r="D1116" s="8" t="s">
        <v>686</v>
      </c>
      <c r="E1116" s="20" t="str">
        <f>IF(VLOOKUP(C1116,'Current OBD'!$B$6:$AL$2097,23,0)="Yes","PK"," ")</f>
        <v xml:space="preserve"> </v>
      </c>
      <c r="F1116" s="20" t="str">
        <f>IF(VLOOKUP(C1116,'Current OBD'!$B$6:$AL$2097,24,0)="Yes","K"," ")</f>
        <v>K</v>
      </c>
      <c r="G1116" s="20" t="str">
        <f>IF(VLOOKUP(C1116,'Current OBD'!$B$6:$AL$2097,25,0)="Yes","1"," ")</f>
        <v>1</v>
      </c>
      <c r="H1116" s="20" t="str">
        <f>IF(VLOOKUP(C1116,'Current OBD'!$B$6:$AL$2097,26,0)="Yes","2"," ")</f>
        <v>2</v>
      </c>
      <c r="I1116" s="20" t="str">
        <f>IF(VLOOKUP(C1116,'Current OBD'!$B$6:$AL$2097,27,0)="Yes","3"," ")</f>
        <v>3</v>
      </c>
      <c r="J1116" s="20" t="str">
        <f>IF(VLOOKUP(C1116,'Current OBD'!$B$6:$AL$2097,28,0)="Yes","4"," ")</f>
        <v>4</v>
      </c>
      <c r="K1116" s="20" t="str">
        <f>IF(VLOOKUP(C1116,'Current OBD'!$B$6:$AL$2097,29,0)="Yes","5"," ")</f>
        <v>5</v>
      </c>
      <c r="L1116" s="20" t="str">
        <f>IF(VLOOKUP(C1116,'Current OBD'!$B$6:$AL$2097,30,0)="Yes","6"," ")</f>
        <v xml:space="preserve"> </v>
      </c>
      <c r="M1116" s="20" t="str">
        <f>IF(VLOOKUP(C1116,'Current OBD'!$B$6:$AL$2097,31,0)="Yes","7"," ")</f>
        <v xml:space="preserve"> </v>
      </c>
      <c r="N1116" s="20" t="str">
        <f>IF(VLOOKUP(C1116,'Current OBD'!$B$6:$AL$2097,32,0)="Yes","8"," ")</f>
        <v xml:space="preserve"> </v>
      </c>
      <c r="O1116" s="20" t="str">
        <f>IF(VLOOKUP(C1116,'Current OBD'!$B$6:$AL$2097,33,0)="Yes","9"," ")</f>
        <v xml:space="preserve"> </v>
      </c>
      <c r="P1116" s="20" t="str">
        <f>IF(VLOOKUP(C1116,'Current OBD'!$B$6:$AL$2097,34,0)="Yes","10"," ")</f>
        <v xml:space="preserve"> </v>
      </c>
      <c r="Q1116" s="20" t="str">
        <f>IF(VLOOKUP(C1116,'Current OBD'!$B$6:$AL$2097,35,0)="Yes","11"," ")</f>
        <v xml:space="preserve"> </v>
      </c>
      <c r="R1116" s="20" t="str">
        <f>IF(VLOOKUP(C1116,'Current OBD'!$B$6:$AL$2097,36,0)="Yes","12"," ")</f>
        <v xml:space="preserve"> </v>
      </c>
      <c r="S1116" s="44">
        <v>194</v>
      </c>
      <c r="T1116" s="44">
        <v>0</v>
      </c>
      <c r="U1116" s="44">
        <v>297</v>
      </c>
      <c r="V1116" s="12">
        <f t="shared" si="106"/>
        <v>0.65319865319865322</v>
      </c>
      <c r="W1116" s="12">
        <f t="shared" si="107"/>
        <v>0</v>
      </c>
      <c r="X1116" s="12">
        <f t="shared" si="103"/>
        <v>0.65319865319865322</v>
      </c>
    </row>
    <row r="1117" spans="1:24">
      <c r="A1117" s="17" t="str">
        <f>VLOOKUP(C1117,'Current OBD'!$B$6:$K$2098,4,0)</f>
        <v>Kitsap</v>
      </c>
      <c r="B1117" s="17" t="str">
        <f>VLOOKUP(C1117,'Current OBD'!$B$6:$K$2098,3,0)</f>
        <v>18-401</v>
      </c>
      <c r="C1117" s="18">
        <v>678912</v>
      </c>
      <c r="D1117" s="8" t="s">
        <v>688</v>
      </c>
      <c r="E1117" s="20" t="str">
        <f>IF(VLOOKUP(C1117,'Current OBD'!$B$6:$AL$2097,23,0)="Yes","PK"," ")</f>
        <v xml:space="preserve"> </v>
      </c>
      <c r="F1117" s="20" t="str">
        <f>IF(VLOOKUP(C1117,'Current OBD'!$B$6:$AL$2097,24,0)="Yes","K"," ")</f>
        <v xml:space="preserve"> </v>
      </c>
      <c r="G1117" s="20" t="str">
        <f>IF(VLOOKUP(C1117,'Current OBD'!$B$6:$AL$2097,25,0)="Yes","1"," ")</f>
        <v xml:space="preserve"> </v>
      </c>
      <c r="H1117" s="20" t="str">
        <f>IF(VLOOKUP(C1117,'Current OBD'!$B$6:$AL$2097,26,0)="Yes","2"," ")</f>
        <v xml:space="preserve"> </v>
      </c>
      <c r="I1117" s="20" t="str">
        <f>IF(VLOOKUP(C1117,'Current OBD'!$B$6:$AL$2097,27,0)="Yes","3"," ")</f>
        <v xml:space="preserve"> </v>
      </c>
      <c r="J1117" s="20" t="str">
        <f>IF(VLOOKUP(C1117,'Current OBD'!$B$6:$AL$2097,28,0)="Yes","4"," ")</f>
        <v xml:space="preserve"> </v>
      </c>
      <c r="K1117" s="20" t="str">
        <f>IF(VLOOKUP(C1117,'Current OBD'!$B$6:$AL$2097,29,0)="Yes","5"," ")</f>
        <v xml:space="preserve"> </v>
      </c>
      <c r="L1117" s="20" t="str">
        <f>IF(VLOOKUP(C1117,'Current OBD'!$B$6:$AL$2097,30,0)="Yes","6"," ")</f>
        <v>6</v>
      </c>
      <c r="M1117" s="20" t="str">
        <f>IF(VLOOKUP(C1117,'Current OBD'!$B$6:$AL$2097,31,0)="Yes","7"," ")</f>
        <v>7</v>
      </c>
      <c r="N1117" s="20" t="str">
        <f>IF(VLOOKUP(C1117,'Current OBD'!$B$6:$AL$2097,32,0)="Yes","8"," ")</f>
        <v>8</v>
      </c>
      <c r="O1117" s="20" t="str">
        <f>IF(VLOOKUP(C1117,'Current OBD'!$B$6:$AL$2097,33,0)="Yes","9"," ")</f>
        <v xml:space="preserve"> </v>
      </c>
      <c r="P1117" s="20" t="str">
        <f>IF(VLOOKUP(C1117,'Current OBD'!$B$6:$AL$2097,34,0)="Yes","10"," ")</f>
        <v xml:space="preserve"> </v>
      </c>
      <c r="Q1117" s="20" t="str">
        <f>IF(VLOOKUP(C1117,'Current OBD'!$B$6:$AL$2097,35,0)="Yes","11"," ")</f>
        <v xml:space="preserve"> </v>
      </c>
      <c r="R1117" s="20" t="str">
        <f>IF(VLOOKUP(C1117,'Current OBD'!$B$6:$AL$2097,36,0)="Yes","12"," ")</f>
        <v xml:space="preserve"> </v>
      </c>
      <c r="S1117" s="44">
        <v>421</v>
      </c>
      <c r="T1117" s="44">
        <v>0</v>
      </c>
      <c r="U1117" s="44">
        <v>592</v>
      </c>
      <c r="V1117" s="12">
        <f t="shared" si="106"/>
        <v>0.71114864864864868</v>
      </c>
      <c r="W1117" s="12">
        <f t="shared" si="107"/>
        <v>0</v>
      </c>
      <c r="X1117" s="12">
        <f t="shared" si="103"/>
        <v>0.71114864864864868</v>
      </c>
    </row>
    <row r="1118" spans="1:24">
      <c r="A1118" s="17" t="str">
        <f>VLOOKUP(C1118,'Current OBD'!$B$6:$K$2098,4,0)</f>
        <v>Kitsap</v>
      </c>
      <c r="B1118" s="17" t="str">
        <f>VLOOKUP(C1118,'Current OBD'!$B$6:$K$2098,3,0)</f>
        <v>18-401</v>
      </c>
      <c r="C1118" s="18">
        <v>678902</v>
      </c>
      <c r="D1118" s="8" t="s">
        <v>690</v>
      </c>
      <c r="E1118" s="20" t="str">
        <f>IF(VLOOKUP(C1118,'Current OBD'!$B$6:$AL$2097,23,0)="Yes","PK"," ")</f>
        <v>PK</v>
      </c>
      <c r="F1118" s="20" t="str">
        <f>IF(VLOOKUP(C1118,'Current OBD'!$B$6:$AL$2097,24,0)="Yes","K"," ")</f>
        <v>K</v>
      </c>
      <c r="G1118" s="20" t="str">
        <f>IF(VLOOKUP(C1118,'Current OBD'!$B$6:$AL$2097,25,0)="Yes","1"," ")</f>
        <v>1</v>
      </c>
      <c r="H1118" s="20" t="str">
        <f>IF(VLOOKUP(C1118,'Current OBD'!$B$6:$AL$2097,26,0)="Yes","2"," ")</f>
        <v>2</v>
      </c>
      <c r="I1118" s="20" t="str">
        <f>IF(VLOOKUP(C1118,'Current OBD'!$B$6:$AL$2097,27,0)="Yes","3"," ")</f>
        <v>3</v>
      </c>
      <c r="J1118" s="20" t="str">
        <f>IF(VLOOKUP(C1118,'Current OBD'!$B$6:$AL$2097,28,0)="Yes","4"," ")</f>
        <v>4</v>
      </c>
      <c r="K1118" s="20" t="str">
        <f>IF(VLOOKUP(C1118,'Current OBD'!$B$6:$AL$2097,29,0)="Yes","5"," ")</f>
        <v>5</v>
      </c>
      <c r="L1118" s="20" t="str">
        <f>IF(VLOOKUP(C1118,'Current OBD'!$B$6:$AL$2097,30,0)="Yes","6"," ")</f>
        <v xml:space="preserve"> </v>
      </c>
      <c r="M1118" s="20" t="str">
        <f>IF(VLOOKUP(C1118,'Current OBD'!$B$6:$AL$2097,31,0)="Yes","7"," ")</f>
        <v xml:space="preserve"> </v>
      </c>
      <c r="N1118" s="20" t="str">
        <f>IF(VLOOKUP(C1118,'Current OBD'!$B$6:$AL$2097,32,0)="Yes","8"," ")</f>
        <v xml:space="preserve"> </v>
      </c>
      <c r="O1118" s="20" t="str">
        <f>IF(VLOOKUP(C1118,'Current OBD'!$B$6:$AL$2097,33,0)="Yes","9"," ")</f>
        <v xml:space="preserve"> </v>
      </c>
      <c r="P1118" s="20" t="str">
        <f>IF(VLOOKUP(C1118,'Current OBD'!$B$6:$AL$2097,34,0)="Yes","10"," ")</f>
        <v xml:space="preserve"> </v>
      </c>
      <c r="Q1118" s="20" t="str">
        <f>IF(VLOOKUP(C1118,'Current OBD'!$B$6:$AL$2097,35,0)="Yes","11"," ")</f>
        <v xml:space="preserve"> </v>
      </c>
      <c r="R1118" s="20" t="str">
        <f>IF(VLOOKUP(C1118,'Current OBD'!$B$6:$AL$2097,36,0)="Yes","12"," ")</f>
        <v xml:space="preserve"> </v>
      </c>
      <c r="S1118" s="44">
        <v>77</v>
      </c>
      <c r="T1118" s="44">
        <v>31</v>
      </c>
      <c r="U1118" s="44">
        <v>359</v>
      </c>
      <c r="V1118" s="12">
        <f t="shared" si="106"/>
        <v>0.21448467966573817</v>
      </c>
      <c r="W1118" s="12">
        <f t="shared" si="107"/>
        <v>8.6350974930362118E-2</v>
      </c>
      <c r="X1118" s="12">
        <f t="shared" si="103"/>
        <v>0.30083565459610029</v>
      </c>
    </row>
    <row r="1119" spans="1:24">
      <c r="A1119" s="17" t="str">
        <f>VLOOKUP(C1119,'Current OBD'!$B$6:$K$2098,4,0)</f>
        <v>Kitsap</v>
      </c>
      <c r="B1119" s="17" t="str">
        <f>VLOOKUP(C1119,'Current OBD'!$B$6:$K$2098,3,0)</f>
        <v>18-401</v>
      </c>
      <c r="C1119" s="18">
        <v>678903</v>
      </c>
      <c r="D1119" s="8" t="s">
        <v>692</v>
      </c>
      <c r="E1119" s="20" t="str">
        <f>IF(VLOOKUP(C1119,'Current OBD'!$B$6:$AL$2097,23,0)="Yes","PK"," ")</f>
        <v>PK</v>
      </c>
      <c r="F1119" s="20" t="str">
        <f>IF(VLOOKUP(C1119,'Current OBD'!$B$6:$AL$2097,24,0)="Yes","K"," ")</f>
        <v>K</v>
      </c>
      <c r="G1119" s="20" t="str">
        <f>IF(VLOOKUP(C1119,'Current OBD'!$B$6:$AL$2097,25,0)="Yes","1"," ")</f>
        <v>1</v>
      </c>
      <c r="H1119" s="20" t="str">
        <f>IF(VLOOKUP(C1119,'Current OBD'!$B$6:$AL$2097,26,0)="Yes","2"," ")</f>
        <v>2</v>
      </c>
      <c r="I1119" s="20" t="str">
        <f>IF(VLOOKUP(C1119,'Current OBD'!$B$6:$AL$2097,27,0)="Yes","3"," ")</f>
        <v>3</v>
      </c>
      <c r="J1119" s="20" t="str">
        <f>IF(VLOOKUP(C1119,'Current OBD'!$B$6:$AL$2097,28,0)="Yes","4"," ")</f>
        <v>4</v>
      </c>
      <c r="K1119" s="20" t="str">
        <f>IF(VLOOKUP(C1119,'Current OBD'!$B$6:$AL$2097,29,0)="Yes","5"," ")</f>
        <v>5</v>
      </c>
      <c r="L1119" s="20" t="str">
        <f>IF(VLOOKUP(C1119,'Current OBD'!$B$6:$AL$2097,30,0)="Yes","6"," ")</f>
        <v xml:space="preserve"> </v>
      </c>
      <c r="M1119" s="20" t="str">
        <f>IF(VLOOKUP(C1119,'Current OBD'!$B$6:$AL$2097,31,0)="Yes","7"," ")</f>
        <v xml:space="preserve"> </v>
      </c>
      <c r="N1119" s="20" t="str">
        <f>IF(VLOOKUP(C1119,'Current OBD'!$B$6:$AL$2097,32,0)="Yes","8"," ")</f>
        <v xml:space="preserve"> </v>
      </c>
      <c r="O1119" s="20" t="str">
        <f>IF(VLOOKUP(C1119,'Current OBD'!$B$6:$AL$2097,33,0)="Yes","9"," ")</f>
        <v xml:space="preserve"> </v>
      </c>
      <c r="P1119" s="20" t="str">
        <f>IF(VLOOKUP(C1119,'Current OBD'!$B$6:$AL$2097,34,0)="Yes","10"," ")</f>
        <v xml:space="preserve"> </v>
      </c>
      <c r="Q1119" s="20" t="str">
        <f>IF(VLOOKUP(C1119,'Current OBD'!$B$6:$AL$2097,35,0)="Yes","11"," ")</f>
        <v xml:space="preserve"> </v>
      </c>
      <c r="R1119" s="20" t="str">
        <f>IF(VLOOKUP(C1119,'Current OBD'!$B$6:$AL$2097,36,0)="Yes","12"," ")</f>
        <v xml:space="preserve"> </v>
      </c>
      <c r="S1119" s="44">
        <v>112</v>
      </c>
      <c r="T1119" s="44">
        <v>45</v>
      </c>
      <c r="U1119" s="44">
        <v>467</v>
      </c>
      <c r="V1119" s="12">
        <f t="shared" si="106"/>
        <v>0.2398286937901499</v>
      </c>
      <c r="W1119" s="12">
        <f t="shared" si="107"/>
        <v>9.6359743040685231E-2</v>
      </c>
      <c r="X1119" s="12">
        <f t="shared" si="103"/>
        <v>0.3361884368308351</v>
      </c>
    </row>
    <row r="1120" spans="1:24">
      <c r="A1120" s="17" t="str">
        <f>VLOOKUP(C1120,'Current OBD'!$B$6:$K$2098,4,0)</f>
        <v>Kitsap</v>
      </c>
      <c r="B1120" s="17" t="str">
        <f>VLOOKUP(C1120,'Current OBD'!$B$6:$K$2098,3,0)</f>
        <v>18-401</v>
      </c>
      <c r="C1120" s="18">
        <v>678910</v>
      </c>
      <c r="D1120" s="8" t="s">
        <v>694</v>
      </c>
      <c r="E1120" s="20" t="str">
        <f>IF(VLOOKUP(C1120,'Current OBD'!$B$6:$AL$2097,23,0)="Yes","PK"," ")</f>
        <v xml:space="preserve"> </v>
      </c>
      <c r="F1120" s="20" t="str">
        <f>IF(VLOOKUP(C1120,'Current OBD'!$B$6:$AL$2097,24,0)="Yes","K"," ")</f>
        <v xml:space="preserve"> </v>
      </c>
      <c r="G1120" s="20" t="str">
        <f>IF(VLOOKUP(C1120,'Current OBD'!$B$6:$AL$2097,25,0)="Yes","1"," ")</f>
        <v xml:space="preserve"> </v>
      </c>
      <c r="H1120" s="20" t="str">
        <f>IF(VLOOKUP(C1120,'Current OBD'!$B$6:$AL$2097,26,0)="Yes","2"," ")</f>
        <v xml:space="preserve"> </v>
      </c>
      <c r="I1120" s="20" t="str">
        <f>IF(VLOOKUP(C1120,'Current OBD'!$B$6:$AL$2097,27,0)="Yes","3"," ")</f>
        <v xml:space="preserve"> </v>
      </c>
      <c r="J1120" s="20" t="str">
        <f>IF(VLOOKUP(C1120,'Current OBD'!$B$6:$AL$2097,28,0)="Yes","4"," ")</f>
        <v xml:space="preserve"> </v>
      </c>
      <c r="K1120" s="20" t="str">
        <f>IF(VLOOKUP(C1120,'Current OBD'!$B$6:$AL$2097,29,0)="Yes","5"," ")</f>
        <v xml:space="preserve"> </v>
      </c>
      <c r="L1120" s="20" t="str">
        <f>IF(VLOOKUP(C1120,'Current OBD'!$B$6:$AL$2097,30,0)="Yes","6"," ")</f>
        <v>6</v>
      </c>
      <c r="M1120" s="20" t="str">
        <f>IF(VLOOKUP(C1120,'Current OBD'!$B$6:$AL$2097,31,0)="Yes","7"," ")</f>
        <v>7</v>
      </c>
      <c r="N1120" s="20" t="str">
        <f>IF(VLOOKUP(C1120,'Current OBD'!$B$6:$AL$2097,32,0)="Yes","8"," ")</f>
        <v>8</v>
      </c>
      <c r="O1120" s="20" t="str">
        <f>IF(VLOOKUP(C1120,'Current OBD'!$B$6:$AL$2097,33,0)="Yes","9"," ")</f>
        <v>9</v>
      </c>
      <c r="P1120" s="20" t="str">
        <f>IF(VLOOKUP(C1120,'Current OBD'!$B$6:$AL$2097,34,0)="Yes","10"," ")</f>
        <v>10</v>
      </c>
      <c r="Q1120" s="20" t="str">
        <f>IF(VLOOKUP(C1120,'Current OBD'!$B$6:$AL$2097,35,0)="Yes","11"," ")</f>
        <v>11</v>
      </c>
      <c r="R1120" s="20" t="str">
        <f>IF(VLOOKUP(C1120,'Current OBD'!$B$6:$AL$2097,36,0)="Yes","12"," ")</f>
        <v>12</v>
      </c>
      <c r="S1120" s="44">
        <v>131</v>
      </c>
      <c r="T1120" s="44">
        <v>84</v>
      </c>
      <c r="U1120" s="44">
        <v>989</v>
      </c>
      <c r="V1120" s="12">
        <f t="shared" si="106"/>
        <v>0.13245702730030334</v>
      </c>
      <c r="W1120" s="12">
        <f t="shared" si="107"/>
        <v>8.4934277047522752E-2</v>
      </c>
      <c r="X1120" s="12">
        <f t="shared" si="103"/>
        <v>0.21739130434782608</v>
      </c>
    </row>
    <row r="1121" spans="1:24">
      <c r="A1121" s="17" t="str">
        <f>VLOOKUP(C1121,'Current OBD'!$B$6:$K$2098,4,0)</f>
        <v>Kitsap</v>
      </c>
      <c r="B1121" s="17" t="str">
        <f>VLOOKUP(C1121,'Current OBD'!$B$6:$K$2098,3,0)</f>
        <v>18-401</v>
      </c>
      <c r="C1121" s="18">
        <v>678915</v>
      </c>
      <c r="D1121" s="8" t="s">
        <v>696</v>
      </c>
      <c r="E1121" s="20" t="str">
        <f>IF(VLOOKUP(C1121,'Current OBD'!$B$6:$AL$2097,23,0)="Yes","PK"," ")</f>
        <v xml:space="preserve"> </v>
      </c>
      <c r="F1121" s="20" t="str">
        <f>IF(VLOOKUP(C1121,'Current OBD'!$B$6:$AL$2097,24,0)="Yes","K"," ")</f>
        <v xml:space="preserve"> </v>
      </c>
      <c r="G1121" s="20" t="str">
        <f>IF(VLOOKUP(C1121,'Current OBD'!$B$6:$AL$2097,25,0)="Yes","1"," ")</f>
        <v xml:space="preserve"> </v>
      </c>
      <c r="H1121" s="20" t="str">
        <f>IF(VLOOKUP(C1121,'Current OBD'!$B$6:$AL$2097,26,0)="Yes","2"," ")</f>
        <v xml:space="preserve"> </v>
      </c>
      <c r="I1121" s="20" t="str">
        <f>IF(VLOOKUP(C1121,'Current OBD'!$B$6:$AL$2097,27,0)="Yes","3"," ")</f>
        <v xml:space="preserve"> </v>
      </c>
      <c r="J1121" s="20" t="str">
        <f>IF(VLOOKUP(C1121,'Current OBD'!$B$6:$AL$2097,28,0)="Yes","4"," ")</f>
        <v xml:space="preserve"> </v>
      </c>
      <c r="K1121" s="20" t="str">
        <f>IF(VLOOKUP(C1121,'Current OBD'!$B$6:$AL$2097,29,0)="Yes","5"," ")</f>
        <v xml:space="preserve"> </v>
      </c>
      <c r="L1121" s="20" t="str">
        <f>IF(VLOOKUP(C1121,'Current OBD'!$B$6:$AL$2097,30,0)="Yes","6"," ")</f>
        <v xml:space="preserve"> </v>
      </c>
      <c r="M1121" s="20" t="str">
        <f>IF(VLOOKUP(C1121,'Current OBD'!$B$6:$AL$2097,31,0)="Yes","7"," ")</f>
        <v xml:space="preserve"> </v>
      </c>
      <c r="N1121" s="20" t="str">
        <f>IF(VLOOKUP(C1121,'Current OBD'!$B$6:$AL$2097,32,0)="Yes","8"," ")</f>
        <v xml:space="preserve"> </v>
      </c>
      <c r="O1121" s="20" t="str">
        <f>IF(VLOOKUP(C1121,'Current OBD'!$B$6:$AL$2097,33,0)="Yes","9"," ")</f>
        <v>9</v>
      </c>
      <c r="P1121" s="20" t="str">
        <f>IF(VLOOKUP(C1121,'Current OBD'!$B$6:$AL$2097,34,0)="Yes","10"," ")</f>
        <v>10</v>
      </c>
      <c r="Q1121" s="20" t="str">
        <f>IF(VLOOKUP(C1121,'Current OBD'!$B$6:$AL$2097,35,0)="Yes","11"," ")</f>
        <v>11</v>
      </c>
      <c r="R1121" s="20" t="str">
        <f>IF(VLOOKUP(C1121,'Current OBD'!$B$6:$AL$2097,36,0)="Yes","12"," ")</f>
        <v>12</v>
      </c>
      <c r="S1121" s="44">
        <v>258</v>
      </c>
      <c r="T1121" s="44">
        <v>110</v>
      </c>
      <c r="U1121" s="44">
        <v>1176</v>
      </c>
      <c r="V1121" s="12">
        <f t="shared" si="106"/>
        <v>0.21938775510204081</v>
      </c>
      <c r="W1121" s="12">
        <f t="shared" si="107"/>
        <v>9.3537414965986401E-2</v>
      </c>
      <c r="X1121" s="12">
        <f t="shared" si="103"/>
        <v>0.31292517006802723</v>
      </c>
    </row>
    <row r="1122" spans="1:24">
      <c r="A1122" s="17" t="str">
        <f>VLOOKUP(C1122,'Current OBD'!$B$6:$K$2098,4,0)</f>
        <v>Kitsap</v>
      </c>
      <c r="B1122" s="17" t="str">
        <f>VLOOKUP(C1122,'Current OBD'!$B$6:$K$2098,3,0)</f>
        <v>18-401</v>
      </c>
      <c r="C1122" s="18">
        <v>678904</v>
      </c>
      <c r="D1122" s="8" t="s">
        <v>698</v>
      </c>
      <c r="E1122" s="20" t="str">
        <f>IF(VLOOKUP(C1122,'Current OBD'!$B$6:$AL$2097,23,0)="Yes","PK"," ")</f>
        <v>PK</v>
      </c>
      <c r="F1122" s="20" t="str">
        <f>IF(VLOOKUP(C1122,'Current OBD'!$B$6:$AL$2097,24,0)="Yes","K"," ")</f>
        <v>K</v>
      </c>
      <c r="G1122" s="20" t="str">
        <f>IF(VLOOKUP(C1122,'Current OBD'!$B$6:$AL$2097,25,0)="Yes","1"," ")</f>
        <v>1</v>
      </c>
      <c r="H1122" s="20" t="str">
        <f>IF(VLOOKUP(C1122,'Current OBD'!$B$6:$AL$2097,26,0)="Yes","2"," ")</f>
        <v>2</v>
      </c>
      <c r="I1122" s="20" t="str">
        <f>IF(VLOOKUP(C1122,'Current OBD'!$B$6:$AL$2097,27,0)="Yes","3"," ")</f>
        <v>3</v>
      </c>
      <c r="J1122" s="20" t="str">
        <f>IF(VLOOKUP(C1122,'Current OBD'!$B$6:$AL$2097,28,0)="Yes","4"," ")</f>
        <v>4</v>
      </c>
      <c r="K1122" s="20" t="str">
        <f>IF(VLOOKUP(C1122,'Current OBD'!$B$6:$AL$2097,29,0)="Yes","5"," ")</f>
        <v>5</v>
      </c>
      <c r="L1122" s="20" t="str">
        <f>IF(VLOOKUP(C1122,'Current OBD'!$B$6:$AL$2097,30,0)="Yes","6"," ")</f>
        <v xml:space="preserve"> </v>
      </c>
      <c r="M1122" s="20" t="str">
        <f>IF(VLOOKUP(C1122,'Current OBD'!$B$6:$AL$2097,31,0)="Yes","7"," ")</f>
        <v xml:space="preserve"> </v>
      </c>
      <c r="N1122" s="20" t="str">
        <f>IF(VLOOKUP(C1122,'Current OBD'!$B$6:$AL$2097,32,0)="Yes","8"," ")</f>
        <v xml:space="preserve"> </v>
      </c>
      <c r="O1122" s="20" t="str">
        <f>IF(VLOOKUP(C1122,'Current OBD'!$B$6:$AL$2097,33,0)="Yes","9"," ")</f>
        <v xml:space="preserve"> </v>
      </c>
      <c r="P1122" s="20" t="str">
        <f>IF(VLOOKUP(C1122,'Current OBD'!$B$6:$AL$2097,34,0)="Yes","10"," ")</f>
        <v xml:space="preserve"> </v>
      </c>
      <c r="Q1122" s="20" t="str">
        <f>IF(VLOOKUP(C1122,'Current OBD'!$B$6:$AL$2097,35,0)="Yes","11"," ")</f>
        <v xml:space="preserve"> </v>
      </c>
      <c r="R1122" s="20" t="str">
        <f>IF(VLOOKUP(C1122,'Current OBD'!$B$6:$AL$2097,36,0)="Yes","12"," ")</f>
        <v xml:space="preserve"> </v>
      </c>
      <c r="S1122" s="44">
        <v>302</v>
      </c>
      <c r="T1122" s="44">
        <v>0</v>
      </c>
      <c r="U1122" s="44">
        <v>437</v>
      </c>
      <c r="V1122" s="12">
        <f t="shared" si="106"/>
        <v>0.69107551487414187</v>
      </c>
      <c r="W1122" s="12">
        <f t="shared" si="107"/>
        <v>0</v>
      </c>
      <c r="X1122" s="12">
        <f t="shared" si="103"/>
        <v>0.69107551487414187</v>
      </c>
    </row>
    <row r="1123" spans="1:24">
      <c r="A1123" s="17" t="str">
        <f>VLOOKUP(C1123,'Current OBD'!$B$6:$K$2098,4,0)</f>
        <v>Kitsap</v>
      </c>
      <c r="B1123" s="17" t="str">
        <f>VLOOKUP(C1123,'Current OBD'!$B$6:$K$2098,3,0)</f>
        <v>18-401</v>
      </c>
      <c r="C1123" s="18">
        <v>678913</v>
      </c>
      <c r="D1123" s="8" t="s">
        <v>700</v>
      </c>
      <c r="E1123" s="20" t="str">
        <f>IF(VLOOKUP(C1123,'Current OBD'!$B$6:$AL$2097,23,0)="Yes","PK"," ")</f>
        <v xml:space="preserve"> </v>
      </c>
      <c r="F1123" s="20" t="str">
        <f>IF(VLOOKUP(C1123,'Current OBD'!$B$6:$AL$2097,24,0)="Yes","K"," ")</f>
        <v xml:space="preserve"> </v>
      </c>
      <c r="G1123" s="20" t="str">
        <f>IF(VLOOKUP(C1123,'Current OBD'!$B$6:$AL$2097,25,0)="Yes","1"," ")</f>
        <v xml:space="preserve"> </v>
      </c>
      <c r="H1123" s="20" t="str">
        <f>IF(VLOOKUP(C1123,'Current OBD'!$B$6:$AL$2097,26,0)="Yes","2"," ")</f>
        <v xml:space="preserve"> </v>
      </c>
      <c r="I1123" s="20" t="str">
        <f>IF(VLOOKUP(C1123,'Current OBD'!$B$6:$AL$2097,27,0)="Yes","3"," ")</f>
        <v xml:space="preserve"> </v>
      </c>
      <c r="J1123" s="20" t="str">
        <f>IF(VLOOKUP(C1123,'Current OBD'!$B$6:$AL$2097,28,0)="Yes","4"," ")</f>
        <v xml:space="preserve"> </v>
      </c>
      <c r="K1123" s="20" t="str">
        <f>IF(VLOOKUP(C1123,'Current OBD'!$B$6:$AL$2097,29,0)="Yes","5"," ")</f>
        <v xml:space="preserve"> </v>
      </c>
      <c r="L1123" s="20" t="str">
        <f>IF(VLOOKUP(C1123,'Current OBD'!$B$6:$AL$2097,30,0)="Yes","6"," ")</f>
        <v>6</v>
      </c>
      <c r="M1123" s="20" t="str">
        <f>IF(VLOOKUP(C1123,'Current OBD'!$B$6:$AL$2097,31,0)="Yes","7"," ")</f>
        <v>7</v>
      </c>
      <c r="N1123" s="20" t="str">
        <f>IF(VLOOKUP(C1123,'Current OBD'!$B$6:$AL$2097,32,0)="Yes","8"," ")</f>
        <v>8</v>
      </c>
      <c r="O1123" s="20" t="str">
        <f>IF(VLOOKUP(C1123,'Current OBD'!$B$6:$AL$2097,33,0)="Yes","9"," ")</f>
        <v xml:space="preserve"> </v>
      </c>
      <c r="P1123" s="20" t="str">
        <f>IF(VLOOKUP(C1123,'Current OBD'!$B$6:$AL$2097,34,0)="Yes","10"," ")</f>
        <v xml:space="preserve"> </v>
      </c>
      <c r="Q1123" s="20" t="str">
        <f>IF(VLOOKUP(C1123,'Current OBD'!$B$6:$AL$2097,35,0)="Yes","11"," ")</f>
        <v xml:space="preserve"> </v>
      </c>
      <c r="R1123" s="20" t="str">
        <f>IF(VLOOKUP(C1123,'Current OBD'!$B$6:$AL$2097,36,0)="Yes","12"," ")</f>
        <v xml:space="preserve"> </v>
      </c>
      <c r="S1123" s="44">
        <v>128</v>
      </c>
      <c r="T1123" s="44">
        <v>77</v>
      </c>
      <c r="U1123" s="44">
        <v>739</v>
      </c>
      <c r="V1123" s="12">
        <f t="shared" si="106"/>
        <v>0.17320703653585928</v>
      </c>
      <c r="W1123" s="12">
        <f t="shared" si="107"/>
        <v>0.10419485791610285</v>
      </c>
      <c r="X1123" s="12">
        <f t="shared" si="103"/>
        <v>0.27740189445196212</v>
      </c>
    </row>
    <row r="1124" spans="1:24">
      <c r="A1124" s="17" t="str">
        <f>VLOOKUP(C1124,'Current OBD'!$B$6:$K$2098,4,0)</f>
        <v>Kitsap</v>
      </c>
      <c r="B1124" s="17" t="str">
        <f>VLOOKUP(C1124,'Current OBD'!$B$6:$K$2098,3,0)</f>
        <v>18-401</v>
      </c>
      <c r="C1124" s="18">
        <v>678907</v>
      </c>
      <c r="D1124" s="8" t="s">
        <v>702</v>
      </c>
      <c r="E1124" s="20" t="str">
        <f>IF(VLOOKUP(C1124,'Current OBD'!$B$6:$AL$2097,23,0)="Yes","PK"," ")</f>
        <v>PK</v>
      </c>
      <c r="F1124" s="20" t="str">
        <f>IF(VLOOKUP(C1124,'Current OBD'!$B$6:$AL$2097,24,0)="Yes","K"," ")</f>
        <v>K</v>
      </c>
      <c r="G1124" s="20" t="str">
        <f>IF(VLOOKUP(C1124,'Current OBD'!$B$6:$AL$2097,25,0)="Yes","1"," ")</f>
        <v>1</v>
      </c>
      <c r="H1124" s="20" t="str">
        <f>IF(VLOOKUP(C1124,'Current OBD'!$B$6:$AL$2097,26,0)="Yes","2"," ")</f>
        <v>2</v>
      </c>
      <c r="I1124" s="20" t="str">
        <f>IF(VLOOKUP(C1124,'Current OBD'!$B$6:$AL$2097,27,0)="Yes","3"," ")</f>
        <v>3</v>
      </c>
      <c r="J1124" s="20" t="str">
        <f>IF(VLOOKUP(C1124,'Current OBD'!$B$6:$AL$2097,28,0)="Yes","4"," ")</f>
        <v>4</v>
      </c>
      <c r="K1124" s="20" t="str">
        <f>IF(VLOOKUP(C1124,'Current OBD'!$B$6:$AL$2097,29,0)="Yes","5"," ")</f>
        <v>5</v>
      </c>
      <c r="L1124" s="20" t="str">
        <f>IF(VLOOKUP(C1124,'Current OBD'!$B$6:$AL$2097,30,0)="Yes","6"," ")</f>
        <v xml:space="preserve"> </v>
      </c>
      <c r="M1124" s="20" t="str">
        <f>IF(VLOOKUP(C1124,'Current OBD'!$B$6:$AL$2097,31,0)="Yes","7"," ")</f>
        <v xml:space="preserve"> </v>
      </c>
      <c r="N1124" s="20" t="str">
        <f>IF(VLOOKUP(C1124,'Current OBD'!$B$6:$AL$2097,32,0)="Yes","8"," ")</f>
        <v xml:space="preserve"> </v>
      </c>
      <c r="O1124" s="20" t="str">
        <f>IF(VLOOKUP(C1124,'Current OBD'!$B$6:$AL$2097,33,0)="Yes","9"," ")</f>
        <v xml:space="preserve"> </v>
      </c>
      <c r="P1124" s="20" t="str">
        <f>IF(VLOOKUP(C1124,'Current OBD'!$B$6:$AL$2097,34,0)="Yes","10"," ")</f>
        <v xml:space="preserve"> </v>
      </c>
      <c r="Q1124" s="20" t="str">
        <f>IF(VLOOKUP(C1124,'Current OBD'!$B$6:$AL$2097,35,0)="Yes","11"," ")</f>
        <v xml:space="preserve"> </v>
      </c>
      <c r="R1124" s="20" t="str">
        <f>IF(VLOOKUP(C1124,'Current OBD'!$B$6:$AL$2097,36,0)="Yes","12"," ")</f>
        <v xml:space="preserve"> </v>
      </c>
      <c r="S1124" s="44">
        <v>93</v>
      </c>
      <c r="T1124" s="44">
        <v>38</v>
      </c>
      <c r="U1124" s="44">
        <v>434</v>
      </c>
      <c r="V1124" s="12">
        <f t="shared" si="106"/>
        <v>0.21428571428571427</v>
      </c>
      <c r="W1124" s="12">
        <f t="shared" si="107"/>
        <v>8.755760368663594E-2</v>
      </c>
      <c r="X1124" s="12">
        <f t="shared" si="103"/>
        <v>0.30184331797235026</v>
      </c>
    </row>
    <row r="1125" spans="1:24">
      <c r="A1125" s="17" t="str">
        <f>VLOOKUP(C1125,'Current OBD'!$B$6:$K$2098,4,0)</f>
        <v>Kitsap</v>
      </c>
      <c r="B1125" s="17" t="str">
        <f>VLOOKUP(C1125,'Current OBD'!$B$6:$K$2098,3,0)</f>
        <v>18-401</v>
      </c>
      <c r="C1125" s="18">
        <v>678906</v>
      </c>
      <c r="D1125" s="8" t="s">
        <v>704</v>
      </c>
      <c r="E1125" s="20" t="str">
        <f>IF(VLOOKUP(C1125,'Current OBD'!$B$6:$AL$2097,23,0)="Yes","PK"," ")</f>
        <v>PK</v>
      </c>
      <c r="F1125" s="20" t="str">
        <f>IF(VLOOKUP(C1125,'Current OBD'!$B$6:$AL$2097,24,0)="Yes","K"," ")</f>
        <v>K</v>
      </c>
      <c r="G1125" s="20" t="str">
        <f>IF(VLOOKUP(C1125,'Current OBD'!$B$6:$AL$2097,25,0)="Yes","1"," ")</f>
        <v>1</v>
      </c>
      <c r="H1125" s="20" t="str">
        <f>IF(VLOOKUP(C1125,'Current OBD'!$B$6:$AL$2097,26,0)="Yes","2"," ")</f>
        <v>2</v>
      </c>
      <c r="I1125" s="20" t="str">
        <f>IF(VLOOKUP(C1125,'Current OBD'!$B$6:$AL$2097,27,0)="Yes","3"," ")</f>
        <v>3</v>
      </c>
      <c r="J1125" s="20" t="str">
        <f>IF(VLOOKUP(C1125,'Current OBD'!$B$6:$AL$2097,28,0)="Yes","4"," ")</f>
        <v>4</v>
      </c>
      <c r="K1125" s="20" t="str">
        <f>IF(VLOOKUP(C1125,'Current OBD'!$B$6:$AL$2097,29,0)="Yes","5"," ")</f>
        <v>5</v>
      </c>
      <c r="L1125" s="20" t="str">
        <f>IF(VLOOKUP(C1125,'Current OBD'!$B$6:$AL$2097,30,0)="Yes","6"," ")</f>
        <v xml:space="preserve"> </v>
      </c>
      <c r="M1125" s="20" t="str">
        <f>IF(VLOOKUP(C1125,'Current OBD'!$B$6:$AL$2097,31,0)="Yes","7"," ")</f>
        <v xml:space="preserve"> </v>
      </c>
      <c r="N1125" s="20" t="str">
        <f>IF(VLOOKUP(C1125,'Current OBD'!$B$6:$AL$2097,32,0)="Yes","8"," ")</f>
        <v xml:space="preserve"> </v>
      </c>
      <c r="O1125" s="20" t="str">
        <f>IF(VLOOKUP(C1125,'Current OBD'!$B$6:$AL$2097,33,0)="Yes","9"," ")</f>
        <v xml:space="preserve"> </v>
      </c>
      <c r="P1125" s="20" t="str">
        <f>IF(VLOOKUP(C1125,'Current OBD'!$B$6:$AL$2097,34,0)="Yes","10"," ")</f>
        <v xml:space="preserve"> </v>
      </c>
      <c r="Q1125" s="20" t="str">
        <f>IF(VLOOKUP(C1125,'Current OBD'!$B$6:$AL$2097,35,0)="Yes","11"," ")</f>
        <v xml:space="preserve"> </v>
      </c>
      <c r="R1125" s="20" t="str">
        <f>IF(VLOOKUP(C1125,'Current OBD'!$B$6:$AL$2097,36,0)="Yes","12"," ")</f>
        <v xml:space="preserve"> </v>
      </c>
      <c r="S1125" s="44">
        <v>74</v>
      </c>
      <c r="T1125" s="44">
        <v>33</v>
      </c>
      <c r="U1125" s="44">
        <v>405</v>
      </c>
      <c r="V1125" s="12">
        <f t="shared" si="106"/>
        <v>0.18271604938271604</v>
      </c>
      <c r="W1125" s="12">
        <f t="shared" si="107"/>
        <v>8.1481481481481488E-2</v>
      </c>
      <c r="X1125" s="12">
        <f t="shared" si="103"/>
        <v>0.26419753086419751</v>
      </c>
    </row>
    <row r="1126" spans="1:24">
      <c r="A1126" s="17" t="str">
        <f>VLOOKUP(C1126,'Current OBD'!$B$6:$K$2098,4,0)</f>
        <v>Kitsap</v>
      </c>
      <c r="B1126" s="17" t="str">
        <f>VLOOKUP(C1126,'Current OBD'!$B$6:$K$2098,3,0)</f>
        <v>18-401</v>
      </c>
      <c r="C1126" s="18">
        <v>678909</v>
      </c>
      <c r="D1126" s="8" t="s">
        <v>706</v>
      </c>
      <c r="E1126" s="20" t="str">
        <f>IF(VLOOKUP(C1126,'Current OBD'!$B$6:$AL$2097,23,0)="Yes","PK"," ")</f>
        <v xml:space="preserve"> </v>
      </c>
      <c r="F1126" s="20" t="str">
        <f>IF(VLOOKUP(C1126,'Current OBD'!$B$6:$AL$2097,24,0)="Yes","K"," ")</f>
        <v>K</v>
      </c>
      <c r="G1126" s="20" t="str">
        <f>IF(VLOOKUP(C1126,'Current OBD'!$B$6:$AL$2097,25,0)="Yes","1"," ")</f>
        <v>1</v>
      </c>
      <c r="H1126" s="20" t="str">
        <f>IF(VLOOKUP(C1126,'Current OBD'!$B$6:$AL$2097,26,0)="Yes","2"," ")</f>
        <v>2</v>
      </c>
      <c r="I1126" s="20" t="str">
        <f>IF(VLOOKUP(C1126,'Current OBD'!$B$6:$AL$2097,27,0)="Yes","3"," ")</f>
        <v>3</v>
      </c>
      <c r="J1126" s="20" t="str">
        <f>IF(VLOOKUP(C1126,'Current OBD'!$B$6:$AL$2097,28,0)="Yes","4"," ")</f>
        <v>4</v>
      </c>
      <c r="K1126" s="20" t="str">
        <f>IF(VLOOKUP(C1126,'Current OBD'!$B$6:$AL$2097,29,0)="Yes","5"," ")</f>
        <v>5</v>
      </c>
      <c r="L1126" s="20" t="str">
        <f>IF(VLOOKUP(C1126,'Current OBD'!$B$6:$AL$2097,30,0)="Yes","6"," ")</f>
        <v xml:space="preserve"> </v>
      </c>
      <c r="M1126" s="20" t="str">
        <f>IF(VLOOKUP(C1126,'Current OBD'!$B$6:$AL$2097,31,0)="Yes","7"," ")</f>
        <v xml:space="preserve"> </v>
      </c>
      <c r="N1126" s="20" t="str">
        <f>IF(VLOOKUP(C1126,'Current OBD'!$B$6:$AL$2097,32,0)="Yes","8"," ")</f>
        <v xml:space="preserve"> </v>
      </c>
      <c r="O1126" s="20" t="str">
        <f>IF(VLOOKUP(C1126,'Current OBD'!$B$6:$AL$2097,33,0)="Yes","9"," ")</f>
        <v xml:space="preserve"> </v>
      </c>
      <c r="P1126" s="20" t="str">
        <f>IF(VLOOKUP(C1126,'Current OBD'!$B$6:$AL$2097,34,0)="Yes","10"," ")</f>
        <v xml:space="preserve"> </v>
      </c>
      <c r="Q1126" s="20" t="str">
        <f>IF(VLOOKUP(C1126,'Current OBD'!$B$6:$AL$2097,35,0)="Yes","11"," ")</f>
        <v xml:space="preserve"> </v>
      </c>
      <c r="R1126" s="20" t="str">
        <f>IF(VLOOKUP(C1126,'Current OBD'!$B$6:$AL$2097,36,0)="Yes","12"," ")</f>
        <v xml:space="preserve"> </v>
      </c>
      <c r="S1126" s="44">
        <v>256</v>
      </c>
      <c r="T1126" s="44">
        <v>0</v>
      </c>
      <c r="U1126" s="44">
        <v>391</v>
      </c>
      <c r="V1126" s="12">
        <f t="shared" si="106"/>
        <v>0.65473145780051156</v>
      </c>
      <c r="W1126" s="12">
        <f t="shared" si="107"/>
        <v>0</v>
      </c>
      <c r="X1126" s="12">
        <f t="shared" si="103"/>
        <v>0.65473145780051156</v>
      </c>
    </row>
    <row r="1127" spans="1:24">
      <c r="A1127" s="26" t="s">
        <v>210</v>
      </c>
      <c r="B1127" s="26" t="s">
        <v>4431</v>
      </c>
      <c r="C1127" s="10">
        <v>159930</v>
      </c>
      <c r="D1127" s="13" t="s">
        <v>4430</v>
      </c>
      <c r="E1127" s="19"/>
      <c r="F1127" s="19"/>
      <c r="G1127" s="19"/>
      <c r="H1127" s="19"/>
      <c r="I1127" s="19"/>
      <c r="J1127" s="19"/>
      <c r="K1127" s="19"/>
      <c r="L1127" s="19"/>
      <c r="M1127" s="19"/>
      <c r="N1127" s="19"/>
      <c r="O1127" s="19"/>
      <c r="P1127" s="19"/>
      <c r="Q1127" s="19"/>
      <c r="R1127" s="19"/>
      <c r="S1127" s="43">
        <v>3241</v>
      </c>
      <c r="T1127" s="43">
        <v>521</v>
      </c>
      <c r="U1127" s="43">
        <v>9461</v>
      </c>
      <c r="V1127" s="14"/>
      <c r="W1127" s="14"/>
      <c r="X1127" s="14">
        <f t="shared" si="103"/>
        <v>0.39763238558291936</v>
      </c>
    </row>
    <row r="1128" spans="1:24">
      <c r="A1128" s="17" t="str">
        <f>VLOOKUP(C1128,'Current OBD'!$B$6:$K$2098,4,0)</f>
        <v>Kitsap</v>
      </c>
      <c r="B1128" s="17" t="str">
        <f>VLOOKUP(C1128,'Current OBD'!$B$6:$K$2098,3,0)</f>
        <v>18-402</v>
      </c>
      <c r="C1128" s="18">
        <v>661722</v>
      </c>
      <c r="D1128" s="8" t="s">
        <v>4432</v>
      </c>
      <c r="E1128" s="20" t="str">
        <f>IF(VLOOKUP(C1128,'Current OBD'!$B$6:$AL$2097,23,0)="Yes","PK"," ")</f>
        <v xml:space="preserve"> </v>
      </c>
      <c r="F1128" s="20" t="str">
        <f>IF(VLOOKUP(C1128,'Current OBD'!$B$6:$AL$2097,24,0)="Yes","K"," ")</f>
        <v>K</v>
      </c>
      <c r="G1128" s="20" t="str">
        <f>IF(VLOOKUP(C1128,'Current OBD'!$B$6:$AL$2097,25,0)="Yes","1"," ")</f>
        <v>1</v>
      </c>
      <c r="H1128" s="20" t="str">
        <f>IF(VLOOKUP(C1128,'Current OBD'!$B$6:$AL$2097,26,0)="Yes","2"," ")</f>
        <v>2</v>
      </c>
      <c r="I1128" s="20" t="str">
        <f>IF(VLOOKUP(C1128,'Current OBD'!$B$6:$AL$2097,27,0)="Yes","3"," ")</f>
        <v>3</v>
      </c>
      <c r="J1128" s="20" t="str">
        <f>IF(VLOOKUP(C1128,'Current OBD'!$B$6:$AL$2097,28,0)="Yes","4"," ")</f>
        <v>4</v>
      </c>
      <c r="K1128" s="20" t="str">
        <f>IF(VLOOKUP(C1128,'Current OBD'!$B$6:$AL$2097,29,0)="Yes","5"," ")</f>
        <v>5</v>
      </c>
      <c r="L1128" s="20" t="str">
        <f>IF(VLOOKUP(C1128,'Current OBD'!$B$6:$AL$2097,30,0)="Yes","6"," ")</f>
        <v xml:space="preserve"> </v>
      </c>
      <c r="M1128" s="20" t="str">
        <f>IF(VLOOKUP(C1128,'Current OBD'!$B$6:$AL$2097,31,0)="Yes","7"," ")</f>
        <v xml:space="preserve"> </v>
      </c>
      <c r="N1128" s="20" t="str">
        <f>IF(VLOOKUP(C1128,'Current OBD'!$B$6:$AL$2097,32,0)="Yes","8"," ")</f>
        <v xml:space="preserve"> </v>
      </c>
      <c r="O1128" s="20" t="str">
        <f>IF(VLOOKUP(C1128,'Current OBD'!$B$6:$AL$2097,33,0)="Yes","9"," ")</f>
        <v xml:space="preserve"> </v>
      </c>
      <c r="P1128" s="20" t="str">
        <f>IF(VLOOKUP(C1128,'Current OBD'!$B$6:$AL$2097,34,0)="Yes","10"," ")</f>
        <v xml:space="preserve"> </v>
      </c>
      <c r="Q1128" s="20" t="str">
        <f>IF(VLOOKUP(C1128,'Current OBD'!$B$6:$AL$2097,35,0)="Yes","11"," ")</f>
        <v xml:space="preserve"> </v>
      </c>
      <c r="R1128" s="20" t="str">
        <f>IF(VLOOKUP(C1128,'Current OBD'!$B$6:$AL$2097,36,0)="Yes","12"," ")</f>
        <v xml:space="preserve"> </v>
      </c>
      <c r="S1128" s="44">
        <v>128</v>
      </c>
      <c r="T1128" s="44">
        <v>28</v>
      </c>
      <c r="U1128" s="44">
        <v>486</v>
      </c>
      <c r="V1128" s="12">
        <f t="shared" ref="V1128:V1143" si="108">S1128/U1128</f>
        <v>0.26337448559670784</v>
      </c>
      <c r="W1128" s="12">
        <f t="shared" ref="W1128:W1143" si="109">T1128/U1128</f>
        <v>5.7613168724279837E-2</v>
      </c>
      <c r="X1128" s="12">
        <f t="shared" si="103"/>
        <v>0.32098765432098764</v>
      </c>
    </row>
    <row r="1129" spans="1:24">
      <c r="A1129" s="17" t="str">
        <f>VLOOKUP(C1129,'Current OBD'!$B$6:$K$2098,4,0)</f>
        <v>Kitsap</v>
      </c>
      <c r="B1129" s="17" t="str">
        <f>VLOOKUP(C1129,'Current OBD'!$B$6:$K$2098,3,0)</f>
        <v>18-402</v>
      </c>
      <c r="C1129" s="18">
        <v>661718</v>
      </c>
      <c r="D1129" s="8" t="s">
        <v>4436</v>
      </c>
      <c r="E1129" s="20" t="str">
        <f>IF(VLOOKUP(C1129,'Current OBD'!$B$6:$AL$2097,23,0)="Yes","PK"," ")</f>
        <v xml:space="preserve"> </v>
      </c>
      <c r="F1129" s="20" t="str">
        <f>IF(VLOOKUP(C1129,'Current OBD'!$B$6:$AL$2097,24,0)="Yes","K"," ")</f>
        <v xml:space="preserve"> </v>
      </c>
      <c r="G1129" s="20" t="str">
        <f>IF(VLOOKUP(C1129,'Current OBD'!$B$6:$AL$2097,25,0)="Yes","1"," ")</f>
        <v xml:space="preserve"> </v>
      </c>
      <c r="H1129" s="20" t="str">
        <f>IF(VLOOKUP(C1129,'Current OBD'!$B$6:$AL$2097,26,0)="Yes","2"," ")</f>
        <v xml:space="preserve"> </v>
      </c>
      <c r="I1129" s="20" t="str">
        <f>IF(VLOOKUP(C1129,'Current OBD'!$B$6:$AL$2097,27,0)="Yes","3"," ")</f>
        <v xml:space="preserve"> </v>
      </c>
      <c r="J1129" s="20" t="str">
        <f>IF(VLOOKUP(C1129,'Current OBD'!$B$6:$AL$2097,28,0)="Yes","4"," ")</f>
        <v xml:space="preserve"> </v>
      </c>
      <c r="K1129" s="20" t="str">
        <f>IF(VLOOKUP(C1129,'Current OBD'!$B$6:$AL$2097,29,0)="Yes","5"," ")</f>
        <v xml:space="preserve"> </v>
      </c>
      <c r="L1129" s="20" t="str">
        <f>IF(VLOOKUP(C1129,'Current OBD'!$B$6:$AL$2097,30,0)="Yes","6"," ")</f>
        <v>6</v>
      </c>
      <c r="M1129" s="20" t="str">
        <f>IF(VLOOKUP(C1129,'Current OBD'!$B$6:$AL$2097,31,0)="Yes","7"," ")</f>
        <v>7</v>
      </c>
      <c r="N1129" s="20" t="str">
        <f>IF(VLOOKUP(C1129,'Current OBD'!$B$6:$AL$2097,32,0)="Yes","8"," ")</f>
        <v>8</v>
      </c>
      <c r="O1129" s="20" t="str">
        <f>IF(VLOOKUP(C1129,'Current OBD'!$B$6:$AL$2097,33,0)="Yes","9"," ")</f>
        <v xml:space="preserve"> </v>
      </c>
      <c r="P1129" s="20" t="str">
        <f>IF(VLOOKUP(C1129,'Current OBD'!$B$6:$AL$2097,34,0)="Yes","10"," ")</f>
        <v xml:space="preserve"> </v>
      </c>
      <c r="Q1129" s="20" t="str">
        <f>IF(VLOOKUP(C1129,'Current OBD'!$B$6:$AL$2097,35,0)="Yes","11"," ")</f>
        <v xml:space="preserve"> </v>
      </c>
      <c r="R1129" s="20" t="str">
        <f>IF(VLOOKUP(C1129,'Current OBD'!$B$6:$AL$2097,36,0)="Yes","12"," ")</f>
        <v xml:space="preserve"> </v>
      </c>
      <c r="S1129" s="44">
        <v>223</v>
      </c>
      <c r="T1129" s="44">
        <v>34</v>
      </c>
      <c r="U1129" s="44">
        <v>672</v>
      </c>
      <c r="V1129" s="12">
        <f t="shared" si="108"/>
        <v>0.33184523809523808</v>
      </c>
      <c r="W1129" s="12">
        <f t="shared" si="109"/>
        <v>5.0595238095238096E-2</v>
      </c>
      <c r="X1129" s="12">
        <f t="shared" si="103"/>
        <v>0.38244047619047616</v>
      </c>
    </row>
    <row r="1130" spans="1:24">
      <c r="A1130" s="17" t="str">
        <f>VLOOKUP(C1130,'Current OBD'!$B$6:$K$2098,4,0)</f>
        <v>Kitsap</v>
      </c>
      <c r="B1130" s="17" t="str">
        <f>VLOOKUP(C1130,'Current OBD'!$B$6:$K$2098,3,0)</f>
        <v>18-402</v>
      </c>
      <c r="C1130" s="18">
        <v>661732</v>
      </c>
      <c r="D1130" s="8" t="s">
        <v>4439</v>
      </c>
      <c r="E1130" s="20" t="str">
        <f>IF(VLOOKUP(C1130,'Current OBD'!$B$6:$AL$2097,23,0)="Yes","PK"," ")</f>
        <v xml:space="preserve"> </v>
      </c>
      <c r="F1130" s="20" t="str">
        <f>IF(VLOOKUP(C1130,'Current OBD'!$B$6:$AL$2097,24,0)="Yes","K"," ")</f>
        <v xml:space="preserve"> </v>
      </c>
      <c r="G1130" s="20" t="str">
        <f>IF(VLOOKUP(C1130,'Current OBD'!$B$6:$AL$2097,25,0)="Yes","1"," ")</f>
        <v xml:space="preserve"> </v>
      </c>
      <c r="H1130" s="20" t="str">
        <f>IF(VLOOKUP(C1130,'Current OBD'!$B$6:$AL$2097,26,0)="Yes","2"," ")</f>
        <v xml:space="preserve"> </v>
      </c>
      <c r="I1130" s="20" t="str">
        <f>IF(VLOOKUP(C1130,'Current OBD'!$B$6:$AL$2097,27,0)="Yes","3"," ")</f>
        <v xml:space="preserve"> </v>
      </c>
      <c r="J1130" s="20" t="str">
        <f>IF(VLOOKUP(C1130,'Current OBD'!$B$6:$AL$2097,28,0)="Yes","4"," ")</f>
        <v xml:space="preserve"> </v>
      </c>
      <c r="K1130" s="20" t="str">
        <f>IF(VLOOKUP(C1130,'Current OBD'!$B$6:$AL$2097,29,0)="Yes","5"," ")</f>
        <v xml:space="preserve"> </v>
      </c>
      <c r="L1130" s="20" t="str">
        <f>IF(VLOOKUP(C1130,'Current OBD'!$B$6:$AL$2097,30,0)="Yes","6"," ")</f>
        <v xml:space="preserve"> </v>
      </c>
      <c r="M1130" s="20" t="str">
        <f>IF(VLOOKUP(C1130,'Current OBD'!$B$6:$AL$2097,31,0)="Yes","7"," ")</f>
        <v xml:space="preserve"> </v>
      </c>
      <c r="N1130" s="20" t="str">
        <f>IF(VLOOKUP(C1130,'Current OBD'!$B$6:$AL$2097,32,0)="Yes","8"," ")</f>
        <v xml:space="preserve"> </v>
      </c>
      <c r="O1130" s="20" t="str">
        <f>IF(VLOOKUP(C1130,'Current OBD'!$B$6:$AL$2097,33,0)="Yes","9"," ")</f>
        <v>9</v>
      </c>
      <c r="P1130" s="20" t="str">
        <f>IF(VLOOKUP(C1130,'Current OBD'!$B$6:$AL$2097,34,0)="Yes","10"," ")</f>
        <v>10</v>
      </c>
      <c r="Q1130" s="20" t="str">
        <f>IF(VLOOKUP(C1130,'Current OBD'!$B$6:$AL$2097,35,0)="Yes","11"," ")</f>
        <v>11</v>
      </c>
      <c r="R1130" s="20" t="str">
        <f>IF(VLOOKUP(C1130,'Current OBD'!$B$6:$AL$2097,36,0)="Yes","12"," ")</f>
        <v>12</v>
      </c>
      <c r="S1130" s="44">
        <v>183</v>
      </c>
      <c r="T1130" s="44">
        <v>0</v>
      </c>
      <c r="U1130" s="44">
        <v>227</v>
      </c>
      <c r="V1130" s="12">
        <f t="shared" si="108"/>
        <v>0.80616740088105732</v>
      </c>
      <c r="W1130" s="12">
        <f t="shared" si="109"/>
        <v>0</v>
      </c>
      <c r="X1130" s="12">
        <f t="shared" si="103"/>
        <v>0.80616740088105732</v>
      </c>
    </row>
    <row r="1131" spans="1:24">
      <c r="A1131" s="17" t="str">
        <f>VLOOKUP(C1131,'Current OBD'!$B$6:$K$2098,4,0)</f>
        <v>Kitsap</v>
      </c>
      <c r="B1131" s="17" t="str">
        <f>VLOOKUP(C1131,'Current OBD'!$B$6:$K$2098,3,0)</f>
        <v>18-402</v>
      </c>
      <c r="C1131" s="18">
        <v>664583</v>
      </c>
      <c r="D1131" s="8" t="s">
        <v>4441</v>
      </c>
      <c r="E1131" s="20" t="str">
        <f>IF(VLOOKUP(C1131,'Current OBD'!$B$6:$AL$2097,23,0)="Yes","PK"," ")</f>
        <v xml:space="preserve"> </v>
      </c>
      <c r="F1131" s="20" t="str">
        <f>IF(VLOOKUP(C1131,'Current OBD'!$B$6:$AL$2097,24,0)="Yes","K"," ")</f>
        <v>K</v>
      </c>
      <c r="G1131" s="20" t="str">
        <f>IF(VLOOKUP(C1131,'Current OBD'!$B$6:$AL$2097,25,0)="Yes","1"," ")</f>
        <v>1</v>
      </c>
      <c r="H1131" s="20" t="str">
        <f>IF(VLOOKUP(C1131,'Current OBD'!$B$6:$AL$2097,26,0)="Yes","2"," ")</f>
        <v>2</v>
      </c>
      <c r="I1131" s="20" t="str">
        <f>IF(VLOOKUP(C1131,'Current OBD'!$B$6:$AL$2097,27,0)="Yes","3"," ")</f>
        <v>3</v>
      </c>
      <c r="J1131" s="20" t="str">
        <f>IF(VLOOKUP(C1131,'Current OBD'!$B$6:$AL$2097,28,0)="Yes","4"," ")</f>
        <v>4</v>
      </c>
      <c r="K1131" s="20" t="str">
        <f>IF(VLOOKUP(C1131,'Current OBD'!$B$6:$AL$2097,29,0)="Yes","5"," ")</f>
        <v>5</v>
      </c>
      <c r="L1131" s="20" t="str">
        <f>IF(VLOOKUP(C1131,'Current OBD'!$B$6:$AL$2097,30,0)="Yes","6"," ")</f>
        <v xml:space="preserve"> </v>
      </c>
      <c r="M1131" s="20" t="str">
        <f>IF(VLOOKUP(C1131,'Current OBD'!$B$6:$AL$2097,31,0)="Yes","7"," ")</f>
        <v xml:space="preserve"> </v>
      </c>
      <c r="N1131" s="20" t="str">
        <f>IF(VLOOKUP(C1131,'Current OBD'!$B$6:$AL$2097,32,0)="Yes","8"," ")</f>
        <v xml:space="preserve"> </v>
      </c>
      <c r="O1131" s="20" t="str">
        <f>IF(VLOOKUP(C1131,'Current OBD'!$B$6:$AL$2097,33,0)="Yes","9"," ")</f>
        <v xml:space="preserve"> </v>
      </c>
      <c r="P1131" s="20" t="str">
        <f>IF(VLOOKUP(C1131,'Current OBD'!$B$6:$AL$2097,34,0)="Yes","10"," ")</f>
        <v xml:space="preserve"> </v>
      </c>
      <c r="Q1131" s="20" t="str">
        <f>IF(VLOOKUP(C1131,'Current OBD'!$B$6:$AL$2097,35,0)="Yes","11"," ")</f>
        <v xml:space="preserve"> </v>
      </c>
      <c r="R1131" s="20" t="str">
        <f>IF(VLOOKUP(C1131,'Current OBD'!$B$6:$AL$2097,36,0)="Yes","12"," ")</f>
        <v xml:space="preserve"> </v>
      </c>
      <c r="S1131" s="44">
        <v>265</v>
      </c>
      <c r="T1131" s="44">
        <v>0</v>
      </c>
      <c r="U1131" s="44">
        <v>420</v>
      </c>
      <c r="V1131" s="12">
        <f t="shared" si="108"/>
        <v>0.63095238095238093</v>
      </c>
      <c r="W1131" s="12">
        <f t="shared" si="109"/>
        <v>0</v>
      </c>
      <c r="X1131" s="12">
        <f t="shared" si="103"/>
        <v>0.63095238095238093</v>
      </c>
    </row>
    <row r="1132" spans="1:24">
      <c r="A1132" s="17" t="str">
        <f>VLOOKUP(C1132,'Current OBD'!$B$6:$K$2098,4,0)</f>
        <v>Kitsap</v>
      </c>
      <c r="B1132" s="17" t="str">
        <f>VLOOKUP(C1132,'Current OBD'!$B$6:$K$2098,3,0)</f>
        <v>18-402</v>
      </c>
      <c r="C1132" s="18">
        <v>661724</v>
      </c>
      <c r="D1132" s="8" t="s">
        <v>4443</v>
      </c>
      <c r="E1132" s="20" t="str">
        <f>IF(VLOOKUP(C1132,'Current OBD'!$B$6:$AL$2097,23,0)="Yes","PK"," ")</f>
        <v xml:space="preserve"> </v>
      </c>
      <c r="F1132" s="20" t="str">
        <f>IF(VLOOKUP(C1132,'Current OBD'!$B$6:$AL$2097,24,0)="Yes","K"," ")</f>
        <v>K</v>
      </c>
      <c r="G1132" s="20" t="str">
        <f>IF(VLOOKUP(C1132,'Current OBD'!$B$6:$AL$2097,25,0)="Yes","1"," ")</f>
        <v>1</v>
      </c>
      <c r="H1132" s="20" t="str">
        <f>IF(VLOOKUP(C1132,'Current OBD'!$B$6:$AL$2097,26,0)="Yes","2"," ")</f>
        <v>2</v>
      </c>
      <c r="I1132" s="20" t="str">
        <f>IF(VLOOKUP(C1132,'Current OBD'!$B$6:$AL$2097,27,0)="Yes","3"," ")</f>
        <v>3</v>
      </c>
      <c r="J1132" s="20" t="str">
        <f>IF(VLOOKUP(C1132,'Current OBD'!$B$6:$AL$2097,28,0)="Yes","4"," ")</f>
        <v>4</v>
      </c>
      <c r="K1132" s="20" t="str">
        <f>IF(VLOOKUP(C1132,'Current OBD'!$B$6:$AL$2097,29,0)="Yes","5"," ")</f>
        <v>5</v>
      </c>
      <c r="L1132" s="20" t="str">
        <f>IF(VLOOKUP(C1132,'Current OBD'!$B$6:$AL$2097,30,0)="Yes","6"," ")</f>
        <v xml:space="preserve"> </v>
      </c>
      <c r="M1132" s="20" t="str">
        <f>IF(VLOOKUP(C1132,'Current OBD'!$B$6:$AL$2097,31,0)="Yes","7"," ")</f>
        <v xml:space="preserve"> </v>
      </c>
      <c r="N1132" s="20" t="str">
        <f>IF(VLOOKUP(C1132,'Current OBD'!$B$6:$AL$2097,32,0)="Yes","8"," ")</f>
        <v xml:space="preserve"> </v>
      </c>
      <c r="O1132" s="20" t="str">
        <f>IF(VLOOKUP(C1132,'Current OBD'!$B$6:$AL$2097,33,0)="Yes","9"," ")</f>
        <v xml:space="preserve"> </v>
      </c>
      <c r="P1132" s="20" t="str">
        <f>IF(VLOOKUP(C1132,'Current OBD'!$B$6:$AL$2097,34,0)="Yes","10"," ")</f>
        <v xml:space="preserve"> </v>
      </c>
      <c r="Q1132" s="20" t="str">
        <f>IF(VLOOKUP(C1132,'Current OBD'!$B$6:$AL$2097,35,0)="Yes","11"," ")</f>
        <v xml:space="preserve"> </v>
      </c>
      <c r="R1132" s="20" t="str">
        <f>IF(VLOOKUP(C1132,'Current OBD'!$B$6:$AL$2097,36,0)="Yes","12"," ")</f>
        <v xml:space="preserve"> </v>
      </c>
      <c r="S1132" s="44">
        <v>129</v>
      </c>
      <c r="T1132" s="44">
        <v>33</v>
      </c>
      <c r="U1132" s="44">
        <v>404</v>
      </c>
      <c r="V1132" s="12">
        <f t="shared" si="108"/>
        <v>0.31930693069306931</v>
      </c>
      <c r="W1132" s="12">
        <f t="shared" si="109"/>
        <v>8.1683168316831686E-2</v>
      </c>
      <c r="X1132" s="12">
        <f t="shared" si="103"/>
        <v>0.40099009900990101</v>
      </c>
    </row>
    <row r="1133" spans="1:24">
      <c r="A1133" s="17" t="str">
        <f>VLOOKUP(C1133,'Current OBD'!$B$6:$K$2098,4,0)</f>
        <v>Kitsap</v>
      </c>
      <c r="B1133" s="17" t="str">
        <f>VLOOKUP(C1133,'Current OBD'!$B$6:$K$2098,3,0)</f>
        <v>18-402</v>
      </c>
      <c r="C1133" s="18">
        <v>661719</v>
      </c>
      <c r="D1133" s="8" t="s">
        <v>4445</v>
      </c>
      <c r="E1133" s="20" t="str">
        <f>IF(VLOOKUP(C1133,'Current OBD'!$B$6:$AL$2097,23,0)="Yes","PK"," ")</f>
        <v xml:space="preserve"> </v>
      </c>
      <c r="F1133" s="20" t="str">
        <f>IF(VLOOKUP(C1133,'Current OBD'!$B$6:$AL$2097,24,0)="Yes","K"," ")</f>
        <v xml:space="preserve"> </v>
      </c>
      <c r="G1133" s="20" t="str">
        <f>IF(VLOOKUP(C1133,'Current OBD'!$B$6:$AL$2097,25,0)="Yes","1"," ")</f>
        <v xml:space="preserve"> </v>
      </c>
      <c r="H1133" s="20" t="str">
        <f>IF(VLOOKUP(C1133,'Current OBD'!$B$6:$AL$2097,26,0)="Yes","2"," ")</f>
        <v xml:space="preserve"> </v>
      </c>
      <c r="I1133" s="20" t="str">
        <f>IF(VLOOKUP(C1133,'Current OBD'!$B$6:$AL$2097,27,0)="Yes","3"," ")</f>
        <v xml:space="preserve"> </v>
      </c>
      <c r="J1133" s="20" t="str">
        <f>IF(VLOOKUP(C1133,'Current OBD'!$B$6:$AL$2097,28,0)="Yes","4"," ")</f>
        <v xml:space="preserve"> </v>
      </c>
      <c r="K1133" s="20" t="str">
        <f>IF(VLOOKUP(C1133,'Current OBD'!$B$6:$AL$2097,29,0)="Yes","5"," ")</f>
        <v xml:space="preserve"> </v>
      </c>
      <c r="L1133" s="20" t="str">
        <f>IF(VLOOKUP(C1133,'Current OBD'!$B$6:$AL$2097,30,0)="Yes","6"," ")</f>
        <v>6</v>
      </c>
      <c r="M1133" s="20" t="str">
        <f>IF(VLOOKUP(C1133,'Current OBD'!$B$6:$AL$2097,31,0)="Yes","7"," ")</f>
        <v>7</v>
      </c>
      <c r="N1133" s="20" t="str">
        <f>IF(VLOOKUP(C1133,'Current OBD'!$B$6:$AL$2097,32,0)="Yes","8"," ")</f>
        <v>8</v>
      </c>
      <c r="O1133" s="20" t="str">
        <f>IF(VLOOKUP(C1133,'Current OBD'!$B$6:$AL$2097,33,0)="Yes","9"," ")</f>
        <v xml:space="preserve"> </v>
      </c>
      <c r="P1133" s="20" t="str">
        <f>IF(VLOOKUP(C1133,'Current OBD'!$B$6:$AL$2097,34,0)="Yes","10"," ")</f>
        <v xml:space="preserve"> </v>
      </c>
      <c r="Q1133" s="20" t="str">
        <f>IF(VLOOKUP(C1133,'Current OBD'!$B$6:$AL$2097,35,0)="Yes","11"," ")</f>
        <v xml:space="preserve"> </v>
      </c>
      <c r="R1133" s="20" t="str">
        <f>IF(VLOOKUP(C1133,'Current OBD'!$B$6:$AL$2097,36,0)="Yes","12"," ")</f>
        <v xml:space="preserve"> </v>
      </c>
      <c r="S1133" s="44">
        <v>172</v>
      </c>
      <c r="T1133" s="44">
        <v>43</v>
      </c>
      <c r="U1133" s="44">
        <v>720</v>
      </c>
      <c r="V1133" s="12">
        <f t="shared" si="108"/>
        <v>0.2388888888888889</v>
      </c>
      <c r="W1133" s="12">
        <f t="shared" si="109"/>
        <v>5.9722222222222225E-2</v>
      </c>
      <c r="X1133" s="12">
        <f t="shared" si="103"/>
        <v>0.2986111111111111</v>
      </c>
    </row>
    <row r="1134" spans="1:24">
      <c r="A1134" s="17" t="str">
        <f>VLOOKUP(C1134,'Current OBD'!$B$6:$K$2098,4,0)</f>
        <v>Kitsap</v>
      </c>
      <c r="B1134" s="17" t="str">
        <f>VLOOKUP(C1134,'Current OBD'!$B$6:$K$2098,3,0)</f>
        <v>18-402</v>
      </c>
      <c r="C1134" s="18">
        <v>665149</v>
      </c>
      <c r="D1134" s="8" t="s">
        <v>4447</v>
      </c>
      <c r="E1134" s="20" t="str">
        <f>IF(VLOOKUP(C1134,'Current OBD'!$B$6:$AL$2097,23,0)="Yes","PK"," ")</f>
        <v>PK</v>
      </c>
      <c r="F1134" s="20" t="str">
        <f>IF(VLOOKUP(C1134,'Current OBD'!$B$6:$AL$2097,24,0)="Yes","K"," ")</f>
        <v xml:space="preserve"> </v>
      </c>
      <c r="G1134" s="20" t="str">
        <f>IF(VLOOKUP(C1134,'Current OBD'!$B$6:$AL$2097,25,0)="Yes","1"," ")</f>
        <v xml:space="preserve"> </v>
      </c>
      <c r="H1134" s="20" t="str">
        <f>IF(VLOOKUP(C1134,'Current OBD'!$B$6:$AL$2097,26,0)="Yes","2"," ")</f>
        <v xml:space="preserve"> </v>
      </c>
      <c r="I1134" s="20" t="str">
        <f>IF(VLOOKUP(C1134,'Current OBD'!$B$6:$AL$2097,27,0)="Yes","3"," ")</f>
        <v xml:space="preserve"> </v>
      </c>
      <c r="J1134" s="20" t="str">
        <f>IF(VLOOKUP(C1134,'Current OBD'!$B$6:$AL$2097,28,0)="Yes","4"," ")</f>
        <v xml:space="preserve"> </v>
      </c>
      <c r="K1134" s="20" t="str">
        <f>IF(VLOOKUP(C1134,'Current OBD'!$B$6:$AL$2097,29,0)="Yes","5"," ")</f>
        <v xml:space="preserve"> </v>
      </c>
      <c r="L1134" s="20" t="str">
        <f>IF(VLOOKUP(C1134,'Current OBD'!$B$6:$AL$2097,30,0)="Yes","6"," ")</f>
        <v xml:space="preserve"> </v>
      </c>
      <c r="M1134" s="20" t="str">
        <f>IF(VLOOKUP(C1134,'Current OBD'!$B$6:$AL$2097,31,0)="Yes","7"," ")</f>
        <v xml:space="preserve"> </v>
      </c>
      <c r="N1134" s="20" t="str">
        <f>IF(VLOOKUP(C1134,'Current OBD'!$B$6:$AL$2097,32,0)="Yes","8"," ")</f>
        <v xml:space="preserve"> </v>
      </c>
      <c r="O1134" s="20" t="str">
        <f>IF(VLOOKUP(C1134,'Current OBD'!$B$6:$AL$2097,33,0)="Yes","9"," ")</f>
        <v xml:space="preserve"> </v>
      </c>
      <c r="P1134" s="20" t="str">
        <f>IF(VLOOKUP(C1134,'Current OBD'!$B$6:$AL$2097,34,0)="Yes","10"," ")</f>
        <v xml:space="preserve"> </v>
      </c>
      <c r="Q1134" s="20" t="str">
        <f>IF(VLOOKUP(C1134,'Current OBD'!$B$6:$AL$2097,35,0)="Yes","11"," ")</f>
        <v xml:space="preserve"> </v>
      </c>
      <c r="R1134" s="20" t="str">
        <f>IF(VLOOKUP(C1134,'Current OBD'!$B$6:$AL$2097,36,0)="Yes","12"," ")</f>
        <v xml:space="preserve"> </v>
      </c>
      <c r="S1134" s="44">
        <v>32</v>
      </c>
      <c r="T1134" s="44">
        <v>5</v>
      </c>
      <c r="U1134" s="44">
        <v>106</v>
      </c>
      <c r="V1134" s="12">
        <f t="shared" si="108"/>
        <v>0.30188679245283018</v>
      </c>
      <c r="W1134" s="12">
        <f t="shared" si="109"/>
        <v>4.716981132075472E-2</v>
      </c>
      <c r="X1134" s="12">
        <f t="shared" si="103"/>
        <v>0.34905660377358488</v>
      </c>
    </row>
    <row r="1135" spans="1:24">
      <c r="A1135" s="17" t="str">
        <f>VLOOKUP(C1135,'Current OBD'!$B$6:$K$2098,4,0)</f>
        <v>Kitsap</v>
      </c>
      <c r="B1135" s="17" t="str">
        <f>VLOOKUP(C1135,'Current OBD'!$B$6:$K$2098,3,0)</f>
        <v>18-402</v>
      </c>
      <c r="C1135" s="18">
        <v>661725</v>
      </c>
      <c r="D1135" s="8" t="s">
        <v>4448</v>
      </c>
      <c r="E1135" s="20" t="str">
        <f>IF(VLOOKUP(C1135,'Current OBD'!$B$6:$AL$2097,23,0)="Yes","PK"," ")</f>
        <v xml:space="preserve"> </v>
      </c>
      <c r="F1135" s="20" t="str">
        <f>IF(VLOOKUP(C1135,'Current OBD'!$B$6:$AL$2097,24,0)="Yes","K"," ")</f>
        <v>K</v>
      </c>
      <c r="G1135" s="20" t="str">
        <f>IF(VLOOKUP(C1135,'Current OBD'!$B$6:$AL$2097,25,0)="Yes","1"," ")</f>
        <v>1</v>
      </c>
      <c r="H1135" s="20" t="str">
        <f>IF(VLOOKUP(C1135,'Current OBD'!$B$6:$AL$2097,26,0)="Yes","2"," ")</f>
        <v>2</v>
      </c>
      <c r="I1135" s="20" t="str">
        <f>IF(VLOOKUP(C1135,'Current OBD'!$B$6:$AL$2097,27,0)="Yes","3"," ")</f>
        <v>3</v>
      </c>
      <c r="J1135" s="20" t="str">
        <f>IF(VLOOKUP(C1135,'Current OBD'!$B$6:$AL$2097,28,0)="Yes","4"," ")</f>
        <v>4</v>
      </c>
      <c r="K1135" s="20" t="str">
        <f>IF(VLOOKUP(C1135,'Current OBD'!$B$6:$AL$2097,29,0)="Yes","5"," ")</f>
        <v>5</v>
      </c>
      <c r="L1135" s="20" t="str">
        <f>IF(VLOOKUP(C1135,'Current OBD'!$B$6:$AL$2097,30,0)="Yes","6"," ")</f>
        <v xml:space="preserve"> </v>
      </c>
      <c r="M1135" s="20" t="str">
        <f>IF(VLOOKUP(C1135,'Current OBD'!$B$6:$AL$2097,31,0)="Yes","7"," ")</f>
        <v xml:space="preserve"> </v>
      </c>
      <c r="N1135" s="20" t="str">
        <f>IF(VLOOKUP(C1135,'Current OBD'!$B$6:$AL$2097,32,0)="Yes","8"," ")</f>
        <v xml:space="preserve"> </v>
      </c>
      <c r="O1135" s="20" t="str">
        <f>IF(VLOOKUP(C1135,'Current OBD'!$B$6:$AL$2097,33,0)="Yes","9"," ")</f>
        <v xml:space="preserve"> </v>
      </c>
      <c r="P1135" s="20" t="str">
        <f>IF(VLOOKUP(C1135,'Current OBD'!$B$6:$AL$2097,34,0)="Yes","10"," ")</f>
        <v xml:space="preserve"> </v>
      </c>
      <c r="Q1135" s="20" t="str">
        <f>IF(VLOOKUP(C1135,'Current OBD'!$B$6:$AL$2097,35,0)="Yes","11"," ")</f>
        <v xml:space="preserve"> </v>
      </c>
      <c r="R1135" s="20" t="str">
        <f>IF(VLOOKUP(C1135,'Current OBD'!$B$6:$AL$2097,36,0)="Yes","12"," ")</f>
        <v xml:space="preserve"> </v>
      </c>
      <c r="S1135" s="44">
        <v>160</v>
      </c>
      <c r="T1135" s="44">
        <v>38</v>
      </c>
      <c r="U1135" s="44">
        <v>481</v>
      </c>
      <c r="V1135" s="12">
        <f t="shared" si="108"/>
        <v>0.33264033264033266</v>
      </c>
      <c r="W1135" s="12">
        <f t="shared" si="109"/>
        <v>7.9002079002079006E-2</v>
      </c>
      <c r="X1135" s="12">
        <f t="shared" si="103"/>
        <v>0.41164241164241167</v>
      </c>
    </row>
    <row r="1136" spans="1:24">
      <c r="A1136" s="17" t="str">
        <f>VLOOKUP(C1136,'Current OBD'!$B$6:$K$2098,4,0)</f>
        <v>Kitsap</v>
      </c>
      <c r="B1136" s="17" t="str">
        <f>VLOOKUP(C1136,'Current OBD'!$B$6:$K$2098,3,0)</f>
        <v>18-402</v>
      </c>
      <c r="C1136" s="18">
        <v>661720</v>
      </c>
      <c r="D1136" s="8" t="s">
        <v>4450</v>
      </c>
      <c r="E1136" s="20" t="str">
        <f>IF(VLOOKUP(C1136,'Current OBD'!$B$6:$AL$2097,23,0)="Yes","PK"," ")</f>
        <v xml:space="preserve"> </v>
      </c>
      <c r="F1136" s="20" t="str">
        <f>IF(VLOOKUP(C1136,'Current OBD'!$B$6:$AL$2097,24,0)="Yes","K"," ")</f>
        <v xml:space="preserve"> </v>
      </c>
      <c r="G1136" s="20" t="str">
        <f>IF(VLOOKUP(C1136,'Current OBD'!$B$6:$AL$2097,25,0)="Yes","1"," ")</f>
        <v xml:space="preserve"> </v>
      </c>
      <c r="H1136" s="20" t="str">
        <f>IF(VLOOKUP(C1136,'Current OBD'!$B$6:$AL$2097,26,0)="Yes","2"," ")</f>
        <v xml:space="preserve"> </v>
      </c>
      <c r="I1136" s="20" t="str">
        <f>IF(VLOOKUP(C1136,'Current OBD'!$B$6:$AL$2097,27,0)="Yes","3"," ")</f>
        <v xml:space="preserve"> </v>
      </c>
      <c r="J1136" s="20" t="str">
        <f>IF(VLOOKUP(C1136,'Current OBD'!$B$6:$AL$2097,28,0)="Yes","4"," ")</f>
        <v xml:space="preserve"> </v>
      </c>
      <c r="K1136" s="20" t="str">
        <f>IF(VLOOKUP(C1136,'Current OBD'!$B$6:$AL$2097,29,0)="Yes","5"," ")</f>
        <v xml:space="preserve"> </v>
      </c>
      <c r="L1136" s="20" t="str">
        <f>IF(VLOOKUP(C1136,'Current OBD'!$B$6:$AL$2097,30,0)="Yes","6"," ")</f>
        <v>6</v>
      </c>
      <c r="M1136" s="20" t="str">
        <f>IF(VLOOKUP(C1136,'Current OBD'!$B$6:$AL$2097,31,0)="Yes","7"," ")</f>
        <v>7</v>
      </c>
      <c r="N1136" s="20" t="str">
        <f>IF(VLOOKUP(C1136,'Current OBD'!$B$6:$AL$2097,32,0)="Yes","8"," ")</f>
        <v>8</v>
      </c>
      <c r="O1136" s="20" t="str">
        <f>IF(VLOOKUP(C1136,'Current OBD'!$B$6:$AL$2097,33,0)="Yes","9"," ")</f>
        <v xml:space="preserve"> </v>
      </c>
      <c r="P1136" s="20" t="str">
        <f>IF(VLOOKUP(C1136,'Current OBD'!$B$6:$AL$2097,34,0)="Yes","10"," ")</f>
        <v xml:space="preserve"> </v>
      </c>
      <c r="Q1136" s="20" t="str">
        <f>IF(VLOOKUP(C1136,'Current OBD'!$B$6:$AL$2097,35,0)="Yes","11"," ")</f>
        <v xml:space="preserve"> </v>
      </c>
      <c r="R1136" s="20" t="str">
        <f>IF(VLOOKUP(C1136,'Current OBD'!$B$6:$AL$2097,36,0)="Yes","12"," ")</f>
        <v xml:space="preserve"> </v>
      </c>
      <c r="S1136" s="44">
        <v>409</v>
      </c>
      <c r="T1136" s="44">
        <v>0</v>
      </c>
      <c r="U1136" s="44">
        <v>674</v>
      </c>
      <c r="V1136" s="12">
        <f t="shared" si="108"/>
        <v>0.60682492581602376</v>
      </c>
      <c r="W1136" s="12">
        <f t="shared" si="109"/>
        <v>0</v>
      </c>
      <c r="X1136" s="12">
        <f t="shared" si="103"/>
        <v>0.60682492581602376</v>
      </c>
    </row>
    <row r="1137" spans="1:24">
      <c r="A1137" s="17" t="str">
        <f>VLOOKUP(C1137,'Current OBD'!$B$6:$K$2098,4,0)</f>
        <v>Kitsap</v>
      </c>
      <c r="B1137" s="17" t="str">
        <f>VLOOKUP(C1137,'Current OBD'!$B$6:$K$2098,3,0)</f>
        <v>18-402</v>
      </c>
      <c r="C1137" s="18">
        <v>661726</v>
      </c>
      <c r="D1137" s="8" t="s">
        <v>4452</v>
      </c>
      <c r="E1137" s="20" t="str">
        <f>IF(VLOOKUP(C1137,'Current OBD'!$B$6:$AL$2097,23,0)="Yes","PK"," ")</f>
        <v xml:space="preserve"> </v>
      </c>
      <c r="F1137" s="20" t="str">
        <f>IF(VLOOKUP(C1137,'Current OBD'!$B$6:$AL$2097,24,0)="Yes","K"," ")</f>
        <v>K</v>
      </c>
      <c r="G1137" s="20" t="str">
        <f>IF(VLOOKUP(C1137,'Current OBD'!$B$6:$AL$2097,25,0)="Yes","1"," ")</f>
        <v>1</v>
      </c>
      <c r="H1137" s="20" t="str">
        <f>IF(VLOOKUP(C1137,'Current OBD'!$B$6:$AL$2097,26,0)="Yes","2"," ")</f>
        <v>2</v>
      </c>
      <c r="I1137" s="20" t="str">
        <f>IF(VLOOKUP(C1137,'Current OBD'!$B$6:$AL$2097,27,0)="Yes","3"," ")</f>
        <v>3</v>
      </c>
      <c r="J1137" s="20" t="str">
        <f>IF(VLOOKUP(C1137,'Current OBD'!$B$6:$AL$2097,28,0)="Yes","4"," ")</f>
        <v>4</v>
      </c>
      <c r="K1137" s="20" t="str">
        <f>IF(VLOOKUP(C1137,'Current OBD'!$B$6:$AL$2097,29,0)="Yes","5"," ")</f>
        <v>5</v>
      </c>
      <c r="L1137" s="20" t="str">
        <f>IF(VLOOKUP(C1137,'Current OBD'!$B$6:$AL$2097,30,0)="Yes","6"," ")</f>
        <v xml:space="preserve"> </v>
      </c>
      <c r="M1137" s="20" t="str">
        <f>IF(VLOOKUP(C1137,'Current OBD'!$B$6:$AL$2097,31,0)="Yes","7"," ")</f>
        <v xml:space="preserve"> </v>
      </c>
      <c r="N1137" s="20" t="str">
        <f>IF(VLOOKUP(C1137,'Current OBD'!$B$6:$AL$2097,32,0)="Yes","8"," ")</f>
        <v xml:space="preserve"> </v>
      </c>
      <c r="O1137" s="20" t="str">
        <f>IF(VLOOKUP(C1137,'Current OBD'!$B$6:$AL$2097,33,0)="Yes","9"," ")</f>
        <v xml:space="preserve"> </v>
      </c>
      <c r="P1137" s="20" t="str">
        <f>IF(VLOOKUP(C1137,'Current OBD'!$B$6:$AL$2097,34,0)="Yes","10"," ")</f>
        <v xml:space="preserve"> </v>
      </c>
      <c r="Q1137" s="20" t="str">
        <f>IF(VLOOKUP(C1137,'Current OBD'!$B$6:$AL$2097,35,0)="Yes","11"," ")</f>
        <v xml:space="preserve"> </v>
      </c>
      <c r="R1137" s="20" t="str">
        <f>IF(VLOOKUP(C1137,'Current OBD'!$B$6:$AL$2097,36,0)="Yes","12"," ")</f>
        <v xml:space="preserve"> </v>
      </c>
      <c r="S1137" s="44">
        <v>91</v>
      </c>
      <c r="T1137" s="44">
        <v>26</v>
      </c>
      <c r="U1137" s="44">
        <v>382</v>
      </c>
      <c r="V1137" s="12">
        <f t="shared" si="108"/>
        <v>0.23821989528795812</v>
      </c>
      <c r="W1137" s="12">
        <f t="shared" si="109"/>
        <v>6.8062827225130892E-2</v>
      </c>
      <c r="X1137" s="12">
        <f t="shared" si="103"/>
        <v>0.30628272251308902</v>
      </c>
    </row>
    <row r="1138" spans="1:24">
      <c r="A1138" s="17" t="str">
        <f>VLOOKUP(C1138,'Current OBD'!$B$6:$K$2098,4,0)</f>
        <v>Kitsap</v>
      </c>
      <c r="B1138" s="17" t="str">
        <f>VLOOKUP(C1138,'Current OBD'!$B$6:$K$2098,3,0)</f>
        <v>18-402</v>
      </c>
      <c r="C1138" s="18">
        <v>661727</v>
      </c>
      <c r="D1138" s="8" t="s">
        <v>4455</v>
      </c>
      <c r="E1138" s="20" t="str">
        <f>IF(VLOOKUP(C1138,'Current OBD'!$B$6:$AL$2097,23,0)="Yes","PK"," ")</f>
        <v xml:space="preserve"> </v>
      </c>
      <c r="F1138" s="20" t="str">
        <f>IF(VLOOKUP(C1138,'Current OBD'!$B$6:$AL$2097,24,0)="Yes","K"," ")</f>
        <v>K</v>
      </c>
      <c r="G1138" s="20" t="str">
        <f>IF(VLOOKUP(C1138,'Current OBD'!$B$6:$AL$2097,25,0)="Yes","1"," ")</f>
        <v>1</v>
      </c>
      <c r="H1138" s="20" t="str">
        <f>IF(VLOOKUP(C1138,'Current OBD'!$B$6:$AL$2097,26,0)="Yes","2"," ")</f>
        <v>2</v>
      </c>
      <c r="I1138" s="20" t="str">
        <f>IF(VLOOKUP(C1138,'Current OBD'!$B$6:$AL$2097,27,0)="Yes","3"," ")</f>
        <v>3</v>
      </c>
      <c r="J1138" s="20" t="str">
        <f>IF(VLOOKUP(C1138,'Current OBD'!$B$6:$AL$2097,28,0)="Yes","4"," ")</f>
        <v>4</v>
      </c>
      <c r="K1138" s="20" t="str">
        <f>IF(VLOOKUP(C1138,'Current OBD'!$B$6:$AL$2097,29,0)="Yes","5"," ")</f>
        <v>5</v>
      </c>
      <c r="L1138" s="20" t="str">
        <f>IF(VLOOKUP(C1138,'Current OBD'!$B$6:$AL$2097,30,0)="Yes","6"," ")</f>
        <v xml:space="preserve"> </v>
      </c>
      <c r="M1138" s="20" t="str">
        <f>IF(VLOOKUP(C1138,'Current OBD'!$B$6:$AL$2097,31,0)="Yes","7"," ")</f>
        <v xml:space="preserve"> </v>
      </c>
      <c r="N1138" s="20" t="str">
        <f>IF(VLOOKUP(C1138,'Current OBD'!$B$6:$AL$2097,32,0)="Yes","8"," ")</f>
        <v xml:space="preserve"> </v>
      </c>
      <c r="O1138" s="20" t="str">
        <f>IF(VLOOKUP(C1138,'Current OBD'!$B$6:$AL$2097,33,0)="Yes","9"," ")</f>
        <v xml:space="preserve"> </v>
      </c>
      <c r="P1138" s="20" t="str">
        <f>IF(VLOOKUP(C1138,'Current OBD'!$B$6:$AL$2097,34,0)="Yes","10"," ")</f>
        <v xml:space="preserve"> </v>
      </c>
      <c r="Q1138" s="20" t="str">
        <f>IF(VLOOKUP(C1138,'Current OBD'!$B$6:$AL$2097,35,0)="Yes","11"," ")</f>
        <v xml:space="preserve"> </v>
      </c>
      <c r="R1138" s="20" t="str">
        <f>IF(VLOOKUP(C1138,'Current OBD'!$B$6:$AL$2097,36,0)="Yes","12"," ")</f>
        <v xml:space="preserve"> </v>
      </c>
      <c r="S1138" s="44">
        <v>80</v>
      </c>
      <c r="T1138" s="44">
        <v>9</v>
      </c>
      <c r="U1138" s="44">
        <v>281</v>
      </c>
      <c r="V1138" s="12">
        <f t="shared" si="108"/>
        <v>0.28469750889679718</v>
      </c>
      <c r="W1138" s="12">
        <f t="shared" si="109"/>
        <v>3.2028469750889681E-2</v>
      </c>
      <c r="X1138" s="12">
        <f t="shared" si="103"/>
        <v>0.31672597864768681</v>
      </c>
    </row>
    <row r="1139" spans="1:24">
      <c r="A1139" s="17" t="str">
        <f>VLOOKUP(C1139,'Current OBD'!$B$6:$K$2098,4,0)</f>
        <v>Kitsap</v>
      </c>
      <c r="B1139" s="17" t="str">
        <f>VLOOKUP(C1139,'Current OBD'!$B$6:$K$2098,3,0)</f>
        <v>18-402</v>
      </c>
      <c r="C1139" s="18">
        <v>663966</v>
      </c>
      <c r="D1139" s="8" t="s">
        <v>4458</v>
      </c>
      <c r="E1139" s="20" t="str">
        <f>IF(VLOOKUP(C1139,'Current OBD'!$B$6:$AL$2097,23,0)="Yes","PK"," ")</f>
        <v xml:space="preserve"> </v>
      </c>
      <c r="F1139" s="20" t="str">
        <f>IF(VLOOKUP(C1139,'Current OBD'!$B$6:$AL$2097,24,0)="Yes","K"," ")</f>
        <v>K</v>
      </c>
      <c r="G1139" s="20" t="str">
        <f>IF(VLOOKUP(C1139,'Current OBD'!$B$6:$AL$2097,25,0)="Yes","1"," ")</f>
        <v>1</v>
      </c>
      <c r="H1139" s="20" t="str">
        <f>IF(VLOOKUP(C1139,'Current OBD'!$B$6:$AL$2097,26,0)="Yes","2"," ")</f>
        <v>2</v>
      </c>
      <c r="I1139" s="20" t="str">
        <f>IF(VLOOKUP(C1139,'Current OBD'!$B$6:$AL$2097,27,0)="Yes","3"," ")</f>
        <v>3</v>
      </c>
      <c r="J1139" s="20" t="str">
        <f>IF(VLOOKUP(C1139,'Current OBD'!$B$6:$AL$2097,28,0)="Yes","4"," ")</f>
        <v>4</v>
      </c>
      <c r="K1139" s="20" t="str">
        <f>IF(VLOOKUP(C1139,'Current OBD'!$B$6:$AL$2097,29,0)="Yes","5"," ")</f>
        <v>5</v>
      </c>
      <c r="L1139" s="20" t="str">
        <f>IF(VLOOKUP(C1139,'Current OBD'!$B$6:$AL$2097,30,0)="Yes","6"," ")</f>
        <v xml:space="preserve"> </v>
      </c>
      <c r="M1139" s="20" t="str">
        <f>IF(VLOOKUP(C1139,'Current OBD'!$B$6:$AL$2097,31,0)="Yes","7"," ")</f>
        <v xml:space="preserve"> </v>
      </c>
      <c r="N1139" s="20" t="str">
        <f>IF(VLOOKUP(C1139,'Current OBD'!$B$6:$AL$2097,32,0)="Yes","8"," ")</f>
        <v xml:space="preserve"> </v>
      </c>
      <c r="O1139" s="20" t="str">
        <f>IF(VLOOKUP(C1139,'Current OBD'!$B$6:$AL$2097,33,0)="Yes","9"," ")</f>
        <v xml:space="preserve"> </v>
      </c>
      <c r="P1139" s="20" t="str">
        <f>IF(VLOOKUP(C1139,'Current OBD'!$B$6:$AL$2097,34,0)="Yes","10"," ")</f>
        <v xml:space="preserve"> </v>
      </c>
      <c r="Q1139" s="20" t="str">
        <f>IF(VLOOKUP(C1139,'Current OBD'!$B$6:$AL$2097,35,0)="Yes","11"," ")</f>
        <v xml:space="preserve"> </v>
      </c>
      <c r="R1139" s="20" t="str">
        <f>IF(VLOOKUP(C1139,'Current OBD'!$B$6:$AL$2097,36,0)="Yes","12"," ")</f>
        <v xml:space="preserve"> </v>
      </c>
      <c r="S1139" s="44">
        <v>222</v>
      </c>
      <c r="T1139" s="44">
        <v>53</v>
      </c>
      <c r="U1139" s="44">
        <v>559</v>
      </c>
      <c r="V1139" s="12">
        <f t="shared" si="108"/>
        <v>0.39713774597495527</v>
      </c>
      <c r="W1139" s="12">
        <f t="shared" si="109"/>
        <v>9.4812164579606437E-2</v>
      </c>
      <c r="X1139" s="12">
        <f t="shared" si="103"/>
        <v>0.49194991055456172</v>
      </c>
    </row>
    <row r="1140" spans="1:24">
      <c r="A1140" s="17" t="str">
        <f>VLOOKUP(C1140,'Current OBD'!$B$6:$K$2098,4,0)</f>
        <v>Kitsap</v>
      </c>
      <c r="B1140" s="17" t="str">
        <f>VLOOKUP(C1140,'Current OBD'!$B$6:$K$2098,3,0)</f>
        <v>18-402</v>
      </c>
      <c r="C1140" s="18">
        <v>663783</v>
      </c>
      <c r="D1140" s="8" t="s">
        <v>4460</v>
      </c>
      <c r="E1140" s="20" t="str">
        <f>IF(VLOOKUP(C1140,'Current OBD'!$B$6:$AL$2097,23,0)="Yes","PK"," ")</f>
        <v xml:space="preserve"> </v>
      </c>
      <c r="F1140" s="20" t="str">
        <f>IF(VLOOKUP(C1140,'Current OBD'!$B$6:$AL$2097,24,0)="Yes","K"," ")</f>
        <v>K</v>
      </c>
      <c r="G1140" s="20" t="str">
        <f>IF(VLOOKUP(C1140,'Current OBD'!$B$6:$AL$2097,25,0)="Yes","1"," ")</f>
        <v>1</v>
      </c>
      <c r="H1140" s="20" t="str">
        <f>IF(VLOOKUP(C1140,'Current OBD'!$B$6:$AL$2097,26,0)="Yes","2"," ")</f>
        <v>2</v>
      </c>
      <c r="I1140" s="20" t="str">
        <f>IF(VLOOKUP(C1140,'Current OBD'!$B$6:$AL$2097,27,0)="Yes","3"," ")</f>
        <v>3</v>
      </c>
      <c r="J1140" s="20" t="str">
        <f>IF(VLOOKUP(C1140,'Current OBD'!$B$6:$AL$2097,28,0)="Yes","4"," ")</f>
        <v>4</v>
      </c>
      <c r="K1140" s="20" t="str">
        <f>IF(VLOOKUP(C1140,'Current OBD'!$B$6:$AL$2097,29,0)="Yes","5"," ")</f>
        <v>5</v>
      </c>
      <c r="L1140" s="20" t="str">
        <f>IF(VLOOKUP(C1140,'Current OBD'!$B$6:$AL$2097,30,0)="Yes","6"," ")</f>
        <v xml:space="preserve"> </v>
      </c>
      <c r="M1140" s="20" t="str">
        <f>IF(VLOOKUP(C1140,'Current OBD'!$B$6:$AL$2097,31,0)="Yes","7"," ")</f>
        <v xml:space="preserve"> </v>
      </c>
      <c r="N1140" s="20" t="str">
        <f>IF(VLOOKUP(C1140,'Current OBD'!$B$6:$AL$2097,32,0)="Yes","8"," ")</f>
        <v xml:space="preserve"> </v>
      </c>
      <c r="O1140" s="20" t="str">
        <f>IF(VLOOKUP(C1140,'Current OBD'!$B$6:$AL$2097,33,0)="Yes","9"," ")</f>
        <v xml:space="preserve"> </v>
      </c>
      <c r="P1140" s="20" t="str">
        <f>IF(VLOOKUP(C1140,'Current OBD'!$B$6:$AL$2097,34,0)="Yes","10"," ")</f>
        <v xml:space="preserve"> </v>
      </c>
      <c r="Q1140" s="20" t="str">
        <f>IF(VLOOKUP(C1140,'Current OBD'!$B$6:$AL$2097,35,0)="Yes","11"," ")</f>
        <v xml:space="preserve"> </v>
      </c>
      <c r="R1140" s="20" t="str">
        <f>IF(VLOOKUP(C1140,'Current OBD'!$B$6:$AL$2097,36,0)="Yes","12"," ")</f>
        <v xml:space="preserve"> </v>
      </c>
      <c r="S1140" s="44">
        <v>153</v>
      </c>
      <c r="T1140" s="44">
        <v>31</v>
      </c>
      <c r="U1140" s="44">
        <v>491</v>
      </c>
      <c r="V1140" s="12">
        <f t="shared" si="108"/>
        <v>0.31160896130346233</v>
      </c>
      <c r="W1140" s="12">
        <f t="shared" si="109"/>
        <v>6.313645621181263E-2</v>
      </c>
      <c r="X1140" s="12">
        <f t="shared" si="103"/>
        <v>0.37474541751527496</v>
      </c>
    </row>
    <row r="1141" spans="1:24">
      <c r="A1141" s="17" t="str">
        <f>VLOOKUP(C1141,'Current OBD'!$B$6:$K$2098,4,0)</f>
        <v>Kitsap</v>
      </c>
      <c r="B1141" s="17" t="str">
        <f>VLOOKUP(C1141,'Current OBD'!$B$6:$K$2098,3,0)</f>
        <v>18-402</v>
      </c>
      <c r="C1141" s="18">
        <v>661730</v>
      </c>
      <c r="D1141" s="8" t="s">
        <v>4462</v>
      </c>
      <c r="E1141" s="20" t="str">
        <f>IF(VLOOKUP(C1141,'Current OBD'!$B$6:$AL$2097,23,0)="Yes","PK"," ")</f>
        <v xml:space="preserve"> </v>
      </c>
      <c r="F1141" s="20" t="str">
        <f>IF(VLOOKUP(C1141,'Current OBD'!$B$6:$AL$2097,24,0)="Yes","K"," ")</f>
        <v>K</v>
      </c>
      <c r="G1141" s="20" t="str">
        <f>IF(VLOOKUP(C1141,'Current OBD'!$B$6:$AL$2097,25,0)="Yes","1"," ")</f>
        <v>1</v>
      </c>
      <c r="H1141" s="20" t="str">
        <f>IF(VLOOKUP(C1141,'Current OBD'!$B$6:$AL$2097,26,0)="Yes","2"," ")</f>
        <v>2</v>
      </c>
      <c r="I1141" s="20" t="str">
        <f>IF(VLOOKUP(C1141,'Current OBD'!$B$6:$AL$2097,27,0)="Yes","3"," ")</f>
        <v>3</v>
      </c>
      <c r="J1141" s="20" t="str">
        <f>IF(VLOOKUP(C1141,'Current OBD'!$B$6:$AL$2097,28,0)="Yes","4"," ")</f>
        <v>4</v>
      </c>
      <c r="K1141" s="20" t="str">
        <f>IF(VLOOKUP(C1141,'Current OBD'!$B$6:$AL$2097,29,0)="Yes","5"," ")</f>
        <v>5</v>
      </c>
      <c r="L1141" s="20" t="str">
        <f>IF(VLOOKUP(C1141,'Current OBD'!$B$6:$AL$2097,30,0)="Yes","6"," ")</f>
        <v xml:space="preserve"> </v>
      </c>
      <c r="M1141" s="20" t="str">
        <f>IF(VLOOKUP(C1141,'Current OBD'!$B$6:$AL$2097,31,0)="Yes","7"," ")</f>
        <v xml:space="preserve"> </v>
      </c>
      <c r="N1141" s="20" t="str">
        <f>IF(VLOOKUP(C1141,'Current OBD'!$B$6:$AL$2097,32,0)="Yes","8"," ")</f>
        <v xml:space="preserve"> </v>
      </c>
      <c r="O1141" s="20" t="str">
        <f>IF(VLOOKUP(C1141,'Current OBD'!$B$6:$AL$2097,33,0)="Yes","9"," ")</f>
        <v xml:space="preserve"> </v>
      </c>
      <c r="P1141" s="20" t="str">
        <f>IF(VLOOKUP(C1141,'Current OBD'!$B$6:$AL$2097,34,0)="Yes","10"," ")</f>
        <v xml:space="preserve"> </v>
      </c>
      <c r="Q1141" s="20" t="str">
        <f>IF(VLOOKUP(C1141,'Current OBD'!$B$6:$AL$2097,35,0)="Yes","11"," ")</f>
        <v xml:space="preserve"> </v>
      </c>
      <c r="R1141" s="20" t="str">
        <f>IF(VLOOKUP(C1141,'Current OBD'!$B$6:$AL$2097,36,0)="Yes","12"," ")</f>
        <v xml:space="preserve"> </v>
      </c>
      <c r="S1141" s="44">
        <v>76</v>
      </c>
      <c r="T1141" s="44">
        <v>14</v>
      </c>
      <c r="U1141" s="44">
        <v>298</v>
      </c>
      <c r="V1141" s="12">
        <f t="shared" si="108"/>
        <v>0.25503355704697989</v>
      </c>
      <c r="W1141" s="12">
        <f t="shared" si="109"/>
        <v>4.6979865771812082E-2</v>
      </c>
      <c r="X1141" s="12">
        <f t="shared" si="103"/>
        <v>0.30201342281879195</v>
      </c>
    </row>
    <row r="1142" spans="1:24">
      <c r="A1142" s="17" t="str">
        <f>VLOOKUP(C1142,'Current OBD'!$B$6:$K$2098,4,0)</f>
        <v>Kitsap</v>
      </c>
      <c r="B1142" s="17" t="str">
        <f>VLOOKUP(C1142,'Current OBD'!$B$6:$K$2098,3,0)</f>
        <v>18-402</v>
      </c>
      <c r="C1142" s="18">
        <v>678948</v>
      </c>
      <c r="D1142" s="8" t="s">
        <v>4464</v>
      </c>
      <c r="E1142" s="20" t="str">
        <f>IF(VLOOKUP(C1142,'Current OBD'!$B$6:$AL$2097,23,0)="Yes","PK"," ")</f>
        <v xml:space="preserve"> </v>
      </c>
      <c r="F1142" s="20" t="str">
        <f>IF(VLOOKUP(C1142,'Current OBD'!$B$6:$AL$2097,24,0)="Yes","K"," ")</f>
        <v xml:space="preserve"> </v>
      </c>
      <c r="G1142" s="20" t="str">
        <f>IF(VLOOKUP(C1142,'Current OBD'!$B$6:$AL$2097,25,0)="Yes","1"," ")</f>
        <v xml:space="preserve"> </v>
      </c>
      <c r="H1142" s="20" t="str">
        <f>IF(VLOOKUP(C1142,'Current OBD'!$B$6:$AL$2097,26,0)="Yes","2"," ")</f>
        <v xml:space="preserve"> </v>
      </c>
      <c r="I1142" s="20" t="str">
        <f>IF(VLOOKUP(C1142,'Current OBD'!$B$6:$AL$2097,27,0)="Yes","3"," ")</f>
        <v xml:space="preserve"> </v>
      </c>
      <c r="J1142" s="20" t="str">
        <f>IF(VLOOKUP(C1142,'Current OBD'!$B$6:$AL$2097,28,0)="Yes","4"," ")</f>
        <v xml:space="preserve"> </v>
      </c>
      <c r="K1142" s="20" t="str">
        <f>IF(VLOOKUP(C1142,'Current OBD'!$B$6:$AL$2097,29,0)="Yes","5"," ")</f>
        <v xml:space="preserve"> </v>
      </c>
      <c r="L1142" s="20" t="str">
        <f>IF(VLOOKUP(C1142,'Current OBD'!$B$6:$AL$2097,30,0)="Yes","6"," ")</f>
        <v xml:space="preserve"> </v>
      </c>
      <c r="M1142" s="20" t="str">
        <f>IF(VLOOKUP(C1142,'Current OBD'!$B$6:$AL$2097,31,0)="Yes","7"," ")</f>
        <v xml:space="preserve"> </v>
      </c>
      <c r="N1142" s="20" t="str">
        <f>IF(VLOOKUP(C1142,'Current OBD'!$B$6:$AL$2097,32,0)="Yes","8"," ")</f>
        <v xml:space="preserve"> </v>
      </c>
      <c r="O1142" s="20" t="str">
        <f>IF(VLOOKUP(C1142,'Current OBD'!$B$6:$AL$2097,33,0)="Yes","9"," ")</f>
        <v>9</v>
      </c>
      <c r="P1142" s="20" t="str">
        <f>IF(VLOOKUP(C1142,'Current OBD'!$B$6:$AL$2097,34,0)="Yes","10"," ")</f>
        <v>10</v>
      </c>
      <c r="Q1142" s="20" t="str">
        <f>IF(VLOOKUP(C1142,'Current OBD'!$B$6:$AL$2097,35,0)="Yes","11"," ")</f>
        <v>11</v>
      </c>
      <c r="R1142" s="20" t="str">
        <f>IF(VLOOKUP(C1142,'Current OBD'!$B$6:$AL$2097,36,0)="Yes","12"," ")</f>
        <v>12</v>
      </c>
      <c r="S1142" s="44">
        <v>792</v>
      </c>
      <c r="T1142" s="44">
        <v>173</v>
      </c>
      <c r="U1142" s="44">
        <v>2757</v>
      </c>
      <c r="V1142" s="12">
        <f t="shared" si="108"/>
        <v>0.28726877040261156</v>
      </c>
      <c r="W1142" s="12">
        <f t="shared" si="109"/>
        <v>6.2749365252085604E-2</v>
      </c>
      <c r="X1142" s="12">
        <f t="shared" si="103"/>
        <v>0.35001813565469714</v>
      </c>
    </row>
    <row r="1143" spans="1:24">
      <c r="A1143" s="17" t="str">
        <f>VLOOKUP(C1143,'Current OBD'!$B$6:$K$2098,4,0)</f>
        <v>Kitsap</v>
      </c>
      <c r="B1143" s="17" t="str">
        <f>VLOOKUP(C1143,'Current OBD'!$B$6:$K$2098,3,0)</f>
        <v>18-402</v>
      </c>
      <c r="C1143" s="18">
        <v>661731</v>
      </c>
      <c r="D1143" s="8" t="s">
        <v>4467</v>
      </c>
      <c r="E1143" s="20" t="str">
        <f>IF(VLOOKUP(C1143,'Current OBD'!$B$6:$AL$2097,23,0)="Yes","PK"," ")</f>
        <v xml:space="preserve"> </v>
      </c>
      <c r="F1143" s="20" t="str">
        <f>IF(VLOOKUP(C1143,'Current OBD'!$B$6:$AL$2097,24,0)="Yes","K"," ")</f>
        <v>K</v>
      </c>
      <c r="G1143" s="20" t="str">
        <f>IF(VLOOKUP(C1143,'Current OBD'!$B$6:$AL$2097,25,0)="Yes","1"," ")</f>
        <v>1</v>
      </c>
      <c r="H1143" s="20" t="str">
        <f>IF(VLOOKUP(C1143,'Current OBD'!$B$6:$AL$2097,26,0)="Yes","2"," ")</f>
        <v>2</v>
      </c>
      <c r="I1143" s="20" t="str">
        <f>IF(VLOOKUP(C1143,'Current OBD'!$B$6:$AL$2097,27,0)="Yes","3"," ")</f>
        <v>3</v>
      </c>
      <c r="J1143" s="20" t="str">
        <f>IF(VLOOKUP(C1143,'Current OBD'!$B$6:$AL$2097,28,0)="Yes","4"," ")</f>
        <v>4</v>
      </c>
      <c r="K1143" s="20" t="str">
        <f>IF(VLOOKUP(C1143,'Current OBD'!$B$6:$AL$2097,29,0)="Yes","5"," ")</f>
        <v>5</v>
      </c>
      <c r="L1143" s="20" t="str">
        <f>IF(VLOOKUP(C1143,'Current OBD'!$B$6:$AL$2097,30,0)="Yes","6"," ")</f>
        <v xml:space="preserve"> </v>
      </c>
      <c r="M1143" s="20" t="str">
        <f>IF(VLOOKUP(C1143,'Current OBD'!$B$6:$AL$2097,31,0)="Yes","7"," ")</f>
        <v xml:space="preserve"> </v>
      </c>
      <c r="N1143" s="20" t="str">
        <f>IF(VLOOKUP(C1143,'Current OBD'!$B$6:$AL$2097,32,0)="Yes","8"," ")</f>
        <v xml:space="preserve"> </v>
      </c>
      <c r="O1143" s="20" t="str">
        <f>IF(VLOOKUP(C1143,'Current OBD'!$B$6:$AL$2097,33,0)="Yes","9"," ")</f>
        <v xml:space="preserve"> </v>
      </c>
      <c r="P1143" s="20" t="str">
        <f>IF(VLOOKUP(C1143,'Current OBD'!$B$6:$AL$2097,34,0)="Yes","10"," ")</f>
        <v xml:space="preserve"> </v>
      </c>
      <c r="Q1143" s="20" t="str">
        <f>IF(VLOOKUP(C1143,'Current OBD'!$B$6:$AL$2097,35,0)="Yes","11"," ")</f>
        <v xml:space="preserve"> </v>
      </c>
      <c r="R1143" s="20" t="str">
        <f>IF(VLOOKUP(C1143,'Current OBD'!$B$6:$AL$2097,36,0)="Yes","12"," ")</f>
        <v xml:space="preserve"> </v>
      </c>
      <c r="S1143" s="44">
        <v>126</v>
      </c>
      <c r="T1143" s="44">
        <v>34</v>
      </c>
      <c r="U1143" s="44">
        <v>503</v>
      </c>
      <c r="V1143" s="12">
        <f t="shared" si="108"/>
        <v>0.25049701789264411</v>
      </c>
      <c r="W1143" s="12">
        <f t="shared" si="109"/>
        <v>6.7594433399602388E-2</v>
      </c>
      <c r="X1143" s="12">
        <f t="shared" si="103"/>
        <v>0.31809145129224653</v>
      </c>
    </row>
    <row r="1144" spans="1:24">
      <c r="A1144" s="26" t="s">
        <v>210</v>
      </c>
      <c r="B1144" s="26" t="s">
        <v>657</v>
      </c>
      <c r="C1144" s="10">
        <v>160492</v>
      </c>
      <c r="D1144" s="13" t="s">
        <v>656</v>
      </c>
      <c r="E1144" s="19"/>
      <c r="F1144" s="19"/>
      <c r="G1144" s="19"/>
      <c r="H1144" s="19"/>
      <c r="I1144" s="19"/>
      <c r="J1144" s="19"/>
      <c r="K1144" s="19"/>
      <c r="L1144" s="19"/>
      <c r="M1144" s="19"/>
      <c r="N1144" s="19"/>
      <c r="O1144" s="19"/>
      <c r="P1144" s="19"/>
      <c r="Q1144" s="19"/>
      <c r="R1144" s="19"/>
      <c r="S1144" s="43">
        <v>152</v>
      </c>
      <c r="T1144" s="43">
        <v>48</v>
      </c>
      <c r="U1144" s="43">
        <v>484</v>
      </c>
      <c r="V1144" s="14"/>
      <c r="W1144" s="14"/>
      <c r="X1144" s="14">
        <f t="shared" si="103"/>
        <v>0.41322314049586778</v>
      </c>
    </row>
    <row r="1145" spans="1:24">
      <c r="A1145" s="17" t="str">
        <f>VLOOKUP(C1145,'Current OBD'!$B$6:$K$2098,4,0)</f>
        <v>Kitsap</v>
      </c>
      <c r="B1145" s="17" t="str">
        <f>VLOOKUP(C1145,'Current OBD'!$B$6:$K$2098,3,0)</f>
        <v>18-901</v>
      </c>
      <c r="C1145" s="18">
        <v>685940</v>
      </c>
      <c r="D1145" s="8" t="s">
        <v>656</v>
      </c>
      <c r="E1145" s="20" t="str">
        <f>IF(VLOOKUP(C1145,'Current OBD'!$B$6:$AL$2097,23,0)="Yes","PK"," ")</f>
        <v xml:space="preserve"> </v>
      </c>
      <c r="F1145" s="20" t="str">
        <f>IF(VLOOKUP(C1145,'Current OBD'!$B$6:$AL$2097,24,0)="Yes","K"," ")</f>
        <v>K</v>
      </c>
      <c r="G1145" s="20" t="str">
        <f>IF(VLOOKUP(C1145,'Current OBD'!$B$6:$AL$2097,25,0)="Yes","1"," ")</f>
        <v>1</v>
      </c>
      <c r="H1145" s="20" t="str">
        <f>IF(VLOOKUP(C1145,'Current OBD'!$B$6:$AL$2097,26,0)="Yes","2"," ")</f>
        <v>2</v>
      </c>
      <c r="I1145" s="20" t="str">
        <f>IF(VLOOKUP(C1145,'Current OBD'!$B$6:$AL$2097,27,0)="Yes","3"," ")</f>
        <v>3</v>
      </c>
      <c r="J1145" s="20" t="str">
        <f>IF(VLOOKUP(C1145,'Current OBD'!$B$6:$AL$2097,28,0)="Yes","4"," ")</f>
        <v>4</v>
      </c>
      <c r="K1145" s="20" t="str">
        <f>IF(VLOOKUP(C1145,'Current OBD'!$B$6:$AL$2097,29,0)="Yes","5"," ")</f>
        <v>5</v>
      </c>
      <c r="L1145" s="20" t="str">
        <f>IF(VLOOKUP(C1145,'Current OBD'!$B$6:$AL$2097,30,0)="Yes","6"," ")</f>
        <v>6</v>
      </c>
      <c r="M1145" s="20" t="str">
        <f>IF(VLOOKUP(C1145,'Current OBD'!$B$6:$AL$2097,31,0)="Yes","7"," ")</f>
        <v>7</v>
      </c>
      <c r="N1145" s="20" t="str">
        <f>IF(VLOOKUP(C1145,'Current OBD'!$B$6:$AL$2097,32,0)="Yes","8"," ")</f>
        <v>8</v>
      </c>
      <c r="O1145" s="20" t="str">
        <f>IF(VLOOKUP(C1145,'Current OBD'!$B$6:$AL$2097,33,0)="Yes","9"," ")</f>
        <v xml:space="preserve"> </v>
      </c>
      <c r="P1145" s="20" t="str">
        <f>IF(VLOOKUP(C1145,'Current OBD'!$B$6:$AL$2097,34,0)="Yes","10"," ")</f>
        <v xml:space="preserve"> </v>
      </c>
      <c r="Q1145" s="20" t="str">
        <f>IF(VLOOKUP(C1145,'Current OBD'!$B$6:$AL$2097,35,0)="Yes","11"," ")</f>
        <v xml:space="preserve"> </v>
      </c>
      <c r="R1145" s="20" t="str">
        <f>IF(VLOOKUP(C1145,'Current OBD'!$B$6:$AL$2097,36,0)="Yes","12"," ")</f>
        <v xml:space="preserve"> </v>
      </c>
      <c r="S1145" s="44">
        <v>152</v>
      </c>
      <c r="T1145" s="44">
        <v>48</v>
      </c>
      <c r="U1145" s="44">
        <v>484</v>
      </c>
      <c r="V1145" s="12">
        <f>S1145/U1145</f>
        <v>0.31404958677685951</v>
      </c>
      <c r="W1145" s="12">
        <f>T1145/U1145</f>
        <v>9.9173553719008267E-2</v>
      </c>
      <c r="X1145" s="12">
        <f t="shared" si="103"/>
        <v>0.41322314049586778</v>
      </c>
    </row>
    <row r="1146" spans="1:24">
      <c r="A1146" s="26" t="s">
        <v>871</v>
      </c>
      <c r="B1146" s="26" t="s">
        <v>1204</v>
      </c>
      <c r="C1146" s="10">
        <v>159394</v>
      </c>
      <c r="D1146" s="13" t="s">
        <v>1203</v>
      </c>
      <c r="E1146" s="19"/>
      <c r="F1146" s="19"/>
      <c r="G1146" s="19"/>
      <c r="H1146" s="19"/>
      <c r="I1146" s="19"/>
      <c r="J1146" s="19"/>
      <c r="K1146" s="19"/>
      <c r="L1146" s="19"/>
      <c r="M1146" s="19"/>
      <c r="N1146" s="19"/>
      <c r="O1146" s="19"/>
      <c r="P1146" s="19"/>
      <c r="Q1146" s="19"/>
      <c r="R1146" s="19"/>
      <c r="S1146" s="43">
        <v>45</v>
      </c>
      <c r="T1146" s="43">
        <v>5</v>
      </c>
      <c r="U1146" s="43">
        <v>96</v>
      </c>
      <c r="V1146" s="14"/>
      <c r="W1146" s="14"/>
      <c r="X1146" s="14">
        <f t="shared" si="103"/>
        <v>0.52083333333333337</v>
      </c>
    </row>
    <row r="1147" spans="1:24">
      <c r="A1147" s="17" t="str">
        <f>VLOOKUP(C1147,'Current OBD'!$B$6:$K$2098,4,0)</f>
        <v>Kittitas</v>
      </c>
      <c r="B1147" s="17" t="str">
        <f>VLOOKUP(C1147,'Current OBD'!$B$6:$K$2098,3,0)</f>
        <v>19-028</v>
      </c>
      <c r="C1147" s="18">
        <v>661734</v>
      </c>
      <c r="D1147" s="8" t="s">
        <v>1205</v>
      </c>
      <c r="E1147" s="20" t="str">
        <f>IF(VLOOKUP(C1147,'Current OBD'!$B$6:$AL$2097,23,0)="Yes","PK"," ")</f>
        <v>PK</v>
      </c>
      <c r="F1147" s="20" t="str">
        <f>IF(VLOOKUP(C1147,'Current OBD'!$B$6:$AL$2097,24,0)="Yes","K"," ")</f>
        <v>K</v>
      </c>
      <c r="G1147" s="20" t="str">
        <f>IF(VLOOKUP(C1147,'Current OBD'!$B$6:$AL$2097,25,0)="Yes","1"," ")</f>
        <v>1</v>
      </c>
      <c r="H1147" s="20" t="str">
        <f>IF(VLOOKUP(C1147,'Current OBD'!$B$6:$AL$2097,26,0)="Yes","2"," ")</f>
        <v>2</v>
      </c>
      <c r="I1147" s="20" t="str">
        <f>IF(VLOOKUP(C1147,'Current OBD'!$B$6:$AL$2097,27,0)="Yes","3"," ")</f>
        <v>3</v>
      </c>
      <c r="J1147" s="20" t="str">
        <f>IF(VLOOKUP(C1147,'Current OBD'!$B$6:$AL$2097,28,0)="Yes","4"," ")</f>
        <v>4</v>
      </c>
      <c r="K1147" s="20" t="str">
        <f>IF(VLOOKUP(C1147,'Current OBD'!$B$6:$AL$2097,29,0)="Yes","5"," ")</f>
        <v>5</v>
      </c>
      <c r="L1147" s="20" t="str">
        <f>IF(VLOOKUP(C1147,'Current OBD'!$B$6:$AL$2097,30,0)="Yes","6"," ")</f>
        <v>6</v>
      </c>
      <c r="M1147" s="20" t="str">
        <f>IF(VLOOKUP(C1147,'Current OBD'!$B$6:$AL$2097,31,0)="Yes","7"," ")</f>
        <v>7</v>
      </c>
      <c r="N1147" s="20" t="str">
        <f>IF(VLOOKUP(C1147,'Current OBD'!$B$6:$AL$2097,32,0)="Yes","8"," ")</f>
        <v>8</v>
      </c>
      <c r="O1147" s="20" t="str">
        <f>IF(VLOOKUP(C1147,'Current OBD'!$B$6:$AL$2097,33,0)="Yes","9"," ")</f>
        <v>9</v>
      </c>
      <c r="P1147" s="20" t="str">
        <f>IF(VLOOKUP(C1147,'Current OBD'!$B$6:$AL$2097,34,0)="Yes","10"," ")</f>
        <v>10</v>
      </c>
      <c r="Q1147" s="20" t="str">
        <f>IF(VLOOKUP(C1147,'Current OBD'!$B$6:$AL$2097,35,0)="Yes","11"," ")</f>
        <v>11</v>
      </c>
      <c r="R1147" s="20" t="str">
        <f>IF(VLOOKUP(C1147,'Current OBD'!$B$6:$AL$2097,36,0)="Yes","12"," ")</f>
        <v>12</v>
      </c>
      <c r="S1147" s="44">
        <v>45</v>
      </c>
      <c r="T1147" s="44">
        <v>5</v>
      </c>
      <c r="U1147" s="44">
        <v>96</v>
      </c>
      <c r="V1147" s="12">
        <f>S1147/U1147</f>
        <v>0.46875</v>
      </c>
      <c r="W1147" s="12">
        <f>T1147/U1147</f>
        <v>5.2083333333333336E-2</v>
      </c>
      <c r="X1147" s="12">
        <f t="shared" si="103"/>
        <v>0.52083333333333337</v>
      </c>
    </row>
    <row r="1148" spans="1:24">
      <c r="A1148" s="26" t="s">
        <v>871</v>
      </c>
      <c r="B1148" s="26" t="s">
        <v>4948</v>
      </c>
      <c r="C1148" s="10">
        <v>159500</v>
      </c>
      <c r="D1148" s="13" t="s">
        <v>4947</v>
      </c>
      <c r="E1148" s="19"/>
      <c r="F1148" s="19"/>
      <c r="G1148" s="19"/>
      <c r="H1148" s="19"/>
      <c r="I1148" s="19"/>
      <c r="J1148" s="19"/>
      <c r="K1148" s="19"/>
      <c r="L1148" s="19"/>
      <c r="M1148" s="19"/>
      <c r="N1148" s="19"/>
      <c r="O1148" s="19"/>
      <c r="P1148" s="19"/>
      <c r="Q1148" s="19"/>
      <c r="R1148" s="19"/>
      <c r="S1148" s="43">
        <v>101</v>
      </c>
      <c r="T1148" s="43">
        <v>10</v>
      </c>
      <c r="U1148" s="43">
        <v>267</v>
      </c>
      <c r="V1148" s="14"/>
      <c r="W1148" s="14"/>
      <c r="X1148" s="14">
        <f t="shared" si="103"/>
        <v>0.4157303370786517</v>
      </c>
    </row>
    <row r="1149" spans="1:24">
      <c r="A1149" s="17" t="str">
        <f>VLOOKUP(C1149,'Current OBD'!$B$6:$K$2098,4,0)</f>
        <v>Kittitas</v>
      </c>
      <c r="B1149" s="17" t="str">
        <f>VLOOKUP(C1149,'Current OBD'!$B$6:$K$2098,3,0)</f>
        <v>19-400</v>
      </c>
      <c r="C1149" s="18">
        <v>661736</v>
      </c>
      <c r="D1149" s="8" t="s">
        <v>4949</v>
      </c>
      <c r="E1149" s="20" t="str">
        <f>IF(VLOOKUP(C1149,'Current OBD'!$B$6:$AL$2097,23,0)="Yes","PK"," ")</f>
        <v>PK</v>
      </c>
      <c r="F1149" s="20" t="str">
        <f>IF(VLOOKUP(C1149,'Current OBD'!$B$6:$AL$2097,24,0)="Yes","K"," ")</f>
        <v>K</v>
      </c>
      <c r="G1149" s="20" t="str">
        <f>IF(VLOOKUP(C1149,'Current OBD'!$B$6:$AL$2097,25,0)="Yes","1"," ")</f>
        <v>1</v>
      </c>
      <c r="H1149" s="20" t="str">
        <f>IF(VLOOKUP(C1149,'Current OBD'!$B$6:$AL$2097,26,0)="Yes","2"," ")</f>
        <v>2</v>
      </c>
      <c r="I1149" s="20" t="str">
        <f>IF(VLOOKUP(C1149,'Current OBD'!$B$6:$AL$2097,27,0)="Yes","3"," ")</f>
        <v>3</v>
      </c>
      <c r="J1149" s="20" t="str">
        <f>IF(VLOOKUP(C1149,'Current OBD'!$B$6:$AL$2097,28,0)="Yes","4"," ")</f>
        <v>4</v>
      </c>
      <c r="K1149" s="20" t="str">
        <f>IF(VLOOKUP(C1149,'Current OBD'!$B$6:$AL$2097,29,0)="Yes","5"," ")</f>
        <v>5</v>
      </c>
      <c r="L1149" s="20" t="str">
        <f>IF(VLOOKUP(C1149,'Current OBD'!$B$6:$AL$2097,30,0)="Yes","6"," ")</f>
        <v>6</v>
      </c>
      <c r="M1149" s="20" t="str">
        <f>IF(VLOOKUP(C1149,'Current OBD'!$B$6:$AL$2097,31,0)="Yes","7"," ")</f>
        <v>7</v>
      </c>
      <c r="N1149" s="20" t="str">
        <f>IF(VLOOKUP(C1149,'Current OBD'!$B$6:$AL$2097,32,0)="Yes","8"," ")</f>
        <v>8</v>
      </c>
      <c r="O1149" s="20" t="str">
        <f>IF(VLOOKUP(C1149,'Current OBD'!$B$6:$AL$2097,33,0)="Yes","9"," ")</f>
        <v>9</v>
      </c>
      <c r="P1149" s="20" t="str">
        <f>IF(VLOOKUP(C1149,'Current OBD'!$B$6:$AL$2097,34,0)="Yes","10"," ")</f>
        <v>10</v>
      </c>
      <c r="Q1149" s="20" t="str">
        <f>IF(VLOOKUP(C1149,'Current OBD'!$B$6:$AL$2097,35,0)="Yes","11"," ")</f>
        <v>11</v>
      </c>
      <c r="R1149" s="20" t="str">
        <f>IF(VLOOKUP(C1149,'Current OBD'!$B$6:$AL$2097,36,0)="Yes","12"," ")</f>
        <v>12</v>
      </c>
      <c r="S1149" s="44">
        <v>101</v>
      </c>
      <c r="T1149" s="44">
        <v>10</v>
      </c>
      <c r="U1149" s="44">
        <v>267</v>
      </c>
      <c r="V1149" s="12">
        <f>S1149/U1149</f>
        <v>0.37827715355805241</v>
      </c>
      <c r="W1149" s="12">
        <f>T1149/U1149</f>
        <v>3.7453183520599252E-2</v>
      </c>
      <c r="X1149" s="12">
        <f t="shared" si="103"/>
        <v>0.4157303370786517</v>
      </c>
    </row>
    <row r="1150" spans="1:24">
      <c r="A1150" s="26" t="s">
        <v>871</v>
      </c>
      <c r="B1150" s="26" t="s">
        <v>1307</v>
      </c>
      <c r="C1150" s="10">
        <v>159948</v>
      </c>
      <c r="D1150" s="13" t="s">
        <v>1306</v>
      </c>
      <c r="E1150" s="19"/>
      <c r="F1150" s="19"/>
      <c r="G1150" s="19"/>
      <c r="H1150" s="19"/>
      <c r="I1150" s="19"/>
      <c r="J1150" s="19"/>
      <c r="K1150" s="19"/>
      <c r="L1150" s="19"/>
      <c r="M1150" s="19"/>
      <c r="N1150" s="19"/>
      <c r="O1150" s="19"/>
      <c r="P1150" s="19"/>
      <c r="Q1150" s="19"/>
      <c r="R1150" s="19"/>
      <c r="S1150" s="43">
        <v>1435</v>
      </c>
      <c r="T1150" s="43">
        <v>137</v>
      </c>
      <c r="U1150" s="43">
        <v>3465</v>
      </c>
      <c r="V1150" s="14"/>
      <c r="W1150" s="14"/>
      <c r="X1150" s="14">
        <f t="shared" si="103"/>
        <v>0.45367965367965368</v>
      </c>
    </row>
    <row r="1151" spans="1:24">
      <c r="A1151" s="17" t="str">
        <f>VLOOKUP(C1151,'Current OBD'!$B$6:$K$2098,4,0)</f>
        <v>Kittitas</v>
      </c>
      <c r="B1151" s="17" t="str">
        <f>VLOOKUP(C1151,'Current OBD'!$B$6:$K$2098,3,0)</f>
        <v>19-401</v>
      </c>
      <c r="C1151" s="18">
        <v>686944</v>
      </c>
      <c r="D1151" s="8" t="s">
        <v>1308</v>
      </c>
      <c r="E1151" s="20" t="str">
        <f>IF(VLOOKUP(C1151,'Current OBD'!$B$6:$AL$2097,23,0)="Yes","PK"," ")</f>
        <v>PK</v>
      </c>
      <c r="F1151" s="20" t="str">
        <f>IF(VLOOKUP(C1151,'Current OBD'!$B$6:$AL$2097,24,0)="Yes","K"," ")</f>
        <v xml:space="preserve"> </v>
      </c>
      <c r="G1151" s="20" t="str">
        <f>IF(VLOOKUP(C1151,'Current OBD'!$B$6:$AL$2097,25,0)="Yes","1"," ")</f>
        <v xml:space="preserve"> </v>
      </c>
      <c r="H1151" s="20" t="str">
        <f>IF(VLOOKUP(C1151,'Current OBD'!$B$6:$AL$2097,26,0)="Yes","2"," ")</f>
        <v xml:space="preserve"> </v>
      </c>
      <c r="I1151" s="20" t="str">
        <f>IF(VLOOKUP(C1151,'Current OBD'!$B$6:$AL$2097,27,0)="Yes","3"," ")</f>
        <v xml:space="preserve"> </v>
      </c>
      <c r="J1151" s="20" t="str">
        <f>IF(VLOOKUP(C1151,'Current OBD'!$B$6:$AL$2097,28,0)="Yes","4"," ")</f>
        <v xml:space="preserve"> </v>
      </c>
      <c r="K1151" s="20" t="str">
        <f>IF(VLOOKUP(C1151,'Current OBD'!$B$6:$AL$2097,29,0)="Yes","5"," ")</f>
        <v xml:space="preserve"> </v>
      </c>
      <c r="L1151" s="20" t="str">
        <f>IF(VLOOKUP(C1151,'Current OBD'!$B$6:$AL$2097,30,0)="Yes","6"," ")</f>
        <v xml:space="preserve"> </v>
      </c>
      <c r="M1151" s="20" t="str">
        <f>IF(VLOOKUP(C1151,'Current OBD'!$B$6:$AL$2097,31,0)="Yes","7"," ")</f>
        <v xml:space="preserve"> </v>
      </c>
      <c r="N1151" s="20" t="str">
        <f>IF(VLOOKUP(C1151,'Current OBD'!$B$6:$AL$2097,32,0)="Yes","8"," ")</f>
        <v xml:space="preserve"> </v>
      </c>
      <c r="O1151" s="20" t="str">
        <f>IF(VLOOKUP(C1151,'Current OBD'!$B$6:$AL$2097,33,0)="Yes","9"," ")</f>
        <v xml:space="preserve"> </v>
      </c>
      <c r="P1151" s="20" t="str">
        <f>IF(VLOOKUP(C1151,'Current OBD'!$B$6:$AL$2097,34,0)="Yes","10"," ")</f>
        <v xml:space="preserve"> </v>
      </c>
      <c r="Q1151" s="20" t="str">
        <f>IF(VLOOKUP(C1151,'Current OBD'!$B$6:$AL$2097,35,0)="Yes","11"," ")</f>
        <v xml:space="preserve"> </v>
      </c>
      <c r="R1151" s="20" t="str">
        <f>IF(VLOOKUP(C1151,'Current OBD'!$B$6:$AL$2097,36,0)="Yes","12"," ")</f>
        <v xml:space="preserve"> </v>
      </c>
      <c r="S1151" s="44">
        <v>48</v>
      </c>
      <c r="T1151" s="44">
        <v>0</v>
      </c>
      <c r="U1151" s="44">
        <v>63</v>
      </c>
      <c r="V1151" s="12">
        <f t="shared" ref="V1151:V1157" si="110">S1151/U1151</f>
        <v>0.76190476190476186</v>
      </c>
      <c r="W1151" s="12">
        <f t="shared" ref="W1151:W1157" si="111">T1151/U1151</f>
        <v>0</v>
      </c>
      <c r="X1151" s="12">
        <f t="shared" si="103"/>
        <v>0.76190476190476186</v>
      </c>
    </row>
    <row r="1152" spans="1:24">
      <c r="A1152" s="17" t="str">
        <f>VLOOKUP(C1152,'Current OBD'!$B$6:$K$2098,4,0)</f>
        <v>Kittitas</v>
      </c>
      <c r="B1152" s="17" t="str">
        <f>VLOOKUP(C1152,'Current OBD'!$B$6:$K$2098,3,0)</f>
        <v>19-401</v>
      </c>
      <c r="C1152" s="18">
        <v>661741</v>
      </c>
      <c r="D1152" s="8" t="s">
        <v>1310</v>
      </c>
      <c r="E1152" s="20" t="str">
        <f>IF(VLOOKUP(C1152,'Current OBD'!$B$6:$AL$2097,23,0)="Yes","PK"," ")</f>
        <v xml:space="preserve"> </v>
      </c>
      <c r="F1152" s="20" t="str">
        <f>IF(VLOOKUP(C1152,'Current OBD'!$B$6:$AL$2097,24,0)="Yes","K"," ")</f>
        <v xml:space="preserve"> </v>
      </c>
      <c r="G1152" s="20" t="str">
        <f>IF(VLOOKUP(C1152,'Current OBD'!$B$6:$AL$2097,25,0)="Yes","1"," ")</f>
        <v xml:space="preserve"> </v>
      </c>
      <c r="H1152" s="20" t="str">
        <f>IF(VLOOKUP(C1152,'Current OBD'!$B$6:$AL$2097,26,0)="Yes","2"," ")</f>
        <v xml:space="preserve"> </v>
      </c>
      <c r="I1152" s="20" t="str">
        <f>IF(VLOOKUP(C1152,'Current OBD'!$B$6:$AL$2097,27,0)="Yes","3"," ")</f>
        <v xml:space="preserve"> </v>
      </c>
      <c r="J1152" s="20" t="str">
        <f>IF(VLOOKUP(C1152,'Current OBD'!$B$6:$AL$2097,28,0)="Yes","4"," ")</f>
        <v xml:space="preserve"> </v>
      </c>
      <c r="K1152" s="20" t="str">
        <f>IF(VLOOKUP(C1152,'Current OBD'!$B$6:$AL$2097,29,0)="Yes","5"," ")</f>
        <v xml:space="preserve"> </v>
      </c>
      <c r="L1152" s="20" t="str">
        <f>IF(VLOOKUP(C1152,'Current OBD'!$B$6:$AL$2097,30,0)="Yes","6"," ")</f>
        <v xml:space="preserve"> </v>
      </c>
      <c r="M1152" s="20" t="str">
        <f>IF(VLOOKUP(C1152,'Current OBD'!$B$6:$AL$2097,31,0)="Yes","7"," ")</f>
        <v xml:space="preserve"> </v>
      </c>
      <c r="N1152" s="20" t="str">
        <f>IF(VLOOKUP(C1152,'Current OBD'!$B$6:$AL$2097,32,0)="Yes","8"," ")</f>
        <v xml:space="preserve"> </v>
      </c>
      <c r="O1152" s="20" t="str">
        <f>IF(VLOOKUP(C1152,'Current OBD'!$B$6:$AL$2097,33,0)="Yes","9"," ")</f>
        <v>9</v>
      </c>
      <c r="P1152" s="20" t="str">
        <f>IF(VLOOKUP(C1152,'Current OBD'!$B$6:$AL$2097,34,0)="Yes","10"," ")</f>
        <v>10</v>
      </c>
      <c r="Q1152" s="20" t="str">
        <f>IF(VLOOKUP(C1152,'Current OBD'!$B$6:$AL$2097,35,0)="Yes","11"," ")</f>
        <v>11</v>
      </c>
      <c r="R1152" s="20" t="str">
        <f>IF(VLOOKUP(C1152,'Current OBD'!$B$6:$AL$2097,36,0)="Yes","12"," ")</f>
        <v>12</v>
      </c>
      <c r="S1152" s="44">
        <v>308</v>
      </c>
      <c r="T1152" s="44">
        <v>69</v>
      </c>
      <c r="U1152" s="44">
        <v>1112</v>
      </c>
      <c r="V1152" s="12">
        <f t="shared" si="110"/>
        <v>0.27697841726618705</v>
      </c>
      <c r="W1152" s="12">
        <f t="shared" si="111"/>
        <v>6.2050359712230219E-2</v>
      </c>
      <c r="X1152" s="12">
        <f t="shared" si="103"/>
        <v>0.33902877697841727</v>
      </c>
    </row>
    <row r="1153" spans="1:24">
      <c r="A1153" s="17" t="str">
        <f>VLOOKUP(C1153,'Current OBD'!$B$6:$K$2098,4,0)</f>
        <v>Kittitas</v>
      </c>
      <c r="B1153" s="17" t="str">
        <f>VLOOKUP(C1153,'Current OBD'!$B$6:$K$2098,3,0)</f>
        <v>19-401</v>
      </c>
      <c r="C1153" s="18">
        <v>686917</v>
      </c>
      <c r="D1153" s="8" t="s">
        <v>1312</v>
      </c>
      <c r="E1153" s="20" t="str">
        <f>IF(VLOOKUP(C1153,'Current OBD'!$B$6:$AL$2097,23,0)="Yes","PK"," ")</f>
        <v>PK</v>
      </c>
      <c r="F1153" s="20" t="str">
        <f>IF(VLOOKUP(C1153,'Current OBD'!$B$6:$AL$2097,24,0)="Yes","K"," ")</f>
        <v>K</v>
      </c>
      <c r="G1153" s="20" t="str">
        <f>IF(VLOOKUP(C1153,'Current OBD'!$B$6:$AL$2097,25,0)="Yes","1"," ")</f>
        <v>1</v>
      </c>
      <c r="H1153" s="20" t="str">
        <f>IF(VLOOKUP(C1153,'Current OBD'!$B$6:$AL$2097,26,0)="Yes","2"," ")</f>
        <v>2</v>
      </c>
      <c r="I1153" s="20" t="str">
        <f>IF(VLOOKUP(C1153,'Current OBD'!$B$6:$AL$2097,27,0)="Yes","3"," ")</f>
        <v>3</v>
      </c>
      <c r="J1153" s="20" t="str">
        <f>IF(VLOOKUP(C1153,'Current OBD'!$B$6:$AL$2097,28,0)="Yes","4"," ")</f>
        <v>4</v>
      </c>
      <c r="K1153" s="20" t="str">
        <f>IF(VLOOKUP(C1153,'Current OBD'!$B$6:$AL$2097,29,0)="Yes","5"," ")</f>
        <v>5</v>
      </c>
      <c r="L1153" s="20" t="str">
        <f>IF(VLOOKUP(C1153,'Current OBD'!$B$6:$AL$2097,30,0)="Yes","6"," ")</f>
        <v xml:space="preserve"> </v>
      </c>
      <c r="M1153" s="20" t="str">
        <f>IF(VLOOKUP(C1153,'Current OBD'!$B$6:$AL$2097,31,0)="Yes","7"," ")</f>
        <v xml:space="preserve"> </v>
      </c>
      <c r="N1153" s="20" t="str">
        <f>IF(VLOOKUP(C1153,'Current OBD'!$B$6:$AL$2097,32,0)="Yes","8"," ")</f>
        <v xml:space="preserve"> </v>
      </c>
      <c r="O1153" s="20" t="str">
        <f>IF(VLOOKUP(C1153,'Current OBD'!$B$6:$AL$2097,33,0)="Yes","9"," ")</f>
        <v xml:space="preserve"> </v>
      </c>
      <c r="P1153" s="20" t="str">
        <f>IF(VLOOKUP(C1153,'Current OBD'!$B$6:$AL$2097,34,0)="Yes","10"," ")</f>
        <v xml:space="preserve"> </v>
      </c>
      <c r="Q1153" s="20" t="str">
        <f>IF(VLOOKUP(C1153,'Current OBD'!$B$6:$AL$2097,35,0)="Yes","11"," ")</f>
        <v xml:space="preserve"> </v>
      </c>
      <c r="R1153" s="20" t="str">
        <f>IF(VLOOKUP(C1153,'Current OBD'!$B$6:$AL$2097,36,0)="Yes","12"," ")</f>
        <v xml:space="preserve"> </v>
      </c>
      <c r="S1153" s="44">
        <v>291</v>
      </c>
      <c r="T1153" s="44">
        <v>0</v>
      </c>
      <c r="U1153" s="44">
        <v>362</v>
      </c>
      <c r="V1153" s="12">
        <f t="shared" si="110"/>
        <v>0.80386740331491713</v>
      </c>
      <c r="W1153" s="12">
        <f t="shared" si="111"/>
        <v>0</v>
      </c>
      <c r="X1153" s="12">
        <f t="shared" ref="X1153:X1216" si="112">(S1153+T1153)/U1153</f>
        <v>0.80386740331491713</v>
      </c>
    </row>
    <row r="1154" spans="1:24">
      <c r="A1154" s="17" t="str">
        <f>VLOOKUP(C1154,'Current OBD'!$B$6:$K$2098,4,0)</f>
        <v>Kittitas</v>
      </c>
      <c r="B1154" s="17" t="str">
        <f>VLOOKUP(C1154,'Current OBD'!$B$6:$K$2098,3,0)</f>
        <v>19-401</v>
      </c>
      <c r="C1154" s="18">
        <v>661737</v>
      </c>
      <c r="D1154" s="8" t="s">
        <v>1316</v>
      </c>
      <c r="E1154" s="20" t="str">
        <f>IF(VLOOKUP(C1154,'Current OBD'!$B$6:$AL$2097,23,0)="Yes","PK"," ")</f>
        <v xml:space="preserve"> </v>
      </c>
      <c r="F1154" s="20" t="str">
        <f>IF(VLOOKUP(C1154,'Current OBD'!$B$6:$AL$2097,24,0)="Yes","K"," ")</f>
        <v>K</v>
      </c>
      <c r="G1154" s="20" t="str">
        <f>IF(VLOOKUP(C1154,'Current OBD'!$B$6:$AL$2097,25,0)="Yes","1"," ")</f>
        <v>1</v>
      </c>
      <c r="H1154" s="20" t="str">
        <f>IF(VLOOKUP(C1154,'Current OBD'!$B$6:$AL$2097,26,0)="Yes","2"," ")</f>
        <v>2</v>
      </c>
      <c r="I1154" s="20" t="str">
        <f>IF(VLOOKUP(C1154,'Current OBD'!$B$6:$AL$2097,27,0)="Yes","3"," ")</f>
        <v>3</v>
      </c>
      <c r="J1154" s="20" t="str">
        <f>IF(VLOOKUP(C1154,'Current OBD'!$B$6:$AL$2097,28,0)="Yes","4"," ")</f>
        <v>4</v>
      </c>
      <c r="K1154" s="20" t="str">
        <f>IF(VLOOKUP(C1154,'Current OBD'!$B$6:$AL$2097,29,0)="Yes","5"," ")</f>
        <v>5</v>
      </c>
      <c r="L1154" s="20" t="str">
        <f>IF(VLOOKUP(C1154,'Current OBD'!$B$6:$AL$2097,30,0)="Yes","6"," ")</f>
        <v xml:space="preserve"> </v>
      </c>
      <c r="M1154" s="20" t="str">
        <f>IF(VLOOKUP(C1154,'Current OBD'!$B$6:$AL$2097,31,0)="Yes","7"," ")</f>
        <v xml:space="preserve"> </v>
      </c>
      <c r="N1154" s="20" t="str">
        <f>IF(VLOOKUP(C1154,'Current OBD'!$B$6:$AL$2097,32,0)="Yes","8"," ")</f>
        <v xml:space="preserve"> </v>
      </c>
      <c r="O1154" s="20" t="str">
        <f>IF(VLOOKUP(C1154,'Current OBD'!$B$6:$AL$2097,33,0)="Yes","9"," ")</f>
        <v xml:space="preserve"> </v>
      </c>
      <c r="P1154" s="20" t="str">
        <f>IF(VLOOKUP(C1154,'Current OBD'!$B$6:$AL$2097,34,0)="Yes","10"," ")</f>
        <v xml:space="preserve"> </v>
      </c>
      <c r="Q1154" s="20" t="str">
        <f>IF(VLOOKUP(C1154,'Current OBD'!$B$6:$AL$2097,35,0)="Yes","11"," ")</f>
        <v xml:space="preserve"> </v>
      </c>
      <c r="R1154" s="20" t="str">
        <f>IF(VLOOKUP(C1154,'Current OBD'!$B$6:$AL$2097,36,0)="Yes","12"," ")</f>
        <v xml:space="preserve"> </v>
      </c>
      <c r="S1154" s="44">
        <v>179</v>
      </c>
      <c r="T1154" s="44">
        <v>0</v>
      </c>
      <c r="U1154" s="44">
        <v>323</v>
      </c>
      <c r="V1154" s="12">
        <f t="shared" si="110"/>
        <v>0.55417956656346745</v>
      </c>
      <c r="W1154" s="12">
        <f t="shared" si="111"/>
        <v>0</v>
      </c>
      <c r="X1154" s="12">
        <f t="shared" si="112"/>
        <v>0.55417956656346745</v>
      </c>
    </row>
    <row r="1155" spans="1:24">
      <c r="A1155" s="17" t="str">
        <f>VLOOKUP(C1155,'Current OBD'!$B$6:$K$2098,4,0)</f>
        <v>Kittitas</v>
      </c>
      <c r="B1155" s="17" t="str">
        <f>VLOOKUP(C1155,'Current OBD'!$B$6:$K$2098,3,0)</f>
        <v>19-401</v>
      </c>
      <c r="C1155" s="18">
        <v>661740</v>
      </c>
      <c r="D1155" s="8" t="s">
        <v>1317</v>
      </c>
      <c r="E1155" s="20" t="str">
        <f>IF(VLOOKUP(C1155,'Current OBD'!$B$6:$AL$2097,23,0)="Yes","PK"," ")</f>
        <v xml:space="preserve"> </v>
      </c>
      <c r="F1155" s="20" t="str">
        <f>IF(VLOOKUP(C1155,'Current OBD'!$B$6:$AL$2097,24,0)="Yes","K"," ")</f>
        <v xml:space="preserve"> </v>
      </c>
      <c r="G1155" s="20" t="str">
        <f>IF(VLOOKUP(C1155,'Current OBD'!$B$6:$AL$2097,25,0)="Yes","1"," ")</f>
        <v xml:space="preserve"> </v>
      </c>
      <c r="H1155" s="20" t="str">
        <f>IF(VLOOKUP(C1155,'Current OBD'!$B$6:$AL$2097,26,0)="Yes","2"," ")</f>
        <v xml:space="preserve"> </v>
      </c>
      <c r="I1155" s="20" t="str">
        <f>IF(VLOOKUP(C1155,'Current OBD'!$B$6:$AL$2097,27,0)="Yes","3"," ")</f>
        <v xml:space="preserve"> </v>
      </c>
      <c r="J1155" s="20" t="str">
        <f>IF(VLOOKUP(C1155,'Current OBD'!$B$6:$AL$2097,28,0)="Yes","4"," ")</f>
        <v xml:space="preserve"> </v>
      </c>
      <c r="K1155" s="20" t="str">
        <f>IF(VLOOKUP(C1155,'Current OBD'!$B$6:$AL$2097,29,0)="Yes","5"," ")</f>
        <v xml:space="preserve"> </v>
      </c>
      <c r="L1155" s="20" t="str">
        <f>IF(VLOOKUP(C1155,'Current OBD'!$B$6:$AL$2097,30,0)="Yes","6"," ")</f>
        <v>6</v>
      </c>
      <c r="M1155" s="20" t="str">
        <f>IF(VLOOKUP(C1155,'Current OBD'!$B$6:$AL$2097,31,0)="Yes","7"," ")</f>
        <v>7</v>
      </c>
      <c r="N1155" s="20" t="str">
        <f>IF(VLOOKUP(C1155,'Current OBD'!$B$6:$AL$2097,32,0)="Yes","8"," ")</f>
        <v>8</v>
      </c>
      <c r="O1155" s="20" t="str">
        <f>IF(VLOOKUP(C1155,'Current OBD'!$B$6:$AL$2097,33,0)="Yes","9"," ")</f>
        <v xml:space="preserve"> </v>
      </c>
      <c r="P1155" s="20" t="str">
        <f>IF(VLOOKUP(C1155,'Current OBD'!$B$6:$AL$2097,34,0)="Yes","10"," ")</f>
        <v xml:space="preserve"> </v>
      </c>
      <c r="Q1155" s="20" t="str">
        <f>IF(VLOOKUP(C1155,'Current OBD'!$B$6:$AL$2097,35,0)="Yes","11"," ")</f>
        <v xml:space="preserve"> </v>
      </c>
      <c r="R1155" s="20" t="str">
        <f>IF(VLOOKUP(C1155,'Current OBD'!$B$6:$AL$2097,36,0)="Yes","12"," ")</f>
        <v xml:space="preserve"> </v>
      </c>
      <c r="S1155" s="44">
        <v>269</v>
      </c>
      <c r="T1155" s="44">
        <v>44</v>
      </c>
      <c r="U1155" s="44">
        <v>785</v>
      </c>
      <c r="V1155" s="12">
        <f t="shared" si="110"/>
        <v>0.34267515923566877</v>
      </c>
      <c r="W1155" s="12">
        <f t="shared" si="111"/>
        <v>5.605095541401274E-2</v>
      </c>
      <c r="X1155" s="12">
        <f t="shared" si="112"/>
        <v>0.39872611464968155</v>
      </c>
    </row>
    <row r="1156" spans="1:24">
      <c r="A1156" s="17" t="str">
        <f>VLOOKUP(C1156,'Current OBD'!$B$6:$K$2098,4,0)</f>
        <v>Kittitas</v>
      </c>
      <c r="B1156" s="17" t="str">
        <f>VLOOKUP(C1156,'Current OBD'!$B$6:$K$2098,3,0)</f>
        <v>19-401</v>
      </c>
      <c r="C1156" s="18">
        <v>661738</v>
      </c>
      <c r="D1156" s="8" t="s">
        <v>1320</v>
      </c>
      <c r="E1156" s="20" t="str">
        <f>IF(VLOOKUP(C1156,'Current OBD'!$B$6:$AL$2097,23,0)="Yes","PK"," ")</f>
        <v>PK</v>
      </c>
      <c r="F1156" s="20" t="str">
        <f>IF(VLOOKUP(C1156,'Current OBD'!$B$6:$AL$2097,24,0)="Yes","K"," ")</f>
        <v>K</v>
      </c>
      <c r="G1156" s="20" t="str">
        <f>IF(VLOOKUP(C1156,'Current OBD'!$B$6:$AL$2097,25,0)="Yes","1"," ")</f>
        <v>1</v>
      </c>
      <c r="H1156" s="20" t="str">
        <f>IF(VLOOKUP(C1156,'Current OBD'!$B$6:$AL$2097,26,0)="Yes","2"," ")</f>
        <v>2</v>
      </c>
      <c r="I1156" s="20" t="str">
        <f>IF(VLOOKUP(C1156,'Current OBD'!$B$6:$AL$2097,27,0)="Yes","3"," ")</f>
        <v>3</v>
      </c>
      <c r="J1156" s="20" t="str">
        <f>IF(VLOOKUP(C1156,'Current OBD'!$B$6:$AL$2097,28,0)="Yes","4"," ")</f>
        <v>4</v>
      </c>
      <c r="K1156" s="20" t="str">
        <f>IF(VLOOKUP(C1156,'Current OBD'!$B$6:$AL$2097,29,0)="Yes","5"," ")</f>
        <v>5</v>
      </c>
      <c r="L1156" s="20" t="str">
        <f>IF(VLOOKUP(C1156,'Current OBD'!$B$6:$AL$2097,30,0)="Yes","6"," ")</f>
        <v xml:space="preserve"> </v>
      </c>
      <c r="M1156" s="20" t="str">
        <f>IF(VLOOKUP(C1156,'Current OBD'!$B$6:$AL$2097,31,0)="Yes","7"," ")</f>
        <v xml:space="preserve"> </v>
      </c>
      <c r="N1156" s="20" t="str">
        <f>IF(VLOOKUP(C1156,'Current OBD'!$B$6:$AL$2097,32,0)="Yes","8"," ")</f>
        <v xml:space="preserve"> </v>
      </c>
      <c r="O1156" s="20" t="str">
        <f>IF(VLOOKUP(C1156,'Current OBD'!$B$6:$AL$2097,33,0)="Yes","9"," ")</f>
        <v xml:space="preserve"> </v>
      </c>
      <c r="P1156" s="20" t="str">
        <f>IF(VLOOKUP(C1156,'Current OBD'!$B$6:$AL$2097,34,0)="Yes","10"," ")</f>
        <v xml:space="preserve"> </v>
      </c>
      <c r="Q1156" s="20" t="str">
        <f>IF(VLOOKUP(C1156,'Current OBD'!$B$6:$AL$2097,35,0)="Yes","11"," ")</f>
        <v xml:space="preserve"> </v>
      </c>
      <c r="R1156" s="20" t="str">
        <f>IF(VLOOKUP(C1156,'Current OBD'!$B$6:$AL$2097,36,0)="Yes","12"," ")</f>
        <v xml:space="preserve"> </v>
      </c>
      <c r="S1156" s="44">
        <v>223</v>
      </c>
      <c r="T1156" s="44">
        <v>0</v>
      </c>
      <c r="U1156" s="44">
        <v>342</v>
      </c>
      <c r="V1156" s="12">
        <f t="shared" si="110"/>
        <v>0.65204678362573099</v>
      </c>
      <c r="W1156" s="12">
        <f t="shared" si="111"/>
        <v>0</v>
      </c>
      <c r="X1156" s="12">
        <f t="shared" si="112"/>
        <v>0.65204678362573099</v>
      </c>
    </row>
    <row r="1157" spans="1:24">
      <c r="A1157" s="17" t="str">
        <f>VLOOKUP(C1157,'Current OBD'!$B$6:$K$2098,4,0)</f>
        <v>Kittitas</v>
      </c>
      <c r="B1157" s="17" t="str">
        <f>VLOOKUP(C1157,'Current OBD'!$B$6:$K$2098,3,0)</f>
        <v>19-401</v>
      </c>
      <c r="C1157" s="18">
        <v>661739</v>
      </c>
      <c r="D1157" s="8" t="s">
        <v>1321</v>
      </c>
      <c r="E1157" s="20" t="str">
        <f>IF(VLOOKUP(C1157,'Current OBD'!$B$6:$AL$2097,23,0)="Yes","PK"," ")</f>
        <v xml:space="preserve"> </v>
      </c>
      <c r="F1157" s="20" t="str">
        <f>IF(VLOOKUP(C1157,'Current OBD'!$B$6:$AL$2097,24,0)="Yes","K"," ")</f>
        <v>K</v>
      </c>
      <c r="G1157" s="20" t="str">
        <f>IF(VLOOKUP(C1157,'Current OBD'!$B$6:$AL$2097,25,0)="Yes","1"," ")</f>
        <v>1</v>
      </c>
      <c r="H1157" s="20" t="str">
        <f>IF(VLOOKUP(C1157,'Current OBD'!$B$6:$AL$2097,26,0)="Yes","2"," ")</f>
        <v>2</v>
      </c>
      <c r="I1157" s="20" t="str">
        <f>IF(VLOOKUP(C1157,'Current OBD'!$B$6:$AL$2097,27,0)="Yes","3"," ")</f>
        <v>3</v>
      </c>
      <c r="J1157" s="20" t="str">
        <f>IF(VLOOKUP(C1157,'Current OBD'!$B$6:$AL$2097,28,0)="Yes","4"," ")</f>
        <v>4</v>
      </c>
      <c r="K1157" s="20" t="str">
        <f>IF(VLOOKUP(C1157,'Current OBD'!$B$6:$AL$2097,29,0)="Yes","5"," ")</f>
        <v>5</v>
      </c>
      <c r="L1157" s="20" t="str">
        <f>IF(VLOOKUP(C1157,'Current OBD'!$B$6:$AL$2097,30,0)="Yes","6"," ")</f>
        <v xml:space="preserve"> </v>
      </c>
      <c r="M1157" s="20" t="str">
        <f>IF(VLOOKUP(C1157,'Current OBD'!$B$6:$AL$2097,31,0)="Yes","7"," ")</f>
        <v xml:space="preserve"> </v>
      </c>
      <c r="N1157" s="20" t="str">
        <f>IF(VLOOKUP(C1157,'Current OBD'!$B$6:$AL$2097,32,0)="Yes","8"," ")</f>
        <v xml:space="preserve"> </v>
      </c>
      <c r="O1157" s="20" t="str">
        <f>IF(VLOOKUP(C1157,'Current OBD'!$B$6:$AL$2097,33,0)="Yes","9"," ")</f>
        <v xml:space="preserve"> </v>
      </c>
      <c r="P1157" s="20" t="str">
        <f>IF(VLOOKUP(C1157,'Current OBD'!$B$6:$AL$2097,34,0)="Yes","10"," ")</f>
        <v xml:space="preserve"> </v>
      </c>
      <c r="Q1157" s="20" t="str">
        <f>IF(VLOOKUP(C1157,'Current OBD'!$B$6:$AL$2097,35,0)="Yes","11"," ")</f>
        <v xml:space="preserve"> </v>
      </c>
      <c r="R1157" s="20" t="str">
        <f>IF(VLOOKUP(C1157,'Current OBD'!$B$6:$AL$2097,36,0)="Yes","12"," ")</f>
        <v xml:space="preserve"> </v>
      </c>
      <c r="S1157" s="44">
        <v>84</v>
      </c>
      <c r="T1157" s="44">
        <v>24</v>
      </c>
      <c r="U1157" s="44">
        <v>425</v>
      </c>
      <c r="V1157" s="12">
        <f t="shared" si="110"/>
        <v>0.1976470588235294</v>
      </c>
      <c r="W1157" s="12">
        <f t="shared" si="111"/>
        <v>5.647058823529412E-2</v>
      </c>
      <c r="X1157" s="12">
        <f t="shared" si="112"/>
        <v>0.2541176470588235</v>
      </c>
    </row>
    <row r="1158" spans="1:24">
      <c r="A1158" s="26" t="s">
        <v>871</v>
      </c>
      <c r="B1158" s="26" t="s">
        <v>2246</v>
      </c>
      <c r="C1158" s="10">
        <v>159499</v>
      </c>
      <c r="D1158" s="13" t="s">
        <v>2245</v>
      </c>
      <c r="E1158" s="19"/>
      <c r="F1158" s="19"/>
      <c r="G1158" s="19"/>
      <c r="H1158" s="19"/>
      <c r="I1158" s="19"/>
      <c r="J1158" s="19"/>
      <c r="K1158" s="19"/>
      <c r="L1158" s="19"/>
      <c r="M1158" s="19"/>
      <c r="N1158" s="19"/>
      <c r="O1158" s="19"/>
      <c r="P1158" s="19"/>
      <c r="Q1158" s="19"/>
      <c r="R1158" s="19"/>
      <c r="S1158" s="43">
        <v>214</v>
      </c>
      <c r="T1158" s="43">
        <v>54</v>
      </c>
      <c r="U1158" s="43">
        <v>564</v>
      </c>
      <c r="V1158" s="14"/>
      <c r="W1158" s="14"/>
      <c r="X1158" s="14">
        <f t="shared" si="112"/>
        <v>0.47517730496453903</v>
      </c>
    </row>
    <row r="1159" spans="1:24">
      <c r="A1159" s="17" t="str">
        <f>VLOOKUP(C1159,'Current OBD'!$B$6:$K$2098,4,0)</f>
        <v>Kittitas</v>
      </c>
      <c r="B1159" s="17" t="str">
        <f>VLOOKUP(C1159,'Current OBD'!$B$6:$K$2098,3,0)</f>
        <v>19-403</v>
      </c>
      <c r="C1159" s="18">
        <v>661742</v>
      </c>
      <c r="D1159" s="8" t="s">
        <v>2247</v>
      </c>
      <c r="E1159" s="20" t="str">
        <f>IF(VLOOKUP(C1159,'Current OBD'!$B$6:$AL$2097,23,0)="Yes","PK"," ")</f>
        <v>PK</v>
      </c>
      <c r="F1159" s="20" t="str">
        <f>IF(VLOOKUP(C1159,'Current OBD'!$B$6:$AL$2097,24,0)="Yes","K"," ")</f>
        <v>K</v>
      </c>
      <c r="G1159" s="20" t="str">
        <f>IF(VLOOKUP(C1159,'Current OBD'!$B$6:$AL$2097,25,0)="Yes","1"," ")</f>
        <v>1</v>
      </c>
      <c r="H1159" s="20" t="str">
        <f>IF(VLOOKUP(C1159,'Current OBD'!$B$6:$AL$2097,26,0)="Yes","2"," ")</f>
        <v>2</v>
      </c>
      <c r="I1159" s="20" t="str">
        <f>IF(VLOOKUP(C1159,'Current OBD'!$B$6:$AL$2097,27,0)="Yes","3"," ")</f>
        <v>3</v>
      </c>
      <c r="J1159" s="20" t="str">
        <f>IF(VLOOKUP(C1159,'Current OBD'!$B$6:$AL$2097,28,0)="Yes","4"," ")</f>
        <v>4</v>
      </c>
      <c r="K1159" s="20" t="str">
        <f>IF(VLOOKUP(C1159,'Current OBD'!$B$6:$AL$2097,29,0)="Yes","5"," ")</f>
        <v>5</v>
      </c>
      <c r="L1159" s="20" t="str">
        <f>IF(VLOOKUP(C1159,'Current OBD'!$B$6:$AL$2097,30,0)="Yes","6"," ")</f>
        <v xml:space="preserve"> </v>
      </c>
      <c r="M1159" s="20" t="str">
        <f>IF(VLOOKUP(C1159,'Current OBD'!$B$6:$AL$2097,31,0)="Yes","7"," ")</f>
        <v xml:space="preserve"> </v>
      </c>
      <c r="N1159" s="20" t="str">
        <f>IF(VLOOKUP(C1159,'Current OBD'!$B$6:$AL$2097,32,0)="Yes","8"," ")</f>
        <v xml:space="preserve"> </v>
      </c>
      <c r="O1159" s="20" t="str">
        <f>IF(VLOOKUP(C1159,'Current OBD'!$B$6:$AL$2097,33,0)="Yes","9"," ")</f>
        <v xml:space="preserve"> </v>
      </c>
      <c r="P1159" s="20" t="str">
        <f>IF(VLOOKUP(C1159,'Current OBD'!$B$6:$AL$2097,34,0)="Yes","10"," ")</f>
        <v xml:space="preserve"> </v>
      </c>
      <c r="Q1159" s="20" t="str">
        <f>IF(VLOOKUP(C1159,'Current OBD'!$B$6:$AL$2097,35,0)="Yes","11"," ")</f>
        <v xml:space="preserve"> </v>
      </c>
      <c r="R1159" s="20" t="str">
        <f>IF(VLOOKUP(C1159,'Current OBD'!$B$6:$AL$2097,36,0)="Yes","12"," ")</f>
        <v xml:space="preserve"> </v>
      </c>
      <c r="S1159" s="44">
        <v>97</v>
      </c>
      <c r="T1159" s="44">
        <v>21</v>
      </c>
      <c r="U1159" s="44">
        <v>255</v>
      </c>
      <c r="V1159" s="12">
        <f>S1159/U1159</f>
        <v>0.38039215686274508</v>
      </c>
      <c r="W1159" s="12">
        <f>T1159/U1159</f>
        <v>8.2352941176470587E-2</v>
      </c>
      <c r="X1159" s="12">
        <f t="shared" si="112"/>
        <v>0.46274509803921571</v>
      </c>
    </row>
    <row r="1160" spans="1:24">
      <c r="A1160" s="17" t="str">
        <f>VLOOKUP(C1160,'Current OBD'!$B$6:$K$2098,4,0)</f>
        <v>Kittitas</v>
      </c>
      <c r="B1160" s="17" t="str">
        <f>VLOOKUP(C1160,'Current OBD'!$B$6:$K$2098,3,0)</f>
        <v>19-403</v>
      </c>
      <c r="C1160" s="18">
        <v>661744</v>
      </c>
      <c r="D1160" s="8" t="s">
        <v>2250</v>
      </c>
      <c r="E1160" s="20" t="str">
        <f>IF(VLOOKUP(C1160,'Current OBD'!$B$6:$AL$2097,23,0)="Yes","PK"," ")</f>
        <v xml:space="preserve"> </v>
      </c>
      <c r="F1160" s="20" t="str">
        <f>IF(VLOOKUP(C1160,'Current OBD'!$B$6:$AL$2097,24,0)="Yes","K"," ")</f>
        <v xml:space="preserve"> </v>
      </c>
      <c r="G1160" s="20" t="str">
        <f>IF(VLOOKUP(C1160,'Current OBD'!$B$6:$AL$2097,25,0)="Yes","1"," ")</f>
        <v xml:space="preserve"> </v>
      </c>
      <c r="H1160" s="20" t="str">
        <f>IF(VLOOKUP(C1160,'Current OBD'!$B$6:$AL$2097,26,0)="Yes","2"," ")</f>
        <v xml:space="preserve"> </v>
      </c>
      <c r="I1160" s="20" t="str">
        <f>IF(VLOOKUP(C1160,'Current OBD'!$B$6:$AL$2097,27,0)="Yes","3"," ")</f>
        <v xml:space="preserve"> </v>
      </c>
      <c r="J1160" s="20" t="str">
        <f>IF(VLOOKUP(C1160,'Current OBD'!$B$6:$AL$2097,28,0)="Yes","4"," ")</f>
        <v xml:space="preserve"> </v>
      </c>
      <c r="K1160" s="20" t="str">
        <f>IF(VLOOKUP(C1160,'Current OBD'!$B$6:$AL$2097,29,0)="Yes","5"," ")</f>
        <v xml:space="preserve"> </v>
      </c>
      <c r="L1160" s="20" t="str">
        <f>IF(VLOOKUP(C1160,'Current OBD'!$B$6:$AL$2097,30,0)="Yes","6"," ")</f>
        <v>6</v>
      </c>
      <c r="M1160" s="20" t="str">
        <f>IF(VLOOKUP(C1160,'Current OBD'!$B$6:$AL$2097,31,0)="Yes","7"," ")</f>
        <v>7</v>
      </c>
      <c r="N1160" s="20" t="str">
        <f>IF(VLOOKUP(C1160,'Current OBD'!$B$6:$AL$2097,32,0)="Yes","8"," ")</f>
        <v>8</v>
      </c>
      <c r="O1160" s="20" t="str">
        <f>IF(VLOOKUP(C1160,'Current OBD'!$B$6:$AL$2097,33,0)="Yes","9"," ")</f>
        <v>9</v>
      </c>
      <c r="P1160" s="20" t="str">
        <f>IF(VLOOKUP(C1160,'Current OBD'!$B$6:$AL$2097,34,0)="Yes","10"," ")</f>
        <v>10</v>
      </c>
      <c r="Q1160" s="20" t="str">
        <f>IF(VLOOKUP(C1160,'Current OBD'!$B$6:$AL$2097,35,0)="Yes","11"," ")</f>
        <v>11</v>
      </c>
      <c r="R1160" s="20" t="str">
        <f>IF(VLOOKUP(C1160,'Current OBD'!$B$6:$AL$2097,36,0)="Yes","12"," ")</f>
        <v>12</v>
      </c>
      <c r="S1160" s="44">
        <v>117</v>
      </c>
      <c r="T1160" s="44">
        <v>33</v>
      </c>
      <c r="U1160" s="44">
        <v>309</v>
      </c>
      <c r="V1160" s="12">
        <f>S1160/U1160</f>
        <v>0.37864077669902912</v>
      </c>
      <c r="W1160" s="12">
        <f>T1160/U1160</f>
        <v>0.10679611650485436</v>
      </c>
      <c r="X1160" s="12">
        <f t="shared" si="112"/>
        <v>0.4854368932038835</v>
      </c>
    </row>
    <row r="1161" spans="1:24">
      <c r="A1161" s="26" t="s">
        <v>871</v>
      </c>
      <c r="B1161" s="26" t="s">
        <v>870</v>
      </c>
      <c r="C1161" s="10">
        <v>159501</v>
      </c>
      <c r="D1161" s="13" t="s">
        <v>869</v>
      </c>
      <c r="E1161" s="19"/>
      <c r="F1161" s="19"/>
      <c r="G1161" s="19"/>
      <c r="H1161" s="19"/>
      <c r="I1161" s="19"/>
      <c r="J1161" s="19"/>
      <c r="K1161" s="19"/>
      <c r="L1161" s="19"/>
      <c r="M1161" s="19"/>
      <c r="N1161" s="19"/>
      <c r="O1161" s="19"/>
      <c r="P1161" s="19"/>
      <c r="Q1161" s="19"/>
      <c r="R1161" s="19"/>
      <c r="S1161" s="43">
        <v>293</v>
      </c>
      <c r="T1161" s="43">
        <v>68</v>
      </c>
      <c r="U1161" s="43">
        <v>967</v>
      </c>
      <c r="V1161" s="14"/>
      <c r="W1161" s="14"/>
      <c r="X1161" s="14">
        <f t="shared" si="112"/>
        <v>0.37331954498448811</v>
      </c>
    </row>
    <row r="1162" spans="1:24">
      <c r="A1162" s="17" t="str">
        <f>VLOOKUP(C1162,'Current OBD'!$B$6:$K$2098,4,0)</f>
        <v>Kittitas</v>
      </c>
      <c r="B1162" s="17" t="str">
        <f>VLOOKUP(C1162,'Current OBD'!$B$6:$K$2098,3,0)</f>
        <v>19-404</v>
      </c>
      <c r="C1162" s="18">
        <v>661745</v>
      </c>
      <c r="D1162" s="8" t="s">
        <v>872</v>
      </c>
      <c r="E1162" s="20" t="str">
        <f>IF(VLOOKUP(C1162,'Current OBD'!$B$6:$AL$2097,23,0)="Yes","PK"," ")</f>
        <v>PK</v>
      </c>
      <c r="F1162" s="20" t="str">
        <f>IF(VLOOKUP(C1162,'Current OBD'!$B$6:$AL$2097,24,0)="Yes","K"," ")</f>
        <v>K</v>
      </c>
      <c r="G1162" s="20" t="str">
        <f>IF(VLOOKUP(C1162,'Current OBD'!$B$6:$AL$2097,25,0)="Yes","1"," ")</f>
        <v>1</v>
      </c>
      <c r="H1162" s="20" t="str">
        <f>IF(VLOOKUP(C1162,'Current OBD'!$B$6:$AL$2097,26,0)="Yes","2"," ")</f>
        <v>2</v>
      </c>
      <c r="I1162" s="20" t="str">
        <f>IF(VLOOKUP(C1162,'Current OBD'!$B$6:$AL$2097,27,0)="Yes","3"," ")</f>
        <v>3</v>
      </c>
      <c r="J1162" s="20" t="str">
        <f>IF(VLOOKUP(C1162,'Current OBD'!$B$6:$AL$2097,28,0)="Yes","4"," ")</f>
        <v>4</v>
      </c>
      <c r="K1162" s="20" t="str">
        <f>IF(VLOOKUP(C1162,'Current OBD'!$B$6:$AL$2097,29,0)="Yes","5"," ")</f>
        <v>5</v>
      </c>
      <c r="L1162" s="20" t="str">
        <f>IF(VLOOKUP(C1162,'Current OBD'!$B$6:$AL$2097,30,0)="Yes","6"," ")</f>
        <v xml:space="preserve"> </v>
      </c>
      <c r="M1162" s="20" t="str">
        <f>IF(VLOOKUP(C1162,'Current OBD'!$B$6:$AL$2097,31,0)="Yes","7"," ")</f>
        <v xml:space="preserve"> </v>
      </c>
      <c r="N1162" s="20" t="str">
        <f>IF(VLOOKUP(C1162,'Current OBD'!$B$6:$AL$2097,32,0)="Yes","8"," ")</f>
        <v xml:space="preserve"> </v>
      </c>
      <c r="O1162" s="20" t="str">
        <f>IF(VLOOKUP(C1162,'Current OBD'!$B$6:$AL$2097,33,0)="Yes","9"," ")</f>
        <v xml:space="preserve"> </v>
      </c>
      <c r="P1162" s="20" t="str">
        <f>IF(VLOOKUP(C1162,'Current OBD'!$B$6:$AL$2097,34,0)="Yes","10"," ")</f>
        <v xml:space="preserve"> </v>
      </c>
      <c r="Q1162" s="20" t="str">
        <f>IF(VLOOKUP(C1162,'Current OBD'!$B$6:$AL$2097,35,0)="Yes","11"," ")</f>
        <v xml:space="preserve"> </v>
      </c>
      <c r="R1162" s="20" t="str">
        <f>IF(VLOOKUP(C1162,'Current OBD'!$B$6:$AL$2097,36,0)="Yes","12"," ")</f>
        <v xml:space="preserve"> </v>
      </c>
      <c r="S1162" s="44">
        <v>144</v>
      </c>
      <c r="T1162" s="44">
        <v>28</v>
      </c>
      <c r="U1162" s="44">
        <v>447</v>
      </c>
      <c r="V1162" s="12">
        <f>S1162/U1162</f>
        <v>0.32214765100671139</v>
      </c>
      <c r="W1162" s="12">
        <f>T1162/U1162</f>
        <v>6.2639821029082776E-2</v>
      </c>
      <c r="X1162" s="12">
        <f t="shared" si="112"/>
        <v>0.38478747203579416</v>
      </c>
    </row>
    <row r="1163" spans="1:24">
      <c r="A1163" s="17" t="str">
        <f>VLOOKUP(C1163,'Current OBD'!$B$6:$K$2098,4,0)</f>
        <v>Kittitas</v>
      </c>
      <c r="B1163" s="17" t="str">
        <f>VLOOKUP(C1163,'Current OBD'!$B$6:$K$2098,3,0)</f>
        <v>19-404</v>
      </c>
      <c r="C1163" s="18">
        <v>661747</v>
      </c>
      <c r="D1163" s="8" t="s">
        <v>876</v>
      </c>
      <c r="E1163" s="20" t="str">
        <f>IF(VLOOKUP(C1163,'Current OBD'!$B$6:$AL$2097,23,0)="Yes","PK"," ")</f>
        <v xml:space="preserve"> </v>
      </c>
      <c r="F1163" s="20" t="str">
        <f>IF(VLOOKUP(C1163,'Current OBD'!$B$6:$AL$2097,24,0)="Yes","K"," ")</f>
        <v xml:space="preserve"> </v>
      </c>
      <c r="G1163" s="20" t="str">
        <f>IF(VLOOKUP(C1163,'Current OBD'!$B$6:$AL$2097,25,0)="Yes","1"," ")</f>
        <v xml:space="preserve"> </v>
      </c>
      <c r="H1163" s="20" t="str">
        <f>IF(VLOOKUP(C1163,'Current OBD'!$B$6:$AL$2097,26,0)="Yes","2"," ")</f>
        <v xml:space="preserve"> </v>
      </c>
      <c r="I1163" s="20" t="str">
        <f>IF(VLOOKUP(C1163,'Current OBD'!$B$6:$AL$2097,27,0)="Yes","3"," ")</f>
        <v xml:space="preserve"> </v>
      </c>
      <c r="J1163" s="20" t="str">
        <f>IF(VLOOKUP(C1163,'Current OBD'!$B$6:$AL$2097,28,0)="Yes","4"," ")</f>
        <v xml:space="preserve"> </v>
      </c>
      <c r="K1163" s="20" t="str">
        <f>IF(VLOOKUP(C1163,'Current OBD'!$B$6:$AL$2097,29,0)="Yes","5"," ")</f>
        <v xml:space="preserve"> </v>
      </c>
      <c r="L1163" s="20" t="str">
        <f>IF(VLOOKUP(C1163,'Current OBD'!$B$6:$AL$2097,30,0)="Yes","6"," ")</f>
        <v xml:space="preserve"> </v>
      </c>
      <c r="M1163" s="20" t="str">
        <f>IF(VLOOKUP(C1163,'Current OBD'!$B$6:$AL$2097,31,0)="Yes","7"," ")</f>
        <v xml:space="preserve"> </v>
      </c>
      <c r="N1163" s="20" t="str">
        <f>IF(VLOOKUP(C1163,'Current OBD'!$B$6:$AL$2097,32,0)="Yes","8"," ")</f>
        <v xml:space="preserve"> </v>
      </c>
      <c r="O1163" s="20" t="str">
        <f>IF(VLOOKUP(C1163,'Current OBD'!$B$6:$AL$2097,33,0)="Yes","9"," ")</f>
        <v>9</v>
      </c>
      <c r="P1163" s="20" t="str">
        <f>IF(VLOOKUP(C1163,'Current OBD'!$B$6:$AL$2097,34,0)="Yes","10"," ")</f>
        <v>10</v>
      </c>
      <c r="Q1163" s="20" t="str">
        <f>IF(VLOOKUP(C1163,'Current OBD'!$B$6:$AL$2097,35,0)="Yes","11"," ")</f>
        <v>11</v>
      </c>
      <c r="R1163" s="20" t="str">
        <f>IF(VLOOKUP(C1163,'Current OBD'!$B$6:$AL$2097,36,0)="Yes","12"," ")</f>
        <v>12</v>
      </c>
      <c r="S1163" s="44">
        <v>72</v>
      </c>
      <c r="T1163" s="44">
        <v>23</v>
      </c>
      <c r="U1163" s="44">
        <v>282</v>
      </c>
      <c r="V1163" s="12">
        <f>S1163/U1163</f>
        <v>0.25531914893617019</v>
      </c>
      <c r="W1163" s="12">
        <f>T1163/U1163</f>
        <v>8.1560283687943269E-2</v>
      </c>
      <c r="X1163" s="12">
        <f t="shared" si="112"/>
        <v>0.33687943262411346</v>
      </c>
    </row>
    <row r="1164" spans="1:24">
      <c r="A1164" s="17" t="str">
        <f>VLOOKUP(C1164,'Current OBD'!$B$6:$K$2098,4,0)</f>
        <v>Kittitas</v>
      </c>
      <c r="B1164" s="17" t="str">
        <f>VLOOKUP(C1164,'Current OBD'!$B$6:$K$2098,3,0)</f>
        <v>19-404</v>
      </c>
      <c r="C1164" s="18">
        <v>665557</v>
      </c>
      <c r="D1164" s="8" t="s">
        <v>878</v>
      </c>
      <c r="E1164" s="20" t="str">
        <f>IF(VLOOKUP(C1164,'Current OBD'!$B$6:$AL$2097,23,0)="Yes","PK"," ")</f>
        <v xml:space="preserve"> </v>
      </c>
      <c r="F1164" s="20" t="str">
        <f>IF(VLOOKUP(C1164,'Current OBD'!$B$6:$AL$2097,24,0)="Yes","K"," ")</f>
        <v xml:space="preserve"> </v>
      </c>
      <c r="G1164" s="20" t="str">
        <f>IF(VLOOKUP(C1164,'Current OBD'!$B$6:$AL$2097,25,0)="Yes","1"," ")</f>
        <v xml:space="preserve"> </v>
      </c>
      <c r="H1164" s="20" t="str">
        <f>IF(VLOOKUP(C1164,'Current OBD'!$B$6:$AL$2097,26,0)="Yes","2"," ")</f>
        <v xml:space="preserve"> </v>
      </c>
      <c r="I1164" s="20" t="str">
        <f>IF(VLOOKUP(C1164,'Current OBD'!$B$6:$AL$2097,27,0)="Yes","3"," ")</f>
        <v xml:space="preserve"> </v>
      </c>
      <c r="J1164" s="20" t="str">
        <f>IF(VLOOKUP(C1164,'Current OBD'!$B$6:$AL$2097,28,0)="Yes","4"," ")</f>
        <v xml:space="preserve"> </v>
      </c>
      <c r="K1164" s="20" t="str">
        <f>IF(VLOOKUP(C1164,'Current OBD'!$B$6:$AL$2097,29,0)="Yes","5"," ")</f>
        <v xml:space="preserve"> </v>
      </c>
      <c r="L1164" s="20" t="str">
        <f>IF(VLOOKUP(C1164,'Current OBD'!$B$6:$AL$2097,30,0)="Yes","6"," ")</f>
        <v xml:space="preserve"> </v>
      </c>
      <c r="M1164" s="20" t="str">
        <f>IF(VLOOKUP(C1164,'Current OBD'!$B$6:$AL$2097,31,0)="Yes","7"," ")</f>
        <v xml:space="preserve"> </v>
      </c>
      <c r="N1164" s="20" t="str">
        <f>IF(VLOOKUP(C1164,'Current OBD'!$B$6:$AL$2097,32,0)="Yes","8"," ")</f>
        <v xml:space="preserve"> </v>
      </c>
      <c r="O1164" s="20" t="str">
        <f>IF(VLOOKUP(C1164,'Current OBD'!$B$6:$AL$2097,33,0)="Yes","9"," ")</f>
        <v>9</v>
      </c>
      <c r="P1164" s="20" t="str">
        <f>IF(VLOOKUP(C1164,'Current OBD'!$B$6:$AL$2097,34,0)="Yes","10"," ")</f>
        <v>10</v>
      </c>
      <c r="Q1164" s="20" t="str">
        <f>IF(VLOOKUP(C1164,'Current OBD'!$B$6:$AL$2097,35,0)="Yes","11"," ")</f>
        <v>11</v>
      </c>
      <c r="R1164" s="20" t="str">
        <f>IF(VLOOKUP(C1164,'Current OBD'!$B$6:$AL$2097,36,0)="Yes","12"," ")</f>
        <v>12</v>
      </c>
      <c r="S1164" s="44">
        <v>12</v>
      </c>
      <c r="T1164" s="44">
        <v>1</v>
      </c>
      <c r="U1164" s="44">
        <v>14</v>
      </c>
      <c r="V1164" s="12">
        <f>S1164/U1164</f>
        <v>0.8571428571428571</v>
      </c>
      <c r="W1164" s="12">
        <f>T1164/U1164</f>
        <v>7.1428571428571425E-2</v>
      </c>
      <c r="X1164" s="12">
        <f t="shared" si="112"/>
        <v>0.9285714285714286</v>
      </c>
    </row>
    <row r="1165" spans="1:24">
      <c r="A1165" s="17" t="str">
        <f>VLOOKUP(C1165,'Current OBD'!$B$6:$K$2098,4,0)</f>
        <v>Kittitas</v>
      </c>
      <c r="B1165" s="17" t="str">
        <f>VLOOKUP(C1165,'Current OBD'!$B$6:$K$2098,3,0)</f>
        <v>19-404</v>
      </c>
      <c r="C1165" s="18">
        <v>661746</v>
      </c>
      <c r="D1165" s="8" t="s">
        <v>880</v>
      </c>
      <c r="E1165" s="20" t="str">
        <f>IF(VLOOKUP(C1165,'Current OBD'!$B$6:$AL$2097,23,0)="Yes","PK"," ")</f>
        <v xml:space="preserve"> </v>
      </c>
      <c r="F1165" s="20" t="str">
        <f>IF(VLOOKUP(C1165,'Current OBD'!$B$6:$AL$2097,24,0)="Yes","K"," ")</f>
        <v xml:space="preserve"> </v>
      </c>
      <c r="G1165" s="20" t="str">
        <f>IF(VLOOKUP(C1165,'Current OBD'!$B$6:$AL$2097,25,0)="Yes","1"," ")</f>
        <v xml:space="preserve"> </v>
      </c>
      <c r="H1165" s="20" t="str">
        <f>IF(VLOOKUP(C1165,'Current OBD'!$B$6:$AL$2097,26,0)="Yes","2"," ")</f>
        <v xml:space="preserve"> </v>
      </c>
      <c r="I1165" s="20" t="str">
        <f>IF(VLOOKUP(C1165,'Current OBD'!$B$6:$AL$2097,27,0)="Yes","3"," ")</f>
        <v xml:space="preserve"> </v>
      </c>
      <c r="J1165" s="20" t="str">
        <f>IF(VLOOKUP(C1165,'Current OBD'!$B$6:$AL$2097,28,0)="Yes","4"," ")</f>
        <v xml:space="preserve"> </v>
      </c>
      <c r="K1165" s="20" t="str">
        <f>IF(VLOOKUP(C1165,'Current OBD'!$B$6:$AL$2097,29,0)="Yes","5"," ")</f>
        <v xml:space="preserve"> </v>
      </c>
      <c r="L1165" s="20" t="str">
        <f>IF(VLOOKUP(C1165,'Current OBD'!$B$6:$AL$2097,30,0)="Yes","6"," ")</f>
        <v>6</v>
      </c>
      <c r="M1165" s="20" t="str">
        <f>IF(VLOOKUP(C1165,'Current OBD'!$B$6:$AL$2097,31,0)="Yes","7"," ")</f>
        <v>7</v>
      </c>
      <c r="N1165" s="20" t="str">
        <f>IF(VLOOKUP(C1165,'Current OBD'!$B$6:$AL$2097,32,0)="Yes","8"," ")</f>
        <v>8</v>
      </c>
      <c r="O1165" s="20" t="str">
        <f>IF(VLOOKUP(C1165,'Current OBD'!$B$6:$AL$2097,33,0)="Yes","9"," ")</f>
        <v xml:space="preserve"> </v>
      </c>
      <c r="P1165" s="20" t="str">
        <f>IF(VLOOKUP(C1165,'Current OBD'!$B$6:$AL$2097,34,0)="Yes","10"," ")</f>
        <v xml:space="preserve"> </v>
      </c>
      <c r="Q1165" s="20" t="str">
        <f>IF(VLOOKUP(C1165,'Current OBD'!$B$6:$AL$2097,35,0)="Yes","11"," ")</f>
        <v xml:space="preserve"> </v>
      </c>
      <c r="R1165" s="20" t="str">
        <f>IF(VLOOKUP(C1165,'Current OBD'!$B$6:$AL$2097,36,0)="Yes","12"," ")</f>
        <v xml:space="preserve"> </v>
      </c>
      <c r="S1165" s="44">
        <v>65</v>
      </c>
      <c r="T1165" s="44">
        <v>16</v>
      </c>
      <c r="U1165" s="44">
        <v>224</v>
      </c>
      <c r="V1165" s="12">
        <f>S1165/U1165</f>
        <v>0.29017857142857145</v>
      </c>
      <c r="W1165" s="12">
        <f>T1165/U1165</f>
        <v>7.1428571428571425E-2</v>
      </c>
      <c r="X1165" s="12">
        <f t="shared" si="112"/>
        <v>0.36160714285714285</v>
      </c>
    </row>
    <row r="1166" spans="1:24">
      <c r="A1166" s="26" t="s">
        <v>661</v>
      </c>
      <c r="B1166" s="26" t="s">
        <v>5457</v>
      </c>
      <c r="C1166" s="10">
        <v>159514</v>
      </c>
      <c r="D1166" s="13" t="s">
        <v>5456</v>
      </c>
      <c r="E1166" s="19"/>
      <c r="F1166" s="19"/>
      <c r="G1166" s="19"/>
      <c r="H1166" s="19"/>
      <c r="I1166" s="19"/>
      <c r="J1166" s="19"/>
      <c r="K1166" s="19"/>
      <c r="L1166" s="19"/>
      <c r="M1166" s="19"/>
      <c r="N1166" s="19"/>
      <c r="O1166" s="19"/>
      <c r="P1166" s="19"/>
      <c r="Q1166" s="19"/>
      <c r="R1166" s="19"/>
      <c r="S1166" s="43">
        <v>102</v>
      </c>
      <c r="T1166" s="43">
        <v>0</v>
      </c>
      <c r="U1166" s="43">
        <v>102</v>
      </c>
      <c r="V1166" s="14"/>
      <c r="W1166" s="14"/>
      <c r="X1166" s="14">
        <f t="shared" si="112"/>
        <v>1</v>
      </c>
    </row>
    <row r="1167" spans="1:24">
      <c r="A1167" s="17" t="str">
        <f>VLOOKUP(C1167,'Current OBD'!$B$6:$K$2098,4,0)</f>
        <v>Klickitat</v>
      </c>
      <c r="B1167" s="17" t="str">
        <f>VLOOKUP(C1167,'Current OBD'!$B$6:$K$2098,3,0)</f>
        <v>20-094</v>
      </c>
      <c r="C1167" s="18">
        <v>664124</v>
      </c>
      <c r="D1167" s="8" t="s">
        <v>5458</v>
      </c>
      <c r="E1167" s="20" t="str">
        <f>IF(VLOOKUP(C1167,'Current OBD'!$B$6:$AL$2097,23,0)="Yes","PK"," ")</f>
        <v xml:space="preserve"> </v>
      </c>
      <c r="F1167" s="20" t="str">
        <f>IF(VLOOKUP(C1167,'Current OBD'!$B$6:$AL$2097,24,0)="Yes","K"," ")</f>
        <v>K</v>
      </c>
      <c r="G1167" s="20" t="str">
        <f>IF(VLOOKUP(C1167,'Current OBD'!$B$6:$AL$2097,25,0)="Yes","1"," ")</f>
        <v>1</v>
      </c>
      <c r="H1167" s="20" t="str">
        <f>IF(VLOOKUP(C1167,'Current OBD'!$B$6:$AL$2097,26,0)="Yes","2"," ")</f>
        <v>2</v>
      </c>
      <c r="I1167" s="20" t="str">
        <f>IF(VLOOKUP(C1167,'Current OBD'!$B$6:$AL$2097,27,0)="Yes","3"," ")</f>
        <v>3</v>
      </c>
      <c r="J1167" s="20" t="str">
        <f>IF(VLOOKUP(C1167,'Current OBD'!$B$6:$AL$2097,28,0)="Yes","4"," ")</f>
        <v>4</v>
      </c>
      <c r="K1167" s="20" t="str">
        <f>IF(VLOOKUP(C1167,'Current OBD'!$B$6:$AL$2097,29,0)="Yes","5"," ")</f>
        <v>5</v>
      </c>
      <c r="L1167" s="20" t="str">
        <f>IF(VLOOKUP(C1167,'Current OBD'!$B$6:$AL$2097,30,0)="Yes","6"," ")</f>
        <v>6</v>
      </c>
      <c r="M1167" s="20" t="str">
        <f>IF(VLOOKUP(C1167,'Current OBD'!$B$6:$AL$2097,31,0)="Yes","7"," ")</f>
        <v>7</v>
      </c>
      <c r="N1167" s="20" t="str">
        <f>IF(VLOOKUP(C1167,'Current OBD'!$B$6:$AL$2097,32,0)="Yes","8"," ")</f>
        <v>8</v>
      </c>
      <c r="O1167" s="20" t="str">
        <f>IF(VLOOKUP(C1167,'Current OBD'!$B$6:$AL$2097,33,0)="Yes","9"," ")</f>
        <v>9</v>
      </c>
      <c r="P1167" s="20" t="str">
        <f>IF(VLOOKUP(C1167,'Current OBD'!$B$6:$AL$2097,34,0)="Yes","10"," ")</f>
        <v>10</v>
      </c>
      <c r="Q1167" s="20" t="str">
        <f>IF(VLOOKUP(C1167,'Current OBD'!$B$6:$AL$2097,35,0)="Yes","11"," ")</f>
        <v>11</v>
      </c>
      <c r="R1167" s="20" t="str">
        <f>IF(VLOOKUP(C1167,'Current OBD'!$B$6:$AL$2097,36,0)="Yes","12"," ")</f>
        <v>12</v>
      </c>
      <c r="S1167" s="44">
        <v>102</v>
      </c>
      <c r="T1167" s="44">
        <v>0</v>
      </c>
      <c r="U1167" s="44">
        <v>102</v>
      </c>
      <c r="V1167" s="12">
        <f>S1167/U1167</f>
        <v>1</v>
      </c>
      <c r="W1167" s="12">
        <f>T1167/U1167</f>
        <v>0</v>
      </c>
      <c r="X1167" s="12">
        <f t="shared" si="112"/>
        <v>1</v>
      </c>
    </row>
    <row r="1168" spans="1:24">
      <c r="A1168" s="26" t="s">
        <v>661</v>
      </c>
      <c r="B1168" s="26" t="s">
        <v>660</v>
      </c>
      <c r="C1168" s="10">
        <v>159522</v>
      </c>
      <c r="D1168" s="13" t="s">
        <v>659</v>
      </c>
      <c r="E1168" s="19"/>
      <c r="F1168" s="19"/>
      <c r="G1168" s="19"/>
      <c r="H1168" s="19"/>
      <c r="I1168" s="19"/>
      <c r="J1168" s="19"/>
      <c r="K1168" s="19"/>
      <c r="L1168" s="19"/>
      <c r="M1168" s="19"/>
      <c r="N1168" s="19"/>
      <c r="O1168" s="19"/>
      <c r="P1168" s="19"/>
      <c r="Q1168" s="19"/>
      <c r="R1168" s="19"/>
      <c r="S1168" s="43">
        <v>11</v>
      </c>
      <c r="T1168" s="43">
        <v>15</v>
      </c>
      <c r="U1168" s="43">
        <v>89</v>
      </c>
      <c r="V1168" s="14"/>
      <c r="W1168" s="14"/>
      <c r="X1168" s="14">
        <f t="shared" si="112"/>
        <v>0.29213483146067415</v>
      </c>
    </row>
    <row r="1169" spans="1:24">
      <c r="A1169" s="17" t="str">
        <f>VLOOKUP(C1169,'Current OBD'!$B$6:$K$2098,4,0)</f>
        <v>Klickitat</v>
      </c>
      <c r="B1169" s="17" t="str">
        <f>VLOOKUP(C1169,'Current OBD'!$B$6:$K$2098,3,0)</f>
        <v>20-215</v>
      </c>
      <c r="C1169" s="18">
        <v>661749</v>
      </c>
      <c r="D1169" s="8" t="s">
        <v>662</v>
      </c>
      <c r="E1169" s="20" t="str">
        <f>IF(VLOOKUP(C1169,'Current OBD'!$B$6:$AL$2097,23,0)="Yes","PK"," ")</f>
        <v xml:space="preserve"> </v>
      </c>
      <c r="F1169" s="20" t="str">
        <f>IF(VLOOKUP(C1169,'Current OBD'!$B$6:$AL$2097,24,0)="Yes","K"," ")</f>
        <v>K</v>
      </c>
      <c r="G1169" s="20" t="str">
        <f>IF(VLOOKUP(C1169,'Current OBD'!$B$6:$AL$2097,25,0)="Yes","1"," ")</f>
        <v>1</v>
      </c>
      <c r="H1169" s="20" t="str">
        <f>IF(VLOOKUP(C1169,'Current OBD'!$B$6:$AL$2097,26,0)="Yes","2"," ")</f>
        <v>2</v>
      </c>
      <c r="I1169" s="20" t="str">
        <f>IF(VLOOKUP(C1169,'Current OBD'!$B$6:$AL$2097,27,0)="Yes","3"," ")</f>
        <v>3</v>
      </c>
      <c r="J1169" s="20" t="str">
        <f>IF(VLOOKUP(C1169,'Current OBD'!$B$6:$AL$2097,28,0)="Yes","4"," ")</f>
        <v>4</v>
      </c>
      <c r="K1169" s="20" t="str">
        <f>IF(VLOOKUP(C1169,'Current OBD'!$B$6:$AL$2097,29,0)="Yes","5"," ")</f>
        <v>5</v>
      </c>
      <c r="L1169" s="20" t="str">
        <f>IF(VLOOKUP(C1169,'Current OBD'!$B$6:$AL$2097,30,0)="Yes","6"," ")</f>
        <v>6</v>
      </c>
      <c r="M1169" s="20" t="str">
        <f>IF(VLOOKUP(C1169,'Current OBD'!$B$6:$AL$2097,31,0)="Yes","7"," ")</f>
        <v>7</v>
      </c>
      <c r="N1169" s="20" t="str">
        <f>IF(VLOOKUP(C1169,'Current OBD'!$B$6:$AL$2097,32,0)="Yes","8"," ")</f>
        <v>8</v>
      </c>
      <c r="O1169" s="20" t="str">
        <f>IF(VLOOKUP(C1169,'Current OBD'!$B$6:$AL$2097,33,0)="Yes","9"," ")</f>
        <v xml:space="preserve"> </v>
      </c>
      <c r="P1169" s="20" t="str">
        <f>IF(VLOOKUP(C1169,'Current OBD'!$B$6:$AL$2097,34,0)="Yes","10"," ")</f>
        <v xml:space="preserve"> </v>
      </c>
      <c r="Q1169" s="20" t="str">
        <f>IF(VLOOKUP(C1169,'Current OBD'!$B$6:$AL$2097,35,0)="Yes","11"," ")</f>
        <v xml:space="preserve"> </v>
      </c>
      <c r="R1169" s="20" t="str">
        <f>IF(VLOOKUP(C1169,'Current OBD'!$B$6:$AL$2097,36,0)="Yes","12"," ")</f>
        <v xml:space="preserve"> </v>
      </c>
      <c r="S1169" s="44">
        <v>11</v>
      </c>
      <c r="T1169" s="44">
        <v>15</v>
      </c>
      <c r="U1169" s="44">
        <v>89</v>
      </c>
      <c r="V1169" s="12">
        <f>S1169/U1169</f>
        <v>0.12359550561797752</v>
      </c>
      <c r="W1169" s="12">
        <f>T1169/U1169</f>
        <v>0.16853932584269662</v>
      </c>
      <c r="X1169" s="12">
        <f t="shared" si="112"/>
        <v>0.29213483146067415</v>
      </c>
    </row>
    <row r="1170" spans="1:24">
      <c r="A1170" s="26" t="s">
        <v>661</v>
      </c>
      <c r="B1170" s="26" t="s">
        <v>1722</v>
      </c>
      <c r="C1170" s="10">
        <v>159378</v>
      </c>
      <c r="D1170" s="13" t="s">
        <v>1721</v>
      </c>
      <c r="E1170" s="19"/>
      <c r="F1170" s="19"/>
      <c r="G1170" s="19"/>
      <c r="H1170" s="19"/>
      <c r="I1170" s="19"/>
      <c r="J1170" s="19"/>
      <c r="K1170" s="19"/>
      <c r="L1170" s="19"/>
      <c r="M1170" s="19"/>
      <c r="N1170" s="19"/>
      <c r="O1170" s="19"/>
      <c r="P1170" s="19"/>
      <c r="Q1170" s="19"/>
      <c r="R1170" s="19"/>
      <c r="S1170" s="43">
        <v>50</v>
      </c>
      <c r="T1170" s="43">
        <v>0</v>
      </c>
      <c r="U1170" s="43">
        <v>67</v>
      </c>
      <c r="V1170" s="14"/>
      <c r="W1170" s="14"/>
      <c r="X1170" s="14">
        <f t="shared" si="112"/>
        <v>0.74626865671641796</v>
      </c>
    </row>
    <row r="1171" spans="1:24">
      <c r="A1171" s="17" t="str">
        <f>VLOOKUP(C1171,'Current OBD'!$B$6:$K$2098,4,0)</f>
        <v>Klickitat</v>
      </c>
      <c r="B1171" s="17" t="str">
        <f>VLOOKUP(C1171,'Current OBD'!$B$6:$K$2098,3,0)</f>
        <v>20-401</v>
      </c>
      <c r="C1171" s="18">
        <v>661750</v>
      </c>
      <c r="D1171" s="8" t="s">
        <v>1723</v>
      </c>
      <c r="E1171" s="20" t="str">
        <f>IF(VLOOKUP(C1171,'Current OBD'!$B$6:$AL$2097,23,0)="Yes","PK"," ")</f>
        <v>PK</v>
      </c>
      <c r="F1171" s="20" t="str">
        <f>IF(VLOOKUP(C1171,'Current OBD'!$B$6:$AL$2097,24,0)="Yes","K"," ")</f>
        <v>K</v>
      </c>
      <c r="G1171" s="20" t="str">
        <f>IF(VLOOKUP(C1171,'Current OBD'!$B$6:$AL$2097,25,0)="Yes","1"," ")</f>
        <v>1</v>
      </c>
      <c r="H1171" s="20" t="str">
        <f>IF(VLOOKUP(C1171,'Current OBD'!$B$6:$AL$2097,26,0)="Yes","2"," ")</f>
        <v>2</v>
      </c>
      <c r="I1171" s="20" t="str">
        <f>IF(VLOOKUP(C1171,'Current OBD'!$B$6:$AL$2097,27,0)="Yes","3"," ")</f>
        <v>3</v>
      </c>
      <c r="J1171" s="20" t="str">
        <f>IF(VLOOKUP(C1171,'Current OBD'!$B$6:$AL$2097,28,0)="Yes","4"," ")</f>
        <v>4</v>
      </c>
      <c r="K1171" s="20" t="str">
        <f>IF(VLOOKUP(C1171,'Current OBD'!$B$6:$AL$2097,29,0)="Yes","5"," ")</f>
        <v>5</v>
      </c>
      <c r="L1171" s="20" t="str">
        <f>IF(VLOOKUP(C1171,'Current OBD'!$B$6:$AL$2097,30,0)="Yes","6"," ")</f>
        <v>6</v>
      </c>
      <c r="M1171" s="20" t="str">
        <f>IF(VLOOKUP(C1171,'Current OBD'!$B$6:$AL$2097,31,0)="Yes","7"," ")</f>
        <v>7</v>
      </c>
      <c r="N1171" s="20" t="str">
        <f>IF(VLOOKUP(C1171,'Current OBD'!$B$6:$AL$2097,32,0)="Yes","8"," ")</f>
        <v>8</v>
      </c>
      <c r="O1171" s="20" t="str">
        <f>IF(VLOOKUP(C1171,'Current OBD'!$B$6:$AL$2097,33,0)="Yes","9"," ")</f>
        <v>9</v>
      </c>
      <c r="P1171" s="20" t="str">
        <f>IF(VLOOKUP(C1171,'Current OBD'!$B$6:$AL$2097,34,0)="Yes","10"," ")</f>
        <v>10</v>
      </c>
      <c r="Q1171" s="20" t="str">
        <f>IF(VLOOKUP(C1171,'Current OBD'!$B$6:$AL$2097,35,0)="Yes","11"," ")</f>
        <v>11</v>
      </c>
      <c r="R1171" s="20" t="str">
        <f>IF(VLOOKUP(C1171,'Current OBD'!$B$6:$AL$2097,36,0)="Yes","12"," ")</f>
        <v>12</v>
      </c>
      <c r="S1171" s="44">
        <v>50</v>
      </c>
      <c r="T1171" s="44">
        <v>0</v>
      </c>
      <c r="U1171" s="44">
        <v>67</v>
      </c>
      <c r="V1171" s="12">
        <f>S1171/U1171</f>
        <v>0.74626865671641796</v>
      </c>
      <c r="W1171" s="12">
        <f>T1171/U1171</f>
        <v>0</v>
      </c>
      <c r="X1171" s="12">
        <f t="shared" si="112"/>
        <v>0.74626865671641796</v>
      </c>
    </row>
    <row r="1172" spans="1:24">
      <c r="A1172" s="26" t="s">
        <v>661</v>
      </c>
      <c r="B1172" s="26" t="s">
        <v>2252</v>
      </c>
      <c r="C1172" s="10">
        <v>159375</v>
      </c>
      <c r="D1172" s="13" t="s">
        <v>2251</v>
      </c>
      <c r="E1172" s="19"/>
      <c r="F1172" s="19"/>
      <c r="G1172" s="19"/>
      <c r="H1172" s="19"/>
      <c r="I1172" s="19"/>
      <c r="J1172" s="19"/>
      <c r="K1172" s="19"/>
      <c r="L1172" s="19"/>
      <c r="M1172" s="19"/>
      <c r="N1172" s="19"/>
      <c r="O1172" s="19"/>
      <c r="P1172" s="19"/>
      <c r="Q1172" s="19"/>
      <c r="R1172" s="19"/>
      <c r="S1172" s="43">
        <v>65</v>
      </c>
      <c r="T1172" s="43">
        <v>0</v>
      </c>
      <c r="U1172" s="43">
        <v>83</v>
      </c>
      <c r="V1172" s="14"/>
      <c r="W1172" s="14"/>
      <c r="X1172" s="14">
        <f t="shared" si="112"/>
        <v>0.7831325301204819</v>
      </c>
    </row>
    <row r="1173" spans="1:24">
      <c r="A1173" s="17" t="str">
        <f>VLOOKUP(C1173,'Current OBD'!$B$6:$K$2098,4,0)</f>
        <v>Klickitat</v>
      </c>
      <c r="B1173" s="17" t="str">
        <f>VLOOKUP(C1173,'Current OBD'!$B$6:$K$2098,3,0)</f>
        <v>20-402</v>
      </c>
      <c r="C1173" s="18">
        <v>661751</v>
      </c>
      <c r="D1173" s="8" t="s">
        <v>2253</v>
      </c>
      <c r="E1173" s="20" t="str">
        <f>IF(VLOOKUP(C1173,'Current OBD'!$B$6:$AL$2097,23,0)="Yes","PK"," ")</f>
        <v xml:space="preserve"> </v>
      </c>
      <c r="F1173" s="20" t="str">
        <f>IF(VLOOKUP(C1173,'Current OBD'!$B$6:$AL$2097,24,0)="Yes","K"," ")</f>
        <v>K</v>
      </c>
      <c r="G1173" s="20" t="str">
        <f>IF(VLOOKUP(C1173,'Current OBD'!$B$6:$AL$2097,25,0)="Yes","1"," ")</f>
        <v>1</v>
      </c>
      <c r="H1173" s="20" t="str">
        <f>IF(VLOOKUP(C1173,'Current OBD'!$B$6:$AL$2097,26,0)="Yes","2"," ")</f>
        <v>2</v>
      </c>
      <c r="I1173" s="20" t="str">
        <f>IF(VLOOKUP(C1173,'Current OBD'!$B$6:$AL$2097,27,0)="Yes","3"," ")</f>
        <v>3</v>
      </c>
      <c r="J1173" s="20" t="str">
        <f>IF(VLOOKUP(C1173,'Current OBD'!$B$6:$AL$2097,28,0)="Yes","4"," ")</f>
        <v>4</v>
      </c>
      <c r="K1173" s="20" t="str">
        <f>IF(VLOOKUP(C1173,'Current OBD'!$B$6:$AL$2097,29,0)="Yes","5"," ")</f>
        <v>5</v>
      </c>
      <c r="L1173" s="20" t="str">
        <f>IF(VLOOKUP(C1173,'Current OBD'!$B$6:$AL$2097,30,0)="Yes","6"," ")</f>
        <v>6</v>
      </c>
      <c r="M1173" s="20" t="str">
        <f>IF(VLOOKUP(C1173,'Current OBD'!$B$6:$AL$2097,31,0)="Yes","7"," ")</f>
        <v>7</v>
      </c>
      <c r="N1173" s="20" t="str">
        <f>IF(VLOOKUP(C1173,'Current OBD'!$B$6:$AL$2097,32,0)="Yes","8"," ")</f>
        <v>8</v>
      </c>
      <c r="O1173" s="20" t="str">
        <f>IF(VLOOKUP(C1173,'Current OBD'!$B$6:$AL$2097,33,0)="Yes","9"," ")</f>
        <v>9</v>
      </c>
      <c r="P1173" s="20" t="str">
        <f>IF(VLOOKUP(C1173,'Current OBD'!$B$6:$AL$2097,34,0)="Yes","10"," ")</f>
        <v>10</v>
      </c>
      <c r="Q1173" s="20" t="str">
        <f>IF(VLOOKUP(C1173,'Current OBD'!$B$6:$AL$2097,35,0)="Yes","11"," ")</f>
        <v>11</v>
      </c>
      <c r="R1173" s="20" t="str">
        <f>IF(VLOOKUP(C1173,'Current OBD'!$B$6:$AL$2097,36,0)="Yes","12"," ")</f>
        <v>12</v>
      </c>
      <c r="S1173" s="44">
        <v>65</v>
      </c>
      <c r="T1173" s="44">
        <v>0</v>
      </c>
      <c r="U1173" s="44">
        <v>83</v>
      </c>
      <c r="V1173" s="12">
        <f>S1173/U1173</f>
        <v>0.7831325301204819</v>
      </c>
      <c r="W1173" s="12">
        <f>T1173/U1173</f>
        <v>0</v>
      </c>
      <c r="X1173" s="12">
        <f t="shared" si="112"/>
        <v>0.7831325301204819</v>
      </c>
    </row>
    <row r="1174" spans="1:24">
      <c r="A1174" s="26" t="s">
        <v>661</v>
      </c>
      <c r="B1174" s="26" t="s">
        <v>1728</v>
      </c>
      <c r="C1174" s="10">
        <v>159446</v>
      </c>
      <c r="D1174" s="13" t="s">
        <v>1727</v>
      </c>
      <c r="E1174" s="19"/>
      <c r="F1174" s="19"/>
      <c r="G1174" s="19"/>
      <c r="H1174" s="19"/>
      <c r="I1174" s="19"/>
      <c r="J1174" s="19"/>
      <c r="K1174" s="19"/>
      <c r="L1174" s="19"/>
      <c r="M1174" s="19"/>
      <c r="N1174" s="19"/>
      <c r="O1174" s="19"/>
      <c r="P1174" s="19"/>
      <c r="Q1174" s="19"/>
      <c r="R1174" s="19"/>
      <c r="S1174" s="43">
        <v>640</v>
      </c>
      <c r="T1174" s="43">
        <v>0</v>
      </c>
      <c r="U1174" s="43">
        <v>888</v>
      </c>
      <c r="V1174" s="14"/>
      <c r="W1174" s="14"/>
      <c r="X1174" s="14">
        <f t="shared" si="112"/>
        <v>0.72072072072072069</v>
      </c>
    </row>
    <row r="1175" spans="1:24">
      <c r="A1175" s="17" t="str">
        <f>VLOOKUP(C1175,'Current OBD'!$B$6:$K$2098,4,0)</f>
        <v>Klickitat</v>
      </c>
      <c r="B1175" s="17" t="str">
        <f>VLOOKUP(C1175,'Current OBD'!$B$6:$K$2098,3,0)</f>
        <v>20-404</v>
      </c>
      <c r="C1175" s="18">
        <v>661755</v>
      </c>
      <c r="D1175" s="8" t="s">
        <v>1729</v>
      </c>
      <c r="E1175" s="20" t="str">
        <f>IF(VLOOKUP(C1175,'Current OBD'!$B$6:$AL$2097,23,0)="Yes","PK"," ")</f>
        <v xml:space="preserve"> </v>
      </c>
      <c r="F1175" s="20" t="str">
        <f>IF(VLOOKUP(C1175,'Current OBD'!$B$6:$AL$2097,24,0)="Yes","K"," ")</f>
        <v xml:space="preserve"> </v>
      </c>
      <c r="G1175" s="20" t="str">
        <f>IF(VLOOKUP(C1175,'Current OBD'!$B$6:$AL$2097,25,0)="Yes","1"," ")</f>
        <v xml:space="preserve"> </v>
      </c>
      <c r="H1175" s="20" t="str">
        <f>IF(VLOOKUP(C1175,'Current OBD'!$B$6:$AL$2097,26,0)="Yes","2"," ")</f>
        <v xml:space="preserve"> </v>
      </c>
      <c r="I1175" s="20" t="str">
        <f>IF(VLOOKUP(C1175,'Current OBD'!$B$6:$AL$2097,27,0)="Yes","3"," ")</f>
        <v xml:space="preserve"> </v>
      </c>
      <c r="J1175" s="20" t="str">
        <f>IF(VLOOKUP(C1175,'Current OBD'!$B$6:$AL$2097,28,0)="Yes","4"," ")</f>
        <v xml:space="preserve"> </v>
      </c>
      <c r="K1175" s="20" t="str">
        <f>IF(VLOOKUP(C1175,'Current OBD'!$B$6:$AL$2097,29,0)="Yes","5"," ")</f>
        <v xml:space="preserve"> </v>
      </c>
      <c r="L1175" s="20" t="str">
        <f>IF(VLOOKUP(C1175,'Current OBD'!$B$6:$AL$2097,30,0)="Yes","6"," ")</f>
        <v xml:space="preserve"> </v>
      </c>
      <c r="M1175" s="20" t="str">
        <f>IF(VLOOKUP(C1175,'Current OBD'!$B$6:$AL$2097,31,0)="Yes","7"," ")</f>
        <v xml:space="preserve"> </v>
      </c>
      <c r="N1175" s="20" t="str">
        <f>IF(VLOOKUP(C1175,'Current OBD'!$B$6:$AL$2097,32,0)="Yes","8"," ")</f>
        <v xml:space="preserve"> </v>
      </c>
      <c r="O1175" s="20" t="str">
        <f>IF(VLOOKUP(C1175,'Current OBD'!$B$6:$AL$2097,33,0)="Yes","9"," ")</f>
        <v>9</v>
      </c>
      <c r="P1175" s="20" t="str">
        <f>IF(VLOOKUP(C1175,'Current OBD'!$B$6:$AL$2097,34,0)="Yes","10"," ")</f>
        <v>10</v>
      </c>
      <c r="Q1175" s="20" t="str">
        <f>IF(VLOOKUP(C1175,'Current OBD'!$B$6:$AL$2097,35,0)="Yes","11"," ")</f>
        <v>11</v>
      </c>
      <c r="R1175" s="20" t="str">
        <f>IF(VLOOKUP(C1175,'Current OBD'!$B$6:$AL$2097,36,0)="Yes","12"," ")</f>
        <v>12</v>
      </c>
      <c r="S1175" s="44">
        <v>194</v>
      </c>
      <c r="T1175" s="44">
        <v>0</v>
      </c>
      <c r="U1175" s="44">
        <v>320</v>
      </c>
      <c r="V1175" s="12">
        <f>S1175/U1175</f>
        <v>0.60624999999999996</v>
      </c>
      <c r="W1175" s="12">
        <f>T1175/U1175</f>
        <v>0</v>
      </c>
      <c r="X1175" s="12">
        <f t="shared" si="112"/>
        <v>0.60624999999999996</v>
      </c>
    </row>
    <row r="1176" spans="1:24">
      <c r="A1176" s="17" t="s">
        <v>661</v>
      </c>
      <c r="B1176" s="17" t="str">
        <f>VLOOKUP(C1176,'Current OBD'!$B$6:$K$2098,3,0)</f>
        <v>20-404</v>
      </c>
      <c r="C1176" s="18">
        <v>661754</v>
      </c>
      <c r="D1176" s="8" t="s">
        <v>1733</v>
      </c>
      <c r="E1176" s="20" t="str">
        <f>IF(VLOOKUP(C1176,'Current OBD'!$B$6:$AL$2097,23,0)="Yes","PK"," ")</f>
        <v xml:space="preserve"> </v>
      </c>
      <c r="F1176" s="20" t="str">
        <f>IF(VLOOKUP(C1176,'Current OBD'!$B$6:$AL$2097,24,0)="Yes","K"," ")</f>
        <v xml:space="preserve"> </v>
      </c>
      <c r="G1176" s="20" t="str">
        <f>IF(VLOOKUP(C1176,'Current OBD'!$B$6:$AL$2097,25,0)="Yes","1"," ")</f>
        <v xml:space="preserve"> </v>
      </c>
      <c r="H1176" s="20" t="str">
        <f>IF(VLOOKUP(C1176,'Current OBD'!$B$6:$AL$2097,26,0)="Yes","2"," ")</f>
        <v xml:space="preserve"> </v>
      </c>
      <c r="I1176" s="20" t="str">
        <f>IF(VLOOKUP(C1176,'Current OBD'!$B$6:$AL$2097,27,0)="Yes","3"," ")</f>
        <v xml:space="preserve"> </v>
      </c>
      <c r="J1176" s="20" t="str">
        <f>IF(VLOOKUP(C1176,'Current OBD'!$B$6:$AL$2097,28,0)="Yes","4"," ")</f>
        <v xml:space="preserve"> </v>
      </c>
      <c r="K1176" s="20" t="str">
        <f>IF(VLOOKUP(C1176,'Current OBD'!$B$6:$AL$2097,29,0)="Yes","5"," ")</f>
        <v>5</v>
      </c>
      <c r="L1176" s="20" t="str">
        <f>IF(VLOOKUP(C1176,'Current OBD'!$B$6:$AL$2097,30,0)="Yes","6"," ")</f>
        <v>6</v>
      </c>
      <c r="M1176" s="20" t="str">
        <f>IF(VLOOKUP(C1176,'Current OBD'!$B$6:$AL$2097,31,0)="Yes","7"," ")</f>
        <v>7</v>
      </c>
      <c r="N1176" s="20" t="str">
        <f>IF(VLOOKUP(C1176,'Current OBD'!$B$6:$AL$2097,32,0)="Yes","8"," ")</f>
        <v>8</v>
      </c>
      <c r="O1176" s="20" t="str">
        <f>IF(VLOOKUP(C1176,'Current OBD'!$B$6:$AL$2097,33,0)="Yes","9"," ")</f>
        <v xml:space="preserve"> </v>
      </c>
      <c r="P1176" s="20" t="str">
        <f>IF(VLOOKUP(C1176,'Current OBD'!$B$6:$AL$2097,34,0)="Yes","10"," ")</f>
        <v xml:space="preserve"> </v>
      </c>
      <c r="Q1176" s="20" t="str">
        <f>IF(VLOOKUP(C1176,'Current OBD'!$B$6:$AL$2097,35,0)="Yes","11"," ")</f>
        <v xml:space="preserve"> </v>
      </c>
      <c r="R1176" s="20" t="str">
        <f>IF(VLOOKUP(C1176,'Current OBD'!$B$6:$AL$2097,36,0)="Yes","12"," ")</f>
        <v xml:space="preserve"> </v>
      </c>
      <c r="S1176" s="44">
        <v>198</v>
      </c>
      <c r="T1176" s="44">
        <v>0</v>
      </c>
      <c r="U1176" s="44">
        <v>266</v>
      </c>
      <c r="V1176" s="12">
        <f>S1176/U1176</f>
        <v>0.74436090225563911</v>
      </c>
      <c r="W1176" s="12">
        <f>T1176/U1176</f>
        <v>0</v>
      </c>
      <c r="X1176" s="12">
        <f t="shared" si="112"/>
        <v>0.74436090225563911</v>
      </c>
    </row>
    <row r="1177" spans="1:24">
      <c r="A1177" s="17" t="str">
        <f>VLOOKUP(C1177,'Current OBD'!$B$6:$K$2098,4,0)</f>
        <v>Klickitat</v>
      </c>
      <c r="B1177" s="17" t="str">
        <f>VLOOKUP(C1177,'Current OBD'!$B$6:$K$2098,3,0)</f>
        <v>20-404</v>
      </c>
      <c r="C1177" s="18">
        <v>661753</v>
      </c>
      <c r="D1177" s="8" t="s">
        <v>1735</v>
      </c>
      <c r="E1177" s="20" t="str">
        <f>IF(VLOOKUP(C1177,'Current OBD'!$B$6:$AL$2097,23,0)="Yes","PK"," ")</f>
        <v xml:space="preserve"> </v>
      </c>
      <c r="F1177" s="20" t="str">
        <f>IF(VLOOKUP(C1177,'Current OBD'!$B$6:$AL$2097,24,0)="Yes","K"," ")</f>
        <v>K</v>
      </c>
      <c r="G1177" s="20" t="str">
        <f>IF(VLOOKUP(C1177,'Current OBD'!$B$6:$AL$2097,25,0)="Yes","1"," ")</f>
        <v>1</v>
      </c>
      <c r="H1177" s="20" t="str">
        <f>IF(VLOOKUP(C1177,'Current OBD'!$B$6:$AL$2097,26,0)="Yes","2"," ")</f>
        <v>2</v>
      </c>
      <c r="I1177" s="20" t="str">
        <f>IF(VLOOKUP(C1177,'Current OBD'!$B$6:$AL$2097,27,0)="Yes","3"," ")</f>
        <v>3</v>
      </c>
      <c r="J1177" s="20" t="str">
        <f>IF(VLOOKUP(C1177,'Current OBD'!$B$6:$AL$2097,28,0)="Yes","4"," ")</f>
        <v>4</v>
      </c>
      <c r="K1177" s="20" t="str">
        <f>IF(VLOOKUP(C1177,'Current OBD'!$B$6:$AL$2097,29,0)="Yes","5"," ")</f>
        <v xml:space="preserve"> </v>
      </c>
      <c r="L1177" s="20" t="str">
        <f>IF(VLOOKUP(C1177,'Current OBD'!$B$6:$AL$2097,30,0)="Yes","6"," ")</f>
        <v xml:space="preserve"> </v>
      </c>
      <c r="M1177" s="20" t="str">
        <f>IF(VLOOKUP(C1177,'Current OBD'!$B$6:$AL$2097,31,0)="Yes","7"," ")</f>
        <v xml:space="preserve"> </v>
      </c>
      <c r="N1177" s="20" t="str">
        <f>IF(VLOOKUP(C1177,'Current OBD'!$B$6:$AL$2097,32,0)="Yes","8"," ")</f>
        <v xml:space="preserve"> </v>
      </c>
      <c r="O1177" s="20" t="str">
        <f>IF(VLOOKUP(C1177,'Current OBD'!$B$6:$AL$2097,33,0)="Yes","9"," ")</f>
        <v xml:space="preserve"> </v>
      </c>
      <c r="P1177" s="20" t="str">
        <f>IF(VLOOKUP(C1177,'Current OBD'!$B$6:$AL$2097,34,0)="Yes","10"," ")</f>
        <v xml:space="preserve"> </v>
      </c>
      <c r="Q1177" s="20" t="str">
        <f>IF(VLOOKUP(C1177,'Current OBD'!$B$6:$AL$2097,35,0)="Yes","11"," ")</f>
        <v xml:space="preserve"> </v>
      </c>
      <c r="R1177" s="20" t="str">
        <f>IF(VLOOKUP(C1177,'Current OBD'!$B$6:$AL$2097,36,0)="Yes","12"," ")</f>
        <v xml:space="preserve"> </v>
      </c>
      <c r="S1177" s="44">
        <v>248</v>
      </c>
      <c r="T1177" s="44">
        <v>0</v>
      </c>
      <c r="U1177" s="44">
        <v>302</v>
      </c>
      <c r="V1177" s="12">
        <f>S1177/U1177</f>
        <v>0.82119205298013243</v>
      </c>
      <c r="W1177" s="12">
        <f>T1177/U1177</f>
        <v>0</v>
      </c>
      <c r="X1177" s="12">
        <f t="shared" si="112"/>
        <v>0.82119205298013243</v>
      </c>
    </row>
    <row r="1178" spans="1:24">
      <c r="A1178" s="26" t="s">
        <v>661</v>
      </c>
      <c r="B1178" s="26" t="s">
        <v>5409</v>
      </c>
      <c r="C1178" s="10">
        <v>159418</v>
      </c>
      <c r="D1178" s="13" t="s">
        <v>5408</v>
      </c>
      <c r="E1178" s="19"/>
      <c r="F1178" s="19"/>
      <c r="G1178" s="19"/>
      <c r="H1178" s="19"/>
      <c r="I1178" s="19"/>
      <c r="J1178" s="19"/>
      <c r="K1178" s="19"/>
      <c r="L1178" s="19"/>
      <c r="M1178" s="19"/>
      <c r="N1178" s="19"/>
      <c r="O1178" s="19"/>
      <c r="P1178" s="19"/>
      <c r="Q1178" s="19"/>
      <c r="R1178" s="19"/>
      <c r="S1178" s="43">
        <v>354</v>
      </c>
      <c r="T1178" s="43">
        <v>98</v>
      </c>
      <c r="U1178" s="43">
        <v>1097</v>
      </c>
      <c r="V1178" s="14"/>
      <c r="W1178" s="14"/>
      <c r="X1178" s="14">
        <f t="shared" si="112"/>
        <v>0.41203281677301734</v>
      </c>
    </row>
    <row r="1179" spans="1:24">
      <c r="A1179" s="17" t="str">
        <f>VLOOKUP(C1179,'Current OBD'!$B$6:$K$2098,4,0)</f>
        <v>Klickitat</v>
      </c>
      <c r="B1179" s="17" t="str">
        <f>VLOOKUP(C1179,'Current OBD'!$B$6:$K$2098,3,0)</f>
        <v>20-405</v>
      </c>
      <c r="C1179" s="18">
        <v>663500</v>
      </c>
      <c r="D1179" s="8" t="s">
        <v>5410</v>
      </c>
      <c r="E1179" s="20" t="str">
        <f>IF(VLOOKUP(C1179,'Current OBD'!$B$6:$AL$2097,23,0)="Yes","PK"," ")</f>
        <v xml:space="preserve"> </v>
      </c>
      <c r="F1179" s="20" t="str">
        <f>IF(VLOOKUP(C1179,'Current OBD'!$B$6:$AL$2097,24,0)="Yes","K"," ")</f>
        <v xml:space="preserve"> </v>
      </c>
      <c r="G1179" s="20" t="str">
        <f>IF(VLOOKUP(C1179,'Current OBD'!$B$6:$AL$2097,25,0)="Yes","1"," ")</f>
        <v xml:space="preserve"> </v>
      </c>
      <c r="H1179" s="20" t="str">
        <f>IF(VLOOKUP(C1179,'Current OBD'!$B$6:$AL$2097,26,0)="Yes","2"," ")</f>
        <v xml:space="preserve"> </v>
      </c>
      <c r="I1179" s="20" t="str">
        <f>IF(VLOOKUP(C1179,'Current OBD'!$B$6:$AL$2097,27,0)="Yes","3"," ")</f>
        <v xml:space="preserve"> </v>
      </c>
      <c r="J1179" s="20" t="str">
        <f>IF(VLOOKUP(C1179,'Current OBD'!$B$6:$AL$2097,28,0)="Yes","4"," ")</f>
        <v xml:space="preserve"> </v>
      </c>
      <c r="K1179" s="20" t="str">
        <f>IF(VLOOKUP(C1179,'Current OBD'!$B$6:$AL$2097,29,0)="Yes","5"," ")</f>
        <v xml:space="preserve"> </v>
      </c>
      <c r="L1179" s="20" t="str">
        <f>IF(VLOOKUP(C1179,'Current OBD'!$B$6:$AL$2097,30,0)="Yes","6"," ")</f>
        <v xml:space="preserve"> </v>
      </c>
      <c r="M1179" s="20" t="str">
        <f>IF(VLOOKUP(C1179,'Current OBD'!$B$6:$AL$2097,31,0)="Yes","7"," ")</f>
        <v xml:space="preserve"> </v>
      </c>
      <c r="N1179" s="20" t="str">
        <f>IF(VLOOKUP(C1179,'Current OBD'!$B$6:$AL$2097,32,0)="Yes","8"," ")</f>
        <v xml:space="preserve"> </v>
      </c>
      <c r="O1179" s="20" t="str">
        <f>IF(VLOOKUP(C1179,'Current OBD'!$B$6:$AL$2097,33,0)="Yes","9"," ")</f>
        <v>9</v>
      </c>
      <c r="P1179" s="20" t="str">
        <f>IF(VLOOKUP(C1179,'Current OBD'!$B$6:$AL$2097,34,0)="Yes","10"," ")</f>
        <v>10</v>
      </c>
      <c r="Q1179" s="20" t="str">
        <f>IF(VLOOKUP(C1179,'Current OBD'!$B$6:$AL$2097,35,0)="Yes","11"," ")</f>
        <v>11</v>
      </c>
      <c r="R1179" s="20" t="str">
        <f>IF(VLOOKUP(C1179,'Current OBD'!$B$6:$AL$2097,36,0)="Yes","12"," ")</f>
        <v>12</v>
      </c>
      <c r="S1179" s="44">
        <v>117</v>
      </c>
      <c r="T1179" s="44">
        <v>35</v>
      </c>
      <c r="U1179" s="44">
        <v>383</v>
      </c>
      <c r="V1179" s="12">
        <f>S1179/U1179</f>
        <v>0.30548302872062666</v>
      </c>
      <c r="W1179" s="12">
        <f>T1179/U1179</f>
        <v>9.1383812010443863E-2</v>
      </c>
      <c r="X1179" s="12">
        <f t="shared" si="112"/>
        <v>0.39686684073107048</v>
      </c>
    </row>
    <row r="1180" spans="1:24">
      <c r="A1180" s="17" t="str">
        <f>VLOOKUP(C1180,'Current OBD'!$B$6:$K$2098,4,0)</f>
        <v>Klickitat</v>
      </c>
      <c r="B1180" s="17" t="str">
        <f>VLOOKUP(C1180,'Current OBD'!$B$6:$K$2098,3,0)</f>
        <v>20-405</v>
      </c>
      <c r="C1180" s="18">
        <v>659107</v>
      </c>
      <c r="D1180" s="8" t="s">
        <v>5414</v>
      </c>
      <c r="E1180" s="20" t="str">
        <f>IF(VLOOKUP(C1180,'Current OBD'!$B$6:$AL$2097,23,0)="Yes","PK"," ")</f>
        <v xml:space="preserve"> </v>
      </c>
      <c r="F1180" s="20" t="str">
        <f>IF(VLOOKUP(C1180,'Current OBD'!$B$6:$AL$2097,24,0)="Yes","K"," ")</f>
        <v xml:space="preserve"> </v>
      </c>
      <c r="G1180" s="20" t="str">
        <f>IF(VLOOKUP(C1180,'Current OBD'!$B$6:$AL$2097,25,0)="Yes","1"," ")</f>
        <v xml:space="preserve"> </v>
      </c>
      <c r="H1180" s="20" t="str">
        <f>IF(VLOOKUP(C1180,'Current OBD'!$B$6:$AL$2097,26,0)="Yes","2"," ")</f>
        <v xml:space="preserve"> </v>
      </c>
      <c r="I1180" s="20" t="str">
        <f>IF(VLOOKUP(C1180,'Current OBD'!$B$6:$AL$2097,27,0)="Yes","3"," ")</f>
        <v xml:space="preserve"> </v>
      </c>
      <c r="J1180" s="20" t="str">
        <f>IF(VLOOKUP(C1180,'Current OBD'!$B$6:$AL$2097,28,0)="Yes","4"," ")</f>
        <v xml:space="preserve"> </v>
      </c>
      <c r="K1180" s="20" t="str">
        <f>IF(VLOOKUP(C1180,'Current OBD'!$B$6:$AL$2097,29,0)="Yes","5"," ")</f>
        <v xml:space="preserve"> </v>
      </c>
      <c r="L1180" s="20" t="str">
        <f>IF(VLOOKUP(C1180,'Current OBD'!$B$6:$AL$2097,30,0)="Yes","6"," ")</f>
        <v xml:space="preserve"> </v>
      </c>
      <c r="M1180" s="20" t="str">
        <f>IF(VLOOKUP(C1180,'Current OBD'!$B$6:$AL$2097,31,0)="Yes","7"," ")</f>
        <v>7</v>
      </c>
      <c r="N1180" s="20" t="str">
        <f>IF(VLOOKUP(C1180,'Current OBD'!$B$6:$AL$2097,32,0)="Yes","8"," ")</f>
        <v>8</v>
      </c>
      <c r="O1180" s="20" t="str">
        <f>IF(VLOOKUP(C1180,'Current OBD'!$B$6:$AL$2097,33,0)="Yes","9"," ")</f>
        <v xml:space="preserve"> </v>
      </c>
      <c r="P1180" s="20" t="str">
        <f>IF(VLOOKUP(C1180,'Current OBD'!$B$6:$AL$2097,34,0)="Yes","10"," ")</f>
        <v xml:space="preserve"> </v>
      </c>
      <c r="Q1180" s="20" t="str">
        <f>IF(VLOOKUP(C1180,'Current OBD'!$B$6:$AL$2097,35,0)="Yes","11"," ")</f>
        <v xml:space="preserve"> </v>
      </c>
      <c r="R1180" s="20" t="str">
        <f>IF(VLOOKUP(C1180,'Current OBD'!$B$6:$AL$2097,36,0)="Yes","12"," ")</f>
        <v xml:space="preserve"> </v>
      </c>
      <c r="S1180" s="44">
        <v>52</v>
      </c>
      <c r="T1180" s="44">
        <v>19</v>
      </c>
      <c r="U1180" s="44">
        <v>178</v>
      </c>
      <c r="V1180" s="12">
        <f>S1180/U1180</f>
        <v>0.29213483146067415</v>
      </c>
      <c r="W1180" s="12">
        <f>T1180/U1180</f>
        <v>0.10674157303370786</v>
      </c>
      <c r="X1180" s="12">
        <f t="shared" si="112"/>
        <v>0.398876404494382</v>
      </c>
    </row>
    <row r="1181" spans="1:24">
      <c r="A1181" s="17" t="str">
        <f>VLOOKUP(C1181,'Current OBD'!$B$6:$K$2098,4,0)</f>
        <v>Klickitat</v>
      </c>
      <c r="B1181" s="17" t="str">
        <f>VLOOKUP(C1181,'Current OBD'!$B$6:$K$2098,3,0)</f>
        <v>20-405</v>
      </c>
      <c r="C1181" s="18">
        <v>681126</v>
      </c>
      <c r="D1181" s="8" t="s">
        <v>5416</v>
      </c>
      <c r="E1181" s="20" t="str">
        <f>IF(VLOOKUP(C1181,'Current OBD'!$B$6:$AL$2097,23,0)="Yes","PK"," ")</f>
        <v xml:space="preserve"> </v>
      </c>
      <c r="F1181" s="20" t="str">
        <f>IF(VLOOKUP(C1181,'Current OBD'!$B$6:$AL$2097,24,0)="Yes","K"," ")</f>
        <v xml:space="preserve"> </v>
      </c>
      <c r="G1181" s="20" t="str">
        <f>IF(VLOOKUP(C1181,'Current OBD'!$B$6:$AL$2097,25,0)="Yes","1"," ")</f>
        <v xml:space="preserve"> </v>
      </c>
      <c r="H1181" s="20" t="str">
        <f>IF(VLOOKUP(C1181,'Current OBD'!$B$6:$AL$2097,26,0)="Yes","2"," ")</f>
        <v xml:space="preserve"> </v>
      </c>
      <c r="I1181" s="20" t="str">
        <f>IF(VLOOKUP(C1181,'Current OBD'!$B$6:$AL$2097,27,0)="Yes","3"," ")</f>
        <v xml:space="preserve"> </v>
      </c>
      <c r="J1181" s="20" t="str">
        <f>IF(VLOOKUP(C1181,'Current OBD'!$B$6:$AL$2097,28,0)="Yes","4"," ")</f>
        <v xml:space="preserve"> </v>
      </c>
      <c r="K1181" s="20" t="str">
        <f>IF(VLOOKUP(C1181,'Current OBD'!$B$6:$AL$2097,29,0)="Yes","5"," ")</f>
        <v>5</v>
      </c>
      <c r="L1181" s="20" t="str">
        <f>IF(VLOOKUP(C1181,'Current OBD'!$B$6:$AL$2097,30,0)="Yes","6"," ")</f>
        <v>6</v>
      </c>
      <c r="M1181" s="20" t="str">
        <f>IF(VLOOKUP(C1181,'Current OBD'!$B$6:$AL$2097,31,0)="Yes","7"," ")</f>
        <v xml:space="preserve"> </v>
      </c>
      <c r="N1181" s="20" t="str">
        <f>IF(VLOOKUP(C1181,'Current OBD'!$B$6:$AL$2097,32,0)="Yes","8"," ")</f>
        <v xml:space="preserve"> </v>
      </c>
      <c r="O1181" s="20" t="str">
        <f>IF(VLOOKUP(C1181,'Current OBD'!$B$6:$AL$2097,33,0)="Yes","9"," ")</f>
        <v xml:space="preserve"> </v>
      </c>
      <c r="P1181" s="20" t="str">
        <f>IF(VLOOKUP(C1181,'Current OBD'!$B$6:$AL$2097,34,0)="Yes","10"," ")</f>
        <v xml:space="preserve"> </v>
      </c>
      <c r="Q1181" s="20" t="str">
        <f>IF(VLOOKUP(C1181,'Current OBD'!$B$6:$AL$2097,35,0)="Yes","11"," ")</f>
        <v xml:space="preserve"> </v>
      </c>
      <c r="R1181" s="20" t="str">
        <f>IF(VLOOKUP(C1181,'Current OBD'!$B$6:$AL$2097,36,0)="Yes","12"," ")</f>
        <v xml:space="preserve"> </v>
      </c>
      <c r="S1181" s="44">
        <v>55</v>
      </c>
      <c r="T1181" s="44">
        <v>19</v>
      </c>
      <c r="U1181" s="44">
        <v>169</v>
      </c>
      <c r="V1181" s="12">
        <f>S1181/U1181</f>
        <v>0.32544378698224852</v>
      </c>
      <c r="W1181" s="12">
        <f>T1181/U1181</f>
        <v>0.11242603550295859</v>
      </c>
      <c r="X1181" s="12">
        <f t="shared" si="112"/>
        <v>0.43786982248520712</v>
      </c>
    </row>
    <row r="1182" spans="1:24">
      <c r="A1182" s="17" t="s">
        <v>661</v>
      </c>
      <c r="B1182" s="17" t="str">
        <f>VLOOKUP(C1182,'Current OBD'!$B$6:$K$2098,3,0)</f>
        <v>20-405</v>
      </c>
      <c r="C1182" s="18">
        <v>664946</v>
      </c>
      <c r="D1182" s="8" t="s">
        <v>5418</v>
      </c>
      <c r="E1182" s="20" t="str">
        <f>IF(VLOOKUP(C1182,'Current OBD'!$B$6:$AL$2097,23,0)="Yes","PK"," ")</f>
        <v xml:space="preserve"> </v>
      </c>
      <c r="F1182" s="20" t="str">
        <f>IF(VLOOKUP(C1182,'Current OBD'!$B$6:$AL$2097,24,0)="Yes","K"," ")</f>
        <v>K</v>
      </c>
      <c r="G1182" s="20" t="str">
        <f>IF(VLOOKUP(C1182,'Current OBD'!$B$6:$AL$2097,25,0)="Yes","1"," ")</f>
        <v>1</v>
      </c>
      <c r="H1182" s="20" t="str">
        <f>IF(VLOOKUP(C1182,'Current OBD'!$B$6:$AL$2097,26,0)="Yes","2"," ")</f>
        <v>2</v>
      </c>
      <c r="I1182" s="20" t="str">
        <f>IF(VLOOKUP(C1182,'Current OBD'!$B$6:$AL$2097,27,0)="Yes","3"," ")</f>
        <v>3</v>
      </c>
      <c r="J1182" s="20" t="str">
        <f>IF(VLOOKUP(C1182,'Current OBD'!$B$6:$AL$2097,28,0)="Yes","4"," ")</f>
        <v>4</v>
      </c>
      <c r="K1182" s="20" t="str">
        <f>IF(VLOOKUP(C1182,'Current OBD'!$B$6:$AL$2097,29,0)="Yes","5"," ")</f>
        <v xml:space="preserve"> </v>
      </c>
      <c r="L1182" s="20" t="str">
        <f>IF(VLOOKUP(C1182,'Current OBD'!$B$6:$AL$2097,30,0)="Yes","6"," ")</f>
        <v xml:space="preserve"> </v>
      </c>
      <c r="M1182" s="20" t="str">
        <f>IF(VLOOKUP(C1182,'Current OBD'!$B$6:$AL$2097,31,0)="Yes","7"," ")</f>
        <v xml:space="preserve"> </v>
      </c>
      <c r="N1182" s="20" t="str">
        <f>IF(VLOOKUP(C1182,'Current OBD'!$B$6:$AL$2097,32,0)="Yes","8"," ")</f>
        <v xml:space="preserve"> </v>
      </c>
      <c r="O1182" s="20" t="str">
        <f>IF(VLOOKUP(C1182,'Current OBD'!$B$6:$AL$2097,33,0)="Yes","9"," ")</f>
        <v xml:space="preserve"> </v>
      </c>
      <c r="P1182" s="20" t="str">
        <f>IF(VLOOKUP(C1182,'Current OBD'!$B$6:$AL$2097,34,0)="Yes","10"," ")</f>
        <v xml:space="preserve"> </v>
      </c>
      <c r="Q1182" s="20" t="str">
        <f>IF(VLOOKUP(C1182,'Current OBD'!$B$6:$AL$2097,35,0)="Yes","11"," ")</f>
        <v xml:space="preserve"> </v>
      </c>
      <c r="R1182" s="20" t="str">
        <f>IF(VLOOKUP(C1182,'Current OBD'!$B$6:$AL$2097,36,0)="Yes","12"," ")</f>
        <v xml:space="preserve"> </v>
      </c>
      <c r="S1182" s="44">
        <v>130</v>
      </c>
      <c r="T1182" s="44">
        <v>25</v>
      </c>
      <c r="U1182" s="44">
        <v>367</v>
      </c>
      <c r="V1182" s="12">
        <f>S1182/U1182</f>
        <v>0.35422343324250682</v>
      </c>
      <c r="W1182" s="12">
        <f>T1182/U1182</f>
        <v>6.8119891008174394E-2</v>
      </c>
      <c r="X1182" s="12">
        <f t="shared" si="112"/>
        <v>0.42234332425068122</v>
      </c>
    </row>
    <row r="1183" spans="1:24">
      <c r="A1183" s="26" t="s">
        <v>661</v>
      </c>
      <c r="B1183" s="26" t="s">
        <v>2519</v>
      </c>
      <c r="C1183" s="10">
        <v>159420</v>
      </c>
      <c r="D1183" s="13" t="s">
        <v>2518</v>
      </c>
      <c r="E1183" s="19"/>
      <c r="F1183" s="19"/>
      <c r="G1183" s="19"/>
      <c r="H1183" s="19"/>
      <c r="I1183" s="19"/>
      <c r="J1183" s="19"/>
      <c r="K1183" s="19"/>
      <c r="L1183" s="19"/>
      <c r="M1183" s="19"/>
      <c r="N1183" s="19"/>
      <c r="O1183" s="19"/>
      <c r="P1183" s="19"/>
      <c r="Q1183" s="19"/>
      <c r="R1183" s="19"/>
      <c r="S1183" s="43">
        <v>196</v>
      </c>
      <c r="T1183" s="43">
        <v>0</v>
      </c>
      <c r="U1183" s="43">
        <v>220</v>
      </c>
      <c r="V1183" s="14"/>
      <c r="W1183" s="14"/>
      <c r="X1183" s="14">
        <f t="shared" si="112"/>
        <v>0.89090909090909087</v>
      </c>
    </row>
    <row r="1184" spans="1:24">
      <c r="A1184" s="17" t="s">
        <v>661</v>
      </c>
      <c r="B1184" s="17" t="str">
        <f>VLOOKUP(C1184,'Current OBD'!$B$6:$K$2098,3,0)</f>
        <v>20-406</v>
      </c>
      <c r="C1184" s="18">
        <v>661913</v>
      </c>
      <c r="D1184" s="8" t="s">
        <v>2520</v>
      </c>
      <c r="E1184" s="20" t="str">
        <f>IF(VLOOKUP(C1184,'Current OBD'!$B$6:$AL$2097,23,0)="Yes","PK"," ")</f>
        <v>PK</v>
      </c>
      <c r="F1184" s="20" t="str">
        <f>IF(VLOOKUP(C1184,'Current OBD'!$B$6:$AL$2097,24,0)="Yes","K"," ")</f>
        <v>K</v>
      </c>
      <c r="G1184" s="20" t="str">
        <f>IF(VLOOKUP(C1184,'Current OBD'!$B$6:$AL$2097,25,0)="Yes","1"," ")</f>
        <v>1</v>
      </c>
      <c r="H1184" s="20" t="str">
        <f>IF(VLOOKUP(C1184,'Current OBD'!$B$6:$AL$2097,26,0)="Yes","2"," ")</f>
        <v>2</v>
      </c>
      <c r="I1184" s="20" t="str">
        <f>IF(VLOOKUP(C1184,'Current OBD'!$B$6:$AL$2097,27,0)="Yes","3"," ")</f>
        <v>3</v>
      </c>
      <c r="J1184" s="20" t="str">
        <f>IF(VLOOKUP(C1184,'Current OBD'!$B$6:$AL$2097,28,0)="Yes","4"," ")</f>
        <v>4</v>
      </c>
      <c r="K1184" s="20" t="str">
        <f>IF(VLOOKUP(C1184,'Current OBD'!$B$6:$AL$2097,29,0)="Yes","5"," ")</f>
        <v>5</v>
      </c>
      <c r="L1184" s="20" t="str">
        <f>IF(VLOOKUP(C1184,'Current OBD'!$B$6:$AL$2097,30,0)="Yes","6"," ")</f>
        <v xml:space="preserve"> </v>
      </c>
      <c r="M1184" s="20" t="str">
        <f>IF(VLOOKUP(C1184,'Current OBD'!$B$6:$AL$2097,31,0)="Yes","7"," ")</f>
        <v xml:space="preserve"> </v>
      </c>
      <c r="N1184" s="20" t="str">
        <f>IF(VLOOKUP(C1184,'Current OBD'!$B$6:$AL$2097,32,0)="Yes","8"," ")</f>
        <v xml:space="preserve"> </v>
      </c>
      <c r="O1184" s="20" t="str">
        <f>IF(VLOOKUP(C1184,'Current OBD'!$B$6:$AL$2097,33,0)="Yes","9"," ")</f>
        <v xml:space="preserve"> </v>
      </c>
      <c r="P1184" s="20" t="str">
        <f>IF(VLOOKUP(C1184,'Current OBD'!$B$6:$AL$2097,34,0)="Yes","10"," ")</f>
        <v xml:space="preserve"> </v>
      </c>
      <c r="Q1184" s="20" t="str">
        <f>IF(VLOOKUP(C1184,'Current OBD'!$B$6:$AL$2097,35,0)="Yes","11"," ")</f>
        <v xml:space="preserve"> </v>
      </c>
      <c r="R1184" s="20" t="str">
        <f>IF(VLOOKUP(C1184,'Current OBD'!$B$6:$AL$2097,36,0)="Yes","12"," ")</f>
        <v xml:space="preserve"> </v>
      </c>
      <c r="S1184" s="44">
        <v>102</v>
      </c>
      <c r="T1184" s="44">
        <v>0</v>
      </c>
      <c r="U1184" s="44">
        <v>118</v>
      </c>
      <c r="V1184" s="12">
        <f>S1184/U1184</f>
        <v>0.86440677966101698</v>
      </c>
      <c r="W1184" s="12">
        <f>T1184/U1184</f>
        <v>0</v>
      </c>
      <c r="X1184" s="12">
        <f t="shared" si="112"/>
        <v>0.86440677966101698</v>
      </c>
    </row>
    <row r="1185" spans="1:24">
      <c r="A1185" s="17" t="str">
        <f>VLOOKUP(C1185,'Current OBD'!$B$6:$K$2098,4,0)</f>
        <v>Klickitat</v>
      </c>
      <c r="B1185" s="17" t="str">
        <f>VLOOKUP(C1185,'Current OBD'!$B$6:$K$2098,3,0)</f>
        <v>20-406</v>
      </c>
      <c r="C1185" s="18">
        <v>661915</v>
      </c>
      <c r="D1185" s="8" t="s">
        <v>2524</v>
      </c>
      <c r="E1185" s="20" t="str">
        <f>IF(VLOOKUP(C1185,'Current OBD'!$B$6:$AL$2097,23,0)="Yes","PK"," ")</f>
        <v xml:space="preserve"> </v>
      </c>
      <c r="F1185" s="20" t="str">
        <f>IF(VLOOKUP(C1185,'Current OBD'!$B$6:$AL$2097,24,0)="Yes","K"," ")</f>
        <v xml:space="preserve"> </v>
      </c>
      <c r="G1185" s="20" t="str">
        <f>IF(VLOOKUP(C1185,'Current OBD'!$B$6:$AL$2097,25,0)="Yes","1"," ")</f>
        <v xml:space="preserve"> </v>
      </c>
      <c r="H1185" s="20" t="str">
        <f>IF(VLOOKUP(C1185,'Current OBD'!$B$6:$AL$2097,26,0)="Yes","2"," ")</f>
        <v xml:space="preserve"> </v>
      </c>
      <c r="I1185" s="20" t="str">
        <f>IF(VLOOKUP(C1185,'Current OBD'!$B$6:$AL$2097,27,0)="Yes","3"," ")</f>
        <v xml:space="preserve"> </v>
      </c>
      <c r="J1185" s="20" t="str">
        <f>IF(VLOOKUP(C1185,'Current OBD'!$B$6:$AL$2097,28,0)="Yes","4"," ")</f>
        <v xml:space="preserve"> </v>
      </c>
      <c r="K1185" s="20" t="str">
        <f>IF(VLOOKUP(C1185,'Current OBD'!$B$6:$AL$2097,29,0)="Yes","5"," ")</f>
        <v xml:space="preserve"> </v>
      </c>
      <c r="L1185" s="20" t="str">
        <f>IF(VLOOKUP(C1185,'Current OBD'!$B$6:$AL$2097,30,0)="Yes","6"," ")</f>
        <v xml:space="preserve"> </v>
      </c>
      <c r="M1185" s="20" t="str">
        <f>IF(VLOOKUP(C1185,'Current OBD'!$B$6:$AL$2097,31,0)="Yes","7"," ")</f>
        <v xml:space="preserve"> </v>
      </c>
      <c r="N1185" s="20" t="str">
        <f>IF(VLOOKUP(C1185,'Current OBD'!$B$6:$AL$2097,32,0)="Yes","8"," ")</f>
        <v xml:space="preserve"> </v>
      </c>
      <c r="O1185" s="20" t="str">
        <f>IF(VLOOKUP(C1185,'Current OBD'!$B$6:$AL$2097,33,0)="Yes","9"," ")</f>
        <v>9</v>
      </c>
      <c r="P1185" s="20" t="str">
        <f>IF(VLOOKUP(C1185,'Current OBD'!$B$6:$AL$2097,34,0)="Yes","10"," ")</f>
        <v>10</v>
      </c>
      <c r="Q1185" s="20" t="str">
        <f>IF(VLOOKUP(C1185,'Current OBD'!$B$6:$AL$2097,35,0)="Yes","11"," ")</f>
        <v>11</v>
      </c>
      <c r="R1185" s="20" t="str">
        <f>IF(VLOOKUP(C1185,'Current OBD'!$B$6:$AL$2097,36,0)="Yes","12"," ")</f>
        <v>12</v>
      </c>
      <c r="S1185" s="44">
        <v>54</v>
      </c>
      <c r="T1185" s="44">
        <v>0</v>
      </c>
      <c r="U1185" s="44">
        <v>54</v>
      </c>
      <c r="V1185" s="12">
        <f>S1185/U1185</f>
        <v>1</v>
      </c>
      <c r="W1185" s="12">
        <f>T1185/U1185</f>
        <v>0</v>
      </c>
      <c r="X1185" s="12">
        <f t="shared" si="112"/>
        <v>1</v>
      </c>
    </row>
    <row r="1186" spans="1:24">
      <c r="A1186" s="17" t="str">
        <f>VLOOKUP(C1186,'Current OBD'!$B$6:$K$2098,4,0)</f>
        <v>Klickitat</v>
      </c>
      <c r="B1186" s="17" t="str">
        <f>VLOOKUP(C1186,'Current OBD'!$B$6:$K$2098,3,0)</f>
        <v>20-406</v>
      </c>
      <c r="C1186" s="18">
        <v>661914</v>
      </c>
      <c r="D1186" s="8" t="s">
        <v>2527</v>
      </c>
      <c r="E1186" s="20" t="str">
        <f>IF(VLOOKUP(C1186,'Current OBD'!$B$6:$AL$2097,23,0)="Yes","PK"," ")</f>
        <v xml:space="preserve"> </v>
      </c>
      <c r="F1186" s="20" t="str">
        <f>IF(VLOOKUP(C1186,'Current OBD'!$B$6:$AL$2097,24,0)="Yes","K"," ")</f>
        <v xml:space="preserve"> </v>
      </c>
      <c r="G1186" s="20" t="str">
        <f>IF(VLOOKUP(C1186,'Current OBD'!$B$6:$AL$2097,25,0)="Yes","1"," ")</f>
        <v xml:space="preserve"> </v>
      </c>
      <c r="H1186" s="20" t="str">
        <f>IF(VLOOKUP(C1186,'Current OBD'!$B$6:$AL$2097,26,0)="Yes","2"," ")</f>
        <v xml:space="preserve"> </v>
      </c>
      <c r="I1186" s="20" t="str">
        <f>IF(VLOOKUP(C1186,'Current OBD'!$B$6:$AL$2097,27,0)="Yes","3"," ")</f>
        <v xml:space="preserve"> </v>
      </c>
      <c r="J1186" s="20" t="str">
        <f>IF(VLOOKUP(C1186,'Current OBD'!$B$6:$AL$2097,28,0)="Yes","4"," ")</f>
        <v xml:space="preserve"> </v>
      </c>
      <c r="K1186" s="20" t="str">
        <f>IF(VLOOKUP(C1186,'Current OBD'!$B$6:$AL$2097,29,0)="Yes","5"," ")</f>
        <v xml:space="preserve"> </v>
      </c>
      <c r="L1186" s="20" t="str">
        <f>IF(VLOOKUP(C1186,'Current OBD'!$B$6:$AL$2097,30,0)="Yes","6"," ")</f>
        <v>6</v>
      </c>
      <c r="M1186" s="20" t="str">
        <f>IF(VLOOKUP(C1186,'Current OBD'!$B$6:$AL$2097,31,0)="Yes","7"," ")</f>
        <v>7</v>
      </c>
      <c r="N1186" s="20" t="str">
        <f>IF(VLOOKUP(C1186,'Current OBD'!$B$6:$AL$2097,32,0)="Yes","8"," ")</f>
        <v>8</v>
      </c>
      <c r="O1186" s="20" t="str">
        <f>IF(VLOOKUP(C1186,'Current OBD'!$B$6:$AL$2097,33,0)="Yes","9"," ")</f>
        <v xml:space="preserve"> </v>
      </c>
      <c r="P1186" s="20" t="str">
        <f>IF(VLOOKUP(C1186,'Current OBD'!$B$6:$AL$2097,34,0)="Yes","10"," ")</f>
        <v xml:space="preserve"> </v>
      </c>
      <c r="Q1186" s="20" t="str">
        <f>IF(VLOOKUP(C1186,'Current OBD'!$B$6:$AL$2097,35,0)="Yes","11"," ")</f>
        <v xml:space="preserve"> </v>
      </c>
      <c r="R1186" s="20" t="str">
        <f>IF(VLOOKUP(C1186,'Current OBD'!$B$6:$AL$2097,36,0)="Yes","12"," ")</f>
        <v xml:space="preserve"> </v>
      </c>
      <c r="S1186" s="44">
        <v>40</v>
      </c>
      <c r="T1186" s="44">
        <v>0</v>
      </c>
      <c r="U1186" s="44">
        <v>48</v>
      </c>
      <c r="V1186" s="12">
        <f>S1186/U1186</f>
        <v>0.83333333333333337</v>
      </c>
      <c r="W1186" s="12">
        <f>T1186/U1186</f>
        <v>0</v>
      </c>
      <c r="X1186" s="12">
        <f t="shared" si="112"/>
        <v>0.83333333333333337</v>
      </c>
    </row>
    <row r="1187" spans="1:24">
      <c r="A1187" s="26" t="s">
        <v>74</v>
      </c>
      <c r="B1187" s="26" t="s">
        <v>2915</v>
      </c>
      <c r="C1187" s="10">
        <v>159566</v>
      </c>
      <c r="D1187" s="13" t="s">
        <v>2914</v>
      </c>
      <c r="E1187" s="19"/>
      <c r="F1187" s="19"/>
      <c r="G1187" s="19"/>
      <c r="H1187" s="19"/>
      <c r="I1187" s="19"/>
      <c r="J1187" s="19"/>
      <c r="K1187" s="19"/>
      <c r="L1187" s="19"/>
      <c r="M1187" s="19"/>
      <c r="N1187" s="19"/>
      <c r="O1187" s="19"/>
      <c r="P1187" s="19"/>
      <c r="Q1187" s="19"/>
      <c r="R1187" s="19"/>
      <c r="S1187" s="43">
        <v>271</v>
      </c>
      <c r="T1187" s="43">
        <v>45</v>
      </c>
      <c r="U1187" s="43">
        <v>787</v>
      </c>
      <c r="V1187" s="14"/>
      <c r="W1187" s="14"/>
      <c r="X1187" s="14">
        <f t="shared" si="112"/>
        <v>0.40152477763659467</v>
      </c>
    </row>
    <row r="1188" spans="1:24">
      <c r="A1188" s="17" t="str">
        <f>VLOOKUP(C1188,'Current OBD'!$B$6:$K$2098,4,0)</f>
        <v>Lewis</v>
      </c>
      <c r="B1188" s="17" t="str">
        <f>VLOOKUP(C1188,'Current OBD'!$B$6:$K$2098,3,0)</f>
        <v>21-014</v>
      </c>
      <c r="C1188" s="18">
        <v>661759</v>
      </c>
      <c r="D1188" s="8" t="s">
        <v>2916</v>
      </c>
      <c r="E1188" s="20" t="str">
        <f>IF(VLOOKUP(C1188,'Current OBD'!$B$6:$AL$2097,23,0)="Yes","PK"," ")</f>
        <v>PK</v>
      </c>
      <c r="F1188" s="20" t="str">
        <f>IF(VLOOKUP(C1188,'Current OBD'!$B$6:$AL$2097,24,0)="Yes","K"," ")</f>
        <v>K</v>
      </c>
      <c r="G1188" s="20" t="str">
        <f>IF(VLOOKUP(C1188,'Current OBD'!$B$6:$AL$2097,25,0)="Yes","1"," ")</f>
        <v>1</v>
      </c>
      <c r="H1188" s="20" t="str">
        <f>IF(VLOOKUP(C1188,'Current OBD'!$B$6:$AL$2097,26,0)="Yes","2"," ")</f>
        <v>2</v>
      </c>
      <c r="I1188" s="20" t="str">
        <f>IF(VLOOKUP(C1188,'Current OBD'!$B$6:$AL$2097,27,0)="Yes","3"," ")</f>
        <v>3</v>
      </c>
      <c r="J1188" s="20" t="str">
        <f>IF(VLOOKUP(C1188,'Current OBD'!$B$6:$AL$2097,28,0)="Yes","4"," ")</f>
        <v>4</v>
      </c>
      <c r="K1188" s="20" t="str">
        <f>IF(VLOOKUP(C1188,'Current OBD'!$B$6:$AL$2097,29,0)="Yes","5"," ")</f>
        <v>5</v>
      </c>
      <c r="L1188" s="20" t="str">
        <f>IF(VLOOKUP(C1188,'Current OBD'!$B$6:$AL$2097,30,0)="Yes","6"," ")</f>
        <v>6</v>
      </c>
      <c r="M1188" s="20" t="str">
        <f>IF(VLOOKUP(C1188,'Current OBD'!$B$6:$AL$2097,31,0)="Yes","7"," ")</f>
        <v xml:space="preserve"> </v>
      </c>
      <c r="N1188" s="20" t="str">
        <f>IF(VLOOKUP(C1188,'Current OBD'!$B$6:$AL$2097,32,0)="Yes","8"," ")</f>
        <v xml:space="preserve"> </v>
      </c>
      <c r="O1188" s="20" t="str">
        <f>IF(VLOOKUP(C1188,'Current OBD'!$B$6:$AL$2097,33,0)="Yes","9"," ")</f>
        <v xml:space="preserve"> </v>
      </c>
      <c r="P1188" s="20" t="str">
        <f>IF(VLOOKUP(C1188,'Current OBD'!$B$6:$AL$2097,34,0)="Yes","10"," ")</f>
        <v xml:space="preserve"> </v>
      </c>
      <c r="Q1188" s="20" t="str">
        <f>IF(VLOOKUP(C1188,'Current OBD'!$B$6:$AL$2097,35,0)="Yes","11"," ")</f>
        <v xml:space="preserve"> </v>
      </c>
      <c r="R1188" s="20" t="str">
        <f>IF(VLOOKUP(C1188,'Current OBD'!$B$6:$AL$2097,36,0)="Yes","12"," ")</f>
        <v xml:space="preserve"> </v>
      </c>
      <c r="S1188" s="44">
        <v>142</v>
      </c>
      <c r="T1188" s="44">
        <v>20</v>
      </c>
      <c r="U1188" s="44">
        <v>396</v>
      </c>
      <c r="V1188" s="12">
        <f>S1188/U1188</f>
        <v>0.35858585858585856</v>
      </c>
      <c r="W1188" s="12">
        <f>T1188/U1188</f>
        <v>5.0505050505050504E-2</v>
      </c>
      <c r="X1188" s="12">
        <f t="shared" si="112"/>
        <v>0.40909090909090912</v>
      </c>
    </row>
    <row r="1189" spans="1:24">
      <c r="A1189" s="17" t="str">
        <f>VLOOKUP(C1189,'Current OBD'!$B$6:$K$2098,4,0)</f>
        <v>Lewis</v>
      </c>
      <c r="B1189" s="17" t="str">
        <f>VLOOKUP(C1189,'Current OBD'!$B$6:$K$2098,3,0)</f>
        <v>21-014</v>
      </c>
      <c r="C1189" s="18">
        <v>661760</v>
      </c>
      <c r="D1189" s="8" t="s">
        <v>2920</v>
      </c>
      <c r="E1189" s="20" t="str">
        <f>IF(VLOOKUP(C1189,'Current OBD'!$B$6:$AL$2097,23,0)="Yes","PK"," ")</f>
        <v xml:space="preserve"> </v>
      </c>
      <c r="F1189" s="20" t="str">
        <f>IF(VLOOKUP(C1189,'Current OBD'!$B$6:$AL$2097,24,0)="Yes","K"," ")</f>
        <v xml:space="preserve"> </v>
      </c>
      <c r="G1189" s="20" t="str">
        <f>IF(VLOOKUP(C1189,'Current OBD'!$B$6:$AL$2097,25,0)="Yes","1"," ")</f>
        <v xml:space="preserve"> </v>
      </c>
      <c r="H1189" s="20" t="str">
        <f>IF(VLOOKUP(C1189,'Current OBD'!$B$6:$AL$2097,26,0)="Yes","2"," ")</f>
        <v xml:space="preserve"> </v>
      </c>
      <c r="I1189" s="20" t="str">
        <f>IF(VLOOKUP(C1189,'Current OBD'!$B$6:$AL$2097,27,0)="Yes","3"," ")</f>
        <v xml:space="preserve"> </v>
      </c>
      <c r="J1189" s="20" t="str">
        <f>IF(VLOOKUP(C1189,'Current OBD'!$B$6:$AL$2097,28,0)="Yes","4"," ")</f>
        <v xml:space="preserve"> </v>
      </c>
      <c r="K1189" s="20" t="str">
        <f>IF(VLOOKUP(C1189,'Current OBD'!$B$6:$AL$2097,29,0)="Yes","5"," ")</f>
        <v xml:space="preserve"> </v>
      </c>
      <c r="L1189" s="20" t="str">
        <f>IF(VLOOKUP(C1189,'Current OBD'!$B$6:$AL$2097,30,0)="Yes","6"," ")</f>
        <v xml:space="preserve"> </v>
      </c>
      <c r="M1189" s="20" t="str">
        <f>IF(VLOOKUP(C1189,'Current OBD'!$B$6:$AL$2097,31,0)="Yes","7"," ")</f>
        <v>7</v>
      </c>
      <c r="N1189" s="20" t="str">
        <f>IF(VLOOKUP(C1189,'Current OBD'!$B$6:$AL$2097,32,0)="Yes","8"," ")</f>
        <v>8</v>
      </c>
      <c r="O1189" s="20" t="str">
        <f>IF(VLOOKUP(C1189,'Current OBD'!$B$6:$AL$2097,33,0)="Yes","9"," ")</f>
        <v>9</v>
      </c>
      <c r="P1189" s="20" t="str">
        <f>IF(VLOOKUP(C1189,'Current OBD'!$B$6:$AL$2097,34,0)="Yes","10"," ")</f>
        <v>10</v>
      </c>
      <c r="Q1189" s="20" t="str">
        <f>IF(VLOOKUP(C1189,'Current OBD'!$B$6:$AL$2097,35,0)="Yes","11"," ")</f>
        <v>11</v>
      </c>
      <c r="R1189" s="20" t="str">
        <f>IF(VLOOKUP(C1189,'Current OBD'!$B$6:$AL$2097,36,0)="Yes","12"," ")</f>
        <v>12</v>
      </c>
      <c r="S1189" s="44">
        <v>129</v>
      </c>
      <c r="T1189" s="44">
        <v>25</v>
      </c>
      <c r="U1189" s="44">
        <v>391</v>
      </c>
      <c r="V1189" s="12">
        <f>S1189/U1189</f>
        <v>0.32992327365728902</v>
      </c>
      <c r="W1189" s="12">
        <f>T1189/U1189</f>
        <v>6.3938618925831206E-2</v>
      </c>
      <c r="X1189" s="12">
        <f t="shared" si="112"/>
        <v>0.39386189258312021</v>
      </c>
    </row>
    <row r="1190" spans="1:24">
      <c r="A1190" s="26" t="s">
        <v>74</v>
      </c>
      <c r="B1190" s="26" t="s">
        <v>5573</v>
      </c>
      <c r="C1190" s="10">
        <v>160001</v>
      </c>
      <c r="D1190" s="13" t="s">
        <v>488</v>
      </c>
      <c r="E1190" s="19"/>
      <c r="F1190" s="19"/>
      <c r="G1190" s="19"/>
      <c r="H1190" s="19"/>
      <c r="I1190" s="19"/>
      <c r="J1190" s="19"/>
      <c r="K1190" s="19"/>
      <c r="L1190" s="19"/>
      <c r="M1190" s="19"/>
      <c r="N1190" s="19"/>
      <c r="O1190" s="19"/>
      <c r="P1190" s="19"/>
      <c r="Q1190" s="19"/>
      <c r="R1190" s="19"/>
      <c r="S1190" s="43">
        <v>29</v>
      </c>
      <c r="T1190" s="43">
        <v>8</v>
      </c>
      <c r="U1190" s="43">
        <v>99</v>
      </c>
      <c r="V1190" s="14"/>
      <c r="W1190" s="14"/>
      <c r="X1190" s="14">
        <f t="shared" si="112"/>
        <v>0.37373737373737376</v>
      </c>
    </row>
    <row r="1191" spans="1:24">
      <c r="A1191" s="26" t="s">
        <v>74</v>
      </c>
      <c r="B1191" s="26" t="s">
        <v>2797</v>
      </c>
      <c r="C1191" s="10">
        <v>159478</v>
      </c>
      <c r="D1191" s="13" t="s">
        <v>2796</v>
      </c>
      <c r="E1191" s="19"/>
      <c r="F1191" s="19"/>
      <c r="G1191" s="19"/>
      <c r="H1191" s="19"/>
      <c r="I1191" s="19"/>
      <c r="J1191" s="19"/>
      <c r="K1191" s="19"/>
      <c r="L1191" s="19"/>
      <c r="M1191" s="19"/>
      <c r="N1191" s="19"/>
      <c r="O1191" s="19"/>
      <c r="P1191" s="19"/>
      <c r="Q1191" s="19"/>
      <c r="R1191" s="19"/>
      <c r="S1191" s="43">
        <v>558</v>
      </c>
      <c r="T1191" s="43">
        <v>0</v>
      </c>
      <c r="U1191" s="43">
        <v>745</v>
      </c>
      <c r="V1191" s="14"/>
      <c r="W1191" s="14"/>
      <c r="X1191" s="14">
        <f t="shared" si="112"/>
        <v>0.74899328859060399</v>
      </c>
    </row>
    <row r="1192" spans="1:24">
      <c r="A1192" s="17" t="str">
        <f>VLOOKUP(C1192,'Current OBD'!$B$6:$K$2098,4,0)</f>
        <v>Lewis</v>
      </c>
      <c r="B1192" s="17" t="str">
        <f>VLOOKUP(C1192,'Current OBD'!$B$6:$K$2098,3,0)</f>
        <v>21-206</v>
      </c>
      <c r="C1192" s="18">
        <v>664819</v>
      </c>
      <c r="D1192" s="8" t="s">
        <v>2798</v>
      </c>
      <c r="E1192" s="20" t="str">
        <f>IF(VLOOKUP(C1192,'Current OBD'!$B$6:$AL$2097,23,0)="Yes","PK"," ")</f>
        <v xml:space="preserve"> </v>
      </c>
      <c r="F1192" s="20" t="str">
        <f>IF(VLOOKUP(C1192,'Current OBD'!$B$6:$AL$2097,24,0)="Yes","K"," ")</f>
        <v xml:space="preserve"> </v>
      </c>
      <c r="G1192" s="20" t="str">
        <f>IF(VLOOKUP(C1192,'Current OBD'!$B$6:$AL$2097,25,0)="Yes","1"," ")</f>
        <v xml:space="preserve"> </v>
      </c>
      <c r="H1192" s="20" t="str">
        <f>IF(VLOOKUP(C1192,'Current OBD'!$B$6:$AL$2097,26,0)="Yes","2"," ")</f>
        <v xml:space="preserve"> </v>
      </c>
      <c r="I1192" s="20" t="str">
        <f>IF(VLOOKUP(C1192,'Current OBD'!$B$6:$AL$2097,27,0)="Yes","3"," ")</f>
        <v xml:space="preserve"> </v>
      </c>
      <c r="J1192" s="20" t="str">
        <f>IF(VLOOKUP(C1192,'Current OBD'!$B$6:$AL$2097,28,0)="Yes","4"," ")</f>
        <v xml:space="preserve"> </v>
      </c>
      <c r="K1192" s="20" t="str">
        <f>IF(VLOOKUP(C1192,'Current OBD'!$B$6:$AL$2097,29,0)="Yes","5"," ")</f>
        <v xml:space="preserve"> </v>
      </c>
      <c r="L1192" s="20" t="str">
        <f>IF(VLOOKUP(C1192,'Current OBD'!$B$6:$AL$2097,30,0)="Yes","6"," ")</f>
        <v xml:space="preserve"> </v>
      </c>
      <c r="M1192" s="20" t="str">
        <f>IF(VLOOKUP(C1192,'Current OBD'!$B$6:$AL$2097,31,0)="Yes","7"," ")</f>
        <v xml:space="preserve"> </v>
      </c>
      <c r="N1192" s="20" t="str">
        <f>IF(VLOOKUP(C1192,'Current OBD'!$B$6:$AL$2097,32,0)="Yes","8"," ")</f>
        <v xml:space="preserve"> </v>
      </c>
      <c r="O1192" s="20" t="str">
        <f>IF(VLOOKUP(C1192,'Current OBD'!$B$6:$AL$2097,33,0)="Yes","9"," ")</f>
        <v>9</v>
      </c>
      <c r="P1192" s="20" t="str">
        <f>IF(VLOOKUP(C1192,'Current OBD'!$B$6:$AL$2097,34,0)="Yes","10"," ")</f>
        <v>10</v>
      </c>
      <c r="Q1192" s="20" t="str">
        <f>IF(VLOOKUP(C1192,'Current OBD'!$B$6:$AL$2097,35,0)="Yes","11"," ")</f>
        <v>11</v>
      </c>
      <c r="R1192" s="20" t="str">
        <f>IF(VLOOKUP(C1192,'Current OBD'!$B$6:$AL$2097,36,0)="Yes","12"," ")</f>
        <v>12</v>
      </c>
      <c r="S1192" s="44">
        <v>21</v>
      </c>
      <c r="T1192" s="44">
        <v>0</v>
      </c>
      <c r="U1192" s="44">
        <v>21</v>
      </c>
      <c r="V1192" s="12">
        <f>S1192/U1192</f>
        <v>1</v>
      </c>
      <c r="W1192" s="12">
        <f>T1192/U1192</f>
        <v>0</v>
      </c>
      <c r="X1192" s="12">
        <f t="shared" si="112"/>
        <v>1</v>
      </c>
    </row>
    <row r="1193" spans="1:24">
      <c r="A1193" s="17" t="str">
        <f>VLOOKUP(C1193,'Current OBD'!$B$6:$K$2098,4,0)</f>
        <v>Lewis</v>
      </c>
      <c r="B1193" s="17" t="str">
        <f>VLOOKUP(C1193,'Current OBD'!$B$6:$K$2098,3,0)</f>
        <v>21-206</v>
      </c>
      <c r="C1193" s="18">
        <v>661763</v>
      </c>
      <c r="D1193" s="8" t="s">
        <v>2802</v>
      </c>
      <c r="E1193" s="20" t="str">
        <f>IF(VLOOKUP(C1193,'Current OBD'!$B$6:$AL$2097,23,0)="Yes","PK"," ")</f>
        <v xml:space="preserve"> </v>
      </c>
      <c r="F1193" s="20" t="str">
        <f>IF(VLOOKUP(C1193,'Current OBD'!$B$6:$AL$2097,24,0)="Yes","K"," ")</f>
        <v>K</v>
      </c>
      <c r="G1193" s="20" t="str">
        <f>IF(VLOOKUP(C1193,'Current OBD'!$B$6:$AL$2097,25,0)="Yes","1"," ")</f>
        <v>1</v>
      </c>
      <c r="H1193" s="20" t="str">
        <f>IF(VLOOKUP(C1193,'Current OBD'!$B$6:$AL$2097,26,0)="Yes","2"," ")</f>
        <v>2</v>
      </c>
      <c r="I1193" s="20" t="str">
        <f>IF(VLOOKUP(C1193,'Current OBD'!$B$6:$AL$2097,27,0)="Yes","3"," ")</f>
        <v>3</v>
      </c>
      <c r="J1193" s="20" t="str">
        <f>IF(VLOOKUP(C1193,'Current OBD'!$B$6:$AL$2097,28,0)="Yes","4"," ")</f>
        <v>4</v>
      </c>
      <c r="K1193" s="20" t="str">
        <f>IF(VLOOKUP(C1193,'Current OBD'!$B$6:$AL$2097,29,0)="Yes","5"," ")</f>
        <v>5</v>
      </c>
      <c r="L1193" s="20" t="str">
        <f>IF(VLOOKUP(C1193,'Current OBD'!$B$6:$AL$2097,30,0)="Yes","6"," ")</f>
        <v>6</v>
      </c>
      <c r="M1193" s="20" t="str">
        <f>IF(VLOOKUP(C1193,'Current OBD'!$B$6:$AL$2097,31,0)="Yes","7"," ")</f>
        <v xml:space="preserve"> </v>
      </c>
      <c r="N1193" s="20" t="str">
        <f>IF(VLOOKUP(C1193,'Current OBD'!$B$6:$AL$2097,32,0)="Yes","8"," ")</f>
        <v xml:space="preserve"> </v>
      </c>
      <c r="O1193" s="20" t="str">
        <f>IF(VLOOKUP(C1193,'Current OBD'!$B$6:$AL$2097,33,0)="Yes","9"," ")</f>
        <v xml:space="preserve"> </v>
      </c>
      <c r="P1193" s="20" t="str">
        <f>IF(VLOOKUP(C1193,'Current OBD'!$B$6:$AL$2097,34,0)="Yes","10"," ")</f>
        <v xml:space="preserve"> </v>
      </c>
      <c r="Q1193" s="20" t="str">
        <f>IF(VLOOKUP(C1193,'Current OBD'!$B$6:$AL$2097,35,0)="Yes","11"," ")</f>
        <v xml:space="preserve"> </v>
      </c>
      <c r="R1193" s="20" t="str">
        <f>IF(VLOOKUP(C1193,'Current OBD'!$B$6:$AL$2097,36,0)="Yes","12"," ")</f>
        <v xml:space="preserve"> </v>
      </c>
      <c r="S1193" s="44">
        <v>311</v>
      </c>
      <c r="T1193" s="44">
        <v>0</v>
      </c>
      <c r="U1193" s="44">
        <v>389</v>
      </c>
      <c r="V1193" s="12">
        <f>S1193/U1193</f>
        <v>0.7994858611825193</v>
      </c>
      <c r="W1193" s="12">
        <f>T1193/U1193</f>
        <v>0</v>
      </c>
      <c r="X1193" s="12">
        <f t="shared" si="112"/>
        <v>0.7994858611825193</v>
      </c>
    </row>
    <row r="1194" spans="1:24">
      <c r="A1194" s="17" t="str">
        <f>VLOOKUP(C1194,'Current OBD'!$B$6:$K$2098,4,0)</f>
        <v>Lewis</v>
      </c>
      <c r="B1194" s="17" t="str">
        <f>VLOOKUP(C1194,'Current OBD'!$B$6:$K$2098,3,0)</f>
        <v>21-206</v>
      </c>
      <c r="C1194" s="18">
        <v>663998</v>
      </c>
      <c r="D1194" s="8" t="s">
        <v>2804</v>
      </c>
      <c r="E1194" s="20" t="str">
        <f>IF(VLOOKUP(C1194,'Current OBD'!$B$6:$AL$2097,23,0)="Yes","PK"," ")</f>
        <v xml:space="preserve"> </v>
      </c>
      <c r="F1194" s="20" t="str">
        <f>IF(VLOOKUP(C1194,'Current OBD'!$B$6:$AL$2097,24,0)="Yes","K"," ")</f>
        <v xml:space="preserve"> </v>
      </c>
      <c r="G1194" s="20" t="str">
        <f>IF(VLOOKUP(C1194,'Current OBD'!$B$6:$AL$2097,25,0)="Yes","1"," ")</f>
        <v xml:space="preserve"> </v>
      </c>
      <c r="H1194" s="20" t="str">
        <f>IF(VLOOKUP(C1194,'Current OBD'!$B$6:$AL$2097,26,0)="Yes","2"," ")</f>
        <v xml:space="preserve"> </v>
      </c>
      <c r="I1194" s="20" t="str">
        <f>IF(VLOOKUP(C1194,'Current OBD'!$B$6:$AL$2097,27,0)="Yes","3"," ")</f>
        <v xml:space="preserve"> </v>
      </c>
      <c r="J1194" s="20" t="str">
        <f>IF(VLOOKUP(C1194,'Current OBD'!$B$6:$AL$2097,28,0)="Yes","4"," ")</f>
        <v xml:space="preserve"> </v>
      </c>
      <c r="K1194" s="20" t="str">
        <f>IF(VLOOKUP(C1194,'Current OBD'!$B$6:$AL$2097,29,0)="Yes","5"," ")</f>
        <v xml:space="preserve"> </v>
      </c>
      <c r="L1194" s="20" t="str">
        <f>IF(VLOOKUP(C1194,'Current OBD'!$B$6:$AL$2097,30,0)="Yes","6"," ")</f>
        <v xml:space="preserve"> </v>
      </c>
      <c r="M1194" s="20" t="str">
        <f>IF(VLOOKUP(C1194,'Current OBD'!$B$6:$AL$2097,31,0)="Yes","7"," ")</f>
        <v>7</v>
      </c>
      <c r="N1194" s="20" t="str">
        <f>IF(VLOOKUP(C1194,'Current OBD'!$B$6:$AL$2097,32,0)="Yes","8"," ")</f>
        <v>8</v>
      </c>
      <c r="O1194" s="20" t="str">
        <f>IF(VLOOKUP(C1194,'Current OBD'!$B$6:$AL$2097,33,0)="Yes","9"," ")</f>
        <v>9</v>
      </c>
      <c r="P1194" s="20" t="str">
        <f>IF(VLOOKUP(C1194,'Current OBD'!$B$6:$AL$2097,34,0)="Yes","10"," ")</f>
        <v>10</v>
      </c>
      <c r="Q1194" s="20" t="str">
        <f>IF(VLOOKUP(C1194,'Current OBD'!$B$6:$AL$2097,35,0)="Yes","11"," ")</f>
        <v>11</v>
      </c>
      <c r="R1194" s="20" t="str">
        <f>IF(VLOOKUP(C1194,'Current OBD'!$B$6:$AL$2097,36,0)="Yes","12"," ")</f>
        <v>12</v>
      </c>
      <c r="S1194" s="44">
        <v>226</v>
      </c>
      <c r="T1194" s="44">
        <v>0</v>
      </c>
      <c r="U1194" s="44">
        <v>335</v>
      </c>
      <c r="V1194" s="12">
        <f>S1194/U1194</f>
        <v>0.67462686567164176</v>
      </c>
      <c r="W1194" s="12">
        <f>T1194/U1194</f>
        <v>0</v>
      </c>
      <c r="X1194" s="12">
        <f t="shared" si="112"/>
        <v>0.67462686567164176</v>
      </c>
    </row>
    <row r="1195" spans="1:24">
      <c r="A1195" s="26" t="s">
        <v>74</v>
      </c>
      <c r="B1195" s="26" t="s">
        <v>2751</v>
      </c>
      <c r="C1195" s="10">
        <v>159387</v>
      </c>
      <c r="D1195" s="13" t="s">
        <v>2750</v>
      </c>
      <c r="E1195" s="19"/>
      <c r="F1195" s="19"/>
      <c r="G1195" s="19"/>
      <c r="H1195" s="19"/>
      <c r="I1195" s="19"/>
      <c r="J1195" s="19"/>
      <c r="K1195" s="19"/>
      <c r="L1195" s="19"/>
      <c r="M1195" s="19"/>
      <c r="N1195" s="19"/>
      <c r="O1195" s="19"/>
      <c r="P1195" s="19"/>
      <c r="Q1195" s="19"/>
      <c r="R1195" s="19"/>
      <c r="S1195" s="43">
        <v>347</v>
      </c>
      <c r="T1195" s="43">
        <v>0</v>
      </c>
      <c r="U1195" s="43">
        <v>438</v>
      </c>
      <c r="V1195" s="14"/>
      <c r="W1195" s="14"/>
      <c r="X1195" s="14">
        <f t="shared" si="112"/>
        <v>0.79223744292237441</v>
      </c>
    </row>
    <row r="1196" spans="1:24">
      <c r="A1196" s="17" t="str">
        <f>VLOOKUP(C1196,'Current OBD'!$B$6:$K$2098,4,0)</f>
        <v>Lewis</v>
      </c>
      <c r="B1196" s="17" t="str">
        <f>VLOOKUP(C1196,'Current OBD'!$B$6:$K$2098,3,0)</f>
        <v>21-214</v>
      </c>
      <c r="C1196" s="18">
        <v>661765</v>
      </c>
      <c r="D1196" s="8" t="s">
        <v>2752</v>
      </c>
      <c r="E1196" s="20" t="str">
        <f>IF(VLOOKUP(C1196,'Current OBD'!$B$6:$AL$2097,23,0)="Yes","PK"," ")</f>
        <v>PK</v>
      </c>
      <c r="F1196" s="20" t="str">
        <f>IF(VLOOKUP(C1196,'Current OBD'!$B$6:$AL$2097,24,0)="Yes","K"," ")</f>
        <v>K</v>
      </c>
      <c r="G1196" s="20" t="str">
        <f>IF(VLOOKUP(C1196,'Current OBD'!$B$6:$AL$2097,25,0)="Yes","1"," ")</f>
        <v>1</v>
      </c>
      <c r="H1196" s="20" t="str">
        <f>IF(VLOOKUP(C1196,'Current OBD'!$B$6:$AL$2097,26,0)="Yes","2"," ")</f>
        <v>2</v>
      </c>
      <c r="I1196" s="20" t="str">
        <f>IF(VLOOKUP(C1196,'Current OBD'!$B$6:$AL$2097,27,0)="Yes","3"," ")</f>
        <v>3</v>
      </c>
      <c r="J1196" s="20" t="str">
        <f>IF(VLOOKUP(C1196,'Current OBD'!$B$6:$AL$2097,28,0)="Yes","4"," ")</f>
        <v xml:space="preserve"> </v>
      </c>
      <c r="K1196" s="20" t="str">
        <f>IF(VLOOKUP(C1196,'Current OBD'!$B$6:$AL$2097,29,0)="Yes","5"," ")</f>
        <v xml:space="preserve"> </v>
      </c>
      <c r="L1196" s="20" t="str">
        <f>IF(VLOOKUP(C1196,'Current OBD'!$B$6:$AL$2097,30,0)="Yes","6"," ")</f>
        <v xml:space="preserve"> </v>
      </c>
      <c r="M1196" s="20" t="str">
        <f>IF(VLOOKUP(C1196,'Current OBD'!$B$6:$AL$2097,31,0)="Yes","7"," ")</f>
        <v xml:space="preserve"> </v>
      </c>
      <c r="N1196" s="20" t="str">
        <f>IF(VLOOKUP(C1196,'Current OBD'!$B$6:$AL$2097,32,0)="Yes","8"," ")</f>
        <v xml:space="preserve"> </v>
      </c>
      <c r="O1196" s="20" t="str">
        <f>IF(VLOOKUP(C1196,'Current OBD'!$B$6:$AL$2097,33,0)="Yes","9"," ")</f>
        <v xml:space="preserve"> </v>
      </c>
      <c r="P1196" s="20" t="str">
        <f>IF(VLOOKUP(C1196,'Current OBD'!$B$6:$AL$2097,34,0)="Yes","10"," ")</f>
        <v xml:space="preserve"> </v>
      </c>
      <c r="Q1196" s="20" t="str">
        <f>IF(VLOOKUP(C1196,'Current OBD'!$B$6:$AL$2097,35,0)="Yes","11"," ")</f>
        <v xml:space="preserve"> </v>
      </c>
      <c r="R1196" s="20" t="str">
        <f>IF(VLOOKUP(C1196,'Current OBD'!$B$6:$AL$2097,36,0)="Yes","12"," ")</f>
        <v xml:space="preserve"> </v>
      </c>
      <c r="S1196" s="44">
        <v>117</v>
      </c>
      <c r="T1196" s="44">
        <v>0</v>
      </c>
      <c r="U1196" s="44">
        <v>161</v>
      </c>
      <c r="V1196" s="12">
        <f>S1196/U1196</f>
        <v>0.72670807453416153</v>
      </c>
      <c r="W1196" s="12">
        <f>T1196/U1196</f>
        <v>0</v>
      </c>
      <c r="X1196" s="12">
        <f t="shared" si="112"/>
        <v>0.72670807453416153</v>
      </c>
    </row>
    <row r="1197" spans="1:24">
      <c r="A1197" s="17" t="str">
        <f>VLOOKUP(C1197,'Current OBD'!$B$6:$K$2098,4,0)</f>
        <v>Lewis</v>
      </c>
      <c r="B1197" s="17" t="str">
        <f>VLOOKUP(C1197,'Current OBD'!$B$6:$K$2098,3,0)</f>
        <v>21-214</v>
      </c>
      <c r="C1197" s="18">
        <v>687582</v>
      </c>
      <c r="D1197" s="8" t="s">
        <v>2756</v>
      </c>
      <c r="E1197" s="20" t="str">
        <f>IF(VLOOKUP(C1197,'Current OBD'!$B$6:$AL$2097,23,0)="Yes","PK"," ")</f>
        <v xml:space="preserve"> </v>
      </c>
      <c r="F1197" s="20" t="str">
        <f>IF(VLOOKUP(C1197,'Current OBD'!$B$6:$AL$2097,24,0)="Yes","K"," ")</f>
        <v xml:space="preserve"> </v>
      </c>
      <c r="G1197" s="20" t="str">
        <f>IF(VLOOKUP(C1197,'Current OBD'!$B$6:$AL$2097,25,0)="Yes","1"," ")</f>
        <v xml:space="preserve"> </v>
      </c>
      <c r="H1197" s="20" t="str">
        <f>IF(VLOOKUP(C1197,'Current OBD'!$B$6:$AL$2097,26,0)="Yes","2"," ")</f>
        <v xml:space="preserve"> </v>
      </c>
      <c r="I1197" s="20" t="str">
        <f>IF(VLOOKUP(C1197,'Current OBD'!$B$6:$AL$2097,27,0)="Yes","3"," ")</f>
        <v xml:space="preserve"> </v>
      </c>
      <c r="J1197" s="20" t="str">
        <f>IF(VLOOKUP(C1197,'Current OBD'!$B$6:$AL$2097,28,0)="Yes","4"," ")</f>
        <v>4</v>
      </c>
      <c r="K1197" s="20" t="str">
        <f>IF(VLOOKUP(C1197,'Current OBD'!$B$6:$AL$2097,29,0)="Yes","5"," ")</f>
        <v>5</v>
      </c>
      <c r="L1197" s="20" t="str">
        <f>IF(VLOOKUP(C1197,'Current OBD'!$B$6:$AL$2097,30,0)="Yes","6"," ")</f>
        <v>6</v>
      </c>
      <c r="M1197" s="20" t="str">
        <f>IF(VLOOKUP(C1197,'Current OBD'!$B$6:$AL$2097,31,0)="Yes","7"," ")</f>
        <v xml:space="preserve"> </v>
      </c>
      <c r="N1197" s="20" t="str">
        <f>IF(VLOOKUP(C1197,'Current OBD'!$B$6:$AL$2097,32,0)="Yes","8"," ")</f>
        <v xml:space="preserve"> </v>
      </c>
      <c r="O1197" s="20" t="str">
        <f>IF(VLOOKUP(C1197,'Current OBD'!$B$6:$AL$2097,33,0)="Yes","9"," ")</f>
        <v xml:space="preserve"> </v>
      </c>
      <c r="P1197" s="20" t="str">
        <f>IF(VLOOKUP(C1197,'Current OBD'!$B$6:$AL$2097,34,0)="Yes","10"," ")</f>
        <v xml:space="preserve"> </v>
      </c>
      <c r="Q1197" s="20" t="str">
        <f>IF(VLOOKUP(C1197,'Current OBD'!$B$6:$AL$2097,35,0)="Yes","11"," ")</f>
        <v xml:space="preserve"> </v>
      </c>
      <c r="R1197" s="20" t="str">
        <f>IF(VLOOKUP(C1197,'Current OBD'!$B$6:$AL$2097,36,0)="Yes","12"," ")</f>
        <v xml:space="preserve"> </v>
      </c>
      <c r="S1197" s="44">
        <v>75</v>
      </c>
      <c r="T1197" s="44">
        <v>0</v>
      </c>
      <c r="U1197" s="44">
        <v>96</v>
      </c>
      <c r="V1197" s="12">
        <f>S1197/U1197</f>
        <v>0.78125</v>
      </c>
      <c r="W1197" s="12">
        <f>T1197/U1197</f>
        <v>0</v>
      </c>
      <c r="X1197" s="12">
        <f t="shared" si="112"/>
        <v>0.78125</v>
      </c>
    </row>
    <row r="1198" spans="1:24">
      <c r="A1198" s="17" t="str">
        <f>VLOOKUP(C1198,'Current OBD'!$B$6:$K$2098,4,0)</f>
        <v>Lewis</v>
      </c>
      <c r="B1198" s="17" t="str">
        <f>VLOOKUP(C1198,'Current OBD'!$B$6:$K$2098,3,0)</f>
        <v>21-214</v>
      </c>
      <c r="C1198" s="18">
        <v>664587</v>
      </c>
      <c r="D1198" s="8" t="s">
        <v>2758</v>
      </c>
      <c r="E1198" s="20" t="str">
        <f>IF(VLOOKUP(C1198,'Current OBD'!$B$6:$AL$2097,23,0)="Yes","PK"," ")</f>
        <v xml:space="preserve"> </v>
      </c>
      <c r="F1198" s="20" t="str">
        <f>IF(VLOOKUP(C1198,'Current OBD'!$B$6:$AL$2097,24,0)="Yes","K"," ")</f>
        <v xml:space="preserve"> </v>
      </c>
      <c r="G1198" s="20" t="str">
        <f>IF(VLOOKUP(C1198,'Current OBD'!$B$6:$AL$2097,25,0)="Yes","1"," ")</f>
        <v xml:space="preserve"> </v>
      </c>
      <c r="H1198" s="20" t="str">
        <f>IF(VLOOKUP(C1198,'Current OBD'!$B$6:$AL$2097,26,0)="Yes","2"," ")</f>
        <v xml:space="preserve"> </v>
      </c>
      <c r="I1198" s="20" t="str">
        <f>IF(VLOOKUP(C1198,'Current OBD'!$B$6:$AL$2097,27,0)="Yes","3"," ")</f>
        <v xml:space="preserve"> </v>
      </c>
      <c r="J1198" s="20" t="str">
        <f>IF(VLOOKUP(C1198,'Current OBD'!$B$6:$AL$2097,28,0)="Yes","4"," ")</f>
        <v xml:space="preserve"> </v>
      </c>
      <c r="K1198" s="20" t="str">
        <f>IF(VLOOKUP(C1198,'Current OBD'!$B$6:$AL$2097,29,0)="Yes","5"," ")</f>
        <v xml:space="preserve"> </v>
      </c>
      <c r="L1198" s="20" t="str">
        <f>IF(VLOOKUP(C1198,'Current OBD'!$B$6:$AL$2097,30,0)="Yes","6"," ")</f>
        <v xml:space="preserve"> </v>
      </c>
      <c r="M1198" s="20" t="str">
        <f>IF(VLOOKUP(C1198,'Current OBD'!$B$6:$AL$2097,31,0)="Yes","7"," ")</f>
        <v>7</v>
      </c>
      <c r="N1198" s="20" t="str">
        <f>IF(VLOOKUP(C1198,'Current OBD'!$B$6:$AL$2097,32,0)="Yes","8"," ")</f>
        <v>8</v>
      </c>
      <c r="O1198" s="20" t="str">
        <f>IF(VLOOKUP(C1198,'Current OBD'!$B$6:$AL$2097,33,0)="Yes","9"," ")</f>
        <v>9</v>
      </c>
      <c r="P1198" s="20" t="str">
        <f>IF(VLOOKUP(C1198,'Current OBD'!$B$6:$AL$2097,34,0)="Yes","10"," ")</f>
        <v>10</v>
      </c>
      <c r="Q1198" s="20" t="str">
        <f>IF(VLOOKUP(C1198,'Current OBD'!$B$6:$AL$2097,35,0)="Yes","11"," ")</f>
        <v>11</v>
      </c>
      <c r="R1198" s="20" t="str">
        <f>IF(VLOOKUP(C1198,'Current OBD'!$B$6:$AL$2097,36,0)="Yes","12"," ")</f>
        <v>12</v>
      </c>
      <c r="S1198" s="44">
        <v>155</v>
      </c>
      <c r="T1198" s="44">
        <v>0</v>
      </c>
      <c r="U1198" s="44">
        <v>181</v>
      </c>
      <c r="V1198" s="12">
        <f>S1198/U1198</f>
        <v>0.85635359116022103</v>
      </c>
      <c r="W1198" s="12">
        <f>T1198/U1198</f>
        <v>0</v>
      </c>
      <c r="X1198" s="12">
        <f t="shared" si="112"/>
        <v>0.85635359116022103</v>
      </c>
    </row>
    <row r="1199" spans="1:24">
      <c r="A1199" s="26" t="s">
        <v>74</v>
      </c>
      <c r="B1199" s="26" t="s">
        <v>73</v>
      </c>
      <c r="C1199" s="10">
        <v>159323</v>
      </c>
      <c r="D1199" s="13" t="s">
        <v>72</v>
      </c>
      <c r="E1199" s="19"/>
      <c r="F1199" s="19"/>
      <c r="G1199" s="19"/>
      <c r="H1199" s="19"/>
      <c r="I1199" s="19"/>
      <c r="J1199" s="19"/>
      <c r="K1199" s="19"/>
      <c r="L1199" s="19"/>
      <c r="M1199" s="19"/>
      <c r="N1199" s="19"/>
      <c r="O1199" s="19"/>
      <c r="P1199" s="19"/>
      <c r="Q1199" s="19"/>
      <c r="R1199" s="19"/>
      <c r="S1199" s="43">
        <v>107</v>
      </c>
      <c r="T1199" s="43">
        <v>53</v>
      </c>
      <c r="U1199" s="43">
        <v>620</v>
      </c>
      <c r="V1199" s="14"/>
      <c r="W1199" s="14"/>
      <c r="X1199" s="14">
        <f t="shared" si="112"/>
        <v>0.25806451612903225</v>
      </c>
    </row>
    <row r="1200" spans="1:24">
      <c r="A1200" s="17" t="str">
        <f>VLOOKUP(C1200,'Current OBD'!$B$6:$K$2098,4,0)</f>
        <v>Lewis</v>
      </c>
      <c r="B1200" s="17" t="str">
        <f>VLOOKUP(C1200,'Current OBD'!$B$6:$K$2098,3,0)</f>
        <v>21-226</v>
      </c>
      <c r="C1200" s="18">
        <v>661767</v>
      </c>
      <c r="D1200" s="8" t="s">
        <v>76</v>
      </c>
      <c r="E1200" s="20" t="str">
        <f>IF(VLOOKUP(C1200,'Current OBD'!$B$6:$AL$2097,23,0)="Yes","PK"," ")</f>
        <v xml:space="preserve"> </v>
      </c>
      <c r="F1200" s="20" t="str">
        <f>IF(VLOOKUP(C1200,'Current OBD'!$B$6:$AL$2097,24,0)="Yes","K"," ")</f>
        <v>K</v>
      </c>
      <c r="G1200" s="20" t="str">
        <f>IF(VLOOKUP(C1200,'Current OBD'!$B$6:$AL$2097,25,0)="Yes","1"," ")</f>
        <v>1</v>
      </c>
      <c r="H1200" s="20" t="str">
        <f>IF(VLOOKUP(C1200,'Current OBD'!$B$6:$AL$2097,26,0)="Yes","2"," ")</f>
        <v>2</v>
      </c>
      <c r="I1200" s="20" t="str">
        <f>IF(VLOOKUP(C1200,'Current OBD'!$B$6:$AL$2097,27,0)="Yes","3"," ")</f>
        <v>3</v>
      </c>
      <c r="J1200" s="20" t="str">
        <f>IF(VLOOKUP(C1200,'Current OBD'!$B$6:$AL$2097,28,0)="Yes","4"," ")</f>
        <v>4</v>
      </c>
      <c r="K1200" s="20" t="str">
        <f>IF(VLOOKUP(C1200,'Current OBD'!$B$6:$AL$2097,29,0)="Yes","5"," ")</f>
        <v>5</v>
      </c>
      <c r="L1200" s="20" t="str">
        <f>IF(VLOOKUP(C1200,'Current OBD'!$B$6:$AL$2097,30,0)="Yes","6"," ")</f>
        <v xml:space="preserve"> </v>
      </c>
      <c r="M1200" s="20" t="str">
        <f>IF(VLOOKUP(C1200,'Current OBD'!$B$6:$AL$2097,31,0)="Yes","7"," ")</f>
        <v xml:space="preserve"> </v>
      </c>
      <c r="N1200" s="20" t="str">
        <f>IF(VLOOKUP(C1200,'Current OBD'!$B$6:$AL$2097,32,0)="Yes","8"," ")</f>
        <v xml:space="preserve"> </v>
      </c>
      <c r="O1200" s="20" t="str">
        <f>IF(VLOOKUP(C1200,'Current OBD'!$B$6:$AL$2097,33,0)="Yes","9"," ")</f>
        <v xml:space="preserve"> </v>
      </c>
      <c r="P1200" s="20" t="str">
        <f>IF(VLOOKUP(C1200,'Current OBD'!$B$6:$AL$2097,34,0)="Yes","10"," ")</f>
        <v xml:space="preserve"> </v>
      </c>
      <c r="Q1200" s="20" t="str">
        <f>IF(VLOOKUP(C1200,'Current OBD'!$B$6:$AL$2097,35,0)="Yes","11"," ")</f>
        <v xml:space="preserve"> </v>
      </c>
      <c r="R1200" s="20" t="str">
        <f>IF(VLOOKUP(C1200,'Current OBD'!$B$6:$AL$2097,36,0)="Yes","12"," ")</f>
        <v xml:space="preserve"> </v>
      </c>
      <c r="S1200" s="42">
        <v>43</v>
      </c>
      <c r="T1200" s="42">
        <v>23</v>
      </c>
      <c r="U1200" s="42">
        <v>254</v>
      </c>
      <c r="V1200" s="12">
        <f>S1200/U1200</f>
        <v>0.16929133858267717</v>
      </c>
      <c r="W1200" s="12">
        <f>T1200/U1200</f>
        <v>9.055118110236221E-2</v>
      </c>
      <c r="X1200" s="12">
        <f t="shared" si="112"/>
        <v>0.25984251968503935</v>
      </c>
    </row>
    <row r="1201" spans="1:24">
      <c r="A1201" s="17" t="str">
        <f>VLOOKUP(C1201,'Current OBD'!$B$6:$K$2098,4,0)</f>
        <v>Lewis</v>
      </c>
      <c r="B1201" s="17" t="str">
        <f>VLOOKUP(C1201,'Current OBD'!$B$6:$K$2098,3,0)</f>
        <v>21-226</v>
      </c>
      <c r="C1201" s="18">
        <v>661768</v>
      </c>
      <c r="D1201" s="8" t="s">
        <v>82</v>
      </c>
      <c r="E1201" s="20" t="str">
        <f>IF(VLOOKUP(C1201,'Current OBD'!$B$6:$AL$2097,23,0)="Yes","PK"," ")</f>
        <v xml:space="preserve"> </v>
      </c>
      <c r="F1201" s="20" t="str">
        <f>IF(VLOOKUP(C1201,'Current OBD'!$B$6:$AL$2097,24,0)="Yes","K"," ")</f>
        <v xml:space="preserve"> </v>
      </c>
      <c r="G1201" s="20" t="str">
        <f>IF(VLOOKUP(C1201,'Current OBD'!$B$6:$AL$2097,25,0)="Yes","1"," ")</f>
        <v xml:space="preserve"> </v>
      </c>
      <c r="H1201" s="20" t="str">
        <f>IF(VLOOKUP(C1201,'Current OBD'!$B$6:$AL$2097,26,0)="Yes","2"," ")</f>
        <v xml:space="preserve"> </v>
      </c>
      <c r="I1201" s="20" t="str">
        <f>IF(VLOOKUP(C1201,'Current OBD'!$B$6:$AL$2097,27,0)="Yes","3"," ")</f>
        <v xml:space="preserve"> </v>
      </c>
      <c r="J1201" s="20" t="str">
        <f>IF(VLOOKUP(C1201,'Current OBD'!$B$6:$AL$2097,28,0)="Yes","4"," ")</f>
        <v xml:space="preserve"> </v>
      </c>
      <c r="K1201" s="20" t="str">
        <f>IF(VLOOKUP(C1201,'Current OBD'!$B$6:$AL$2097,29,0)="Yes","5"," ")</f>
        <v xml:space="preserve"> </v>
      </c>
      <c r="L1201" s="20" t="str">
        <f>IF(VLOOKUP(C1201,'Current OBD'!$B$6:$AL$2097,30,0)="Yes","6"," ")</f>
        <v>6</v>
      </c>
      <c r="M1201" s="20" t="str">
        <f>IF(VLOOKUP(C1201,'Current OBD'!$B$6:$AL$2097,31,0)="Yes","7"," ")</f>
        <v>7</v>
      </c>
      <c r="N1201" s="20" t="str">
        <f>IF(VLOOKUP(C1201,'Current OBD'!$B$6:$AL$2097,32,0)="Yes","8"," ")</f>
        <v>8</v>
      </c>
      <c r="O1201" s="20" t="str">
        <f>IF(VLOOKUP(C1201,'Current OBD'!$B$6:$AL$2097,33,0)="Yes","9"," ")</f>
        <v>9</v>
      </c>
      <c r="P1201" s="20" t="str">
        <f>IF(VLOOKUP(C1201,'Current OBD'!$B$6:$AL$2097,34,0)="Yes","10"," ")</f>
        <v>10</v>
      </c>
      <c r="Q1201" s="20" t="str">
        <f>IF(VLOOKUP(C1201,'Current OBD'!$B$6:$AL$2097,35,0)="Yes","11"," ")</f>
        <v>11</v>
      </c>
      <c r="R1201" s="20" t="str">
        <f>IF(VLOOKUP(C1201,'Current OBD'!$B$6:$AL$2097,36,0)="Yes","12"," ")</f>
        <v>12</v>
      </c>
      <c r="S1201" s="42">
        <v>64</v>
      </c>
      <c r="T1201" s="42">
        <v>30</v>
      </c>
      <c r="U1201" s="42">
        <v>366</v>
      </c>
      <c r="V1201" s="12">
        <f>S1201/U1201</f>
        <v>0.17486338797814208</v>
      </c>
      <c r="W1201" s="12">
        <f>T1201/U1201</f>
        <v>8.1967213114754092E-2</v>
      </c>
      <c r="X1201" s="12">
        <f t="shared" si="112"/>
        <v>0.25683060109289618</v>
      </c>
    </row>
    <row r="1202" spans="1:24">
      <c r="A1202" s="26" t="s">
        <v>74</v>
      </c>
      <c r="B1202" s="26" t="s">
        <v>5444</v>
      </c>
      <c r="C1202" s="10">
        <v>159477</v>
      </c>
      <c r="D1202" s="13" t="s">
        <v>5443</v>
      </c>
      <c r="E1202" s="19"/>
      <c r="F1202" s="19"/>
      <c r="G1202" s="19"/>
      <c r="H1202" s="19"/>
      <c r="I1202" s="19"/>
      <c r="J1202" s="19"/>
      <c r="K1202" s="19"/>
      <c r="L1202" s="19"/>
      <c r="M1202" s="19"/>
      <c r="N1202" s="19"/>
      <c r="O1202" s="19"/>
      <c r="P1202" s="19"/>
      <c r="Q1202" s="19"/>
      <c r="R1202" s="19"/>
      <c r="S1202" s="43">
        <v>765</v>
      </c>
      <c r="T1202" s="43">
        <v>0</v>
      </c>
      <c r="U1202" s="43">
        <v>833</v>
      </c>
      <c r="V1202" s="14"/>
      <c r="W1202" s="14"/>
      <c r="X1202" s="14">
        <f t="shared" si="112"/>
        <v>0.91836734693877553</v>
      </c>
    </row>
    <row r="1203" spans="1:24">
      <c r="A1203" s="17" t="str">
        <f>VLOOKUP(C1203,'Current OBD'!$B$6:$K$2098,4,0)</f>
        <v>Lewis</v>
      </c>
      <c r="B1203" s="17" t="str">
        <f>VLOOKUP(C1203,'Current OBD'!$B$6:$K$2098,3,0)</f>
        <v>21-232</v>
      </c>
      <c r="C1203" s="18">
        <v>662742</v>
      </c>
      <c r="D1203" s="8" t="s">
        <v>5445</v>
      </c>
      <c r="E1203" s="20" t="str">
        <f>IF(VLOOKUP(C1203,'Current OBD'!$B$6:$AL$2097,23,0)="Yes","PK"," ")</f>
        <v xml:space="preserve"> </v>
      </c>
      <c r="F1203" s="20" t="str">
        <f>IF(VLOOKUP(C1203,'Current OBD'!$B$6:$AL$2097,24,0)="Yes","K"," ")</f>
        <v xml:space="preserve"> </v>
      </c>
      <c r="G1203" s="20" t="str">
        <f>IF(VLOOKUP(C1203,'Current OBD'!$B$6:$AL$2097,25,0)="Yes","1"," ")</f>
        <v xml:space="preserve"> </v>
      </c>
      <c r="H1203" s="20" t="str">
        <f>IF(VLOOKUP(C1203,'Current OBD'!$B$6:$AL$2097,26,0)="Yes","2"," ")</f>
        <v xml:space="preserve"> </v>
      </c>
      <c r="I1203" s="20" t="str">
        <f>IF(VLOOKUP(C1203,'Current OBD'!$B$6:$AL$2097,27,0)="Yes","3"," ")</f>
        <v xml:space="preserve"> </v>
      </c>
      <c r="J1203" s="20" t="str">
        <f>IF(VLOOKUP(C1203,'Current OBD'!$B$6:$AL$2097,28,0)="Yes","4"," ")</f>
        <v xml:space="preserve"> </v>
      </c>
      <c r="K1203" s="20" t="str">
        <f>IF(VLOOKUP(C1203,'Current OBD'!$B$6:$AL$2097,29,0)="Yes","5"," ")</f>
        <v xml:space="preserve"> </v>
      </c>
      <c r="L1203" s="20" t="str">
        <f>IF(VLOOKUP(C1203,'Current OBD'!$B$6:$AL$2097,30,0)="Yes","6"," ")</f>
        <v>6</v>
      </c>
      <c r="M1203" s="20" t="str">
        <f>IF(VLOOKUP(C1203,'Current OBD'!$B$6:$AL$2097,31,0)="Yes","7"," ")</f>
        <v>7</v>
      </c>
      <c r="N1203" s="20" t="str">
        <f>IF(VLOOKUP(C1203,'Current OBD'!$B$6:$AL$2097,32,0)="Yes","8"," ")</f>
        <v>8</v>
      </c>
      <c r="O1203" s="20" t="str">
        <f>IF(VLOOKUP(C1203,'Current OBD'!$B$6:$AL$2097,33,0)="Yes","9"," ")</f>
        <v xml:space="preserve"> </v>
      </c>
      <c r="P1203" s="20" t="str">
        <f>IF(VLOOKUP(C1203,'Current OBD'!$B$6:$AL$2097,34,0)="Yes","10"," ")</f>
        <v xml:space="preserve"> </v>
      </c>
      <c r="Q1203" s="20" t="str">
        <f>IF(VLOOKUP(C1203,'Current OBD'!$B$6:$AL$2097,35,0)="Yes","11"," ")</f>
        <v xml:space="preserve"> </v>
      </c>
      <c r="R1203" s="20" t="str">
        <f>IF(VLOOKUP(C1203,'Current OBD'!$B$6:$AL$2097,36,0)="Yes","12"," ")</f>
        <v xml:space="preserve"> </v>
      </c>
      <c r="S1203" s="44">
        <v>167</v>
      </c>
      <c r="T1203" s="44">
        <v>0</v>
      </c>
      <c r="U1203" s="44">
        <v>182</v>
      </c>
      <c r="V1203" s="12">
        <f>S1203/U1203</f>
        <v>0.91758241758241754</v>
      </c>
      <c r="W1203" s="12">
        <f>T1203/U1203</f>
        <v>0</v>
      </c>
      <c r="X1203" s="12">
        <f t="shared" si="112"/>
        <v>0.91758241758241754</v>
      </c>
    </row>
    <row r="1204" spans="1:24">
      <c r="A1204" s="17" t="str">
        <f>VLOOKUP(C1204,'Current OBD'!$B$6:$K$2098,4,0)</f>
        <v>Lewis</v>
      </c>
      <c r="B1204" s="17" t="str">
        <f>VLOOKUP(C1204,'Current OBD'!$B$6:$K$2098,3,0)</f>
        <v>21-232</v>
      </c>
      <c r="C1204" s="18">
        <v>665268</v>
      </c>
      <c r="D1204" s="8" t="s">
        <v>5449</v>
      </c>
      <c r="E1204" s="20" t="str">
        <f>IF(VLOOKUP(C1204,'Current OBD'!$B$6:$AL$2097,23,0)="Yes","PK"," ")</f>
        <v>PK</v>
      </c>
      <c r="F1204" s="20" t="str">
        <f>IF(VLOOKUP(C1204,'Current OBD'!$B$6:$AL$2097,24,0)="Yes","K"," ")</f>
        <v>K</v>
      </c>
      <c r="G1204" s="20" t="str">
        <f>IF(VLOOKUP(C1204,'Current OBD'!$B$6:$AL$2097,25,0)="Yes","1"," ")</f>
        <v>1</v>
      </c>
      <c r="H1204" s="20" t="str">
        <f>IF(VLOOKUP(C1204,'Current OBD'!$B$6:$AL$2097,26,0)="Yes","2"," ")</f>
        <v>2</v>
      </c>
      <c r="I1204" s="20" t="str">
        <f>IF(VLOOKUP(C1204,'Current OBD'!$B$6:$AL$2097,27,0)="Yes","3"," ")</f>
        <v>3</v>
      </c>
      <c r="J1204" s="20" t="str">
        <f>IF(VLOOKUP(C1204,'Current OBD'!$B$6:$AL$2097,28,0)="Yes","4"," ")</f>
        <v>4</v>
      </c>
      <c r="K1204" s="20" t="str">
        <f>IF(VLOOKUP(C1204,'Current OBD'!$B$6:$AL$2097,29,0)="Yes","5"," ")</f>
        <v>5</v>
      </c>
      <c r="L1204" s="20" t="str">
        <f>IF(VLOOKUP(C1204,'Current OBD'!$B$6:$AL$2097,30,0)="Yes","6"," ")</f>
        <v xml:space="preserve"> </v>
      </c>
      <c r="M1204" s="20" t="str">
        <f>IF(VLOOKUP(C1204,'Current OBD'!$B$6:$AL$2097,31,0)="Yes","7"," ")</f>
        <v xml:space="preserve"> </v>
      </c>
      <c r="N1204" s="20" t="str">
        <f>IF(VLOOKUP(C1204,'Current OBD'!$B$6:$AL$2097,32,0)="Yes","8"," ")</f>
        <v xml:space="preserve"> </v>
      </c>
      <c r="O1204" s="20" t="str">
        <f>IF(VLOOKUP(C1204,'Current OBD'!$B$6:$AL$2097,33,0)="Yes","9"," ")</f>
        <v xml:space="preserve"> </v>
      </c>
      <c r="P1204" s="20" t="str">
        <f>IF(VLOOKUP(C1204,'Current OBD'!$B$6:$AL$2097,34,0)="Yes","10"," ")</f>
        <v xml:space="preserve"> </v>
      </c>
      <c r="Q1204" s="20" t="str">
        <f>IF(VLOOKUP(C1204,'Current OBD'!$B$6:$AL$2097,35,0)="Yes","11"," ")</f>
        <v xml:space="preserve"> </v>
      </c>
      <c r="R1204" s="20" t="str">
        <f>IF(VLOOKUP(C1204,'Current OBD'!$B$6:$AL$2097,36,0)="Yes","12"," ")</f>
        <v xml:space="preserve"> </v>
      </c>
      <c r="S1204" s="44">
        <v>398</v>
      </c>
      <c r="T1204" s="44">
        <v>0</v>
      </c>
      <c r="U1204" s="44">
        <v>423</v>
      </c>
      <c r="V1204" s="12">
        <f>S1204/U1204</f>
        <v>0.94089834515366433</v>
      </c>
      <c r="W1204" s="12">
        <f>T1204/U1204</f>
        <v>0</v>
      </c>
      <c r="X1204" s="12">
        <f t="shared" si="112"/>
        <v>0.94089834515366433</v>
      </c>
    </row>
    <row r="1205" spans="1:24">
      <c r="A1205" s="17" t="str">
        <f>VLOOKUP(C1205,'Current OBD'!$B$6:$K$2098,4,0)</f>
        <v>Lewis</v>
      </c>
      <c r="B1205" s="17" t="str">
        <f>VLOOKUP(C1205,'Current OBD'!$B$6:$K$2098,3,0)</f>
        <v>21-232</v>
      </c>
      <c r="C1205" s="18">
        <v>661770</v>
      </c>
      <c r="D1205" s="8" t="s">
        <v>5451</v>
      </c>
      <c r="E1205" s="20" t="str">
        <f>IF(VLOOKUP(C1205,'Current OBD'!$B$6:$AL$2097,23,0)="Yes","PK"," ")</f>
        <v xml:space="preserve"> </v>
      </c>
      <c r="F1205" s="20" t="str">
        <f>IF(VLOOKUP(C1205,'Current OBD'!$B$6:$AL$2097,24,0)="Yes","K"," ")</f>
        <v xml:space="preserve"> </v>
      </c>
      <c r="G1205" s="20" t="str">
        <f>IF(VLOOKUP(C1205,'Current OBD'!$B$6:$AL$2097,25,0)="Yes","1"," ")</f>
        <v xml:space="preserve"> </v>
      </c>
      <c r="H1205" s="20" t="str">
        <f>IF(VLOOKUP(C1205,'Current OBD'!$B$6:$AL$2097,26,0)="Yes","2"," ")</f>
        <v xml:space="preserve"> </v>
      </c>
      <c r="I1205" s="20" t="str">
        <f>IF(VLOOKUP(C1205,'Current OBD'!$B$6:$AL$2097,27,0)="Yes","3"," ")</f>
        <v xml:space="preserve"> </v>
      </c>
      <c r="J1205" s="20" t="str">
        <f>IF(VLOOKUP(C1205,'Current OBD'!$B$6:$AL$2097,28,0)="Yes","4"," ")</f>
        <v xml:space="preserve"> </v>
      </c>
      <c r="K1205" s="20" t="str">
        <f>IF(VLOOKUP(C1205,'Current OBD'!$B$6:$AL$2097,29,0)="Yes","5"," ")</f>
        <v xml:space="preserve"> </v>
      </c>
      <c r="L1205" s="20" t="str">
        <f>IF(VLOOKUP(C1205,'Current OBD'!$B$6:$AL$2097,30,0)="Yes","6"," ")</f>
        <v xml:space="preserve"> </v>
      </c>
      <c r="M1205" s="20" t="str">
        <f>IF(VLOOKUP(C1205,'Current OBD'!$B$6:$AL$2097,31,0)="Yes","7"," ")</f>
        <v xml:space="preserve"> </v>
      </c>
      <c r="N1205" s="20" t="str">
        <f>IF(VLOOKUP(C1205,'Current OBD'!$B$6:$AL$2097,32,0)="Yes","8"," ")</f>
        <v xml:space="preserve"> </v>
      </c>
      <c r="O1205" s="20" t="str">
        <f>IF(VLOOKUP(C1205,'Current OBD'!$B$6:$AL$2097,33,0)="Yes","9"," ")</f>
        <v>9</v>
      </c>
      <c r="P1205" s="20" t="str">
        <f>IF(VLOOKUP(C1205,'Current OBD'!$B$6:$AL$2097,34,0)="Yes","10"," ")</f>
        <v>10</v>
      </c>
      <c r="Q1205" s="20" t="str">
        <f>IF(VLOOKUP(C1205,'Current OBD'!$B$6:$AL$2097,35,0)="Yes","11"," ")</f>
        <v>11</v>
      </c>
      <c r="R1205" s="20" t="str">
        <f>IF(VLOOKUP(C1205,'Current OBD'!$B$6:$AL$2097,36,0)="Yes","12"," ")</f>
        <v>12</v>
      </c>
      <c r="S1205" s="44">
        <v>200</v>
      </c>
      <c r="T1205" s="44">
        <v>0</v>
      </c>
      <c r="U1205" s="44">
        <v>228</v>
      </c>
      <c r="V1205" s="12">
        <f>S1205/U1205</f>
        <v>0.8771929824561403</v>
      </c>
      <c r="W1205" s="12">
        <f>T1205/U1205</f>
        <v>0</v>
      </c>
      <c r="X1205" s="12">
        <f t="shared" si="112"/>
        <v>0.8771929824561403</v>
      </c>
    </row>
    <row r="1206" spans="1:24">
      <c r="A1206" s="17" t="str">
        <f>VLOOKUP(C1206,'Current OBD'!$B$6:$K$2098,4,0)</f>
        <v>Lewis</v>
      </c>
      <c r="B1206" s="17" t="str">
        <f>VLOOKUP(C1206,'Current OBD'!$B$6:$K$2098,3,0)</f>
        <v>21-234</v>
      </c>
      <c r="C1206" s="18">
        <v>663778</v>
      </c>
      <c r="D1206" s="8" t="s">
        <v>490</v>
      </c>
      <c r="E1206" s="20" t="str">
        <f>IF(VLOOKUP(C1206,'Current OBD'!$B$6:$AL$2097,23,0)="Yes","PK"," ")</f>
        <v>PK</v>
      </c>
      <c r="F1206" s="20" t="str">
        <f>IF(VLOOKUP(C1206,'Current OBD'!$B$6:$AL$2097,24,0)="Yes","K"," ")</f>
        <v>K</v>
      </c>
      <c r="G1206" s="20" t="str">
        <f>IF(VLOOKUP(C1206,'Current OBD'!$B$6:$AL$2097,25,0)="Yes","1"," ")</f>
        <v>1</v>
      </c>
      <c r="H1206" s="20" t="str">
        <f>IF(VLOOKUP(C1206,'Current OBD'!$B$6:$AL$2097,26,0)="Yes","2"," ")</f>
        <v>2</v>
      </c>
      <c r="I1206" s="20" t="str">
        <f>IF(VLOOKUP(C1206,'Current OBD'!$B$6:$AL$2097,27,0)="Yes","3"," ")</f>
        <v>3</v>
      </c>
      <c r="J1206" s="20" t="str">
        <f>IF(VLOOKUP(C1206,'Current OBD'!$B$6:$AL$2097,28,0)="Yes","4"," ")</f>
        <v>4</v>
      </c>
      <c r="K1206" s="20" t="str">
        <f>IF(VLOOKUP(C1206,'Current OBD'!$B$6:$AL$2097,29,0)="Yes","5"," ")</f>
        <v>5</v>
      </c>
      <c r="L1206" s="20" t="str">
        <f>IF(VLOOKUP(C1206,'Current OBD'!$B$6:$AL$2097,30,0)="Yes","6"," ")</f>
        <v>6</v>
      </c>
      <c r="M1206" s="20" t="str">
        <f>IF(VLOOKUP(C1206,'Current OBD'!$B$6:$AL$2097,31,0)="Yes","7"," ")</f>
        <v>7</v>
      </c>
      <c r="N1206" s="20" t="str">
        <f>IF(VLOOKUP(C1206,'Current OBD'!$B$6:$AL$2097,32,0)="Yes","8"," ")</f>
        <v>8</v>
      </c>
      <c r="O1206" s="20" t="str">
        <f>IF(VLOOKUP(C1206,'Current OBD'!$B$6:$AL$2097,33,0)="Yes","9"," ")</f>
        <v xml:space="preserve"> </v>
      </c>
      <c r="P1206" s="20" t="str">
        <f>IF(VLOOKUP(C1206,'Current OBD'!$B$6:$AL$2097,34,0)="Yes","10"," ")</f>
        <v xml:space="preserve"> </v>
      </c>
      <c r="Q1206" s="20" t="str">
        <f>IF(VLOOKUP(C1206,'Current OBD'!$B$6:$AL$2097,35,0)="Yes","11"," ")</f>
        <v xml:space="preserve"> </v>
      </c>
      <c r="R1206" s="20" t="str">
        <f>IF(VLOOKUP(C1206,'Current OBD'!$B$6:$AL$2097,36,0)="Yes","12"," ")</f>
        <v xml:space="preserve"> </v>
      </c>
      <c r="S1206" s="44">
        <v>29</v>
      </c>
      <c r="T1206" s="44">
        <v>8</v>
      </c>
      <c r="U1206" s="44">
        <v>99</v>
      </c>
      <c r="V1206" s="12">
        <f>S1206/U1206</f>
        <v>0.29292929292929293</v>
      </c>
      <c r="W1206" s="12">
        <f>T1206/U1206</f>
        <v>8.0808080808080815E-2</v>
      </c>
      <c r="X1206" s="12">
        <f t="shared" si="112"/>
        <v>0.37373737373737376</v>
      </c>
    </row>
    <row r="1207" spans="1:24">
      <c r="A1207" s="26" t="s">
        <v>74</v>
      </c>
      <c r="B1207" s="26" t="s">
        <v>4954</v>
      </c>
      <c r="C1207" s="10">
        <v>159400</v>
      </c>
      <c r="D1207" s="13" t="s">
        <v>4953</v>
      </c>
      <c r="E1207" s="19"/>
      <c r="F1207" s="19"/>
      <c r="G1207" s="19"/>
      <c r="H1207" s="19"/>
      <c r="I1207" s="19"/>
      <c r="J1207" s="19"/>
      <c r="K1207" s="19"/>
      <c r="L1207" s="19"/>
      <c r="M1207" s="19"/>
      <c r="N1207" s="19"/>
      <c r="O1207" s="19"/>
      <c r="P1207" s="19"/>
      <c r="Q1207" s="19"/>
      <c r="R1207" s="19"/>
      <c r="S1207" s="43">
        <v>481</v>
      </c>
      <c r="T1207" s="43">
        <v>33</v>
      </c>
      <c r="U1207" s="43">
        <v>815</v>
      </c>
      <c r="V1207" s="14"/>
      <c r="W1207" s="14"/>
      <c r="X1207" s="14">
        <f t="shared" si="112"/>
        <v>0.63067484662576689</v>
      </c>
    </row>
    <row r="1208" spans="1:24">
      <c r="A1208" s="17" t="str">
        <f>VLOOKUP(C1208,'Current OBD'!$B$6:$K$2098,4,0)</f>
        <v>Lewis</v>
      </c>
      <c r="B1208" s="17" t="str">
        <f>VLOOKUP(C1208,'Current OBD'!$B$6:$K$2098,3,0)</f>
        <v>21-237</v>
      </c>
      <c r="C1208" s="18">
        <v>687221</v>
      </c>
      <c r="D1208" s="8" t="s">
        <v>4955</v>
      </c>
      <c r="E1208" s="20" t="str">
        <f>IF(VLOOKUP(C1208,'Current OBD'!$B$6:$AL$2097,23,0)="Yes","PK"," ")</f>
        <v xml:space="preserve"> </v>
      </c>
      <c r="F1208" s="20" t="str">
        <f>IF(VLOOKUP(C1208,'Current OBD'!$B$6:$AL$2097,24,0)="Yes","K"," ")</f>
        <v xml:space="preserve"> </v>
      </c>
      <c r="G1208" s="20" t="str">
        <f>IF(VLOOKUP(C1208,'Current OBD'!$B$6:$AL$2097,25,0)="Yes","1"," ")</f>
        <v xml:space="preserve"> </v>
      </c>
      <c r="H1208" s="20" t="str">
        <f>IF(VLOOKUP(C1208,'Current OBD'!$B$6:$AL$2097,26,0)="Yes","2"," ")</f>
        <v xml:space="preserve"> </v>
      </c>
      <c r="I1208" s="20" t="str">
        <f>IF(VLOOKUP(C1208,'Current OBD'!$B$6:$AL$2097,27,0)="Yes","3"," ")</f>
        <v xml:space="preserve"> </v>
      </c>
      <c r="J1208" s="20" t="str">
        <f>IF(VLOOKUP(C1208,'Current OBD'!$B$6:$AL$2097,28,0)="Yes","4"," ")</f>
        <v xml:space="preserve"> </v>
      </c>
      <c r="K1208" s="20" t="str">
        <f>IF(VLOOKUP(C1208,'Current OBD'!$B$6:$AL$2097,29,0)="Yes","5"," ")</f>
        <v xml:space="preserve"> </v>
      </c>
      <c r="L1208" s="20" t="str">
        <f>IF(VLOOKUP(C1208,'Current OBD'!$B$6:$AL$2097,30,0)="Yes","6"," ")</f>
        <v xml:space="preserve"> </v>
      </c>
      <c r="M1208" s="20" t="str">
        <f>IF(VLOOKUP(C1208,'Current OBD'!$B$6:$AL$2097,31,0)="Yes","7"," ")</f>
        <v>7</v>
      </c>
      <c r="N1208" s="20" t="str">
        <f>IF(VLOOKUP(C1208,'Current OBD'!$B$6:$AL$2097,32,0)="Yes","8"," ")</f>
        <v>8</v>
      </c>
      <c r="O1208" s="20" t="str">
        <f>IF(VLOOKUP(C1208,'Current OBD'!$B$6:$AL$2097,33,0)="Yes","9"," ")</f>
        <v>9</v>
      </c>
      <c r="P1208" s="20" t="str">
        <f>IF(VLOOKUP(C1208,'Current OBD'!$B$6:$AL$2097,34,0)="Yes","10"," ")</f>
        <v>10</v>
      </c>
      <c r="Q1208" s="20" t="str">
        <f>IF(VLOOKUP(C1208,'Current OBD'!$B$6:$AL$2097,35,0)="Yes","11"," ")</f>
        <v>11</v>
      </c>
      <c r="R1208" s="20" t="str">
        <f>IF(VLOOKUP(C1208,'Current OBD'!$B$6:$AL$2097,36,0)="Yes","12"," ")</f>
        <v>12</v>
      </c>
      <c r="S1208" s="44">
        <v>36</v>
      </c>
      <c r="T1208" s="44">
        <v>0</v>
      </c>
      <c r="U1208" s="44">
        <v>42</v>
      </c>
      <c r="V1208" s="12">
        <f>S1208/U1208</f>
        <v>0.8571428571428571</v>
      </c>
      <c r="W1208" s="12">
        <f>T1208/U1208</f>
        <v>0</v>
      </c>
      <c r="X1208" s="12">
        <f t="shared" si="112"/>
        <v>0.8571428571428571</v>
      </c>
    </row>
    <row r="1209" spans="1:24">
      <c r="A1209" s="17" t="str">
        <f>VLOOKUP(C1209,'Current OBD'!$B$6:$K$2098,4,0)</f>
        <v>Lewis</v>
      </c>
      <c r="B1209" s="17" t="str">
        <f>VLOOKUP(C1209,'Current OBD'!$B$6:$K$2098,3,0)</f>
        <v>21-237</v>
      </c>
      <c r="C1209" s="18">
        <v>678928</v>
      </c>
      <c r="D1209" s="8" t="s">
        <v>4959</v>
      </c>
      <c r="E1209" s="20" t="str">
        <f>IF(VLOOKUP(C1209,'Current OBD'!$B$6:$AL$2097,23,0)="Yes","PK"," ")</f>
        <v>PK</v>
      </c>
      <c r="F1209" s="20" t="str">
        <f>IF(VLOOKUP(C1209,'Current OBD'!$B$6:$AL$2097,24,0)="Yes","K"," ")</f>
        <v>K</v>
      </c>
      <c r="G1209" s="20" t="str">
        <f>IF(VLOOKUP(C1209,'Current OBD'!$B$6:$AL$2097,25,0)="Yes","1"," ")</f>
        <v>1</v>
      </c>
      <c r="H1209" s="20" t="str">
        <f>IF(VLOOKUP(C1209,'Current OBD'!$B$6:$AL$2097,26,0)="Yes","2"," ")</f>
        <v>2</v>
      </c>
      <c r="I1209" s="20" t="str">
        <f>IF(VLOOKUP(C1209,'Current OBD'!$B$6:$AL$2097,27,0)="Yes","3"," ")</f>
        <v>3</v>
      </c>
      <c r="J1209" s="20" t="str">
        <f>IF(VLOOKUP(C1209,'Current OBD'!$B$6:$AL$2097,28,0)="Yes","4"," ")</f>
        <v>4</v>
      </c>
      <c r="K1209" s="20" t="str">
        <f>IF(VLOOKUP(C1209,'Current OBD'!$B$6:$AL$2097,29,0)="Yes","5"," ")</f>
        <v>5</v>
      </c>
      <c r="L1209" s="20" t="str">
        <f>IF(VLOOKUP(C1209,'Current OBD'!$B$6:$AL$2097,30,0)="Yes","6"," ")</f>
        <v xml:space="preserve"> </v>
      </c>
      <c r="M1209" s="20" t="str">
        <f>IF(VLOOKUP(C1209,'Current OBD'!$B$6:$AL$2097,31,0)="Yes","7"," ")</f>
        <v xml:space="preserve"> </v>
      </c>
      <c r="N1209" s="20" t="str">
        <f>IF(VLOOKUP(C1209,'Current OBD'!$B$6:$AL$2097,32,0)="Yes","8"," ")</f>
        <v xml:space="preserve"> </v>
      </c>
      <c r="O1209" s="20" t="str">
        <f>IF(VLOOKUP(C1209,'Current OBD'!$B$6:$AL$2097,33,0)="Yes","9"," ")</f>
        <v xml:space="preserve"> </v>
      </c>
      <c r="P1209" s="20" t="str">
        <f>IF(VLOOKUP(C1209,'Current OBD'!$B$6:$AL$2097,34,0)="Yes","10"," ")</f>
        <v xml:space="preserve"> </v>
      </c>
      <c r="Q1209" s="20" t="str">
        <f>IF(VLOOKUP(C1209,'Current OBD'!$B$6:$AL$2097,35,0)="Yes","11"," ")</f>
        <v xml:space="preserve"> </v>
      </c>
      <c r="R1209" s="20" t="str">
        <f>IF(VLOOKUP(C1209,'Current OBD'!$B$6:$AL$2097,36,0)="Yes","12"," ")</f>
        <v xml:space="preserve"> </v>
      </c>
      <c r="S1209" s="44">
        <v>208</v>
      </c>
      <c r="T1209" s="44">
        <v>33</v>
      </c>
      <c r="U1209" s="44">
        <v>395</v>
      </c>
      <c r="V1209" s="12">
        <f>S1209/U1209</f>
        <v>0.52658227848101269</v>
      </c>
      <c r="W1209" s="12">
        <f>T1209/U1209</f>
        <v>8.3544303797468356E-2</v>
      </c>
      <c r="X1209" s="12">
        <f t="shared" si="112"/>
        <v>0.61012658227848104</v>
      </c>
    </row>
    <row r="1210" spans="1:24">
      <c r="A1210" s="17" t="str">
        <f>VLOOKUP(C1210,'Current OBD'!$B$6:$K$2098,4,0)</f>
        <v>Lewis</v>
      </c>
      <c r="B1210" s="17" t="str">
        <f>VLOOKUP(C1210,'Current OBD'!$B$6:$K$2098,3,0)</f>
        <v>21-237</v>
      </c>
      <c r="C1210" s="18">
        <v>661774</v>
      </c>
      <c r="D1210" s="8" t="s">
        <v>4961</v>
      </c>
      <c r="E1210" s="20" t="str">
        <f>IF(VLOOKUP(C1210,'Current OBD'!$B$6:$AL$2097,23,0)="Yes","PK"," ")</f>
        <v xml:space="preserve"> </v>
      </c>
      <c r="F1210" s="20" t="str">
        <f>IF(VLOOKUP(C1210,'Current OBD'!$B$6:$AL$2097,24,0)="Yes","K"," ")</f>
        <v xml:space="preserve"> </v>
      </c>
      <c r="G1210" s="20" t="str">
        <f>IF(VLOOKUP(C1210,'Current OBD'!$B$6:$AL$2097,25,0)="Yes","1"," ")</f>
        <v xml:space="preserve"> </v>
      </c>
      <c r="H1210" s="20" t="str">
        <f>IF(VLOOKUP(C1210,'Current OBD'!$B$6:$AL$2097,26,0)="Yes","2"," ")</f>
        <v xml:space="preserve"> </v>
      </c>
      <c r="I1210" s="20" t="str">
        <f>IF(VLOOKUP(C1210,'Current OBD'!$B$6:$AL$2097,27,0)="Yes","3"," ")</f>
        <v xml:space="preserve"> </v>
      </c>
      <c r="J1210" s="20" t="str">
        <f>IF(VLOOKUP(C1210,'Current OBD'!$B$6:$AL$2097,28,0)="Yes","4"," ")</f>
        <v xml:space="preserve"> </v>
      </c>
      <c r="K1210" s="20" t="str">
        <f>IF(VLOOKUP(C1210,'Current OBD'!$B$6:$AL$2097,29,0)="Yes","5"," ")</f>
        <v xml:space="preserve"> </v>
      </c>
      <c r="L1210" s="20" t="str">
        <f>IF(VLOOKUP(C1210,'Current OBD'!$B$6:$AL$2097,30,0)="Yes","6"," ")</f>
        <v xml:space="preserve"> </v>
      </c>
      <c r="M1210" s="20" t="str">
        <f>IF(VLOOKUP(C1210,'Current OBD'!$B$6:$AL$2097,31,0)="Yes","7"," ")</f>
        <v xml:space="preserve"> </v>
      </c>
      <c r="N1210" s="20" t="str">
        <f>IF(VLOOKUP(C1210,'Current OBD'!$B$6:$AL$2097,32,0)="Yes","8"," ")</f>
        <v xml:space="preserve"> </v>
      </c>
      <c r="O1210" s="20" t="str">
        <f>IF(VLOOKUP(C1210,'Current OBD'!$B$6:$AL$2097,33,0)="Yes","9"," ")</f>
        <v>9</v>
      </c>
      <c r="P1210" s="20" t="str">
        <f>IF(VLOOKUP(C1210,'Current OBD'!$B$6:$AL$2097,34,0)="Yes","10"," ")</f>
        <v>10</v>
      </c>
      <c r="Q1210" s="20" t="str">
        <f>IF(VLOOKUP(C1210,'Current OBD'!$B$6:$AL$2097,35,0)="Yes","11"," ")</f>
        <v>11</v>
      </c>
      <c r="R1210" s="20" t="str">
        <f>IF(VLOOKUP(C1210,'Current OBD'!$B$6:$AL$2097,36,0)="Yes","12"," ")</f>
        <v>12</v>
      </c>
      <c r="S1210" s="44">
        <v>132</v>
      </c>
      <c r="T1210" s="44">
        <v>0</v>
      </c>
      <c r="U1210" s="44">
        <v>200</v>
      </c>
      <c r="V1210" s="12">
        <f>S1210/U1210</f>
        <v>0.66</v>
      </c>
      <c r="W1210" s="12">
        <f>T1210/U1210</f>
        <v>0</v>
      </c>
      <c r="X1210" s="12">
        <f t="shared" si="112"/>
        <v>0.66</v>
      </c>
    </row>
    <row r="1211" spans="1:24">
      <c r="A1211" s="17" t="str">
        <f>VLOOKUP(C1211,'Current OBD'!$B$6:$K$2098,4,0)</f>
        <v>Lewis</v>
      </c>
      <c r="B1211" s="17" t="str">
        <f>VLOOKUP(C1211,'Current OBD'!$B$6:$K$2098,3,0)</f>
        <v>21-237</v>
      </c>
      <c r="C1211" s="18">
        <v>661773</v>
      </c>
      <c r="D1211" s="8" t="s">
        <v>4963</v>
      </c>
      <c r="E1211" s="20" t="str">
        <f>IF(VLOOKUP(C1211,'Current OBD'!$B$6:$AL$2097,23,0)="Yes","PK"," ")</f>
        <v xml:space="preserve"> </v>
      </c>
      <c r="F1211" s="20" t="str">
        <f>IF(VLOOKUP(C1211,'Current OBD'!$B$6:$AL$2097,24,0)="Yes","K"," ")</f>
        <v xml:space="preserve"> </v>
      </c>
      <c r="G1211" s="20" t="str">
        <f>IF(VLOOKUP(C1211,'Current OBD'!$B$6:$AL$2097,25,0)="Yes","1"," ")</f>
        <v xml:space="preserve"> </v>
      </c>
      <c r="H1211" s="20" t="str">
        <f>IF(VLOOKUP(C1211,'Current OBD'!$B$6:$AL$2097,26,0)="Yes","2"," ")</f>
        <v xml:space="preserve"> </v>
      </c>
      <c r="I1211" s="20" t="str">
        <f>IF(VLOOKUP(C1211,'Current OBD'!$B$6:$AL$2097,27,0)="Yes","3"," ")</f>
        <v xml:space="preserve"> </v>
      </c>
      <c r="J1211" s="20" t="str">
        <f>IF(VLOOKUP(C1211,'Current OBD'!$B$6:$AL$2097,28,0)="Yes","4"," ")</f>
        <v xml:space="preserve"> </v>
      </c>
      <c r="K1211" s="20" t="str">
        <f>IF(VLOOKUP(C1211,'Current OBD'!$B$6:$AL$2097,29,0)="Yes","5"," ")</f>
        <v xml:space="preserve"> </v>
      </c>
      <c r="L1211" s="20" t="str">
        <f>IF(VLOOKUP(C1211,'Current OBD'!$B$6:$AL$2097,30,0)="Yes","6"," ")</f>
        <v>6</v>
      </c>
      <c r="M1211" s="20" t="str">
        <f>IF(VLOOKUP(C1211,'Current OBD'!$B$6:$AL$2097,31,0)="Yes","7"," ")</f>
        <v>7</v>
      </c>
      <c r="N1211" s="20" t="str">
        <f>IF(VLOOKUP(C1211,'Current OBD'!$B$6:$AL$2097,32,0)="Yes","8"," ")</f>
        <v>8</v>
      </c>
      <c r="O1211" s="20" t="str">
        <f>IF(VLOOKUP(C1211,'Current OBD'!$B$6:$AL$2097,33,0)="Yes","9"," ")</f>
        <v xml:space="preserve"> </v>
      </c>
      <c r="P1211" s="20" t="str">
        <f>IF(VLOOKUP(C1211,'Current OBD'!$B$6:$AL$2097,34,0)="Yes","10"," ")</f>
        <v xml:space="preserve"> </v>
      </c>
      <c r="Q1211" s="20" t="str">
        <f>IF(VLOOKUP(C1211,'Current OBD'!$B$6:$AL$2097,35,0)="Yes","11"," ")</f>
        <v xml:space="preserve"> </v>
      </c>
      <c r="R1211" s="20" t="str">
        <f>IF(VLOOKUP(C1211,'Current OBD'!$B$6:$AL$2097,36,0)="Yes","12"," ")</f>
        <v xml:space="preserve"> </v>
      </c>
      <c r="S1211" s="44">
        <v>105</v>
      </c>
      <c r="T1211" s="44">
        <v>0</v>
      </c>
      <c r="U1211" s="44">
        <v>178</v>
      </c>
      <c r="V1211" s="12">
        <f>S1211/U1211</f>
        <v>0.5898876404494382</v>
      </c>
      <c r="W1211" s="12">
        <f>T1211/U1211</f>
        <v>0</v>
      </c>
      <c r="X1211" s="12">
        <f t="shared" si="112"/>
        <v>0.5898876404494382</v>
      </c>
    </row>
    <row r="1212" spans="1:24">
      <c r="A1212" s="26" t="s">
        <v>74</v>
      </c>
      <c r="B1212" s="26" t="s">
        <v>3324</v>
      </c>
      <c r="C1212" s="10">
        <v>159483</v>
      </c>
      <c r="D1212" s="13" t="s">
        <v>3323</v>
      </c>
      <c r="E1212" s="19"/>
      <c r="F1212" s="19"/>
      <c r="G1212" s="19"/>
      <c r="H1212" s="19"/>
      <c r="I1212" s="19"/>
      <c r="J1212" s="19"/>
      <c r="K1212" s="19"/>
      <c r="L1212" s="19"/>
      <c r="M1212" s="19"/>
      <c r="N1212" s="19"/>
      <c r="O1212" s="19"/>
      <c r="P1212" s="19"/>
      <c r="Q1212" s="19"/>
      <c r="R1212" s="19"/>
      <c r="S1212" s="43">
        <v>596</v>
      </c>
      <c r="T1212" s="43">
        <v>0</v>
      </c>
      <c r="U1212" s="43">
        <v>887</v>
      </c>
      <c r="V1212" s="14"/>
      <c r="W1212" s="14"/>
      <c r="X1212" s="14">
        <f t="shared" si="112"/>
        <v>0.67192784667418259</v>
      </c>
    </row>
    <row r="1213" spans="1:24">
      <c r="A1213" s="17" t="str">
        <f>VLOOKUP(C1213,'Current OBD'!$B$6:$K$2098,4,0)</f>
        <v>Lewis</v>
      </c>
      <c r="B1213" s="17" t="str">
        <f>VLOOKUP(C1213,'Current OBD'!$B$6:$K$2098,3,0)</f>
        <v>21-300</v>
      </c>
      <c r="C1213" s="18">
        <v>659258</v>
      </c>
      <c r="D1213" s="8" t="s">
        <v>3325</v>
      </c>
      <c r="E1213" s="20" t="str">
        <f>IF(VLOOKUP(C1213,'Current OBD'!$B$6:$AL$2097,23,0)="Yes","PK"," ")</f>
        <v>PK</v>
      </c>
      <c r="F1213" s="20" t="str">
        <f>IF(VLOOKUP(C1213,'Current OBD'!$B$6:$AL$2097,24,0)="Yes","K"," ")</f>
        <v>K</v>
      </c>
      <c r="G1213" s="20" t="str">
        <f>IF(VLOOKUP(C1213,'Current OBD'!$B$6:$AL$2097,25,0)="Yes","1"," ")</f>
        <v>1</v>
      </c>
      <c r="H1213" s="20" t="str">
        <f>IF(VLOOKUP(C1213,'Current OBD'!$B$6:$AL$2097,26,0)="Yes","2"," ")</f>
        <v>2</v>
      </c>
      <c r="I1213" s="20" t="str">
        <f>IF(VLOOKUP(C1213,'Current OBD'!$B$6:$AL$2097,27,0)="Yes","3"," ")</f>
        <v>3</v>
      </c>
      <c r="J1213" s="20" t="str">
        <f>IF(VLOOKUP(C1213,'Current OBD'!$B$6:$AL$2097,28,0)="Yes","4"," ")</f>
        <v>4</v>
      </c>
      <c r="K1213" s="20" t="str">
        <f>IF(VLOOKUP(C1213,'Current OBD'!$B$6:$AL$2097,29,0)="Yes","5"," ")</f>
        <v>5</v>
      </c>
      <c r="L1213" s="20" t="str">
        <f>IF(VLOOKUP(C1213,'Current OBD'!$B$6:$AL$2097,30,0)="Yes","6"," ")</f>
        <v xml:space="preserve"> </v>
      </c>
      <c r="M1213" s="20" t="str">
        <f>IF(VLOOKUP(C1213,'Current OBD'!$B$6:$AL$2097,31,0)="Yes","7"," ")</f>
        <v xml:space="preserve"> </v>
      </c>
      <c r="N1213" s="20" t="str">
        <f>IF(VLOOKUP(C1213,'Current OBD'!$B$6:$AL$2097,32,0)="Yes","8"," ")</f>
        <v xml:space="preserve"> </v>
      </c>
      <c r="O1213" s="20" t="str">
        <f>IF(VLOOKUP(C1213,'Current OBD'!$B$6:$AL$2097,33,0)="Yes","9"," ")</f>
        <v xml:space="preserve"> </v>
      </c>
      <c r="P1213" s="20" t="str">
        <f>IF(VLOOKUP(C1213,'Current OBD'!$B$6:$AL$2097,34,0)="Yes","10"," ")</f>
        <v xml:space="preserve"> </v>
      </c>
      <c r="Q1213" s="20" t="str">
        <f>IF(VLOOKUP(C1213,'Current OBD'!$B$6:$AL$2097,35,0)="Yes","11"," ")</f>
        <v xml:space="preserve"> </v>
      </c>
      <c r="R1213" s="20" t="str">
        <f>IF(VLOOKUP(C1213,'Current OBD'!$B$6:$AL$2097,36,0)="Yes","12"," ")</f>
        <v xml:space="preserve"> </v>
      </c>
      <c r="S1213" s="44">
        <v>294</v>
      </c>
      <c r="T1213" s="44">
        <v>0</v>
      </c>
      <c r="U1213" s="44">
        <v>409</v>
      </c>
      <c r="V1213" s="12">
        <f>S1213/U1213</f>
        <v>0.71882640586797064</v>
      </c>
      <c r="W1213" s="12">
        <f>T1213/U1213</f>
        <v>0</v>
      </c>
      <c r="X1213" s="12">
        <f t="shared" si="112"/>
        <v>0.71882640586797064</v>
      </c>
    </row>
    <row r="1214" spans="1:24">
      <c r="A1214" s="17" t="str">
        <f>VLOOKUP(C1214,'Current OBD'!$B$6:$K$2098,4,0)</f>
        <v>Lewis</v>
      </c>
      <c r="B1214" s="17" t="str">
        <f>VLOOKUP(C1214,'Current OBD'!$B$6:$K$2098,3,0)</f>
        <v>21-300</v>
      </c>
      <c r="C1214" s="18">
        <v>661776</v>
      </c>
      <c r="D1214" s="8" t="s">
        <v>3329</v>
      </c>
      <c r="E1214" s="20" t="str">
        <f>IF(VLOOKUP(C1214,'Current OBD'!$B$6:$AL$2097,23,0)="Yes","PK"," ")</f>
        <v xml:space="preserve"> </v>
      </c>
      <c r="F1214" s="20" t="str">
        <f>IF(VLOOKUP(C1214,'Current OBD'!$B$6:$AL$2097,24,0)="Yes","K"," ")</f>
        <v xml:space="preserve"> </v>
      </c>
      <c r="G1214" s="20" t="str">
        <f>IF(VLOOKUP(C1214,'Current OBD'!$B$6:$AL$2097,25,0)="Yes","1"," ")</f>
        <v xml:space="preserve"> </v>
      </c>
      <c r="H1214" s="20" t="str">
        <f>IF(VLOOKUP(C1214,'Current OBD'!$B$6:$AL$2097,26,0)="Yes","2"," ")</f>
        <v xml:space="preserve"> </v>
      </c>
      <c r="I1214" s="20" t="str">
        <f>IF(VLOOKUP(C1214,'Current OBD'!$B$6:$AL$2097,27,0)="Yes","3"," ")</f>
        <v xml:space="preserve"> </v>
      </c>
      <c r="J1214" s="20" t="str">
        <f>IF(VLOOKUP(C1214,'Current OBD'!$B$6:$AL$2097,28,0)="Yes","4"," ")</f>
        <v xml:space="preserve"> </v>
      </c>
      <c r="K1214" s="20" t="str">
        <f>IF(VLOOKUP(C1214,'Current OBD'!$B$6:$AL$2097,29,0)="Yes","5"," ")</f>
        <v xml:space="preserve"> </v>
      </c>
      <c r="L1214" s="20" t="str">
        <f>IF(VLOOKUP(C1214,'Current OBD'!$B$6:$AL$2097,30,0)="Yes","6"," ")</f>
        <v xml:space="preserve"> </v>
      </c>
      <c r="M1214" s="20" t="str">
        <f>IF(VLOOKUP(C1214,'Current OBD'!$B$6:$AL$2097,31,0)="Yes","7"," ")</f>
        <v xml:space="preserve"> </v>
      </c>
      <c r="N1214" s="20" t="str">
        <f>IF(VLOOKUP(C1214,'Current OBD'!$B$6:$AL$2097,32,0)="Yes","8"," ")</f>
        <v xml:space="preserve"> </v>
      </c>
      <c r="O1214" s="20" t="str">
        <f>IF(VLOOKUP(C1214,'Current OBD'!$B$6:$AL$2097,33,0)="Yes","9"," ")</f>
        <v>9</v>
      </c>
      <c r="P1214" s="20" t="str">
        <f>IF(VLOOKUP(C1214,'Current OBD'!$B$6:$AL$2097,34,0)="Yes","10"," ")</f>
        <v>10</v>
      </c>
      <c r="Q1214" s="20" t="str">
        <f>IF(VLOOKUP(C1214,'Current OBD'!$B$6:$AL$2097,35,0)="Yes","11"," ")</f>
        <v>11</v>
      </c>
      <c r="R1214" s="20" t="str">
        <f>IF(VLOOKUP(C1214,'Current OBD'!$B$6:$AL$2097,36,0)="Yes","12"," ")</f>
        <v>12</v>
      </c>
      <c r="S1214" s="44">
        <v>164</v>
      </c>
      <c r="T1214" s="44">
        <v>0</v>
      </c>
      <c r="U1214" s="44">
        <v>261</v>
      </c>
      <c r="V1214" s="12">
        <f>S1214/U1214</f>
        <v>0.62835249042145591</v>
      </c>
      <c r="W1214" s="12">
        <f>T1214/U1214</f>
        <v>0</v>
      </c>
      <c r="X1214" s="12">
        <f t="shared" si="112"/>
        <v>0.62835249042145591</v>
      </c>
    </row>
    <row r="1215" spans="1:24">
      <c r="A1215" s="17" t="str">
        <f>VLOOKUP(C1215,'Current OBD'!$B$6:$K$2098,4,0)</f>
        <v>Lewis</v>
      </c>
      <c r="B1215" s="17" t="str">
        <f>VLOOKUP(C1215,'Current OBD'!$B$6:$K$2098,3,0)</f>
        <v>21-300</v>
      </c>
      <c r="C1215" s="18">
        <v>661775</v>
      </c>
      <c r="D1215" s="8" t="s">
        <v>3330</v>
      </c>
      <c r="E1215" s="20" t="str">
        <f>IF(VLOOKUP(C1215,'Current OBD'!$B$6:$AL$2097,23,0)="Yes","PK"," ")</f>
        <v xml:space="preserve"> </v>
      </c>
      <c r="F1215" s="20" t="str">
        <f>IF(VLOOKUP(C1215,'Current OBD'!$B$6:$AL$2097,24,0)="Yes","K"," ")</f>
        <v xml:space="preserve"> </v>
      </c>
      <c r="G1215" s="20" t="str">
        <f>IF(VLOOKUP(C1215,'Current OBD'!$B$6:$AL$2097,25,0)="Yes","1"," ")</f>
        <v xml:space="preserve"> </v>
      </c>
      <c r="H1215" s="20" t="str">
        <f>IF(VLOOKUP(C1215,'Current OBD'!$B$6:$AL$2097,26,0)="Yes","2"," ")</f>
        <v xml:space="preserve"> </v>
      </c>
      <c r="I1215" s="20" t="str">
        <f>IF(VLOOKUP(C1215,'Current OBD'!$B$6:$AL$2097,27,0)="Yes","3"," ")</f>
        <v xml:space="preserve"> </v>
      </c>
      <c r="J1215" s="20" t="str">
        <f>IF(VLOOKUP(C1215,'Current OBD'!$B$6:$AL$2097,28,0)="Yes","4"," ")</f>
        <v xml:space="preserve"> </v>
      </c>
      <c r="K1215" s="20" t="str">
        <f>IF(VLOOKUP(C1215,'Current OBD'!$B$6:$AL$2097,29,0)="Yes","5"," ")</f>
        <v xml:space="preserve"> </v>
      </c>
      <c r="L1215" s="20" t="str">
        <f>IF(VLOOKUP(C1215,'Current OBD'!$B$6:$AL$2097,30,0)="Yes","6"," ")</f>
        <v>6</v>
      </c>
      <c r="M1215" s="20" t="str">
        <f>IF(VLOOKUP(C1215,'Current OBD'!$B$6:$AL$2097,31,0)="Yes","7"," ")</f>
        <v>7</v>
      </c>
      <c r="N1215" s="20" t="str">
        <f>IF(VLOOKUP(C1215,'Current OBD'!$B$6:$AL$2097,32,0)="Yes","8"," ")</f>
        <v>8</v>
      </c>
      <c r="O1215" s="20" t="str">
        <f>IF(VLOOKUP(C1215,'Current OBD'!$B$6:$AL$2097,33,0)="Yes","9"," ")</f>
        <v xml:space="preserve"> </v>
      </c>
      <c r="P1215" s="20" t="str">
        <f>IF(VLOOKUP(C1215,'Current OBD'!$B$6:$AL$2097,34,0)="Yes","10"," ")</f>
        <v xml:space="preserve"> </v>
      </c>
      <c r="Q1215" s="20" t="str">
        <f>IF(VLOOKUP(C1215,'Current OBD'!$B$6:$AL$2097,35,0)="Yes","11"," ")</f>
        <v xml:space="preserve"> </v>
      </c>
      <c r="R1215" s="20" t="str">
        <f>IF(VLOOKUP(C1215,'Current OBD'!$B$6:$AL$2097,36,0)="Yes","12"," ")</f>
        <v xml:space="preserve"> </v>
      </c>
      <c r="S1215" s="44">
        <v>138</v>
      </c>
      <c r="T1215" s="44">
        <v>0</v>
      </c>
      <c r="U1215" s="44">
        <v>217</v>
      </c>
      <c r="V1215" s="12">
        <f>S1215/U1215</f>
        <v>0.63594470046082952</v>
      </c>
      <c r="W1215" s="12">
        <f>T1215/U1215</f>
        <v>0</v>
      </c>
      <c r="X1215" s="12">
        <f t="shared" si="112"/>
        <v>0.63594470046082952</v>
      </c>
    </row>
    <row r="1216" spans="1:24">
      <c r="A1216" s="26" t="s">
        <v>74</v>
      </c>
      <c r="B1216" s="26" t="s">
        <v>3484</v>
      </c>
      <c r="C1216" s="10">
        <v>159423</v>
      </c>
      <c r="D1216" s="13" t="s">
        <v>3483</v>
      </c>
      <c r="E1216" s="19"/>
      <c r="F1216" s="19"/>
      <c r="G1216" s="19"/>
      <c r="H1216" s="19"/>
      <c r="I1216" s="19"/>
      <c r="J1216" s="19"/>
      <c r="K1216" s="19"/>
      <c r="L1216" s="19"/>
      <c r="M1216" s="19"/>
      <c r="N1216" s="19"/>
      <c r="O1216" s="19"/>
      <c r="P1216" s="19"/>
      <c r="Q1216" s="19"/>
      <c r="R1216" s="19"/>
      <c r="S1216" s="43">
        <v>196</v>
      </c>
      <c r="T1216" s="43">
        <v>0</v>
      </c>
      <c r="U1216" s="43">
        <v>269</v>
      </c>
      <c r="V1216" s="14"/>
      <c r="W1216" s="14"/>
      <c r="X1216" s="14">
        <f t="shared" si="112"/>
        <v>0.72862453531598514</v>
      </c>
    </row>
    <row r="1217" spans="1:24">
      <c r="A1217" s="17" t="str">
        <f>VLOOKUP(C1217,'Current OBD'!$B$6:$K$2098,4,0)</f>
        <v>Lewis</v>
      </c>
      <c r="B1217" s="17" t="str">
        <f>VLOOKUP(C1217,'Current OBD'!$B$6:$K$2098,3,0)</f>
        <v>21-301</v>
      </c>
      <c r="C1217" s="18">
        <v>661777</v>
      </c>
      <c r="D1217" s="8" t="s">
        <v>3485</v>
      </c>
      <c r="E1217" s="20" t="str">
        <f>IF(VLOOKUP(C1217,'Current OBD'!$B$6:$AL$2097,23,0)="Yes","PK"," ")</f>
        <v>PK</v>
      </c>
      <c r="F1217" s="20" t="str">
        <f>IF(VLOOKUP(C1217,'Current OBD'!$B$6:$AL$2097,24,0)="Yes","K"," ")</f>
        <v>K</v>
      </c>
      <c r="G1217" s="20" t="str">
        <f>IF(VLOOKUP(C1217,'Current OBD'!$B$6:$AL$2097,25,0)="Yes","1"," ")</f>
        <v>1</v>
      </c>
      <c r="H1217" s="20" t="str">
        <f>IF(VLOOKUP(C1217,'Current OBD'!$B$6:$AL$2097,26,0)="Yes","2"," ")</f>
        <v>2</v>
      </c>
      <c r="I1217" s="20" t="str">
        <f>IF(VLOOKUP(C1217,'Current OBD'!$B$6:$AL$2097,27,0)="Yes","3"," ")</f>
        <v>3</v>
      </c>
      <c r="J1217" s="20" t="str">
        <f>IF(VLOOKUP(C1217,'Current OBD'!$B$6:$AL$2097,28,0)="Yes","4"," ")</f>
        <v>4</v>
      </c>
      <c r="K1217" s="20" t="str">
        <f>IF(VLOOKUP(C1217,'Current OBD'!$B$6:$AL$2097,29,0)="Yes","5"," ")</f>
        <v>5</v>
      </c>
      <c r="L1217" s="20" t="str">
        <f>IF(VLOOKUP(C1217,'Current OBD'!$B$6:$AL$2097,30,0)="Yes","6"," ")</f>
        <v>6</v>
      </c>
      <c r="M1217" s="20" t="str">
        <f>IF(VLOOKUP(C1217,'Current OBD'!$B$6:$AL$2097,31,0)="Yes","7"," ")</f>
        <v>7</v>
      </c>
      <c r="N1217" s="20" t="str">
        <f>IF(VLOOKUP(C1217,'Current OBD'!$B$6:$AL$2097,32,0)="Yes","8"," ")</f>
        <v>8</v>
      </c>
      <c r="O1217" s="20" t="str">
        <f>IF(VLOOKUP(C1217,'Current OBD'!$B$6:$AL$2097,33,0)="Yes","9"," ")</f>
        <v>9</v>
      </c>
      <c r="P1217" s="20" t="str">
        <f>IF(VLOOKUP(C1217,'Current OBD'!$B$6:$AL$2097,34,0)="Yes","10"," ")</f>
        <v>10</v>
      </c>
      <c r="Q1217" s="20" t="str">
        <f>IF(VLOOKUP(C1217,'Current OBD'!$B$6:$AL$2097,35,0)="Yes","11"," ")</f>
        <v>11</v>
      </c>
      <c r="R1217" s="20" t="str">
        <f>IF(VLOOKUP(C1217,'Current OBD'!$B$6:$AL$2097,36,0)="Yes","12"," ")</f>
        <v>12</v>
      </c>
      <c r="S1217" s="44">
        <v>196</v>
      </c>
      <c r="T1217" s="44">
        <v>0</v>
      </c>
      <c r="U1217" s="44">
        <v>269</v>
      </c>
      <c r="V1217" s="12">
        <f>S1217/U1217</f>
        <v>0.72862453531598514</v>
      </c>
      <c r="W1217" s="12">
        <f>T1217/U1217</f>
        <v>0</v>
      </c>
      <c r="X1217" s="12">
        <f t="shared" ref="X1217:X1280" si="113">(S1217+T1217)/U1217</f>
        <v>0.72862453531598514</v>
      </c>
    </row>
    <row r="1218" spans="1:24">
      <c r="A1218" s="26" t="s">
        <v>74</v>
      </c>
      <c r="B1218" s="26" t="s">
        <v>765</v>
      </c>
      <c r="C1218" s="10">
        <v>159250</v>
      </c>
      <c r="D1218" s="13" t="s">
        <v>764</v>
      </c>
      <c r="E1218" s="19"/>
      <c r="F1218" s="19"/>
      <c r="G1218" s="19"/>
      <c r="H1218" s="19"/>
      <c r="I1218" s="19"/>
      <c r="J1218" s="19"/>
      <c r="K1218" s="19"/>
      <c r="L1218" s="19"/>
      <c r="M1218" s="19"/>
      <c r="N1218" s="19"/>
      <c r="O1218" s="19"/>
      <c r="P1218" s="19"/>
      <c r="Q1218" s="19"/>
      <c r="R1218" s="19"/>
      <c r="S1218" s="43">
        <v>1590</v>
      </c>
      <c r="T1218" s="43">
        <v>66</v>
      </c>
      <c r="U1218" s="43">
        <v>2974</v>
      </c>
      <c r="V1218" s="14"/>
      <c r="W1218" s="14"/>
      <c r="X1218" s="14">
        <f t="shared" si="113"/>
        <v>0.55682582380632151</v>
      </c>
    </row>
    <row r="1219" spans="1:24">
      <c r="A1219" s="17" t="str">
        <f>VLOOKUP(C1219,'Current OBD'!$B$6:$K$2098,4,0)</f>
        <v>Lewis</v>
      </c>
      <c r="B1219" s="17" t="str">
        <f>VLOOKUP(C1219,'Current OBD'!$B$6:$K$2098,3,0)</f>
        <v>21-302</v>
      </c>
      <c r="C1219" s="18">
        <v>665942</v>
      </c>
      <c r="D1219" s="8" t="s">
        <v>766</v>
      </c>
      <c r="E1219" s="20" t="str">
        <f>IF(VLOOKUP(C1219,'Current OBD'!$B$6:$AL$2097,23,0)="Yes","PK"," ")</f>
        <v xml:space="preserve"> </v>
      </c>
      <c r="F1219" s="20" t="str">
        <f>IF(VLOOKUP(C1219,'Current OBD'!$B$6:$AL$2097,24,0)="Yes","K"," ")</f>
        <v xml:space="preserve"> </v>
      </c>
      <c r="G1219" s="20" t="str">
        <f>IF(VLOOKUP(C1219,'Current OBD'!$B$6:$AL$2097,25,0)="Yes","1"," ")</f>
        <v xml:space="preserve"> </v>
      </c>
      <c r="H1219" s="20" t="str">
        <f>IF(VLOOKUP(C1219,'Current OBD'!$B$6:$AL$2097,26,0)="Yes","2"," ")</f>
        <v xml:space="preserve"> </v>
      </c>
      <c r="I1219" s="20" t="str">
        <f>IF(VLOOKUP(C1219,'Current OBD'!$B$6:$AL$2097,27,0)="Yes","3"," ")</f>
        <v xml:space="preserve"> </v>
      </c>
      <c r="J1219" s="20" t="str">
        <f>IF(VLOOKUP(C1219,'Current OBD'!$B$6:$AL$2097,28,0)="Yes","4"," ")</f>
        <v xml:space="preserve"> </v>
      </c>
      <c r="K1219" s="20" t="str">
        <f>IF(VLOOKUP(C1219,'Current OBD'!$B$6:$AL$2097,29,0)="Yes","5"," ")</f>
        <v xml:space="preserve"> </v>
      </c>
      <c r="L1219" s="20" t="str">
        <f>IF(VLOOKUP(C1219,'Current OBD'!$B$6:$AL$2097,30,0)="Yes","6"," ")</f>
        <v>6</v>
      </c>
      <c r="M1219" s="20" t="str">
        <f>IF(VLOOKUP(C1219,'Current OBD'!$B$6:$AL$2097,31,0)="Yes","7"," ")</f>
        <v>7</v>
      </c>
      <c r="N1219" s="20" t="str">
        <f>IF(VLOOKUP(C1219,'Current OBD'!$B$6:$AL$2097,32,0)="Yes","8"," ")</f>
        <v>8</v>
      </c>
      <c r="O1219" s="20" t="str">
        <f>IF(VLOOKUP(C1219,'Current OBD'!$B$6:$AL$2097,33,0)="Yes","9"," ")</f>
        <v xml:space="preserve"> </v>
      </c>
      <c r="P1219" s="20" t="str">
        <f>IF(VLOOKUP(C1219,'Current OBD'!$B$6:$AL$2097,34,0)="Yes","10"," ")</f>
        <v xml:space="preserve"> </v>
      </c>
      <c r="Q1219" s="20" t="str">
        <f>IF(VLOOKUP(C1219,'Current OBD'!$B$6:$AL$2097,35,0)="Yes","11"," ")</f>
        <v xml:space="preserve"> </v>
      </c>
      <c r="R1219" s="20" t="str">
        <f>IF(VLOOKUP(C1219,'Current OBD'!$B$6:$AL$2097,36,0)="Yes","12"," ")</f>
        <v xml:space="preserve"> </v>
      </c>
      <c r="S1219" s="44">
        <v>417</v>
      </c>
      <c r="T1219" s="44">
        <v>0</v>
      </c>
      <c r="U1219" s="44">
        <v>671</v>
      </c>
      <c r="V1219" s="12">
        <f>S1219/U1219</f>
        <v>0.6214605067064084</v>
      </c>
      <c r="W1219" s="12">
        <f>T1219/U1219</f>
        <v>0</v>
      </c>
      <c r="X1219" s="12">
        <f t="shared" si="113"/>
        <v>0.6214605067064084</v>
      </c>
    </row>
    <row r="1220" spans="1:24">
      <c r="A1220" s="17" t="str">
        <f>VLOOKUP(C1220,'Current OBD'!$B$6:$K$2098,4,0)</f>
        <v>Lewis</v>
      </c>
      <c r="B1220" s="17" t="str">
        <f>VLOOKUP(C1220,'Current OBD'!$B$6:$K$2098,3,0)</f>
        <v>21-302</v>
      </c>
      <c r="C1220" s="18">
        <v>685371</v>
      </c>
      <c r="D1220" s="8" t="s">
        <v>770</v>
      </c>
      <c r="E1220" s="20" t="str">
        <f>IF(VLOOKUP(C1220,'Current OBD'!$B$6:$AL$2097,23,0)="Yes","PK"," ")</f>
        <v>PK</v>
      </c>
      <c r="F1220" s="20" t="str">
        <f>IF(VLOOKUP(C1220,'Current OBD'!$B$6:$AL$2097,24,0)="Yes","K"," ")</f>
        <v>K</v>
      </c>
      <c r="G1220" s="20" t="str">
        <f>IF(VLOOKUP(C1220,'Current OBD'!$B$6:$AL$2097,25,0)="Yes","1"," ")</f>
        <v>1</v>
      </c>
      <c r="H1220" s="20" t="str">
        <f>IF(VLOOKUP(C1220,'Current OBD'!$B$6:$AL$2097,26,0)="Yes","2"," ")</f>
        <v>2</v>
      </c>
      <c r="I1220" s="20" t="str">
        <f>IF(VLOOKUP(C1220,'Current OBD'!$B$6:$AL$2097,27,0)="Yes","3"," ")</f>
        <v xml:space="preserve"> </v>
      </c>
      <c r="J1220" s="20" t="str">
        <f>IF(VLOOKUP(C1220,'Current OBD'!$B$6:$AL$2097,28,0)="Yes","4"," ")</f>
        <v xml:space="preserve"> </v>
      </c>
      <c r="K1220" s="20" t="str">
        <f>IF(VLOOKUP(C1220,'Current OBD'!$B$6:$AL$2097,29,0)="Yes","5"," ")</f>
        <v xml:space="preserve"> </v>
      </c>
      <c r="L1220" s="20" t="str">
        <f>IF(VLOOKUP(C1220,'Current OBD'!$B$6:$AL$2097,30,0)="Yes","6"," ")</f>
        <v xml:space="preserve"> </v>
      </c>
      <c r="M1220" s="20" t="str">
        <f>IF(VLOOKUP(C1220,'Current OBD'!$B$6:$AL$2097,31,0)="Yes","7"," ")</f>
        <v xml:space="preserve"> </v>
      </c>
      <c r="N1220" s="20" t="str">
        <f>IF(VLOOKUP(C1220,'Current OBD'!$B$6:$AL$2097,32,0)="Yes","8"," ")</f>
        <v xml:space="preserve"> </v>
      </c>
      <c r="O1220" s="20" t="str">
        <f>IF(VLOOKUP(C1220,'Current OBD'!$B$6:$AL$2097,33,0)="Yes","9"," ")</f>
        <v xml:space="preserve"> </v>
      </c>
      <c r="P1220" s="20" t="str">
        <f>IF(VLOOKUP(C1220,'Current OBD'!$B$6:$AL$2097,34,0)="Yes","10"," ")</f>
        <v xml:space="preserve"> </v>
      </c>
      <c r="Q1220" s="20" t="str">
        <f>IF(VLOOKUP(C1220,'Current OBD'!$B$6:$AL$2097,35,0)="Yes","11"," ")</f>
        <v xml:space="preserve"> </v>
      </c>
      <c r="R1220" s="20" t="str">
        <f>IF(VLOOKUP(C1220,'Current OBD'!$B$6:$AL$2097,36,0)="Yes","12"," ")</f>
        <v xml:space="preserve"> </v>
      </c>
      <c r="S1220" s="44">
        <v>430</v>
      </c>
      <c r="T1220" s="44">
        <v>0</v>
      </c>
      <c r="U1220" s="44">
        <v>627</v>
      </c>
      <c r="V1220" s="12">
        <f>S1220/U1220</f>
        <v>0.68580542264752786</v>
      </c>
      <c r="W1220" s="12">
        <f>T1220/U1220</f>
        <v>0</v>
      </c>
      <c r="X1220" s="12">
        <f t="shared" si="113"/>
        <v>0.68580542264752786</v>
      </c>
    </row>
    <row r="1221" spans="1:24">
      <c r="A1221" s="17" t="str">
        <f>VLOOKUP(C1221,'Current OBD'!$B$6:$K$2098,4,0)</f>
        <v>Lewis</v>
      </c>
      <c r="B1221" s="17" t="str">
        <f>VLOOKUP(C1221,'Current OBD'!$B$6:$K$2098,3,0)</f>
        <v>21-302</v>
      </c>
      <c r="C1221" s="18">
        <v>683593</v>
      </c>
      <c r="D1221" s="8" t="s">
        <v>772</v>
      </c>
      <c r="E1221" s="20" t="str">
        <f>IF(VLOOKUP(C1221,'Current OBD'!$B$6:$AL$2097,23,0)="Yes","PK"," ")</f>
        <v xml:space="preserve"> </v>
      </c>
      <c r="F1221" s="20" t="str">
        <f>IF(VLOOKUP(C1221,'Current OBD'!$B$6:$AL$2097,24,0)="Yes","K"," ")</f>
        <v xml:space="preserve"> </v>
      </c>
      <c r="G1221" s="20" t="str">
        <f>IF(VLOOKUP(C1221,'Current OBD'!$B$6:$AL$2097,25,0)="Yes","1"," ")</f>
        <v xml:space="preserve"> </v>
      </c>
      <c r="H1221" s="20" t="str">
        <f>IF(VLOOKUP(C1221,'Current OBD'!$B$6:$AL$2097,26,0)="Yes","2"," ")</f>
        <v xml:space="preserve"> </v>
      </c>
      <c r="I1221" s="20" t="str">
        <f>IF(VLOOKUP(C1221,'Current OBD'!$B$6:$AL$2097,27,0)="Yes","3"," ")</f>
        <v xml:space="preserve"> </v>
      </c>
      <c r="J1221" s="20" t="str">
        <f>IF(VLOOKUP(C1221,'Current OBD'!$B$6:$AL$2097,28,0)="Yes","4"," ")</f>
        <v xml:space="preserve"> </v>
      </c>
      <c r="K1221" s="20" t="str">
        <f>IF(VLOOKUP(C1221,'Current OBD'!$B$6:$AL$2097,29,0)="Yes","5"," ")</f>
        <v xml:space="preserve"> </v>
      </c>
      <c r="L1221" s="20" t="str">
        <f>IF(VLOOKUP(C1221,'Current OBD'!$B$6:$AL$2097,30,0)="Yes","6"," ")</f>
        <v xml:space="preserve"> </v>
      </c>
      <c r="M1221" s="20" t="str">
        <f>IF(VLOOKUP(C1221,'Current OBD'!$B$6:$AL$2097,31,0)="Yes","7"," ")</f>
        <v xml:space="preserve"> </v>
      </c>
      <c r="N1221" s="20" t="str">
        <f>IF(VLOOKUP(C1221,'Current OBD'!$B$6:$AL$2097,32,0)="Yes","8"," ")</f>
        <v xml:space="preserve"> </v>
      </c>
      <c r="O1221" s="20" t="str">
        <f>IF(VLOOKUP(C1221,'Current OBD'!$B$6:$AL$2097,33,0)="Yes","9"," ")</f>
        <v>9</v>
      </c>
      <c r="P1221" s="20" t="str">
        <f>IF(VLOOKUP(C1221,'Current OBD'!$B$6:$AL$2097,34,0)="Yes","10"," ")</f>
        <v>10</v>
      </c>
      <c r="Q1221" s="20" t="str">
        <f>IF(VLOOKUP(C1221,'Current OBD'!$B$6:$AL$2097,35,0)="Yes","11"," ")</f>
        <v>11</v>
      </c>
      <c r="R1221" s="20" t="str">
        <f>IF(VLOOKUP(C1221,'Current OBD'!$B$6:$AL$2097,36,0)="Yes","12"," ")</f>
        <v>12</v>
      </c>
      <c r="S1221" s="44">
        <v>40</v>
      </c>
      <c r="T1221" s="44">
        <v>0</v>
      </c>
      <c r="U1221" s="44">
        <v>40</v>
      </c>
      <c r="V1221" s="12">
        <f>S1221/U1221</f>
        <v>1</v>
      </c>
      <c r="W1221" s="12">
        <f>T1221/U1221</f>
        <v>0</v>
      </c>
      <c r="X1221" s="12">
        <f t="shared" si="113"/>
        <v>1</v>
      </c>
    </row>
    <row r="1222" spans="1:24">
      <c r="A1222" s="17" t="str">
        <f>VLOOKUP(C1222,'Current OBD'!$B$6:$K$2098,4,0)</f>
        <v>Lewis</v>
      </c>
      <c r="B1222" s="17" t="str">
        <f>VLOOKUP(C1222,'Current OBD'!$B$6:$K$2098,3,0)</f>
        <v>21-302</v>
      </c>
      <c r="C1222" s="18">
        <v>685372</v>
      </c>
      <c r="D1222" s="8" t="s">
        <v>774</v>
      </c>
      <c r="E1222" s="20" t="str">
        <f>IF(VLOOKUP(C1222,'Current OBD'!$B$6:$AL$2097,23,0)="Yes","PK"," ")</f>
        <v xml:space="preserve"> </v>
      </c>
      <c r="F1222" s="20" t="str">
        <f>IF(VLOOKUP(C1222,'Current OBD'!$B$6:$AL$2097,24,0)="Yes","K"," ")</f>
        <v xml:space="preserve"> </v>
      </c>
      <c r="G1222" s="20" t="str">
        <f>IF(VLOOKUP(C1222,'Current OBD'!$B$6:$AL$2097,25,0)="Yes","1"," ")</f>
        <v xml:space="preserve"> </v>
      </c>
      <c r="H1222" s="20" t="str">
        <f>IF(VLOOKUP(C1222,'Current OBD'!$B$6:$AL$2097,26,0)="Yes","2"," ")</f>
        <v xml:space="preserve"> </v>
      </c>
      <c r="I1222" s="20" t="str">
        <f>IF(VLOOKUP(C1222,'Current OBD'!$B$6:$AL$2097,27,0)="Yes","3"," ")</f>
        <v>3</v>
      </c>
      <c r="J1222" s="20" t="str">
        <f>IF(VLOOKUP(C1222,'Current OBD'!$B$6:$AL$2097,28,0)="Yes","4"," ")</f>
        <v>4</v>
      </c>
      <c r="K1222" s="20" t="str">
        <f>IF(VLOOKUP(C1222,'Current OBD'!$B$6:$AL$2097,29,0)="Yes","5"," ")</f>
        <v>5</v>
      </c>
      <c r="L1222" s="20" t="str">
        <f>IF(VLOOKUP(C1222,'Current OBD'!$B$6:$AL$2097,30,0)="Yes","6"," ")</f>
        <v xml:space="preserve"> </v>
      </c>
      <c r="M1222" s="20" t="str">
        <f>IF(VLOOKUP(C1222,'Current OBD'!$B$6:$AL$2097,31,0)="Yes","7"," ")</f>
        <v xml:space="preserve"> </v>
      </c>
      <c r="N1222" s="20" t="str">
        <f>IF(VLOOKUP(C1222,'Current OBD'!$B$6:$AL$2097,32,0)="Yes","8"," ")</f>
        <v xml:space="preserve"> </v>
      </c>
      <c r="O1222" s="20" t="str">
        <f>IF(VLOOKUP(C1222,'Current OBD'!$B$6:$AL$2097,33,0)="Yes","9"," ")</f>
        <v xml:space="preserve"> </v>
      </c>
      <c r="P1222" s="20" t="str">
        <f>IF(VLOOKUP(C1222,'Current OBD'!$B$6:$AL$2097,34,0)="Yes","10"," ")</f>
        <v xml:space="preserve"> </v>
      </c>
      <c r="Q1222" s="20" t="str">
        <f>IF(VLOOKUP(C1222,'Current OBD'!$B$6:$AL$2097,35,0)="Yes","11"," ")</f>
        <v xml:space="preserve"> </v>
      </c>
      <c r="R1222" s="20" t="str">
        <f>IF(VLOOKUP(C1222,'Current OBD'!$B$6:$AL$2097,36,0)="Yes","12"," ")</f>
        <v xml:space="preserve"> </v>
      </c>
      <c r="S1222" s="44">
        <v>426</v>
      </c>
      <c r="T1222" s="44">
        <v>0</v>
      </c>
      <c r="U1222" s="44">
        <v>661</v>
      </c>
      <c r="V1222" s="12">
        <f>S1222/U1222</f>
        <v>0.64447806354009074</v>
      </c>
      <c r="W1222" s="12">
        <f>T1222/U1222</f>
        <v>0</v>
      </c>
      <c r="X1222" s="12">
        <f t="shared" si="113"/>
        <v>0.64447806354009074</v>
      </c>
    </row>
    <row r="1223" spans="1:24">
      <c r="A1223" s="17" t="str">
        <f>VLOOKUP(C1223,'Current OBD'!$B$6:$K$2098,4,0)</f>
        <v>Lewis</v>
      </c>
      <c r="B1223" s="17" t="str">
        <f>VLOOKUP(C1223,'Current OBD'!$B$6:$K$2098,3,0)</f>
        <v>21-302</v>
      </c>
      <c r="C1223" s="18">
        <v>661783</v>
      </c>
      <c r="D1223" s="8" t="s">
        <v>776</v>
      </c>
      <c r="E1223" s="20" t="str">
        <f>IF(VLOOKUP(C1223,'Current OBD'!$B$6:$AL$2097,23,0)="Yes","PK"," ")</f>
        <v xml:space="preserve"> </v>
      </c>
      <c r="F1223" s="20" t="str">
        <f>IF(VLOOKUP(C1223,'Current OBD'!$B$6:$AL$2097,24,0)="Yes","K"," ")</f>
        <v xml:space="preserve"> </v>
      </c>
      <c r="G1223" s="20" t="str">
        <f>IF(VLOOKUP(C1223,'Current OBD'!$B$6:$AL$2097,25,0)="Yes","1"," ")</f>
        <v xml:space="preserve"> </v>
      </c>
      <c r="H1223" s="20" t="str">
        <f>IF(VLOOKUP(C1223,'Current OBD'!$B$6:$AL$2097,26,0)="Yes","2"," ")</f>
        <v xml:space="preserve"> </v>
      </c>
      <c r="I1223" s="20" t="str">
        <f>IF(VLOOKUP(C1223,'Current OBD'!$B$6:$AL$2097,27,0)="Yes","3"," ")</f>
        <v xml:space="preserve"> </v>
      </c>
      <c r="J1223" s="20" t="str">
        <f>IF(VLOOKUP(C1223,'Current OBD'!$B$6:$AL$2097,28,0)="Yes","4"," ")</f>
        <v xml:space="preserve"> </v>
      </c>
      <c r="K1223" s="20" t="str">
        <f>IF(VLOOKUP(C1223,'Current OBD'!$B$6:$AL$2097,29,0)="Yes","5"," ")</f>
        <v xml:space="preserve"> </v>
      </c>
      <c r="L1223" s="20" t="str">
        <f>IF(VLOOKUP(C1223,'Current OBD'!$B$6:$AL$2097,30,0)="Yes","6"," ")</f>
        <v xml:space="preserve"> </v>
      </c>
      <c r="M1223" s="20" t="str">
        <f>IF(VLOOKUP(C1223,'Current OBD'!$B$6:$AL$2097,31,0)="Yes","7"," ")</f>
        <v xml:space="preserve"> </v>
      </c>
      <c r="N1223" s="20" t="str">
        <f>IF(VLOOKUP(C1223,'Current OBD'!$B$6:$AL$2097,32,0)="Yes","8"," ")</f>
        <v xml:space="preserve"> </v>
      </c>
      <c r="O1223" s="20" t="str">
        <f>IF(VLOOKUP(C1223,'Current OBD'!$B$6:$AL$2097,33,0)="Yes","9"," ")</f>
        <v>9</v>
      </c>
      <c r="P1223" s="20" t="str">
        <f>IF(VLOOKUP(C1223,'Current OBD'!$B$6:$AL$2097,34,0)="Yes","10"," ")</f>
        <v>10</v>
      </c>
      <c r="Q1223" s="20" t="str">
        <f>IF(VLOOKUP(C1223,'Current OBD'!$B$6:$AL$2097,35,0)="Yes","11"," ")</f>
        <v>11</v>
      </c>
      <c r="R1223" s="20" t="str">
        <f>IF(VLOOKUP(C1223,'Current OBD'!$B$6:$AL$2097,36,0)="Yes","12"," ")</f>
        <v>12</v>
      </c>
      <c r="S1223" s="44">
        <v>277</v>
      </c>
      <c r="T1223" s="44">
        <v>66</v>
      </c>
      <c r="U1223" s="44">
        <v>975</v>
      </c>
      <c r="V1223" s="12">
        <f>S1223/U1223</f>
        <v>0.28410256410256413</v>
      </c>
      <c r="W1223" s="12">
        <f>T1223/U1223</f>
        <v>6.7692307692307691E-2</v>
      </c>
      <c r="X1223" s="12">
        <f t="shared" si="113"/>
        <v>0.35179487179487179</v>
      </c>
    </row>
    <row r="1224" spans="1:24">
      <c r="A1224" s="26" t="s">
        <v>74</v>
      </c>
      <c r="B1224" s="26" t="s">
        <v>5388</v>
      </c>
      <c r="C1224" s="10">
        <v>159435</v>
      </c>
      <c r="D1224" s="13" t="s">
        <v>5387</v>
      </c>
      <c r="E1224" s="19"/>
      <c r="F1224" s="19"/>
      <c r="G1224" s="19"/>
      <c r="H1224" s="19"/>
      <c r="I1224" s="19"/>
      <c r="J1224" s="19"/>
      <c r="K1224" s="19"/>
      <c r="L1224" s="19"/>
      <c r="M1224" s="19"/>
      <c r="N1224" s="19"/>
      <c r="O1224" s="19"/>
      <c r="P1224" s="19"/>
      <c r="Q1224" s="19"/>
      <c r="R1224" s="19"/>
      <c r="S1224" s="43">
        <v>347</v>
      </c>
      <c r="T1224" s="43">
        <v>0</v>
      </c>
      <c r="U1224" s="43">
        <v>376</v>
      </c>
      <c r="V1224" s="14"/>
      <c r="W1224" s="14"/>
      <c r="X1224" s="14">
        <f t="shared" si="113"/>
        <v>0.9228723404255319</v>
      </c>
    </row>
    <row r="1225" spans="1:24">
      <c r="A1225" s="17" t="str">
        <f>VLOOKUP(C1225,'Current OBD'!$B$6:$K$2098,4,0)</f>
        <v>Lewis</v>
      </c>
      <c r="B1225" s="17" t="str">
        <f>VLOOKUP(C1225,'Current OBD'!$B$6:$K$2098,3,0)</f>
        <v>21-303</v>
      </c>
      <c r="C1225" s="18">
        <v>663482</v>
      </c>
      <c r="D1225" s="8" t="s">
        <v>5389</v>
      </c>
      <c r="E1225" s="20" t="str">
        <f>IF(VLOOKUP(C1225,'Current OBD'!$B$6:$AL$2097,23,0)="Yes","PK"," ")</f>
        <v>PK</v>
      </c>
      <c r="F1225" s="20" t="str">
        <f>IF(VLOOKUP(C1225,'Current OBD'!$B$6:$AL$2097,24,0)="Yes","K"," ")</f>
        <v>K</v>
      </c>
      <c r="G1225" s="20" t="str">
        <f>IF(VLOOKUP(C1225,'Current OBD'!$B$6:$AL$2097,25,0)="Yes","1"," ")</f>
        <v>1</v>
      </c>
      <c r="H1225" s="20" t="str">
        <f>IF(VLOOKUP(C1225,'Current OBD'!$B$6:$AL$2097,26,0)="Yes","2"," ")</f>
        <v>2</v>
      </c>
      <c r="I1225" s="20" t="str">
        <f>IF(VLOOKUP(C1225,'Current OBD'!$B$6:$AL$2097,27,0)="Yes","3"," ")</f>
        <v>3</v>
      </c>
      <c r="J1225" s="20" t="str">
        <f>IF(VLOOKUP(C1225,'Current OBD'!$B$6:$AL$2097,28,0)="Yes","4"," ")</f>
        <v>4</v>
      </c>
      <c r="K1225" s="20" t="str">
        <f>IF(VLOOKUP(C1225,'Current OBD'!$B$6:$AL$2097,29,0)="Yes","5"," ")</f>
        <v>5</v>
      </c>
      <c r="L1225" s="20" t="str">
        <f>IF(VLOOKUP(C1225,'Current OBD'!$B$6:$AL$2097,30,0)="Yes","6"," ")</f>
        <v>6</v>
      </c>
      <c r="M1225" s="20" t="str">
        <f>IF(VLOOKUP(C1225,'Current OBD'!$B$6:$AL$2097,31,0)="Yes","7"," ")</f>
        <v xml:space="preserve"> </v>
      </c>
      <c r="N1225" s="20" t="str">
        <f>IF(VLOOKUP(C1225,'Current OBD'!$B$6:$AL$2097,32,0)="Yes","8"," ")</f>
        <v xml:space="preserve"> </v>
      </c>
      <c r="O1225" s="20" t="str">
        <f>IF(VLOOKUP(C1225,'Current OBD'!$B$6:$AL$2097,33,0)="Yes","9"," ")</f>
        <v xml:space="preserve"> </v>
      </c>
      <c r="P1225" s="20" t="str">
        <f>IF(VLOOKUP(C1225,'Current OBD'!$B$6:$AL$2097,34,0)="Yes","10"," ")</f>
        <v xml:space="preserve"> </v>
      </c>
      <c r="Q1225" s="20" t="str">
        <f>IF(VLOOKUP(C1225,'Current OBD'!$B$6:$AL$2097,35,0)="Yes","11"," ")</f>
        <v xml:space="preserve"> </v>
      </c>
      <c r="R1225" s="20" t="str">
        <f>IF(VLOOKUP(C1225,'Current OBD'!$B$6:$AL$2097,36,0)="Yes","12"," ")</f>
        <v xml:space="preserve"> </v>
      </c>
      <c r="S1225" s="44">
        <v>224</v>
      </c>
      <c r="T1225" s="44">
        <v>0</v>
      </c>
      <c r="U1225" s="44">
        <v>231</v>
      </c>
      <c r="V1225" s="12">
        <f>S1225/U1225</f>
        <v>0.96969696969696972</v>
      </c>
      <c r="W1225" s="12">
        <f>T1225/U1225</f>
        <v>0</v>
      </c>
      <c r="X1225" s="12">
        <f t="shared" si="113"/>
        <v>0.96969696969696972</v>
      </c>
    </row>
    <row r="1226" spans="1:24">
      <c r="A1226" s="17" t="str">
        <f>VLOOKUP(C1226,'Current OBD'!$B$6:$K$2098,4,0)</f>
        <v>Lewis</v>
      </c>
      <c r="B1226" s="17" t="str">
        <f>VLOOKUP(C1226,'Current OBD'!$B$6:$K$2098,3,0)</f>
        <v>21-303</v>
      </c>
      <c r="C1226" s="18">
        <v>661787</v>
      </c>
      <c r="D1226" s="8" t="s">
        <v>5392</v>
      </c>
      <c r="E1226" s="20" t="str">
        <f>IF(VLOOKUP(C1226,'Current OBD'!$B$6:$AL$2097,23,0)="Yes","PK"," ")</f>
        <v xml:space="preserve"> </v>
      </c>
      <c r="F1226" s="20" t="str">
        <f>IF(VLOOKUP(C1226,'Current OBD'!$B$6:$AL$2097,24,0)="Yes","K"," ")</f>
        <v xml:space="preserve"> </v>
      </c>
      <c r="G1226" s="20" t="str">
        <f>IF(VLOOKUP(C1226,'Current OBD'!$B$6:$AL$2097,25,0)="Yes","1"," ")</f>
        <v xml:space="preserve"> </v>
      </c>
      <c r="H1226" s="20" t="str">
        <f>IF(VLOOKUP(C1226,'Current OBD'!$B$6:$AL$2097,26,0)="Yes","2"," ")</f>
        <v xml:space="preserve"> </v>
      </c>
      <c r="I1226" s="20" t="str">
        <f>IF(VLOOKUP(C1226,'Current OBD'!$B$6:$AL$2097,27,0)="Yes","3"," ")</f>
        <v xml:space="preserve"> </v>
      </c>
      <c r="J1226" s="20" t="str">
        <f>IF(VLOOKUP(C1226,'Current OBD'!$B$6:$AL$2097,28,0)="Yes","4"," ")</f>
        <v xml:space="preserve"> </v>
      </c>
      <c r="K1226" s="20" t="str">
        <f>IF(VLOOKUP(C1226,'Current OBD'!$B$6:$AL$2097,29,0)="Yes","5"," ")</f>
        <v xml:space="preserve"> </v>
      </c>
      <c r="L1226" s="20" t="str">
        <f>IF(VLOOKUP(C1226,'Current OBD'!$B$6:$AL$2097,30,0)="Yes","6"," ")</f>
        <v xml:space="preserve"> </v>
      </c>
      <c r="M1226" s="20" t="str">
        <f>IF(VLOOKUP(C1226,'Current OBD'!$B$6:$AL$2097,31,0)="Yes","7"," ")</f>
        <v>7</v>
      </c>
      <c r="N1226" s="20" t="str">
        <f>IF(VLOOKUP(C1226,'Current OBD'!$B$6:$AL$2097,32,0)="Yes","8"," ")</f>
        <v>8</v>
      </c>
      <c r="O1226" s="20" t="str">
        <f>IF(VLOOKUP(C1226,'Current OBD'!$B$6:$AL$2097,33,0)="Yes","9"," ")</f>
        <v>9</v>
      </c>
      <c r="P1226" s="20" t="str">
        <f>IF(VLOOKUP(C1226,'Current OBD'!$B$6:$AL$2097,34,0)="Yes","10"," ")</f>
        <v>10</v>
      </c>
      <c r="Q1226" s="20" t="str">
        <f>IF(VLOOKUP(C1226,'Current OBD'!$B$6:$AL$2097,35,0)="Yes","11"," ")</f>
        <v>11</v>
      </c>
      <c r="R1226" s="20" t="str">
        <f>IF(VLOOKUP(C1226,'Current OBD'!$B$6:$AL$2097,36,0)="Yes","12"," ")</f>
        <v>12</v>
      </c>
      <c r="S1226" s="44">
        <v>123</v>
      </c>
      <c r="T1226" s="44">
        <v>0</v>
      </c>
      <c r="U1226" s="44">
        <v>145</v>
      </c>
      <c r="V1226" s="12">
        <f>S1226/U1226</f>
        <v>0.84827586206896555</v>
      </c>
      <c r="W1226" s="12">
        <f>T1226/U1226</f>
        <v>0</v>
      </c>
      <c r="X1226" s="12">
        <f t="shared" si="113"/>
        <v>0.84827586206896555</v>
      </c>
    </row>
    <row r="1227" spans="1:24">
      <c r="A1227" s="26" t="s">
        <v>74</v>
      </c>
      <c r="B1227" s="26" t="s">
        <v>747</v>
      </c>
      <c r="C1227" s="10">
        <v>160060</v>
      </c>
      <c r="D1227" s="13" t="s">
        <v>746</v>
      </c>
      <c r="E1227" s="19"/>
      <c r="F1227" s="19"/>
      <c r="G1227" s="19"/>
      <c r="H1227" s="19"/>
      <c r="I1227" s="19"/>
      <c r="J1227" s="19"/>
      <c r="K1227" s="19"/>
      <c r="L1227" s="19"/>
      <c r="M1227" s="19"/>
      <c r="N1227" s="19"/>
      <c r="O1227" s="19"/>
      <c r="P1227" s="19"/>
      <c r="Q1227" s="19"/>
      <c r="R1227" s="19"/>
      <c r="S1227" s="43">
        <v>3315</v>
      </c>
      <c r="T1227" s="43">
        <v>0</v>
      </c>
      <c r="U1227" s="43">
        <v>3483</v>
      </c>
      <c r="V1227" s="14"/>
      <c r="W1227" s="14"/>
      <c r="X1227" s="14">
        <f t="shared" si="113"/>
        <v>0.95176571920757969</v>
      </c>
    </row>
    <row r="1228" spans="1:24">
      <c r="A1228" s="17" t="str">
        <f>VLOOKUP(C1228,'Current OBD'!$B$6:$K$2098,4,0)</f>
        <v>Lewis</v>
      </c>
      <c r="B1228" s="17" t="str">
        <f>VLOOKUP(C1228,'Current OBD'!$B$6:$K$2098,3,0)</f>
        <v>21-401</v>
      </c>
      <c r="C1228" s="18">
        <v>664722</v>
      </c>
      <c r="D1228" s="8" t="s">
        <v>748</v>
      </c>
      <c r="E1228" s="20" t="str">
        <f>IF(VLOOKUP(C1228,'Current OBD'!$B$6:$AL$2097,23,0)="Yes","PK"," ")</f>
        <v xml:space="preserve"> </v>
      </c>
      <c r="F1228" s="20" t="str">
        <f>IF(VLOOKUP(C1228,'Current OBD'!$B$6:$AL$2097,24,0)="Yes","K"," ")</f>
        <v xml:space="preserve"> </v>
      </c>
      <c r="G1228" s="20" t="str">
        <f>IF(VLOOKUP(C1228,'Current OBD'!$B$6:$AL$2097,25,0)="Yes","1"," ")</f>
        <v xml:space="preserve"> </v>
      </c>
      <c r="H1228" s="20" t="str">
        <f>IF(VLOOKUP(C1228,'Current OBD'!$B$6:$AL$2097,26,0)="Yes","2"," ")</f>
        <v xml:space="preserve"> </v>
      </c>
      <c r="I1228" s="20" t="str">
        <f>IF(VLOOKUP(C1228,'Current OBD'!$B$6:$AL$2097,27,0)="Yes","3"," ")</f>
        <v xml:space="preserve"> </v>
      </c>
      <c r="J1228" s="20" t="str">
        <f>IF(VLOOKUP(C1228,'Current OBD'!$B$6:$AL$2097,28,0)="Yes","4"," ")</f>
        <v xml:space="preserve"> </v>
      </c>
      <c r="K1228" s="20" t="str">
        <f>IF(VLOOKUP(C1228,'Current OBD'!$B$6:$AL$2097,29,0)="Yes","5"," ")</f>
        <v xml:space="preserve"> </v>
      </c>
      <c r="L1228" s="20" t="str">
        <f>IF(VLOOKUP(C1228,'Current OBD'!$B$6:$AL$2097,30,0)="Yes","6"," ")</f>
        <v xml:space="preserve"> </v>
      </c>
      <c r="M1228" s="20" t="str">
        <f>IF(VLOOKUP(C1228,'Current OBD'!$B$6:$AL$2097,31,0)="Yes","7"," ")</f>
        <v xml:space="preserve"> </v>
      </c>
      <c r="N1228" s="20" t="str">
        <f>IF(VLOOKUP(C1228,'Current OBD'!$B$6:$AL$2097,32,0)="Yes","8"," ")</f>
        <v xml:space="preserve"> </v>
      </c>
      <c r="O1228" s="20" t="str">
        <f>IF(VLOOKUP(C1228,'Current OBD'!$B$6:$AL$2097,33,0)="Yes","9"," ")</f>
        <v>9</v>
      </c>
      <c r="P1228" s="20" t="str">
        <f>IF(VLOOKUP(C1228,'Current OBD'!$B$6:$AL$2097,34,0)="Yes","10"," ")</f>
        <v>10</v>
      </c>
      <c r="Q1228" s="20" t="str">
        <f>IF(VLOOKUP(C1228,'Current OBD'!$B$6:$AL$2097,35,0)="Yes","11"," ")</f>
        <v>11</v>
      </c>
      <c r="R1228" s="20" t="str">
        <f>IF(VLOOKUP(C1228,'Current OBD'!$B$6:$AL$2097,36,0)="Yes","12"," ")</f>
        <v>12</v>
      </c>
      <c r="S1228" s="44">
        <v>880</v>
      </c>
      <c r="T1228" s="44">
        <v>0</v>
      </c>
      <c r="U1228" s="44">
        <v>1013</v>
      </c>
      <c r="V1228" s="12">
        <f t="shared" ref="V1228:V1235" si="114">S1228/U1228</f>
        <v>0.86870681145113526</v>
      </c>
      <c r="W1228" s="12">
        <f t="shared" ref="W1228:W1235" si="115">T1228/U1228</f>
        <v>0</v>
      </c>
      <c r="X1228" s="12">
        <f t="shared" si="113"/>
        <v>0.86870681145113526</v>
      </c>
    </row>
    <row r="1229" spans="1:24">
      <c r="A1229" s="17" t="str">
        <f>VLOOKUP(C1229,'Current OBD'!$B$6:$K$2098,4,0)</f>
        <v>Lewis</v>
      </c>
      <c r="B1229" s="17" t="str">
        <f>VLOOKUP(C1229,'Current OBD'!$B$6:$K$2098,3,0)</f>
        <v>21-401</v>
      </c>
      <c r="C1229" s="18">
        <v>661789</v>
      </c>
      <c r="D1229" s="8" t="s">
        <v>752</v>
      </c>
      <c r="E1229" s="20" t="str">
        <f>IF(VLOOKUP(C1229,'Current OBD'!$B$6:$AL$2097,23,0)="Yes","PK"," ")</f>
        <v xml:space="preserve"> </v>
      </c>
      <c r="F1229" s="20" t="str">
        <f>IF(VLOOKUP(C1229,'Current OBD'!$B$6:$AL$2097,24,0)="Yes","K"," ")</f>
        <v xml:space="preserve"> </v>
      </c>
      <c r="G1229" s="20" t="str">
        <f>IF(VLOOKUP(C1229,'Current OBD'!$B$6:$AL$2097,25,0)="Yes","1"," ")</f>
        <v xml:space="preserve"> </v>
      </c>
      <c r="H1229" s="20" t="str">
        <f>IF(VLOOKUP(C1229,'Current OBD'!$B$6:$AL$2097,26,0)="Yes","2"," ")</f>
        <v xml:space="preserve"> </v>
      </c>
      <c r="I1229" s="20" t="str">
        <f>IF(VLOOKUP(C1229,'Current OBD'!$B$6:$AL$2097,27,0)="Yes","3"," ")</f>
        <v xml:space="preserve"> </v>
      </c>
      <c r="J1229" s="20" t="str">
        <f>IF(VLOOKUP(C1229,'Current OBD'!$B$6:$AL$2097,28,0)="Yes","4"," ")</f>
        <v xml:space="preserve"> </v>
      </c>
      <c r="K1229" s="20" t="str">
        <f>IF(VLOOKUP(C1229,'Current OBD'!$B$6:$AL$2097,29,0)="Yes","5"," ")</f>
        <v xml:space="preserve"> </v>
      </c>
      <c r="L1229" s="20" t="str">
        <f>IF(VLOOKUP(C1229,'Current OBD'!$B$6:$AL$2097,30,0)="Yes","6"," ")</f>
        <v xml:space="preserve"> </v>
      </c>
      <c r="M1229" s="20" t="str">
        <f>IF(VLOOKUP(C1229,'Current OBD'!$B$6:$AL$2097,31,0)="Yes","7"," ")</f>
        <v>7</v>
      </c>
      <c r="N1229" s="20" t="str">
        <f>IF(VLOOKUP(C1229,'Current OBD'!$B$6:$AL$2097,32,0)="Yes","8"," ")</f>
        <v>8</v>
      </c>
      <c r="O1229" s="20" t="str">
        <f>IF(VLOOKUP(C1229,'Current OBD'!$B$6:$AL$2097,33,0)="Yes","9"," ")</f>
        <v xml:space="preserve"> </v>
      </c>
      <c r="P1229" s="20" t="str">
        <f>IF(VLOOKUP(C1229,'Current OBD'!$B$6:$AL$2097,34,0)="Yes","10"," ")</f>
        <v xml:space="preserve"> </v>
      </c>
      <c r="Q1229" s="20" t="str">
        <f>IF(VLOOKUP(C1229,'Current OBD'!$B$6:$AL$2097,35,0)="Yes","11"," ")</f>
        <v xml:space="preserve"> </v>
      </c>
      <c r="R1229" s="20" t="str">
        <f>IF(VLOOKUP(C1229,'Current OBD'!$B$6:$AL$2097,36,0)="Yes","12"," ")</f>
        <v xml:space="preserve"> </v>
      </c>
      <c r="S1229" s="44">
        <v>560</v>
      </c>
      <c r="T1229" s="44">
        <v>0</v>
      </c>
      <c r="U1229" s="44">
        <v>568</v>
      </c>
      <c r="V1229" s="12">
        <f t="shared" si="114"/>
        <v>0.9859154929577465</v>
      </c>
      <c r="W1229" s="12">
        <f t="shared" si="115"/>
        <v>0</v>
      </c>
      <c r="X1229" s="12">
        <f t="shared" si="113"/>
        <v>0.9859154929577465</v>
      </c>
    </row>
    <row r="1230" spans="1:24">
      <c r="A1230" s="17" t="str">
        <f>VLOOKUP(C1230,'Current OBD'!$B$6:$K$2098,4,0)</f>
        <v>Lewis</v>
      </c>
      <c r="B1230" s="17" t="str">
        <f>VLOOKUP(C1230,'Current OBD'!$B$6:$K$2098,3,0)</f>
        <v>21-401</v>
      </c>
      <c r="C1230" s="18">
        <v>661792</v>
      </c>
      <c r="D1230" s="8" t="s">
        <v>559</v>
      </c>
      <c r="E1230" s="20" t="str">
        <f>IF(VLOOKUP(C1230,'Current OBD'!$B$6:$AL$2097,23,0)="Yes","PK"," ")</f>
        <v xml:space="preserve"> </v>
      </c>
      <c r="F1230" s="20" t="str">
        <f>IF(VLOOKUP(C1230,'Current OBD'!$B$6:$AL$2097,24,0)="Yes","K"," ")</f>
        <v>K</v>
      </c>
      <c r="G1230" s="20" t="str">
        <f>IF(VLOOKUP(C1230,'Current OBD'!$B$6:$AL$2097,25,0)="Yes","1"," ")</f>
        <v>1</v>
      </c>
      <c r="H1230" s="20" t="str">
        <f>IF(VLOOKUP(C1230,'Current OBD'!$B$6:$AL$2097,26,0)="Yes","2"," ")</f>
        <v>2</v>
      </c>
      <c r="I1230" s="20" t="str">
        <f>IF(VLOOKUP(C1230,'Current OBD'!$B$6:$AL$2097,27,0)="Yes","3"," ")</f>
        <v>3</v>
      </c>
      <c r="J1230" s="20" t="str">
        <f>IF(VLOOKUP(C1230,'Current OBD'!$B$6:$AL$2097,28,0)="Yes","4"," ")</f>
        <v>4</v>
      </c>
      <c r="K1230" s="20" t="str">
        <f>IF(VLOOKUP(C1230,'Current OBD'!$B$6:$AL$2097,29,0)="Yes","5"," ")</f>
        <v>5</v>
      </c>
      <c r="L1230" s="20" t="str">
        <f>IF(VLOOKUP(C1230,'Current OBD'!$B$6:$AL$2097,30,0)="Yes","6"," ")</f>
        <v>6</v>
      </c>
      <c r="M1230" s="20" t="str">
        <f>IF(VLOOKUP(C1230,'Current OBD'!$B$6:$AL$2097,31,0)="Yes","7"," ")</f>
        <v xml:space="preserve"> </v>
      </c>
      <c r="N1230" s="20" t="str">
        <f>IF(VLOOKUP(C1230,'Current OBD'!$B$6:$AL$2097,32,0)="Yes","8"," ")</f>
        <v xml:space="preserve"> </v>
      </c>
      <c r="O1230" s="20" t="str">
        <f>IF(VLOOKUP(C1230,'Current OBD'!$B$6:$AL$2097,33,0)="Yes","9"," ")</f>
        <v xml:space="preserve"> </v>
      </c>
      <c r="P1230" s="20" t="str">
        <f>IF(VLOOKUP(C1230,'Current OBD'!$B$6:$AL$2097,34,0)="Yes","10"," ")</f>
        <v xml:space="preserve"> </v>
      </c>
      <c r="Q1230" s="20" t="str">
        <f>IF(VLOOKUP(C1230,'Current OBD'!$B$6:$AL$2097,35,0)="Yes","11"," ")</f>
        <v xml:space="preserve"> </v>
      </c>
      <c r="R1230" s="20" t="str">
        <f>IF(VLOOKUP(C1230,'Current OBD'!$B$6:$AL$2097,36,0)="Yes","12"," ")</f>
        <v xml:space="preserve"> </v>
      </c>
      <c r="S1230" s="44">
        <v>267</v>
      </c>
      <c r="T1230" s="44">
        <v>0</v>
      </c>
      <c r="U1230" s="44">
        <v>291</v>
      </c>
      <c r="V1230" s="12">
        <f t="shared" si="114"/>
        <v>0.91752577319587625</v>
      </c>
      <c r="W1230" s="12">
        <f t="shared" si="115"/>
        <v>0</v>
      </c>
      <c r="X1230" s="12">
        <f t="shared" si="113"/>
        <v>0.91752577319587625</v>
      </c>
    </row>
    <row r="1231" spans="1:24">
      <c r="A1231" s="17" t="str">
        <f>VLOOKUP(C1231,'Current OBD'!$B$6:$K$2098,4,0)</f>
        <v>Lewis</v>
      </c>
      <c r="B1231" s="17" t="str">
        <f>VLOOKUP(C1231,'Current OBD'!$B$6:$K$2098,3,0)</f>
        <v>21-401</v>
      </c>
      <c r="C1231" s="18">
        <v>661790</v>
      </c>
      <c r="D1231" s="8" t="s">
        <v>755</v>
      </c>
      <c r="E1231" s="20" t="str">
        <f>IF(VLOOKUP(C1231,'Current OBD'!$B$6:$AL$2097,23,0)="Yes","PK"," ")</f>
        <v xml:space="preserve"> </v>
      </c>
      <c r="F1231" s="20" t="str">
        <f>IF(VLOOKUP(C1231,'Current OBD'!$B$6:$AL$2097,24,0)="Yes","K"," ")</f>
        <v>K</v>
      </c>
      <c r="G1231" s="20" t="str">
        <f>IF(VLOOKUP(C1231,'Current OBD'!$B$6:$AL$2097,25,0)="Yes","1"," ")</f>
        <v>1</v>
      </c>
      <c r="H1231" s="20" t="str">
        <f>IF(VLOOKUP(C1231,'Current OBD'!$B$6:$AL$2097,26,0)="Yes","2"," ")</f>
        <v>2</v>
      </c>
      <c r="I1231" s="20" t="str">
        <f>IF(VLOOKUP(C1231,'Current OBD'!$B$6:$AL$2097,27,0)="Yes","3"," ")</f>
        <v>3</v>
      </c>
      <c r="J1231" s="20" t="str">
        <f>IF(VLOOKUP(C1231,'Current OBD'!$B$6:$AL$2097,28,0)="Yes","4"," ")</f>
        <v>4</v>
      </c>
      <c r="K1231" s="20" t="str">
        <f>IF(VLOOKUP(C1231,'Current OBD'!$B$6:$AL$2097,29,0)="Yes","5"," ")</f>
        <v>5</v>
      </c>
      <c r="L1231" s="20" t="str">
        <f>IF(VLOOKUP(C1231,'Current OBD'!$B$6:$AL$2097,30,0)="Yes","6"," ")</f>
        <v>6</v>
      </c>
      <c r="M1231" s="20" t="str">
        <f>IF(VLOOKUP(C1231,'Current OBD'!$B$6:$AL$2097,31,0)="Yes","7"," ")</f>
        <v xml:space="preserve"> </v>
      </c>
      <c r="N1231" s="20" t="str">
        <f>IF(VLOOKUP(C1231,'Current OBD'!$B$6:$AL$2097,32,0)="Yes","8"," ")</f>
        <v xml:space="preserve"> </v>
      </c>
      <c r="O1231" s="20" t="str">
        <f>IF(VLOOKUP(C1231,'Current OBD'!$B$6:$AL$2097,33,0)="Yes","9"," ")</f>
        <v xml:space="preserve"> </v>
      </c>
      <c r="P1231" s="20" t="str">
        <f>IF(VLOOKUP(C1231,'Current OBD'!$B$6:$AL$2097,34,0)="Yes","10"," ")</f>
        <v xml:space="preserve"> </v>
      </c>
      <c r="Q1231" s="20" t="str">
        <f>IF(VLOOKUP(C1231,'Current OBD'!$B$6:$AL$2097,35,0)="Yes","11"," ")</f>
        <v xml:space="preserve"> </v>
      </c>
      <c r="R1231" s="20" t="str">
        <f>IF(VLOOKUP(C1231,'Current OBD'!$B$6:$AL$2097,36,0)="Yes","12"," ")</f>
        <v xml:space="preserve"> </v>
      </c>
      <c r="S1231" s="44">
        <v>454</v>
      </c>
      <c r="T1231" s="44">
        <v>0</v>
      </c>
      <c r="U1231" s="44">
        <v>454</v>
      </c>
      <c r="V1231" s="12">
        <f t="shared" si="114"/>
        <v>1</v>
      </c>
      <c r="W1231" s="12">
        <f t="shared" si="115"/>
        <v>0</v>
      </c>
      <c r="X1231" s="12">
        <f t="shared" si="113"/>
        <v>1</v>
      </c>
    </row>
    <row r="1232" spans="1:24">
      <c r="A1232" s="17" t="str">
        <f>VLOOKUP(C1232,'Current OBD'!$B$6:$K$2098,4,0)</f>
        <v>Lewis</v>
      </c>
      <c r="B1232" s="17" t="str">
        <f>VLOOKUP(C1232,'Current OBD'!$B$6:$K$2098,3,0)</f>
        <v>21-401</v>
      </c>
      <c r="C1232" s="18">
        <v>665066</v>
      </c>
      <c r="D1232" s="8" t="s">
        <v>757</v>
      </c>
      <c r="E1232" s="20" t="str">
        <f>IF(VLOOKUP(C1232,'Current OBD'!$B$6:$AL$2097,23,0)="Yes","PK"," ")</f>
        <v xml:space="preserve"> </v>
      </c>
      <c r="F1232" s="20" t="str">
        <f>IF(VLOOKUP(C1232,'Current OBD'!$B$6:$AL$2097,24,0)="Yes","K"," ")</f>
        <v xml:space="preserve"> </v>
      </c>
      <c r="G1232" s="20" t="str">
        <f>IF(VLOOKUP(C1232,'Current OBD'!$B$6:$AL$2097,25,0)="Yes","1"," ")</f>
        <v xml:space="preserve"> </v>
      </c>
      <c r="H1232" s="20" t="str">
        <f>IF(VLOOKUP(C1232,'Current OBD'!$B$6:$AL$2097,26,0)="Yes","2"," ")</f>
        <v xml:space="preserve"> </v>
      </c>
      <c r="I1232" s="20" t="str">
        <f>IF(VLOOKUP(C1232,'Current OBD'!$B$6:$AL$2097,27,0)="Yes","3"," ")</f>
        <v xml:space="preserve"> </v>
      </c>
      <c r="J1232" s="20" t="str">
        <f>IF(VLOOKUP(C1232,'Current OBD'!$B$6:$AL$2097,28,0)="Yes","4"," ")</f>
        <v xml:space="preserve"> </v>
      </c>
      <c r="K1232" s="20" t="str">
        <f>IF(VLOOKUP(C1232,'Current OBD'!$B$6:$AL$2097,29,0)="Yes","5"," ")</f>
        <v xml:space="preserve"> </v>
      </c>
      <c r="L1232" s="20" t="str">
        <f>IF(VLOOKUP(C1232,'Current OBD'!$B$6:$AL$2097,30,0)="Yes","6"," ")</f>
        <v xml:space="preserve"> </v>
      </c>
      <c r="M1232" s="20" t="str">
        <f>IF(VLOOKUP(C1232,'Current OBD'!$B$6:$AL$2097,31,0)="Yes","7"," ")</f>
        <v xml:space="preserve"> </v>
      </c>
      <c r="N1232" s="20" t="str">
        <f>IF(VLOOKUP(C1232,'Current OBD'!$B$6:$AL$2097,32,0)="Yes","8"," ")</f>
        <v xml:space="preserve"> </v>
      </c>
      <c r="O1232" s="20" t="str">
        <f>IF(VLOOKUP(C1232,'Current OBD'!$B$6:$AL$2097,33,0)="Yes","9"," ")</f>
        <v>9</v>
      </c>
      <c r="P1232" s="20" t="str">
        <f>IF(VLOOKUP(C1232,'Current OBD'!$B$6:$AL$2097,34,0)="Yes","10"," ")</f>
        <v>10</v>
      </c>
      <c r="Q1232" s="20" t="str">
        <f>IF(VLOOKUP(C1232,'Current OBD'!$B$6:$AL$2097,35,0)="Yes","11"," ")</f>
        <v>11</v>
      </c>
      <c r="R1232" s="20" t="str">
        <f>IF(VLOOKUP(C1232,'Current OBD'!$B$6:$AL$2097,36,0)="Yes","12"," ")</f>
        <v>12</v>
      </c>
      <c r="S1232" s="44">
        <v>61</v>
      </c>
      <c r="T1232" s="44">
        <v>0</v>
      </c>
      <c r="U1232" s="44">
        <v>61</v>
      </c>
      <c r="V1232" s="12">
        <f t="shared" si="114"/>
        <v>1</v>
      </c>
      <c r="W1232" s="12">
        <f t="shared" si="115"/>
        <v>0</v>
      </c>
      <c r="X1232" s="12">
        <f t="shared" si="113"/>
        <v>1</v>
      </c>
    </row>
    <row r="1233" spans="1:24">
      <c r="A1233" s="17" t="str">
        <f>VLOOKUP(C1233,'Current OBD'!$B$6:$K$2098,4,0)</f>
        <v>Lewis</v>
      </c>
      <c r="B1233" s="17" t="str">
        <f>VLOOKUP(C1233,'Current OBD'!$B$6:$K$2098,3,0)</f>
        <v>21-401</v>
      </c>
      <c r="C1233" s="18">
        <v>664592</v>
      </c>
      <c r="D1233" s="8" t="s">
        <v>759</v>
      </c>
      <c r="E1233" s="20" t="str">
        <f>IF(VLOOKUP(C1233,'Current OBD'!$B$6:$AL$2097,23,0)="Yes","PK"," ")</f>
        <v xml:space="preserve"> </v>
      </c>
      <c r="F1233" s="20" t="str">
        <f>IF(VLOOKUP(C1233,'Current OBD'!$B$6:$AL$2097,24,0)="Yes","K"," ")</f>
        <v>K</v>
      </c>
      <c r="G1233" s="20" t="str">
        <f>IF(VLOOKUP(C1233,'Current OBD'!$B$6:$AL$2097,25,0)="Yes","1"," ")</f>
        <v>1</v>
      </c>
      <c r="H1233" s="20" t="str">
        <f>IF(VLOOKUP(C1233,'Current OBD'!$B$6:$AL$2097,26,0)="Yes","2"," ")</f>
        <v>2</v>
      </c>
      <c r="I1233" s="20" t="str">
        <f>IF(VLOOKUP(C1233,'Current OBD'!$B$6:$AL$2097,27,0)="Yes","3"," ")</f>
        <v>3</v>
      </c>
      <c r="J1233" s="20" t="str">
        <f>IF(VLOOKUP(C1233,'Current OBD'!$B$6:$AL$2097,28,0)="Yes","4"," ")</f>
        <v>4</v>
      </c>
      <c r="K1233" s="20" t="str">
        <f>IF(VLOOKUP(C1233,'Current OBD'!$B$6:$AL$2097,29,0)="Yes","5"," ")</f>
        <v>5</v>
      </c>
      <c r="L1233" s="20" t="str">
        <f>IF(VLOOKUP(C1233,'Current OBD'!$B$6:$AL$2097,30,0)="Yes","6"," ")</f>
        <v>6</v>
      </c>
      <c r="M1233" s="20" t="str">
        <f>IF(VLOOKUP(C1233,'Current OBD'!$B$6:$AL$2097,31,0)="Yes","7"," ")</f>
        <v xml:space="preserve"> </v>
      </c>
      <c r="N1233" s="20" t="str">
        <f>IF(VLOOKUP(C1233,'Current OBD'!$B$6:$AL$2097,32,0)="Yes","8"," ")</f>
        <v xml:space="preserve"> </v>
      </c>
      <c r="O1233" s="20" t="str">
        <f>IF(VLOOKUP(C1233,'Current OBD'!$B$6:$AL$2097,33,0)="Yes","9"," ")</f>
        <v xml:space="preserve"> </v>
      </c>
      <c r="P1233" s="20" t="str">
        <f>IF(VLOOKUP(C1233,'Current OBD'!$B$6:$AL$2097,34,0)="Yes","10"," ")</f>
        <v xml:space="preserve"> </v>
      </c>
      <c r="Q1233" s="20" t="str">
        <f>IF(VLOOKUP(C1233,'Current OBD'!$B$6:$AL$2097,35,0)="Yes","11"," ")</f>
        <v xml:space="preserve"> </v>
      </c>
      <c r="R1233" s="20" t="str">
        <f>IF(VLOOKUP(C1233,'Current OBD'!$B$6:$AL$2097,36,0)="Yes","12"," ")</f>
        <v xml:space="preserve"> </v>
      </c>
      <c r="S1233" s="44">
        <v>404</v>
      </c>
      <c r="T1233" s="44">
        <v>0</v>
      </c>
      <c r="U1233" s="44">
        <v>404</v>
      </c>
      <c r="V1233" s="12">
        <f t="shared" si="114"/>
        <v>1</v>
      </c>
      <c r="W1233" s="12">
        <f t="shared" si="115"/>
        <v>0</v>
      </c>
      <c r="X1233" s="12">
        <f t="shared" si="113"/>
        <v>1</v>
      </c>
    </row>
    <row r="1234" spans="1:24">
      <c r="A1234" s="17" t="str">
        <f>VLOOKUP(C1234,'Current OBD'!$B$6:$K$2098,4,0)</f>
        <v>Lewis</v>
      </c>
      <c r="B1234" s="17" t="str">
        <f>VLOOKUP(C1234,'Current OBD'!$B$6:$K$2098,3,0)</f>
        <v>21-401</v>
      </c>
      <c r="C1234" s="18">
        <v>661791</v>
      </c>
      <c r="D1234" s="8" t="s">
        <v>761</v>
      </c>
      <c r="E1234" s="20" t="str">
        <f>IF(VLOOKUP(C1234,'Current OBD'!$B$6:$AL$2097,23,0)="Yes","PK"," ")</f>
        <v>PK</v>
      </c>
      <c r="F1234" s="20" t="str">
        <f>IF(VLOOKUP(C1234,'Current OBD'!$B$6:$AL$2097,24,0)="Yes","K"," ")</f>
        <v>K</v>
      </c>
      <c r="G1234" s="20" t="str">
        <f>IF(VLOOKUP(C1234,'Current OBD'!$B$6:$AL$2097,25,0)="Yes","1"," ")</f>
        <v>1</v>
      </c>
      <c r="H1234" s="20" t="str">
        <f>IF(VLOOKUP(C1234,'Current OBD'!$B$6:$AL$2097,26,0)="Yes","2"," ")</f>
        <v>2</v>
      </c>
      <c r="I1234" s="20" t="str">
        <f>IF(VLOOKUP(C1234,'Current OBD'!$B$6:$AL$2097,27,0)="Yes","3"," ")</f>
        <v>3</v>
      </c>
      <c r="J1234" s="20" t="str">
        <f>IF(VLOOKUP(C1234,'Current OBD'!$B$6:$AL$2097,28,0)="Yes","4"," ")</f>
        <v>4</v>
      </c>
      <c r="K1234" s="20" t="str">
        <f>IF(VLOOKUP(C1234,'Current OBD'!$B$6:$AL$2097,29,0)="Yes","5"," ")</f>
        <v>5</v>
      </c>
      <c r="L1234" s="20" t="str">
        <f>IF(VLOOKUP(C1234,'Current OBD'!$B$6:$AL$2097,30,0)="Yes","6"," ")</f>
        <v>6</v>
      </c>
      <c r="M1234" s="20" t="str">
        <f>IF(VLOOKUP(C1234,'Current OBD'!$B$6:$AL$2097,31,0)="Yes","7"," ")</f>
        <v xml:space="preserve"> </v>
      </c>
      <c r="N1234" s="20" t="str">
        <f>IF(VLOOKUP(C1234,'Current OBD'!$B$6:$AL$2097,32,0)="Yes","8"," ")</f>
        <v xml:space="preserve"> </v>
      </c>
      <c r="O1234" s="20" t="str">
        <f>IF(VLOOKUP(C1234,'Current OBD'!$B$6:$AL$2097,33,0)="Yes","9"," ")</f>
        <v xml:space="preserve"> </v>
      </c>
      <c r="P1234" s="20" t="str">
        <f>IF(VLOOKUP(C1234,'Current OBD'!$B$6:$AL$2097,34,0)="Yes","10"," ")</f>
        <v xml:space="preserve"> </v>
      </c>
      <c r="Q1234" s="20" t="str">
        <f>IF(VLOOKUP(C1234,'Current OBD'!$B$6:$AL$2097,35,0)="Yes","11"," ")</f>
        <v xml:space="preserve"> </v>
      </c>
      <c r="R1234" s="20" t="str">
        <f>IF(VLOOKUP(C1234,'Current OBD'!$B$6:$AL$2097,36,0)="Yes","12"," ")</f>
        <v xml:space="preserve"> </v>
      </c>
      <c r="S1234" s="44">
        <v>386</v>
      </c>
      <c r="T1234" s="44">
        <v>0</v>
      </c>
      <c r="U1234" s="44">
        <v>389</v>
      </c>
      <c r="V1234" s="12">
        <f t="shared" si="114"/>
        <v>0.99228791773778924</v>
      </c>
      <c r="W1234" s="12">
        <f t="shared" si="115"/>
        <v>0</v>
      </c>
      <c r="X1234" s="12">
        <f t="shared" si="113"/>
        <v>0.99228791773778924</v>
      </c>
    </row>
    <row r="1235" spans="1:24">
      <c r="A1235" s="17" t="str">
        <f>VLOOKUP(C1235,'Current OBD'!$B$6:$K$2098,4,0)</f>
        <v>Lewis</v>
      </c>
      <c r="B1235" s="17" t="str">
        <f>VLOOKUP(C1235,'Current OBD'!$B$6:$K$2098,3,0)</f>
        <v>21-401</v>
      </c>
      <c r="C1235" s="18">
        <v>663735</v>
      </c>
      <c r="D1235" s="8" t="s">
        <v>202</v>
      </c>
      <c r="E1235" s="20" t="str">
        <f>IF(VLOOKUP(C1235,'Current OBD'!$B$6:$AL$2097,23,0)="Yes","PK"," ")</f>
        <v xml:space="preserve"> </v>
      </c>
      <c r="F1235" s="20" t="str">
        <f>IF(VLOOKUP(C1235,'Current OBD'!$B$6:$AL$2097,24,0)="Yes","K"," ")</f>
        <v>K</v>
      </c>
      <c r="G1235" s="20" t="str">
        <f>IF(VLOOKUP(C1235,'Current OBD'!$B$6:$AL$2097,25,0)="Yes","1"," ")</f>
        <v>1</v>
      </c>
      <c r="H1235" s="20" t="str">
        <f>IF(VLOOKUP(C1235,'Current OBD'!$B$6:$AL$2097,26,0)="Yes","2"," ")</f>
        <v>2</v>
      </c>
      <c r="I1235" s="20" t="str">
        <f>IF(VLOOKUP(C1235,'Current OBD'!$B$6:$AL$2097,27,0)="Yes","3"," ")</f>
        <v>3</v>
      </c>
      <c r="J1235" s="20" t="str">
        <f>IF(VLOOKUP(C1235,'Current OBD'!$B$6:$AL$2097,28,0)="Yes","4"," ")</f>
        <v>4</v>
      </c>
      <c r="K1235" s="20" t="str">
        <f>IF(VLOOKUP(C1235,'Current OBD'!$B$6:$AL$2097,29,0)="Yes","5"," ")</f>
        <v>5</v>
      </c>
      <c r="L1235" s="20" t="str">
        <f>IF(VLOOKUP(C1235,'Current OBD'!$B$6:$AL$2097,30,0)="Yes","6"," ")</f>
        <v>6</v>
      </c>
      <c r="M1235" s="20" t="str">
        <f>IF(VLOOKUP(C1235,'Current OBD'!$B$6:$AL$2097,31,0)="Yes","7"," ")</f>
        <v xml:space="preserve"> </v>
      </c>
      <c r="N1235" s="20" t="str">
        <f>IF(VLOOKUP(C1235,'Current OBD'!$B$6:$AL$2097,32,0)="Yes","8"," ")</f>
        <v xml:space="preserve"> </v>
      </c>
      <c r="O1235" s="20" t="str">
        <f>IF(VLOOKUP(C1235,'Current OBD'!$B$6:$AL$2097,33,0)="Yes","9"," ")</f>
        <v xml:space="preserve"> </v>
      </c>
      <c r="P1235" s="20" t="str">
        <f>IF(VLOOKUP(C1235,'Current OBD'!$B$6:$AL$2097,34,0)="Yes","10"," ")</f>
        <v xml:space="preserve"> </v>
      </c>
      <c r="Q1235" s="20" t="str">
        <f>IF(VLOOKUP(C1235,'Current OBD'!$B$6:$AL$2097,35,0)="Yes","11"," ")</f>
        <v xml:space="preserve"> </v>
      </c>
      <c r="R1235" s="20" t="str">
        <f>IF(VLOOKUP(C1235,'Current OBD'!$B$6:$AL$2097,36,0)="Yes","12"," ")</f>
        <v xml:space="preserve"> </v>
      </c>
      <c r="S1235" s="44">
        <v>303</v>
      </c>
      <c r="T1235" s="44">
        <v>0</v>
      </c>
      <c r="U1235" s="44">
        <v>303</v>
      </c>
      <c r="V1235" s="12">
        <f t="shared" si="114"/>
        <v>1</v>
      </c>
      <c r="W1235" s="12">
        <f t="shared" si="115"/>
        <v>0</v>
      </c>
      <c r="X1235" s="12">
        <f t="shared" si="113"/>
        <v>1</v>
      </c>
    </row>
    <row r="1236" spans="1:24">
      <c r="A1236" s="26" t="s">
        <v>87</v>
      </c>
      <c r="B1236" s="26" t="s">
        <v>4600</v>
      </c>
      <c r="C1236" s="10">
        <v>159877</v>
      </c>
      <c r="D1236" s="13" t="s">
        <v>4599</v>
      </c>
      <c r="E1236" s="19"/>
      <c r="F1236" s="19"/>
      <c r="G1236" s="19"/>
      <c r="H1236" s="19"/>
      <c r="I1236" s="19"/>
      <c r="J1236" s="19"/>
      <c r="K1236" s="19"/>
      <c r="L1236" s="19"/>
      <c r="M1236" s="19"/>
      <c r="N1236" s="19"/>
      <c r="O1236" s="19"/>
      <c r="P1236" s="19"/>
      <c r="Q1236" s="19"/>
      <c r="R1236" s="19"/>
      <c r="S1236" s="43">
        <v>48</v>
      </c>
      <c r="T1236" s="43">
        <v>0</v>
      </c>
      <c r="U1236" s="43">
        <v>63</v>
      </c>
      <c r="V1236" s="14"/>
      <c r="W1236" s="14"/>
      <c r="X1236" s="14">
        <f t="shared" si="113"/>
        <v>0.76190476190476186</v>
      </c>
    </row>
    <row r="1237" spans="1:24">
      <c r="A1237" s="17" t="s">
        <v>87</v>
      </c>
      <c r="B1237" s="17" t="str">
        <f>VLOOKUP(C1237,'Current OBD'!$B$6:$K$2098,3,0)</f>
        <v>22-008</v>
      </c>
      <c r="C1237" s="18">
        <v>662082</v>
      </c>
      <c r="D1237" s="8" t="s">
        <v>4601</v>
      </c>
      <c r="E1237" s="20" t="str">
        <f>IF(VLOOKUP(C1237,'Current OBD'!$B$6:$AL$2097,23,0)="Yes","PK"," ")</f>
        <v xml:space="preserve"> </v>
      </c>
      <c r="F1237" s="20" t="str">
        <f>IF(VLOOKUP(C1237,'Current OBD'!$B$6:$AL$2097,24,0)="Yes","K"," ")</f>
        <v>K</v>
      </c>
      <c r="G1237" s="20" t="str">
        <f>IF(VLOOKUP(C1237,'Current OBD'!$B$6:$AL$2097,25,0)="Yes","1"," ")</f>
        <v>1</v>
      </c>
      <c r="H1237" s="20" t="str">
        <f>IF(VLOOKUP(C1237,'Current OBD'!$B$6:$AL$2097,26,0)="Yes","2"," ")</f>
        <v>2</v>
      </c>
      <c r="I1237" s="20" t="str">
        <f>IF(VLOOKUP(C1237,'Current OBD'!$B$6:$AL$2097,27,0)="Yes","3"," ")</f>
        <v>3</v>
      </c>
      <c r="J1237" s="20" t="str">
        <f>IF(VLOOKUP(C1237,'Current OBD'!$B$6:$AL$2097,28,0)="Yes","4"," ")</f>
        <v>4</v>
      </c>
      <c r="K1237" s="20" t="str">
        <f>IF(VLOOKUP(C1237,'Current OBD'!$B$6:$AL$2097,29,0)="Yes","5"," ")</f>
        <v xml:space="preserve"> </v>
      </c>
      <c r="L1237" s="20" t="str">
        <f>IF(VLOOKUP(C1237,'Current OBD'!$B$6:$AL$2097,30,0)="Yes","6"," ")</f>
        <v xml:space="preserve"> </v>
      </c>
      <c r="M1237" s="20" t="str">
        <f>IF(VLOOKUP(C1237,'Current OBD'!$B$6:$AL$2097,31,0)="Yes","7"," ")</f>
        <v xml:space="preserve"> </v>
      </c>
      <c r="N1237" s="20" t="str">
        <f>IF(VLOOKUP(C1237,'Current OBD'!$B$6:$AL$2097,32,0)="Yes","8"," ")</f>
        <v xml:space="preserve"> </v>
      </c>
      <c r="O1237" s="20" t="str">
        <f>IF(VLOOKUP(C1237,'Current OBD'!$B$6:$AL$2097,33,0)="Yes","9"," ")</f>
        <v xml:space="preserve"> </v>
      </c>
      <c r="P1237" s="20" t="str">
        <f>IF(VLOOKUP(C1237,'Current OBD'!$B$6:$AL$2097,34,0)="Yes","10"," ")</f>
        <v xml:space="preserve"> </v>
      </c>
      <c r="Q1237" s="20" t="str">
        <f>IF(VLOOKUP(C1237,'Current OBD'!$B$6:$AL$2097,35,0)="Yes","11"," ")</f>
        <v xml:space="preserve"> </v>
      </c>
      <c r="R1237" s="20" t="str">
        <f>IF(VLOOKUP(C1237,'Current OBD'!$B$6:$AL$2097,36,0)="Yes","12"," ")</f>
        <v xml:space="preserve"> </v>
      </c>
      <c r="S1237" s="44">
        <v>37</v>
      </c>
      <c r="T1237" s="44">
        <v>0</v>
      </c>
      <c r="U1237" s="44">
        <v>37</v>
      </c>
      <c r="V1237" s="12">
        <f>S1237/U1237</f>
        <v>1</v>
      </c>
      <c r="W1237" s="12">
        <f>T1237/U1237</f>
        <v>0</v>
      </c>
      <c r="X1237" s="12">
        <f t="shared" si="113"/>
        <v>1</v>
      </c>
    </row>
    <row r="1238" spans="1:24">
      <c r="A1238" s="17" t="s">
        <v>87</v>
      </c>
      <c r="B1238" s="17" t="str">
        <f>VLOOKUP(C1238,'Current OBD'!$B$6:$K$2098,3,0)</f>
        <v>22-008</v>
      </c>
      <c r="C1238" s="18">
        <v>662083</v>
      </c>
      <c r="D1238" s="8" t="s">
        <v>4605</v>
      </c>
      <c r="E1238" s="20" t="str">
        <f>IF(VLOOKUP(C1238,'Current OBD'!$B$6:$AL$2097,23,0)="Yes","PK"," ")</f>
        <v xml:space="preserve"> </v>
      </c>
      <c r="F1238" s="20" t="str">
        <f>IF(VLOOKUP(C1238,'Current OBD'!$B$6:$AL$2097,24,0)="Yes","K"," ")</f>
        <v xml:space="preserve"> </v>
      </c>
      <c r="G1238" s="20" t="str">
        <f>IF(VLOOKUP(C1238,'Current OBD'!$B$6:$AL$2097,25,0)="Yes","1"," ")</f>
        <v xml:space="preserve"> </v>
      </c>
      <c r="H1238" s="20" t="str">
        <f>IF(VLOOKUP(C1238,'Current OBD'!$B$6:$AL$2097,26,0)="Yes","2"," ")</f>
        <v xml:space="preserve"> </v>
      </c>
      <c r="I1238" s="20" t="str">
        <f>IF(VLOOKUP(C1238,'Current OBD'!$B$6:$AL$2097,27,0)="Yes","3"," ")</f>
        <v xml:space="preserve"> </v>
      </c>
      <c r="J1238" s="20" t="str">
        <f>IF(VLOOKUP(C1238,'Current OBD'!$B$6:$AL$2097,28,0)="Yes","4"," ")</f>
        <v xml:space="preserve"> </v>
      </c>
      <c r="K1238" s="20" t="str">
        <f>IF(VLOOKUP(C1238,'Current OBD'!$B$6:$AL$2097,29,0)="Yes","5"," ")</f>
        <v xml:space="preserve"> </v>
      </c>
      <c r="L1238" s="20" t="str">
        <f>IF(VLOOKUP(C1238,'Current OBD'!$B$6:$AL$2097,30,0)="Yes","6"," ")</f>
        <v xml:space="preserve"> </v>
      </c>
      <c r="M1238" s="20" t="str">
        <f>IF(VLOOKUP(C1238,'Current OBD'!$B$6:$AL$2097,31,0)="Yes","7"," ")</f>
        <v xml:space="preserve"> </v>
      </c>
      <c r="N1238" s="20" t="str">
        <f>IF(VLOOKUP(C1238,'Current OBD'!$B$6:$AL$2097,32,0)="Yes","8"," ")</f>
        <v xml:space="preserve"> </v>
      </c>
      <c r="O1238" s="20" t="str">
        <f>IF(VLOOKUP(C1238,'Current OBD'!$B$6:$AL$2097,33,0)="Yes","9"," ")</f>
        <v>9</v>
      </c>
      <c r="P1238" s="20" t="str">
        <f>IF(VLOOKUP(C1238,'Current OBD'!$B$6:$AL$2097,34,0)="Yes","10"," ")</f>
        <v>10</v>
      </c>
      <c r="Q1238" s="20" t="str">
        <f>IF(VLOOKUP(C1238,'Current OBD'!$B$6:$AL$2097,35,0)="Yes","11"," ")</f>
        <v>11</v>
      </c>
      <c r="R1238" s="20" t="str">
        <f>IF(VLOOKUP(C1238,'Current OBD'!$B$6:$AL$2097,36,0)="Yes","12"," ")</f>
        <v>12</v>
      </c>
      <c r="S1238" s="44">
        <v>11</v>
      </c>
      <c r="T1238" s="44">
        <v>0</v>
      </c>
      <c r="U1238" s="44">
        <v>26</v>
      </c>
      <c r="V1238" s="12">
        <f>S1238/U1238</f>
        <v>0.42307692307692307</v>
      </c>
      <c r="W1238" s="12">
        <f>T1238/U1238</f>
        <v>0</v>
      </c>
      <c r="X1238" s="12">
        <f t="shared" si="113"/>
        <v>0.42307692307692307</v>
      </c>
    </row>
    <row r="1239" spans="1:24">
      <c r="A1239" s="26" t="s">
        <v>87</v>
      </c>
      <c r="B1239" s="26" t="s">
        <v>3765</v>
      </c>
      <c r="C1239" s="10">
        <v>159921</v>
      </c>
      <c r="D1239" s="13" t="s">
        <v>3764</v>
      </c>
      <c r="E1239" s="19"/>
      <c r="F1239" s="19"/>
      <c r="G1239" s="19"/>
      <c r="H1239" s="19"/>
      <c r="I1239" s="19"/>
      <c r="J1239" s="19"/>
      <c r="K1239" s="19"/>
      <c r="L1239" s="19"/>
      <c r="M1239" s="19"/>
      <c r="N1239" s="19"/>
      <c r="O1239" s="19"/>
      <c r="P1239" s="19"/>
      <c r="Q1239" s="19"/>
      <c r="R1239" s="19"/>
      <c r="S1239" s="43">
        <v>264</v>
      </c>
      <c r="T1239" s="43">
        <v>81</v>
      </c>
      <c r="U1239" s="43">
        <v>833</v>
      </c>
      <c r="V1239" s="14"/>
      <c r="W1239" s="14"/>
      <c r="X1239" s="14">
        <f t="shared" si="113"/>
        <v>0.41416566626650658</v>
      </c>
    </row>
    <row r="1240" spans="1:24">
      <c r="A1240" s="17" t="str">
        <f>VLOOKUP(C1240,'Current OBD'!$B$6:$K$2098,4,0)</f>
        <v>Lincoln</v>
      </c>
      <c r="B1240" s="17" t="str">
        <f>VLOOKUP(C1240,'Current OBD'!$B$6:$K$2098,3,0)</f>
        <v>22-009</v>
      </c>
      <c r="C1240" s="18">
        <v>661796</v>
      </c>
      <c r="D1240" s="8" t="s">
        <v>3766</v>
      </c>
      <c r="E1240" s="20" t="str">
        <f>IF(VLOOKUP(C1240,'Current OBD'!$B$6:$AL$2097,23,0)="Yes","PK"," ")</f>
        <v>PK</v>
      </c>
      <c r="F1240" s="20" t="str">
        <f>IF(VLOOKUP(C1240,'Current OBD'!$B$6:$AL$2097,24,0)="Yes","K"," ")</f>
        <v>K</v>
      </c>
      <c r="G1240" s="20" t="str">
        <f>IF(VLOOKUP(C1240,'Current OBD'!$B$6:$AL$2097,25,0)="Yes","1"," ")</f>
        <v>1</v>
      </c>
      <c r="H1240" s="20" t="str">
        <f>IF(VLOOKUP(C1240,'Current OBD'!$B$6:$AL$2097,26,0)="Yes","2"," ")</f>
        <v>2</v>
      </c>
      <c r="I1240" s="20" t="str">
        <f>IF(VLOOKUP(C1240,'Current OBD'!$B$6:$AL$2097,27,0)="Yes","3"," ")</f>
        <v>3</v>
      </c>
      <c r="J1240" s="20" t="str">
        <f>IF(VLOOKUP(C1240,'Current OBD'!$B$6:$AL$2097,28,0)="Yes","4"," ")</f>
        <v>4</v>
      </c>
      <c r="K1240" s="20" t="str">
        <f>IF(VLOOKUP(C1240,'Current OBD'!$B$6:$AL$2097,29,0)="Yes","5"," ")</f>
        <v>5</v>
      </c>
      <c r="L1240" s="20" t="str">
        <f>IF(VLOOKUP(C1240,'Current OBD'!$B$6:$AL$2097,30,0)="Yes","6"," ")</f>
        <v>6</v>
      </c>
      <c r="M1240" s="20" t="str">
        <f>IF(VLOOKUP(C1240,'Current OBD'!$B$6:$AL$2097,31,0)="Yes","7"," ")</f>
        <v xml:space="preserve"> </v>
      </c>
      <c r="N1240" s="20" t="str">
        <f>IF(VLOOKUP(C1240,'Current OBD'!$B$6:$AL$2097,32,0)="Yes","8"," ")</f>
        <v xml:space="preserve"> </v>
      </c>
      <c r="O1240" s="20" t="str">
        <f>IF(VLOOKUP(C1240,'Current OBD'!$B$6:$AL$2097,33,0)="Yes","9"," ")</f>
        <v xml:space="preserve"> </v>
      </c>
      <c r="P1240" s="20" t="str">
        <f>IF(VLOOKUP(C1240,'Current OBD'!$B$6:$AL$2097,34,0)="Yes","10"," ")</f>
        <v xml:space="preserve"> </v>
      </c>
      <c r="Q1240" s="20" t="str">
        <f>IF(VLOOKUP(C1240,'Current OBD'!$B$6:$AL$2097,35,0)="Yes","11"," ")</f>
        <v xml:space="preserve"> </v>
      </c>
      <c r="R1240" s="20" t="str">
        <f>IF(VLOOKUP(C1240,'Current OBD'!$B$6:$AL$2097,36,0)="Yes","12"," ")</f>
        <v xml:space="preserve"> </v>
      </c>
      <c r="S1240" s="44">
        <v>146</v>
      </c>
      <c r="T1240" s="44">
        <v>47</v>
      </c>
      <c r="U1240" s="44">
        <v>455</v>
      </c>
      <c r="V1240" s="12">
        <f>S1240/U1240</f>
        <v>0.3208791208791209</v>
      </c>
      <c r="W1240" s="12">
        <f>T1240/U1240</f>
        <v>0.10329670329670329</v>
      </c>
      <c r="X1240" s="12">
        <f t="shared" si="113"/>
        <v>0.42417582417582417</v>
      </c>
    </row>
    <row r="1241" spans="1:24">
      <c r="A1241" s="17" t="str">
        <f>VLOOKUP(C1241,'Current OBD'!$B$6:$K$2098,4,0)</f>
        <v>Lincoln</v>
      </c>
      <c r="B1241" s="17" t="str">
        <f>VLOOKUP(C1241,'Current OBD'!$B$6:$K$2098,3,0)</f>
        <v>22-009</v>
      </c>
      <c r="C1241" s="18">
        <v>661797</v>
      </c>
      <c r="D1241" s="8" t="s">
        <v>3770</v>
      </c>
      <c r="E1241" s="20" t="str">
        <f>IF(VLOOKUP(C1241,'Current OBD'!$B$6:$AL$2097,23,0)="Yes","PK"," ")</f>
        <v xml:space="preserve"> </v>
      </c>
      <c r="F1241" s="20" t="str">
        <f>IF(VLOOKUP(C1241,'Current OBD'!$B$6:$AL$2097,24,0)="Yes","K"," ")</f>
        <v xml:space="preserve"> </v>
      </c>
      <c r="G1241" s="20" t="str">
        <f>IF(VLOOKUP(C1241,'Current OBD'!$B$6:$AL$2097,25,0)="Yes","1"," ")</f>
        <v xml:space="preserve"> </v>
      </c>
      <c r="H1241" s="20" t="str">
        <f>IF(VLOOKUP(C1241,'Current OBD'!$B$6:$AL$2097,26,0)="Yes","2"," ")</f>
        <v xml:space="preserve"> </v>
      </c>
      <c r="I1241" s="20" t="str">
        <f>IF(VLOOKUP(C1241,'Current OBD'!$B$6:$AL$2097,27,0)="Yes","3"," ")</f>
        <v xml:space="preserve"> </v>
      </c>
      <c r="J1241" s="20" t="str">
        <f>IF(VLOOKUP(C1241,'Current OBD'!$B$6:$AL$2097,28,0)="Yes","4"," ")</f>
        <v xml:space="preserve"> </v>
      </c>
      <c r="K1241" s="20" t="str">
        <f>IF(VLOOKUP(C1241,'Current OBD'!$B$6:$AL$2097,29,0)="Yes","5"," ")</f>
        <v xml:space="preserve"> </v>
      </c>
      <c r="L1241" s="20" t="str">
        <f>IF(VLOOKUP(C1241,'Current OBD'!$B$6:$AL$2097,30,0)="Yes","6"," ")</f>
        <v xml:space="preserve"> </v>
      </c>
      <c r="M1241" s="20" t="str">
        <f>IF(VLOOKUP(C1241,'Current OBD'!$B$6:$AL$2097,31,0)="Yes","7"," ")</f>
        <v>7</v>
      </c>
      <c r="N1241" s="20" t="str">
        <f>IF(VLOOKUP(C1241,'Current OBD'!$B$6:$AL$2097,32,0)="Yes","8"," ")</f>
        <v>8</v>
      </c>
      <c r="O1241" s="20" t="str">
        <f>IF(VLOOKUP(C1241,'Current OBD'!$B$6:$AL$2097,33,0)="Yes","9"," ")</f>
        <v>9</v>
      </c>
      <c r="P1241" s="20" t="str">
        <f>IF(VLOOKUP(C1241,'Current OBD'!$B$6:$AL$2097,34,0)="Yes","10"," ")</f>
        <v>10</v>
      </c>
      <c r="Q1241" s="20" t="str">
        <f>IF(VLOOKUP(C1241,'Current OBD'!$B$6:$AL$2097,35,0)="Yes","11"," ")</f>
        <v>11</v>
      </c>
      <c r="R1241" s="20" t="str">
        <f>IF(VLOOKUP(C1241,'Current OBD'!$B$6:$AL$2097,36,0)="Yes","12"," ")</f>
        <v>12</v>
      </c>
      <c r="S1241" s="44">
        <v>118</v>
      </c>
      <c r="T1241" s="44">
        <v>34</v>
      </c>
      <c r="U1241" s="44">
        <v>378</v>
      </c>
      <c r="V1241" s="12">
        <f>S1241/U1241</f>
        <v>0.31216931216931215</v>
      </c>
      <c r="W1241" s="12">
        <f>T1241/U1241</f>
        <v>8.9947089947089942E-2</v>
      </c>
      <c r="X1241" s="12">
        <f t="shared" si="113"/>
        <v>0.40211640211640209</v>
      </c>
    </row>
    <row r="1242" spans="1:24">
      <c r="A1242" s="26" t="s">
        <v>87</v>
      </c>
      <c r="B1242" s="26" t="s">
        <v>86</v>
      </c>
      <c r="C1242" s="10">
        <v>159890</v>
      </c>
      <c r="D1242" s="13" t="s">
        <v>85</v>
      </c>
      <c r="E1242" s="19"/>
      <c r="F1242" s="19"/>
      <c r="G1242" s="19"/>
      <c r="H1242" s="19"/>
      <c r="I1242" s="19"/>
      <c r="J1242" s="19"/>
      <c r="K1242" s="19"/>
      <c r="L1242" s="19"/>
      <c r="M1242" s="19"/>
      <c r="N1242" s="19"/>
      <c r="O1242" s="19"/>
      <c r="P1242" s="19"/>
      <c r="Q1242" s="19"/>
      <c r="R1242" s="19"/>
      <c r="S1242" s="43">
        <v>54</v>
      </c>
      <c r="T1242" s="43">
        <v>7</v>
      </c>
      <c r="U1242" s="43">
        <v>142</v>
      </c>
      <c r="V1242" s="14"/>
      <c r="W1242" s="14"/>
      <c r="X1242" s="14">
        <f t="shared" si="113"/>
        <v>0.42957746478873238</v>
      </c>
    </row>
    <row r="1243" spans="1:24">
      <c r="A1243" s="17" t="str">
        <f>VLOOKUP(C1243,'Current OBD'!$B$6:$K$2098,4,0)</f>
        <v>Lincoln</v>
      </c>
      <c r="B1243" s="17" t="str">
        <f>VLOOKUP(C1243,'Current OBD'!$B$6:$K$2098,3,0)</f>
        <v>22-017</v>
      </c>
      <c r="C1243" s="18">
        <v>662017</v>
      </c>
      <c r="D1243" s="8" t="s">
        <v>89</v>
      </c>
      <c r="E1243" s="20" t="str">
        <f>IF(VLOOKUP(C1243,'Current OBD'!$B$6:$AL$2097,23,0)="Yes","PK"," ")</f>
        <v>PK</v>
      </c>
      <c r="F1243" s="20" t="str">
        <f>IF(VLOOKUP(C1243,'Current OBD'!$B$6:$AL$2097,24,0)="Yes","K"," ")</f>
        <v>K</v>
      </c>
      <c r="G1243" s="20" t="str">
        <f>IF(VLOOKUP(C1243,'Current OBD'!$B$6:$AL$2097,25,0)="Yes","1"," ")</f>
        <v>1</v>
      </c>
      <c r="H1243" s="20" t="str">
        <f>IF(VLOOKUP(C1243,'Current OBD'!$B$6:$AL$2097,26,0)="Yes","2"," ")</f>
        <v>2</v>
      </c>
      <c r="I1243" s="20" t="str">
        <f>IF(VLOOKUP(C1243,'Current OBD'!$B$6:$AL$2097,27,0)="Yes","3"," ")</f>
        <v>3</v>
      </c>
      <c r="J1243" s="20" t="str">
        <f>IF(VLOOKUP(C1243,'Current OBD'!$B$6:$AL$2097,28,0)="Yes","4"," ")</f>
        <v>4</v>
      </c>
      <c r="K1243" s="20" t="str">
        <f>IF(VLOOKUP(C1243,'Current OBD'!$B$6:$AL$2097,29,0)="Yes","5"," ")</f>
        <v>5</v>
      </c>
      <c r="L1243" s="20" t="str">
        <f>IF(VLOOKUP(C1243,'Current OBD'!$B$6:$AL$2097,30,0)="Yes","6"," ")</f>
        <v>6</v>
      </c>
      <c r="M1243" s="20" t="str">
        <f>IF(VLOOKUP(C1243,'Current OBD'!$B$6:$AL$2097,31,0)="Yes","7"," ")</f>
        <v>7</v>
      </c>
      <c r="N1243" s="20" t="str">
        <f>IF(VLOOKUP(C1243,'Current OBD'!$B$6:$AL$2097,32,0)="Yes","8"," ")</f>
        <v>8</v>
      </c>
      <c r="O1243" s="20" t="str">
        <f>IF(VLOOKUP(C1243,'Current OBD'!$B$6:$AL$2097,33,0)="Yes","9"," ")</f>
        <v xml:space="preserve"> </v>
      </c>
      <c r="P1243" s="20" t="str">
        <f>IF(VLOOKUP(C1243,'Current OBD'!$B$6:$AL$2097,34,0)="Yes","10"," ")</f>
        <v xml:space="preserve"> </v>
      </c>
      <c r="Q1243" s="20" t="str">
        <f>IF(VLOOKUP(C1243,'Current OBD'!$B$6:$AL$2097,35,0)="Yes","11"," ")</f>
        <v xml:space="preserve"> </v>
      </c>
      <c r="R1243" s="20" t="str">
        <f>IF(VLOOKUP(C1243,'Current OBD'!$B$6:$AL$2097,36,0)="Yes","12"," ")</f>
        <v xml:space="preserve"> </v>
      </c>
      <c r="S1243" s="42">
        <v>54</v>
      </c>
      <c r="T1243" s="42">
        <v>7</v>
      </c>
      <c r="U1243" s="42">
        <v>142</v>
      </c>
      <c r="V1243" s="12">
        <f>S1243/U1243</f>
        <v>0.38028169014084506</v>
      </c>
      <c r="W1243" s="12">
        <f>T1243/U1243</f>
        <v>4.9295774647887321E-2</v>
      </c>
      <c r="X1243" s="12">
        <f t="shared" si="113"/>
        <v>0.42957746478873238</v>
      </c>
    </row>
    <row r="1244" spans="1:24">
      <c r="A1244" s="26" t="s">
        <v>87</v>
      </c>
      <c r="B1244" s="26" t="s">
        <v>1026</v>
      </c>
      <c r="C1244" s="10">
        <v>159899</v>
      </c>
      <c r="D1244" s="13" t="s">
        <v>1025</v>
      </c>
      <c r="E1244" s="19"/>
      <c r="F1244" s="19"/>
      <c r="G1244" s="19"/>
      <c r="H1244" s="19"/>
      <c r="I1244" s="19"/>
      <c r="J1244" s="19"/>
      <c r="K1244" s="19"/>
      <c r="L1244" s="19"/>
      <c r="M1244" s="19"/>
      <c r="N1244" s="19"/>
      <c r="O1244" s="19"/>
      <c r="P1244" s="19"/>
      <c r="Q1244" s="19"/>
      <c r="R1244" s="19"/>
      <c r="S1244" s="43">
        <v>55</v>
      </c>
      <c r="T1244" s="43">
        <v>4</v>
      </c>
      <c r="U1244" s="43">
        <v>91</v>
      </c>
      <c r="V1244" s="14"/>
      <c r="W1244" s="14"/>
      <c r="X1244" s="14">
        <f t="shared" si="113"/>
        <v>0.64835164835164838</v>
      </c>
    </row>
    <row r="1245" spans="1:24">
      <c r="A1245" s="17" t="str">
        <f>VLOOKUP(C1245,'Current OBD'!$B$6:$K$2098,4,0)</f>
        <v>Lincoln</v>
      </c>
      <c r="B1245" s="17" t="str">
        <f>VLOOKUP(C1245,'Current OBD'!$B$6:$K$2098,3,0)</f>
        <v>22-073</v>
      </c>
      <c r="C1245" s="18">
        <v>661798</v>
      </c>
      <c r="D1245" s="8" t="s">
        <v>1027</v>
      </c>
      <c r="E1245" s="20" t="str">
        <f>IF(VLOOKUP(C1245,'Current OBD'!$B$6:$AL$2097,23,0)="Yes","PK"," ")</f>
        <v xml:space="preserve"> </v>
      </c>
      <c r="F1245" s="20" t="str">
        <f>IF(VLOOKUP(C1245,'Current OBD'!$B$6:$AL$2097,24,0)="Yes","K"," ")</f>
        <v>K</v>
      </c>
      <c r="G1245" s="20" t="str">
        <f>IF(VLOOKUP(C1245,'Current OBD'!$B$6:$AL$2097,25,0)="Yes","1"," ")</f>
        <v>1</v>
      </c>
      <c r="H1245" s="20" t="str">
        <f>IF(VLOOKUP(C1245,'Current OBD'!$B$6:$AL$2097,26,0)="Yes","2"," ")</f>
        <v>2</v>
      </c>
      <c r="I1245" s="20" t="str">
        <f>IF(VLOOKUP(C1245,'Current OBD'!$B$6:$AL$2097,27,0)="Yes","3"," ")</f>
        <v>3</v>
      </c>
      <c r="J1245" s="20" t="str">
        <f>IF(VLOOKUP(C1245,'Current OBD'!$B$6:$AL$2097,28,0)="Yes","4"," ")</f>
        <v>4</v>
      </c>
      <c r="K1245" s="20" t="str">
        <f>IF(VLOOKUP(C1245,'Current OBD'!$B$6:$AL$2097,29,0)="Yes","5"," ")</f>
        <v>5</v>
      </c>
      <c r="L1245" s="20" t="str">
        <f>IF(VLOOKUP(C1245,'Current OBD'!$B$6:$AL$2097,30,0)="Yes","6"," ")</f>
        <v>6</v>
      </c>
      <c r="M1245" s="20" t="str">
        <f>IF(VLOOKUP(C1245,'Current OBD'!$B$6:$AL$2097,31,0)="Yes","7"," ")</f>
        <v xml:space="preserve"> </v>
      </c>
      <c r="N1245" s="20" t="str">
        <f>IF(VLOOKUP(C1245,'Current OBD'!$B$6:$AL$2097,32,0)="Yes","8"," ")</f>
        <v xml:space="preserve"> </v>
      </c>
      <c r="O1245" s="20" t="str">
        <f>IF(VLOOKUP(C1245,'Current OBD'!$B$6:$AL$2097,33,0)="Yes","9"," ")</f>
        <v xml:space="preserve"> </v>
      </c>
      <c r="P1245" s="20" t="str">
        <f>IF(VLOOKUP(C1245,'Current OBD'!$B$6:$AL$2097,34,0)="Yes","10"," ")</f>
        <v xml:space="preserve"> </v>
      </c>
      <c r="Q1245" s="20" t="str">
        <f>IF(VLOOKUP(C1245,'Current OBD'!$B$6:$AL$2097,35,0)="Yes","11"," ")</f>
        <v xml:space="preserve"> </v>
      </c>
      <c r="R1245" s="20" t="str">
        <f>IF(VLOOKUP(C1245,'Current OBD'!$B$6:$AL$2097,36,0)="Yes","12"," ")</f>
        <v xml:space="preserve"> </v>
      </c>
      <c r="S1245" s="44">
        <v>36</v>
      </c>
      <c r="T1245" s="44">
        <v>0</v>
      </c>
      <c r="U1245" s="44">
        <v>43</v>
      </c>
      <c r="V1245" s="12">
        <f>S1245/U1245</f>
        <v>0.83720930232558144</v>
      </c>
      <c r="W1245" s="12">
        <f>T1245/U1245</f>
        <v>0</v>
      </c>
      <c r="X1245" s="12">
        <f t="shared" si="113"/>
        <v>0.83720930232558144</v>
      </c>
    </row>
    <row r="1246" spans="1:24">
      <c r="A1246" s="17" t="str">
        <f>VLOOKUP(C1246,'Current OBD'!$B$6:$K$2098,4,0)</f>
        <v>Lincoln</v>
      </c>
      <c r="B1246" s="17" t="str">
        <f>VLOOKUP(C1246,'Current OBD'!$B$6:$K$2098,3,0)</f>
        <v>22-073</v>
      </c>
      <c r="C1246" s="18">
        <v>661799</v>
      </c>
      <c r="D1246" s="8" t="s">
        <v>1031</v>
      </c>
      <c r="E1246" s="20" t="str">
        <f>IF(VLOOKUP(C1246,'Current OBD'!$B$6:$AL$2097,23,0)="Yes","PK"," ")</f>
        <v xml:space="preserve"> </v>
      </c>
      <c r="F1246" s="20" t="str">
        <f>IF(VLOOKUP(C1246,'Current OBD'!$B$6:$AL$2097,24,0)="Yes","K"," ")</f>
        <v xml:space="preserve"> </v>
      </c>
      <c r="G1246" s="20" t="str">
        <f>IF(VLOOKUP(C1246,'Current OBD'!$B$6:$AL$2097,25,0)="Yes","1"," ")</f>
        <v xml:space="preserve"> </v>
      </c>
      <c r="H1246" s="20" t="str">
        <f>IF(VLOOKUP(C1246,'Current OBD'!$B$6:$AL$2097,26,0)="Yes","2"," ")</f>
        <v xml:space="preserve"> </v>
      </c>
      <c r="I1246" s="20" t="str">
        <f>IF(VLOOKUP(C1246,'Current OBD'!$B$6:$AL$2097,27,0)="Yes","3"," ")</f>
        <v xml:space="preserve"> </v>
      </c>
      <c r="J1246" s="20" t="str">
        <f>IF(VLOOKUP(C1246,'Current OBD'!$B$6:$AL$2097,28,0)="Yes","4"," ")</f>
        <v xml:space="preserve"> </v>
      </c>
      <c r="K1246" s="20" t="str">
        <f>IF(VLOOKUP(C1246,'Current OBD'!$B$6:$AL$2097,29,0)="Yes","5"," ")</f>
        <v xml:space="preserve"> </v>
      </c>
      <c r="L1246" s="20" t="str">
        <f>IF(VLOOKUP(C1246,'Current OBD'!$B$6:$AL$2097,30,0)="Yes","6"," ")</f>
        <v xml:space="preserve"> </v>
      </c>
      <c r="M1246" s="20" t="str">
        <f>IF(VLOOKUP(C1246,'Current OBD'!$B$6:$AL$2097,31,0)="Yes","7"," ")</f>
        <v>7</v>
      </c>
      <c r="N1246" s="20" t="str">
        <f>IF(VLOOKUP(C1246,'Current OBD'!$B$6:$AL$2097,32,0)="Yes","8"," ")</f>
        <v>8</v>
      </c>
      <c r="O1246" s="20" t="str">
        <f>IF(VLOOKUP(C1246,'Current OBD'!$B$6:$AL$2097,33,0)="Yes","9"," ")</f>
        <v>9</v>
      </c>
      <c r="P1246" s="20" t="str">
        <f>IF(VLOOKUP(C1246,'Current OBD'!$B$6:$AL$2097,34,0)="Yes","10"," ")</f>
        <v>10</v>
      </c>
      <c r="Q1246" s="20" t="str">
        <f>IF(VLOOKUP(C1246,'Current OBD'!$B$6:$AL$2097,35,0)="Yes","11"," ")</f>
        <v>11</v>
      </c>
      <c r="R1246" s="20" t="str">
        <f>IF(VLOOKUP(C1246,'Current OBD'!$B$6:$AL$2097,36,0)="Yes","12"," ")</f>
        <v>12</v>
      </c>
      <c r="S1246" s="44">
        <v>19</v>
      </c>
      <c r="T1246" s="44">
        <v>4</v>
      </c>
      <c r="U1246" s="44">
        <v>48</v>
      </c>
      <c r="V1246" s="12">
        <f>S1246/U1246</f>
        <v>0.39583333333333331</v>
      </c>
      <c r="W1246" s="12">
        <f>T1246/U1246</f>
        <v>8.3333333333333329E-2</v>
      </c>
      <c r="X1246" s="12">
        <f t="shared" si="113"/>
        <v>0.47916666666666669</v>
      </c>
    </row>
    <row r="1247" spans="1:24">
      <c r="A1247" s="26" t="s">
        <v>87</v>
      </c>
      <c r="B1247" s="26" t="s">
        <v>3255</v>
      </c>
      <c r="C1247" s="10">
        <v>159905</v>
      </c>
      <c r="D1247" s="13" t="s">
        <v>3254</v>
      </c>
      <c r="E1247" s="19"/>
      <c r="F1247" s="19"/>
      <c r="G1247" s="19"/>
      <c r="H1247" s="19"/>
      <c r="I1247" s="19"/>
      <c r="J1247" s="19"/>
      <c r="K1247" s="19"/>
      <c r="L1247" s="19"/>
      <c r="M1247" s="19"/>
      <c r="N1247" s="19"/>
      <c r="O1247" s="19"/>
      <c r="P1247" s="19"/>
      <c r="Q1247" s="19"/>
      <c r="R1247" s="19"/>
      <c r="S1247" s="43">
        <v>72</v>
      </c>
      <c r="T1247" s="43">
        <v>39</v>
      </c>
      <c r="U1247" s="43">
        <v>233</v>
      </c>
      <c r="V1247" s="14"/>
      <c r="W1247" s="14"/>
      <c r="X1247" s="14">
        <f t="shared" si="113"/>
        <v>0.47639484978540775</v>
      </c>
    </row>
    <row r="1248" spans="1:24">
      <c r="A1248" s="17" t="str">
        <f>VLOOKUP(C1248,'Current OBD'!$B$6:$K$2098,4,0)</f>
        <v>Lincoln</v>
      </c>
      <c r="B1248" s="17" t="str">
        <f>VLOOKUP(C1248,'Current OBD'!$B$6:$K$2098,3,0)</f>
        <v>22-105</v>
      </c>
      <c r="C1248" s="18">
        <v>661801</v>
      </c>
      <c r="D1248" s="8" t="s">
        <v>3256</v>
      </c>
      <c r="E1248" s="20" t="str">
        <f>IF(VLOOKUP(C1248,'Current OBD'!$B$6:$AL$2097,23,0)="Yes","PK"," ")</f>
        <v xml:space="preserve"> </v>
      </c>
      <c r="F1248" s="20" t="str">
        <f>IF(VLOOKUP(C1248,'Current OBD'!$B$6:$AL$2097,24,0)="Yes","K"," ")</f>
        <v xml:space="preserve"> </v>
      </c>
      <c r="G1248" s="20" t="str">
        <f>IF(VLOOKUP(C1248,'Current OBD'!$B$6:$AL$2097,25,0)="Yes","1"," ")</f>
        <v xml:space="preserve"> </v>
      </c>
      <c r="H1248" s="20" t="str">
        <f>IF(VLOOKUP(C1248,'Current OBD'!$B$6:$AL$2097,26,0)="Yes","2"," ")</f>
        <v xml:space="preserve"> </v>
      </c>
      <c r="I1248" s="20" t="str">
        <f>IF(VLOOKUP(C1248,'Current OBD'!$B$6:$AL$2097,27,0)="Yes","3"," ")</f>
        <v xml:space="preserve"> </v>
      </c>
      <c r="J1248" s="20" t="str">
        <f>IF(VLOOKUP(C1248,'Current OBD'!$B$6:$AL$2097,28,0)="Yes","4"," ")</f>
        <v xml:space="preserve"> </v>
      </c>
      <c r="K1248" s="20" t="str">
        <f>IF(VLOOKUP(C1248,'Current OBD'!$B$6:$AL$2097,29,0)="Yes","5"," ")</f>
        <v xml:space="preserve"> </v>
      </c>
      <c r="L1248" s="20" t="str">
        <f>IF(VLOOKUP(C1248,'Current OBD'!$B$6:$AL$2097,30,0)="Yes","6"," ")</f>
        <v xml:space="preserve"> </v>
      </c>
      <c r="M1248" s="20" t="str">
        <f>IF(VLOOKUP(C1248,'Current OBD'!$B$6:$AL$2097,31,0)="Yes","7"," ")</f>
        <v>7</v>
      </c>
      <c r="N1248" s="20" t="str">
        <f>IF(VLOOKUP(C1248,'Current OBD'!$B$6:$AL$2097,32,0)="Yes","8"," ")</f>
        <v>8</v>
      </c>
      <c r="O1248" s="20" t="str">
        <f>IF(VLOOKUP(C1248,'Current OBD'!$B$6:$AL$2097,33,0)="Yes","9"," ")</f>
        <v>9</v>
      </c>
      <c r="P1248" s="20" t="str">
        <f>IF(VLOOKUP(C1248,'Current OBD'!$B$6:$AL$2097,34,0)="Yes","10"," ")</f>
        <v>10</v>
      </c>
      <c r="Q1248" s="20" t="str">
        <f>IF(VLOOKUP(C1248,'Current OBD'!$B$6:$AL$2097,35,0)="Yes","11"," ")</f>
        <v>11</v>
      </c>
      <c r="R1248" s="20" t="str">
        <f>IF(VLOOKUP(C1248,'Current OBD'!$B$6:$AL$2097,36,0)="Yes","12"," ")</f>
        <v>12</v>
      </c>
      <c r="S1248" s="44">
        <v>29</v>
      </c>
      <c r="T1248" s="44">
        <v>23</v>
      </c>
      <c r="U1248" s="44">
        <v>103</v>
      </c>
      <c r="V1248" s="12">
        <f>S1248/U1248</f>
        <v>0.28155339805825241</v>
      </c>
      <c r="W1248" s="12">
        <f>T1248/U1248</f>
        <v>0.22330097087378642</v>
      </c>
      <c r="X1248" s="12">
        <f t="shared" si="113"/>
        <v>0.50485436893203883</v>
      </c>
    </row>
    <row r="1249" spans="1:24">
      <c r="A1249" s="17" t="str">
        <f>VLOOKUP(C1249,'Current OBD'!$B$6:$K$2098,4,0)</f>
        <v>Lincoln</v>
      </c>
      <c r="B1249" s="17" t="str">
        <f>VLOOKUP(C1249,'Current OBD'!$B$6:$K$2098,3,0)</f>
        <v>22-105</v>
      </c>
      <c r="C1249" s="18">
        <v>664948</v>
      </c>
      <c r="D1249" s="8" t="s">
        <v>3260</v>
      </c>
      <c r="E1249" s="20" t="str">
        <f>IF(VLOOKUP(C1249,'Current OBD'!$B$6:$AL$2097,23,0)="Yes","PK"," ")</f>
        <v>PK</v>
      </c>
      <c r="F1249" s="20" t="str">
        <f>IF(VLOOKUP(C1249,'Current OBD'!$B$6:$AL$2097,24,0)="Yes","K"," ")</f>
        <v>K</v>
      </c>
      <c r="G1249" s="20" t="str">
        <f>IF(VLOOKUP(C1249,'Current OBD'!$B$6:$AL$2097,25,0)="Yes","1"," ")</f>
        <v>1</v>
      </c>
      <c r="H1249" s="20" t="str">
        <f>IF(VLOOKUP(C1249,'Current OBD'!$B$6:$AL$2097,26,0)="Yes","2"," ")</f>
        <v>2</v>
      </c>
      <c r="I1249" s="20" t="str">
        <f>IF(VLOOKUP(C1249,'Current OBD'!$B$6:$AL$2097,27,0)="Yes","3"," ")</f>
        <v>3</v>
      </c>
      <c r="J1249" s="20" t="str">
        <f>IF(VLOOKUP(C1249,'Current OBD'!$B$6:$AL$2097,28,0)="Yes","4"," ")</f>
        <v>4</v>
      </c>
      <c r="K1249" s="20" t="str">
        <f>IF(VLOOKUP(C1249,'Current OBD'!$B$6:$AL$2097,29,0)="Yes","5"," ")</f>
        <v>5</v>
      </c>
      <c r="L1249" s="20" t="str">
        <f>IF(VLOOKUP(C1249,'Current OBD'!$B$6:$AL$2097,30,0)="Yes","6"," ")</f>
        <v>6</v>
      </c>
      <c r="M1249" s="20" t="str">
        <f>IF(VLOOKUP(C1249,'Current OBD'!$B$6:$AL$2097,31,0)="Yes","7"," ")</f>
        <v xml:space="preserve"> </v>
      </c>
      <c r="N1249" s="20" t="str">
        <f>IF(VLOOKUP(C1249,'Current OBD'!$B$6:$AL$2097,32,0)="Yes","8"," ")</f>
        <v xml:space="preserve"> </v>
      </c>
      <c r="O1249" s="20" t="str">
        <f>IF(VLOOKUP(C1249,'Current OBD'!$B$6:$AL$2097,33,0)="Yes","9"," ")</f>
        <v xml:space="preserve"> </v>
      </c>
      <c r="P1249" s="20" t="str">
        <f>IF(VLOOKUP(C1249,'Current OBD'!$B$6:$AL$2097,34,0)="Yes","10"," ")</f>
        <v xml:space="preserve"> </v>
      </c>
      <c r="Q1249" s="20" t="str">
        <f>IF(VLOOKUP(C1249,'Current OBD'!$B$6:$AL$2097,35,0)="Yes","11"," ")</f>
        <v xml:space="preserve"> </v>
      </c>
      <c r="R1249" s="20" t="str">
        <f>IF(VLOOKUP(C1249,'Current OBD'!$B$6:$AL$2097,36,0)="Yes","12"," ")</f>
        <v xml:space="preserve"> </v>
      </c>
      <c r="S1249" s="44">
        <v>43</v>
      </c>
      <c r="T1249" s="44">
        <v>16</v>
      </c>
      <c r="U1249" s="44">
        <v>130</v>
      </c>
      <c r="V1249" s="12">
        <f>S1249/U1249</f>
        <v>0.33076923076923076</v>
      </c>
      <c r="W1249" s="12">
        <f>T1249/U1249</f>
        <v>0.12307692307692308</v>
      </c>
      <c r="X1249" s="12">
        <f t="shared" si="113"/>
        <v>0.45384615384615384</v>
      </c>
    </row>
    <row r="1250" spans="1:24">
      <c r="A1250" s="26" t="s">
        <v>87</v>
      </c>
      <c r="B1250" s="26" t="s">
        <v>5421</v>
      </c>
      <c r="C1250" s="10">
        <v>159912</v>
      </c>
      <c r="D1250" s="13" t="s">
        <v>5420</v>
      </c>
      <c r="E1250" s="19"/>
      <c r="F1250" s="19"/>
      <c r="G1250" s="19"/>
      <c r="H1250" s="19"/>
      <c r="I1250" s="19"/>
      <c r="J1250" s="19"/>
      <c r="K1250" s="19"/>
      <c r="L1250" s="19"/>
      <c r="M1250" s="19"/>
      <c r="N1250" s="19"/>
      <c r="O1250" s="19"/>
      <c r="P1250" s="19"/>
      <c r="Q1250" s="19"/>
      <c r="R1250" s="19"/>
      <c r="S1250" s="43">
        <v>80</v>
      </c>
      <c r="T1250" s="43">
        <v>13</v>
      </c>
      <c r="U1250" s="43">
        <v>199</v>
      </c>
      <c r="V1250" s="14"/>
      <c r="W1250" s="14"/>
      <c r="X1250" s="14">
        <f t="shared" si="113"/>
        <v>0.46733668341708545</v>
      </c>
    </row>
    <row r="1251" spans="1:24">
      <c r="A1251" s="17" t="str">
        <f>VLOOKUP(C1251,'Current OBD'!$B$6:$K$2098,4,0)</f>
        <v>Lincoln</v>
      </c>
      <c r="B1251" s="17" t="str">
        <f>VLOOKUP(C1251,'Current OBD'!$B$6:$K$2098,3,0)</f>
        <v>22-200</v>
      </c>
      <c r="C1251" s="18">
        <v>661802</v>
      </c>
      <c r="D1251" s="8" t="s">
        <v>5422</v>
      </c>
      <c r="E1251" s="20" t="str">
        <f>IF(VLOOKUP(C1251,'Current OBD'!$B$6:$AL$2097,23,0)="Yes","PK"," ")</f>
        <v xml:space="preserve"> </v>
      </c>
      <c r="F1251" s="20" t="str">
        <f>IF(VLOOKUP(C1251,'Current OBD'!$B$6:$AL$2097,24,0)="Yes","K"," ")</f>
        <v>K</v>
      </c>
      <c r="G1251" s="20" t="str">
        <f>IF(VLOOKUP(C1251,'Current OBD'!$B$6:$AL$2097,25,0)="Yes","1"," ")</f>
        <v>1</v>
      </c>
      <c r="H1251" s="20" t="str">
        <f>IF(VLOOKUP(C1251,'Current OBD'!$B$6:$AL$2097,26,0)="Yes","2"," ")</f>
        <v>2</v>
      </c>
      <c r="I1251" s="20" t="str">
        <f>IF(VLOOKUP(C1251,'Current OBD'!$B$6:$AL$2097,27,0)="Yes","3"," ")</f>
        <v>3</v>
      </c>
      <c r="J1251" s="20" t="str">
        <f>IF(VLOOKUP(C1251,'Current OBD'!$B$6:$AL$2097,28,0)="Yes","4"," ")</f>
        <v>4</v>
      </c>
      <c r="K1251" s="20" t="str">
        <f>IF(VLOOKUP(C1251,'Current OBD'!$B$6:$AL$2097,29,0)="Yes","5"," ")</f>
        <v>5</v>
      </c>
      <c r="L1251" s="20" t="str">
        <f>IF(VLOOKUP(C1251,'Current OBD'!$B$6:$AL$2097,30,0)="Yes","6"," ")</f>
        <v>6</v>
      </c>
      <c r="M1251" s="20" t="str">
        <f>IF(VLOOKUP(C1251,'Current OBD'!$B$6:$AL$2097,31,0)="Yes","7"," ")</f>
        <v xml:space="preserve"> </v>
      </c>
      <c r="N1251" s="20" t="str">
        <f>IF(VLOOKUP(C1251,'Current OBD'!$B$6:$AL$2097,32,0)="Yes","8"," ")</f>
        <v xml:space="preserve"> </v>
      </c>
      <c r="O1251" s="20" t="str">
        <f>IF(VLOOKUP(C1251,'Current OBD'!$B$6:$AL$2097,33,0)="Yes","9"," ")</f>
        <v xml:space="preserve"> </v>
      </c>
      <c r="P1251" s="20" t="str">
        <f>IF(VLOOKUP(C1251,'Current OBD'!$B$6:$AL$2097,34,0)="Yes","10"," ")</f>
        <v xml:space="preserve"> </v>
      </c>
      <c r="Q1251" s="20" t="str">
        <f>IF(VLOOKUP(C1251,'Current OBD'!$B$6:$AL$2097,35,0)="Yes","11"," ")</f>
        <v xml:space="preserve"> </v>
      </c>
      <c r="R1251" s="20" t="str">
        <f>IF(VLOOKUP(C1251,'Current OBD'!$B$6:$AL$2097,36,0)="Yes","12"," ")</f>
        <v xml:space="preserve"> </v>
      </c>
      <c r="S1251" s="44">
        <v>49</v>
      </c>
      <c r="T1251" s="44">
        <v>6</v>
      </c>
      <c r="U1251" s="44">
        <v>112</v>
      </c>
      <c r="V1251" s="12">
        <f>S1251/U1251</f>
        <v>0.4375</v>
      </c>
      <c r="W1251" s="12">
        <f>T1251/U1251</f>
        <v>5.3571428571428568E-2</v>
      </c>
      <c r="X1251" s="12">
        <f t="shared" si="113"/>
        <v>0.49107142857142855</v>
      </c>
    </row>
    <row r="1252" spans="1:24">
      <c r="A1252" s="17" t="str">
        <f>VLOOKUP(C1252,'Current OBD'!$B$6:$K$2098,4,0)</f>
        <v>Lincoln</v>
      </c>
      <c r="B1252" s="17" t="str">
        <f>VLOOKUP(C1252,'Current OBD'!$B$6:$K$2098,3,0)</f>
        <v>22-200</v>
      </c>
      <c r="C1252" s="18">
        <v>661803</v>
      </c>
      <c r="D1252" s="8" t="s">
        <v>5426</v>
      </c>
      <c r="E1252" s="20" t="str">
        <f>IF(VLOOKUP(C1252,'Current OBD'!$B$6:$AL$2097,23,0)="Yes","PK"," ")</f>
        <v xml:space="preserve"> </v>
      </c>
      <c r="F1252" s="20" t="str">
        <f>IF(VLOOKUP(C1252,'Current OBD'!$B$6:$AL$2097,24,0)="Yes","K"," ")</f>
        <v xml:space="preserve"> </v>
      </c>
      <c r="G1252" s="20" t="str">
        <f>IF(VLOOKUP(C1252,'Current OBD'!$B$6:$AL$2097,25,0)="Yes","1"," ")</f>
        <v xml:space="preserve"> </v>
      </c>
      <c r="H1252" s="20" t="str">
        <f>IF(VLOOKUP(C1252,'Current OBD'!$B$6:$AL$2097,26,0)="Yes","2"," ")</f>
        <v xml:space="preserve"> </v>
      </c>
      <c r="I1252" s="20" t="str">
        <f>IF(VLOOKUP(C1252,'Current OBD'!$B$6:$AL$2097,27,0)="Yes","3"," ")</f>
        <v xml:space="preserve"> </v>
      </c>
      <c r="J1252" s="20" t="str">
        <f>IF(VLOOKUP(C1252,'Current OBD'!$B$6:$AL$2097,28,0)="Yes","4"," ")</f>
        <v xml:space="preserve"> </v>
      </c>
      <c r="K1252" s="20" t="str">
        <f>IF(VLOOKUP(C1252,'Current OBD'!$B$6:$AL$2097,29,0)="Yes","5"," ")</f>
        <v xml:space="preserve"> </v>
      </c>
      <c r="L1252" s="20" t="str">
        <f>IF(VLOOKUP(C1252,'Current OBD'!$B$6:$AL$2097,30,0)="Yes","6"," ")</f>
        <v xml:space="preserve"> </v>
      </c>
      <c r="M1252" s="20" t="str">
        <f>IF(VLOOKUP(C1252,'Current OBD'!$B$6:$AL$2097,31,0)="Yes","7"," ")</f>
        <v>7</v>
      </c>
      <c r="N1252" s="20" t="str">
        <f>IF(VLOOKUP(C1252,'Current OBD'!$B$6:$AL$2097,32,0)="Yes","8"," ")</f>
        <v>8</v>
      </c>
      <c r="O1252" s="20" t="str">
        <f>IF(VLOOKUP(C1252,'Current OBD'!$B$6:$AL$2097,33,0)="Yes","9"," ")</f>
        <v>9</v>
      </c>
      <c r="P1252" s="20" t="str">
        <f>IF(VLOOKUP(C1252,'Current OBD'!$B$6:$AL$2097,34,0)="Yes","10"," ")</f>
        <v>10</v>
      </c>
      <c r="Q1252" s="20" t="str">
        <f>IF(VLOOKUP(C1252,'Current OBD'!$B$6:$AL$2097,35,0)="Yes","11"," ")</f>
        <v>11</v>
      </c>
      <c r="R1252" s="20" t="str">
        <f>IF(VLOOKUP(C1252,'Current OBD'!$B$6:$AL$2097,36,0)="Yes","12"," ")</f>
        <v>12</v>
      </c>
      <c r="S1252" s="44">
        <v>31</v>
      </c>
      <c r="T1252" s="44">
        <v>7</v>
      </c>
      <c r="U1252" s="44">
        <v>87</v>
      </c>
      <c r="V1252" s="12">
        <f>S1252/U1252</f>
        <v>0.35632183908045978</v>
      </c>
      <c r="W1252" s="12">
        <f>T1252/U1252</f>
        <v>8.0459770114942528E-2</v>
      </c>
      <c r="X1252" s="12">
        <f t="shared" si="113"/>
        <v>0.43678160919540232</v>
      </c>
    </row>
    <row r="1253" spans="1:24">
      <c r="A1253" s="26" t="s">
        <v>87</v>
      </c>
      <c r="B1253" s="26" t="s">
        <v>1809</v>
      </c>
      <c r="C1253" s="10">
        <v>159917</v>
      </c>
      <c r="D1253" s="13" t="s">
        <v>1808</v>
      </c>
      <c r="E1253" s="19"/>
      <c r="F1253" s="19"/>
      <c r="G1253" s="19"/>
      <c r="H1253" s="19"/>
      <c r="I1253" s="19"/>
      <c r="J1253" s="19"/>
      <c r="K1253" s="19"/>
      <c r="L1253" s="19"/>
      <c r="M1253" s="19"/>
      <c r="N1253" s="19"/>
      <c r="O1253" s="19"/>
      <c r="P1253" s="19"/>
      <c r="Q1253" s="19"/>
      <c r="R1253" s="19"/>
      <c r="S1253" s="43">
        <v>97</v>
      </c>
      <c r="T1253" s="43">
        <v>0</v>
      </c>
      <c r="U1253" s="43">
        <v>121</v>
      </c>
      <c r="V1253" s="14"/>
      <c r="W1253" s="14"/>
      <c r="X1253" s="14">
        <f t="shared" si="113"/>
        <v>0.80165289256198347</v>
      </c>
    </row>
    <row r="1254" spans="1:24">
      <c r="A1254" s="17" t="str">
        <f>VLOOKUP(C1254,'Current OBD'!$B$6:$K$2098,4,0)</f>
        <v>Lincoln</v>
      </c>
      <c r="B1254" s="17" t="str">
        <f>VLOOKUP(C1254,'Current OBD'!$B$6:$K$2098,3,0)</f>
        <v>22-204</v>
      </c>
      <c r="C1254" s="18">
        <v>662019</v>
      </c>
      <c r="D1254" s="8" t="s">
        <v>1810</v>
      </c>
      <c r="E1254" s="20" t="str">
        <f>IF(VLOOKUP(C1254,'Current OBD'!$B$6:$AL$2097,23,0)="Yes","PK"," ")</f>
        <v>PK</v>
      </c>
      <c r="F1254" s="20" t="str">
        <f>IF(VLOOKUP(C1254,'Current OBD'!$B$6:$AL$2097,24,0)="Yes","K"," ")</f>
        <v>K</v>
      </c>
      <c r="G1254" s="20" t="str">
        <f>IF(VLOOKUP(C1254,'Current OBD'!$B$6:$AL$2097,25,0)="Yes","1"," ")</f>
        <v>1</v>
      </c>
      <c r="H1254" s="20" t="str">
        <f>IF(VLOOKUP(C1254,'Current OBD'!$B$6:$AL$2097,26,0)="Yes","2"," ")</f>
        <v>2</v>
      </c>
      <c r="I1254" s="20" t="str">
        <f>IF(VLOOKUP(C1254,'Current OBD'!$B$6:$AL$2097,27,0)="Yes","3"," ")</f>
        <v>3</v>
      </c>
      <c r="J1254" s="20" t="str">
        <f>IF(VLOOKUP(C1254,'Current OBD'!$B$6:$AL$2097,28,0)="Yes","4"," ")</f>
        <v>4</v>
      </c>
      <c r="K1254" s="20" t="str">
        <f>IF(VLOOKUP(C1254,'Current OBD'!$B$6:$AL$2097,29,0)="Yes","5"," ")</f>
        <v>5</v>
      </c>
      <c r="L1254" s="20" t="str">
        <f>IF(VLOOKUP(C1254,'Current OBD'!$B$6:$AL$2097,30,0)="Yes","6"," ")</f>
        <v>6</v>
      </c>
      <c r="M1254" s="20" t="str">
        <f>IF(VLOOKUP(C1254,'Current OBD'!$B$6:$AL$2097,31,0)="Yes","7"," ")</f>
        <v xml:space="preserve"> </v>
      </c>
      <c r="N1254" s="20" t="str">
        <f>IF(VLOOKUP(C1254,'Current OBD'!$B$6:$AL$2097,32,0)="Yes","8"," ")</f>
        <v xml:space="preserve"> </v>
      </c>
      <c r="O1254" s="20" t="str">
        <f>IF(VLOOKUP(C1254,'Current OBD'!$B$6:$AL$2097,33,0)="Yes","9"," ")</f>
        <v xml:space="preserve"> </v>
      </c>
      <c r="P1254" s="20" t="str">
        <f>IF(VLOOKUP(C1254,'Current OBD'!$B$6:$AL$2097,34,0)="Yes","10"," ")</f>
        <v xml:space="preserve"> </v>
      </c>
      <c r="Q1254" s="20" t="str">
        <f>IF(VLOOKUP(C1254,'Current OBD'!$B$6:$AL$2097,35,0)="Yes","11"," ")</f>
        <v xml:space="preserve"> </v>
      </c>
      <c r="R1254" s="20" t="str">
        <f>IF(VLOOKUP(C1254,'Current OBD'!$B$6:$AL$2097,36,0)="Yes","12"," ")</f>
        <v xml:space="preserve"> </v>
      </c>
      <c r="S1254" s="44">
        <v>60</v>
      </c>
      <c r="T1254" s="44">
        <v>0</v>
      </c>
      <c r="U1254" s="44">
        <v>80</v>
      </c>
      <c r="V1254" s="12">
        <f>S1254/U1254</f>
        <v>0.75</v>
      </c>
      <c r="W1254" s="12">
        <f>T1254/U1254</f>
        <v>0</v>
      </c>
      <c r="X1254" s="12">
        <f t="shared" si="113"/>
        <v>0.75</v>
      </c>
    </row>
    <row r="1255" spans="1:24">
      <c r="A1255" s="17" t="str">
        <f>VLOOKUP(C1255,'Current OBD'!$B$6:$K$2098,4,0)</f>
        <v>Lincoln</v>
      </c>
      <c r="B1255" s="17" t="str">
        <f>VLOOKUP(C1255,'Current OBD'!$B$6:$K$2098,3,0)</f>
        <v>22-204</v>
      </c>
      <c r="C1255" s="18">
        <v>662021</v>
      </c>
      <c r="D1255" s="8" t="s">
        <v>1815</v>
      </c>
      <c r="E1255" s="20" t="str">
        <f>IF(VLOOKUP(C1255,'Current OBD'!$B$6:$AL$2097,23,0)="Yes","PK"," ")</f>
        <v xml:space="preserve"> </v>
      </c>
      <c r="F1255" s="20" t="str">
        <f>IF(VLOOKUP(C1255,'Current OBD'!$B$6:$AL$2097,24,0)="Yes","K"," ")</f>
        <v xml:space="preserve"> </v>
      </c>
      <c r="G1255" s="20" t="str">
        <f>IF(VLOOKUP(C1255,'Current OBD'!$B$6:$AL$2097,25,0)="Yes","1"," ")</f>
        <v xml:space="preserve"> </v>
      </c>
      <c r="H1255" s="20" t="str">
        <f>IF(VLOOKUP(C1255,'Current OBD'!$B$6:$AL$2097,26,0)="Yes","2"," ")</f>
        <v xml:space="preserve"> </v>
      </c>
      <c r="I1255" s="20" t="str">
        <f>IF(VLOOKUP(C1255,'Current OBD'!$B$6:$AL$2097,27,0)="Yes","3"," ")</f>
        <v xml:space="preserve"> </v>
      </c>
      <c r="J1255" s="20" t="str">
        <f>IF(VLOOKUP(C1255,'Current OBD'!$B$6:$AL$2097,28,0)="Yes","4"," ")</f>
        <v xml:space="preserve"> </v>
      </c>
      <c r="K1255" s="20" t="str">
        <f>IF(VLOOKUP(C1255,'Current OBD'!$B$6:$AL$2097,29,0)="Yes","5"," ")</f>
        <v xml:space="preserve"> </v>
      </c>
      <c r="L1255" s="20" t="str">
        <f>IF(VLOOKUP(C1255,'Current OBD'!$B$6:$AL$2097,30,0)="Yes","6"," ")</f>
        <v xml:space="preserve"> </v>
      </c>
      <c r="M1255" s="20" t="str">
        <f>IF(VLOOKUP(C1255,'Current OBD'!$B$6:$AL$2097,31,0)="Yes","7"," ")</f>
        <v xml:space="preserve"> </v>
      </c>
      <c r="N1255" s="20" t="str">
        <f>IF(VLOOKUP(C1255,'Current OBD'!$B$6:$AL$2097,32,0)="Yes","8"," ")</f>
        <v xml:space="preserve"> </v>
      </c>
      <c r="O1255" s="20" t="str">
        <f>IF(VLOOKUP(C1255,'Current OBD'!$B$6:$AL$2097,33,0)="Yes","9"," ")</f>
        <v>9</v>
      </c>
      <c r="P1255" s="20" t="str">
        <f>IF(VLOOKUP(C1255,'Current OBD'!$B$6:$AL$2097,34,0)="Yes","10"," ")</f>
        <v>10</v>
      </c>
      <c r="Q1255" s="20" t="str">
        <f>IF(VLOOKUP(C1255,'Current OBD'!$B$6:$AL$2097,35,0)="Yes","11"," ")</f>
        <v>11</v>
      </c>
      <c r="R1255" s="20" t="str">
        <f>IF(VLOOKUP(C1255,'Current OBD'!$B$6:$AL$2097,36,0)="Yes","12"," ")</f>
        <v>12</v>
      </c>
      <c r="S1255" s="44">
        <v>24</v>
      </c>
      <c r="T1255" s="44">
        <v>0</v>
      </c>
      <c r="U1255" s="44">
        <v>25</v>
      </c>
      <c r="V1255" s="12">
        <f>S1255/U1255</f>
        <v>0.96</v>
      </c>
      <c r="W1255" s="12">
        <f>T1255/U1255</f>
        <v>0</v>
      </c>
      <c r="X1255" s="12">
        <f t="shared" si="113"/>
        <v>0.96</v>
      </c>
    </row>
    <row r="1256" spans="1:24">
      <c r="A1256" s="17" t="s">
        <v>87</v>
      </c>
      <c r="B1256" s="17" t="str">
        <f>VLOOKUP(C1256,'Current OBD'!$B$6:$K$2098,3,0)</f>
        <v>22-204</v>
      </c>
      <c r="C1256" s="18">
        <v>662020</v>
      </c>
      <c r="D1256" s="8" t="s">
        <v>1817</v>
      </c>
      <c r="E1256" s="20" t="str">
        <f>IF(VLOOKUP(C1256,'Current OBD'!$B$6:$AL$2097,23,0)="Yes","PK"," ")</f>
        <v xml:space="preserve"> </v>
      </c>
      <c r="F1256" s="20" t="str">
        <f>IF(VLOOKUP(C1256,'Current OBD'!$B$6:$AL$2097,24,0)="Yes","K"," ")</f>
        <v xml:space="preserve"> </v>
      </c>
      <c r="G1256" s="20" t="str">
        <f>IF(VLOOKUP(C1256,'Current OBD'!$B$6:$AL$2097,25,0)="Yes","1"," ")</f>
        <v xml:space="preserve"> </v>
      </c>
      <c r="H1256" s="20" t="str">
        <f>IF(VLOOKUP(C1256,'Current OBD'!$B$6:$AL$2097,26,0)="Yes","2"," ")</f>
        <v xml:space="preserve"> </v>
      </c>
      <c r="I1256" s="20" t="str">
        <f>IF(VLOOKUP(C1256,'Current OBD'!$B$6:$AL$2097,27,0)="Yes","3"," ")</f>
        <v xml:space="preserve"> </v>
      </c>
      <c r="J1256" s="20" t="str">
        <f>IF(VLOOKUP(C1256,'Current OBD'!$B$6:$AL$2097,28,0)="Yes","4"," ")</f>
        <v xml:space="preserve"> </v>
      </c>
      <c r="K1256" s="20" t="str">
        <f>IF(VLOOKUP(C1256,'Current OBD'!$B$6:$AL$2097,29,0)="Yes","5"," ")</f>
        <v xml:space="preserve"> </v>
      </c>
      <c r="L1256" s="20" t="str">
        <f>IF(VLOOKUP(C1256,'Current OBD'!$B$6:$AL$2097,30,0)="Yes","6"," ")</f>
        <v xml:space="preserve"> </v>
      </c>
      <c r="M1256" s="20" t="str">
        <f>IF(VLOOKUP(C1256,'Current OBD'!$B$6:$AL$2097,31,0)="Yes","7"," ")</f>
        <v>7</v>
      </c>
      <c r="N1256" s="20" t="str">
        <f>IF(VLOOKUP(C1256,'Current OBD'!$B$6:$AL$2097,32,0)="Yes","8"," ")</f>
        <v>8</v>
      </c>
      <c r="O1256" s="20" t="str">
        <f>IF(VLOOKUP(C1256,'Current OBD'!$B$6:$AL$2097,33,0)="Yes","9"," ")</f>
        <v xml:space="preserve"> </v>
      </c>
      <c r="P1256" s="20" t="str">
        <f>IF(VLOOKUP(C1256,'Current OBD'!$B$6:$AL$2097,34,0)="Yes","10"," ")</f>
        <v xml:space="preserve"> </v>
      </c>
      <c r="Q1256" s="20" t="str">
        <f>IF(VLOOKUP(C1256,'Current OBD'!$B$6:$AL$2097,35,0)="Yes","11"," ")</f>
        <v xml:space="preserve"> </v>
      </c>
      <c r="R1256" s="20" t="str">
        <f>IF(VLOOKUP(C1256,'Current OBD'!$B$6:$AL$2097,36,0)="Yes","12"," ")</f>
        <v xml:space="preserve"> </v>
      </c>
      <c r="S1256" s="44">
        <v>13</v>
      </c>
      <c r="T1256" s="44">
        <v>0</v>
      </c>
      <c r="U1256" s="44">
        <v>16</v>
      </c>
      <c r="V1256" s="12">
        <f>S1256/U1256</f>
        <v>0.8125</v>
      </c>
      <c r="W1256" s="12">
        <f>T1256/U1256</f>
        <v>0</v>
      </c>
      <c r="X1256" s="12">
        <f t="shared" si="113"/>
        <v>0.8125</v>
      </c>
    </row>
    <row r="1257" spans="1:24">
      <c r="A1257" s="26" t="s">
        <v>87</v>
      </c>
      <c r="B1257" s="26" t="s">
        <v>1060</v>
      </c>
      <c r="C1257" s="10">
        <v>159920</v>
      </c>
      <c r="D1257" s="13" t="s">
        <v>1059</v>
      </c>
      <c r="E1257" s="19"/>
      <c r="F1257" s="19"/>
      <c r="G1257" s="19"/>
      <c r="H1257" s="19"/>
      <c r="I1257" s="19"/>
      <c r="J1257" s="19"/>
      <c r="K1257" s="19"/>
      <c r="L1257" s="19"/>
      <c r="M1257" s="19"/>
      <c r="N1257" s="19"/>
      <c r="O1257" s="19"/>
      <c r="P1257" s="19"/>
      <c r="Q1257" s="19"/>
      <c r="R1257" s="19"/>
      <c r="S1257" s="43">
        <v>240</v>
      </c>
      <c r="T1257" s="43">
        <v>141</v>
      </c>
      <c r="U1257" s="43">
        <v>689</v>
      </c>
      <c r="V1257" s="14"/>
      <c r="W1257" s="14"/>
      <c r="X1257" s="14">
        <f t="shared" si="113"/>
        <v>0.55297532656023218</v>
      </c>
    </row>
    <row r="1258" spans="1:24">
      <c r="A1258" s="17" t="str">
        <f>VLOOKUP(C1258,'Current OBD'!$B$6:$K$2098,4,0)</f>
        <v>Lincoln</v>
      </c>
      <c r="B1258" s="17" t="str">
        <f>VLOOKUP(C1258,'Current OBD'!$B$6:$K$2098,3,0)</f>
        <v>22-207</v>
      </c>
      <c r="C1258" s="18">
        <v>678929</v>
      </c>
      <c r="D1258" s="8" t="s">
        <v>1061</v>
      </c>
      <c r="E1258" s="20" t="str">
        <f>IF(VLOOKUP(C1258,'Current OBD'!$B$6:$AL$2097,23,0)="Yes","PK"," ")</f>
        <v>PK</v>
      </c>
      <c r="F1258" s="20" t="str">
        <f>IF(VLOOKUP(C1258,'Current OBD'!$B$6:$AL$2097,24,0)="Yes","K"," ")</f>
        <v>K</v>
      </c>
      <c r="G1258" s="20" t="str">
        <f>IF(VLOOKUP(C1258,'Current OBD'!$B$6:$AL$2097,25,0)="Yes","1"," ")</f>
        <v>1</v>
      </c>
      <c r="H1258" s="20" t="str">
        <f>IF(VLOOKUP(C1258,'Current OBD'!$B$6:$AL$2097,26,0)="Yes","2"," ")</f>
        <v>2</v>
      </c>
      <c r="I1258" s="20" t="str">
        <f>IF(VLOOKUP(C1258,'Current OBD'!$B$6:$AL$2097,27,0)="Yes","3"," ")</f>
        <v>3</v>
      </c>
      <c r="J1258" s="20" t="str">
        <f>IF(VLOOKUP(C1258,'Current OBD'!$B$6:$AL$2097,28,0)="Yes","4"," ")</f>
        <v>4</v>
      </c>
      <c r="K1258" s="20" t="str">
        <f>IF(VLOOKUP(C1258,'Current OBD'!$B$6:$AL$2097,29,0)="Yes","5"," ")</f>
        <v>5</v>
      </c>
      <c r="L1258" s="20" t="str">
        <f>IF(VLOOKUP(C1258,'Current OBD'!$B$6:$AL$2097,30,0)="Yes","6"," ")</f>
        <v xml:space="preserve"> </v>
      </c>
      <c r="M1258" s="20" t="str">
        <f>IF(VLOOKUP(C1258,'Current OBD'!$B$6:$AL$2097,31,0)="Yes","7"," ")</f>
        <v xml:space="preserve"> </v>
      </c>
      <c r="N1258" s="20" t="str">
        <f>IF(VLOOKUP(C1258,'Current OBD'!$B$6:$AL$2097,32,0)="Yes","8"," ")</f>
        <v xml:space="preserve"> </v>
      </c>
      <c r="O1258" s="20" t="str">
        <f>IF(VLOOKUP(C1258,'Current OBD'!$B$6:$AL$2097,33,0)="Yes","9"," ")</f>
        <v xml:space="preserve"> </v>
      </c>
      <c r="P1258" s="20" t="str">
        <f>IF(VLOOKUP(C1258,'Current OBD'!$B$6:$AL$2097,34,0)="Yes","10"," ")</f>
        <v xml:space="preserve"> </v>
      </c>
      <c r="Q1258" s="20" t="str">
        <f>IF(VLOOKUP(C1258,'Current OBD'!$B$6:$AL$2097,35,0)="Yes","11"," ")</f>
        <v xml:space="preserve"> </v>
      </c>
      <c r="R1258" s="20" t="str">
        <f>IF(VLOOKUP(C1258,'Current OBD'!$B$6:$AL$2097,36,0)="Yes","12"," ")</f>
        <v xml:space="preserve"> </v>
      </c>
      <c r="S1258" s="44">
        <v>121</v>
      </c>
      <c r="T1258" s="44">
        <v>72</v>
      </c>
      <c r="U1258" s="44">
        <v>349</v>
      </c>
      <c r="V1258" s="12">
        <f>S1258/U1258</f>
        <v>0.34670487106017189</v>
      </c>
      <c r="W1258" s="12">
        <f>T1258/U1258</f>
        <v>0.20630372492836677</v>
      </c>
      <c r="X1258" s="12">
        <f t="shared" si="113"/>
        <v>0.55300859598853869</v>
      </c>
    </row>
    <row r="1259" spans="1:24">
      <c r="A1259" s="17" t="str">
        <f>VLOOKUP(C1259,'Current OBD'!$B$6:$K$2098,4,0)</f>
        <v>Lincoln</v>
      </c>
      <c r="B1259" s="17" t="str">
        <f>VLOOKUP(C1259,'Current OBD'!$B$6:$K$2098,3,0)</f>
        <v>22-207</v>
      </c>
      <c r="C1259" s="18">
        <v>661805</v>
      </c>
      <c r="D1259" s="8" t="s">
        <v>1065</v>
      </c>
      <c r="E1259" s="20" t="str">
        <f>IF(VLOOKUP(C1259,'Current OBD'!$B$6:$AL$2097,23,0)="Yes","PK"," ")</f>
        <v xml:space="preserve"> </v>
      </c>
      <c r="F1259" s="20" t="str">
        <f>IF(VLOOKUP(C1259,'Current OBD'!$B$6:$AL$2097,24,0)="Yes","K"," ")</f>
        <v xml:space="preserve"> </v>
      </c>
      <c r="G1259" s="20" t="str">
        <f>IF(VLOOKUP(C1259,'Current OBD'!$B$6:$AL$2097,25,0)="Yes","1"," ")</f>
        <v xml:space="preserve"> </v>
      </c>
      <c r="H1259" s="20" t="str">
        <f>IF(VLOOKUP(C1259,'Current OBD'!$B$6:$AL$2097,26,0)="Yes","2"," ")</f>
        <v xml:space="preserve"> </v>
      </c>
      <c r="I1259" s="20" t="str">
        <f>IF(VLOOKUP(C1259,'Current OBD'!$B$6:$AL$2097,27,0)="Yes","3"," ")</f>
        <v xml:space="preserve"> </v>
      </c>
      <c r="J1259" s="20" t="str">
        <f>IF(VLOOKUP(C1259,'Current OBD'!$B$6:$AL$2097,28,0)="Yes","4"," ")</f>
        <v xml:space="preserve"> </v>
      </c>
      <c r="K1259" s="20" t="str">
        <f>IF(VLOOKUP(C1259,'Current OBD'!$B$6:$AL$2097,29,0)="Yes","5"," ")</f>
        <v xml:space="preserve"> </v>
      </c>
      <c r="L1259" s="20" t="str">
        <f>IF(VLOOKUP(C1259,'Current OBD'!$B$6:$AL$2097,30,0)="Yes","6"," ")</f>
        <v>6</v>
      </c>
      <c r="M1259" s="20" t="str">
        <f>IF(VLOOKUP(C1259,'Current OBD'!$B$6:$AL$2097,31,0)="Yes","7"," ")</f>
        <v>7</v>
      </c>
      <c r="N1259" s="20" t="str">
        <f>IF(VLOOKUP(C1259,'Current OBD'!$B$6:$AL$2097,32,0)="Yes","8"," ")</f>
        <v>8</v>
      </c>
      <c r="O1259" s="20" t="str">
        <f>IF(VLOOKUP(C1259,'Current OBD'!$B$6:$AL$2097,33,0)="Yes","9"," ")</f>
        <v>9</v>
      </c>
      <c r="P1259" s="20" t="str">
        <f>IF(VLOOKUP(C1259,'Current OBD'!$B$6:$AL$2097,34,0)="Yes","10"," ")</f>
        <v>10</v>
      </c>
      <c r="Q1259" s="20" t="str">
        <f>IF(VLOOKUP(C1259,'Current OBD'!$B$6:$AL$2097,35,0)="Yes","11"," ")</f>
        <v>11</v>
      </c>
      <c r="R1259" s="20" t="str">
        <f>IF(VLOOKUP(C1259,'Current OBD'!$B$6:$AL$2097,36,0)="Yes","12"," ")</f>
        <v>12</v>
      </c>
      <c r="S1259" s="44">
        <v>108</v>
      </c>
      <c r="T1259" s="44">
        <v>67</v>
      </c>
      <c r="U1259" s="44">
        <v>319</v>
      </c>
      <c r="V1259" s="12">
        <f>S1259/U1259</f>
        <v>0.33855799373040751</v>
      </c>
      <c r="W1259" s="12">
        <f>T1259/U1259</f>
        <v>0.21003134796238246</v>
      </c>
      <c r="X1259" s="12">
        <f t="shared" si="113"/>
        <v>0.54858934169278994</v>
      </c>
    </row>
    <row r="1260" spans="1:24">
      <c r="A1260" s="17" t="str">
        <f>VLOOKUP(C1260,'Current OBD'!$B$6:$K$2098,4,0)</f>
        <v>Lincoln</v>
      </c>
      <c r="B1260" s="17" t="str">
        <f>VLOOKUP(C1260,'Current OBD'!$B$6:$K$2098,3,0)</f>
        <v>22-207</v>
      </c>
      <c r="C1260" s="18">
        <v>687231</v>
      </c>
      <c r="D1260" s="8" t="s">
        <v>1067</v>
      </c>
      <c r="E1260" s="20" t="str">
        <f>IF(VLOOKUP(C1260,'Current OBD'!$B$6:$AL$2097,23,0)="Yes","PK"," ")</f>
        <v xml:space="preserve"> </v>
      </c>
      <c r="F1260" s="20" t="str">
        <f>IF(VLOOKUP(C1260,'Current OBD'!$B$6:$AL$2097,24,0)="Yes","K"," ")</f>
        <v xml:space="preserve"> </v>
      </c>
      <c r="G1260" s="20" t="str">
        <f>IF(VLOOKUP(C1260,'Current OBD'!$B$6:$AL$2097,25,0)="Yes","1"," ")</f>
        <v xml:space="preserve"> </v>
      </c>
      <c r="H1260" s="20" t="str">
        <f>IF(VLOOKUP(C1260,'Current OBD'!$B$6:$AL$2097,26,0)="Yes","2"," ")</f>
        <v xml:space="preserve"> </v>
      </c>
      <c r="I1260" s="20" t="str">
        <f>IF(VLOOKUP(C1260,'Current OBD'!$B$6:$AL$2097,27,0)="Yes","3"," ")</f>
        <v xml:space="preserve"> </v>
      </c>
      <c r="J1260" s="20" t="str">
        <f>IF(VLOOKUP(C1260,'Current OBD'!$B$6:$AL$2097,28,0)="Yes","4"," ")</f>
        <v xml:space="preserve"> </v>
      </c>
      <c r="K1260" s="20" t="str">
        <f>IF(VLOOKUP(C1260,'Current OBD'!$B$6:$AL$2097,29,0)="Yes","5"," ")</f>
        <v xml:space="preserve"> </v>
      </c>
      <c r="L1260" s="20" t="str">
        <f>IF(VLOOKUP(C1260,'Current OBD'!$B$6:$AL$2097,30,0)="Yes","6"," ")</f>
        <v xml:space="preserve"> </v>
      </c>
      <c r="M1260" s="20" t="str">
        <f>IF(VLOOKUP(C1260,'Current OBD'!$B$6:$AL$2097,31,0)="Yes","7"," ")</f>
        <v xml:space="preserve"> </v>
      </c>
      <c r="N1260" s="20" t="str">
        <f>IF(VLOOKUP(C1260,'Current OBD'!$B$6:$AL$2097,32,0)="Yes","8"," ")</f>
        <v xml:space="preserve"> </v>
      </c>
      <c r="O1260" s="20" t="str">
        <f>IF(VLOOKUP(C1260,'Current OBD'!$B$6:$AL$2097,33,0)="Yes","9"," ")</f>
        <v>9</v>
      </c>
      <c r="P1260" s="20" t="str">
        <f>IF(VLOOKUP(C1260,'Current OBD'!$B$6:$AL$2097,34,0)="Yes","10"," ")</f>
        <v>10</v>
      </c>
      <c r="Q1260" s="20" t="str">
        <f>IF(VLOOKUP(C1260,'Current OBD'!$B$6:$AL$2097,35,0)="Yes","11"," ")</f>
        <v>11</v>
      </c>
      <c r="R1260" s="20" t="str">
        <f>IF(VLOOKUP(C1260,'Current OBD'!$B$6:$AL$2097,36,0)="Yes","12"," ")</f>
        <v>12</v>
      </c>
      <c r="S1260" s="44">
        <v>11</v>
      </c>
      <c r="T1260" s="44">
        <v>2</v>
      </c>
      <c r="U1260" s="44">
        <v>21</v>
      </c>
      <c r="V1260" s="12">
        <f>S1260/U1260</f>
        <v>0.52380952380952384</v>
      </c>
      <c r="W1260" s="12">
        <f>T1260/U1260</f>
        <v>9.5238095238095233E-2</v>
      </c>
      <c r="X1260" s="12">
        <f t="shared" si="113"/>
        <v>0.61904761904761907</v>
      </c>
    </row>
    <row r="1261" spans="1:24">
      <c r="A1261" s="26" t="s">
        <v>1787</v>
      </c>
      <c r="B1261" s="26" t="s">
        <v>4483</v>
      </c>
      <c r="C1261" s="10">
        <v>159560</v>
      </c>
      <c r="D1261" s="13" t="s">
        <v>4482</v>
      </c>
      <c r="E1261" s="19"/>
      <c r="F1261" s="19"/>
      <c r="G1261" s="19"/>
      <c r="H1261" s="19"/>
      <c r="I1261" s="19"/>
      <c r="J1261" s="19"/>
      <c r="K1261" s="19"/>
      <c r="L1261" s="19"/>
      <c r="M1261" s="19"/>
      <c r="N1261" s="19"/>
      <c r="O1261" s="19"/>
      <c r="P1261" s="19"/>
      <c r="Q1261" s="19"/>
      <c r="R1261" s="19"/>
      <c r="S1261" s="43">
        <v>70</v>
      </c>
      <c r="T1261" s="43">
        <v>17</v>
      </c>
      <c r="U1261" s="43">
        <v>211</v>
      </c>
      <c r="V1261" s="14"/>
      <c r="W1261" s="14"/>
      <c r="X1261" s="14">
        <f t="shared" si="113"/>
        <v>0.41232227488151657</v>
      </c>
    </row>
    <row r="1262" spans="1:24">
      <c r="A1262" s="17" t="str">
        <f>VLOOKUP(C1262,'Current OBD'!$B$6:$K$2098,4,0)</f>
        <v>Mason</v>
      </c>
      <c r="B1262" s="17" t="str">
        <f>VLOOKUP(C1262,'Current OBD'!$B$6:$K$2098,3,0)</f>
        <v>23-042</v>
      </c>
      <c r="C1262" s="18">
        <v>661806</v>
      </c>
      <c r="D1262" s="8" t="s">
        <v>4484</v>
      </c>
      <c r="E1262" s="20" t="str">
        <f>IF(VLOOKUP(C1262,'Current OBD'!$B$6:$AL$2097,23,0)="Yes","PK"," ")</f>
        <v xml:space="preserve"> </v>
      </c>
      <c r="F1262" s="20" t="str">
        <f>IF(VLOOKUP(C1262,'Current OBD'!$B$6:$AL$2097,24,0)="Yes","K"," ")</f>
        <v>K</v>
      </c>
      <c r="G1262" s="20" t="str">
        <f>IF(VLOOKUP(C1262,'Current OBD'!$B$6:$AL$2097,25,0)="Yes","1"," ")</f>
        <v>1</v>
      </c>
      <c r="H1262" s="20" t="str">
        <f>IF(VLOOKUP(C1262,'Current OBD'!$B$6:$AL$2097,26,0)="Yes","2"," ")</f>
        <v>2</v>
      </c>
      <c r="I1262" s="20" t="str">
        <f>IF(VLOOKUP(C1262,'Current OBD'!$B$6:$AL$2097,27,0)="Yes","3"," ")</f>
        <v>3</v>
      </c>
      <c r="J1262" s="20" t="str">
        <f>IF(VLOOKUP(C1262,'Current OBD'!$B$6:$AL$2097,28,0)="Yes","4"," ")</f>
        <v>4</v>
      </c>
      <c r="K1262" s="20" t="str">
        <f>IF(VLOOKUP(C1262,'Current OBD'!$B$6:$AL$2097,29,0)="Yes","5"," ")</f>
        <v>5</v>
      </c>
      <c r="L1262" s="20" t="str">
        <f>IF(VLOOKUP(C1262,'Current OBD'!$B$6:$AL$2097,30,0)="Yes","6"," ")</f>
        <v>6</v>
      </c>
      <c r="M1262" s="20" t="str">
        <f>IF(VLOOKUP(C1262,'Current OBD'!$B$6:$AL$2097,31,0)="Yes","7"," ")</f>
        <v>7</v>
      </c>
      <c r="N1262" s="20" t="str">
        <f>IF(VLOOKUP(C1262,'Current OBD'!$B$6:$AL$2097,32,0)="Yes","8"," ")</f>
        <v xml:space="preserve"> </v>
      </c>
      <c r="O1262" s="20" t="str">
        <f>IF(VLOOKUP(C1262,'Current OBD'!$B$6:$AL$2097,33,0)="Yes","9"," ")</f>
        <v xml:space="preserve"> </v>
      </c>
      <c r="P1262" s="20" t="str">
        <f>IF(VLOOKUP(C1262,'Current OBD'!$B$6:$AL$2097,34,0)="Yes","10"," ")</f>
        <v xml:space="preserve"> </v>
      </c>
      <c r="Q1262" s="20" t="str">
        <f>IF(VLOOKUP(C1262,'Current OBD'!$B$6:$AL$2097,35,0)="Yes","11"," ")</f>
        <v xml:space="preserve"> </v>
      </c>
      <c r="R1262" s="20" t="str">
        <f>IF(VLOOKUP(C1262,'Current OBD'!$B$6:$AL$2097,36,0)="Yes","12"," ")</f>
        <v xml:space="preserve"> </v>
      </c>
      <c r="S1262" s="44">
        <v>70</v>
      </c>
      <c r="T1262" s="44">
        <v>17</v>
      </c>
      <c r="U1262" s="44">
        <v>211</v>
      </c>
      <c r="V1262" s="12">
        <f>S1262/U1262</f>
        <v>0.33175355450236965</v>
      </c>
      <c r="W1262" s="12">
        <f>T1262/U1262</f>
        <v>8.0568720379146919E-2</v>
      </c>
      <c r="X1262" s="12">
        <f t="shared" si="113"/>
        <v>0.41232227488151657</v>
      </c>
    </row>
    <row r="1263" spans="1:24">
      <c r="A1263" s="26" t="s">
        <v>1787</v>
      </c>
      <c r="B1263" s="26" t="s">
        <v>1786</v>
      </c>
      <c r="C1263" s="10">
        <v>159538</v>
      </c>
      <c r="D1263" s="13" t="s">
        <v>1785</v>
      </c>
      <c r="E1263" s="19"/>
      <c r="F1263" s="19"/>
      <c r="G1263" s="19"/>
      <c r="H1263" s="19"/>
      <c r="I1263" s="19"/>
      <c r="J1263" s="19"/>
      <c r="K1263" s="19"/>
      <c r="L1263" s="19"/>
      <c r="M1263" s="19"/>
      <c r="N1263" s="19"/>
      <c r="O1263" s="19"/>
      <c r="P1263" s="19"/>
      <c r="Q1263" s="19"/>
      <c r="R1263" s="19"/>
      <c r="S1263" s="43">
        <v>81</v>
      </c>
      <c r="T1263" s="43">
        <v>26</v>
      </c>
      <c r="U1263" s="43">
        <v>240</v>
      </c>
      <c r="V1263" s="14"/>
      <c r="W1263" s="14"/>
      <c r="X1263" s="14">
        <f t="shared" si="113"/>
        <v>0.44583333333333336</v>
      </c>
    </row>
    <row r="1264" spans="1:24">
      <c r="A1264" s="17" t="str">
        <f>VLOOKUP(C1264,'Current OBD'!$B$6:$K$2098,4,0)</f>
        <v>Mason</v>
      </c>
      <c r="B1264" s="17" t="str">
        <f>VLOOKUP(C1264,'Current OBD'!$B$6:$K$2098,3,0)</f>
        <v>23-054</v>
      </c>
      <c r="C1264" s="18">
        <v>661807</v>
      </c>
      <c r="D1264" s="8" t="s">
        <v>1788</v>
      </c>
      <c r="E1264" s="20" t="str">
        <f>IF(VLOOKUP(C1264,'Current OBD'!$B$6:$AL$2097,23,0)="Yes","PK"," ")</f>
        <v xml:space="preserve"> </v>
      </c>
      <c r="F1264" s="20" t="str">
        <f>IF(VLOOKUP(C1264,'Current OBD'!$B$6:$AL$2097,24,0)="Yes","K"," ")</f>
        <v>K</v>
      </c>
      <c r="G1264" s="20" t="str">
        <f>IF(VLOOKUP(C1264,'Current OBD'!$B$6:$AL$2097,25,0)="Yes","1"," ")</f>
        <v>1</v>
      </c>
      <c r="H1264" s="20" t="str">
        <f>IF(VLOOKUP(C1264,'Current OBD'!$B$6:$AL$2097,26,0)="Yes","2"," ")</f>
        <v>2</v>
      </c>
      <c r="I1264" s="20" t="str">
        <f>IF(VLOOKUP(C1264,'Current OBD'!$B$6:$AL$2097,27,0)="Yes","3"," ")</f>
        <v>3</v>
      </c>
      <c r="J1264" s="20" t="str">
        <f>IF(VLOOKUP(C1264,'Current OBD'!$B$6:$AL$2097,28,0)="Yes","4"," ")</f>
        <v>4</v>
      </c>
      <c r="K1264" s="20" t="str">
        <f>IF(VLOOKUP(C1264,'Current OBD'!$B$6:$AL$2097,29,0)="Yes","5"," ")</f>
        <v>5</v>
      </c>
      <c r="L1264" s="20" t="str">
        <f>IF(VLOOKUP(C1264,'Current OBD'!$B$6:$AL$2097,30,0)="Yes","6"," ")</f>
        <v>6</v>
      </c>
      <c r="M1264" s="20" t="str">
        <f>IF(VLOOKUP(C1264,'Current OBD'!$B$6:$AL$2097,31,0)="Yes","7"," ")</f>
        <v>7</v>
      </c>
      <c r="N1264" s="20" t="str">
        <f>IF(VLOOKUP(C1264,'Current OBD'!$B$6:$AL$2097,32,0)="Yes","8"," ")</f>
        <v>8</v>
      </c>
      <c r="O1264" s="20" t="str">
        <f>IF(VLOOKUP(C1264,'Current OBD'!$B$6:$AL$2097,33,0)="Yes","9"," ")</f>
        <v xml:space="preserve"> </v>
      </c>
      <c r="P1264" s="20" t="str">
        <f>IF(VLOOKUP(C1264,'Current OBD'!$B$6:$AL$2097,34,0)="Yes","10"," ")</f>
        <v xml:space="preserve"> </v>
      </c>
      <c r="Q1264" s="20" t="str">
        <f>IF(VLOOKUP(C1264,'Current OBD'!$B$6:$AL$2097,35,0)="Yes","11"," ")</f>
        <v xml:space="preserve"> </v>
      </c>
      <c r="R1264" s="20" t="str">
        <f>IF(VLOOKUP(C1264,'Current OBD'!$B$6:$AL$2097,36,0)="Yes","12"," ")</f>
        <v xml:space="preserve"> </v>
      </c>
      <c r="S1264" s="44">
        <v>81</v>
      </c>
      <c r="T1264" s="44">
        <v>26</v>
      </c>
      <c r="U1264" s="44">
        <v>240</v>
      </c>
      <c r="V1264" s="12">
        <f>S1264/U1264</f>
        <v>0.33750000000000002</v>
      </c>
      <c r="W1264" s="12">
        <f>T1264/U1264</f>
        <v>0.10833333333333334</v>
      </c>
      <c r="X1264" s="12">
        <f t="shared" si="113"/>
        <v>0.44583333333333336</v>
      </c>
    </row>
    <row r="1265" spans="1:24">
      <c r="A1265" s="26" t="s">
        <v>1787</v>
      </c>
      <c r="B1265" s="26" t="s">
        <v>4294</v>
      </c>
      <c r="C1265" s="10">
        <v>159487</v>
      </c>
      <c r="D1265" s="13" t="s">
        <v>4293</v>
      </c>
      <c r="E1265" s="19"/>
      <c r="F1265" s="19"/>
      <c r="G1265" s="19"/>
      <c r="H1265" s="19"/>
      <c r="I1265" s="19"/>
      <c r="J1265" s="19"/>
      <c r="K1265" s="19"/>
      <c r="L1265" s="19"/>
      <c r="M1265" s="19"/>
      <c r="N1265" s="19"/>
      <c r="O1265" s="19"/>
      <c r="P1265" s="19"/>
      <c r="Q1265" s="19"/>
      <c r="R1265" s="19"/>
      <c r="S1265" s="43">
        <v>3888</v>
      </c>
      <c r="T1265" s="43">
        <v>0</v>
      </c>
      <c r="U1265" s="43">
        <v>4368</v>
      </c>
      <c r="V1265" s="14"/>
      <c r="W1265" s="14"/>
      <c r="X1265" s="14">
        <f t="shared" si="113"/>
        <v>0.89010989010989006</v>
      </c>
    </row>
    <row r="1266" spans="1:24">
      <c r="A1266" s="17" t="str">
        <f>VLOOKUP(C1266,'Current OBD'!$B$6:$K$2098,4,0)</f>
        <v>Mason</v>
      </c>
      <c r="B1266" s="17" t="str">
        <f>VLOOKUP(C1266,'Current OBD'!$B$6:$K$2098,3,0)</f>
        <v>23-309</v>
      </c>
      <c r="C1266" s="18">
        <v>663458</v>
      </c>
      <c r="D1266" s="8" t="s">
        <v>4295</v>
      </c>
      <c r="E1266" s="20" t="str">
        <f>IF(VLOOKUP(C1266,'Current OBD'!$B$6:$AL$2097,23,0)="Yes","PK"," ")</f>
        <v xml:space="preserve"> </v>
      </c>
      <c r="F1266" s="20" t="str">
        <f>IF(VLOOKUP(C1266,'Current OBD'!$B$6:$AL$2097,24,0)="Yes","K"," ")</f>
        <v>K</v>
      </c>
      <c r="G1266" s="20" t="str">
        <f>IF(VLOOKUP(C1266,'Current OBD'!$B$6:$AL$2097,25,0)="Yes","1"," ")</f>
        <v>1</v>
      </c>
      <c r="H1266" s="20" t="str">
        <f>IF(VLOOKUP(C1266,'Current OBD'!$B$6:$AL$2097,26,0)="Yes","2"," ")</f>
        <v>2</v>
      </c>
      <c r="I1266" s="20" t="str">
        <f>IF(VLOOKUP(C1266,'Current OBD'!$B$6:$AL$2097,27,0)="Yes","3"," ")</f>
        <v>3</v>
      </c>
      <c r="J1266" s="20" t="str">
        <f>IF(VLOOKUP(C1266,'Current OBD'!$B$6:$AL$2097,28,0)="Yes","4"," ")</f>
        <v>4</v>
      </c>
      <c r="K1266" s="20" t="str">
        <f>IF(VLOOKUP(C1266,'Current OBD'!$B$6:$AL$2097,29,0)="Yes","5"," ")</f>
        <v xml:space="preserve"> </v>
      </c>
      <c r="L1266" s="20" t="str">
        <f>IF(VLOOKUP(C1266,'Current OBD'!$B$6:$AL$2097,30,0)="Yes","6"," ")</f>
        <v xml:space="preserve"> </v>
      </c>
      <c r="M1266" s="20" t="str">
        <f>IF(VLOOKUP(C1266,'Current OBD'!$B$6:$AL$2097,31,0)="Yes","7"," ")</f>
        <v xml:space="preserve"> </v>
      </c>
      <c r="N1266" s="20" t="str">
        <f>IF(VLOOKUP(C1266,'Current OBD'!$B$6:$AL$2097,32,0)="Yes","8"," ")</f>
        <v xml:space="preserve"> </v>
      </c>
      <c r="O1266" s="20" t="str">
        <f>IF(VLOOKUP(C1266,'Current OBD'!$B$6:$AL$2097,33,0)="Yes","9"," ")</f>
        <v xml:space="preserve"> </v>
      </c>
      <c r="P1266" s="20" t="str">
        <f>IF(VLOOKUP(C1266,'Current OBD'!$B$6:$AL$2097,34,0)="Yes","10"," ")</f>
        <v xml:space="preserve"> </v>
      </c>
      <c r="Q1266" s="20" t="str">
        <f>IF(VLOOKUP(C1266,'Current OBD'!$B$6:$AL$2097,35,0)="Yes","11"," ")</f>
        <v xml:space="preserve"> </v>
      </c>
      <c r="R1266" s="20" t="str">
        <f>IF(VLOOKUP(C1266,'Current OBD'!$B$6:$AL$2097,36,0)="Yes","12"," ")</f>
        <v xml:space="preserve"> </v>
      </c>
      <c r="S1266" s="44">
        <v>490</v>
      </c>
      <c r="T1266" s="44">
        <v>0</v>
      </c>
      <c r="U1266" s="44">
        <v>521</v>
      </c>
      <c r="V1266" s="12">
        <f t="shared" ref="V1266:V1273" si="116">S1266/U1266</f>
        <v>0.94049904030710174</v>
      </c>
      <c r="W1266" s="12">
        <f t="shared" ref="W1266:W1273" si="117">T1266/U1266</f>
        <v>0</v>
      </c>
      <c r="X1266" s="12">
        <f t="shared" si="113"/>
        <v>0.94049904030710174</v>
      </c>
    </row>
    <row r="1267" spans="1:24">
      <c r="A1267" s="17" t="str">
        <f>VLOOKUP(C1267,'Current OBD'!$B$6:$K$2098,4,0)</f>
        <v>Mason</v>
      </c>
      <c r="B1267" s="17" t="str">
        <f>VLOOKUP(C1267,'Current OBD'!$B$6:$K$2098,3,0)</f>
        <v>23-309</v>
      </c>
      <c r="C1267" s="18">
        <v>686343</v>
      </c>
      <c r="D1267" s="8" t="s">
        <v>4297</v>
      </c>
      <c r="E1267" s="20" t="str">
        <f>IF(VLOOKUP(C1267,'Current OBD'!$B$6:$AL$2097,23,0)="Yes","PK"," ")</f>
        <v xml:space="preserve"> </v>
      </c>
      <c r="F1267" s="20" t="str">
        <f>IF(VLOOKUP(C1267,'Current OBD'!$B$6:$AL$2097,24,0)="Yes","K"," ")</f>
        <v xml:space="preserve"> </v>
      </c>
      <c r="G1267" s="20" t="str">
        <f>IF(VLOOKUP(C1267,'Current OBD'!$B$6:$AL$2097,25,0)="Yes","1"," ")</f>
        <v xml:space="preserve"> </v>
      </c>
      <c r="H1267" s="20" t="str">
        <f>IF(VLOOKUP(C1267,'Current OBD'!$B$6:$AL$2097,26,0)="Yes","2"," ")</f>
        <v xml:space="preserve"> </v>
      </c>
      <c r="I1267" s="20" t="str">
        <f>IF(VLOOKUP(C1267,'Current OBD'!$B$6:$AL$2097,27,0)="Yes","3"," ")</f>
        <v xml:space="preserve"> </v>
      </c>
      <c r="J1267" s="20" t="str">
        <f>IF(VLOOKUP(C1267,'Current OBD'!$B$6:$AL$2097,28,0)="Yes","4"," ")</f>
        <v xml:space="preserve"> </v>
      </c>
      <c r="K1267" s="20" t="str">
        <f>IF(VLOOKUP(C1267,'Current OBD'!$B$6:$AL$2097,29,0)="Yes","5"," ")</f>
        <v xml:space="preserve"> </v>
      </c>
      <c r="L1267" s="20" t="str">
        <f>IF(VLOOKUP(C1267,'Current OBD'!$B$6:$AL$2097,30,0)="Yes","6"," ")</f>
        <v xml:space="preserve"> </v>
      </c>
      <c r="M1267" s="20" t="str">
        <f>IF(VLOOKUP(C1267,'Current OBD'!$B$6:$AL$2097,31,0)="Yes","7"," ")</f>
        <v xml:space="preserve"> </v>
      </c>
      <c r="N1267" s="20" t="str">
        <f>IF(VLOOKUP(C1267,'Current OBD'!$B$6:$AL$2097,32,0)="Yes","8"," ")</f>
        <v xml:space="preserve"> </v>
      </c>
      <c r="O1267" s="20" t="str">
        <f>IF(VLOOKUP(C1267,'Current OBD'!$B$6:$AL$2097,33,0)="Yes","9"," ")</f>
        <v>9</v>
      </c>
      <c r="P1267" s="20" t="str">
        <f>IF(VLOOKUP(C1267,'Current OBD'!$B$6:$AL$2097,34,0)="Yes","10"," ")</f>
        <v>10</v>
      </c>
      <c r="Q1267" s="20" t="str">
        <f>IF(VLOOKUP(C1267,'Current OBD'!$B$6:$AL$2097,35,0)="Yes","11"," ")</f>
        <v>11</v>
      </c>
      <c r="R1267" s="20" t="str">
        <f>IF(VLOOKUP(C1267,'Current OBD'!$B$6:$AL$2097,36,0)="Yes","12"," ")</f>
        <v>12</v>
      </c>
      <c r="S1267" s="44">
        <v>67</v>
      </c>
      <c r="T1267" s="44">
        <v>0</v>
      </c>
      <c r="U1267" s="44">
        <v>85</v>
      </c>
      <c r="V1267" s="12">
        <f t="shared" si="116"/>
        <v>0.78823529411764703</v>
      </c>
      <c r="W1267" s="12">
        <f t="shared" si="117"/>
        <v>0</v>
      </c>
      <c r="X1267" s="12">
        <f t="shared" si="113"/>
        <v>0.78823529411764703</v>
      </c>
    </row>
    <row r="1268" spans="1:24">
      <c r="A1268" s="17" t="str">
        <f>VLOOKUP(C1268,'Current OBD'!$B$6:$K$2098,4,0)</f>
        <v>Mason</v>
      </c>
      <c r="B1268" s="17" t="str">
        <f>VLOOKUP(C1268,'Current OBD'!$B$6:$K$2098,3,0)</f>
        <v>23-309</v>
      </c>
      <c r="C1268" s="18">
        <v>662736</v>
      </c>
      <c r="D1268" s="8" t="s">
        <v>4300</v>
      </c>
      <c r="E1268" s="20" t="str">
        <f>IF(VLOOKUP(C1268,'Current OBD'!$B$6:$AL$2097,23,0)="Yes","PK"," ")</f>
        <v xml:space="preserve"> </v>
      </c>
      <c r="F1268" s="20" t="str">
        <f>IF(VLOOKUP(C1268,'Current OBD'!$B$6:$AL$2097,24,0)="Yes","K"," ")</f>
        <v xml:space="preserve"> </v>
      </c>
      <c r="G1268" s="20" t="str">
        <f>IF(VLOOKUP(C1268,'Current OBD'!$B$6:$AL$2097,25,0)="Yes","1"," ")</f>
        <v xml:space="preserve"> </v>
      </c>
      <c r="H1268" s="20" t="str">
        <f>IF(VLOOKUP(C1268,'Current OBD'!$B$6:$AL$2097,26,0)="Yes","2"," ")</f>
        <v xml:space="preserve"> </v>
      </c>
      <c r="I1268" s="20" t="str">
        <f>IF(VLOOKUP(C1268,'Current OBD'!$B$6:$AL$2097,27,0)="Yes","3"," ")</f>
        <v xml:space="preserve"> </v>
      </c>
      <c r="J1268" s="20" t="str">
        <f>IF(VLOOKUP(C1268,'Current OBD'!$B$6:$AL$2097,28,0)="Yes","4"," ")</f>
        <v xml:space="preserve"> </v>
      </c>
      <c r="K1268" s="20" t="str">
        <f>IF(VLOOKUP(C1268,'Current OBD'!$B$6:$AL$2097,29,0)="Yes","5"," ")</f>
        <v xml:space="preserve"> </v>
      </c>
      <c r="L1268" s="20" t="str">
        <f>IF(VLOOKUP(C1268,'Current OBD'!$B$6:$AL$2097,30,0)="Yes","6"," ")</f>
        <v>6</v>
      </c>
      <c r="M1268" s="20" t="str">
        <f>IF(VLOOKUP(C1268,'Current OBD'!$B$6:$AL$2097,31,0)="Yes","7"," ")</f>
        <v>7</v>
      </c>
      <c r="N1268" s="20" t="str">
        <f>IF(VLOOKUP(C1268,'Current OBD'!$B$6:$AL$2097,32,0)="Yes","8"," ")</f>
        <v>8</v>
      </c>
      <c r="O1268" s="20" t="str">
        <f>IF(VLOOKUP(C1268,'Current OBD'!$B$6:$AL$2097,33,0)="Yes","9"," ")</f>
        <v>9</v>
      </c>
      <c r="P1268" s="20" t="str">
        <f>IF(VLOOKUP(C1268,'Current OBD'!$B$6:$AL$2097,34,0)="Yes","10"," ")</f>
        <v>10</v>
      </c>
      <c r="Q1268" s="20" t="str">
        <f>IF(VLOOKUP(C1268,'Current OBD'!$B$6:$AL$2097,35,0)="Yes","11"," ")</f>
        <v>11</v>
      </c>
      <c r="R1268" s="20" t="str">
        <f>IF(VLOOKUP(C1268,'Current OBD'!$B$6:$AL$2097,36,0)="Yes","12"," ")</f>
        <v>12</v>
      </c>
      <c r="S1268" s="44">
        <v>146</v>
      </c>
      <c r="T1268" s="44">
        <v>0</v>
      </c>
      <c r="U1268" s="44">
        <v>152</v>
      </c>
      <c r="V1268" s="12">
        <f t="shared" si="116"/>
        <v>0.96052631578947367</v>
      </c>
      <c r="W1268" s="12">
        <f t="shared" si="117"/>
        <v>0</v>
      </c>
      <c r="X1268" s="12">
        <f t="shared" si="113"/>
        <v>0.96052631578947367</v>
      </c>
    </row>
    <row r="1269" spans="1:24">
      <c r="A1269" s="17" t="str">
        <f>VLOOKUP(C1269,'Current OBD'!$B$6:$K$2098,4,0)</f>
        <v>Mason</v>
      </c>
      <c r="B1269" s="17" t="str">
        <f>VLOOKUP(C1269,'Current OBD'!$B$6:$K$2098,3,0)</f>
        <v>23-309</v>
      </c>
      <c r="C1269" s="18">
        <v>663970</v>
      </c>
      <c r="D1269" s="8" t="s">
        <v>4302</v>
      </c>
      <c r="E1269" s="20" t="str">
        <f>IF(VLOOKUP(C1269,'Current OBD'!$B$6:$AL$2097,23,0)="Yes","PK"," ")</f>
        <v xml:space="preserve"> </v>
      </c>
      <c r="F1269" s="20" t="str">
        <f>IF(VLOOKUP(C1269,'Current OBD'!$B$6:$AL$2097,24,0)="Yes","K"," ")</f>
        <v>K</v>
      </c>
      <c r="G1269" s="20" t="str">
        <f>IF(VLOOKUP(C1269,'Current OBD'!$B$6:$AL$2097,25,0)="Yes","1"," ")</f>
        <v>1</v>
      </c>
      <c r="H1269" s="20" t="str">
        <f>IF(VLOOKUP(C1269,'Current OBD'!$B$6:$AL$2097,26,0)="Yes","2"," ")</f>
        <v>2</v>
      </c>
      <c r="I1269" s="20" t="str">
        <f>IF(VLOOKUP(C1269,'Current OBD'!$B$6:$AL$2097,27,0)="Yes","3"," ")</f>
        <v>3</v>
      </c>
      <c r="J1269" s="20" t="str">
        <f>IF(VLOOKUP(C1269,'Current OBD'!$B$6:$AL$2097,28,0)="Yes","4"," ")</f>
        <v>4</v>
      </c>
      <c r="K1269" s="20" t="str">
        <f>IF(VLOOKUP(C1269,'Current OBD'!$B$6:$AL$2097,29,0)="Yes","5"," ")</f>
        <v xml:space="preserve"> </v>
      </c>
      <c r="L1269" s="20" t="str">
        <f>IF(VLOOKUP(C1269,'Current OBD'!$B$6:$AL$2097,30,0)="Yes","6"," ")</f>
        <v xml:space="preserve"> </v>
      </c>
      <c r="M1269" s="20" t="str">
        <f>IF(VLOOKUP(C1269,'Current OBD'!$B$6:$AL$2097,31,0)="Yes","7"," ")</f>
        <v xml:space="preserve"> </v>
      </c>
      <c r="N1269" s="20" t="str">
        <f>IF(VLOOKUP(C1269,'Current OBD'!$B$6:$AL$2097,32,0)="Yes","8"," ")</f>
        <v xml:space="preserve"> </v>
      </c>
      <c r="O1269" s="20" t="str">
        <f>IF(VLOOKUP(C1269,'Current OBD'!$B$6:$AL$2097,33,0)="Yes","9"," ")</f>
        <v xml:space="preserve"> </v>
      </c>
      <c r="P1269" s="20" t="str">
        <f>IF(VLOOKUP(C1269,'Current OBD'!$B$6:$AL$2097,34,0)="Yes","10"," ")</f>
        <v xml:space="preserve"> </v>
      </c>
      <c r="Q1269" s="20" t="str">
        <f>IF(VLOOKUP(C1269,'Current OBD'!$B$6:$AL$2097,35,0)="Yes","11"," ")</f>
        <v xml:space="preserve"> </v>
      </c>
      <c r="R1269" s="20" t="str">
        <f>IF(VLOOKUP(C1269,'Current OBD'!$B$6:$AL$2097,36,0)="Yes","12"," ")</f>
        <v xml:space="preserve"> </v>
      </c>
      <c r="S1269" s="44">
        <v>440</v>
      </c>
      <c r="T1269" s="44">
        <v>0</v>
      </c>
      <c r="U1269" s="44">
        <v>440</v>
      </c>
      <c r="V1269" s="12">
        <f t="shared" si="116"/>
        <v>1</v>
      </c>
      <c r="W1269" s="12">
        <f t="shared" si="117"/>
        <v>0</v>
      </c>
      <c r="X1269" s="12">
        <f t="shared" si="113"/>
        <v>1</v>
      </c>
    </row>
    <row r="1270" spans="1:24">
      <c r="A1270" s="17" t="str">
        <f>VLOOKUP(C1270,'Current OBD'!$B$6:$K$2098,4,0)</f>
        <v>Mason</v>
      </c>
      <c r="B1270" s="17" t="str">
        <f>VLOOKUP(C1270,'Current OBD'!$B$6:$K$2098,3,0)</f>
        <v>23-309</v>
      </c>
      <c r="C1270" s="18">
        <v>663971</v>
      </c>
      <c r="D1270" s="8" t="s">
        <v>4304</v>
      </c>
      <c r="E1270" s="20" t="str">
        <f>IF(VLOOKUP(C1270,'Current OBD'!$B$6:$AL$2097,23,0)="Yes","PK"," ")</f>
        <v xml:space="preserve"> </v>
      </c>
      <c r="F1270" s="20" t="str">
        <f>IF(VLOOKUP(C1270,'Current OBD'!$B$6:$AL$2097,24,0)="Yes","K"," ")</f>
        <v>K</v>
      </c>
      <c r="G1270" s="20" t="str">
        <f>IF(VLOOKUP(C1270,'Current OBD'!$B$6:$AL$2097,25,0)="Yes","1"," ")</f>
        <v>1</v>
      </c>
      <c r="H1270" s="20" t="str">
        <f>IF(VLOOKUP(C1270,'Current OBD'!$B$6:$AL$2097,26,0)="Yes","2"," ")</f>
        <v>2</v>
      </c>
      <c r="I1270" s="20" t="str">
        <f>IF(VLOOKUP(C1270,'Current OBD'!$B$6:$AL$2097,27,0)="Yes","3"," ")</f>
        <v>3</v>
      </c>
      <c r="J1270" s="20" t="str">
        <f>IF(VLOOKUP(C1270,'Current OBD'!$B$6:$AL$2097,28,0)="Yes","4"," ")</f>
        <v>4</v>
      </c>
      <c r="K1270" s="20" t="str">
        <f>IF(VLOOKUP(C1270,'Current OBD'!$B$6:$AL$2097,29,0)="Yes","5"," ")</f>
        <v xml:space="preserve"> </v>
      </c>
      <c r="L1270" s="20" t="str">
        <f>IF(VLOOKUP(C1270,'Current OBD'!$B$6:$AL$2097,30,0)="Yes","6"," ")</f>
        <v xml:space="preserve"> </v>
      </c>
      <c r="M1270" s="20" t="str">
        <f>IF(VLOOKUP(C1270,'Current OBD'!$B$6:$AL$2097,31,0)="Yes","7"," ")</f>
        <v xml:space="preserve"> </v>
      </c>
      <c r="N1270" s="20" t="str">
        <f>IF(VLOOKUP(C1270,'Current OBD'!$B$6:$AL$2097,32,0)="Yes","8"," ")</f>
        <v xml:space="preserve"> </v>
      </c>
      <c r="O1270" s="20" t="str">
        <f>IF(VLOOKUP(C1270,'Current OBD'!$B$6:$AL$2097,33,0)="Yes","9"," ")</f>
        <v xml:space="preserve"> </v>
      </c>
      <c r="P1270" s="20" t="str">
        <f>IF(VLOOKUP(C1270,'Current OBD'!$B$6:$AL$2097,34,0)="Yes","10"," ")</f>
        <v xml:space="preserve"> </v>
      </c>
      <c r="Q1270" s="20" t="str">
        <f>IF(VLOOKUP(C1270,'Current OBD'!$B$6:$AL$2097,35,0)="Yes","11"," ")</f>
        <v xml:space="preserve"> </v>
      </c>
      <c r="R1270" s="20" t="str">
        <f>IF(VLOOKUP(C1270,'Current OBD'!$B$6:$AL$2097,36,0)="Yes","12"," ")</f>
        <v xml:space="preserve"> </v>
      </c>
      <c r="S1270" s="44">
        <v>503</v>
      </c>
      <c r="T1270" s="44">
        <v>0</v>
      </c>
      <c r="U1270" s="44">
        <v>525</v>
      </c>
      <c r="V1270" s="12">
        <f t="shared" si="116"/>
        <v>0.95809523809523811</v>
      </c>
      <c r="W1270" s="12">
        <f t="shared" si="117"/>
        <v>0</v>
      </c>
      <c r="X1270" s="12">
        <f t="shared" si="113"/>
        <v>0.95809523809523811</v>
      </c>
    </row>
    <row r="1271" spans="1:24">
      <c r="A1271" s="17" t="str">
        <f>VLOOKUP(C1271,'Current OBD'!$B$6:$K$2098,4,0)</f>
        <v>Mason</v>
      </c>
      <c r="B1271" s="17" t="str">
        <f>VLOOKUP(C1271,'Current OBD'!$B$6:$K$2098,3,0)</f>
        <v>23-309</v>
      </c>
      <c r="C1271" s="18">
        <v>664591</v>
      </c>
      <c r="D1271" s="8" t="s">
        <v>4306</v>
      </c>
      <c r="E1271" s="20" t="str">
        <f>IF(VLOOKUP(C1271,'Current OBD'!$B$6:$AL$2097,23,0)="Yes","PK"," ")</f>
        <v xml:space="preserve"> </v>
      </c>
      <c r="F1271" s="20" t="str">
        <f>IF(VLOOKUP(C1271,'Current OBD'!$B$6:$AL$2097,24,0)="Yes","K"," ")</f>
        <v xml:space="preserve"> </v>
      </c>
      <c r="G1271" s="20" t="str">
        <f>IF(VLOOKUP(C1271,'Current OBD'!$B$6:$AL$2097,25,0)="Yes","1"," ")</f>
        <v xml:space="preserve"> </v>
      </c>
      <c r="H1271" s="20" t="str">
        <f>IF(VLOOKUP(C1271,'Current OBD'!$B$6:$AL$2097,26,0)="Yes","2"," ")</f>
        <v xml:space="preserve"> </v>
      </c>
      <c r="I1271" s="20" t="str">
        <f>IF(VLOOKUP(C1271,'Current OBD'!$B$6:$AL$2097,27,0)="Yes","3"," ")</f>
        <v xml:space="preserve"> </v>
      </c>
      <c r="J1271" s="20" t="str">
        <f>IF(VLOOKUP(C1271,'Current OBD'!$B$6:$AL$2097,28,0)="Yes","4"," ")</f>
        <v xml:space="preserve"> </v>
      </c>
      <c r="K1271" s="20" t="str">
        <f>IF(VLOOKUP(C1271,'Current OBD'!$B$6:$AL$2097,29,0)="Yes","5"," ")</f>
        <v xml:space="preserve"> </v>
      </c>
      <c r="L1271" s="20" t="str">
        <f>IF(VLOOKUP(C1271,'Current OBD'!$B$6:$AL$2097,30,0)="Yes","6"," ")</f>
        <v xml:space="preserve"> </v>
      </c>
      <c r="M1271" s="20" t="str">
        <f>IF(VLOOKUP(C1271,'Current OBD'!$B$6:$AL$2097,31,0)="Yes","7"," ")</f>
        <v>7</v>
      </c>
      <c r="N1271" s="20" t="str">
        <f>IF(VLOOKUP(C1271,'Current OBD'!$B$6:$AL$2097,32,0)="Yes","8"," ")</f>
        <v>8</v>
      </c>
      <c r="O1271" s="20" t="str">
        <f>IF(VLOOKUP(C1271,'Current OBD'!$B$6:$AL$2097,33,0)="Yes","9"," ")</f>
        <v xml:space="preserve"> </v>
      </c>
      <c r="P1271" s="20" t="str">
        <f>IF(VLOOKUP(C1271,'Current OBD'!$B$6:$AL$2097,34,0)="Yes","10"," ")</f>
        <v xml:space="preserve"> </v>
      </c>
      <c r="Q1271" s="20" t="str">
        <f>IF(VLOOKUP(C1271,'Current OBD'!$B$6:$AL$2097,35,0)="Yes","11"," ")</f>
        <v xml:space="preserve"> </v>
      </c>
      <c r="R1271" s="20" t="str">
        <f>IF(VLOOKUP(C1271,'Current OBD'!$B$6:$AL$2097,36,0)="Yes","12"," ")</f>
        <v xml:space="preserve"> </v>
      </c>
      <c r="S1271" s="44">
        <v>504</v>
      </c>
      <c r="T1271" s="44">
        <v>0</v>
      </c>
      <c r="U1271" s="44">
        <v>549</v>
      </c>
      <c r="V1271" s="12">
        <f t="shared" si="116"/>
        <v>0.91803278688524592</v>
      </c>
      <c r="W1271" s="12">
        <f t="shared" si="117"/>
        <v>0</v>
      </c>
      <c r="X1271" s="12">
        <f t="shared" si="113"/>
        <v>0.91803278688524592</v>
      </c>
    </row>
    <row r="1272" spans="1:24">
      <c r="A1272" s="17" t="str">
        <f>VLOOKUP(C1272,'Current OBD'!$B$6:$K$2098,4,0)</f>
        <v>Mason</v>
      </c>
      <c r="B1272" s="17" t="str">
        <f>VLOOKUP(C1272,'Current OBD'!$B$6:$K$2098,3,0)</f>
        <v>23-309</v>
      </c>
      <c r="C1272" s="18">
        <v>664660</v>
      </c>
      <c r="D1272" s="8" t="s">
        <v>195</v>
      </c>
      <c r="E1272" s="20" t="str">
        <f>IF(VLOOKUP(C1272,'Current OBD'!$B$6:$AL$2097,23,0)="Yes","PK"," ")</f>
        <v xml:space="preserve"> </v>
      </c>
      <c r="F1272" s="20" t="str">
        <f>IF(VLOOKUP(C1272,'Current OBD'!$B$6:$AL$2097,24,0)="Yes","K"," ")</f>
        <v xml:space="preserve"> </v>
      </c>
      <c r="G1272" s="20" t="str">
        <f>IF(VLOOKUP(C1272,'Current OBD'!$B$6:$AL$2097,25,0)="Yes","1"," ")</f>
        <v xml:space="preserve"> </v>
      </c>
      <c r="H1272" s="20" t="str">
        <f>IF(VLOOKUP(C1272,'Current OBD'!$B$6:$AL$2097,26,0)="Yes","2"," ")</f>
        <v xml:space="preserve"> </v>
      </c>
      <c r="I1272" s="20" t="str">
        <f>IF(VLOOKUP(C1272,'Current OBD'!$B$6:$AL$2097,27,0)="Yes","3"," ")</f>
        <v xml:space="preserve"> </v>
      </c>
      <c r="J1272" s="20" t="str">
        <f>IF(VLOOKUP(C1272,'Current OBD'!$B$6:$AL$2097,28,0)="Yes","4"," ")</f>
        <v xml:space="preserve"> </v>
      </c>
      <c r="K1272" s="20" t="str">
        <f>IF(VLOOKUP(C1272,'Current OBD'!$B$6:$AL$2097,29,0)="Yes","5"," ")</f>
        <v>5</v>
      </c>
      <c r="L1272" s="20" t="str">
        <f>IF(VLOOKUP(C1272,'Current OBD'!$B$6:$AL$2097,30,0)="Yes","6"," ")</f>
        <v>6</v>
      </c>
      <c r="M1272" s="20" t="str">
        <f>IF(VLOOKUP(C1272,'Current OBD'!$B$6:$AL$2097,31,0)="Yes","7"," ")</f>
        <v xml:space="preserve"> </v>
      </c>
      <c r="N1272" s="20" t="str">
        <f>IF(VLOOKUP(C1272,'Current OBD'!$B$6:$AL$2097,32,0)="Yes","8"," ")</f>
        <v xml:space="preserve"> </v>
      </c>
      <c r="O1272" s="20" t="str">
        <f>IF(VLOOKUP(C1272,'Current OBD'!$B$6:$AL$2097,33,0)="Yes","9"," ")</f>
        <v xml:space="preserve"> </v>
      </c>
      <c r="P1272" s="20" t="str">
        <f>IF(VLOOKUP(C1272,'Current OBD'!$B$6:$AL$2097,34,0)="Yes","10"," ")</f>
        <v xml:space="preserve"> </v>
      </c>
      <c r="Q1272" s="20" t="str">
        <f>IF(VLOOKUP(C1272,'Current OBD'!$B$6:$AL$2097,35,0)="Yes","11"," ")</f>
        <v xml:space="preserve"> </v>
      </c>
      <c r="R1272" s="20" t="str">
        <f>IF(VLOOKUP(C1272,'Current OBD'!$B$6:$AL$2097,36,0)="Yes","12"," ")</f>
        <v xml:space="preserve"> </v>
      </c>
      <c r="S1272" s="44">
        <v>576</v>
      </c>
      <c r="T1272" s="44">
        <v>0</v>
      </c>
      <c r="U1272" s="44">
        <v>598</v>
      </c>
      <c r="V1272" s="12">
        <f t="shared" si="116"/>
        <v>0.96321070234113715</v>
      </c>
      <c r="W1272" s="12">
        <f t="shared" si="117"/>
        <v>0</v>
      </c>
      <c r="X1272" s="12">
        <f t="shared" si="113"/>
        <v>0.96321070234113715</v>
      </c>
    </row>
    <row r="1273" spans="1:24">
      <c r="A1273" s="17" t="str">
        <f>VLOOKUP(C1273,'Current OBD'!$B$6:$K$2098,4,0)</f>
        <v>Mason</v>
      </c>
      <c r="B1273" s="17" t="str">
        <f>VLOOKUP(C1273,'Current OBD'!$B$6:$K$2098,3,0)</f>
        <v>23-309</v>
      </c>
      <c r="C1273" s="18">
        <v>663523</v>
      </c>
      <c r="D1273" s="8" t="s">
        <v>4309</v>
      </c>
      <c r="E1273" s="20" t="str">
        <f>IF(VLOOKUP(C1273,'Current OBD'!$B$6:$AL$2097,23,0)="Yes","PK"," ")</f>
        <v xml:space="preserve"> </v>
      </c>
      <c r="F1273" s="20" t="str">
        <f>IF(VLOOKUP(C1273,'Current OBD'!$B$6:$AL$2097,24,0)="Yes","K"," ")</f>
        <v xml:space="preserve"> </v>
      </c>
      <c r="G1273" s="20" t="str">
        <f>IF(VLOOKUP(C1273,'Current OBD'!$B$6:$AL$2097,25,0)="Yes","1"," ")</f>
        <v xml:space="preserve"> </v>
      </c>
      <c r="H1273" s="20" t="str">
        <f>IF(VLOOKUP(C1273,'Current OBD'!$B$6:$AL$2097,26,0)="Yes","2"," ")</f>
        <v xml:space="preserve"> </v>
      </c>
      <c r="I1273" s="20" t="str">
        <f>IF(VLOOKUP(C1273,'Current OBD'!$B$6:$AL$2097,27,0)="Yes","3"," ")</f>
        <v xml:space="preserve"> </v>
      </c>
      <c r="J1273" s="20" t="str">
        <f>IF(VLOOKUP(C1273,'Current OBD'!$B$6:$AL$2097,28,0)="Yes","4"," ")</f>
        <v xml:space="preserve"> </v>
      </c>
      <c r="K1273" s="20" t="str">
        <f>IF(VLOOKUP(C1273,'Current OBD'!$B$6:$AL$2097,29,0)="Yes","5"," ")</f>
        <v xml:space="preserve"> </v>
      </c>
      <c r="L1273" s="20" t="str">
        <f>IF(VLOOKUP(C1273,'Current OBD'!$B$6:$AL$2097,30,0)="Yes","6"," ")</f>
        <v xml:space="preserve"> </v>
      </c>
      <c r="M1273" s="20" t="str">
        <f>IF(VLOOKUP(C1273,'Current OBD'!$B$6:$AL$2097,31,0)="Yes","7"," ")</f>
        <v xml:space="preserve"> </v>
      </c>
      <c r="N1273" s="20" t="str">
        <f>IF(VLOOKUP(C1273,'Current OBD'!$B$6:$AL$2097,32,0)="Yes","8"," ")</f>
        <v xml:space="preserve"> </v>
      </c>
      <c r="O1273" s="20" t="str">
        <f>IF(VLOOKUP(C1273,'Current OBD'!$B$6:$AL$2097,33,0)="Yes","9"," ")</f>
        <v>9</v>
      </c>
      <c r="P1273" s="20" t="str">
        <f>IF(VLOOKUP(C1273,'Current OBD'!$B$6:$AL$2097,34,0)="Yes","10"," ")</f>
        <v>10</v>
      </c>
      <c r="Q1273" s="20" t="str">
        <f>IF(VLOOKUP(C1273,'Current OBD'!$B$6:$AL$2097,35,0)="Yes","11"," ")</f>
        <v>11</v>
      </c>
      <c r="R1273" s="20" t="str">
        <f>IF(VLOOKUP(C1273,'Current OBD'!$B$6:$AL$2097,36,0)="Yes","12"," ")</f>
        <v>12</v>
      </c>
      <c r="S1273" s="44">
        <v>1162</v>
      </c>
      <c r="T1273" s="44">
        <v>0</v>
      </c>
      <c r="U1273" s="44">
        <v>1498</v>
      </c>
      <c r="V1273" s="12">
        <f t="shared" si="116"/>
        <v>0.77570093457943923</v>
      </c>
      <c r="W1273" s="12">
        <f t="shared" si="117"/>
        <v>0</v>
      </c>
      <c r="X1273" s="12">
        <f t="shared" si="113"/>
        <v>0.77570093457943923</v>
      </c>
    </row>
    <row r="1274" spans="1:24">
      <c r="A1274" s="26" t="s">
        <v>1787</v>
      </c>
      <c r="B1274" s="26" t="s">
        <v>2568</v>
      </c>
      <c r="C1274" s="10">
        <v>159858</v>
      </c>
      <c r="D1274" s="13" t="s">
        <v>2567</v>
      </c>
      <c r="E1274" s="19"/>
      <c r="F1274" s="19"/>
      <c r="G1274" s="19"/>
      <c r="H1274" s="19"/>
      <c r="I1274" s="19"/>
      <c r="J1274" s="19"/>
      <c r="K1274" s="19"/>
      <c r="L1274" s="19"/>
      <c r="M1274" s="19"/>
      <c r="N1274" s="19"/>
      <c r="O1274" s="19"/>
      <c r="P1274" s="19"/>
      <c r="Q1274" s="19"/>
      <c r="R1274" s="19"/>
      <c r="S1274" s="43">
        <v>149</v>
      </c>
      <c r="T1274" s="43">
        <v>0</v>
      </c>
      <c r="U1274" s="43">
        <v>179</v>
      </c>
      <c r="V1274" s="14"/>
      <c r="W1274" s="14"/>
      <c r="X1274" s="14">
        <f t="shared" si="113"/>
        <v>0.83240223463687146</v>
      </c>
    </row>
    <row r="1275" spans="1:24">
      <c r="A1275" s="17" t="str">
        <f>VLOOKUP(C1275,'Current OBD'!$B$6:$K$2098,4,0)</f>
        <v>Mason</v>
      </c>
      <c r="B1275" s="17" t="str">
        <f>VLOOKUP(C1275,'Current OBD'!$B$6:$K$2098,3,0)</f>
        <v>23-311</v>
      </c>
      <c r="C1275" s="18">
        <v>684428</v>
      </c>
      <c r="D1275" s="8" t="s">
        <v>2569</v>
      </c>
      <c r="E1275" s="20" t="str">
        <f>IF(VLOOKUP(C1275,'Current OBD'!$B$6:$AL$2097,23,0)="Yes","PK"," ")</f>
        <v>PK</v>
      </c>
      <c r="F1275" s="20" t="str">
        <f>IF(VLOOKUP(C1275,'Current OBD'!$B$6:$AL$2097,24,0)="Yes","K"," ")</f>
        <v>K</v>
      </c>
      <c r="G1275" s="20" t="str">
        <f>IF(VLOOKUP(C1275,'Current OBD'!$B$6:$AL$2097,25,0)="Yes","1"," ")</f>
        <v>1</v>
      </c>
      <c r="H1275" s="20" t="str">
        <f>IF(VLOOKUP(C1275,'Current OBD'!$B$6:$AL$2097,26,0)="Yes","2"," ")</f>
        <v>2</v>
      </c>
      <c r="I1275" s="20" t="str">
        <f>IF(VLOOKUP(C1275,'Current OBD'!$B$6:$AL$2097,27,0)="Yes","3"," ")</f>
        <v>3</v>
      </c>
      <c r="J1275" s="20" t="str">
        <f>IF(VLOOKUP(C1275,'Current OBD'!$B$6:$AL$2097,28,0)="Yes","4"," ")</f>
        <v>4</v>
      </c>
      <c r="K1275" s="20" t="str">
        <f>IF(VLOOKUP(C1275,'Current OBD'!$B$6:$AL$2097,29,0)="Yes","5"," ")</f>
        <v>5</v>
      </c>
      <c r="L1275" s="20" t="str">
        <f>IF(VLOOKUP(C1275,'Current OBD'!$B$6:$AL$2097,30,0)="Yes","6"," ")</f>
        <v>6</v>
      </c>
      <c r="M1275" s="20" t="str">
        <f>IF(VLOOKUP(C1275,'Current OBD'!$B$6:$AL$2097,31,0)="Yes","7"," ")</f>
        <v>7</v>
      </c>
      <c r="N1275" s="20" t="str">
        <f>IF(VLOOKUP(C1275,'Current OBD'!$B$6:$AL$2097,32,0)="Yes","8"," ")</f>
        <v>8</v>
      </c>
      <c r="O1275" s="20" t="str">
        <f>IF(VLOOKUP(C1275,'Current OBD'!$B$6:$AL$2097,33,0)="Yes","9"," ")</f>
        <v>9</v>
      </c>
      <c r="P1275" s="20" t="str">
        <f>IF(VLOOKUP(C1275,'Current OBD'!$B$6:$AL$2097,34,0)="Yes","10"," ")</f>
        <v>10</v>
      </c>
      <c r="Q1275" s="20" t="str">
        <f>IF(VLOOKUP(C1275,'Current OBD'!$B$6:$AL$2097,35,0)="Yes","11"," ")</f>
        <v>11</v>
      </c>
      <c r="R1275" s="20" t="str">
        <f>IF(VLOOKUP(C1275,'Current OBD'!$B$6:$AL$2097,36,0)="Yes","12"," ")</f>
        <v>12</v>
      </c>
      <c r="S1275" s="44">
        <v>149</v>
      </c>
      <c r="T1275" s="44">
        <v>0</v>
      </c>
      <c r="U1275" s="44">
        <v>179</v>
      </c>
      <c r="V1275" s="12">
        <f>S1275/U1275</f>
        <v>0.83240223463687146</v>
      </c>
      <c r="W1275" s="12">
        <f>T1275/U1275</f>
        <v>0</v>
      </c>
      <c r="X1275" s="12">
        <f t="shared" si="113"/>
        <v>0.83240223463687146</v>
      </c>
    </row>
    <row r="1276" spans="1:24">
      <c r="A1276" s="26" t="s">
        <v>1787</v>
      </c>
      <c r="B1276" s="26" t="s">
        <v>3541</v>
      </c>
      <c r="C1276" s="10">
        <v>159424</v>
      </c>
      <c r="D1276" s="13" t="s">
        <v>3540</v>
      </c>
      <c r="E1276" s="19"/>
      <c r="F1276" s="19"/>
      <c r="G1276" s="19"/>
      <c r="H1276" s="19"/>
      <c r="I1276" s="19"/>
      <c r="J1276" s="19"/>
      <c r="K1276" s="19"/>
      <c r="L1276" s="19"/>
      <c r="M1276" s="19"/>
      <c r="N1276" s="19"/>
      <c r="O1276" s="19"/>
      <c r="P1276" s="19"/>
      <c r="Q1276" s="19"/>
      <c r="R1276" s="19"/>
      <c r="S1276" s="43">
        <v>550</v>
      </c>
      <c r="T1276" s="43">
        <v>0</v>
      </c>
      <c r="U1276" s="43">
        <v>735</v>
      </c>
      <c r="V1276" s="14"/>
      <c r="W1276" s="14"/>
      <c r="X1276" s="14">
        <f t="shared" si="113"/>
        <v>0.74829931972789121</v>
      </c>
    </row>
    <row r="1277" spans="1:24">
      <c r="A1277" s="17" t="str">
        <f>VLOOKUP(C1277,'Current OBD'!$B$6:$K$2098,4,0)</f>
        <v>Mason</v>
      </c>
      <c r="B1277" s="17" t="str">
        <f>VLOOKUP(C1277,'Current OBD'!$B$6:$K$2098,3,0)</f>
        <v>23-402</v>
      </c>
      <c r="C1277" s="18">
        <v>661816</v>
      </c>
      <c r="D1277" s="8" t="s">
        <v>3542</v>
      </c>
      <c r="E1277" s="20" t="str">
        <f>IF(VLOOKUP(C1277,'Current OBD'!$B$6:$AL$2097,23,0)="Yes","PK"," ")</f>
        <v>PK</v>
      </c>
      <c r="F1277" s="20" t="str">
        <f>IF(VLOOKUP(C1277,'Current OBD'!$B$6:$AL$2097,24,0)="Yes","K"," ")</f>
        <v>K</v>
      </c>
      <c r="G1277" s="20" t="str">
        <f>IF(VLOOKUP(C1277,'Current OBD'!$B$6:$AL$2097,25,0)="Yes","1"," ")</f>
        <v>1</v>
      </c>
      <c r="H1277" s="20" t="str">
        <f>IF(VLOOKUP(C1277,'Current OBD'!$B$6:$AL$2097,26,0)="Yes","2"," ")</f>
        <v>2</v>
      </c>
      <c r="I1277" s="20" t="str">
        <f>IF(VLOOKUP(C1277,'Current OBD'!$B$6:$AL$2097,27,0)="Yes","3"," ")</f>
        <v>3</v>
      </c>
      <c r="J1277" s="20" t="str">
        <f>IF(VLOOKUP(C1277,'Current OBD'!$B$6:$AL$2097,28,0)="Yes","4"," ")</f>
        <v>4</v>
      </c>
      <c r="K1277" s="20" t="str">
        <f>IF(VLOOKUP(C1277,'Current OBD'!$B$6:$AL$2097,29,0)="Yes","5"," ")</f>
        <v>5</v>
      </c>
      <c r="L1277" s="20" t="str">
        <f>IF(VLOOKUP(C1277,'Current OBD'!$B$6:$AL$2097,30,0)="Yes","6"," ")</f>
        <v xml:space="preserve"> </v>
      </c>
      <c r="M1277" s="20" t="str">
        <f>IF(VLOOKUP(C1277,'Current OBD'!$B$6:$AL$2097,31,0)="Yes","7"," ")</f>
        <v xml:space="preserve"> </v>
      </c>
      <c r="N1277" s="20" t="str">
        <f>IF(VLOOKUP(C1277,'Current OBD'!$B$6:$AL$2097,32,0)="Yes","8"," ")</f>
        <v xml:space="preserve"> </v>
      </c>
      <c r="O1277" s="20" t="str">
        <f>IF(VLOOKUP(C1277,'Current OBD'!$B$6:$AL$2097,33,0)="Yes","9"," ")</f>
        <v xml:space="preserve"> </v>
      </c>
      <c r="P1277" s="20" t="str">
        <f>IF(VLOOKUP(C1277,'Current OBD'!$B$6:$AL$2097,34,0)="Yes","10"," ")</f>
        <v xml:space="preserve"> </v>
      </c>
      <c r="Q1277" s="20" t="str">
        <f>IF(VLOOKUP(C1277,'Current OBD'!$B$6:$AL$2097,35,0)="Yes","11"," ")</f>
        <v xml:space="preserve"> </v>
      </c>
      <c r="R1277" s="20" t="str">
        <f>IF(VLOOKUP(C1277,'Current OBD'!$B$6:$AL$2097,36,0)="Yes","12"," ")</f>
        <v xml:space="preserve"> </v>
      </c>
      <c r="S1277" s="44">
        <v>364</v>
      </c>
      <c r="T1277" s="44">
        <v>0</v>
      </c>
      <c r="U1277" s="44">
        <v>482</v>
      </c>
      <c r="V1277" s="12">
        <f>S1277/U1277</f>
        <v>0.75518672199170123</v>
      </c>
      <c r="W1277" s="12">
        <f>T1277/U1277</f>
        <v>0</v>
      </c>
      <c r="X1277" s="12">
        <f t="shared" si="113"/>
        <v>0.75518672199170123</v>
      </c>
    </row>
    <row r="1278" spans="1:24">
      <c r="A1278" s="17" t="str">
        <f>VLOOKUP(C1278,'Current OBD'!$B$6:$K$2098,4,0)</f>
        <v>Mason</v>
      </c>
      <c r="B1278" s="17" t="str">
        <f>VLOOKUP(C1278,'Current OBD'!$B$6:$K$2098,3,0)</f>
        <v>23-402</v>
      </c>
      <c r="C1278" s="18">
        <v>661817</v>
      </c>
      <c r="D1278" s="8" t="s">
        <v>3544</v>
      </c>
      <c r="E1278" s="20" t="str">
        <f>IF(VLOOKUP(C1278,'Current OBD'!$B$6:$AL$2097,23,0)="Yes","PK"," ")</f>
        <v xml:space="preserve"> </v>
      </c>
      <c r="F1278" s="20" t="str">
        <f>IF(VLOOKUP(C1278,'Current OBD'!$B$6:$AL$2097,24,0)="Yes","K"," ")</f>
        <v xml:space="preserve"> </v>
      </c>
      <c r="G1278" s="20" t="str">
        <f>IF(VLOOKUP(C1278,'Current OBD'!$B$6:$AL$2097,25,0)="Yes","1"," ")</f>
        <v xml:space="preserve"> </v>
      </c>
      <c r="H1278" s="20" t="str">
        <f>IF(VLOOKUP(C1278,'Current OBD'!$B$6:$AL$2097,26,0)="Yes","2"," ")</f>
        <v xml:space="preserve"> </v>
      </c>
      <c r="I1278" s="20" t="str">
        <f>IF(VLOOKUP(C1278,'Current OBD'!$B$6:$AL$2097,27,0)="Yes","3"," ")</f>
        <v xml:space="preserve"> </v>
      </c>
      <c r="J1278" s="20" t="str">
        <f>IF(VLOOKUP(C1278,'Current OBD'!$B$6:$AL$2097,28,0)="Yes","4"," ")</f>
        <v xml:space="preserve"> </v>
      </c>
      <c r="K1278" s="20" t="str">
        <f>IF(VLOOKUP(C1278,'Current OBD'!$B$6:$AL$2097,29,0)="Yes","5"," ")</f>
        <v xml:space="preserve"> </v>
      </c>
      <c r="L1278" s="20" t="str">
        <f>IF(VLOOKUP(C1278,'Current OBD'!$B$6:$AL$2097,30,0)="Yes","6"," ")</f>
        <v>6</v>
      </c>
      <c r="M1278" s="20" t="str">
        <f>IF(VLOOKUP(C1278,'Current OBD'!$B$6:$AL$2097,31,0)="Yes","7"," ")</f>
        <v>7</v>
      </c>
      <c r="N1278" s="20" t="str">
        <f>IF(VLOOKUP(C1278,'Current OBD'!$B$6:$AL$2097,32,0)="Yes","8"," ")</f>
        <v>8</v>
      </c>
      <c r="O1278" s="20" t="str">
        <f>IF(VLOOKUP(C1278,'Current OBD'!$B$6:$AL$2097,33,0)="Yes","9"," ")</f>
        <v xml:space="preserve"> </v>
      </c>
      <c r="P1278" s="20" t="str">
        <f>IF(VLOOKUP(C1278,'Current OBD'!$B$6:$AL$2097,34,0)="Yes","10"," ")</f>
        <v xml:space="preserve"> </v>
      </c>
      <c r="Q1278" s="20" t="str">
        <f>IF(VLOOKUP(C1278,'Current OBD'!$B$6:$AL$2097,35,0)="Yes","11"," ")</f>
        <v xml:space="preserve"> </v>
      </c>
      <c r="R1278" s="20" t="str">
        <f>IF(VLOOKUP(C1278,'Current OBD'!$B$6:$AL$2097,36,0)="Yes","12"," ")</f>
        <v xml:space="preserve"> </v>
      </c>
      <c r="S1278" s="44">
        <v>186</v>
      </c>
      <c r="T1278" s="44">
        <v>0</v>
      </c>
      <c r="U1278" s="44">
        <v>253</v>
      </c>
      <c r="V1278" s="12">
        <f>S1278/U1278</f>
        <v>0.7351778656126482</v>
      </c>
      <c r="W1278" s="12">
        <f>T1278/U1278</f>
        <v>0</v>
      </c>
      <c r="X1278" s="12">
        <f t="shared" si="113"/>
        <v>0.7351778656126482</v>
      </c>
    </row>
    <row r="1279" spans="1:24">
      <c r="A1279" s="26" t="s">
        <v>1787</v>
      </c>
      <c r="B1279" s="26" t="s">
        <v>3034</v>
      </c>
      <c r="C1279" s="10">
        <v>159504</v>
      </c>
      <c r="D1279" s="13" t="s">
        <v>3033</v>
      </c>
      <c r="E1279" s="19"/>
      <c r="F1279" s="19"/>
      <c r="G1279" s="19"/>
      <c r="H1279" s="19"/>
      <c r="I1279" s="19"/>
      <c r="J1279" s="19"/>
      <c r="K1279" s="19"/>
      <c r="L1279" s="19"/>
      <c r="M1279" s="19"/>
      <c r="N1279" s="19"/>
      <c r="O1279" s="19"/>
      <c r="P1279" s="19"/>
      <c r="Q1279" s="19"/>
      <c r="R1279" s="19"/>
      <c r="S1279" s="43">
        <v>1457</v>
      </c>
      <c r="T1279" s="43">
        <v>0</v>
      </c>
      <c r="U1279" s="43">
        <v>2201</v>
      </c>
      <c r="V1279" s="14"/>
      <c r="W1279" s="14"/>
      <c r="X1279" s="14">
        <f t="shared" si="113"/>
        <v>0.6619718309859155</v>
      </c>
    </row>
    <row r="1280" spans="1:24">
      <c r="A1280" s="17" t="str">
        <f>VLOOKUP(C1280,'Current OBD'!$B$6:$K$2098,4,0)</f>
        <v>Mason</v>
      </c>
      <c r="B1280" s="17" t="str">
        <f>VLOOKUP(C1280,'Current OBD'!$B$6:$K$2098,3,0)</f>
        <v>23-403</v>
      </c>
      <c r="C1280" s="18">
        <v>661820</v>
      </c>
      <c r="D1280" s="8" t="s">
        <v>3035</v>
      </c>
      <c r="E1280" s="20" t="str">
        <f>IF(VLOOKUP(C1280,'Current OBD'!$B$6:$AL$2097,23,0)="Yes","PK"," ")</f>
        <v>PK</v>
      </c>
      <c r="F1280" s="20" t="str">
        <f>IF(VLOOKUP(C1280,'Current OBD'!$B$6:$AL$2097,24,0)="Yes","K"," ")</f>
        <v>K</v>
      </c>
      <c r="G1280" s="20" t="str">
        <f>IF(VLOOKUP(C1280,'Current OBD'!$B$6:$AL$2097,25,0)="Yes","1"," ")</f>
        <v>1</v>
      </c>
      <c r="H1280" s="20" t="str">
        <f>IF(VLOOKUP(C1280,'Current OBD'!$B$6:$AL$2097,26,0)="Yes","2"," ")</f>
        <v>2</v>
      </c>
      <c r="I1280" s="20" t="str">
        <f>IF(VLOOKUP(C1280,'Current OBD'!$B$6:$AL$2097,27,0)="Yes","3"," ")</f>
        <v>3</v>
      </c>
      <c r="J1280" s="20" t="str">
        <f>IF(VLOOKUP(C1280,'Current OBD'!$B$6:$AL$2097,28,0)="Yes","4"," ")</f>
        <v>4</v>
      </c>
      <c r="K1280" s="20" t="str">
        <f>IF(VLOOKUP(C1280,'Current OBD'!$B$6:$AL$2097,29,0)="Yes","5"," ")</f>
        <v>5</v>
      </c>
      <c r="L1280" s="20" t="str">
        <f>IF(VLOOKUP(C1280,'Current OBD'!$B$6:$AL$2097,30,0)="Yes","6"," ")</f>
        <v xml:space="preserve"> </v>
      </c>
      <c r="M1280" s="20" t="str">
        <f>IF(VLOOKUP(C1280,'Current OBD'!$B$6:$AL$2097,31,0)="Yes","7"," ")</f>
        <v xml:space="preserve"> </v>
      </c>
      <c r="N1280" s="20" t="str">
        <f>IF(VLOOKUP(C1280,'Current OBD'!$B$6:$AL$2097,32,0)="Yes","8"," ")</f>
        <v xml:space="preserve"> </v>
      </c>
      <c r="O1280" s="20" t="str">
        <f>IF(VLOOKUP(C1280,'Current OBD'!$B$6:$AL$2097,33,0)="Yes","9"," ")</f>
        <v xml:space="preserve"> </v>
      </c>
      <c r="P1280" s="20" t="str">
        <f>IF(VLOOKUP(C1280,'Current OBD'!$B$6:$AL$2097,34,0)="Yes","10"," ")</f>
        <v xml:space="preserve"> </v>
      </c>
      <c r="Q1280" s="20" t="str">
        <f>IF(VLOOKUP(C1280,'Current OBD'!$B$6:$AL$2097,35,0)="Yes","11"," ")</f>
        <v xml:space="preserve"> </v>
      </c>
      <c r="R1280" s="20" t="str">
        <f>IF(VLOOKUP(C1280,'Current OBD'!$B$6:$AL$2097,36,0)="Yes","12"," ")</f>
        <v xml:space="preserve"> </v>
      </c>
      <c r="S1280" s="44">
        <v>261</v>
      </c>
      <c r="T1280" s="44">
        <v>0</v>
      </c>
      <c r="U1280" s="44">
        <v>419</v>
      </c>
      <c r="V1280" s="12">
        <f t="shared" ref="V1280:V1285" si="118">S1280/U1280</f>
        <v>0.62291169451073991</v>
      </c>
      <c r="W1280" s="12">
        <f t="shared" ref="W1280:W1285" si="119">T1280/U1280</f>
        <v>0</v>
      </c>
      <c r="X1280" s="12">
        <f t="shared" si="113"/>
        <v>0.62291169451073991</v>
      </c>
    </row>
    <row r="1281" spans="1:24">
      <c r="A1281" s="17" t="str">
        <f>VLOOKUP(C1281,'Current OBD'!$B$6:$K$2098,4,0)</f>
        <v>Mason</v>
      </c>
      <c r="B1281" s="17" t="str">
        <f>VLOOKUP(C1281,'Current OBD'!$B$6:$K$2098,3,0)</f>
        <v>23-403</v>
      </c>
      <c r="C1281" s="18">
        <v>664603</v>
      </c>
      <c r="D1281" s="8" t="s">
        <v>3040</v>
      </c>
      <c r="E1281" s="20" t="str">
        <f>IF(VLOOKUP(C1281,'Current OBD'!$B$6:$AL$2097,23,0)="Yes","PK"," ")</f>
        <v xml:space="preserve"> </v>
      </c>
      <c r="F1281" s="20" t="str">
        <f>IF(VLOOKUP(C1281,'Current OBD'!$B$6:$AL$2097,24,0)="Yes","K"," ")</f>
        <v xml:space="preserve"> </v>
      </c>
      <c r="G1281" s="20" t="str">
        <f>IF(VLOOKUP(C1281,'Current OBD'!$B$6:$AL$2097,25,0)="Yes","1"," ")</f>
        <v xml:space="preserve"> </v>
      </c>
      <c r="H1281" s="20" t="str">
        <f>IF(VLOOKUP(C1281,'Current OBD'!$B$6:$AL$2097,26,0)="Yes","2"," ")</f>
        <v xml:space="preserve"> </v>
      </c>
      <c r="I1281" s="20" t="str">
        <f>IF(VLOOKUP(C1281,'Current OBD'!$B$6:$AL$2097,27,0)="Yes","3"," ")</f>
        <v xml:space="preserve"> </v>
      </c>
      <c r="J1281" s="20" t="str">
        <f>IF(VLOOKUP(C1281,'Current OBD'!$B$6:$AL$2097,28,0)="Yes","4"," ")</f>
        <v xml:space="preserve"> </v>
      </c>
      <c r="K1281" s="20" t="str">
        <f>IF(VLOOKUP(C1281,'Current OBD'!$B$6:$AL$2097,29,0)="Yes","5"," ")</f>
        <v xml:space="preserve"> </v>
      </c>
      <c r="L1281" s="20" t="str">
        <f>IF(VLOOKUP(C1281,'Current OBD'!$B$6:$AL$2097,30,0)="Yes","6"," ")</f>
        <v>6</v>
      </c>
      <c r="M1281" s="20" t="str">
        <f>IF(VLOOKUP(C1281,'Current OBD'!$B$6:$AL$2097,31,0)="Yes","7"," ")</f>
        <v>7</v>
      </c>
      <c r="N1281" s="20" t="str">
        <f>IF(VLOOKUP(C1281,'Current OBD'!$B$6:$AL$2097,32,0)="Yes","8"," ")</f>
        <v>8</v>
      </c>
      <c r="O1281" s="20" t="str">
        <f>IF(VLOOKUP(C1281,'Current OBD'!$B$6:$AL$2097,33,0)="Yes","9"," ")</f>
        <v xml:space="preserve"> </v>
      </c>
      <c r="P1281" s="20" t="str">
        <f>IF(VLOOKUP(C1281,'Current OBD'!$B$6:$AL$2097,34,0)="Yes","10"," ")</f>
        <v xml:space="preserve"> </v>
      </c>
      <c r="Q1281" s="20" t="str">
        <f>IF(VLOOKUP(C1281,'Current OBD'!$B$6:$AL$2097,35,0)="Yes","11"," ")</f>
        <v xml:space="preserve"> </v>
      </c>
      <c r="R1281" s="20" t="str">
        <f>IF(VLOOKUP(C1281,'Current OBD'!$B$6:$AL$2097,36,0)="Yes","12"," ")</f>
        <v xml:space="preserve"> </v>
      </c>
      <c r="S1281" s="44">
        <v>316</v>
      </c>
      <c r="T1281" s="44">
        <v>0</v>
      </c>
      <c r="U1281" s="44">
        <v>466</v>
      </c>
      <c r="V1281" s="12">
        <f t="shared" si="118"/>
        <v>0.67811158798283266</v>
      </c>
      <c r="W1281" s="12">
        <f t="shared" si="119"/>
        <v>0</v>
      </c>
      <c r="X1281" s="12">
        <f t="shared" ref="X1281:X1344" si="120">(S1281+T1281)/U1281</f>
        <v>0.67811158798283266</v>
      </c>
    </row>
    <row r="1282" spans="1:24">
      <c r="A1282" s="17" t="str">
        <f>VLOOKUP(C1282,'Current OBD'!$B$6:$K$2098,4,0)</f>
        <v>Mason</v>
      </c>
      <c r="B1282" s="17" t="str">
        <f>VLOOKUP(C1282,'Current OBD'!$B$6:$K$2098,3,0)</f>
        <v>23-403</v>
      </c>
      <c r="C1282" s="18">
        <v>663880</v>
      </c>
      <c r="D1282" s="8" t="s">
        <v>3042</v>
      </c>
      <c r="E1282" s="20" t="str">
        <f>IF(VLOOKUP(C1282,'Current OBD'!$B$6:$AL$2097,23,0)="Yes","PK"," ")</f>
        <v xml:space="preserve"> </v>
      </c>
      <c r="F1282" s="20" t="str">
        <f>IF(VLOOKUP(C1282,'Current OBD'!$B$6:$AL$2097,24,0)="Yes","K"," ")</f>
        <v xml:space="preserve"> </v>
      </c>
      <c r="G1282" s="20" t="str">
        <f>IF(VLOOKUP(C1282,'Current OBD'!$B$6:$AL$2097,25,0)="Yes","1"," ")</f>
        <v xml:space="preserve"> </v>
      </c>
      <c r="H1282" s="20" t="str">
        <f>IF(VLOOKUP(C1282,'Current OBD'!$B$6:$AL$2097,26,0)="Yes","2"," ")</f>
        <v xml:space="preserve"> </v>
      </c>
      <c r="I1282" s="20" t="str">
        <f>IF(VLOOKUP(C1282,'Current OBD'!$B$6:$AL$2097,27,0)="Yes","3"," ")</f>
        <v xml:space="preserve"> </v>
      </c>
      <c r="J1282" s="20" t="str">
        <f>IF(VLOOKUP(C1282,'Current OBD'!$B$6:$AL$2097,28,0)="Yes","4"," ")</f>
        <v xml:space="preserve"> </v>
      </c>
      <c r="K1282" s="20" t="str">
        <f>IF(VLOOKUP(C1282,'Current OBD'!$B$6:$AL$2097,29,0)="Yes","5"," ")</f>
        <v xml:space="preserve"> </v>
      </c>
      <c r="L1282" s="20" t="str">
        <f>IF(VLOOKUP(C1282,'Current OBD'!$B$6:$AL$2097,30,0)="Yes","6"," ")</f>
        <v xml:space="preserve"> </v>
      </c>
      <c r="M1282" s="20" t="str">
        <f>IF(VLOOKUP(C1282,'Current OBD'!$B$6:$AL$2097,31,0)="Yes","7"," ")</f>
        <v xml:space="preserve"> </v>
      </c>
      <c r="N1282" s="20" t="str">
        <f>IF(VLOOKUP(C1282,'Current OBD'!$B$6:$AL$2097,32,0)="Yes","8"," ")</f>
        <v xml:space="preserve"> </v>
      </c>
      <c r="O1282" s="20" t="str">
        <f>IF(VLOOKUP(C1282,'Current OBD'!$B$6:$AL$2097,33,0)="Yes","9"," ")</f>
        <v>9</v>
      </c>
      <c r="P1282" s="20" t="str">
        <f>IF(VLOOKUP(C1282,'Current OBD'!$B$6:$AL$2097,34,0)="Yes","10"," ")</f>
        <v>10</v>
      </c>
      <c r="Q1282" s="20" t="str">
        <f>IF(VLOOKUP(C1282,'Current OBD'!$B$6:$AL$2097,35,0)="Yes","11"," ")</f>
        <v>11</v>
      </c>
      <c r="R1282" s="20" t="str">
        <f>IF(VLOOKUP(C1282,'Current OBD'!$B$6:$AL$2097,36,0)="Yes","12"," ")</f>
        <v>12</v>
      </c>
      <c r="S1282" s="44">
        <v>56</v>
      </c>
      <c r="T1282" s="44">
        <v>0</v>
      </c>
      <c r="U1282" s="44">
        <v>70</v>
      </c>
      <c r="V1282" s="12">
        <f t="shared" si="118"/>
        <v>0.8</v>
      </c>
      <c r="W1282" s="12">
        <f t="shared" si="119"/>
        <v>0</v>
      </c>
      <c r="X1282" s="12">
        <f t="shared" si="120"/>
        <v>0.8</v>
      </c>
    </row>
    <row r="1283" spans="1:24">
      <c r="A1283" s="17" t="s">
        <v>1787</v>
      </c>
      <c r="B1283" s="17" t="str">
        <f>VLOOKUP(C1283,'Current OBD'!$B$6:$K$2098,3,0)</f>
        <v>23-403</v>
      </c>
      <c r="C1283" s="18">
        <v>685391</v>
      </c>
      <c r="D1283" s="8" t="s">
        <v>3044</v>
      </c>
      <c r="E1283" s="20" t="str">
        <f>IF(VLOOKUP(C1283,'Current OBD'!$B$6:$AL$2097,23,0)="Yes","PK"," ")</f>
        <v>PK</v>
      </c>
      <c r="F1283" s="20" t="str">
        <f>IF(VLOOKUP(C1283,'Current OBD'!$B$6:$AL$2097,24,0)="Yes","K"," ")</f>
        <v xml:space="preserve"> </v>
      </c>
      <c r="G1283" s="20" t="str">
        <f>IF(VLOOKUP(C1283,'Current OBD'!$B$6:$AL$2097,25,0)="Yes","1"," ")</f>
        <v xml:space="preserve"> </v>
      </c>
      <c r="H1283" s="20" t="str">
        <f>IF(VLOOKUP(C1283,'Current OBD'!$B$6:$AL$2097,26,0)="Yes","2"," ")</f>
        <v xml:space="preserve"> </v>
      </c>
      <c r="I1283" s="20" t="str">
        <f>IF(VLOOKUP(C1283,'Current OBD'!$B$6:$AL$2097,27,0)="Yes","3"," ")</f>
        <v xml:space="preserve"> </v>
      </c>
      <c r="J1283" s="20" t="str">
        <f>IF(VLOOKUP(C1283,'Current OBD'!$B$6:$AL$2097,28,0)="Yes","4"," ")</f>
        <v xml:space="preserve"> </v>
      </c>
      <c r="K1283" s="20" t="str">
        <f>IF(VLOOKUP(C1283,'Current OBD'!$B$6:$AL$2097,29,0)="Yes","5"," ")</f>
        <v xml:space="preserve"> </v>
      </c>
      <c r="L1283" s="20" t="str">
        <f>IF(VLOOKUP(C1283,'Current OBD'!$B$6:$AL$2097,30,0)="Yes","6"," ")</f>
        <v xml:space="preserve"> </v>
      </c>
      <c r="M1283" s="20" t="str">
        <f>IF(VLOOKUP(C1283,'Current OBD'!$B$6:$AL$2097,31,0)="Yes","7"," ")</f>
        <v xml:space="preserve"> </v>
      </c>
      <c r="N1283" s="20" t="str">
        <f>IF(VLOOKUP(C1283,'Current OBD'!$B$6:$AL$2097,32,0)="Yes","8"," ")</f>
        <v xml:space="preserve"> </v>
      </c>
      <c r="O1283" s="20" t="str">
        <f>IF(VLOOKUP(C1283,'Current OBD'!$B$6:$AL$2097,33,0)="Yes","9"," ")</f>
        <v xml:space="preserve"> </v>
      </c>
      <c r="P1283" s="20" t="str">
        <f>IF(VLOOKUP(C1283,'Current OBD'!$B$6:$AL$2097,34,0)="Yes","10"," ")</f>
        <v xml:space="preserve"> </v>
      </c>
      <c r="Q1283" s="20" t="str">
        <f>IF(VLOOKUP(C1283,'Current OBD'!$B$6:$AL$2097,35,0)="Yes","11"," ")</f>
        <v xml:space="preserve"> </v>
      </c>
      <c r="R1283" s="20" t="str">
        <f>IF(VLOOKUP(C1283,'Current OBD'!$B$6:$AL$2097,36,0)="Yes","12"," ")</f>
        <v xml:space="preserve"> </v>
      </c>
      <c r="S1283" s="44">
        <v>30</v>
      </c>
      <c r="T1283" s="44">
        <v>0</v>
      </c>
      <c r="U1283" s="44">
        <v>40</v>
      </c>
      <c r="V1283" s="12">
        <f t="shared" si="118"/>
        <v>0.75</v>
      </c>
      <c r="W1283" s="12">
        <f t="shared" si="119"/>
        <v>0</v>
      </c>
      <c r="X1283" s="12">
        <f t="shared" si="120"/>
        <v>0.75</v>
      </c>
    </row>
    <row r="1284" spans="1:24">
      <c r="A1284" s="17" t="str">
        <f>VLOOKUP(C1284,'Current OBD'!$B$6:$K$2098,4,0)</f>
        <v>Mason</v>
      </c>
      <c r="B1284" s="17" t="str">
        <f>VLOOKUP(C1284,'Current OBD'!$B$6:$K$2098,3,0)</f>
        <v>23-403</v>
      </c>
      <c r="C1284" s="18">
        <v>661818</v>
      </c>
      <c r="D1284" s="8" t="s">
        <v>3046</v>
      </c>
      <c r="E1284" s="20" t="str">
        <f>IF(VLOOKUP(C1284,'Current OBD'!$B$6:$AL$2097,23,0)="Yes","PK"," ")</f>
        <v xml:space="preserve"> </v>
      </c>
      <c r="F1284" s="20" t="str">
        <f>IF(VLOOKUP(C1284,'Current OBD'!$B$6:$AL$2097,24,0)="Yes","K"," ")</f>
        <v xml:space="preserve"> </v>
      </c>
      <c r="G1284" s="20" t="str">
        <f>IF(VLOOKUP(C1284,'Current OBD'!$B$6:$AL$2097,25,0)="Yes","1"," ")</f>
        <v xml:space="preserve"> </v>
      </c>
      <c r="H1284" s="20" t="str">
        <f>IF(VLOOKUP(C1284,'Current OBD'!$B$6:$AL$2097,26,0)="Yes","2"," ")</f>
        <v xml:space="preserve"> </v>
      </c>
      <c r="I1284" s="20" t="str">
        <f>IF(VLOOKUP(C1284,'Current OBD'!$B$6:$AL$2097,27,0)="Yes","3"," ")</f>
        <v xml:space="preserve"> </v>
      </c>
      <c r="J1284" s="20" t="str">
        <f>IF(VLOOKUP(C1284,'Current OBD'!$B$6:$AL$2097,28,0)="Yes","4"," ")</f>
        <v xml:space="preserve"> </v>
      </c>
      <c r="K1284" s="20" t="str">
        <f>IF(VLOOKUP(C1284,'Current OBD'!$B$6:$AL$2097,29,0)="Yes","5"," ")</f>
        <v xml:space="preserve"> </v>
      </c>
      <c r="L1284" s="20" t="str">
        <f>IF(VLOOKUP(C1284,'Current OBD'!$B$6:$AL$2097,30,0)="Yes","6"," ")</f>
        <v xml:space="preserve"> </v>
      </c>
      <c r="M1284" s="20" t="str">
        <f>IF(VLOOKUP(C1284,'Current OBD'!$B$6:$AL$2097,31,0)="Yes","7"," ")</f>
        <v xml:space="preserve"> </v>
      </c>
      <c r="N1284" s="20" t="str">
        <f>IF(VLOOKUP(C1284,'Current OBD'!$B$6:$AL$2097,32,0)="Yes","8"," ")</f>
        <v xml:space="preserve"> </v>
      </c>
      <c r="O1284" s="20" t="str">
        <f>IF(VLOOKUP(C1284,'Current OBD'!$B$6:$AL$2097,33,0)="Yes","9"," ")</f>
        <v>9</v>
      </c>
      <c r="P1284" s="20" t="str">
        <f>IF(VLOOKUP(C1284,'Current OBD'!$B$6:$AL$2097,34,0)="Yes","10"," ")</f>
        <v>10</v>
      </c>
      <c r="Q1284" s="20" t="str">
        <f>IF(VLOOKUP(C1284,'Current OBD'!$B$6:$AL$2097,35,0)="Yes","11"," ")</f>
        <v>11</v>
      </c>
      <c r="R1284" s="20" t="str">
        <f>IF(VLOOKUP(C1284,'Current OBD'!$B$6:$AL$2097,36,0)="Yes","12"," ")</f>
        <v>12</v>
      </c>
      <c r="S1284" s="44">
        <v>365</v>
      </c>
      <c r="T1284" s="44">
        <v>0</v>
      </c>
      <c r="U1284" s="44">
        <v>650</v>
      </c>
      <c r="V1284" s="12">
        <f t="shared" si="118"/>
        <v>0.56153846153846154</v>
      </c>
      <c r="W1284" s="12">
        <f t="shared" si="119"/>
        <v>0</v>
      </c>
      <c r="X1284" s="12">
        <f t="shared" si="120"/>
        <v>0.56153846153846154</v>
      </c>
    </row>
    <row r="1285" spans="1:24">
      <c r="A1285" s="17" t="str">
        <f>VLOOKUP(C1285,'Current OBD'!$B$6:$K$2098,4,0)</f>
        <v>Mason</v>
      </c>
      <c r="B1285" s="17" t="str">
        <f>VLOOKUP(C1285,'Current OBD'!$B$6:$K$2098,3,0)</f>
        <v>23-403</v>
      </c>
      <c r="C1285" s="18">
        <v>664285</v>
      </c>
      <c r="D1285" s="8" t="s">
        <v>3048</v>
      </c>
      <c r="E1285" s="20" t="str">
        <f>IF(VLOOKUP(C1285,'Current OBD'!$B$6:$AL$2097,23,0)="Yes","PK"," ")</f>
        <v xml:space="preserve"> </v>
      </c>
      <c r="F1285" s="20" t="str">
        <f>IF(VLOOKUP(C1285,'Current OBD'!$B$6:$AL$2097,24,0)="Yes","K"," ")</f>
        <v>K</v>
      </c>
      <c r="G1285" s="20" t="str">
        <f>IF(VLOOKUP(C1285,'Current OBD'!$B$6:$AL$2097,25,0)="Yes","1"," ")</f>
        <v>1</v>
      </c>
      <c r="H1285" s="20" t="str">
        <f>IF(VLOOKUP(C1285,'Current OBD'!$B$6:$AL$2097,26,0)="Yes","2"," ")</f>
        <v>2</v>
      </c>
      <c r="I1285" s="20" t="str">
        <f>IF(VLOOKUP(C1285,'Current OBD'!$B$6:$AL$2097,27,0)="Yes","3"," ")</f>
        <v>3</v>
      </c>
      <c r="J1285" s="20" t="str">
        <f>IF(VLOOKUP(C1285,'Current OBD'!$B$6:$AL$2097,28,0)="Yes","4"," ")</f>
        <v>4</v>
      </c>
      <c r="K1285" s="20" t="str">
        <f>IF(VLOOKUP(C1285,'Current OBD'!$B$6:$AL$2097,29,0)="Yes","5"," ")</f>
        <v>5</v>
      </c>
      <c r="L1285" s="20" t="str">
        <f>IF(VLOOKUP(C1285,'Current OBD'!$B$6:$AL$2097,30,0)="Yes","6"," ")</f>
        <v xml:space="preserve"> </v>
      </c>
      <c r="M1285" s="20" t="str">
        <f>IF(VLOOKUP(C1285,'Current OBD'!$B$6:$AL$2097,31,0)="Yes","7"," ")</f>
        <v xml:space="preserve"> </v>
      </c>
      <c r="N1285" s="20" t="str">
        <f>IF(VLOOKUP(C1285,'Current OBD'!$B$6:$AL$2097,32,0)="Yes","8"," ")</f>
        <v xml:space="preserve"> </v>
      </c>
      <c r="O1285" s="20" t="str">
        <f>IF(VLOOKUP(C1285,'Current OBD'!$B$6:$AL$2097,33,0)="Yes","9"," ")</f>
        <v xml:space="preserve"> </v>
      </c>
      <c r="P1285" s="20" t="str">
        <f>IF(VLOOKUP(C1285,'Current OBD'!$B$6:$AL$2097,34,0)="Yes","10"," ")</f>
        <v xml:space="preserve"> </v>
      </c>
      <c r="Q1285" s="20" t="str">
        <f>IF(VLOOKUP(C1285,'Current OBD'!$B$6:$AL$2097,35,0)="Yes","11"," ")</f>
        <v xml:space="preserve"> </v>
      </c>
      <c r="R1285" s="20" t="str">
        <f>IF(VLOOKUP(C1285,'Current OBD'!$B$6:$AL$2097,36,0)="Yes","12"," ")</f>
        <v xml:space="preserve"> </v>
      </c>
      <c r="S1285" s="44">
        <v>429</v>
      </c>
      <c r="T1285" s="44">
        <v>0</v>
      </c>
      <c r="U1285" s="44">
        <v>556</v>
      </c>
      <c r="V1285" s="12">
        <f t="shared" si="118"/>
        <v>0.77158273381294962</v>
      </c>
      <c r="W1285" s="12">
        <f t="shared" si="119"/>
        <v>0</v>
      </c>
      <c r="X1285" s="12">
        <f t="shared" si="120"/>
        <v>0.77158273381294962</v>
      </c>
    </row>
    <row r="1286" spans="1:24">
      <c r="A1286" s="26" t="s">
        <v>1787</v>
      </c>
      <c r="B1286" s="26" t="s">
        <v>1920</v>
      </c>
      <c r="C1286" s="10">
        <v>159388</v>
      </c>
      <c r="D1286" s="13" t="s">
        <v>1919</v>
      </c>
      <c r="E1286" s="19"/>
      <c r="F1286" s="19"/>
      <c r="G1286" s="19"/>
      <c r="H1286" s="19"/>
      <c r="I1286" s="19"/>
      <c r="J1286" s="19"/>
      <c r="K1286" s="19"/>
      <c r="L1286" s="19"/>
      <c r="M1286" s="19"/>
      <c r="N1286" s="19"/>
      <c r="O1286" s="19"/>
      <c r="P1286" s="19"/>
      <c r="Q1286" s="19"/>
      <c r="R1286" s="19"/>
      <c r="S1286" s="43">
        <v>331</v>
      </c>
      <c r="T1286" s="43">
        <v>0</v>
      </c>
      <c r="U1286" s="43">
        <v>331</v>
      </c>
      <c r="V1286" s="14"/>
      <c r="W1286" s="14"/>
      <c r="X1286" s="14">
        <f t="shared" si="120"/>
        <v>1</v>
      </c>
    </row>
    <row r="1287" spans="1:24">
      <c r="A1287" s="17" t="str">
        <f>VLOOKUP(C1287,'Current OBD'!$B$6:$K$2098,4,0)</f>
        <v>Mason</v>
      </c>
      <c r="B1287" s="17" t="str">
        <f>VLOOKUP(C1287,'Current OBD'!$B$6:$K$2098,3,0)</f>
        <v>23-404</v>
      </c>
      <c r="C1287" s="18">
        <v>661822</v>
      </c>
      <c r="D1287" s="8" t="s">
        <v>1921</v>
      </c>
      <c r="E1287" s="20" t="str">
        <f>IF(VLOOKUP(C1287,'Current OBD'!$B$6:$AL$2097,23,0)="Yes","PK"," ")</f>
        <v>PK</v>
      </c>
      <c r="F1287" s="20" t="str">
        <f>IF(VLOOKUP(C1287,'Current OBD'!$B$6:$AL$2097,24,0)="Yes","K"," ")</f>
        <v>K</v>
      </c>
      <c r="G1287" s="20" t="str">
        <f>IF(VLOOKUP(C1287,'Current OBD'!$B$6:$AL$2097,25,0)="Yes","1"," ")</f>
        <v>1</v>
      </c>
      <c r="H1287" s="20" t="str">
        <f>IF(VLOOKUP(C1287,'Current OBD'!$B$6:$AL$2097,26,0)="Yes","2"," ")</f>
        <v>2</v>
      </c>
      <c r="I1287" s="20" t="str">
        <f>IF(VLOOKUP(C1287,'Current OBD'!$B$6:$AL$2097,27,0)="Yes","3"," ")</f>
        <v>3</v>
      </c>
      <c r="J1287" s="20" t="str">
        <f>IF(VLOOKUP(C1287,'Current OBD'!$B$6:$AL$2097,28,0)="Yes","4"," ")</f>
        <v>4</v>
      </c>
      <c r="K1287" s="20" t="str">
        <f>IF(VLOOKUP(C1287,'Current OBD'!$B$6:$AL$2097,29,0)="Yes","5"," ")</f>
        <v>5</v>
      </c>
      <c r="L1287" s="20" t="str">
        <f>IF(VLOOKUP(C1287,'Current OBD'!$B$6:$AL$2097,30,0)="Yes","6"," ")</f>
        <v>6</v>
      </c>
      <c r="M1287" s="20" t="str">
        <f>IF(VLOOKUP(C1287,'Current OBD'!$B$6:$AL$2097,31,0)="Yes","7"," ")</f>
        <v>7</v>
      </c>
      <c r="N1287" s="20" t="str">
        <f>IF(VLOOKUP(C1287,'Current OBD'!$B$6:$AL$2097,32,0)="Yes","8"," ")</f>
        <v>8</v>
      </c>
      <c r="O1287" s="20" t="str">
        <f>IF(VLOOKUP(C1287,'Current OBD'!$B$6:$AL$2097,33,0)="Yes","9"," ")</f>
        <v xml:space="preserve"> </v>
      </c>
      <c r="P1287" s="20" t="str">
        <f>IF(VLOOKUP(C1287,'Current OBD'!$B$6:$AL$2097,34,0)="Yes","10"," ")</f>
        <v xml:space="preserve"> </v>
      </c>
      <c r="Q1287" s="20" t="str">
        <f>IF(VLOOKUP(C1287,'Current OBD'!$B$6:$AL$2097,35,0)="Yes","11"," ")</f>
        <v xml:space="preserve"> </v>
      </c>
      <c r="R1287" s="20" t="str">
        <f>IF(VLOOKUP(C1287,'Current OBD'!$B$6:$AL$2097,36,0)="Yes","12"," ")</f>
        <v xml:space="preserve"> </v>
      </c>
      <c r="S1287" s="44">
        <v>331</v>
      </c>
      <c r="T1287" s="44">
        <v>0</v>
      </c>
      <c r="U1287" s="44">
        <v>331</v>
      </c>
      <c r="V1287" s="12">
        <f>S1287/U1287</f>
        <v>1</v>
      </c>
      <c r="W1287" s="12">
        <f>T1287/U1287</f>
        <v>0</v>
      </c>
      <c r="X1287" s="12">
        <f t="shared" si="120"/>
        <v>1</v>
      </c>
    </row>
    <row r="1288" spans="1:24">
      <c r="A1288" s="26" t="s">
        <v>520</v>
      </c>
      <c r="B1288" s="26" t="s">
        <v>2929</v>
      </c>
      <c r="C1288" s="10">
        <v>159635</v>
      </c>
      <c r="D1288" s="13" t="s">
        <v>2928</v>
      </c>
      <c r="E1288" s="19"/>
      <c r="F1288" s="19"/>
      <c r="G1288" s="19"/>
      <c r="H1288" s="19"/>
      <c r="I1288" s="19"/>
      <c r="J1288" s="19"/>
      <c r="K1288" s="19"/>
      <c r="L1288" s="19"/>
      <c r="M1288" s="19"/>
      <c r="N1288" s="19"/>
      <c r="O1288" s="19"/>
      <c r="P1288" s="19"/>
      <c r="Q1288" s="19"/>
      <c r="R1288" s="19"/>
      <c r="S1288" s="43">
        <v>120</v>
      </c>
      <c r="T1288" s="43">
        <v>0</v>
      </c>
      <c r="U1288" s="43">
        <v>121</v>
      </c>
      <c r="V1288" s="14"/>
      <c r="W1288" s="14"/>
      <c r="X1288" s="14">
        <f t="shared" si="120"/>
        <v>0.99173553719008267</v>
      </c>
    </row>
    <row r="1289" spans="1:24">
      <c r="A1289" s="17" t="str">
        <f>VLOOKUP(C1289,'Current OBD'!$B$6:$K$2098,4,0)</f>
        <v>Okanogan</v>
      </c>
      <c r="B1289" s="17" t="str">
        <f>VLOOKUP(C1289,'Current OBD'!$B$6:$K$2098,3,0)</f>
        <v>24-014</v>
      </c>
      <c r="C1289" s="18">
        <v>661823</v>
      </c>
      <c r="D1289" s="8" t="s">
        <v>2930</v>
      </c>
      <c r="E1289" s="20" t="str">
        <f>IF(VLOOKUP(C1289,'Current OBD'!$B$6:$AL$2097,23,0)="Yes","PK"," ")</f>
        <v>PK</v>
      </c>
      <c r="F1289" s="20" t="str">
        <f>IF(VLOOKUP(C1289,'Current OBD'!$B$6:$AL$2097,24,0)="Yes","K"," ")</f>
        <v>K</v>
      </c>
      <c r="G1289" s="20" t="str">
        <f>IF(VLOOKUP(C1289,'Current OBD'!$B$6:$AL$2097,25,0)="Yes","1"," ")</f>
        <v>1</v>
      </c>
      <c r="H1289" s="20" t="str">
        <f>IF(VLOOKUP(C1289,'Current OBD'!$B$6:$AL$2097,26,0)="Yes","2"," ")</f>
        <v>2</v>
      </c>
      <c r="I1289" s="20" t="str">
        <f>IF(VLOOKUP(C1289,'Current OBD'!$B$6:$AL$2097,27,0)="Yes","3"," ")</f>
        <v>3</v>
      </c>
      <c r="J1289" s="20" t="str">
        <f>IF(VLOOKUP(C1289,'Current OBD'!$B$6:$AL$2097,28,0)="Yes","4"," ")</f>
        <v>4</v>
      </c>
      <c r="K1289" s="20" t="str">
        <f>IF(VLOOKUP(C1289,'Current OBD'!$B$6:$AL$2097,29,0)="Yes","5"," ")</f>
        <v>5</v>
      </c>
      <c r="L1289" s="20" t="str">
        <f>IF(VLOOKUP(C1289,'Current OBD'!$B$6:$AL$2097,30,0)="Yes","6"," ")</f>
        <v>6</v>
      </c>
      <c r="M1289" s="20" t="str">
        <f>IF(VLOOKUP(C1289,'Current OBD'!$B$6:$AL$2097,31,0)="Yes","7"," ")</f>
        <v>7</v>
      </c>
      <c r="N1289" s="20" t="str">
        <f>IF(VLOOKUP(C1289,'Current OBD'!$B$6:$AL$2097,32,0)="Yes","8"," ")</f>
        <v>8</v>
      </c>
      <c r="O1289" s="20" t="str">
        <f>IF(VLOOKUP(C1289,'Current OBD'!$B$6:$AL$2097,33,0)="Yes","9"," ")</f>
        <v xml:space="preserve"> </v>
      </c>
      <c r="P1289" s="20" t="str">
        <f>IF(VLOOKUP(C1289,'Current OBD'!$B$6:$AL$2097,34,0)="Yes","10"," ")</f>
        <v xml:space="preserve"> </v>
      </c>
      <c r="Q1289" s="20" t="str">
        <f>IF(VLOOKUP(C1289,'Current OBD'!$B$6:$AL$2097,35,0)="Yes","11"," ")</f>
        <v xml:space="preserve"> </v>
      </c>
      <c r="R1289" s="20" t="str">
        <f>IF(VLOOKUP(C1289,'Current OBD'!$B$6:$AL$2097,36,0)="Yes","12"," ")</f>
        <v xml:space="preserve"> </v>
      </c>
      <c r="S1289" s="44">
        <v>113</v>
      </c>
      <c r="T1289" s="44">
        <v>0</v>
      </c>
      <c r="U1289" s="44">
        <v>113</v>
      </c>
      <c r="V1289" s="12">
        <f>S1289/U1289</f>
        <v>1</v>
      </c>
      <c r="W1289" s="12">
        <f>T1289/U1289</f>
        <v>0</v>
      </c>
      <c r="X1289" s="12">
        <f t="shared" si="120"/>
        <v>1</v>
      </c>
    </row>
    <row r="1290" spans="1:24">
      <c r="A1290" s="17" t="str">
        <f>VLOOKUP(C1290,'Current OBD'!$B$6:$K$2098,4,0)</f>
        <v>Okanogan</v>
      </c>
      <c r="B1290" s="17" t="str">
        <f>VLOOKUP(C1290,'Current OBD'!$B$6:$K$2098,3,0)</f>
        <v>24-014</v>
      </c>
      <c r="C1290" s="18">
        <v>687581</v>
      </c>
      <c r="D1290" s="8" t="s">
        <v>2934</v>
      </c>
      <c r="E1290" s="20" t="str">
        <f>IF(VLOOKUP(C1290,'Current OBD'!$B$6:$AL$2097,23,0)="Yes","PK"," ")</f>
        <v xml:space="preserve"> </v>
      </c>
      <c r="F1290" s="20" t="str">
        <f>IF(VLOOKUP(C1290,'Current OBD'!$B$6:$AL$2097,24,0)="Yes","K"," ")</f>
        <v xml:space="preserve"> </v>
      </c>
      <c r="G1290" s="20" t="str">
        <f>IF(VLOOKUP(C1290,'Current OBD'!$B$6:$AL$2097,25,0)="Yes","1"," ")</f>
        <v xml:space="preserve"> </v>
      </c>
      <c r="H1290" s="20" t="str">
        <f>IF(VLOOKUP(C1290,'Current OBD'!$B$6:$AL$2097,26,0)="Yes","2"," ")</f>
        <v xml:space="preserve"> </v>
      </c>
      <c r="I1290" s="20" t="str">
        <f>IF(VLOOKUP(C1290,'Current OBD'!$B$6:$AL$2097,27,0)="Yes","3"," ")</f>
        <v xml:space="preserve"> </v>
      </c>
      <c r="J1290" s="20" t="str">
        <f>IF(VLOOKUP(C1290,'Current OBD'!$B$6:$AL$2097,28,0)="Yes","4"," ")</f>
        <v xml:space="preserve"> </v>
      </c>
      <c r="K1290" s="20" t="str">
        <f>IF(VLOOKUP(C1290,'Current OBD'!$B$6:$AL$2097,29,0)="Yes","5"," ")</f>
        <v xml:space="preserve"> </v>
      </c>
      <c r="L1290" s="20" t="str">
        <f>IF(VLOOKUP(C1290,'Current OBD'!$B$6:$AL$2097,30,0)="Yes","6"," ")</f>
        <v xml:space="preserve"> </v>
      </c>
      <c r="M1290" s="20" t="str">
        <f>IF(VLOOKUP(C1290,'Current OBD'!$B$6:$AL$2097,31,0)="Yes","7"," ")</f>
        <v xml:space="preserve"> </v>
      </c>
      <c r="N1290" s="20" t="str">
        <f>IF(VLOOKUP(C1290,'Current OBD'!$B$6:$AL$2097,32,0)="Yes","8"," ")</f>
        <v xml:space="preserve"> </v>
      </c>
      <c r="O1290" s="20" t="str">
        <f>IF(VLOOKUP(C1290,'Current OBD'!$B$6:$AL$2097,33,0)="Yes","9"," ")</f>
        <v>9</v>
      </c>
      <c r="P1290" s="20" t="str">
        <f>IF(VLOOKUP(C1290,'Current OBD'!$B$6:$AL$2097,34,0)="Yes","10"," ")</f>
        <v xml:space="preserve"> </v>
      </c>
      <c r="Q1290" s="20" t="str">
        <f>IF(VLOOKUP(C1290,'Current OBD'!$B$6:$AL$2097,35,0)="Yes","11"," ")</f>
        <v xml:space="preserve"> </v>
      </c>
      <c r="R1290" s="20" t="str">
        <f>IF(VLOOKUP(C1290,'Current OBD'!$B$6:$AL$2097,36,0)="Yes","12"," ")</f>
        <v xml:space="preserve"> </v>
      </c>
      <c r="S1290" s="44">
        <v>7</v>
      </c>
      <c r="T1290" s="44">
        <v>0</v>
      </c>
      <c r="U1290" s="44">
        <v>8</v>
      </c>
      <c r="V1290" s="12">
        <f>S1290/U1290</f>
        <v>0.875</v>
      </c>
      <c r="W1290" s="12">
        <f>T1290/U1290</f>
        <v>0</v>
      </c>
      <c r="X1290" s="12">
        <f t="shared" si="120"/>
        <v>0.875</v>
      </c>
    </row>
    <row r="1291" spans="1:24">
      <c r="A1291" s="26" t="s">
        <v>520</v>
      </c>
      <c r="B1291" s="26" t="s">
        <v>3317</v>
      </c>
      <c r="C1291" s="10">
        <v>159344</v>
      </c>
      <c r="D1291" s="13" t="s">
        <v>3316</v>
      </c>
      <c r="E1291" s="19"/>
      <c r="F1291" s="19"/>
      <c r="G1291" s="19"/>
      <c r="H1291" s="19"/>
      <c r="I1291" s="19"/>
      <c r="J1291" s="19"/>
      <c r="K1291" s="19"/>
      <c r="L1291" s="19"/>
      <c r="M1291" s="19"/>
      <c r="N1291" s="19"/>
      <c r="O1291" s="19"/>
      <c r="P1291" s="19"/>
      <c r="Q1291" s="19"/>
      <c r="R1291" s="19"/>
      <c r="S1291" s="43">
        <v>1504</v>
      </c>
      <c r="T1291" s="43">
        <v>0</v>
      </c>
      <c r="U1291" s="43">
        <v>1564</v>
      </c>
      <c r="V1291" s="14"/>
      <c r="W1291" s="14"/>
      <c r="X1291" s="14">
        <f t="shared" si="120"/>
        <v>0.96163682864450128</v>
      </c>
    </row>
    <row r="1292" spans="1:24">
      <c r="A1292" s="17" t="str">
        <f>VLOOKUP(C1292,'Current OBD'!$B$6:$K$2098,4,0)</f>
        <v>Okanogan</v>
      </c>
      <c r="B1292" s="17" t="str">
        <f>VLOOKUP(C1292,'Current OBD'!$B$6:$K$2098,3,0)</f>
        <v>24-019</v>
      </c>
      <c r="C1292" s="18">
        <v>661826</v>
      </c>
      <c r="D1292" s="8" t="s">
        <v>3318</v>
      </c>
      <c r="E1292" s="20" t="str">
        <f>IF(VLOOKUP(C1292,'Current OBD'!$B$6:$AL$2097,23,0)="Yes","PK"," ")</f>
        <v xml:space="preserve"> </v>
      </c>
      <c r="F1292" s="20" t="str">
        <f>IF(VLOOKUP(C1292,'Current OBD'!$B$6:$AL$2097,24,0)="Yes","K"," ")</f>
        <v xml:space="preserve"> </v>
      </c>
      <c r="G1292" s="20" t="str">
        <f>IF(VLOOKUP(C1292,'Current OBD'!$B$6:$AL$2097,25,0)="Yes","1"," ")</f>
        <v xml:space="preserve"> </v>
      </c>
      <c r="H1292" s="20" t="str">
        <f>IF(VLOOKUP(C1292,'Current OBD'!$B$6:$AL$2097,26,0)="Yes","2"," ")</f>
        <v xml:space="preserve"> </v>
      </c>
      <c r="I1292" s="20" t="str">
        <f>IF(VLOOKUP(C1292,'Current OBD'!$B$6:$AL$2097,27,0)="Yes","3"," ")</f>
        <v>3</v>
      </c>
      <c r="J1292" s="20" t="str">
        <f>IF(VLOOKUP(C1292,'Current OBD'!$B$6:$AL$2097,28,0)="Yes","4"," ")</f>
        <v>4</v>
      </c>
      <c r="K1292" s="20" t="str">
        <f>IF(VLOOKUP(C1292,'Current OBD'!$B$6:$AL$2097,29,0)="Yes","5"," ")</f>
        <v>5</v>
      </c>
      <c r="L1292" s="20" t="str">
        <f>IF(VLOOKUP(C1292,'Current OBD'!$B$6:$AL$2097,30,0)="Yes","6"," ")</f>
        <v xml:space="preserve"> </v>
      </c>
      <c r="M1292" s="20" t="str">
        <f>IF(VLOOKUP(C1292,'Current OBD'!$B$6:$AL$2097,31,0)="Yes","7"," ")</f>
        <v xml:space="preserve"> </v>
      </c>
      <c r="N1292" s="20" t="str">
        <f>IF(VLOOKUP(C1292,'Current OBD'!$B$6:$AL$2097,32,0)="Yes","8"," ")</f>
        <v xml:space="preserve"> </v>
      </c>
      <c r="O1292" s="20" t="str">
        <f>IF(VLOOKUP(C1292,'Current OBD'!$B$6:$AL$2097,33,0)="Yes","9"," ")</f>
        <v xml:space="preserve"> </v>
      </c>
      <c r="P1292" s="20" t="str">
        <f>IF(VLOOKUP(C1292,'Current OBD'!$B$6:$AL$2097,34,0)="Yes","10"," ")</f>
        <v xml:space="preserve"> </v>
      </c>
      <c r="Q1292" s="20" t="str">
        <f>IF(VLOOKUP(C1292,'Current OBD'!$B$6:$AL$2097,35,0)="Yes","11"," ")</f>
        <v xml:space="preserve"> </v>
      </c>
      <c r="R1292" s="20" t="str">
        <f>IF(VLOOKUP(C1292,'Current OBD'!$B$6:$AL$2097,36,0)="Yes","12"," ")</f>
        <v xml:space="preserve"> </v>
      </c>
      <c r="S1292" s="44">
        <v>327</v>
      </c>
      <c r="T1292" s="44">
        <v>0</v>
      </c>
      <c r="U1292" s="44">
        <v>327</v>
      </c>
      <c r="V1292" s="12">
        <f>S1292/U1292</f>
        <v>1</v>
      </c>
      <c r="W1292" s="12">
        <f>T1292/U1292</f>
        <v>0</v>
      </c>
      <c r="X1292" s="12">
        <f t="shared" si="120"/>
        <v>1</v>
      </c>
    </row>
    <row r="1293" spans="1:24">
      <c r="A1293" s="17" t="str">
        <f>VLOOKUP(C1293,'Current OBD'!$B$6:$K$2098,4,0)</f>
        <v>Okanogan</v>
      </c>
      <c r="B1293" s="17" t="str">
        <f>VLOOKUP(C1293,'Current OBD'!$B$6:$K$2098,3,0)</f>
        <v>24-019</v>
      </c>
      <c r="C1293" s="18">
        <v>661825</v>
      </c>
      <c r="D1293" s="8" t="s">
        <v>3320</v>
      </c>
      <c r="E1293" s="20" t="str">
        <f>IF(VLOOKUP(C1293,'Current OBD'!$B$6:$AL$2097,23,0)="Yes","PK"," ")</f>
        <v>PK</v>
      </c>
      <c r="F1293" s="20" t="str">
        <f>IF(VLOOKUP(C1293,'Current OBD'!$B$6:$AL$2097,24,0)="Yes","K"," ")</f>
        <v>K</v>
      </c>
      <c r="G1293" s="20" t="str">
        <f>IF(VLOOKUP(C1293,'Current OBD'!$B$6:$AL$2097,25,0)="Yes","1"," ")</f>
        <v>1</v>
      </c>
      <c r="H1293" s="20" t="str">
        <f>IF(VLOOKUP(C1293,'Current OBD'!$B$6:$AL$2097,26,0)="Yes","2"," ")</f>
        <v>2</v>
      </c>
      <c r="I1293" s="20" t="str">
        <f>IF(VLOOKUP(C1293,'Current OBD'!$B$6:$AL$2097,27,0)="Yes","3"," ")</f>
        <v xml:space="preserve"> </v>
      </c>
      <c r="J1293" s="20" t="str">
        <f>IF(VLOOKUP(C1293,'Current OBD'!$B$6:$AL$2097,28,0)="Yes","4"," ")</f>
        <v xml:space="preserve"> </v>
      </c>
      <c r="K1293" s="20" t="str">
        <f>IF(VLOOKUP(C1293,'Current OBD'!$B$6:$AL$2097,29,0)="Yes","5"," ")</f>
        <v xml:space="preserve"> </v>
      </c>
      <c r="L1293" s="20" t="str">
        <f>IF(VLOOKUP(C1293,'Current OBD'!$B$6:$AL$2097,30,0)="Yes","6"," ")</f>
        <v xml:space="preserve"> </v>
      </c>
      <c r="M1293" s="20" t="str">
        <f>IF(VLOOKUP(C1293,'Current OBD'!$B$6:$AL$2097,31,0)="Yes","7"," ")</f>
        <v xml:space="preserve"> </v>
      </c>
      <c r="N1293" s="20" t="str">
        <f>IF(VLOOKUP(C1293,'Current OBD'!$B$6:$AL$2097,32,0)="Yes","8"," ")</f>
        <v xml:space="preserve"> </v>
      </c>
      <c r="O1293" s="20" t="str">
        <f>IF(VLOOKUP(C1293,'Current OBD'!$B$6:$AL$2097,33,0)="Yes","9"," ")</f>
        <v xml:space="preserve"> </v>
      </c>
      <c r="P1293" s="20" t="str">
        <f>IF(VLOOKUP(C1293,'Current OBD'!$B$6:$AL$2097,34,0)="Yes","10"," ")</f>
        <v xml:space="preserve"> </v>
      </c>
      <c r="Q1293" s="20" t="str">
        <f>IF(VLOOKUP(C1293,'Current OBD'!$B$6:$AL$2097,35,0)="Yes","11"," ")</f>
        <v xml:space="preserve"> </v>
      </c>
      <c r="R1293" s="20" t="str">
        <f>IF(VLOOKUP(C1293,'Current OBD'!$B$6:$AL$2097,36,0)="Yes","12"," ")</f>
        <v xml:space="preserve"> </v>
      </c>
      <c r="S1293" s="44">
        <v>466</v>
      </c>
      <c r="T1293" s="44">
        <v>0</v>
      </c>
      <c r="U1293" s="44">
        <v>466</v>
      </c>
      <c r="V1293" s="12">
        <f>S1293/U1293</f>
        <v>1</v>
      </c>
      <c r="W1293" s="12">
        <f>T1293/U1293</f>
        <v>0</v>
      </c>
      <c r="X1293" s="12">
        <f t="shared" si="120"/>
        <v>1</v>
      </c>
    </row>
    <row r="1294" spans="1:24">
      <c r="A1294" s="17" t="str">
        <f>VLOOKUP(C1294,'Current OBD'!$B$6:$K$2098,4,0)</f>
        <v>Okanogan</v>
      </c>
      <c r="B1294" s="17" t="str">
        <f>VLOOKUP(C1294,'Current OBD'!$B$6:$K$2098,3,0)</f>
        <v>24-019</v>
      </c>
      <c r="C1294" s="18">
        <v>663495</v>
      </c>
      <c r="D1294" s="8" t="s">
        <v>3321</v>
      </c>
      <c r="E1294" s="20" t="str">
        <f>IF(VLOOKUP(C1294,'Current OBD'!$B$6:$AL$2097,23,0)="Yes","PK"," ")</f>
        <v xml:space="preserve"> </v>
      </c>
      <c r="F1294" s="20" t="str">
        <f>IF(VLOOKUP(C1294,'Current OBD'!$B$6:$AL$2097,24,0)="Yes","K"," ")</f>
        <v xml:space="preserve"> </v>
      </c>
      <c r="G1294" s="20" t="str">
        <f>IF(VLOOKUP(C1294,'Current OBD'!$B$6:$AL$2097,25,0)="Yes","1"," ")</f>
        <v xml:space="preserve"> </v>
      </c>
      <c r="H1294" s="20" t="str">
        <f>IF(VLOOKUP(C1294,'Current OBD'!$B$6:$AL$2097,26,0)="Yes","2"," ")</f>
        <v xml:space="preserve"> </v>
      </c>
      <c r="I1294" s="20" t="str">
        <f>IF(VLOOKUP(C1294,'Current OBD'!$B$6:$AL$2097,27,0)="Yes","3"," ")</f>
        <v xml:space="preserve"> </v>
      </c>
      <c r="J1294" s="20" t="str">
        <f>IF(VLOOKUP(C1294,'Current OBD'!$B$6:$AL$2097,28,0)="Yes","4"," ")</f>
        <v xml:space="preserve"> </v>
      </c>
      <c r="K1294" s="20" t="str">
        <f>IF(VLOOKUP(C1294,'Current OBD'!$B$6:$AL$2097,29,0)="Yes","5"," ")</f>
        <v xml:space="preserve"> </v>
      </c>
      <c r="L1294" s="20" t="str">
        <f>IF(VLOOKUP(C1294,'Current OBD'!$B$6:$AL$2097,30,0)="Yes","6"," ")</f>
        <v xml:space="preserve"> </v>
      </c>
      <c r="M1294" s="20" t="str">
        <f>IF(VLOOKUP(C1294,'Current OBD'!$B$6:$AL$2097,31,0)="Yes","7"," ")</f>
        <v xml:space="preserve"> </v>
      </c>
      <c r="N1294" s="20" t="str">
        <f>IF(VLOOKUP(C1294,'Current OBD'!$B$6:$AL$2097,32,0)="Yes","8"," ")</f>
        <v xml:space="preserve"> </v>
      </c>
      <c r="O1294" s="20" t="str">
        <f>IF(VLOOKUP(C1294,'Current OBD'!$B$6:$AL$2097,33,0)="Yes","9"," ")</f>
        <v>9</v>
      </c>
      <c r="P1294" s="20" t="str">
        <f>IF(VLOOKUP(C1294,'Current OBD'!$B$6:$AL$2097,34,0)="Yes","10"," ")</f>
        <v>10</v>
      </c>
      <c r="Q1294" s="20" t="str">
        <f>IF(VLOOKUP(C1294,'Current OBD'!$B$6:$AL$2097,35,0)="Yes","11"," ")</f>
        <v>11</v>
      </c>
      <c r="R1294" s="20" t="str">
        <f>IF(VLOOKUP(C1294,'Current OBD'!$B$6:$AL$2097,36,0)="Yes","12"," ")</f>
        <v>12</v>
      </c>
      <c r="S1294" s="44">
        <v>374</v>
      </c>
      <c r="T1294" s="44">
        <v>0</v>
      </c>
      <c r="U1294" s="44">
        <v>434</v>
      </c>
      <c r="V1294" s="12">
        <f>S1294/U1294</f>
        <v>0.86175115207373276</v>
      </c>
      <c r="W1294" s="12">
        <f>T1294/U1294</f>
        <v>0</v>
      </c>
      <c r="X1294" s="12">
        <f t="shared" si="120"/>
        <v>0.86175115207373276</v>
      </c>
    </row>
    <row r="1295" spans="1:24">
      <c r="A1295" s="17" t="str">
        <f>VLOOKUP(C1295,'Current OBD'!$B$6:$K$2098,4,0)</f>
        <v>Okanogan</v>
      </c>
      <c r="B1295" s="17" t="str">
        <f>VLOOKUP(C1295,'Current OBD'!$B$6:$K$2098,3,0)</f>
        <v>24-019</v>
      </c>
      <c r="C1295" s="18">
        <v>663494</v>
      </c>
      <c r="D1295" s="8" t="s">
        <v>3322</v>
      </c>
      <c r="E1295" s="20" t="str">
        <f>IF(VLOOKUP(C1295,'Current OBD'!$B$6:$AL$2097,23,0)="Yes","PK"," ")</f>
        <v xml:space="preserve"> </v>
      </c>
      <c r="F1295" s="20" t="str">
        <f>IF(VLOOKUP(C1295,'Current OBD'!$B$6:$AL$2097,24,0)="Yes","K"," ")</f>
        <v xml:space="preserve"> </v>
      </c>
      <c r="G1295" s="20" t="str">
        <f>IF(VLOOKUP(C1295,'Current OBD'!$B$6:$AL$2097,25,0)="Yes","1"," ")</f>
        <v xml:space="preserve"> </v>
      </c>
      <c r="H1295" s="20" t="str">
        <f>IF(VLOOKUP(C1295,'Current OBD'!$B$6:$AL$2097,26,0)="Yes","2"," ")</f>
        <v xml:space="preserve"> </v>
      </c>
      <c r="I1295" s="20" t="str">
        <f>IF(VLOOKUP(C1295,'Current OBD'!$B$6:$AL$2097,27,0)="Yes","3"," ")</f>
        <v xml:space="preserve"> </v>
      </c>
      <c r="J1295" s="20" t="str">
        <f>IF(VLOOKUP(C1295,'Current OBD'!$B$6:$AL$2097,28,0)="Yes","4"," ")</f>
        <v xml:space="preserve"> </v>
      </c>
      <c r="K1295" s="20" t="str">
        <f>IF(VLOOKUP(C1295,'Current OBD'!$B$6:$AL$2097,29,0)="Yes","5"," ")</f>
        <v xml:space="preserve"> </v>
      </c>
      <c r="L1295" s="20" t="str">
        <f>IF(VLOOKUP(C1295,'Current OBD'!$B$6:$AL$2097,30,0)="Yes","6"," ")</f>
        <v>6</v>
      </c>
      <c r="M1295" s="20" t="str">
        <f>IF(VLOOKUP(C1295,'Current OBD'!$B$6:$AL$2097,31,0)="Yes","7"," ")</f>
        <v>7</v>
      </c>
      <c r="N1295" s="20" t="str">
        <f>IF(VLOOKUP(C1295,'Current OBD'!$B$6:$AL$2097,32,0)="Yes","8"," ")</f>
        <v>8</v>
      </c>
      <c r="O1295" s="20" t="str">
        <f>IF(VLOOKUP(C1295,'Current OBD'!$B$6:$AL$2097,33,0)="Yes","9"," ")</f>
        <v xml:space="preserve"> </v>
      </c>
      <c r="P1295" s="20" t="str">
        <f>IF(VLOOKUP(C1295,'Current OBD'!$B$6:$AL$2097,34,0)="Yes","10"," ")</f>
        <v xml:space="preserve"> </v>
      </c>
      <c r="Q1295" s="20" t="str">
        <f>IF(VLOOKUP(C1295,'Current OBD'!$B$6:$AL$2097,35,0)="Yes","11"," ")</f>
        <v xml:space="preserve"> </v>
      </c>
      <c r="R1295" s="20" t="str">
        <f>IF(VLOOKUP(C1295,'Current OBD'!$B$6:$AL$2097,36,0)="Yes","12"," ")</f>
        <v xml:space="preserve"> </v>
      </c>
      <c r="S1295" s="44">
        <v>337</v>
      </c>
      <c r="T1295" s="44">
        <v>0</v>
      </c>
      <c r="U1295" s="44">
        <v>337</v>
      </c>
      <c r="V1295" s="12">
        <f>S1295/U1295</f>
        <v>1</v>
      </c>
      <c r="W1295" s="12">
        <f>T1295/U1295</f>
        <v>0</v>
      </c>
      <c r="X1295" s="12">
        <f t="shared" si="120"/>
        <v>1</v>
      </c>
    </row>
    <row r="1296" spans="1:24">
      <c r="A1296" s="26" t="s">
        <v>520</v>
      </c>
      <c r="B1296" s="26" t="s">
        <v>3265</v>
      </c>
      <c r="C1296" s="10">
        <v>159343</v>
      </c>
      <c r="D1296" s="13" t="s">
        <v>3264</v>
      </c>
      <c r="E1296" s="19"/>
      <c r="F1296" s="19"/>
      <c r="G1296" s="19"/>
      <c r="H1296" s="19"/>
      <c r="I1296" s="19"/>
      <c r="J1296" s="19"/>
      <c r="K1296" s="19"/>
      <c r="L1296" s="19"/>
      <c r="M1296" s="19"/>
      <c r="N1296" s="19"/>
      <c r="O1296" s="19"/>
      <c r="P1296" s="19"/>
      <c r="Q1296" s="19"/>
      <c r="R1296" s="19"/>
      <c r="S1296" s="43">
        <v>807</v>
      </c>
      <c r="T1296" s="43">
        <v>0</v>
      </c>
      <c r="U1296" s="43">
        <v>1066</v>
      </c>
      <c r="V1296" s="14"/>
      <c r="W1296" s="14"/>
      <c r="X1296" s="14">
        <f t="shared" si="120"/>
        <v>0.75703564727954975</v>
      </c>
    </row>
    <row r="1297" spans="1:24">
      <c r="A1297" s="17" t="str">
        <f>VLOOKUP(C1297,'Current OBD'!$B$6:$K$2098,4,0)</f>
        <v>Okanogan</v>
      </c>
      <c r="B1297" s="17" t="str">
        <f>VLOOKUP(C1297,'Current OBD'!$B$6:$K$2098,3,0)</f>
        <v>24-105</v>
      </c>
      <c r="C1297" s="18">
        <v>664509</v>
      </c>
      <c r="D1297" s="8" t="s">
        <v>3266</v>
      </c>
      <c r="E1297" s="20" t="str">
        <f>IF(VLOOKUP(C1297,'Current OBD'!$B$6:$AL$2097,23,0)="Yes","PK"," ")</f>
        <v xml:space="preserve"> </v>
      </c>
      <c r="F1297" s="20" t="str">
        <f>IF(VLOOKUP(C1297,'Current OBD'!$B$6:$AL$2097,24,0)="Yes","K"," ")</f>
        <v xml:space="preserve"> </v>
      </c>
      <c r="G1297" s="20" t="str">
        <f>IF(VLOOKUP(C1297,'Current OBD'!$B$6:$AL$2097,25,0)="Yes","1"," ")</f>
        <v xml:space="preserve"> </v>
      </c>
      <c r="H1297" s="20" t="str">
        <f>IF(VLOOKUP(C1297,'Current OBD'!$B$6:$AL$2097,26,0)="Yes","2"," ")</f>
        <v xml:space="preserve"> </v>
      </c>
      <c r="I1297" s="20" t="str">
        <f>IF(VLOOKUP(C1297,'Current OBD'!$B$6:$AL$2097,27,0)="Yes","3"," ")</f>
        <v xml:space="preserve"> </v>
      </c>
      <c r="J1297" s="20" t="str">
        <f>IF(VLOOKUP(C1297,'Current OBD'!$B$6:$AL$2097,28,0)="Yes","4"," ")</f>
        <v xml:space="preserve"> </v>
      </c>
      <c r="K1297" s="20" t="str">
        <f>IF(VLOOKUP(C1297,'Current OBD'!$B$6:$AL$2097,29,0)="Yes","5"," ")</f>
        <v xml:space="preserve"> </v>
      </c>
      <c r="L1297" s="20" t="str">
        <f>IF(VLOOKUP(C1297,'Current OBD'!$B$6:$AL$2097,30,0)="Yes","6"," ")</f>
        <v xml:space="preserve"> </v>
      </c>
      <c r="M1297" s="20" t="str">
        <f>IF(VLOOKUP(C1297,'Current OBD'!$B$6:$AL$2097,31,0)="Yes","7"," ")</f>
        <v xml:space="preserve"> </v>
      </c>
      <c r="N1297" s="20" t="str">
        <f>IF(VLOOKUP(C1297,'Current OBD'!$B$6:$AL$2097,32,0)="Yes","8"," ")</f>
        <v xml:space="preserve"> </v>
      </c>
      <c r="O1297" s="20" t="str">
        <f>IF(VLOOKUP(C1297,'Current OBD'!$B$6:$AL$2097,33,0)="Yes","9"," ")</f>
        <v>9</v>
      </c>
      <c r="P1297" s="20" t="str">
        <f>IF(VLOOKUP(C1297,'Current OBD'!$B$6:$AL$2097,34,0)="Yes","10"," ")</f>
        <v>10</v>
      </c>
      <c r="Q1297" s="20" t="str">
        <f>IF(VLOOKUP(C1297,'Current OBD'!$B$6:$AL$2097,35,0)="Yes","11"," ")</f>
        <v>11</v>
      </c>
      <c r="R1297" s="20" t="str">
        <f>IF(VLOOKUP(C1297,'Current OBD'!$B$6:$AL$2097,36,0)="Yes","12"," ")</f>
        <v>12</v>
      </c>
      <c r="S1297" s="44">
        <v>15</v>
      </c>
      <c r="T1297" s="44">
        <v>0</v>
      </c>
      <c r="U1297" s="44">
        <v>15</v>
      </c>
      <c r="V1297" s="12">
        <f>S1297/U1297</f>
        <v>1</v>
      </c>
      <c r="W1297" s="12">
        <f>T1297/U1297</f>
        <v>0</v>
      </c>
      <c r="X1297" s="12">
        <f t="shared" si="120"/>
        <v>1</v>
      </c>
    </row>
    <row r="1298" spans="1:24">
      <c r="A1298" s="17" t="str">
        <f>VLOOKUP(C1298,'Current OBD'!$B$6:$K$2098,4,0)</f>
        <v>Okanogan</v>
      </c>
      <c r="B1298" s="17" t="str">
        <f>VLOOKUP(C1298,'Current OBD'!$B$6:$K$2098,3,0)</f>
        <v>24-105</v>
      </c>
      <c r="C1298" s="18">
        <v>661829</v>
      </c>
      <c r="D1298" s="8" t="s">
        <v>3270</v>
      </c>
      <c r="E1298" s="20" t="str">
        <f>IF(VLOOKUP(C1298,'Current OBD'!$B$6:$AL$2097,23,0)="Yes","PK"," ")</f>
        <v xml:space="preserve"> </v>
      </c>
      <c r="F1298" s="20" t="str">
        <f>IF(VLOOKUP(C1298,'Current OBD'!$B$6:$AL$2097,24,0)="Yes","K"," ")</f>
        <v xml:space="preserve"> </v>
      </c>
      <c r="G1298" s="20" t="str">
        <f>IF(VLOOKUP(C1298,'Current OBD'!$B$6:$AL$2097,25,0)="Yes","1"," ")</f>
        <v xml:space="preserve"> </v>
      </c>
      <c r="H1298" s="20" t="str">
        <f>IF(VLOOKUP(C1298,'Current OBD'!$B$6:$AL$2097,26,0)="Yes","2"," ")</f>
        <v xml:space="preserve"> </v>
      </c>
      <c r="I1298" s="20" t="str">
        <f>IF(VLOOKUP(C1298,'Current OBD'!$B$6:$AL$2097,27,0)="Yes","3"," ")</f>
        <v xml:space="preserve"> </v>
      </c>
      <c r="J1298" s="20" t="str">
        <f>IF(VLOOKUP(C1298,'Current OBD'!$B$6:$AL$2097,28,0)="Yes","4"," ")</f>
        <v xml:space="preserve"> </v>
      </c>
      <c r="K1298" s="20" t="str">
        <f>IF(VLOOKUP(C1298,'Current OBD'!$B$6:$AL$2097,29,0)="Yes","5"," ")</f>
        <v xml:space="preserve"> </v>
      </c>
      <c r="L1298" s="20" t="str">
        <f>IF(VLOOKUP(C1298,'Current OBD'!$B$6:$AL$2097,30,0)="Yes","6"," ")</f>
        <v xml:space="preserve"> </v>
      </c>
      <c r="M1298" s="20" t="str">
        <f>IF(VLOOKUP(C1298,'Current OBD'!$B$6:$AL$2097,31,0)="Yes","7"," ")</f>
        <v xml:space="preserve"> </v>
      </c>
      <c r="N1298" s="20" t="str">
        <f>IF(VLOOKUP(C1298,'Current OBD'!$B$6:$AL$2097,32,0)="Yes","8"," ")</f>
        <v xml:space="preserve"> </v>
      </c>
      <c r="O1298" s="20" t="str">
        <f>IF(VLOOKUP(C1298,'Current OBD'!$B$6:$AL$2097,33,0)="Yes","9"," ")</f>
        <v>9</v>
      </c>
      <c r="P1298" s="20" t="str">
        <f>IF(VLOOKUP(C1298,'Current OBD'!$B$6:$AL$2097,34,0)="Yes","10"," ")</f>
        <v>10</v>
      </c>
      <c r="Q1298" s="20" t="str">
        <f>IF(VLOOKUP(C1298,'Current OBD'!$B$6:$AL$2097,35,0)="Yes","11"," ")</f>
        <v>11</v>
      </c>
      <c r="R1298" s="20" t="str">
        <f>IF(VLOOKUP(C1298,'Current OBD'!$B$6:$AL$2097,36,0)="Yes","12"," ")</f>
        <v>12</v>
      </c>
      <c r="S1298" s="44">
        <v>172</v>
      </c>
      <c r="T1298" s="44">
        <v>0</v>
      </c>
      <c r="U1298" s="44">
        <v>305</v>
      </c>
      <c r="V1298" s="12">
        <f>S1298/U1298</f>
        <v>0.56393442622950818</v>
      </c>
      <c r="W1298" s="12">
        <f>T1298/U1298</f>
        <v>0</v>
      </c>
      <c r="X1298" s="12">
        <f t="shared" si="120"/>
        <v>0.56393442622950818</v>
      </c>
    </row>
    <row r="1299" spans="1:24">
      <c r="A1299" s="17" t="str">
        <f>VLOOKUP(C1299,'Current OBD'!$B$6:$K$2098,4,0)</f>
        <v>Okanogan</v>
      </c>
      <c r="B1299" s="17" t="str">
        <f>VLOOKUP(C1299,'Current OBD'!$B$6:$K$2098,3,0)</f>
        <v>24-105</v>
      </c>
      <c r="C1299" s="18">
        <v>662789</v>
      </c>
      <c r="D1299" s="8" t="s">
        <v>3273</v>
      </c>
      <c r="E1299" s="20" t="str">
        <f>IF(VLOOKUP(C1299,'Current OBD'!$B$6:$AL$2097,23,0)="Yes","PK"," ")</f>
        <v xml:space="preserve"> </v>
      </c>
      <c r="F1299" s="20" t="str">
        <f>IF(VLOOKUP(C1299,'Current OBD'!$B$6:$AL$2097,24,0)="Yes","K"," ")</f>
        <v xml:space="preserve"> </v>
      </c>
      <c r="G1299" s="20" t="str">
        <f>IF(VLOOKUP(C1299,'Current OBD'!$B$6:$AL$2097,25,0)="Yes","1"," ")</f>
        <v xml:space="preserve"> </v>
      </c>
      <c r="H1299" s="20" t="str">
        <f>IF(VLOOKUP(C1299,'Current OBD'!$B$6:$AL$2097,26,0)="Yes","2"," ")</f>
        <v xml:space="preserve"> </v>
      </c>
      <c r="I1299" s="20" t="str">
        <f>IF(VLOOKUP(C1299,'Current OBD'!$B$6:$AL$2097,27,0)="Yes","3"," ")</f>
        <v xml:space="preserve"> </v>
      </c>
      <c r="J1299" s="20" t="str">
        <f>IF(VLOOKUP(C1299,'Current OBD'!$B$6:$AL$2097,28,0)="Yes","4"," ")</f>
        <v xml:space="preserve"> </v>
      </c>
      <c r="K1299" s="20" t="str">
        <f>IF(VLOOKUP(C1299,'Current OBD'!$B$6:$AL$2097,29,0)="Yes","5"," ")</f>
        <v xml:space="preserve"> </v>
      </c>
      <c r="L1299" s="20" t="str">
        <f>IF(VLOOKUP(C1299,'Current OBD'!$B$6:$AL$2097,30,0)="Yes","6"," ")</f>
        <v>6</v>
      </c>
      <c r="M1299" s="20" t="str">
        <f>IF(VLOOKUP(C1299,'Current OBD'!$B$6:$AL$2097,31,0)="Yes","7"," ")</f>
        <v>7</v>
      </c>
      <c r="N1299" s="20" t="str">
        <f>IF(VLOOKUP(C1299,'Current OBD'!$B$6:$AL$2097,32,0)="Yes","8"," ")</f>
        <v>8</v>
      </c>
      <c r="O1299" s="20" t="str">
        <f>IF(VLOOKUP(C1299,'Current OBD'!$B$6:$AL$2097,33,0)="Yes","9"," ")</f>
        <v xml:space="preserve"> </v>
      </c>
      <c r="P1299" s="20" t="str">
        <f>IF(VLOOKUP(C1299,'Current OBD'!$B$6:$AL$2097,34,0)="Yes","10"," ")</f>
        <v xml:space="preserve"> </v>
      </c>
      <c r="Q1299" s="20" t="str">
        <f>IF(VLOOKUP(C1299,'Current OBD'!$B$6:$AL$2097,35,0)="Yes","11"," ")</f>
        <v xml:space="preserve"> </v>
      </c>
      <c r="R1299" s="20" t="str">
        <f>IF(VLOOKUP(C1299,'Current OBD'!$B$6:$AL$2097,36,0)="Yes","12"," ")</f>
        <v xml:space="preserve"> </v>
      </c>
      <c r="S1299" s="44">
        <v>178</v>
      </c>
      <c r="T1299" s="44">
        <v>0</v>
      </c>
      <c r="U1299" s="44">
        <v>249</v>
      </c>
      <c r="V1299" s="12">
        <f>S1299/U1299</f>
        <v>0.71485943775100402</v>
      </c>
      <c r="W1299" s="12">
        <f>T1299/U1299</f>
        <v>0</v>
      </c>
      <c r="X1299" s="12">
        <f t="shared" si="120"/>
        <v>0.71485943775100402</v>
      </c>
    </row>
    <row r="1300" spans="1:24">
      <c r="A1300" s="17" t="str">
        <f>VLOOKUP(C1300,'Current OBD'!$B$6:$K$2098,4,0)</f>
        <v>Okanogan</v>
      </c>
      <c r="B1300" s="17" t="str">
        <f>VLOOKUP(C1300,'Current OBD'!$B$6:$K$2098,3,0)</f>
        <v>24-105</v>
      </c>
      <c r="C1300" s="18">
        <v>687625</v>
      </c>
      <c r="D1300" s="8" t="s">
        <v>3276</v>
      </c>
      <c r="E1300" s="20" t="str">
        <f>IF(VLOOKUP(C1300,'Current OBD'!$B$6:$AL$2097,23,0)="Yes","PK"," ")</f>
        <v xml:space="preserve"> </v>
      </c>
      <c r="F1300" s="20" t="str">
        <f>IF(VLOOKUP(C1300,'Current OBD'!$B$6:$AL$2097,24,0)="Yes","K"," ")</f>
        <v>K</v>
      </c>
      <c r="G1300" s="20" t="str">
        <f>IF(VLOOKUP(C1300,'Current OBD'!$B$6:$AL$2097,25,0)="Yes","1"," ")</f>
        <v>1</v>
      </c>
      <c r="H1300" s="20" t="str">
        <f>IF(VLOOKUP(C1300,'Current OBD'!$B$6:$AL$2097,26,0)="Yes","2"," ")</f>
        <v>2</v>
      </c>
      <c r="I1300" s="20" t="str">
        <f>IF(VLOOKUP(C1300,'Current OBD'!$B$6:$AL$2097,27,0)="Yes","3"," ")</f>
        <v>3</v>
      </c>
      <c r="J1300" s="20" t="str">
        <f>IF(VLOOKUP(C1300,'Current OBD'!$B$6:$AL$2097,28,0)="Yes","4"," ")</f>
        <v>4</v>
      </c>
      <c r="K1300" s="20" t="str">
        <f>IF(VLOOKUP(C1300,'Current OBD'!$B$6:$AL$2097,29,0)="Yes","5"," ")</f>
        <v>5</v>
      </c>
      <c r="L1300" s="20" t="str">
        <f>IF(VLOOKUP(C1300,'Current OBD'!$B$6:$AL$2097,30,0)="Yes","6"," ")</f>
        <v>6</v>
      </c>
      <c r="M1300" s="20" t="str">
        <f>IF(VLOOKUP(C1300,'Current OBD'!$B$6:$AL$2097,31,0)="Yes","7"," ")</f>
        <v>7</v>
      </c>
      <c r="N1300" s="20" t="str">
        <f>IF(VLOOKUP(C1300,'Current OBD'!$B$6:$AL$2097,32,0)="Yes","8"," ")</f>
        <v>8</v>
      </c>
      <c r="O1300" s="20" t="str">
        <f>IF(VLOOKUP(C1300,'Current OBD'!$B$6:$AL$2097,33,0)="Yes","9"," ")</f>
        <v>9</v>
      </c>
      <c r="P1300" s="20" t="str">
        <f>IF(VLOOKUP(C1300,'Current OBD'!$B$6:$AL$2097,34,0)="Yes","10"," ")</f>
        <v>10</v>
      </c>
      <c r="Q1300" s="20" t="str">
        <f>IF(VLOOKUP(C1300,'Current OBD'!$B$6:$AL$2097,35,0)="Yes","11"," ")</f>
        <v>11</v>
      </c>
      <c r="R1300" s="20" t="str">
        <f>IF(VLOOKUP(C1300,'Current OBD'!$B$6:$AL$2097,36,0)="Yes","12"," ")</f>
        <v>12</v>
      </c>
      <c r="S1300" s="44">
        <v>88</v>
      </c>
      <c r="T1300" s="44">
        <v>0</v>
      </c>
      <c r="U1300" s="44">
        <v>88</v>
      </c>
      <c r="V1300" s="12">
        <f>S1300/U1300</f>
        <v>1</v>
      </c>
      <c r="W1300" s="12">
        <f>T1300/U1300</f>
        <v>0</v>
      </c>
      <c r="X1300" s="12">
        <f t="shared" si="120"/>
        <v>1</v>
      </c>
    </row>
    <row r="1301" spans="1:24">
      <c r="A1301" s="17" t="str">
        <f>VLOOKUP(C1301,'Current OBD'!$B$6:$K$2098,4,0)</f>
        <v>Okanogan</v>
      </c>
      <c r="B1301" s="17" t="str">
        <f>VLOOKUP(C1301,'Current OBD'!$B$6:$K$2098,3,0)</f>
        <v>24-105</v>
      </c>
      <c r="C1301" s="18">
        <v>661830</v>
      </c>
      <c r="D1301" s="8" t="s">
        <v>3278</v>
      </c>
      <c r="E1301" s="20" t="str">
        <f>IF(VLOOKUP(C1301,'Current OBD'!$B$6:$AL$2097,23,0)="Yes","PK"," ")</f>
        <v>PK</v>
      </c>
      <c r="F1301" s="20" t="str">
        <f>IF(VLOOKUP(C1301,'Current OBD'!$B$6:$AL$2097,24,0)="Yes","K"," ")</f>
        <v>K</v>
      </c>
      <c r="G1301" s="20" t="str">
        <f>IF(VLOOKUP(C1301,'Current OBD'!$B$6:$AL$2097,25,0)="Yes","1"," ")</f>
        <v>1</v>
      </c>
      <c r="H1301" s="20" t="str">
        <f>IF(VLOOKUP(C1301,'Current OBD'!$B$6:$AL$2097,26,0)="Yes","2"," ")</f>
        <v>2</v>
      </c>
      <c r="I1301" s="20" t="str">
        <f>IF(VLOOKUP(C1301,'Current OBD'!$B$6:$AL$2097,27,0)="Yes","3"," ")</f>
        <v>3</v>
      </c>
      <c r="J1301" s="20" t="str">
        <f>IF(VLOOKUP(C1301,'Current OBD'!$B$6:$AL$2097,28,0)="Yes","4"," ")</f>
        <v>4</v>
      </c>
      <c r="K1301" s="20" t="str">
        <f>IF(VLOOKUP(C1301,'Current OBD'!$B$6:$AL$2097,29,0)="Yes","5"," ")</f>
        <v>5</v>
      </c>
      <c r="L1301" s="20" t="str">
        <f>IF(VLOOKUP(C1301,'Current OBD'!$B$6:$AL$2097,30,0)="Yes","6"," ")</f>
        <v xml:space="preserve"> </v>
      </c>
      <c r="M1301" s="20" t="str">
        <f>IF(VLOOKUP(C1301,'Current OBD'!$B$6:$AL$2097,31,0)="Yes","7"," ")</f>
        <v xml:space="preserve"> </v>
      </c>
      <c r="N1301" s="20" t="str">
        <f>IF(VLOOKUP(C1301,'Current OBD'!$B$6:$AL$2097,32,0)="Yes","8"," ")</f>
        <v xml:space="preserve"> </v>
      </c>
      <c r="O1301" s="20" t="str">
        <f>IF(VLOOKUP(C1301,'Current OBD'!$B$6:$AL$2097,33,0)="Yes","9"," ")</f>
        <v xml:space="preserve"> </v>
      </c>
      <c r="P1301" s="20" t="str">
        <f>IF(VLOOKUP(C1301,'Current OBD'!$B$6:$AL$2097,34,0)="Yes","10"," ")</f>
        <v xml:space="preserve"> </v>
      </c>
      <c r="Q1301" s="20" t="str">
        <f>IF(VLOOKUP(C1301,'Current OBD'!$B$6:$AL$2097,35,0)="Yes","11"," ")</f>
        <v xml:space="preserve"> </v>
      </c>
      <c r="R1301" s="20" t="str">
        <f>IF(VLOOKUP(C1301,'Current OBD'!$B$6:$AL$2097,36,0)="Yes","12"," ")</f>
        <v xml:space="preserve"> </v>
      </c>
      <c r="S1301" s="44">
        <v>354</v>
      </c>
      <c r="T1301" s="44">
        <v>0</v>
      </c>
      <c r="U1301" s="44">
        <v>409</v>
      </c>
      <c r="V1301" s="12">
        <f>S1301/U1301</f>
        <v>0.86552567237163813</v>
      </c>
      <c r="W1301" s="12">
        <f>T1301/U1301</f>
        <v>0</v>
      </c>
      <c r="X1301" s="12">
        <f t="shared" si="120"/>
        <v>0.86552567237163813</v>
      </c>
    </row>
    <row r="1302" spans="1:24">
      <c r="A1302" s="26" t="s">
        <v>520</v>
      </c>
      <c r="B1302" s="26" t="s">
        <v>519</v>
      </c>
      <c r="C1302" s="16">
        <v>159434</v>
      </c>
      <c r="D1302" s="9" t="s">
        <v>518</v>
      </c>
      <c r="E1302" s="25"/>
      <c r="F1302" s="25"/>
      <c r="G1302" s="25"/>
      <c r="H1302" s="25"/>
      <c r="I1302" s="25"/>
      <c r="J1302" s="25"/>
      <c r="K1302" s="25"/>
      <c r="L1302" s="25"/>
      <c r="M1302" s="25"/>
      <c r="N1302" s="25"/>
      <c r="O1302" s="25"/>
      <c r="P1302" s="25"/>
      <c r="Q1302" s="25"/>
      <c r="R1302" s="25"/>
      <c r="S1302" s="41">
        <v>863</v>
      </c>
      <c r="T1302" s="41">
        <v>0</v>
      </c>
      <c r="U1302" s="41">
        <v>1010</v>
      </c>
      <c r="V1302" s="11"/>
      <c r="W1302" s="11"/>
      <c r="X1302" s="14">
        <f t="shared" si="120"/>
        <v>0.85445544554455444</v>
      </c>
    </row>
    <row r="1303" spans="1:24">
      <c r="A1303" s="17" t="str">
        <f>VLOOKUP(C1303,'Current OBD'!$B$6:$K$2098,4,0)</f>
        <v>Okanogan</v>
      </c>
      <c r="B1303" s="17" t="str">
        <f>VLOOKUP(C1303,'Current OBD'!$B$6:$K$2098,3,0)</f>
        <v>24-111</v>
      </c>
      <c r="C1303" s="18">
        <v>661832</v>
      </c>
      <c r="D1303" s="8" t="s">
        <v>521</v>
      </c>
      <c r="E1303" s="20" t="str">
        <f>IF(VLOOKUP(C1303,'Current OBD'!$B$6:$AL$2097,23,0)="Yes","PK"," ")</f>
        <v>PK</v>
      </c>
      <c r="F1303" s="20" t="str">
        <f>IF(VLOOKUP(C1303,'Current OBD'!$B$6:$AL$2097,24,0)="Yes","K"," ")</f>
        <v>K</v>
      </c>
      <c r="G1303" s="20" t="str">
        <f>IF(VLOOKUP(C1303,'Current OBD'!$B$6:$AL$2097,25,0)="Yes","1"," ")</f>
        <v>1</v>
      </c>
      <c r="H1303" s="20" t="str">
        <f>IF(VLOOKUP(C1303,'Current OBD'!$B$6:$AL$2097,26,0)="Yes","2"," ")</f>
        <v>2</v>
      </c>
      <c r="I1303" s="20" t="str">
        <f>IF(VLOOKUP(C1303,'Current OBD'!$B$6:$AL$2097,27,0)="Yes","3"," ")</f>
        <v>3</v>
      </c>
      <c r="J1303" s="20" t="str">
        <f>IF(VLOOKUP(C1303,'Current OBD'!$B$6:$AL$2097,28,0)="Yes","4"," ")</f>
        <v>4</v>
      </c>
      <c r="K1303" s="20" t="str">
        <f>IF(VLOOKUP(C1303,'Current OBD'!$B$6:$AL$2097,29,0)="Yes","5"," ")</f>
        <v>5</v>
      </c>
      <c r="L1303" s="20" t="str">
        <f>IF(VLOOKUP(C1303,'Current OBD'!$B$6:$AL$2097,30,0)="Yes","6"," ")</f>
        <v xml:space="preserve"> </v>
      </c>
      <c r="M1303" s="20" t="str">
        <f>IF(VLOOKUP(C1303,'Current OBD'!$B$6:$AL$2097,31,0)="Yes","7"," ")</f>
        <v xml:space="preserve"> </v>
      </c>
      <c r="N1303" s="20" t="str">
        <f>IF(VLOOKUP(C1303,'Current OBD'!$B$6:$AL$2097,32,0)="Yes","8"," ")</f>
        <v xml:space="preserve"> </v>
      </c>
      <c r="O1303" s="20" t="str">
        <f>IF(VLOOKUP(C1303,'Current OBD'!$B$6:$AL$2097,33,0)="Yes","9"," ")</f>
        <v xml:space="preserve"> </v>
      </c>
      <c r="P1303" s="20" t="str">
        <f>IF(VLOOKUP(C1303,'Current OBD'!$B$6:$AL$2097,34,0)="Yes","10"," ")</f>
        <v xml:space="preserve"> </v>
      </c>
      <c r="Q1303" s="20" t="str">
        <f>IF(VLOOKUP(C1303,'Current OBD'!$B$6:$AL$2097,35,0)="Yes","11"," ")</f>
        <v xml:space="preserve"> </v>
      </c>
      <c r="R1303" s="20" t="str">
        <f>IF(VLOOKUP(C1303,'Current OBD'!$B$6:$AL$2097,36,0)="Yes","12"," ")</f>
        <v xml:space="preserve"> </v>
      </c>
      <c r="S1303" s="44">
        <v>391</v>
      </c>
      <c r="T1303" s="44">
        <v>0</v>
      </c>
      <c r="U1303" s="44">
        <v>434</v>
      </c>
      <c r="V1303" s="12">
        <f>S1303/U1303</f>
        <v>0.90092165898617516</v>
      </c>
      <c r="W1303" s="12">
        <f>T1303/U1303</f>
        <v>0</v>
      </c>
      <c r="X1303" s="12">
        <f t="shared" si="120"/>
        <v>0.90092165898617516</v>
      </c>
    </row>
    <row r="1304" spans="1:24">
      <c r="A1304" s="17" t="str">
        <f>VLOOKUP(C1304,'Current OBD'!$B$6:$K$2098,4,0)</f>
        <v>Okanogan</v>
      </c>
      <c r="B1304" s="17" t="str">
        <f>VLOOKUP(C1304,'Current OBD'!$B$6:$K$2098,3,0)</f>
        <v>24-111</v>
      </c>
      <c r="C1304" s="18">
        <v>661833</v>
      </c>
      <c r="D1304" s="8" t="s">
        <v>526</v>
      </c>
      <c r="E1304" s="20" t="str">
        <f>IF(VLOOKUP(C1304,'Current OBD'!$B$6:$AL$2097,23,0)="Yes","PK"," ")</f>
        <v xml:space="preserve"> </v>
      </c>
      <c r="F1304" s="20" t="str">
        <f>IF(VLOOKUP(C1304,'Current OBD'!$B$6:$AL$2097,24,0)="Yes","K"," ")</f>
        <v xml:space="preserve"> </v>
      </c>
      <c r="G1304" s="20" t="str">
        <f>IF(VLOOKUP(C1304,'Current OBD'!$B$6:$AL$2097,25,0)="Yes","1"," ")</f>
        <v xml:space="preserve"> </v>
      </c>
      <c r="H1304" s="20" t="str">
        <f>IF(VLOOKUP(C1304,'Current OBD'!$B$6:$AL$2097,26,0)="Yes","2"," ")</f>
        <v xml:space="preserve"> </v>
      </c>
      <c r="I1304" s="20" t="str">
        <f>IF(VLOOKUP(C1304,'Current OBD'!$B$6:$AL$2097,27,0)="Yes","3"," ")</f>
        <v xml:space="preserve"> </v>
      </c>
      <c r="J1304" s="20" t="str">
        <f>IF(VLOOKUP(C1304,'Current OBD'!$B$6:$AL$2097,28,0)="Yes","4"," ")</f>
        <v xml:space="preserve"> </v>
      </c>
      <c r="K1304" s="20" t="str">
        <f>IF(VLOOKUP(C1304,'Current OBD'!$B$6:$AL$2097,29,0)="Yes","5"," ")</f>
        <v xml:space="preserve"> </v>
      </c>
      <c r="L1304" s="20" t="str">
        <f>IF(VLOOKUP(C1304,'Current OBD'!$B$6:$AL$2097,30,0)="Yes","6"," ")</f>
        <v>6</v>
      </c>
      <c r="M1304" s="20" t="str">
        <f>IF(VLOOKUP(C1304,'Current OBD'!$B$6:$AL$2097,31,0)="Yes","7"," ")</f>
        <v>7</v>
      </c>
      <c r="N1304" s="20" t="str">
        <f>IF(VLOOKUP(C1304,'Current OBD'!$B$6:$AL$2097,32,0)="Yes","8"," ")</f>
        <v>8</v>
      </c>
      <c r="O1304" s="20" t="str">
        <f>IF(VLOOKUP(C1304,'Current OBD'!$B$6:$AL$2097,33,0)="Yes","9"," ")</f>
        <v>9</v>
      </c>
      <c r="P1304" s="20" t="str">
        <f>IF(VLOOKUP(C1304,'Current OBD'!$B$6:$AL$2097,34,0)="Yes","10"," ")</f>
        <v>10</v>
      </c>
      <c r="Q1304" s="20" t="str">
        <f>IF(VLOOKUP(C1304,'Current OBD'!$B$6:$AL$2097,35,0)="Yes","11"," ")</f>
        <v>11</v>
      </c>
      <c r="R1304" s="20" t="str">
        <f>IF(VLOOKUP(C1304,'Current OBD'!$B$6:$AL$2097,36,0)="Yes","12"," ")</f>
        <v>12</v>
      </c>
      <c r="S1304" s="44">
        <v>472</v>
      </c>
      <c r="T1304" s="44">
        <v>0</v>
      </c>
      <c r="U1304" s="44">
        <v>576</v>
      </c>
      <c r="V1304" s="12">
        <f>S1304/U1304</f>
        <v>0.81944444444444442</v>
      </c>
      <c r="W1304" s="12">
        <f>T1304/U1304</f>
        <v>0</v>
      </c>
      <c r="X1304" s="12">
        <f t="shared" si="120"/>
        <v>0.81944444444444442</v>
      </c>
    </row>
    <row r="1305" spans="1:24">
      <c r="A1305" s="26" t="s">
        <v>5574</v>
      </c>
      <c r="B1305" s="26" t="s">
        <v>3470</v>
      </c>
      <c r="C1305" s="10">
        <v>159634</v>
      </c>
      <c r="D1305" s="13" t="s">
        <v>3469</v>
      </c>
      <c r="E1305" s="19"/>
      <c r="F1305" s="19"/>
      <c r="G1305" s="19"/>
      <c r="H1305" s="19"/>
      <c r="I1305" s="19"/>
      <c r="J1305" s="19"/>
      <c r="K1305" s="19"/>
      <c r="L1305" s="19"/>
      <c r="M1305" s="19"/>
      <c r="N1305" s="19"/>
      <c r="O1305" s="19"/>
      <c r="P1305" s="19"/>
      <c r="Q1305" s="19"/>
      <c r="R1305" s="19"/>
      <c r="S1305" s="43">
        <v>192</v>
      </c>
      <c r="T1305" s="43">
        <v>0</v>
      </c>
      <c r="U1305" s="43">
        <v>233</v>
      </c>
      <c r="V1305" s="14"/>
      <c r="W1305" s="14"/>
      <c r="X1305" s="14">
        <f t="shared" si="120"/>
        <v>0.82403433476394849</v>
      </c>
    </row>
    <row r="1306" spans="1:24">
      <c r="A1306" s="17" t="str">
        <f>VLOOKUP(C1306,'Current OBD'!$B$6:$K$2098,4,0)</f>
        <v>Okanogan</v>
      </c>
      <c r="B1306" s="17" t="str">
        <f>VLOOKUP(C1306,'Current OBD'!$B$6:$K$2098,3,0)</f>
        <v>24-122</v>
      </c>
      <c r="C1306" s="18">
        <v>662022</v>
      </c>
      <c r="D1306" s="8" t="s">
        <v>3471</v>
      </c>
      <c r="E1306" s="20" t="str">
        <f>IF(VLOOKUP(C1306,'Current OBD'!$B$6:$AL$2097,23,0)="Yes","PK"," ")</f>
        <v>PK</v>
      </c>
      <c r="F1306" s="20" t="str">
        <f>IF(VLOOKUP(C1306,'Current OBD'!$B$6:$AL$2097,24,0)="Yes","K"," ")</f>
        <v>K</v>
      </c>
      <c r="G1306" s="20" t="str">
        <f>IF(VLOOKUP(C1306,'Current OBD'!$B$6:$AL$2097,25,0)="Yes","1"," ")</f>
        <v>1</v>
      </c>
      <c r="H1306" s="20" t="str">
        <f>IF(VLOOKUP(C1306,'Current OBD'!$B$6:$AL$2097,26,0)="Yes","2"," ")</f>
        <v>2</v>
      </c>
      <c r="I1306" s="20" t="str">
        <f>IF(VLOOKUP(C1306,'Current OBD'!$B$6:$AL$2097,27,0)="Yes","3"," ")</f>
        <v>3</v>
      </c>
      <c r="J1306" s="20" t="str">
        <f>IF(VLOOKUP(C1306,'Current OBD'!$B$6:$AL$2097,28,0)="Yes","4"," ")</f>
        <v>4</v>
      </c>
      <c r="K1306" s="20" t="str">
        <f>IF(VLOOKUP(C1306,'Current OBD'!$B$6:$AL$2097,29,0)="Yes","5"," ")</f>
        <v>5</v>
      </c>
      <c r="L1306" s="20" t="str">
        <f>IF(VLOOKUP(C1306,'Current OBD'!$B$6:$AL$2097,30,0)="Yes","6"," ")</f>
        <v>6</v>
      </c>
      <c r="M1306" s="20" t="str">
        <f>IF(VLOOKUP(C1306,'Current OBD'!$B$6:$AL$2097,31,0)="Yes","7"," ")</f>
        <v xml:space="preserve"> </v>
      </c>
      <c r="N1306" s="20" t="str">
        <f>IF(VLOOKUP(C1306,'Current OBD'!$B$6:$AL$2097,32,0)="Yes","8"," ")</f>
        <v xml:space="preserve"> </v>
      </c>
      <c r="O1306" s="20" t="str">
        <f>IF(VLOOKUP(C1306,'Current OBD'!$B$6:$AL$2097,33,0)="Yes","9"," ")</f>
        <v xml:space="preserve"> </v>
      </c>
      <c r="P1306" s="20" t="str">
        <f>IF(VLOOKUP(C1306,'Current OBD'!$B$6:$AL$2097,34,0)="Yes","10"," ")</f>
        <v xml:space="preserve"> </v>
      </c>
      <c r="Q1306" s="20" t="str">
        <f>IF(VLOOKUP(C1306,'Current OBD'!$B$6:$AL$2097,35,0)="Yes","11"," ")</f>
        <v xml:space="preserve"> </v>
      </c>
      <c r="R1306" s="20" t="str">
        <f>IF(VLOOKUP(C1306,'Current OBD'!$B$6:$AL$2097,36,0)="Yes","12"," ")</f>
        <v xml:space="preserve"> </v>
      </c>
      <c r="S1306" s="44">
        <v>102</v>
      </c>
      <c r="T1306" s="44">
        <v>0</v>
      </c>
      <c r="U1306" s="44">
        <v>124</v>
      </c>
      <c r="V1306" s="12">
        <f>S1306/U1306</f>
        <v>0.82258064516129037</v>
      </c>
      <c r="W1306" s="12">
        <f>T1306/U1306</f>
        <v>0</v>
      </c>
      <c r="X1306" s="12">
        <f t="shared" si="120"/>
        <v>0.82258064516129037</v>
      </c>
    </row>
    <row r="1307" spans="1:24">
      <c r="A1307" s="17" t="str">
        <f>VLOOKUP(C1307,'Current OBD'!$B$6:$K$2098,4,0)</f>
        <v>Okanogan</v>
      </c>
      <c r="B1307" s="17" t="str">
        <f>VLOOKUP(C1307,'Current OBD'!$B$6:$K$2098,3,0)</f>
        <v>24-122</v>
      </c>
      <c r="C1307" s="18">
        <v>662023</v>
      </c>
      <c r="D1307" s="8" t="s">
        <v>3474</v>
      </c>
      <c r="E1307" s="20" t="str">
        <f>IF(VLOOKUP(C1307,'Current OBD'!$B$6:$AL$2097,23,0)="Yes","PK"," ")</f>
        <v xml:space="preserve"> </v>
      </c>
      <c r="F1307" s="20" t="str">
        <f>IF(VLOOKUP(C1307,'Current OBD'!$B$6:$AL$2097,24,0)="Yes","K"," ")</f>
        <v xml:space="preserve"> </v>
      </c>
      <c r="G1307" s="20" t="str">
        <f>IF(VLOOKUP(C1307,'Current OBD'!$B$6:$AL$2097,25,0)="Yes","1"," ")</f>
        <v xml:space="preserve"> </v>
      </c>
      <c r="H1307" s="20" t="str">
        <f>IF(VLOOKUP(C1307,'Current OBD'!$B$6:$AL$2097,26,0)="Yes","2"," ")</f>
        <v xml:space="preserve"> </v>
      </c>
      <c r="I1307" s="20" t="str">
        <f>IF(VLOOKUP(C1307,'Current OBD'!$B$6:$AL$2097,27,0)="Yes","3"," ")</f>
        <v xml:space="preserve"> </v>
      </c>
      <c r="J1307" s="20" t="str">
        <f>IF(VLOOKUP(C1307,'Current OBD'!$B$6:$AL$2097,28,0)="Yes","4"," ")</f>
        <v xml:space="preserve"> </v>
      </c>
      <c r="K1307" s="20" t="str">
        <f>IF(VLOOKUP(C1307,'Current OBD'!$B$6:$AL$2097,29,0)="Yes","5"," ")</f>
        <v xml:space="preserve"> </v>
      </c>
      <c r="L1307" s="20" t="str">
        <f>IF(VLOOKUP(C1307,'Current OBD'!$B$6:$AL$2097,30,0)="Yes","6"," ")</f>
        <v xml:space="preserve"> </v>
      </c>
      <c r="M1307" s="20" t="str">
        <f>IF(VLOOKUP(C1307,'Current OBD'!$B$6:$AL$2097,31,0)="Yes","7"," ")</f>
        <v>7</v>
      </c>
      <c r="N1307" s="20" t="str">
        <f>IF(VLOOKUP(C1307,'Current OBD'!$B$6:$AL$2097,32,0)="Yes","8"," ")</f>
        <v>8</v>
      </c>
      <c r="O1307" s="20" t="str">
        <f>IF(VLOOKUP(C1307,'Current OBD'!$B$6:$AL$2097,33,0)="Yes","9"," ")</f>
        <v>9</v>
      </c>
      <c r="P1307" s="20" t="str">
        <f>IF(VLOOKUP(C1307,'Current OBD'!$B$6:$AL$2097,34,0)="Yes","10"," ")</f>
        <v>10</v>
      </c>
      <c r="Q1307" s="20" t="str">
        <f>IF(VLOOKUP(C1307,'Current OBD'!$B$6:$AL$2097,35,0)="Yes","11"," ")</f>
        <v>11</v>
      </c>
      <c r="R1307" s="20" t="str">
        <f>IF(VLOOKUP(C1307,'Current OBD'!$B$6:$AL$2097,36,0)="Yes","12"," ")</f>
        <v>12</v>
      </c>
      <c r="S1307" s="44">
        <v>90</v>
      </c>
      <c r="T1307" s="44">
        <v>0</v>
      </c>
      <c r="U1307" s="44">
        <v>109</v>
      </c>
      <c r="V1307" s="12">
        <f>S1307/U1307</f>
        <v>0.82568807339449546</v>
      </c>
      <c r="W1307" s="12">
        <f>T1307/U1307</f>
        <v>0</v>
      </c>
      <c r="X1307" s="12">
        <f t="shared" si="120"/>
        <v>0.82568807339449546</v>
      </c>
    </row>
    <row r="1308" spans="1:24">
      <c r="A1308" s="26" t="s">
        <v>520</v>
      </c>
      <c r="B1308" s="26" t="s">
        <v>2698</v>
      </c>
      <c r="C1308" s="10">
        <v>159503</v>
      </c>
      <c r="D1308" s="13" t="s">
        <v>2697</v>
      </c>
      <c r="E1308" s="19"/>
      <c r="F1308" s="19"/>
      <c r="G1308" s="19"/>
      <c r="H1308" s="19"/>
      <c r="I1308" s="19"/>
      <c r="J1308" s="19"/>
      <c r="K1308" s="19"/>
      <c r="L1308" s="19"/>
      <c r="M1308" s="19"/>
      <c r="N1308" s="19"/>
      <c r="O1308" s="19"/>
      <c r="P1308" s="19"/>
      <c r="Q1308" s="19"/>
      <c r="R1308" s="19"/>
      <c r="S1308" s="43">
        <v>170</v>
      </c>
      <c r="T1308" s="43">
        <v>82</v>
      </c>
      <c r="U1308" s="43">
        <v>729</v>
      </c>
      <c r="V1308" s="14"/>
      <c r="W1308" s="14"/>
      <c r="X1308" s="14">
        <f t="shared" si="120"/>
        <v>0.34567901234567899</v>
      </c>
    </row>
    <row r="1309" spans="1:24">
      <c r="A1309" s="17" t="str">
        <f>VLOOKUP(C1309,'Current OBD'!$B$6:$K$2098,4,0)</f>
        <v>Okanogan</v>
      </c>
      <c r="B1309" s="17" t="str">
        <f>VLOOKUP(C1309,'Current OBD'!$B$6:$K$2098,3,0)</f>
        <v>24-350</v>
      </c>
      <c r="C1309" s="18">
        <v>661835</v>
      </c>
      <c r="D1309" s="8" t="s">
        <v>2699</v>
      </c>
      <c r="E1309" s="20" t="str">
        <f>IF(VLOOKUP(C1309,'Current OBD'!$B$6:$AL$2097,23,0)="Yes","PK"," ")</f>
        <v xml:space="preserve"> </v>
      </c>
      <c r="F1309" s="20" t="str">
        <f>IF(VLOOKUP(C1309,'Current OBD'!$B$6:$AL$2097,24,0)="Yes","K"," ")</f>
        <v xml:space="preserve"> </v>
      </c>
      <c r="G1309" s="20" t="str">
        <f>IF(VLOOKUP(C1309,'Current OBD'!$B$6:$AL$2097,25,0)="Yes","1"," ")</f>
        <v xml:space="preserve"> </v>
      </c>
      <c r="H1309" s="20" t="str">
        <f>IF(VLOOKUP(C1309,'Current OBD'!$B$6:$AL$2097,26,0)="Yes","2"," ")</f>
        <v xml:space="preserve"> </v>
      </c>
      <c r="I1309" s="20" t="str">
        <f>IF(VLOOKUP(C1309,'Current OBD'!$B$6:$AL$2097,27,0)="Yes","3"," ")</f>
        <v xml:space="preserve"> </v>
      </c>
      <c r="J1309" s="20" t="str">
        <f>IF(VLOOKUP(C1309,'Current OBD'!$B$6:$AL$2097,28,0)="Yes","4"," ")</f>
        <v xml:space="preserve"> </v>
      </c>
      <c r="K1309" s="20" t="str">
        <f>IF(VLOOKUP(C1309,'Current OBD'!$B$6:$AL$2097,29,0)="Yes","5"," ")</f>
        <v xml:space="preserve"> </v>
      </c>
      <c r="L1309" s="20" t="str">
        <f>IF(VLOOKUP(C1309,'Current OBD'!$B$6:$AL$2097,30,0)="Yes","6"," ")</f>
        <v>6</v>
      </c>
      <c r="M1309" s="20" t="str">
        <f>IF(VLOOKUP(C1309,'Current OBD'!$B$6:$AL$2097,31,0)="Yes","7"," ")</f>
        <v>7</v>
      </c>
      <c r="N1309" s="20" t="str">
        <f>IF(VLOOKUP(C1309,'Current OBD'!$B$6:$AL$2097,32,0)="Yes","8"," ")</f>
        <v>8</v>
      </c>
      <c r="O1309" s="20" t="str">
        <f>IF(VLOOKUP(C1309,'Current OBD'!$B$6:$AL$2097,33,0)="Yes","9"," ")</f>
        <v>9</v>
      </c>
      <c r="P1309" s="20" t="str">
        <f>IF(VLOOKUP(C1309,'Current OBD'!$B$6:$AL$2097,34,0)="Yes","10"," ")</f>
        <v>10</v>
      </c>
      <c r="Q1309" s="20" t="str">
        <f>IF(VLOOKUP(C1309,'Current OBD'!$B$6:$AL$2097,35,0)="Yes","11"," ")</f>
        <v>11</v>
      </c>
      <c r="R1309" s="20" t="str">
        <f>IF(VLOOKUP(C1309,'Current OBD'!$B$6:$AL$2097,36,0)="Yes","12"," ")</f>
        <v>12</v>
      </c>
      <c r="S1309" s="44">
        <v>85</v>
      </c>
      <c r="T1309" s="44">
        <v>35</v>
      </c>
      <c r="U1309" s="44">
        <v>353</v>
      </c>
      <c r="V1309" s="12">
        <f>S1309/U1309</f>
        <v>0.24079320113314448</v>
      </c>
      <c r="W1309" s="12">
        <f>T1309/U1309</f>
        <v>9.9150141643059492E-2</v>
      </c>
      <c r="X1309" s="12">
        <f t="shared" si="120"/>
        <v>0.33994334277620397</v>
      </c>
    </row>
    <row r="1310" spans="1:24">
      <c r="A1310" s="17" t="str">
        <f>VLOOKUP(C1310,'Current OBD'!$B$6:$K$2098,4,0)</f>
        <v>Okanogan</v>
      </c>
      <c r="B1310" s="17" t="str">
        <f>VLOOKUP(C1310,'Current OBD'!$B$6:$K$2098,3,0)</f>
        <v>24-350</v>
      </c>
      <c r="C1310" s="18">
        <v>661834</v>
      </c>
      <c r="D1310" s="8" t="s">
        <v>2703</v>
      </c>
      <c r="E1310" s="20" t="str">
        <f>IF(VLOOKUP(C1310,'Current OBD'!$B$6:$AL$2097,23,0)="Yes","PK"," ")</f>
        <v>PK</v>
      </c>
      <c r="F1310" s="20" t="str">
        <f>IF(VLOOKUP(C1310,'Current OBD'!$B$6:$AL$2097,24,0)="Yes","K"," ")</f>
        <v>K</v>
      </c>
      <c r="G1310" s="20" t="str">
        <f>IF(VLOOKUP(C1310,'Current OBD'!$B$6:$AL$2097,25,0)="Yes","1"," ")</f>
        <v>1</v>
      </c>
      <c r="H1310" s="20" t="str">
        <f>IF(VLOOKUP(C1310,'Current OBD'!$B$6:$AL$2097,26,0)="Yes","2"," ")</f>
        <v>2</v>
      </c>
      <c r="I1310" s="20" t="str">
        <f>IF(VLOOKUP(C1310,'Current OBD'!$B$6:$AL$2097,27,0)="Yes","3"," ")</f>
        <v>3</v>
      </c>
      <c r="J1310" s="20" t="str">
        <f>IF(VLOOKUP(C1310,'Current OBD'!$B$6:$AL$2097,28,0)="Yes","4"," ")</f>
        <v>4</v>
      </c>
      <c r="K1310" s="20" t="str">
        <f>IF(VLOOKUP(C1310,'Current OBD'!$B$6:$AL$2097,29,0)="Yes","5"," ")</f>
        <v>5</v>
      </c>
      <c r="L1310" s="20" t="str">
        <f>IF(VLOOKUP(C1310,'Current OBD'!$B$6:$AL$2097,30,0)="Yes","6"," ")</f>
        <v xml:space="preserve"> </v>
      </c>
      <c r="M1310" s="20" t="str">
        <f>IF(VLOOKUP(C1310,'Current OBD'!$B$6:$AL$2097,31,0)="Yes","7"," ")</f>
        <v xml:space="preserve"> </v>
      </c>
      <c r="N1310" s="20" t="str">
        <f>IF(VLOOKUP(C1310,'Current OBD'!$B$6:$AL$2097,32,0)="Yes","8"," ")</f>
        <v xml:space="preserve"> </v>
      </c>
      <c r="O1310" s="20" t="str">
        <f>IF(VLOOKUP(C1310,'Current OBD'!$B$6:$AL$2097,33,0)="Yes","9"," ")</f>
        <v xml:space="preserve"> </v>
      </c>
      <c r="P1310" s="20" t="str">
        <f>IF(VLOOKUP(C1310,'Current OBD'!$B$6:$AL$2097,34,0)="Yes","10"," ")</f>
        <v xml:space="preserve"> </v>
      </c>
      <c r="Q1310" s="20" t="str">
        <f>IF(VLOOKUP(C1310,'Current OBD'!$B$6:$AL$2097,35,0)="Yes","11"," ")</f>
        <v xml:space="preserve"> </v>
      </c>
      <c r="R1310" s="20" t="str">
        <f>IF(VLOOKUP(C1310,'Current OBD'!$B$6:$AL$2097,36,0)="Yes","12"," ")</f>
        <v xml:space="preserve"> </v>
      </c>
      <c r="S1310" s="44">
        <v>73</v>
      </c>
      <c r="T1310" s="44">
        <v>43</v>
      </c>
      <c r="U1310" s="44">
        <v>343</v>
      </c>
      <c r="V1310" s="12">
        <f>S1310/U1310</f>
        <v>0.21282798833819241</v>
      </c>
      <c r="W1310" s="12">
        <f>T1310/U1310</f>
        <v>0.12536443148688048</v>
      </c>
      <c r="X1310" s="12">
        <f t="shared" si="120"/>
        <v>0.33819241982507287</v>
      </c>
    </row>
    <row r="1311" spans="1:24">
      <c r="A1311" s="17" t="str">
        <f>VLOOKUP(C1311,'Current OBD'!$B$6:$K$2098,4,0)</f>
        <v>Okanogan</v>
      </c>
      <c r="B1311" s="17" t="str">
        <f>VLOOKUP(C1311,'Current OBD'!$B$6:$K$2098,3,0)</f>
        <v>24-350</v>
      </c>
      <c r="C1311" s="18">
        <v>661836</v>
      </c>
      <c r="D1311" s="8" t="s">
        <v>2705</v>
      </c>
      <c r="E1311" s="20" t="str">
        <f>IF(VLOOKUP(C1311,'Current OBD'!$B$6:$AL$2097,23,0)="Yes","PK"," ")</f>
        <v xml:space="preserve"> </v>
      </c>
      <c r="F1311" s="20" t="str">
        <f>IF(VLOOKUP(C1311,'Current OBD'!$B$6:$AL$2097,24,0)="Yes","K"," ")</f>
        <v xml:space="preserve"> </v>
      </c>
      <c r="G1311" s="20" t="str">
        <f>IF(VLOOKUP(C1311,'Current OBD'!$B$6:$AL$2097,25,0)="Yes","1"," ")</f>
        <v xml:space="preserve"> </v>
      </c>
      <c r="H1311" s="20" t="str">
        <f>IF(VLOOKUP(C1311,'Current OBD'!$B$6:$AL$2097,26,0)="Yes","2"," ")</f>
        <v xml:space="preserve"> </v>
      </c>
      <c r="I1311" s="20" t="str">
        <f>IF(VLOOKUP(C1311,'Current OBD'!$B$6:$AL$2097,27,0)="Yes","3"," ")</f>
        <v xml:space="preserve"> </v>
      </c>
      <c r="J1311" s="20" t="str">
        <f>IF(VLOOKUP(C1311,'Current OBD'!$B$6:$AL$2097,28,0)="Yes","4"," ")</f>
        <v xml:space="preserve"> </v>
      </c>
      <c r="K1311" s="20" t="str">
        <f>IF(VLOOKUP(C1311,'Current OBD'!$B$6:$AL$2097,29,0)="Yes","5"," ")</f>
        <v xml:space="preserve"> </v>
      </c>
      <c r="L1311" s="20" t="str">
        <f>IF(VLOOKUP(C1311,'Current OBD'!$B$6:$AL$2097,30,0)="Yes","6"," ")</f>
        <v xml:space="preserve"> </v>
      </c>
      <c r="M1311" s="20" t="str">
        <f>IF(VLOOKUP(C1311,'Current OBD'!$B$6:$AL$2097,31,0)="Yes","7"," ")</f>
        <v xml:space="preserve"> </v>
      </c>
      <c r="N1311" s="20" t="str">
        <f>IF(VLOOKUP(C1311,'Current OBD'!$B$6:$AL$2097,32,0)="Yes","8"," ")</f>
        <v xml:space="preserve"> </v>
      </c>
      <c r="O1311" s="20" t="str">
        <f>IF(VLOOKUP(C1311,'Current OBD'!$B$6:$AL$2097,33,0)="Yes","9"," ")</f>
        <v>9</v>
      </c>
      <c r="P1311" s="20" t="str">
        <f>IF(VLOOKUP(C1311,'Current OBD'!$B$6:$AL$2097,34,0)="Yes","10"," ")</f>
        <v>10</v>
      </c>
      <c r="Q1311" s="20" t="str">
        <f>IF(VLOOKUP(C1311,'Current OBD'!$B$6:$AL$2097,35,0)="Yes","11"," ")</f>
        <v>11</v>
      </c>
      <c r="R1311" s="20" t="str">
        <f>IF(VLOOKUP(C1311,'Current OBD'!$B$6:$AL$2097,36,0)="Yes","12"," ")</f>
        <v>12</v>
      </c>
      <c r="S1311" s="44">
        <v>12</v>
      </c>
      <c r="T1311" s="44">
        <v>4</v>
      </c>
      <c r="U1311" s="44">
        <v>33</v>
      </c>
      <c r="V1311" s="12">
        <f>S1311/U1311</f>
        <v>0.36363636363636365</v>
      </c>
      <c r="W1311" s="12">
        <f>T1311/U1311</f>
        <v>0.12121212121212122</v>
      </c>
      <c r="X1311" s="12">
        <f t="shared" si="120"/>
        <v>0.48484848484848486</v>
      </c>
    </row>
    <row r="1312" spans="1:24">
      <c r="A1312" s="26" t="s">
        <v>520</v>
      </c>
      <c r="B1312" s="26" t="s">
        <v>4966</v>
      </c>
      <c r="C1312" s="10">
        <v>159436</v>
      </c>
      <c r="D1312" s="13" t="s">
        <v>4965</v>
      </c>
      <c r="E1312" s="19"/>
      <c r="F1312" s="19"/>
      <c r="G1312" s="19"/>
      <c r="H1312" s="19"/>
      <c r="I1312" s="19"/>
      <c r="J1312" s="19"/>
      <c r="K1312" s="19"/>
      <c r="L1312" s="19"/>
      <c r="M1312" s="19"/>
      <c r="N1312" s="19"/>
      <c r="O1312" s="19"/>
      <c r="P1312" s="19"/>
      <c r="Q1312" s="19"/>
      <c r="R1312" s="19"/>
      <c r="S1312" s="43">
        <v>1086</v>
      </c>
      <c r="T1312" s="43">
        <v>0</v>
      </c>
      <c r="U1312" s="43">
        <v>1100</v>
      </c>
      <c r="V1312" s="14"/>
      <c r="W1312" s="14"/>
      <c r="X1312" s="14">
        <f t="shared" si="120"/>
        <v>0.9872727272727273</v>
      </c>
    </row>
    <row r="1313" spans="1:24">
      <c r="A1313" s="17" t="str">
        <f>VLOOKUP(C1313,'Current OBD'!$B$6:$K$2098,4,0)</f>
        <v>Okanogan</v>
      </c>
      <c r="B1313" s="17" t="str">
        <f>VLOOKUP(C1313,'Current OBD'!$B$6:$K$2098,3,0)</f>
        <v>24-404</v>
      </c>
      <c r="C1313" s="18">
        <v>685844</v>
      </c>
      <c r="D1313" s="8" t="s">
        <v>4967</v>
      </c>
      <c r="E1313" s="20" t="str">
        <f>IF(VLOOKUP(C1313,'Current OBD'!$B$6:$AL$2097,23,0)="Yes","PK"," ")</f>
        <v xml:space="preserve"> </v>
      </c>
      <c r="F1313" s="20" t="str">
        <f>IF(VLOOKUP(C1313,'Current OBD'!$B$6:$AL$2097,24,0)="Yes","K"," ")</f>
        <v xml:space="preserve"> </v>
      </c>
      <c r="G1313" s="20" t="str">
        <f>IF(VLOOKUP(C1313,'Current OBD'!$B$6:$AL$2097,25,0)="Yes","1"," ")</f>
        <v xml:space="preserve"> </v>
      </c>
      <c r="H1313" s="20" t="str">
        <f>IF(VLOOKUP(C1313,'Current OBD'!$B$6:$AL$2097,26,0)="Yes","2"," ")</f>
        <v xml:space="preserve"> </v>
      </c>
      <c r="I1313" s="20" t="str">
        <f>IF(VLOOKUP(C1313,'Current OBD'!$B$6:$AL$2097,27,0)="Yes","3"," ")</f>
        <v xml:space="preserve"> </v>
      </c>
      <c r="J1313" s="20" t="str">
        <f>IF(VLOOKUP(C1313,'Current OBD'!$B$6:$AL$2097,28,0)="Yes","4"," ")</f>
        <v xml:space="preserve"> </v>
      </c>
      <c r="K1313" s="20" t="str">
        <f>IF(VLOOKUP(C1313,'Current OBD'!$B$6:$AL$2097,29,0)="Yes","5"," ")</f>
        <v xml:space="preserve"> </v>
      </c>
      <c r="L1313" s="20" t="str">
        <f>IF(VLOOKUP(C1313,'Current OBD'!$B$6:$AL$2097,30,0)="Yes","6"," ")</f>
        <v xml:space="preserve"> </v>
      </c>
      <c r="M1313" s="20" t="str">
        <f>IF(VLOOKUP(C1313,'Current OBD'!$B$6:$AL$2097,31,0)="Yes","7"," ")</f>
        <v xml:space="preserve"> </v>
      </c>
      <c r="N1313" s="20" t="str">
        <f>IF(VLOOKUP(C1313,'Current OBD'!$B$6:$AL$2097,32,0)="Yes","8"," ")</f>
        <v xml:space="preserve"> </v>
      </c>
      <c r="O1313" s="20" t="str">
        <f>IF(VLOOKUP(C1313,'Current OBD'!$B$6:$AL$2097,33,0)="Yes","9"," ")</f>
        <v>9</v>
      </c>
      <c r="P1313" s="20" t="str">
        <f>IF(VLOOKUP(C1313,'Current OBD'!$B$6:$AL$2097,34,0)="Yes","10"," ")</f>
        <v>10</v>
      </c>
      <c r="Q1313" s="20" t="str">
        <f>IF(VLOOKUP(C1313,'Current OBD'!$B$6:$AL$2097,35,0)="Yes","11"," ")</f>
        <v>11</v>
      </c>
      <c r="R1313" s="20" t="str">
        <f>IF(VLOOKUP(C1313,'Current OBD'!$B$6:$AL$2097,36,0)="Yes","12"," ")</f>
        <v>12</v>
      </c>
      <c r="S1313" s="44">
        <v>22</v>
      </c>
      <c r="T1313" s="44">
        <v>0</v>
      </c>
      <c r="U1313" s="44">
        <v>22</v>
      </c>
      <c r="V1313" s="12">
        <f>S1313/U1313</f>
        <v>1</v>
      </c>
      <c r="W1313" s="12">
        <f>T1313/U1313</f>
        <v>0</v>
      </c>
      <c r="X1313" s="12">
        <f t="shared" si="120"/>
        <v>1</v>
      </c>
    </row>
    <row r="1314" spans="1:24">
      <c r="A1314" s="17" t="str">
        <f>VLOOKUP(C1314,'Current OBD'!$B$6:$K$2098,4,0)</f>
        <v>Okanogan</v>
      </c>
      <c r="B1314" s="17" t="str">
        <f>VLOOKUP(C1314,'Current OBD'!$B$6:$K$2098,3,0)</f>
        <v>24-404</v>
      </c>
      <c r="C1314" s="18">
        <v>661837</v>
      </c>
      <c r="D1314" s="8" t="s">
        <v>4971</v>
      </c>
      <c r="E1314" s="20" t="str">
        <f>IF(VLOOKUP(C1314,'Current OBD'!$B$6:$AL$2097,23,0)="Yes","PK"," ")</f>
        <v>PK</v>
      </c>
      <c r="F1314" s="20" t="str">
        <f>IF(VLOOKUP(C1314,'Current OBD'!$B$6:$AL$2097,24,0)="Yes","K"," ")</f>
        <v>K</v>
      </c>
      <c r="G1314" s="20" t="str">
        <f>IF(VLOOKUP(C1314,'Current OBD'!$B$6:$AL$2097,25,0)="Yes","1"," ")</f>
        <v>1</v>
      </c>
      <c r="H1314" s="20" t="str">
        <f>IF(VLOOKUP(C1314,'Current OBD'!$B$6:$AL$2097,26,0)="Yes","2"," ")</f>
        <v>2</v>
      </c>
      <c r="I1314" s="20" t="str">
        <f>IF(VLOOKUP(C1314,'Current OBD'!$B$6:$AL$2097,27,0)="Yes","3"," ")</f>
        <v>3</v>
      </c>
      <c r="J1314" s="20" t="str">
        <f>IF(VLOOKUP(C1314,'Current OBD'!$B$6:$AL$2097,28,0)="Yes","4"," ")</f>
        <v>4</v>
      </c>
      <c r="K1314" s="20" t="str">
        <f>IF(VLOOKUP(C1314,'Current OBD'!$B$6:$AL$2097,29,0)="Yes","5"," ")</f>
        <v>5</v>
      </c>
      <c r="L1314" s="20" t="str">
        <f>IF(VLOOKUP(C1314,'Current OBD'!$B$6:$AL$2097,30,0)="Yes","6"," ")</f>
        <v xml:space="preserve"> </v>
      </c>
      <c r="M1314" s="20" t="str">
        <f>IF(VLOOKUP(C1314,'Current OBD'!$B$6:$AL$2097,31,0)="Yes","7"," ")</f>
        <v xml:space="preserve"> </v>
      </c>
      <c r="N1314" s="20" t="str">
        <f>IF(VLOOKUP(C1314,'Current OBD'!$B$6:$AL$2097,32,0)="Yes","8"," ")</f>
        <v xml:space="preserve"> </v>
      </c>
      <c r="O1314" s="20" t="str">
        <f>IF(VLOOKUP(C1314,'Current OBD'!$B$6:$AL$2097,33,0)="Yes","9"," ")</f>
        <v xml:space="preserve"> </v>
      </c>
      <c r="P1314" s="20" t="str">
        <f>IF(VLOOKUP(C1314,'Current OBD'!$B$6:$AL$2097,34,0)="Yes","10"," ")</f>
        <v xml:space="preserve"> </v>
      </c>
      <c r="Q1314" s="20" t="str">
        <f>IF(VLOOKUP(C1314,'Current OBD'!$B$6:$AL$2097,35,0)="Yes","11"," ")</f>
        <v xml:space="preserve"> </v>
      </c>
      <c r="R1314" s="20" t="str">
        <f>IF(VLOOKUP(C1314,'Current OBD'!$B$6:$AL$2097,36,0)="Yes","12"," ")</f>
        <v xml:space="preserve"> </v>
      </c>
      <c r="S1314" s="44">
        <v>450</v>
      </c>
      <c r="T1314" s="44">
        <v>0</v>
      </c>
      <c r="U1314" s="44">
        <v>450</v>
      </c>
      <c r="V1314" s="12">
        <f>S1314/U1314</f>
        <v>1</v>
      </c>
      <c r="W1314" s="12">
        <f>T1314/U1314</f>
        <v>0</v>
      </c>
      <c r="X1314" s="12">
        <f t="shared" si="120"/>
        <v>1</v>
      </c>
    </row>
    <row r="1315" spans="1:24">
      <c r="A1315" s="17" t="str">
        <f>VLOOKUP(C1315,'Current OBD'!$B$6:$K$2098,4,0)</f>
        <v>Okanogan</v>
      </c>
      <c r="B1315" s="17" t="str">
        <f>VLOOKUP(C1315,'Current OBD'!$B$6:$K$2098,3,0)</f>
        <v>24-404</v>
      </c>
      <c r="C1315" s="18">
        <v>663589</v>
      </c>
      <c r="D1315" s="8" t="s">
        <v>4973</v>
      </c>
      <c r="E1315" s="20" t="str">
        <f>IF(VLOOKUP(C1315,'Current OBD'!$B$6:$AL$2097,23,0)="Yes","PK"," ")</f>
        <v xml:space="preserve"> </v>
      </c>
      <c r="F1315" s="20" t="str">
        <f>IF(VLOOKUP(C1315,'Current OBD'!$B$6:$AL$2097,24,0)="Yes","K"," ")</f>
        <v xml:space="preserve"> </v>
      </c>
      <c r="G1315" s="20" t="str">
        <f>IF(VLOOKUP(C1315,'Current OBD'!$B$6:$AL$2097,25,0)="Yes","1"," ")</f>
        <v xml:space="preserve"> </v>
      </c>
      <c r="H1315" s="20" t="str">
        <f>IF(VLOOKUP(C1315,'Current OBD'!$B$6:$AL$2097,26,0)="Yes","2"," ")</f>
        <v xml:space="preserve"> </v>
      </c>
      <c r="I1315" s="20" t="str">
        <f>IF(VLOOKUP(C1315,'Current OBD'!$B$6:$AL$2097,27,0)="Yes","3"," ")</f>
        <v xml:space="preserve"> </v>
      </c>
      <c r="J1315" s="20" t="str">
        <f>IF(VLOOKUP(C1315,'Current OBD'!$B$6:$AL$2097,28,0)="Yes","4"," ")</f>
        <v xml:space="preserve"> </v>
      </c>
      <c r="K1315" s="20" t="str">
        <f>IF(VLOOKUP(C1315,'Current OBD'!$B$6:$AL$2097,29,0)="Yes","5"," ")</f>
        <v xml:space="preserve"> </v>
      </c>
      <c r="L1315" s="20" t="str">
        <f>IF(VLOOKUP(C1315,'Current OBD'!$B$6:$AL$2097,30,0)="Yes","6"," ")</f>
        <v xml:space="preserve"> </v>
      </c>
      <c r="M1315" s="20" t="str">
        <f>IF(VLOOKUP(C1315,'Current OBD'!$B$6:$AL$2097,31,0)="Yes","7"," ")</f>
        <v xml:space="preserve"> </v>
      </c>
      <c r="N1315" s="20" t="str">
        <f>IF(VLOOKUP(C1315,'Current OBD'!$B$6:$AL$2097,32,0)="Yes","8"," ")</f>
        <v xml:space="preserve"> </v>
      </c>
      <c r="O1315" s="20" t="str">
        <f>IF(VLOOKUP(C1315,'Current OBD'!$B$6:$AL$2097,33,0)="Yes","9"," ")</f>
        <v>9</v>
      </c>
      <c r="P1315" s="20" t="str">
        <f>IF(VLOOKUP(C1315,'Current OBD'!$B$6:$AL$2097,34,0)="Yes","10"," ")</f>
        <v>10</v>
      </c>
      <c r="Q1315" s="20" t="str">
        <f>IF(VLOOKUP(C1315,'Current OBD'!$B$6:$AL$2097,35,0)="Yes","11"," ")</f>
        <v>11</v>
      </c>
      <c r="R1315" s="20" t="str">
        <f>IF(VLOOKUP(C1315,'Current OBD'!$B$6:$AL$2097,36,0)="Yes","12"," ")</f>
        <v>12</v>
      </c>
      <c r="S1315" s="44">
        <v>288</v>
      </c>
      <c r="T1315" s="44">
        <v>0</v>
      </c>
      <c r="U1315" s="44">
        <v>302</v>
      </c>
      <c r="V1315" s="12">
        <f>S1315/U1315</f>
        <v>0.95364238410596025</v>
      </c>
      <c r="W1315" s="12">
        <f>T1315/U1315</f>
        <v>0</v>
      </c>
      <c r="X1315" s="12">
        <f t="shared" si="120"/>
        <v>0.95364238410596025</v>
      </c>
    </row>
    <row r="1316" spans="1:24">
      <c r="A1316" s="17" t="str">
        <f>VLOOKUP(C1316,'Current OBD'!$B$6:$K$2098,4,0)</f>
        <v>Okanogan</v>
      </c>
      <c r="B1316" s="17" t="str">
        <f>VLOOKUP(C1316,'Current OBD'!$B$6:$K$2098,3,0)</f>
        <v>24-404</v>
      </c>
      <c r="C1316" s="18">
        <v>659106</v>
      </c>
      <c r="D1316" s="8" t="s">
        <v>4974</v>
      </c>
      <c r="E1316" s="20" t="str">
        <f>IF(VLOOKUP(C1316,'Current OBD'!$B$6:$AL$2097,23,0)="Yes","PK"," ")</f>
        <v xml:space="preserve"> </v>
      </c>
      <c r="F1316" s="20" t="str">
        <f>IF(VLOOKUP(C1316,'Current OBD'!$B$6:$AL$2097,24,0)="Yes","K"," ")</f>
        <v xml:space="preserve"> </v>
      </c>
      <c r="G1316" s="20" t="str">
        <f>IF(VLOOKUP(C1316,'Current OBD'!$B$6:$AL$2097,25,0)="Yes","1"," ")</f>
        <v xml:space="preserve"> </v>
      </c>
      <c r="H1316" s="20" t="str">
        <f>IF(VLOOKUP(C1316,'Current OBD'!$B$6:$AL$2097,26,0)="Yes","2"," ")</f>
        <v xml:space="preserve"> </v>
      </c>
      <c r="I1316" s="20" t="str">
        <f>IF(VLOOKUP(C1316,'Current OBD'!$B$6:$AL$2097,27,0)="Yes","3"," ")</f>
        <v xml:space="preserve"> </v>
      </c>
      <c r="J1316" s="20" t="str">
        <f>IF(VLOOKUP(C1316,'Current OBD'!$B$6:$AL$2097,28,0)="Yes","4"," ")</f>
        <v xml:space="preserve"> </v>
      </c>
      <c r="K1316" s="20" t="str">
        <f>IF(VLOOKUP(C1316,'Current OBD'!$B$6:$AL$2097,29,0)="Yes","5"," ")</f>
        <v xml:space="preserve"> </v>
      </c>
      <c r="L1316" s="20" t="str">
        <f>IF(VLOOKUP(C1316,'Current OBD'!$B$6:$AL$2097,30,0)="Yes","6"," ")</f>
        <v>6</v>
      </c>
      <c r="M1316" s="20" t="str">
        <f>IF(VLOOKUP(C1316,'Current OBD'!$B$6:$AL$2097,31,0)="Yes","7"," ")</f>
        <v>7</v>
      </c>
      <c r="N1316" s="20" t="str">
        <f>IF(VLOOKUP(C1316,'Current OBD'!$B$6:$AL$2097,32,0)="Yes","8"," ")</f>
        <v>8</v>
      </c>
      <c r="O1316" s="20" t="str">
        <f>IF(VLOOKUP(C1316,'Current OBD'!$B$6:$AL$2097,33,0)="Yes","9"," ")</f>
        <v xml:space="preserve"> </v>
      </c>
      <c r="P1316" s="20" t="str">
        <f>IF(VLOOKUP(C1316,'Current OBD'!$B$6:$AL$2097,34,0)="Yes","10"," ")</f>
        <v xml:space="preserve"> </v>
      </c>
      <c r="Q1316" s="20" t="str">
        <f>IF(VLOOKUP(C1316,'Current OBD'!$B$6:$AL$2097,35,0)="Yes","11"," ")</f>
        <v xml:space="preserve"> </v>
      </c>
      <c r="R1316" s="20" t="str">
        <f>IF(VLOOKUP(C1316,'Current OBD'!$B$6:$AL$2097,36,0)="Yes","12"," ")</f>
        <v xml:space="preserve"> </v>
      </c>
      <c r="S1316" s="44">
        <v>226</v>
      </c>
      <c r="T1316" s="44">
        <v>0</v>
      </c>
      <c r="U1316" s="44">
        <v>226</v>
      </c>
      <c r="V1316" s="12">
        <f>S1316/U1316</f>
        <v>1</v>
      </c>
      <c r="W1316" s="12">
        <f>T1316/U1316</f>
        <v>0</v>
      </c>
      <c r="X1316" s="12">
        <f t="shared" si="120"/>
        <v>1</v>
      </c>
    </row>
    <row r="1317" spans="1:24">
      <c r="A1317" s="17" t="str">
        <f>VLOOKUP(C1317,'Current OBD'!$B$6:$K$2098,4,0)</f>
        <v>Okanogan</v>
      </c>
      <c r="B1317" s="17" t="str">
        <f>VLOOKUP(C1317,'Current OBD'!$B$6:$K$2098,3,0)</f>
        <v>24-404</v>
      </c>
      <c r="C1317" s="18">
        <v>685845</v>
      </c>
      <c r="D1317" s="8" t="s">
        <v>4976</v>
      </c>
      <c r="E1317" s="20" t="str">
        <f>IF(VLOOKUP(C1317,'Current OBD'!$B$6:$AL$2097,23,0)="Yes","PK"," ")</f>
        <v>PK</v>
      </c>
      <c r="F1317" s="20" t="str">
        <f>IF(VLOOKUP(C1317,'Current OBD'!$B$6:$AL$2097,24,0)="Yes","K"," ")</f>
        <v>K</v>
      </c>
      <c r="G1317" s="20" t="str">
        <f>IF(VLOOKUP(C1317,'Current OBD'!$B$6:$AL$2097,25,0)="Yes","1"," ")</f>
        <v>1</v>
      </c>
      <c r="H1317" s="20" t="str">
        <f>IF(VLOOKUP(C1317,'Current OBD'!$B$6:$AL$2097,26,0)="Yes","2"," ")</f>
        <v>2</v>
      </c>
      <c r="I1317" s="20" t="str">
        <f>IF(VLOOKUP(C1317,'Current OBD'!$B$6:$AL$2097,27,0)="Yes","3"," ")</f>
        <v>3</v>
      </c>
      <c r="J1317" s="20" t="str">
        <f>IF(VLOOKUP(C1317,'Current OBD'!$B$6:$AL$2097,28,0)="Yes","4"," ")</f>
        <v>4</v>
      </c>
      <c r="K1317" s="20" t="str">
        <f>IF(VLOOKUP(C1317,'Current OBD'!$B$6:$AL$2097,29,0)="Yes","5"," ")</f>
        <v>5</v>
      </c>
      <c r="L1317" s="20" t="str">
        <f>IF(VLOOKUP(C1317,'Current OBD'!$B$6:$AL$2097,30,0)="Yes","6"," ")</f>
        <v>6</v>
      </c>
      <c r="M1317" s="20" t="str">
        <f>IF(VLOOKUP(C1317,'Current OBD'!$B$6:$AL$2097,31,0)="Yes","7"," ")</f>
        <v>7</v>
      </c>
      <c r="N1317" s="20" t="str">
        <f>IF(VLOOKUP(C1317,'Current OBD'!$B$6:$AL$2097,32,0)="Yes","8"," ")</f>
        <v>8</v>
      </c>
      <c r="O1317" s="20" t="str">
        <f>IF(VLOOKUP(C1317,'Current OBD'!$B$6:$AL$2097,33,0)="Yes","9"," ")</f>
        <v>9</v>
      </c>
      <c r="P1317" s="20" t="str">
        <f>IF(VLOOKUP(C1317,'Current OBD'!$B$6:$AL$2097,34,0)="Yes","10"," ")</f>
        <v>10</v>
      </c>
      <c r="Q1317" s="20" t="str">
        <f>IF(VLOOKUP(C1317,'Current OBD'!$B$6:$AL$2097,35,0)="Yes","11"," ")</f>
        <v>11</v>
      </c>
      <c r="R1317" s="20" t="str">
        <f>IF(VLOOKUP(C1317,'Current OBD'!$B$6:$AL$2097,36,0)="Yes","12"," ")</f>
        <v>12</v>
      </c>
      <c r="S1317" s="44">
        <v>100</v>
      </c>
      <c r="T1317" s="44">
        <v>0</v>
      </c>
      <c r="U1317" s="44">
        <v>100</v>
      </c>
      <c r="V1317" s="12">
        <f>S1317/U1317</f>
        <v>1</v>
      </c>
      <c r="W1317" s="12">
        <f>T1317/U1317</f>
        <v>0</v>
      </c>
      <c r="X1317" s="12">
        <f t="shared" si="120"/>
        <v>1</v>
      </c>
    </row>
    <row r="1318" spans="1:24">
      <c r="A1318" s="26" t="s">
        <v>520</v>
      </c>
      <c r="B1318" s="26" t="s">
        <v>3359</v>
      </c>
      <c r="C1318" s="10">
        <v>159301</v>
      </c>
      <c r="D1318" s="13" t="s">
        <v>3358</v>
      </c>
      <c r="E1318" s="19"/>
      <c r="F1318" s="19"/>
      <c r="G1318" s="19"/>
      <c r="H1318" s="19"/>
      <c r="I1318" s="19"/>
      <c r="J1318" s="19"/>
      <c r="K1318" s="19"/>
      <c r="L1318" s="19"/>
      <c r="M1318" s="19"/>
      <c r="N1318" s="19"/>
      <c r="O1318" s="19"/>
      <c r="P1318" s="19"/>
      <c r="Q1318" s="19"/>
      <c r="R1318" s="19"/>
      <c r="S1318" s="43">
        <v>388</v>
      </c>
      <c r="T1318" s="43">
        <v>0</v>
      </c>
      <c r="U1318" s="43">
        <v>478</v>
      </c>
      <c r="V1318" s="14"/>
      <c r="W1318" s="14"/>
      <c r="X1318" s="14">
        <f t="shared" si="120"/>
        <v>0.81171548117154813</v>
      </c>
    </row>
    <row r="1319" spans="1:24">
      <c r="A1319" s="17" t="str">
        <f>VLOOKUP(C1319,'Current OBD'!$B$6:$K$2098,4,0)</f>
        <v>Okanogan</v>
      </c>
      <c r="B1319" s="17" t="str">
        <f>VLOOKUP(C1319,'Current OBD'!$B$6:$K$2098,3,0)</f>
        <v>24-410</v>
      </c>
      <c r="C1319" s="18">
        <v>661840</v>
      </c>
      <c r="D1319" s="8" t="s">
        <v>3360</v>
      </c>
      <c r="E1319" s="20" t="str">
        <f>IF(VLOOKUP(C1319,'Current OBD'!$B$6:$AL$2097,23,0)="Yes","PK"," ")</f>
        <v>PK</v>
      </c>
      <c r="F1319" s="20" t="str">
        <f>IF(VLOOKUP(C1319,'Current OBD'!$B$6:$AL$2097,24,0)="Yes","K"," ")</f>
        <v>K</v>
      </c>
      <c r="G1319" s="20" t="str">
        <f>IF(VLOOKUP(C1319,'Current OBD'!$B$6:$AL$2097,25,0)="Yes","1"," ")</f>
        <v>1</v>
      </c>
      <c r="H1319" s="20" t="str">
        <f>IF(VLOOKUP(C1319,'Current OBD'!$B$6:$AL$2097,26,0)="Yes","2"," ")</f>
        <v>2</v>
      </c>
      <c r="I1319" s="20" t="str">
        <f>IF(VLOOKUP(C1319,'Current OBD'!$B$6:$AL$2097,27,0)="Yes","3"," ")</f>
        <v>3</v>
      </c>
      <c r="J1319" s="20" t="str">
        <f>IF(VLOOKUP(C1319,'Current OBD'!$B$6:$AL$2097,28,0)="Yes","4"," ")</f>
        <v>4</v>
      </c>
      <c r="K1319" s="20" t="str">
        <f>IF(VLOOKUP(C1319,'Current OBD'!$B$6:$AL$2097,29,0)="Yes","5"," ")</f>
        <v>5</v>
      </c>
      <c r="L1319" s="20" t="str">
        <f>IF(VLOOKUP(C1319,'Current OBD'!$B$6:$AL$2097,30,0)="Yes","6"," ")</f>
        <v>6</v>
      </c>
      <c r="M1319" s="20" t="str">
        <f>IF(VLOOKUP(C1319,'Current OBD'!$B$6:$AL$2097,31,0)="Yes","7"," ")</f>
        <v xml:space="preserve"> </v>
      </c>
      <c r="N1319" s="20" t="str">
        <f>IF(VLOOKUP(C1319,'Current OBD'!$B$6:$AL$2097,32,0)="Yes","8"," ")</f>
        <v xml:space="preserve"> </v>
      </c>
      <c r="O1319" s="20" t="str">
        <f>IF(VLOOKUP(C1319,'Current OBD'!$B$6:$AL$2097,33,0)="Yes","9"," ")</f>
        <v xml:space="preserve"> </v>
      </c>
      <c r="P1319" s="20" t="str">
        <f>IF(VLOOKUP(C1319,'Current OBD'!$B$6:$AL$2097,34,0)="Yes","10"," ")</f>
        <v xml:space="preserve"> </v>
      </c>
      <c r="Q1319" s="20" t="str">
        <f>IF(VLOOKUP(C1319,'Current OBD'!$B$6:$AL$2097,35,0)="Yes","11"," ")</f>
        <v xml:space="preserve"> </v>
      </c>
      <c r="R1319" s="20" t="str">
        <f>IF(VLOOKUP(C1319,'Current OBD'!$B$6:$AL$2097,36,0)="Yes","12"," ")</f>
        <v xml:space="preserve"> </v>
      </c>
      <c r="S1319" s="44">
        <v>221</v>
      </c>
      <c r="T1319" s="44">
        <v>0</v>
      </c>
      <c r="U1319" s="44">
        <v>254</v>
      </c>
      <c r="V1319" s="12">
        <f>S1319/U1319</f>
        <v>0.87007874015748032</v>
      </c>
      <c r="W1319" s="12">
        <f>T1319/U1319</f>
        <v>0</v>
      </c>
      <c r="X1319" s="12">
        <f t="shared" si="120"/>
        <v>0.87007874015748032</v>
      </c>
    </row>
    <row r="1320" spans="1:24">
      <c r="A1320" s="17" t="str">
        <f>VLOOKUP(C1320,'Current OBD'!$B$6:$K$2098,4,0)</f>
        <v>Okanogan</v>
      </c>
      <c r="B1320" s="17" t="str">
        <f>VLOOKUP(C1320,'Current OBD'!$B$6:$K$2098,3,0)</f>
        <v>24-410</v>
      </c>
      <c r="C1320" s="18">
        <v>661841</v>
      </c>
      <c r="D1320" s="8" t="s">
        <v>3364</v>
      </c>
      <c r="E1320" s="20" t="str">
        <f>IF(VLOOKUP(C1320,'Current OBD'!$B$6:$AL$2097,23,0)="Yes","PK"," ")</f>
        <v xml:space="preserve"> </v>
      </c>
      <c r="F1320" s="20" t="str">
        <f>IF(VLOOKUP(C1320,'Current OBD'!$B$6:$AL$2097,24,0)="Yes","K"," ")</f>
        <v xml:space="preserve"> </v>
      </c>
      <c r="G1320" s="20" t="str">
        <f>IF(VLOOKUP(C1320,'Current OBD'!$B$6:$AL$2097,25,0)="Yes","1"," ")</f>
        <v xml:space="preserve"> </v>
      </c>
      <c r="H1320" s="20" t="str">
        <f>IF(VLOOKUP(C1320,'Current OBD'!$B$6:$AL$2097,26,0)="Yes","2"," ")</f>
        <v xml:space="preserve"> </v>
      </c>
      <c r="I1320" s="20" t="str">
        <f>IF(VLOOKUP(C1320,'Current OBD'!$B$6:$AL$2097,27,0)="Yes","3"," ")</f>
        <v xml:space="preserve"> </v>
      </c>
      <c r="J1320" s="20" t="str">
        <f>IF(VLOOKUP(C1320,'Current OBD'!$B$6:$AL$2097,28,0)="Yes","4"," ")</f>
        <v xml:space="preserve"> </v>
      </c>
      <c r="K1320" s="20" t="str">
        <f>IF(VLOOKUP(C1320,'Current OBD'!$B$6:$AL$2097,29,0)="Yes","5"," ")</f>
        <v xml:space="preserve"> </v>
      </c>
      <c r="L1320" s="20" t="str">
        <f>IF(VLOOKUP(C1320,'Current OBD'!$B$6:$AL$2097,30,0)="Yes","6"," ")</f>
        <v xml:space="preserve"> </v>
      </c>
      <c r="M1320" s="20" t="str">
        <f>IF(VLOOKUP(C1320,'Current OBD'!$B$6:$AL$2097,31,0)="Yes","7"," ")</f>
        <v>7</v>
      </c>
      <c r="N1320" s="20" t="str">
        <f>IF(VLOOKUP(C1320,'Current OBD'!$B$6:$AL$2097,32,0)="Yes","8"," ")</f>
        <v>8</v>
      </c>
      <c r="O1320" s="20" t="str">
        <f>IF(VLOOKUP(C1320,'Current OBD'!$B$6:$AL$2097,33,0)="Yes","9"," ")</f>
        <v>9</v>
      </c>
      <c r="P1320" s="20" t="str">
        <f>IF(VLOOKUP(C1320,'Current OBD'!$B$6:$AL$2097,34,0)="Yes","10"," ")</f>
        <v>10</v>
      </c>
      <c r="Q1320" s="20" t="str">
        <f>IF(VLOOKUP(C1320,'Current OBD'!$B$6:$AL$2097,35,0)="Yes","11"," ")</f>
        <v>11</v>
      </c>
      <c r="R1320" s="20" t="str">
        <f>IF(VLOOKUP(C1320,'Current OBD'!$B$6:$AL$2097,36,0)="Yes","12"," ")</f>
        <v>12</v>
      </c>
      <c r="S1320" s="44">
        <v>167</v>
      </c>
      <c r="T1320" s="44">
        <v>0</v>
      </c>
      <c r="U1320" s="44">
        <v>224</v>
      </c>
      <c r="V1320" s="12">
        <f>S1320/U1320</f>
        <v>0.7455357142857143</v>
      </c>
      <c r="W1320" s="12">
        <f>T1320/U1320</f>
        <v>0</v>
      </c>
      <c r="X1320" s="12">
        <f t="shared" si="120"/>
        <v>0.7455357142857143</v>
      </c>
    </row>
    <row r="1321" spans="1:24">
      <c r="A1321" s="26" t="s">
        <v>520</v>
      </c>
      <c r="B1321" s="26" t="s">
        <v>3409</v>
      </c>
      <c r="C1321" s="10">
        <v>159073</v>
      </c>
      <c r="D1321" s="13" t="s">
        <v>3408</v>
      </c>
      <c r="E1321" s="19"/>
      <c r="F1321" s="19"/>
      <c r="G1321" s="19"/>
      <c r="H1321" s="19"/>
      <c r="I1321" s="19"/>
      <c r="J1321" s="19"/>
      <c r="K1321" s="19"/>
      <c r="L1321" s="19"/>
      <c r="M1321" s="19"/>
      <c r="N1321" s="19"/>
      <c r="O1321" s="19"/>
      <c r="P1321" s="19"/>
      <c r="Q1321" s="19"/>
      <c r="R1321" s="19"/>
      <c r="S1321" s="43">
        <v>177</v>
      </c>
      <c r="T1321" s="43">
        <v>0</v>
      </c>
      <c r="U1321" s="43">
        <v>177</v>
      </c>
      <c r="V1321" s="14"/>
      <c r="W1321" s="14"/>
      <c r="X1321" s="14">
        <f t="shared" si="120"/>
        <v>1</v>
      </c>
    </row>
    <row r="1322" spans="1:24">
      <c r="A1322" s="17" t="str">
        <f>VLOOKUP(C1322,'Current OBD'!$B$6:$K$2098,4,0)</f>
        <v>Okanogan</v>
      </c>
      <c r="B1322" s="17" t="str">
        <f>VLOOKUP(C1322,'Current OBD'!$B$6:$K$2098,3,0)</f>
        <v>24-915</v>
      </c>
      <c r="C1322" s="18">
        <v>662389</v>
      </c>
      <c r="D1322" s="8" t="s">
        <v>3410</v>
      </c>
      <c r="E1322" s="20" t="str">
        <f>IF(VLOOKUP(C1322,'Current OBD'!$B$6:$AL$2097,23,0)="Yes","PK"," ")</f>
        <v xml:space="preserve"> </v>
      </c>
      <c r="F1322" s="20" t="str">
        <f>IF(VLOOKUP(C1322,'Current OBD'!$B$6:$AL$2097,24,0)="Yes","K"," ")</f>
        <v>K</v>
      </c>
      <c r="G1322" s="20" t="str">
        <f>IF(VLOOKUP(C1322,'Current OBD'!$B$6:$AL$2097,25,0)="Yes","1"," ")</f>
        <v>1</v>
      </c>
      <c r="H1322" s="20" t="str">
        <f>IF(VLOOKUP(C1322,'Current OBD'!$B$6:$AL$2097,26,0)="Yes","2"," ")</f>
        <v>2</v>
      </c>
      <c r="I1322" s="20" t="str">
        <f>IF(VLOOKUP(C1322,'Current OBD'!$B$6:$AL$2097,27,0)="Yes","3"," ")</f>
        <v>3</v>
      </c>
      <c r="J1322" s="20" t="str">
        <f>IF(VLOOKUP(C1322,'Current OBD'!$B$6:$AL$2097,28,0)="Yes","4"," ")</f>
        <v>4</v>
      </c>
      <c r="K1322" s="20" t="str">
        <f>IF(VLOOKUP(C1322,'Current OBD'!$B$6:$AL$2097,29,0)="Yes","5"," ")</f>
        <v>5</v>
      </c>
      <c r="L1322" s="20" t="str">
        <f>IF(VLOOKUP(C1322,'Current OBD'!$B$6:$AL$2097,30,0)="Yes","6"," ")</f>
        <v>6</v>
      </c>
      <c r="M1322" s="20" t="str">
        <f>IF(VLOOKUP(C1322,'Current OBD'!$B$6:$AL$2097,31,0)="Yes","7"," ")</f>
        <v>7</v>
      </c>
      <c r="N1322" s="20" t="str">
        <f>IF(VLOOKUP(C1322,'Current OBD'!$B$6:$AL$2097,32,0)="Yes","8"," ")</f>
        <v>8</v>
      </c>
      <c r="O1322" s="20" t="str">
        <f>IF(VLOOKUP(C1322,'Current OBD'!$B$6:$AL$2097,33,0)="Yes","9"," ")</f>
        <v>9</v>
      </c>
      <c r="P1322" s="20" t="str">
        <f>IF(VLOOKUP(C1322,'Current OBD'!$B$6:$AL$2097,34,0)="Yes","10"," ")</f>
        <v xml:space="preserve"> </v>
      </c>
      <c r="Q1322" s="20" t="str">
        <f>IF(VLOOKUP(C1322,'Current OBD'!$B$6:$AL$2097,35,0)="Yes","11"," ")</f>
        <v xml:space="preserve"> </v>
      </c>
      <c r="R1322" s="20" t="str">
        <f>IF(VLOOKUP(C1322,'Current OBD'!$B$6:$AL$2097,36,0)="Yes","12"," ")</f>
        <v xml:space="preserve"> </v>
      </c>
      <c r="S1322" s="44">
        <v>177</v>
      </c>
      <c r="T1322" s="44">
        <v>0</v>
      </c>
      <c r="U1322" s="44">
        <v>177</v>
      </c>
      <c r="V1322" s="12">
        <f>S1322/U1322</f>
        <v>1</v>
      </c>
      <c r="W1322" s="12">
        <f>T1322/U1322</f>
        <v>0</v>
      </c>
      <c r="X1322" s="12">
        <f t="shared" si="120"/>
        <v>1</v>
      </c>
    </row>
    <row r="1323" spans="1:24">
      <c r="A1323" s="26" t="s">
        <v>157</v>
      </c>
      <c r="B1323" s="26" t="s">
        <v>3230</v>
      </c>
      <c r="C1323" s="10">
        <v>159356</v>
      </c>
      <c r="D1323" s="13" t="s">
        <v>3229</v>
      </c>
      <c r="E1323" s="19"/>
      <c r="F1323" s="19"/>
      <c r="G1323" s="19"/>
      <c r="H1323" s="19"/>
      <c r="I1323" s="19"/>
      <c r="J1323" s="19"/>
      <c r="K1323" s="19"/>
      <c r="L1323" s="19"/>
      <c r="M1323" s="19"/>
      <c r="N1323" s="19"/>
      <c r="O1323" s="19"/>
      <c r="P1323" s="19"/>
      <c r="Q1323" s="19"/>
      <c r="R1323" s="19"/>
      <c r="S1323" s="43">
        <v>887</v>
      </c>
      <c r="T1323" s="43">
        <v>0</v>
      </c>
      <c r="U1323" s="43">
        <v>1045</v>
      </c>
      <c r="V1323" s="14"/>
      <c r="W1323" s="14"/>
      <c r="X1323" s="14">
        <f t="shared" si="120"/>
        <v>0.84880382775119623</v>
      </c>
    </row>
    <row r="1324" spans="1:24">
      <c r="A1324" s="17" t="str">
        <f>VLOOKUP(C1324,'Current OBD'!$B$6:$K$2098,4,0)</f>
        <v>Pacific</v>
      </c>
      <c r="B1324" s="17" t="str">
        <f>VLOOKUP(C1324,'Current OBD'!$B$6:$K$2098,3,0)</f>
        <v>25-101</v>
      </c>
      <c r="C1324" s="18">
        <v>661845</v>
      </c>
      <c r="D1324" s="8" t="s">
        <v>3231</v>
      </c>
      <c r="E1324" s="20" t="str">
        <f>IF(VLOOKUP(C1324,'Current OBD'!$B$6:$AL$2097,23,0)="Yes","PK"," ")</f>
        <v xml:space="preserve"> </v>
      </c>
      <c r="F1324" s="20" t="str">
        <f>IF(VLOOKUP(C1324,'Current OBD'!$B$6:$AL$2097,24,0)="Yes","K"," ")</f>
        <v xml:space="preserve"> </v>
      </c>
      <c r="G1324" s="20" t="str">
        <f>IF(VLOOKUP(C1324,'Current OBD'!$B$6:$AL$2097,25,0)="Yes","1"," ")</f>
        <v xml:space="preserve"> </v>
      </c>
      <c r="H1324" s="20" t="str">
        <f>IF(VLOOKUP(C1324,'Current OBD'!$B$6:$AL$2097,26,0)="Yes","2"," ")</f>
        <v xml:space="preserve"> </v>
      </c>
      <c r="I1324" s="20" t="str">
        <f>IF(VLOOKUP(C1324,'Current OBD'!$B$6:$AL$2097,27,0)="Yes","3"," ")</f>
        <v xml:space="preserve"> </v>
      </c>
      <c r="J1324" s="20" t="str">
        <f>IF(VLOOKUP(C1324,'Current OBD'!$B$6:$AL$2097,28,0)="Yes","4"," ")</f>
        <v xml:space="preserve"> </v>
      </c>
      <c r="K1324" s="20" t="str">
        <f>IF(VLOOKUP(C1324,'Current OBD'!$B$6:$AL$2097,29,0)="Yes","5"," ")</f>
        <v xml:space="preserve"> </v>
      </c>
      <c r="L1324" s="20" t="str">
        <f>IF(VLOOKUP(C1324,'Current OBD'!$B$6:$AL$2097,30,0)="Yes","6"," ")</f>
        <v>6</v>
      </c>
      <c r="M1324" s="20" t="str">
        <f>IF(VLOOKUP(C1324,'Current OBD'!$B$6:$AL$2097,31,0)="Yes","7"," ")</f>
        <v>7</v>
      </c>
      <c r="N1324" s="20" t="str">
        <f>IF(VLOOKUP(C1324,'Current OBD'!$B$6:$AL$2097,32,0)="Yes","8"," ")</f>
        <v>8</v>
      </c>
      <c r="O1324" s="20" t="str">
        <f>IF(VLOOKUP(C1324,'Current OBD'!$B$6:$AL$2097,33,0)="Yes","9"," ")</f>
        <v xml:space="preserve"> </v>
      </c>
      <c r="P1324" s="20" t="str">
        <f>IF(VLOOKUP(C1324,'Current OBD'!$B$6:$AL$2097,34,0)="Yes","10"," ")</f>
        <v xml:space="preserve"> </v>
      </c>
      <c r="Q1324" s="20" t="str">
        <f>IF(VLOOKUP(C1324,'Current OBD'!$B$6:$AL$2097,35,0)="Yes","11"," ")</f>
        <v xml:space="preserve"> </v>
      </c>
      <c r="R1324" s="20" t="str">
        <f>IF(VLOOKUP(C1324,'Current OBD'!$B$6:$AL$2097,36,0)="Yes","12"," ")</f>
        <v xml:space="preserve"> </v>
      </c>
      <c r="S1324" s="44">
        <v>189</v>
      </c>
      <c r="T1324" s="44">
        <v>0</v>
      </c>
      <c r="U1324" s="44">
        <v>235</v>
      </c>
      <c r="V1324" s="12">
        <f>S1324/U1324</f>
        <v>0.80425531914893622</v>
      </c>
      <c r="W1324" s="12">
        <f>T1324/U1324</f>
        <v>0</v>
      </c>
      <c r="X1324" s="12">
        <f t="shared" si="120"/>
        <v>0.80425531914893622</v>
      </c>
    </row>
    <row r="1325" spans="1:24">
      <c r="A1325" s="17" t="str">
        <f>VLOOKUP(C1325,'Current OBD'!$B$6:$K$2098,4,0)</f>
        <v>Pacific</v>
      </c>
      <c r="B1325" s="17" t="str">
        <f>VLOOKUP(C1325,'Current OBD'!$B$6:$K$2098,3,0)</f>
        <v>25-101</v>
      </c>
      <c r="C1325" s="18">
        <v>665930</v>
      </c>
      <c r="D1325" s="8" t="s">
        <v>3235</v>
      </c>
      <c r="E1325" s="20" t="str">
        <f>IF(VLOOKUP(C1325,'Current OBD'!$B$6:$AL$2097,23,0)="Yes","PK"," ")</f>
        <v xml:space="preserve"> </v>
      </c>
      <c r="F1325" s="20" t="str">
        <f>IF(VLOOKUP(C1325,'Current OBD'!$B$6:$AL$2097,24,0)="Yes","K"," ")</f>
        <v xml:space="preserve"> </v>
      </c>
      <c r="G1325" s="20" t="str">
        <f>IF(VLOOKUP(C1325,'Current OBD'!$B$6:$AL$2097,25,0)="Yes","1"," ")</f>
        <v xml:space="preserve"> </v>
      </c>
      <c r="H1325" s="20" t="str">
        <f>IF(VLOOKUP(C1325,'Current OBD'!$B$6:$AL$2097,26,0)="Yes","2"," ")</f>
        <v xml:space="preserve"> </v>
      </c>
      <c r="I1325" s="20" t="str">
        <f>IF(VLOOKUP(C1325,'Current OBD'!$B$6:$AL$2097,27,0)="Yes","3"," ")</f>
        <v xml:space="preserve"> </v>
      </c>
      <c r="J1325" s="20" t="str">
        <f>IF(VLOOKUP(C1325,'Current OBD'!$B$6:$AL$2097,28,0)="Yes","4"," ")</f>
        <v xml:space="preserve"> </v>
      </c>
      <c r="K1325" s="20" t="str">
        <f>IF(VLOOKUP(C1325,'Current OBD'!$B$6:$AL$2097,29,0)="Yes","5"," ")</f>
        <v xml:space="preserve"> </v>
      </c>
      <c r="L1325" s="20" t="str">
        <f>IF(VLOOKUP(C1325,'Current OBD'!$B$6:$AL$2097,30,0)="Yes","6"," ")</f>
        <v xml:space="preserve"> </v>
      </c>
      <c r="M1325" s="20" t="str">
        <f>IF(VLOOKUP(C1325,'Current OBD'!$B$6:$AL$2097,31,0)="Yes","7"," ")</f>
        <v xml:space="preserve"> </v>
      </c>
      <c r="N1325" s="20" t="str">
        <f>IF(VLOOKUP(C1325,'Current OBD'!$B$6:$AL$2097,32,0)="Yes","8"," ")</f>
        <v xml:space="preserve"> </v>
      </c>
      <c r="O1325" s="20" t="str">
        <f>IF(VLOOKUP(C1325,'Current OBD'!$B$6:$AL$2097,33,0)="Yes","9"," ")</f>
        <v>9</v>
      </c>
      <c r="P1325" s="20" t="str">
        <f>IF(VLOOKUP(C1325,'Current OBD'!$B$6:$AL$2097,34,0)="Yes","10"," ")</f>
        <v>10</v>
      </c>
      <c r="Q1325" s="20" t="str">
        <f>IF(VLOOKUP(C1325,'Current OBD'!$B$6:$AL$2097,35,0)="Yes","11"," ")</f>
        <v>11</v>
      </c>
      <c r="R1325" s="20" t="str">
        <f>IF(VLOOKUP(C1325,'Current OBD'!$B$6:$AL$2097,36,0)="Yes","12"," ")</f>
        <v>12</v>
      </c>
      <c r="S1325" s="44">
        <v>225</v>
      </c>
      <c r="T1325" s="44">
        <v>0</v>
      </c>
      <c r="U1325" s="44">
        <v>309</v>
      </c>
      <c r="V1325" s="12">
        <f>S1325/U1325</f>
        <v>0.72815533980582525</v>
      </c>
      <c r="W1325" s="12">
        <f>T1325/U1325</f>
        <v>0</v>
      </c>
      <c r="X1325" s="12">
        <f t="shared" si="120"/>
        <v>0.72815533980582525</v>
      </c>
    </row>
    <row r="1326" spans="1:24">
      <c r="A1326" s="17" t="str">
        <f>VLOOKUP(C1326,'Current OBD'!$B$6:$K$2098,4,0)</f>
        <v>Pacific</v>
      </c>
      <c r="B1326" s="17" t="str">
        <f>VLOOKUP(C1326,'Current OBD'!$B$6:$K$2098,3,0)</f>
        <v>25-101</v>
      </c>
      <c r="C1326" s="18">
        <v>661843</v>
      </c>
      <c r="D1326" s="8" t="s">
        <v>3239</v>
      </c>
      <c r="E1326" s="20" t="str">
        <f>IF(VLOOKUP(C1326,'Current OBD'!$B$6:$AL$2097,23,0)="Yes","PK"," ")</f>
        <v>PK</v>
      </c>
      <c r="F1326" s="20" t="str">
        <f>IF(VLOOKUP(C1326,'Current OBD'!$B$6:$AL$2097,24,0)="Yes","K"," ")</f>
        <v>K</v>
      </c>
      <c r="G1326" s="20" t="str">
        <f>IF(VLOOKUP(C1326,'Current OBD'!$B$6:$AL$2097,25,0)="Yes","1"," ")</f>
        <v>1</v>
      </c>
      <c r="H1326" s="20" t="str">
        <f>IF(VLOOKUP(C1326,'Current OBD'!$B$6:$AL$2097,26,0)="Yes","2"," ")</f>
        <v>2</v>
      </c>
      <c r="I1326" s="20" t="str">
        <f>IF(VLOOKUP(C1326,'Current OBD'!$B$6:$AL$2097,27,0)="Yes","3"," ")</f>
        <v xml:space="preserve"> </v>
      </c>
      <c r="J1326" s="20" t="str">
        <f>IF(VLOOKUP(C1326,'Current OBD'!$B$6:$AL$2097,28,0)="Yes","4"," ")</f>
        <v xml:space="preserve"> </v>
      </c>
      <c r="K1326" s="20" t="str">
        <f>IF(VLOOKUP(C1326,'Current OBD'!$B$6:$AL$2097,29,0)="Yes","5"," ")</f>
        <v xml:space="preserve"> </v>
      </c>
      <c r="L1326" s="20" t="str">
        <f>IF(VLOOKUP(C1326,'Current OBD'!$B$6:$AL$2097,30,0)="Yes","6"," ")</f>
        <v xml:space="preserve"> </v>
      </c>
      <c r="M1326" s="20" t="str">
        <f>IF(VLOOKUP(C1326,'Current OBD'!$B$6:$AL$2097,31,0)="Yes","7"," ")</f>
        <v xml:space="preserve"> </v>
      </c>
      <c r="N1326" s="20" t="str">
        <f>IF(VLOOKUP(C1326,'Current OBD'!$B$6:$AL$2097,32,0)="Yes","8"," ")</f>
        <v xml:space="preserve"> </v>
      </c>
      <c r="O1326" s="20" t="str">
        <f>IF(VLOOKUP(C1326,'Current OBD'!$B$6:$AL$2097,33,0)="Yes","9"," ")</f>
        <v xml:space="preserve"> </v>
      </c>
      <c r="P1326" s="20" t="str">
        <f>IF(VLOOKUP(C1326,'Current OBD'!$B$6:$AL$2097,34,0)="Yes","10"," ")</f>
        <v xml:space="preserve"> </v>
      </c>
      <c r="Q1326" s="20" t="str">
        <f>IF(VLOOKUP(C1326,'Current OBD'!$B$6:$AL$2097,35,0)="Yes","11"," ")</f>
        <v xml:space="preserve"> </v>
      </c>
      <c r="R1326" s="20" t="str">
        <f>IF(VLOOKUP(C1326,'Current OBD'!$B$6:$AL$2097,36,0)="Yes","12"," ")</f>
        <v xml:space="preserve"> </v>
      </c>
      <c r="S1326" s="44">
        <v>225</v>
      </c>
      <c r="T1326" s="44">
        <v>0</v>
      </c>
      <c r="U1326" s="44">
        <v>239</v>
      </c>
      <c r="V1326" s="12">
        <f>S1326/U1326</f>
        <v>0.94142259414225937</v>
      </c>
      <c r="W1326" s="12">
        <f>T1326/U1326</f>
        <v>0</v>
      </c>
      <c r="X1326" s="12">
        <f t="shared" si="120"/>
        <v>0.94142259414225937</v>
      </c>
    </row>
    <row r="1327" spans="1:24">
      <c r="A1327" s="17" t="str">
        <f>VLOOKUP(C1327,'Current OBD'!$B$6:$K$2098,4,0)</f>
        <v>Pacific</v>
      </c>
      <c r="B1327" s="17" t="str">
        <f>VLOOKUP(C1327,'Current OBD'!$B$6:$K$2098,3,0)</f>
        <v>25-101</v>
      </c>
      <c r="C1327" s="18">
        <v>684484</v>
      </c>
      <c r="D1327" s="8" t="s">
        <v>3241</v>
      </c>
      <c r="E1327" s="20" t="str">
        <f>IF(VLOOKUP(C1327,'Current OBD'!$B$6:$AL$2097,23,0)="Yes","PK"," ")</f>
        <v xml:space="preserve"> </v>
      </c>
      <c r="F1327" s="20" t="str">
        <f>IF(VLOOKUP(C1327,'Current OBD'!$B$6:$AL$2097,24,0)="Yes","K"," ")</f>
        <v xml:space="preserve"> </v>
      </c>
      <c r="G1327" s="20" t="str">
        <f>IF(VLOOKUP(C1327,'Current OBD'!$B$6:$AL$2097,25,0)="Yes","1"," ")</f>
        <v xml:space="preserve"> </v>
      </c>
      <c r="H1327" s="20" t="str">
        <f>IF(VLOOKUP(C1327,'Current OBD'!$B$6:$AL$2097,26,0)="Yes","2"," ")</f>
        <v xml:space="preserve"> </v>
      </c>
      <c r="I1327" s="20" t="str">
        <f>IF(VLOOKUP(C1327,'Current OBD'!$B$6:$AL$2097,27,0)="Yes","3"," ")</f>
        <v xml:space="preserve"> </v>
      </c>
      <c r="J1327" s="20" t="str">
        <f>IF(VLOOKUP(C1327,'Current OBD'!$B$6:$AL$2097,28,0)="Yes","4"," ")</f>
        <v xml:space="preserve"> </v>
      </c>
      <c r="K1327" s="20" t="str">
        <f>IF(VLOOKUP(C1327,'Current OBD'!$B$6:$AL$2097,29,0)="Yes","5"," ")</f>
        <v xml:space="preserve"> </v>
      </c>
      <c r="L1327" s="20" t="str">
        <f>IF(VLOOKUP(C1327,'Current OBD'!$B$6:$AL$2097,30,0)="Yes","6"," ")</f>
        <v>6</v>
      </c>
      <c r="M1327" s="20" t="str">
        <f>IF(VLOOKUP(C1327,'Current OBD'!$B$6:$AL$2097,31,0)="Yes","7"," ")</f>
        <v>7</v>
      </c>
      <c r="N1327" s="20" t="str">
        <f>IF(VLOOKUP(C1327,'Current OBD'!$B$6:$AL$2097,32,0)="Yes","8"," ")</f>
        <v>8</v>
      </c>
      <c r="O1327" s="20" t="str">
        <f>IF(VLOOKUP(C1327,'Current OBD'!$B$6:$AL$2097,33,0)="Yes","9"," ")</f>
        <v>9</v>
      </c>
      <c r="P1327" s="20" t="str">
        <f>IF(VLOOKUP(C1327,'Current OBD'!$B$6:$AL$2097,34,0)="Yes","10"," ")</f>
        <v>10</v>
      </c>
      <c r="Q1327" s="20" t="str">
        <f>IF(VLOOKUP(C1327,'Current OBD'!$B$6:$AL$2097,35,0)="Yes","11"," ")</f>
        <v>11</v>
      </c>
      <c r="R1327" s="20" t="str">
        <f>IF(VLOOKUP(C1327,'Current OBD'!$B$6:$AL$2097,36,0)="Yes","12"," ")</f>
        <v>12</v>
      </c>
      <c r="S1327" s="44">
        <v>40</v>
      </c>
      <c r="T1327" s="44">
        <v>0</v>
      </c>
      <c r="U1327" s="44">
        <v>50</v>
      </c>
      <c r="V1327" s="12">
        <f>S1327/U1327</f>
        <v>0.8</v>
      </c>
      <c r="W1327" s="12">
        <f>T1327/U1327</f>
        <v>0</v>
      </c>
      <c r="X1327" s="12">
        <f t="shared" si="120"/>
        <v>0.8</v>
      </c>
    </row>
    <row r="1328" spans="1:24">
      <c r="A1328" s="17" t="str">
        <f>VLOOKUP(C1328,'Current OBD'!$B$6:$K$2098,4,0)</f>
        <v>Pacific</v>
      </c>
      <c r="B1328" s="17" t="str">
        <f>VLOOKUP(C1328,'Current OBD'!$B$6:$K$2098,3,0)</f>
        <v>25-101</v>
      </c>
      <c r="C1328" s="18">
        <v>665931</v>
      </c>
      <c r="D1328" s="8" t="s">
        <v>3243</v>
      </c>
      <c r="E1328" s="20" t="str">
        <f>IF(VLOOKUP(C1328,'Current OBD'!$B$6:$AL$2097,23,0)="Yes","PK"," ")</f>
        <v xml:space="preserve"> </v>
      </c>
      <c r="F1328" s="20" t="str">
        <f>IF(VLOOKUP(C1328,'Current OBD'!$B$6:$AL$2097,24,0)="Yes","K"," ")</f>
        <v xml:space="preserve"> </v>
      </c>
      <c r="G1328" s="20" t="str">
        <f>IF(VLOOKUP(C1328,'Current OBD'!$B$6:$AL$2097,25,0)="Yes","1"," ")</f>
        <v xml:space="preserve"> </v>
      </c>
      <c r="H1328" s="20" t="str">
        <f>IF(VLOOKUP(C1328,'Current OBD'!$B$6:$AL$2097,26,0)="Yes","2"," ")</f>
        <v xml:space="preserve"> </v>
      </c>
      <c r="I1328" s="20" t="str">
        <f>IF(VLOOKUP(C1328,'Current OBD'!$B$6:$AL$2097,27,0)="Yes","3"," ")</f>
        <v>3</v>
      </c>
      <c r="J1328" s="20" t="str">
        <f>IF(VLOOKUP(C1328,'Current OBD'!$B$6:$AL$2097,28,0)="Yes","4"," ")</f>
        <v>4</v>
      </c>
      <c r="K1328" s="20" t="str">
        <f>IF(VLOOKUP(C1328,'Current OBD'!$B$6:$AL$2097,29,0)="Yes","5"," ")</f>
        <v>5</v>
      </c>
      <c r="L1328" s="20" t="str">
        <f>IF(VLOOKUP(C1328,'Current OBD'!$B$6:$AL$2097,30,0)="Yes","6"," ")</f>
        <v xml:space="preserve"> </v>
      </c>
      <c r="M1328" s="20" t="str">
        <f>IF(VLOOKUP(C1328,'Current OBD'!$B$6:$AL$2097,31,0)="Yes","7"," ")</f>
        <v xml:space="preserve"> </v>
      </c>
      <c r="N1328" s="20" t="str">
        <f>IF(VLOOKUP(C1328,'Current OBD'!$B$6:$AL$2097,32,0)="Yes","8"," ")</f>
        <v xml:space="preserve"> </v>
      </c>
      <c r="O1328" s="20" t="str">
        <f>IF(VLOOKUP(C1328,'Current OBD'!$B$6:$AL$2097,33,0)="Yes","9"," ")</f>
        <v xml:space="preserve"> </v>
      </c>
      <c r="P1328" s="20" t="str">
        <f>IF(VLOOKUP(C1328,'Current OBD'!$B$6:$AL$2097,34,0)="Yes","10"," ")</f>
        <v xml:space="preserve"> </v>
      </c>
      <c r="Q1328" s="20" t="str">
        <f>IF(VLOOKUP(C1328,'Current OBD'!$B$6:$AL$2097,35,0)="Yes","11"," ")</f>
        <v xml:space="preserve"> </v>
      </c>
      <c r="R1328" s="20" t="str">
        <f>IF(VLOOKUP(C1328,'Current OBD'!$B$6:$AL$2097,36,0)="Yes","12"," ")</f>
        <v xml:space="preserve"> </v>
      </c>
      <c r="S1328" s="44">
        <v>208</v>
      </c>
      <c r="T1328" s="44">
        <v>0</v>
      </c>
      <c r="U1328" s="44">
        <v>212</v>
      </c>
      <c r="V1328" s="12">
        <f>S1328/U1328</f>
        <v>0.98113207547169812</v>
      </c>
      <c r="W1328" s="12">
        <f>T1328/U1328</f>
        <v>0</v>
      </c>
      <c r="X1328" s="12">
        <f t="shared" si="120"/>
        <v>0.98113207547169812</v>
      </c>
    </row>
    <row r="1329" spans="1:24">
      <c r="A1329" s="26" t="s">
        <v>157</v>
      </c>
      <c r="B1329" s="26" t="s">
        <v>3758</v>
      </c>
      <c r="C1329" s="10">
        <v>159355</v>
      </c>
      <c r="D1329" s="13" t="s">
        <v>3757</v>
      </c>
      <c r="E1329" s="19"/>
      <c r="F1329" s="19"/>
      <c r="G1329" s="19"/>
      <c r="H1329" s="19"/>
      <c r="I1329" s="19"/>
      <c r="J1329" s="19"/>
      <c r="K1329" s="19"/>
      <c r="L1329" s="19"/>
      <c r="M1329" s="19"/>
      <c r="N1329" s="19"/>
      <c r="O1329" s="19"/>
      <c r="P1329" s="19"/>
      <c r="Q1329" s="19"/>
      <c r="R1329" s="19"/>
      <c r="S1329" s="43">
        <v>396</v>
      </c>
      <c r="T1329" s="43">
        <v>0</v>
      </c>
      <c r="U1329" s="43">
        <v>511</v>
      </c>
      <c r="V1329" s="14"/>
      <c r="W1329" s="14"/>
      <c r="X1329" s="14">
        <f t="shared" si="120"/>
        <v>0.77495107632093929</v>
      </c>
    </row>
    <row r="1330" spans="1:24">
      <c r="A1330" s="17" t="str">
        <f>VLOOKUP(C1330,'Current OBD'!$B$6:$K$2098,4,0)</f>
        <v>Pacific</v>
      </c>
      <c r="B1330" s="17" t="str">
        <f>VLOOKUP(C1330,'Current OBD'!$B$6:$K$2098,3,0)</f>
        <v>25-116</v>
      </c>
      <c r="C1330" s="18">
        <v>662024</v>
      </c>
      <c r="D1330" s="8" t="s">
        <v>3759</v>
      </c>
      <c r="E1330" s="20" t="str">
        <f>IF(VLOOKUP(C1330,'Current OBD'!$B$6:$AL$2097,23,0)="Yes","PK"," ")</f>
        <v>PK</v>
      </c>
      <c r="F1330" s="20" t="str">
        <f>IF(VLOOKUP(C1330,'Current OBD'!$B$6:$AL$2097,24,0)="Yes","K"," ")</f>
        <v>K</v>
      </c>
      <c r="G1330" s="20" t="str">
        <f>IF(VLOOKUP(C1330,'Current OBD'!$B$6:$AL$2097,25,0)="Yes","1"," ")</f>
        <v>1</v>
      </c>
      <c r="H1330" s="20" t="str">
        <f>IF(VLOOKUP(C1330,'Current OBD'!$B$6:$AL$2097,26,0)="Yes","2"," ")</f>
        <v>2</v>
      </c>
      <c r="I1330" s="20" t="str">
        <f>IF(VLOOKUP(C1330,'Current OBD'!$B$6:$AL$2097,27,0)="Yes","3"," ")</f>
        <v>3</v>
      </c>
      <c r="J1330" s="20" t="str">
        <f>IF(VLOOKUP(C1330,'Current OBD'!$B$6:$AL$2097,28,0)="Yes","4"," ")</f>
        <v>4</v>
      </c>
      <c r="K1330" s="20" t="str">
        <f>IF(VLOOKUP(C1330,'Current OBD'!$B$6:$AL$2097,29,0)="Yes","5"," ")</f>
        <v>5</v>
      </c>
      <c r="L1330" s="20" t="str">
        <f>IF(VLOOKUP(C1330,'Current OBD'!$B$6:$AL$2097,30,0)="Yes","6"," ")</f>
        <v>6</v>
      </c>
      <c r="M1330" s="20" t="str">
        <f>IF(VLOOKUP(C1330,'Current OBD'!$B$6:$AL$2097,31,0)="Yes","7"," ")</f>
        <v xml:space="preserve"> </v>
      </c>
      <c r="N1330" s="20" t="str">
        <f>IF(VLOOKUP(C1330,'Current OBD'!$B$6:$AL$2097,32,0)="Yes","8"," ")</f>
        <v xml:space="preserve"> </v>
      </c>
      <c r="O1330" s="20" t="str">
        <f>IF(VLOOKUP(C1330,'Current OBD'!$B$6:$AL$2097,33,0)="Yes","9"," ")</f>
        <v xml:space="preserve"> </v>
      </c>
      <c r="P1330" s="20" t="str">
        <f>IF(VLOOKUP(C1330,'Current OBD'!$B$6:$AL$2097,34,0)="Yes","10"," ")</f>
        <v xml:space="preserve"> </v>
      </c>
      <c r="Q1330" s="20" t="str">
        <f>IF(VLOOKUP(C1330,'Current OBD'!$B$6:$AL$2097,35,0)="Yes","11"," ")</f>
        <v xml:space="preserve"> </v>
      </c>
      <c r="R1330" s="20" t="str">
        <f>IF(VLOOKUP(C1330,'Current OBD'!$B$6:$AL$2097,36,0)="Yes","12"," ")</f>
        <v xml:space="preserve"> </v>
      </c>
      <c r="S1330" s="44">
        <v>199</v>
      </c>
      <c r="T1330" s="44">
        <v>0</v>
      </c>
      <c r="U1330" s="44">
        <v>255</v>
      </c>
      <c r="V1330" s="12">
        <f>S1330/U1330</f>
        <v>0.7803921568627451</v>
      </c>
      <c r="W1330" s="12">
        <f>T1330/U1330</f>
        <v>0</v>
      </c>
      <c r="X1330" s="12">
        <f t="shared" si="120"/>
        <v>0.7803921568627451</v>
      </c>
    </row>
    <row r="1331" spans="1:24">
      <c r="A1331" s="17" t="str">
        <f>VLOOKUP(C1331,'Current OBD'!$B$6:$K$2098,4,0)</f>
        <v>Pacific</v>
      </c>
      <c r="B1331" s="17" t="str">
        <f>VLOOKUP(C1331,'Current OBD'!$B$6:$K$2098,3,0)</f>
        <v>25-116</v>
      </c>
      <c r="C1331" s="18">
        <v>662025</v>
      </c>
      <c r="D1331" s="8" t="s">
        <v>3763</v>
      </c>
      <c r="E1331" s="20" t="str">
        <f>IF(VLOOKUP(C1331,'Current OBD'!$B$6:$AL$2097,23,0)="Yes","PK"," ")</f>
        <v xml:space="preserve"> </v>
      </c>
      <c r="F1331" s="20" t="str">
        <f>IF(VLOOKUP(C1331,'Current OBD'!$B$6:$AL$2097,24,0)="Yes","K"," ")</f>
        <v xml:space="preserve"> </v>
      </c>
      <c r="G1331" s="20" t="str">
        <f>IF(VLOOKUP(C1331,'Current OBD'!$B$6:$AL$2097,25,0)="Yes","1"," ")</f>
        <v xml:space="preserve"> </v>
      </c>
      <c r="H1331" s="20" t="str">
        <f>IF(VLOOKUP(C1331,'Current OBD'!$B$6:$AL$2097,26,0)="Yes","2"," ")</f>
        <v xml:space="preserve"> </v>
      </c>
      <c r="I1331" s="20" t="str">
        <f>IF(VLOOKUP(C1331,'Current OBD'!$B$6:$AL$2097,27,0)="Yes","3"," ")</f>
        <v xml:space="preserve"> </v>
      </c>
      <c r="J1331" s="20" t="str">
        <f>IF(VLOOKUP(C1331,'Current OBD'!$B$6:$AL$2097,28,0)="Yes","4"," ")</f>
        <v xml:space="preserve"> </v>
      </c>
      <c r="K1331" s="20" t="str">
        <f>IF(VLOOKUP(C1331,'Current OBD'!$B$6:$AL$2097,29,0)="Yes","5"," ")</f>
        <v xml:space="preserve"> </v>
      </c>
      <c r="L1331" s="20" t="str">
        <f>IF(VLOOKUP(C1331,'Current OBD'!$B$6:$AL$2097,30,0)="Yes","6"," ")</f>
        <v xml:space="preserve"> </v>
      </c>
      <c r="M1331" s="20" t="str">
        <f>IF(VLOOKUP(C1331,'Current OBD'!$B$6:$AL$2097,31,0)="Yes","7"," ")</f>
        <v>7</v>
      </c>
      <c r="N1331" s="20" t="str">
        <f>IF(VLOOKUP(C1331,'Current OBD'!$B$6:$AL$2097,32,0)="Yes","8"," ")</f>
        <v>8</v>
      </c>
      <c r="O1331" s="20" t="str">
        <f>IF(VLOOKUP(C1331,'Current OBD'!$B$6:$AL$2097,33,0)="Yes","9"," ")</f>
        <v>9</v>
      </c>
      <c r="P1331" s="20" t="str">
        <f>IF(VLOOKUP(C1331,'Current OBD'!$B$6:$AL$2097,34,0)="Yes","10"," ")</f>
        <v>10</v>
      </c>
      <c r="Q1331" s="20" t="str">
        <f>IF(VLOOKUP(C1331,'Current OBD'!$B$6:$AL$2097,35,0)="Yes","11"," ")</f>
        <v>11</v>
      </c>
      <c r="R1331" s="20" t="str">
        <f>IF(VLOOKUP(C1331,'Current OBD'!$B$6:$AL$2097,36,0)="Yes","12"," ")</f>
        <v>12</v>
      </c>
      <c r="S1331" s="44">
        <v>197</v>
      </c>
      <c r="T1331" s="44">
        <v>0</v>
      </c>
      <c r="U1331" s="44">
        <v>256</v>
      </c>
      <c r="V1331" s="12">
        <f>S1331/U1331</f>
        <v>0.76953125</v>
      </c>
      <c r="W1331" s="12">
        <f>T1331/U1331</f>
        <v>0</v>
      </c>
      <c r="X1331" s="12">
        <f t="shared" si="120"/>
        <v>0.76953125</v>
      </c>
    </row>
    <row r="1332" spans="1:24">
      <c r="A1332" s="26" t="s">
        <v>157</v>
      </c>
      <c r="B1332" s="26" t="s">
        <v>4422</v>
      </c>
      <c r="C1332" s="10">
        <v>159393</v>
      </c>
      <c r="D1332" s="13" t="s">
        <v>4421</v>
      </c>
      <c r="E1332" s="19"/>
      <c r="F1332" s="19"/>
      <c r="G1332" s="19"/>
      <c r="H1332" s="19"/>
      <c r="I1332" s="19"/>
      <c r="J1332" s="19"/>
      <c r="K1332" s="19"/>
      <c r="L1332" s="19"/>
      <c r="M1332" s="19"/>
      <c r="N1332" s="19"/>
      <c r="O1332" s="19"/>
      <c r="P1332" s="19"/>
      <c r="Q1332" s="19"/>
      <c r="R1332" s="19"/>
      <c r="S1332" s="43">
        <v>400</v>
      </c>
      <c r="T1332" s="43">
        <v>0</v>
      </c>
      <c r="U1332" s="43">
        <v>531</v>
      </c>
      <c r="V1332" s="14"/>
      <c r="W1332" s="14"/>
      <c r="X1332" s="14">
        <f t="shared" si="120"/>
        <v>0.75329566854990582</v>
      </c>
    </row>
    <row r="1333" spans="1:24">
      <c r="A1333" s="17" t="str">
        <f>VLOOKUP(C1333,'Current OBD'!$B$6:$K$2098,4,0)</f>
        <v>Pacific</v>
      </c>
      <c r="B1333" s="17" t="str">
        <f>VLOOKUP(C1333,'Current OBD'!$B$6:$K$2098,3,0)</f>
        <v>25-118</v>
      </c>
      <c r="C1333" s="18">
        <v>661847</v>
      </c>
      <c r="D1333" s="8" t="s">
        <v>4423</v>
      </c>
      <c r="E1333" s="20" t="str">
        <f>IF(VLOOKUP(C1333,'Current OBD'!$B$6:$AL$2097,23,0)="Yes","PK"," ")</f>
        <v xml:space="preserve"> </v>
      </c>
      <c r="F1333" s="20" t="str">
        <f>IF(VLOOKUP(C1333,'Current OBD'!$B$6:$AL$2097,24,0)="Yes","K"," ")</f>
        <v>K</v>
      </c>
      <c r="G1333" s="20" t="str">
        <f>IF(VLOOKUP(C1333,'Current OBD'!$B$6:$AL$2097,25,0)="Yes","1"," ")</f>
        <v>1</v>
      </c>
      <c r="H1333" s="20" t="str">
        <f>IF(VLOOKUP(C1333,'Current OBD'!$B$6:$AL$2097,26,0)="Yes","2"," ")</f>
        <v>2</v>
      </c>
      <c r="I1333" s="20" t="str">
        <f>IF(VLOOKUP(C1333,'Current OBD'!$B$6:$AL$2097,27,0)="Yes","3"," ")</f>
        <v>3</v>
      </c>
      <c r="J1333" s="20" t="str">
        <f>IF(VLOOKUP(C1333,'Current OBD'!$B$6:$AL$2097,28,0)="Yes","4"," ")</f>
        <v>4</v>
      </c>
      <c r="K1333" s="20" t="str">
        <f>IF(VLOOKUP(C1333,'Current OBD'!$B$6:$AL$2097,29,0)="Yes","5"," ")</f>
        <v>5</v>
      </c>
      <c r="L1333" s="20" t="str">
        <f>IF(VLOOKUP(C1333,'Current OBD'!$B$6:$AL$2097,30,0)="Yes","6"," ")</f>
        <v>6</v>
      </c>
      <c r="M1333" s="20" t="str">
        <f>IF(VLOOKUP(C1333,'Current OBD'!$B$6:$AL$2097,31,0)="Yes","7"," ")</f>
        <v xml:space="preserve"> </v>
      </c>
      <c r="N1333" s="20" t="str">
        <f>IF(VLOOKUP(C1333,'Current OBD'!$B$6:$AL$2097,32,0)="Yes","8"," ")</f>
        <v xml:space="preserve"> </v>
      </c>
      <c r="O1333" s="20" t="str">
        <f>IF(VLOOKUP(C1333,'Current OBD'!$B$6:$AL$2097,33,0)="Yes","9"," ")</f>
        <v xml:space="preserve"> </v>
      </c>
      <c r="P1333" s="20" t="str">
        <f>IF(VLOOKUP(C1333,'Current OBD'!$B$6:$AL$2097,34,0)="Yes","10"," ")</f>
        <v xml:space="preserve"> </v>
      </c>
      <c r="Q1333" s="20" t="str">
        <f>IF(VLOOKUP(C1333,'Current OBD'!$B$6:$AL$2097,35,0)="Yes","11"," ")</f>
        <v xml:space="preserve"> </v>
      </c>
      <c r="R1333" s="20" t="str">
        <f>IF(VLOOKUP(C1333,'Current OBD'!$B$6:$AL$2097,36,0)="Yes","12"," ")</f>
        <v xml:space="preserve"> </v>
      </c>
      <c r="S1333" s="44">
        <v>216</v>
      </c>
      <c r="T1333" s="44">
        <v>0</v>
      </c>
      <c r="U1333" s="44">
        <v>281</v>
      </c>
      <c r="V1333" s="12">
        <f>S1333/U1333</f>
        <v>0.76868327402135228</v>
      </c>
      <c r="W1333" s="12">
        <f>T1333/U1333</f>
        <v>0</v>
      </c>
      <c r="X1333" s="12">
        <f t="shared" si="120"/>
        <v>0.76868327402135228</v>
      </c>
    </row>
    <row r="1334" spans="1:24">
      <c r="A1334" s="17" t="str">
        <f>VLOOKUP(C1334,'Current OBD'!$B$6:$K$2098,4,0)</f>
        <v>Pacific</v>
      </c>
      <c r="B1334" s="17" t="str">
        <f>VLOOKUP(C1334,'Current OBD'!$B$6:$K$2098,3,0)</f>
        <v>25-118</v>
      </c>
      <c r="C1334" s="18">
        <v>661848</v>
      </c>
      <c r="D1334" s="8" t="s">
        <v>4428</v>
      </c>
      <c r="E1334" s="20" t="str">
        <f>IF(VLOOKUP(C1334,'Current OBD'!$B$6:$AL$2097,23,0)="Yes","PK"," ")</f>
        <v xml:space="preserve"> </v>
      </c>
      <c r="F1334" s="20" t="str">
        <f>IF(VLOOKUP(C1334,'Current OBD'!$B$6:$AL$2097,24,0)="Yes","K"," ")</f>
        <v xml:space="preserve"> </v>
      </c>
      <c r="G1334" s="20" t="str">
        <f>IF(VLOOKUP(C1334,'Current OBD'!$B$6:$AL$2097,25,0)="Yes","1"," ")</f>
        <v xml:space="preserve"> </v>
      </c>
      <c r="H1334" s="20" t="str">
        <f>IF(VLOOKUP(C1334,'Current OBD'!$B$6:$AL$2097,26,0)="Yes","2"," ")</f>
        <v xml:space="preserve"> </v>
      </c>
      <c r="I1334" s="20" t="str">
        <f>IF(VLOOKUP(C1334,'Current OBD'!$B$6:$AL$2097,27,0)="Yes","3"," ")</f>
        <v xml:space="preserve"> </v>
      </c>
      <c r="J1334" s="20" t="str">
        <f>IF(VLOOKUP(C1334,'Current OBD'!$B$6:$AL$2097,28,0)="Yes","4"," ")</f>
        <v xml:space="preserve"> </v>
      </c>
      <c r="K1334" s="20" t="str">
        <f>IF(VLOOKUP(C1334,'Current OBD'!$B$6:$AL$2097,29,0)="Yes","5"," ")</f>
        <v xml:space="preserve"> </v>
      </c>
      <c r="L1334" s="20" t="str">
        <f>IF(VLOOKUP(C1334,'Current OBD'!$B$6:$AL$2097,30,0)="Yes","6"," ")</f>
        <v xml:space="preserve"> </v>
      </c>
      <c r="M1334" s="20" t="str">
        <f>IF(VLOOKUP(C1334,'Current OBD'!$B$6:$AL$2097,31,0)="Yes","7"," ")</f>
        <v>7</v>
      </c>
      <c r="N1334" s="20" t="str">
        <f>IF(VLOOKUP(C1334,'Current OBD'!$B$6:$AL$2097,32,0)="Yes","8"," ")</f>
        <v>8</v>
      </c>
      <c r="O1334" s="20" t="str">
        <f>IF(VLOOKUP(C1334,'Current OBD'!$B$6:$AL$2097,33,0)="Yes","9"," ")</f>
        <v>9</v>
      </c>
      <c r="P1334" s="20" t="str">
        <f>IF(VLOOKUP(C1334,'Current OBD'!$B$6:$AL$2097,34,0)="Yes","10"," ")</f>
        <v>10</v>
      </c>
      <c r="Q1334" s="20" t="str">
        <f>IF(VLOOKUP(C1334,'Current OBD'!$B$6:$AL$2097,35,0)="Yes","11"," ")</f>
        <v>11</v>
      </c>
      <c r="R1334" s="20" t="str">
        <f>IF(VLOOKUP(C1334,'Current OBD'!$B$6:$AL$2097,36,0)="Yes","12"," ")</f>
        <v>12</v>
      </c>
      <c r="S1334" s="44">
        <v>184</v>
      </c>
      <c r="T1334" s="44">
        <v>0</v>
      </c>
      <c r="U1334" s="44">
        <v>250</v>
      </c>
      <c r="V1334" s="12">
        <f>S1334/U1334</f>
        <v>0.73599999999999999</v>
      </c>
      <c r="W1334" s="12">
        <f>T1334/U1334</f>
        <v>0</v>
      </c>
      <c r="X1334" s="12">
        <f t="shared" si="120"/>
        <v>0.73599999999999999</v>
      </c>
    </row>
    <row r="1335" spans="1:24">
      <c r="A1335" s="26" t="s">
        <v>157</v>
      </c>
      <c r="B1335" s="26" t="s">
        <v>2923</v>
      </c>
      <c r="C1335" s="10">
        <v>159374</v>
      </c>
      <c r="D1335" s="13" t="s">
        <v>2922</v>
      </c>
      <c r="E1335" s="19"/>
      <c r="F1335" s="19"/>
      <c r="G1335" s="19"/>
      <c r="H1335" s="19"/>
      <c r="I1335" s="19"/>
      <c r="J1335" s="19"/>
      <c r="K1335" s="19"/>
      <c r="L1335" s="19"/>
      <c r="M1335" s="19"/>
      <c r="N1335" s="19"/>
      <c r="O1335" s="19"/>
      <c r="P1335" s="19"/>
      <c r="Q1335" s="19"/>
      <c r="R1335" s="19"/>
      <c r="S1335" s="43">
        <v>231</v>
      </c>
      <c r="T1335" s="43">
        <v>0</v>
      </c>
      <c r="U1335" s="43">
        <v>311</v>
      </c>
      <c r="V1335" s="14"/>
      <c r="W1335" s="14"/>
      <c r="X1335" s="14">
        <f t="shared" si="120"/>
        <v>0.74276527331189712</v>
      </c>
    </row>
    <row r="1336" spans="1:24">
      <c r="A1336" s="17" t="str">
        <f>VLOOKUP(C1336,'Current OBD'!$B$6:$K$2098,4,0)</f>
        <v>Pacific</v>
      </c>
      <c r="B1336" s="17" t="str">
        <f>VLOOKUP(C1336,'Current OBD'!$B$6:$K$2098,3,0)</f>
        <v>25-155</v>
      </c>
      <c r="C1336" s="18">
        <v>663846</v>
      </c>
      <c r="D1336" s="8" t="s">
        <v>2924</v>
      </c>
      <c r="E1336" s="20" t="str">
        <f>IF(VLOOKUP(C1336,'Current OBD'!$B$6:$AL$2097,23,0)="Yes","PK"," ")</f>
        <v xml:space="preserve"> </v>
      </c>
      <c r="F1336" s="20" t="str">
        <f>IF(VLOOKUP(C1336,'Current OBD'!$B$6:$AL$2097,24,0)="Yes","K"," ")</f>
        <v>K</v>
      </c>
      <c r="G1336" s="20" t="str">
        <f>IF(VLOOKUP(C1336,'Current OBD'!$B$6:$AL$2097,25,0)="Yes","1"," ")</f>
        <v>1</v>
      </c>
      <c r="H1336" s="20" t="str">
        <f>IF(VLOOKUP(C1336,'Current OBD'!$B$6:$AL$2097,26,0)="Yes","2"," ")</f>
        <v>2</v>
      </c>
      <c r="I1336" s="20" t="str">
        <f>IF(VLOOKUP(C1336,'Current OBD'!$B$6:$AL$2097,27,0)="Yes","3"," ")</f>
        <v>3</v>
      </c>
      <c r="J1336" s="20" t="str">
        <f>IF(VLOOKUP(C1336,'Current OBD'!$B$6:$AL$2097,28,0)="Yes","4"," ")</f>
        <v>4</v>
      </c>
      <c r="K1336" s="20" t="str">
        <f>IF(VLOOKUP(C1336,'Current OBD'!$B$6:$AL$2097,29,0)="Yes","5"," ")</f>
        <v>5</v>
      </c>
      <c r="L1336" s="20" t="str">
        <f>IF(VLOOKUP(C1336,'Current OBD'!$B$6:$AL$2097,30,0)="Yes","6"," ")</f>
        <v>6</v>
      </c>
      <c r="M1336" s="20" t="str">
        <f>IF(VLOOKUP(C1336,'Current OBD'!$B$6:$AL$2097,31,0)="Yes","7"," ")</f>
        <v>7</v>
      </c>
      <c r="N1336" s="20" t="str">
        <f>IF(VLOOKUP(C1336,'Current OBD'!$B$6:$AL$2097,32,0)="Yes","8"," ")</f>
        <v>8</v>
      </c>
      <c r="O1336" s="20" t="str">
        <f>IF(VLOOKUP(C1336,'Current OBD'!$B$6:$AL$2097,33,0)="Yes","9"," ")</f>
        <v>9</v>
      </c>
      <c r="P1336" s="20" t="str">
        <f>IF(VLOOKUP(C1336,'Current OBD'!$B$6:$AL$2097,34,0)="Yes","10"," ")</f>
        <v>10</v>
      </c>
      <c r="Q1336" s="20" t="str">
        <f>IF(VLOOKUP(C1336,'Current OBD'!$B$6:$AL$2097,35,0)="Yes","11"," ")</f>
        <v>11</v>
      </c>
      <c r="R1336" s="20" t="str">
        <f>IF(VLOOKUP(C1336,'Current OBD'!$B$6:$AL$2097,36,0)="Yes","12"," ")</f>
        <v>12</v>
      </c>
      <c r="S1336" s="44">
        <v>231</v>
      </c>
      <c r="T1336" s="44">
        <v>0</v>
      </c>
      <c r="U1336" s="44">
        <v>311</v>
      </c>
      <c r="V1336" s="12">
        <f>S1336/U1336</f>
        <v>0.74276527331189712</v>
      </c>
      <c r="W1336" s="12">
        <f>T1336/U1336</f>
        <v>0</v>
      </c>
      <c r="X1336" s="12">
        <f t="shared" si="120"/>
        <v>0.74276527331189712</v>
      </c>
    </row>
    <row r="1337" spans="1:24">
      <c r="A1337" s="26" t="s">
        <v>157</v>
      </c>
      <c r="B1337" s="26" t="s">
        <v>5430</v>
      </c>
      <c r="C1337" s="10">
        <v>159403</v>
      </c>
      <c r="D1337" s="13" t="s">
        <v>5429</v>
      </c>
      <c r="E1337" s="19"/>
      <c r="F1337" s="19"/>
      <c r="G1337" s="19"/>
      <c r="H1337" s="19"/>
      <c r="I1337" s="19"/>
      <c r="J1337" s="19"/>
      <c r="K1337" s="19"/>
      <c r="L1337" s="19"/>
      <c r="M1337" s="19"/>
      <c r="N1337" s="19"/>
      <c r="O1337" s="19"/>
      <c r="P1337" s="19"/>
      <c r="Q1337" s="19"/>
      <c r="R1337" s="19"/>
      <c r="S1337" s="43">
        <v>104</v>
      </c>
      <c r="T1337" s="43">
        <v>33</v>
      </c>
      <c r="U1337" s="43">
        <v>371</v>
      </c>
      <c r="V1337" s="14"/>
      <c r="W1337" s="14"/>
      <c r="X1337" s="14">
        <f t="shared" si="120"/>
        <v>0.3692722371967655</v>
      </c>
    </row>
    <row r="1338" spans="1:24">
      <c r="A1338" s="17" t="str">
        <f>VLOOKUP(C1338,'Current OBD'!$B$6:$K$2098,4,0)</f>
        <v>Pacific</v>
      </c>
      <c r="B1338" s="17" t="str">
        <f>VLOOKUP(C1338,'Current OBD'!$B$6:$K$2098,3,0)</f>
        <v>25-160</v>
      </c>
      <c r="C1338" s="18">
        <v>661850</v>
      </c>
      <c r="D1338" s="8" t="s">
        <v>5431</v>
      </c>
      <c r="E1338" s="20" t="str">
        <f>IF(VLOOKUP(C1338,'Current OBD'!$B$6:$AL$2097,23,0)="Yes","PK"," ")</f>
        <v>PK</v>
      </c>
      <c r="F1338" s="20" t="str">
        <f>IF(VLOOKUP(C1338,'Current OBD'!$B$6:$AL$2097,24,0)="Yes","K"," ")</f>
        <v>K</v>
      </c>
      <c r="G1338" s="20" t="str">
        <f>IF(VLOOKUP(C1338,'Current OBD'!$B$6:$AL$2097,25,0)="Yes","1"," ")</f>
        <v>1</v>
      </c>
      <c r="H1338" s="20" t="str">
        <f>IF(VLOOKUP(C1338,'Current OBD'!$B$6:$AL$2097,26,0)="Yes","2"," ")</f>
        <v>2</v>
      </c>
      <c r="I1338" s="20" t="str">
        <f>IF(VLOOKUP(C1338,'Current OBD'!$B$6:$AL$2097,27,0)="Yes","3"," ")</f>
        <v>3</v>
      </c>
      <c r="J1338" s="20" t="str">
        <f>IF(VLOOKUP(C1338,'Current OBD'!$B$6:$AL$2097,28,0)="Yes","4"," ")</f>
        <v>4</v>
      </c>
      <c r="K1338" s="20" t="str">
        <f>IF(VLOOKUP(C1338,'Current OBD'!$B$6:$AL$2097,29,0)="Yes","5"," ")</f>
        <v>5</v>
      </c>
      <c r="L1338" s="20" t="str">
        <f>IF(VLOOKUP(C1338,'Current OBD'!$B$6:$AL$2097,30,0)="Yes","6"," ")</f>
        <v xml:space="preserve"> </v>
      </c>
      <c r="M1338" s="20" t="str">
        <f>IF(VLOOKUP(C1338,'Current OBD'!$B$6:$AL$2097,31,0)="Yes","7"," ")</f>
        <v xml:space="preserve"> </v>
      </c>
      <c r="N1338" s="20" t="str">
        <f>IF(VLOOKUP(C1338,'Current OBD'!$B$6:$AL$2097,32,0)="Yes","8"," ")</f>
        <v xml:space="preserve"> </v>
      </c>
      <c r="O1338" s="20" t="str">
        <f>IF(VLOOKUP(C1338,'Current OBD'!$B$6:$AL$2097,33,0)="Yes","9"," ")</f>
        <v xml:space="preserve"> </v>
      </c>
      <c r="P1338" s="20" t="str">
        <f>IF(VLOOKUP(C1338,'Current OBD'!$B$6:$AL$2097,34,0)="Yes","10"," ")</f>
        <v xml:space="preserve"> </v>
      </c>
      <c r="Q1338" s="20" t="str">
        <f>IF(VLOOKUP(C1338,'Current OBD'!$B$6:$AL$2097,35,0)="Yes","11"," ")</f>
        <v xml:space="preserve"> </v>
      </c>
      <c r="R1338" s="20" t="str">
        <f>IF(VLOOKUP(C1338,'Current OBD'!$B$6:$AL$2097,36,0)="Yes","12"," ")</f>
        <v xml:space="preserve"> </v>
      </c>
      <c r="S1338" s="44">
        <v>49</v>
      </c>
      <c r="T1338" s="44">
        <v>18</v>
      </c>
      <c r="U1338" s="44">
        <v>185</v>
      </c>
      <c r="V1338" s="12">
        <f>S1338/U1338</f>
        <v>0.26486486486486488</v>
      </c>
      <c r="W1338" s="12">
        <f>T1338/U1338</f>
        <v>9.7297297297297303E-2</v>
      </c>
      <c r="X1338" s="12">
        <f t="shared" si="120"/>
        <v>0.36216216216216218</v>
      </c>
    </row>
    <row r="1339" spans="1:24">
      <c r="A1339" s="17" t="str">
        <f>VLOOKUP(C1339,'Current OBD'!$B$6:$K$2098,4,0)</f>
        <v>Pacific</v>
      </c>
      <c r="B1339" s="17" t="str">
        <f>VLOOKUP(C1339,'Current OBD'!$B$6:$K$2098,3,0)</f>
        <v>25-160</v>
      </c>
      <c r="C1339" s="18">
        <v>661852</v>
      </c>
      <c r="D1339" s="8" t="s">
        <v>5433</v>
      </c>
      <c r="E1339" s="20" t="str">
        <f>IF(VLOOKUP(C1339,'Current OBD'!$B$6:$AL$2097,23,0)="Yes","PK"," ")</f>
        <v xml:space="preserve"> </v>
      </c>
      <c r="F1339" s="20" t="str">
        <f>IF(VLOOKUP(C1339,'Current OBD'!$B$6:$AL$2097,24,0)="Yes","K"," ")</f>
        <v xml:space="preserve"> </v>
      </c>
      <c r="G1339" s="20" t="str">
        <f>IF(VLOOKUP(C1339,'Current OBD'!$B$6:$AL$2097,25,0)="Yes","1"," ")</f>
        <v xml:space="preserve"> </v>
      </c>
      <c r="H1339" s="20" t="str">
        <f>IF(VLOOKUP(C1339,'Current OBD'!$B$6:$AL$2097,26,0)="Yes","2"," ")</f>
        <v xml:space="preserve"> </v>
      </c>
      <c r="I1339" s="20" t="str">
        <f>IF(VLOOKUP(C1339,'Current OBD'!$B$6:$AL$2097,27,0)="Yes","3"," ")</f>
        <v xml:space="preserve"> </v>
      </c>
      <c r="J1339" s="20" t="str">
        <f>IF(VLOOKUP(C1339,'Current OBD'!$B$6:$AL$2097,28,0)="Yes","4"," ")</f>
        <v xml:space="preserve"> </v>
      </c>
      <c r="K1339" s="20" t="str">
        <f>IF(VLOOKUP(C1339,'Current OBD'!$B$6:$AL$2097,29,0)="Yes","5"," ")</f>
        <v xml:space="preserve"> </v>
      </c>
      <c r="L1339" s="20" t="str">
        <f>IF(VLOOKUP(C1339,'Current OBD'!$B$6:$AL$2097,30,0)="Yes","6"," ")</f>
        <v>6</v>
      </c>
      <c r="M1339" s="20" t="str">
        <f>IF(VLOOKUP(C1339,'Current OBD'!$B$6:$AL$2097,31,0)="Yes","7"," ")</f>
        <v>7</v>
      </c>
      <c r="N1339" s="20" t="str">
        <f>IF(VLOOKUP(C1339,'Current OBD'!$B$6:$AL$2097,32,0)="Yes","8"," ")</f>
        <v>8</v>
      </c>
      <c r="O1339" s="20" t="str">
        <f>IF(VLOOKUP(C1339,'Current OBD'!$B$6:$AL$2097,33,0)="Yes","9"," ")</f>
        <v>9</v>
      </c>
      <c r="P1339" s="20" t="str">
        <f>IF(VLOOKUP(C1339,'Current OBD'!$B$6:$AL$2097,34,0)="Yes","10"," ")</f>
        <v>10</v>
      </c>
      <c r="Q1339" s="20" t="str">
        <f>IF(VLOOKUP(C1339,'Current OBD'!$B$6:$AL$2097,35,0)="Yes","11"," ")</f>
        <v>11</v>
      </c>
      <c r="R1339" s="20" t="str">
        <f>IF(VLOOKUP(C1339,'Current OBD'!$B$6:$AL$2097,36,0)="Yes","12"," ")</f>
        <v>12</v>
      </c>
      <c r="S1339" s="44">
        <v>55</v>
      </c>
      <c r="T1339" s="44">
        <v>15</v>
      </c>
      <c r="U1339" s="44">
        <v>186</v>
      </c>
      <c r="V1339" s="12">
        <f>S1339/U1339</f>
        <v>0.29569892473118281</v>
      </c>
      <c r="W1339" s="12">
        <f>T1339/U1339</f>
        <v>8.0645161290322578E-2</v>
      </c>
      <c r="X1339" s="12">
        <f t="shared" si="120"/>
        <v>0.37634408602150538</v>
      </c>
    </row>
    <row r="1340" spans="1:24">
      <c r="A1340" s="26" t="s">
        <v>157</v>
      </c>
      <c r="B1340" s="26" t="s">
        <v>3051</v>
      </c>
      <c r="C1340" s="10">
        <v>159338</v>
      </c>
      <c r="D1340" s="13" t="s">
        <v>3050</v>
      </c>
      <c r="E1340" s="19"/>
      <c r="F1340" s="19"/>
      <c r="G1340" s="19"/>
      <c r="H1340" s="19"/>
      <c r="I1340" s="19"/>
      <c r="J1340" s="19"/>
      <c r="K1340" s="19"/>
      <c r="L1340" s="19"/>
      <c r="M1340" s="19"/>
      <c r="N1340" s="19"/>
      <c r="O1340" s="19"/>
      <c r="P1340" s="19"/>
      <c r="Q1340" s="19"/>
      <c r="R1340" s="19"/>
      <c r="S1340" s="43">
        <v>52</v>
      </c>
      <c r="T1340" s="43">
        <v>0</v>
      </c>
      <c r="U1340" s="43">
        <v>63</v>
      </c>
      <c r="V1340" s="14"/>
      <c r="W1340" s="14"/>
      <c r="X1340" s="14">
        <f t="shared" si="120"/>
        <v>0.82539682539682535</v>
      </c>
    </row>
    <row r="1341" spans="1:24">
      <c r="A1341" s="17" t="str">
        <f>VLOOKUP(C1341,'Current OBD'!$B$6:$K$2098,4,0)</f>
        <v>Pacific</v>
      </c>
      <c r="B1341" s="17" t="str">
        <f>VLOOKUP(C1341,'Current OBD'!$B$6:$K$2098,3,0)</f>
        <v>25-200</v>
      </c>
      <c r="C1341" s="18">
        <v>663152</v>
      </c>
      <c r="D1341" s="8" t="s">
        <v>3052</v>
      </c>
      <c r="E1341" s="20" t="str">
        <f>IF(VLOOKUP(C1341,'Current OBD'!$B$6:$AL$2097,23,0)="Yes","PK"," ")</f>
        <v>PK</v>
      </c>
      <c r="F1341" s="20" t="str">
        <f>IF(VLOOKUP(C1341,'Current OBD'!$B$6:$AL$2097,24,0)="Yes","K"," ")</f>
        <v>K</v>
      </c>
      <c r="G1341" s="20" t="str">
        <f>IF(VLOOKUP(C1341,'Current OBD'!$B$6:$AL$2097,25,0)="Yes","1"," ")</f>
        <v>1</v>
      </c>
      <c r="H1341" s="20" t="str">
        <f>IF(VLOOKUP(C1341,'Current OBD'!$B$6:$AL$2097,26,0)="Yes","2"," ")</f>
        <v>2</v>
      </c>
      <c r="I1341" s="20" t="str">
        <f>IF(VLOOKUP(C1341,'Current OBD'!$B$6:$AL$2097,27,0)="Yes","3"," ")</f>
        <v>3</v>
      </c>
      <c r="J1341" s="20" t="str">
        <f>IF(VLOOKUP(C1341,'Current OBD'!$B$6:$AL$2097,28,0)="Yes","4"," ")</f>
        <v>4</v>
      </c>
      <c r="K1341" s="20" t="str">
        <f>IF(VLOOKUP(C1341,'Current OBD'!$B$6:$AL$2097,29,0)="Yes","5"," ")</f>
        <v>5</v>
      </c>
      <c r="L1341" s="20" t="str">
        <f>IF(VLOOKUP(C1341,'Current OBD'!$B$6:$AL$2097,30,0)="Yes","6"," ")</f>
        <v>6</v>
      </c>
      <c r="M1341" s="20" t="str">
        <f>IF(VLOOKUP(C1341,'Current OBD'!$B$6:$AL$2097,31,0)="Yes","7"," ")</f>
        <v>7</v>
      </c>
      <c r="N1341" s="20" t="str">
        <f>IF(VLOOKUP(C1341,'Current OBD'!$B$6:$AL$2097,32,0)="Yes","8"," ")</f>
        <v>8</v>
      </c>
      <c r="O1341" s="20" t="str">
        <f>IF(VLOOKUP(C1341,'Current OBD'!$B$6:$AL$2097,33,0)="Yes","9"," ")</f>
        <v>9</v>
      </c>
      <c r="P1341" s="20" t="str">
        <f>IF(VLOOKUP(C1341,'Current OBD'!$B$6:$AL$2097,34,0)="Yes","10"," ")</f>
        <v>10</v>
      </c>
      <c r="Q1341" s="20" t="str">
        <f>IF(VLOOKUP(C1341,'Current OBD'!$B$6:$AL$2097,35,0)="Yes","11"," ")</f>
        <v>11</v>
      </c>
      <c r="R1341" s="20" t="str">
        <f>IF(VLOOKUP(C1341,'Current OBD'!$B$6:$AL$2097,36,0)="Yes","12"," ")</f>
        <v>12</v>
      </c>
      <c r="S1341" s="44">
        <v>52</v>
      </c>
      <c r="T1341" s="44">
        <v>0</v>
      </c>
      <c r="U1341" s="44">
        <v>63</v>
      </c>
      <c r="V1341" s="12">
        <f>S1341/U1341</f>
        <v>0.82539682539682535</v>
      </c>
      <c r="W1341" s="12">
        <f>T1341/U1341</f>
        <v>0</v>
      </c>
      <c r="X1341" s="12">
        <f t="shared" si="120"/>
        <v>0.82539682539682535</v>
      </c>
    </row>
    <row r="1342" spans="1:24">
      <c r="A1342" s="26" t="s">
        <v>1045</v>
      </c>
      <c r="B1342" s="26" t="s">
        <v>2938</v>
      </c>
      <c r="C1342" s="10">
        <v>159421</v>
      </c>
      <c r="D1342" s="13" t="s">
        <v>2937</v>
      </c>
      <c r="E1342" s="19"/>
      <c r="F1342" s="19"/>
      <c r="G1342" s="19"/>
      <c r="H1342" s="19"/>
      <c r="I1342" s="19"/>
      <c r="J1342" s="19"/>
      <c r="K1342" s="19"/>
      <c r="L1342" s="19"/>
      <c r="M1342" s="19"/>
      <c r="N1342" s="19"/>
      <c r="O1342" s="19"/>
      <c r="P1342" s="19"/>
      <c r="Q1342" s="19"/>
      <c r="R1342" s="19"/>
      <c r="S1342" s="43">
        <v>770</v>
      </c>
      <c r="T1342" s="43">
        <v>0</v>
      </c>
      <c r="U1342" s="43">
        <v>1008</v>
      </c>
      <c r="V1342" s="14"/>
      <c r="W1342" s="14"/>
      <c r="X1342" s="14">
        <f t="shared" si="120"/>
        <v>0.76388888888888884</v>
      </c>
    </row>
    <row r="1343" spans="1:24">
      <c r="A1343" s="17" t="str">
        <f>VLOOKUP(C1343,'Current OBD'!$B$6:$K$2098,4,0)</f>
        <v>Pend Oreille</v>
      </c>
      <c r="B1343" s="17" t="str">
        <f>VLOOKUP(C1343,'Current OBD'!$B$6:$K$2098,3,0)</f>
        <v>26-056</v>
      </c>
      <c r="C1343" s="18">
        <v>663364</v>
      </c>
      <c r="D1343" s="8" t="s">
        <v>2939</v>
      </c>
      <c r="E1343" s="20" t="str">
        <f>IF(VLOOKUP(C1343,'Current OBD'!$B$6:$AL$2097,23,0)="Yes","PK"," ")</f>
        <v xml:space="preserve"> </v>
      </c>
      <c r="F1343" s="20" t="str">
        <f>IF(VLOOKUP(C1343,'Current OBD'!$B$6:$AL$2097,24,0)="Yes","K"," ")</f>
        <v xml:space="preserve"> </v>
      </c>
      <c r="G1343" s="20" t="str">
        <f>IF(VLOOKUP(C1343,'Current OBD'!$B$6:$AL$2097,25,0)="Yes","1"," ")</f>
        <v xml:space="preserve"> </v>
      </c>
      <c r="H1343" s="20" t="str">
        <f>IF(VLOOKUP(C1343,'Current OBD'!$B$6:$AL$2097,26,0)="Yes","2"," ")</f>
        <v xml:space="preserve"> </v>
      </c>
      <c r="I1343" s="20" t="str">
        <f>IF(VLOOKUP(C1343,'Current OBD'!$B$6:$AL$2097,27,0)="Yes","3"," ")</f>
        <v xml:space="preserve"> </v>
      </c>
      <c r="J1343" s="20" t="str">
        <f>IF(VLOOKUP(C1343,'Current OBD'!$B$6:$AL$2097,28,0)="Yes","4"," ")</f>
        <v xml:space="preserve"> </v>
      </c>
      <c r="K1343" s="20" t="str">
        <f>IF(VLOOKUP(C1343,'Current OBD'!$B$6:$AL$2097,29,0)="Yes","5"," ")</f>
        <v xml:space="preserve"> </v>
      </c>
      <c r="L1343" s="20" t="str">
        <f>IF(VLOOKUP(C1343,'Current OBD'!$B$6:$AL$2097,30,0)="Yes","6"," ")</f>
        <v xml:space="preserve"> </v>
      </c>
      <c r="M1343" s="20" t="str">
        <f>IF(VLOOKUP(C1343,'Current OBD'!$B$6:$AL$2097,31,0)="Yes","7"," ")</f>
        <v xml:space="preserve"> </v>
      </c>
      <c r="N1343" s="20" t="str">
        <f>IF(VLOOKUP(C1343,'Current OBD'!$B$6:$AL$2097,32,0)="Yes","8"," ")</f>
        <v xml:space="preserve"> </v>
      </c>
      <c r="O1343" s="20" t="str">
        <f>IF(VLOOKUP(C1343,'Current OBD'!$B$6:$AL$2097,33,0)="Yes","9"," ")</f>
        <v>9</v>
      </c>
      <c r="P1343" s="20" t="str">
        <f>IF(VLOOKUP(C1343,'Current OBD'!$B$6:$AL$2097,34,0)="Yes","10"," ")</f>
        <v>10</v>
      </c>
      <c r="Q1343" s="20" t="str">
        <f>IF(VLOOKUP(C1343,'Current OBD'!$B$6:$AL$2097,35,0)="Yes","11"," ")</f>
        <v>11</v>
      </c>
      <c r="R1343" s="20" t="str">
        <f>IF(VLOOKUP(C1343,'Current OBD'!$B$6:$AL$2097,36,0)="Yes","12"," ")</f>
        <v>12</v>
      </c>
      <c r="S1343" s="44">
        <v>228</v>
      </c>
      <c r="T1343" s="44">
        <v>0</v>
      </c>
      <c r="U1343" s="44">
        <v>341</v>
      </c>
      <c r="V1343" s="12">
        <f>S1343/U1343</f>
        <v>0.66862170087976536</v>
      </c>
      <c r="W1343" s="12">
        <f>T1343/U1343</f>
        <v>0</v>
      </c>
      <c r="X1343" s="12">
        <f t="shared" si="120"/>
        <v>0.66862170087976536</v>
      </c>
    </row>
    <row r="1344" spans="1:24">
      <c r="A1344" s="17" t="s">
        <v>1045</v>
      </c>
      <c r="B1344" s="17" t="str">
        <f>VLOOKUP(C1344,'Current OBD'!$B$6:$K$2098,3,0)</f>
        <v>26-056</v>
      </c>
      <c r="C1344" s="18">
        <v>659147</v>
      </c>
      <c r="D1344" s="8" t="s">
        <v>2943</v>
      </c>
      <c r="E1344" s="20" t="str">
        <f>IF(VLOOKUP(C1344,'Current OBD'!$B$6:$AL$2097,23,0)="Yes","PK"," ")</f>
        <v xml:space="preserve"> </v>
      </c>
      <c r="F1344" s="20" t="str">
        <f>IF(VLOOKUP(C1344,'Current OBD'!$B$6:$AL$2097,24,0)="Yes","K"," ")</f>
        <v xml:space="preserve"> </v>
      </c>
      <c r="G1344" s="20" t="str">
        <f>IF(VLOOKUP(C1344,'Current OBD'!$B$6:$AL$2097,25,0)="Yes","1"," ")</f>
        <v xml:space="preserve"> </v>
      </c>
      <c r="H1344" s="20" t="str">
        <f>IF(VLOOKUP(C1344,'Current OBD'!$B$6:$AL$2097,26,0)="Yes","2"," ")</f>
        <v xml:space="preserve"> </v>
      </c>
      <c r="I1344" s="20" t="str">
        <f>IF(VLOOKUP(C1344,'Current OBD'!$B$6:$AL$2097,27,0)="Yes","3"," ")</f>
        <v xml:space="preserve"> </v>
      </c>
      <c r="J1344" s="20" t="str">
        <f>IF(VLOOKUP(C1344,'Current OBD'!$B$6:$AL$2097,28,0)="Yes","4"," ")</f>
        <v xml:space="preserve"> </v>
      </c>
      <c r="K1344" s="20" t="str">
        <f>IF(VLOOKUP(C1344,'Current OBD'!$B$6:$AL$2097,29,0)="Yes","5"," ")</f>
        <v>5</v>
      </c>
      <c r="L1344" s="20" t="str">
        <f>IF(VLOOKUP(C1344,'Current OBD'!$B$6:$AL$2097,30,0)="Yes","6"," ")</f>
        <v>6</v>
      </c>
      <c r="M1344" s="20" t="str">
        <f>IF(VLOOKUP(C1344,'Current OBD'!$B$6:$AL$2097,31,0)="Yes","7"," ")</f>
        <v>7</v>
      </c>
      <c r="N1344" s="20" t="str">
        <f>IF(VLOOKUP(C1344,'Current OBD'!$B$6:$AL$2097,32,0)="Yes","8"," ")</f>
        <v>8</v>
      </c>
      <c r="O1344" s="20" t="str">
        <f>IF(VLOOKUP(C1344,'Current OBD'!$B$6:$AL$2097,33,0)="Yes","9"," ")</f>
        <v xml:space="preserve"> </v>
      </c>
      <c r="P1344" s="20" t="str">
        <f>IF(VLOOKUP(C1344,'Current OBD'!$B$6:$AL$2097,34,0)="Yes","10"," ")</f>
        <v xml:space="preserve"> </v>
      </c>
      <c r="Q1344" s="20" t="str">
        <f>IF(VLOOKUP(C1344,'Current OBD'!$B$6:$AL$2097,35,0)="Yes","11"," ")</f>
        <v xml:space="preserve"> </v>
      </c>
      <c r="R1344" s="20" t="str">
        <f>IF(VLOOKUP(C1344,'Current OBD'!$B$6:$AL$2097,36,0)="Yes","12"," ")</f>
        <v xml:space="preserve"> </v>
      </c>
      <c r="S1344" s="44">
        <v>243</v>
      </c>
      <c r="T1344" s="44">
        <v>0</v>
      </c>
      <c r="U1344" s="44">
        <v>297</v>
      </c>
      <c r="V1344" s="12">
        <f>S1344/U1344</f>
        <v>0.81818181818181823</v>
      </c>
      <c r="W1344" s="12">
        <f>T1344/U1344</f>
        <v>0</v>
      </c>
      <c r="X1344" s="12">
        <f t="shared" si="120"/>
        <v>0.81818181818181823</v>
      </c>
    </row>
    <row r="1345" spans="1:24">
      <c r="A1345" s="17" t="str">
        <f>VLOOKUP(C1345,'Current OBD'!$B$6:$K$2098,4,0)</f>
        <v>Pend Oreille</v>
      </c>
      <c r="B1345" s="17" t="str">
        <f>VLOOKUP(C1345,'Current OBD'!$B$6:$K$2098,3,0)</f>
        <v>26-056</v>
      </c>
      <c r="C1345" s="18">
        <v>663366</v>
      </c>
      <c r="D1345" s="8" t="s">
        <v>2944</v>
      </c>
      <c r="E1345" s="20" t="str">
        <f>IF(VLOOKUP(C1345,'Current OBD'!$B$6:$AL$2097,23,0)="Yes","PK"," ")</f>
        <v>PK</v>
      </c>
      <c r="F1345" s="20" t="str">
        <f>IF(VLOOKUP(C1345,'Current OBD'!$B$6:$AL$2097,24,0)="Yes","K"," ")</f>
        <v>K</v>
      </c>
      <c r="G1345" s="20" t="str">
        <f>IF(VLOOKUP(C1345,'Current OBD'!$B$6:$AL$2097,25,0)="Yes","1"," ")</f>
        <v>1</v>
      </c>
      <c r="H1345" s="20" t="str">
        <f>IF(VLOOKUP(C1345,'Current OBD'!$B$6:$AL$2097,26,0)="Yes","2"," ")</f>
        <v>2</v>
      </c>
      <c r="I1345" s="20" t="str">
        <f>IF(VLOOKUP(C1345,'Current OBD'!$B$6:$AL$2097,27,0)="Yes","3"," ")</f>
        <v>3</v>
      </c>
      <c r="J1345" s="20" t="str">
        <f>IF(VLOOKUP(C1345,'Current OBD'!$B$6:$AL$2097,28,0)="Yes","4"," ")</f>
        <v>4</v>
      </c>
      <c r="K1345" s="20" t="str">
        <f>IF(VLOOKUP(C1345,'Current OBD'!$B$6:$AL$2097,29,0)="Yes","5"," ")</f>
        <v xml:space="preserve"> </v>
      </c>
      <c r="L1345" s="20" t="str">
        <f>IF(VLOOKUP(C1345,'Current OBD'!$B$6:$AL$2097,30,0)="Yes","6"," ")</f>
        <v xml:space="preserve"> </v>
      </c>
      <c r="M1345" s="20" t="str">
        <f>IF(VLOOKUP(C1345,'Current OBD'!$B$6:$AL$2097,31,0)="Yes","7"," ")</f>
        <v xml:space="preserve"> </v>
      </c>
      <c r="N1345" s="20" t="str">
        <f>IF(VLOOKUP(C1345,'Current OBD'!$B$6:$AL$2097,32,0)="Yes","8"," ")</f>
        <v xml:space="preserve"> </v>
      </c>
      <c r="O1345" s="20" t="str">
        <f>IF(VLOOKUP(C1345,'Current OBD'!$B$6:$AL$2097,33,0)="Yes","9"," ")</f>
        <v xml:space="preserve"> </v>
      </c>
      <c r="P1345" s="20" t="str">
        <f>IF(VLOOKUP(C1345,'Current OBD'!$B$6:$AL$2097,34,0)="Yes","10"," ")</f>
        <v xml:space="preserve"> </v>
      </c>
      <c r="Q1345" s="20" t="str">
        <f>IF(VLOOKUP(C1345,'Current OBD'!$B$6:$AL$2097,35,0)="Yes","11"," ")</f>
        <v xml:space="preserve"> </v>
      </c>
      <c r="R1345" s="20" t="str">
        <f>IF(VLOOKUP(C1345,'Current OBD'!$B$6:$AL$2097,36,0)="Yes","12"," ")</f>
        <v xml:space="preserve"> </v>
      </c>
      <c r="S1345" s="44">
        <v>299</v>
      </c>
      <c r="T1345" s="44">
        <v>0</v>
      </c>
      <c r="U1345" s="44">
        <v>370</v>
      </c>
      <c r="V1345" s="12">
        <f>S1345/U1345</f>
        <v>0.80810810810810807</v>
      </c>
      <c r="W1345" s="12">
        <f>T1345/U1345</f>
        <v>0</v>
      </c>
      <c r="X1345" s="12">
        <f t="shared" ref="X1345:X1408" si="121">(S1345+T1345)/U1345</f>
        <v>0.80810810810810807</v>
      </c>
    </row>
    <row r="1346" spans="1:24">
      <c r="A1346" s="26" t="s">
        <v>1045</v>
      </c>
      <c r="B1346" s="26" t="s">
        <v>1040</v>
      </c>
      <c r="C1346" s="10">
        <v>159353</v>
      </c>
      <c r="D1346" s="13" t="s">
        <v>1039</v>
      </c>
      <c r="E1346" s="19"/>
      <c r="F1346" s="19"/>
      <c r="G1346" s="19"/>
      <c r="H1346" s="19"/>
      <c r="I1346" s="19"/>
      <c r="J1346" s="19"/>
      <c r="K1346" s="19"/>
      <c r="L1346" s="19"/>
      <c r="M1346" s="19"/>
      <c r="N1346" s="19"/>
      <c r="O1346" s="19"/>
      <c r="P1346" s="19"/>
      <c r="Q1346" s="19"/>
      <c r="R1346" s="19"/>
      <c r="S1346" s="43">
        <v>239</v>
      </c>
      <c r="T1346" s="43">
        <v>0</v>
      </c>
      <c r="U1346" s="43">
        <v>284</v>
      </c>
      <c r="V1346" s="14"/>
      <c r="W1346" s="14"/>
      <c r="X1346" s="14">
        <f t="shared" si="121"/>
        <v>0.84154929577464788</v>
      </c>
    </row>
    <row r="1347" spans="1:24">
      <c r="A1347" s="17" t="s">
        <v>1045</v>
      </c>
      <c r="B1347" s="17" t="str">
        <f>VLOOKUP(C1347,'Current OBD'!$B$6:$K$2098,3,0)</f>
        <v>26-059</v>
      </c>
      <c r="C1347" s="18">
        <v>661856</v>
      </c>
      <c r="D1347" s="8" t="s">
        <v>1041</v>
      </c>
      <c r="E1347" s="20" t="str">
        <f>IF(VLOOKUP(C1347,'Current OBD'!$B$6:$AL$2097,23,0)="Yes","PK"," ")</f>
        <v>PK</v>
      </c>
      <c r="F1347" s="20" t="str">
        <f>IF(VLOOKUP(C1347,'Current OBD'!$B$6:$AL$2097,24,0)="Yes","K"," ")</f>
        <v>K</v>
      </c>
      <c r="G1347" s="20" t="str">
        <f>IF(VLOOKUP(C1347,'Current OBD'!$B$6:$AL$2097,25,0)="Yes","1"," ")</f>
        <v>1</v>
      </c>
      <c r="H1347" s="20" t="str">
        <f>IF(VLOOKUP(C1347,'Current OBD'!$B$6:$AL$2097,26,0)="Yes","2"," ")</f>
        <v>2</v>
      </c>
      <c r="I1347" s="20" t="str">
        <f>IF(VLOOKUP(C1347,'Current OBD'!$B$6:$AL$2097,27,0)="Yes","3"," ")</f>
        <v>3</v>
      </c>
      <c r="J1347" s="20" t="str">
        <f>IF(VLOOKUP(C1347,'Current OBD'!$B$6:$AL$2097,28,0)="Yes","4"," ")</f>
        <v>4</v>
      </c>
      <c r="K1347" s="20" t="str">
        <f>IF(VLOOKUP(C1347,'Current OBD'!$B$6:$AL$2097,29,0)="Yes","5"," ")</f>
        <v>5</v>
      </c>
      <c r="L1347" s="20" t="str">
        <f>IF(VLOOKUP(C1347,'Current OBD'!$B$6:$AL$2097,30,0)="Yes","6"," ")</f>
        <v xml:space="preserve"> </v>
      </c>
      <c r="M1347" s="20" t="str">
        <f>IF(VLOOKUP(C1347,'Current OBD'!$B$6:$AL$2097,31,0)="Yes","7"," ")</f>
        <v xml:space="preserve"> </v>
      </c>
      <c r="N1347" s="20" t="str">
        <f>IF(VLOOKUP(C1347,'Current OBD'!$B$6:$AL$2097,32,0)="Yes","8"," ")</f>
        <v xml:space="preserve"> </v>
      </c>
      <c r="O1347" s="20" t="str">
        <f>IF(VLOOKUP(C1347,'Current OBD'!$B$6:$AL$2097,33,0)="Yes","9"," ")</f>
        <v xml:space="preserve"> </v>
      </c>
      <c r="P1347" s="20" t="str">
        <f>IF(VLOOKUP(C1347,'Current OBD'!$B$6:$AL$2097,34,0)="Yes","10"," ")</f>
        <v xml:space="preserve"> </v>
      </c>
      <c r="Q1347" s="20" t="str">
        <f>IF(VLOOKUP(C1347,'Current OBD'!$B$6:$AL$2097,35,0)="Yes","11"," ")</f>
        <v xml:space="preserve"> </v>
      </c>
      <c r="R1347" s="20" t="str">
        <f>IF(VLOOKUP(C1347,'Current OBD'!$B$6:$AL$2097,36,0)="Yes","12"," ")</f>
        <v xml:space="preserve"> </v>
      </c>
      <c r="S1347" s="44">
        <v>84</v>
      </c>
      <c r="T1347" s="44">
        <v>0</v>
      </c>
      <c r="U1347" s="44">
        <v>114</v>
      </c>
      <c r="V1347" s="12">
        <f>S1347/U1347</f>
        <v>0.73684210526315785</v>
      </c>
      <c r="W1347" s="12">
        <f>T1347/U1347</f>
        <v>0</v>
      </c>
      <c r="X1347" s="12">
        <f t="shared" si="121"/>
        <v>0.73684210526315785</v>
      </c>
    </row>
    <row r="1348" spans="1:24">
      <c r="A1348" s="17" t="str">
        <f>VLOOKUP(C1348,'Current OBD'!$B$6:$K$2098,4,0)</f>
        <v>Pend Oreille</v>
      </c>
      <c r="B1348" s="17" t="str">
        <f>VLOOKUP(C1348,'Current OBD'!$B$6:$K$2098,3,0)</f>
        <v>26-059</v>
      </c>
      <c r="C1348" s="18">
        <v>661858</v>
      </c>
      <c r="D1348" s="8" t="s">
        <v>1046</v>
      </c>
      <c r="E1348" s="20" t="str">
        <f>IF(VLOOKUP(C1348,'Current OBD'!$B$6:$AL$2097,23,0)="Yes","PK"," ")</f>
        <v xml:space="preserve"> </v>
      </c>
      <c r="F1348" s="20" t="str">
        <f>IF(VLOOKUP(C1348,'Current OBD'!$B$6:$AL$2097,24,0)="Yes","K"," ")</f>
        <v xml:space="preserve"> </v>
      </c>
      <c r="G1348" s="20" t="str">
        <f>IF(VLOOKUP(C1348,'Current OBD'!$B$6:$AL$2097,25,0)="Yes","1"," ")</f>
        <v xml:space="preserve"> </v>
      </c>
      <c r="H1348" s="20" t="str">
        <f>IF(VLOOKUP(C1348,'Current OBD'!$B$6:$AL$2097,26,0)="Yes","2"," ")</f>
        <v xml:space="preserve"> </v>
      </c>
      <c r="I1348" s="20" t="str">
        <f>IF(VLOOKUP(C1348,'Current OBD'!$B$6:$AL$2097,27,0)="Yes","3"," ")</f>
        <v xml:space="preserve"> </v>
      </c>
      <c r="J1348" s="20" t="str">
        <f>IF(VLOOKUP(C1348,'Current OBD'!$B$6:$AL$2097,28,0)="Yes","4"," ")</f>
        <v xml:space="preserve"> </v>
      </c>
      <c r="K1348" s="20" t="str">
        <f>IF(VLOOKUP(C1348,'Current OBD'!$B$6:$AL$2097,29,0)="Yes","5"," ")</f>
        <v xml:space="preserve"> </v>
      </c>
      <c r="L1348" s="20" t="str">
        <f>IF(VLOOKUP(C1348,'Current OBD'!$B$6:$AL$2097,30,0)="Yes","6"," ")</f>
        <v>6</v>
      </c>
      <c r="M1348" s="20" t="str">
        <f>IF(VLOOKUP(C1348,'Current OBD'!$B$6:$AL$2097,31,0)="Yes","7"," ")</f>
        <v>7</v>
      </c>
      <c r="N1348" s="20" t="str">
        <f>IF(VLOOKUP(C1348,'Current OBD'!$B$6:$AL$2097,32,0)="Yes","8"," ")</f>
        <v>8</v>
      </c>
      <c r="O1348" s="20" t="str">
        <f>IF(VLOOKUP(C1348,'Current OBD'!$B$6:$AL$2097,33,0)="Yes","9"," ")</f>
        <v>9</v>
      </c>
      <c r="P1348" s="20" t="str">
        <f>IF(VLOOKUP(C1348,'Current OBD'!$B$6:$AL$2097,34,0)="Yes","10"," ")</f>
        <v>10</v>
      </c>
      <c r="Q1348" s="20" t="str">
        <f>IF(VLOOKUP(C1348,'Current OBD'!$B$6:$AL$2097,35,0)="Yes","11"," ")</f>
        <v>11</v>
      </c>
      <c r="R1348" s="20" t="str">
        <f>IF(VLOOKUP(C1348,'Current OBD'!$B$6:$AL$2097,36,0)="Yes","12"," ")</f>
        <v>12</v>
      </c>
      <c r="S1348" s="44">
        <v>119</v>
      </c>
      <c r="T1348" s="44">
        <v>0</v>
      </c>
      <c r="U1348" s="44">
        <v>130</v>
      </c>
      <c r="V1348" s="12">
        <f>S1348/U1348</f>
        <v>0.91538461538461535</v>
      </c>
      <c r="W1348" s="12">
        <f>T1348/U1348</f>
        <v>0</v>
      </c>
      <c r="X1348" s="12">
        <f t="shared" si="121"/>
        <v>0.91538461538461535</v>
      </c>
    </row>
    <row r="1349" spans="1:24">
      <c r="A1349" s="17" t="str">
        <f>VLOOKUP(C1349,'Current OBD'!$B$6:$K$2098,4,0)</f>
        <v>Pend Oreille</v>
      </c>
      <c r="B1349" s="17" t="str">
        <f>VLOOKUP(C1349,'Current OBD'!$B$6:$K$2098,3,0)</f>
        <v>26-059</v>
      </c>
      <c r="C1349" s="18">
        <v>685349</v>
      </c>
      <c r="D1349" s="8" t="s">
        <v>1048</v>
      </c>
      <c r="E1349" s="20" t="str">
        <f>IF(VLOOKUP(C1349,'Current OBD'!$B$6:$AL$2097,23,0)="Yes","PK"," ")</f>
        <v xml:space="preserve"> </v>
      </c>
      <c r="F1349" s="20" t="str">
        <f>IF(VLOOKUP(C1349,'Current OBD'!$B$6:$AL$2097,24,0)="Yes","K"," ")</f>
        <v>K</v>
      </c>
      <c r="G1349" s="20" t="str">
        <f>IF(VLOOKUP(C1349,'Current OBD'!$B$6:$AL$2097,25,0)="Yes","1"," ")</f>
        <v>1</v>
      </c>
      <c r="H1349" s="20" t="str">
        <f>IF(VLOOKUP(C1349,'Current OBD'!$B$6:$AL$2097,26,0)="Yes","2"," ")</f>
        <v>2</v>
      </c>
      <c r="I1349" s="20" t="str">
        <f>IF(VLOOKUP(C1349,'Current OBD'!$B$6:$AL$2097,27,0)="Yes","3"," ")</f>
        <v>3</v>
      </c>
      <c r="J1349" s="20" t="str">
        <f>IF(VLOOKUP(C1349,'Current OBD'!$B$6:$AL$2097,28,0)="Yes","4"," ")</f>
        <v>4</v>
      </c>
      <c r="K1349" s="20" t="str">
        <f>IF(VLOOKUP(C1349,'Current OBD'!$B$6:$AL$2097,29,0)="Yes","5"," ")</f>
        <v>5</v>
      </c>
      <c r="L1349" s="20" t="str">
        <f>IF(VLOOKUP(C1349,'Current OBD'!$B$6:$AL$2097,30,0)="Yes","6"," ")</f>
        <v>6</v>
      </c>
      <c r="M1349" s="20" t="str">
        <f>IF(VLOOKUP(C1349,'Current OBD'!$B$6:$AL$2097,31,0)="Yes","7"," ")</f>
        <v>7</v>
      </c>
      <c r="N1349" s="20" t="str">
        <f>IF(VLOOKUP(C1349,'Current OBD'!$B$6:$AL$2097,32,0)="Yes","8"," ")</f>
        <v>8</v>
      </c>
      <c r="O1349" s="20" t="str">
        <f>IF(VLOOKUP(C1349,'Current OBD'!$B$6:$AL$2097,33,0)="Yes","9"," ")</f>
        <v xml:space="preserve"> </v>
      </c>
      <c r="P1349" s="20" t="str">
        <f>IF(VLOOKUP(C1349,'Current OBD'!$B$6:$AL$2097,34,0)="Yes","10"," ")</f>
        <v xml:space="preserve"> </v>
      </c>
      <c r="Q1349" s="20" t="str">
        <f>IF(VLOOKUP(C1349,'Current OBD'!$B$6:$AL$2097,35,0)="Yes","11"," ")</f>
        <v xml:space="preserve"> </v>
      </c>
      <c r="R1349" s="20" t="str">
        <f>IF(VLOOKUP(C1349,'Current OBD'!$B$6:$AL$2097,36,0)="Yes","12"," ")</f>
        <v xml:space="preserve"> </v>
      </c>
      <c r="S1349" s="44">
        <v>36</v>
      </c>
      <c r="T1349" s="44">
        <v>0</v>
      </c>
      <c r="U1349" s="44">
        <v>40</v>
      </c>
      <c r="V1349" s="12">
        <f>S1349/U1349</f>
        <v>0.9</v>
      </c>
      <c r="W1349" s="12">
        <f>T1349/U1349</f>
        <v>0</v>
      </c>
      <c r="X1349" s="12">
        <f t="shared" si="121"/>
        <v>0.9</v>
      </c>
    </row>
    <row r="1350" spans="1:24">
      <c r="A1350" s="26" t="s">
        <v>1045</v>
      </c>
      <c r="B1350" s="26" t="s">
        <v>4270</v>
      </c>
      <c r="C1350" s="10">
        <v>159496</v>
      </c>
      <c r="D1350" s="13" t="s">
        <v>4269</v>
      </c>
      <c r="E1350" s="19"/>
      <c r="F1350" s="19"/>
      <c r="G1350" s="19"/>
      <c r="H1350" s="19"/>
      <c r="I1350" s="19"/>
      <c r="J1350" s="19"/>
      <c r="K1350" s="19"/>
      <c r="L1350" s="19"/>
      <c r="M1350" s="19"/>
      <c r="N1350" s="19"/>
      <c r="O1350" s="19"/>
      <c r="P1350" s="19"/>
      <c r="Q1350" s="19"/>
      <c r="R1350" s="19"/>
      <c r="S1350" s="43">
        <v>178</v>
      </c>
      <c r="T1350" s="43">
        <v>0</v>
      </c>
      <c r="U1350" s="43">
        <v>259</v>
      </c>
      <c r="V1350" s="14"/>
      <c r="W1350" s="14"/>
      <c r="X1350" s="14">
        <f t="shared" si="121"/>
        <v>0.68725868725868722</v>
      </c>
    </row>
    <row r="1351" spans="1:24">
      <c r="A1351" s="17" t="str">
        <f>VLOOKUP(C1351,'Current OBD'!$B$6:$K$2098,4,0)</f>
        <v>Pend Oreille</v>
      </c>
      <c r="B1351" s="17" t="str">
        <f>VLOOKUP(C1351,'Current OBD'!$B$6:$K$2098,3,0)</f>
        <v>26-070</v>
      </c>
      <c r="C1351" s="18">
        <v>661860</v>
      </c>
      <c r="D1351" s="8" t="s">
        <v>4271</v>
      </c>
      <c r="E1351" s="20" t="str">
        <f>IF(VLOOKUP(C1351,'Current OBD'!$B$6:$AL$2097,23,0)="Yes","PK"," ")</f>
        <v xml:space="preserve"> </v>
      </c>
      <c r="F1351" s="20" t="str">
        <f>IF(VLOOKUP(C1351,'Current OBD'!$B$6:$AL$2097,24,0)="Yes","K"," ")</f>
        <v>K</v>
      </c>
      <c r="G1351" s="20" t="str">
        <f>IF(VLOOKUP(C1351,'Current OBD'!$B$6:$AL$2097,25,0)="Yes","1"," ")</f>
        <v>1</v>
      </c>
      <c r="H1351" s="20" t="str">
        <f>IF(VLOOKUP(C1351,'Current OBD'!$B$6:$AL$2097,26,0)="Yes","2"," ")</f>
        <v>2</v>
      </c>
      <c r="I1351" s="20" t="str">
        <f>IF(VLOOKUP(C1351,'Current OBD'!$B$6:$AL$2097,27,0)="Yes","3"," ")</f>
        <v>3</v>
      </c>
      <c r="J1351" s="20" t="str">
        <f>IF(VLOOKUP(C1351,'Current OBD'!$B$6:$AL$2097,28,0)="Yes","4"," ")</f>
        <v>4</v>
      </c>
      <c r="K1351" s="20" t="str">
        <f>IF(VLOOKUP(C1351,'Current OBD'!$B$6:$AL$2097,29,0)="Yes","5"," ")</f>
        <v>5</v>
      </c>
      <c r="L1351" s="20" t="str">
        <f>IF(VLOOKUP(C1351,'Current OBD'!$B$6:$AL$2097,30,0)="Yes","6"," ")</f>
        <v xml:space="preserve"> </v>
      </c>
      <c r="M1351" s="20" t="str">
        <f>IF(VLOOKUP(C1351,'Current OBD'!$B$6:$AL$2097,31,0)="Yes","7"," ")</f>
        <v xml:space="preserve"> </v>
      </c>
      <c r="N1351" s="20" t="str">
        <f>IF(VLOOKUP(C1351,'Current OBD'!$B$6:$AL$2097,32,0)="Yes","8"," ")</f>
        <v xml:space="preserve"> </v>
      </c>
      <c r="O1351" s="20" t="str">
        <f>IF(VLOOKUP(C1351,'Current OBD'!$B$6:$AL$2097,33,0)="Yes","9"," ")</f>
        <v xml:space="preserve"> </v>
      </c>
      <c r="P1351" s="20" t="str">
        <f>IF(VLOOKUP(C1351,'Current OBD'!$B$6:$AL$2097,34,0)="Yes","10"," ")</f>
        <v xml:space="preserve"> </v>
      </c>
      <c r="Q1351" s="20" t="str">
        <f>IF(VLOOKUP(C1351,'Current OBD'!$B$6:$AL$2097,35,0)="Yes","11"," ")</f>
        <v xml:space="preserve"> </v>
      </c>
      <c r="R1351" s="20" t="str">
        <f>IF(VLOOKUP(C1351,'Current OBD'!$B$6:$AL$2097,36,0)="Yes","12"," ")</f>
        <v xml:space="preserve"> </v>
      </c>
      <c r="S1351" s="44">
        <v>98</v>
      </c>
      <c r="T1351" s="44">
        <v>0</v>
      </c>
      <c r="U1351" s="44">
        <v>120</v>
      </c>
      <c r="V1351" s="12">
        <f>S1351/U1351</f>
        <v>0.81666666666666665</v>
      </c>
      <c r="W1351" s="12">
        <f>T1351/U1351</f>
        <v>0</v>
      </c>
      <c r="X1351" s="12">
        <f t="shared" si="121"/>
        <v>0.81666666666666665</v>
      </c>
    </row>
    <row r="1352" spans="1:24">
      <c r="A1352" s="17" t="str">
        <f>VLOOKUP(C1352,'Current OBD'!$B$6:$K$2098,4,0)</f>
        <v>Pend Oreille</v>
      </c>
      <c r="B1352" s="17" t="str">
        <f>VLOOKUP(C1352,'Current OBD'!$B$6:$K$2098,3,0)</f>
        <v>26-070</v>
      </c>
      <c r="C1352" s="18">
        <v>665490</v>
      </c>
      <c r="D1352" s="8" t="s">
        <v>4275</v>
      </c>
      <c r="E1352" s="20" t="str">
        <f>IF(VLOOKUP(C1352,'Current OBD'!$B$6:$AL$2097,23,0)="Yes","PK"," ")</f>
        <v xml:space="preserve"> </v>
      </c>
      <c r="F1352" s="20" t="str">
        <f>IF(VLOOKUP(C1352,'Current OBD'!$B$6:$AL$2097,24,0)="Yes","K"," ")</f>
        <v xml:space="preserve"> </v>
      </c>
      <c r="G1352" s="20" t="str">
        <f>IF(VLOOKUP(C1352,'Current OBD'!$B$6:$AL$2097,25,0)="Yes","1"," ")</f>
        <v xml:space="preserve"> </v>
      </c>
      <c r="H1352" s="20" t="str">
        <f>IF(VLOOKUP(C1352,'Current OBD'!$B$6:$AL$2097,26,0)="Yes","2"," ")</f>
        <v xml:space="preserve"> </v>
      </c>
      <c r="I1352" s="20" t="str">
        <f>IF(VLOOKUP(C1352,'Current OBD'!$B$6:$AL$2097,27,0)="Yes","3"," ")</f>
        <v xml:space="preserve"> </v>
      </c>
      <c r="J1352" s="20" t="str">
        <f>IF(VLOOKUP(C1352,'Current OBD'!$B$6:$AL$2097,28,0)="Yes","4"," ")</f>
        <v xml:space="preserve"> </v>
      </c>
      <c r="K1352" s="20" t="str">
        <f>IF(VLOOKUP(C1352,'Current OBD'!$B$6:$AL$2097,29,0)="Yes","5"," ")</f>
        <v xml:space="preserve"> </v>
      </c>
      <c r="L1352" s="20" t="str">
        <f>IF(VLOOKUP(C1352,'Current OBD'!$B$6:$AL$2097,30,0)="Yes","6"," ")</f>
        <v xml:space="preserve"> </v>
      </c>
      <c r="M1352" s="20" t="str">
        <f>IF(VLOOKUP(C1352,'Current OBD'!$B$6:$AL$2097,31,0)="Yes","7"," ")</f>
        <v xml:space="preserve"> </v>
      </c>
      <c r="N1352" s="20" t="str">
        <f>IF(VLOOKUP(C1352,'Current OBD'!$B$6:$AL$2097,32,0)="Yes","8"," ")</f>
        <v xml:space="preserve"> </v>
      </c>
      <c r="O1352" s="20" t="str">
        <f>IF(VLOOKUP(C1352,'Current OBD'!$B$6:$AL$2097,33,0)="Yes","9"," ")</f>
        <v>9</v>
      </c>
      <c r="P1352" s="20" t="str">
        <f>IF(VLOOKUP(C1352,'Current OBD'!$B$6:$AL$2097,34,0)="Yes","10"," ")</f>
        <v>10</v>
      </c>
      <c r="Q1352" s="20" t="str">
        <f>IF(VLOOKUP(C1352,'Current OBD'!$B$6:$AL$2097,35,0)="Yes","11"," ")</f>
        <v>11</v>
      </c>
      <c r="R1352" s="20" t="str">
        <f>IF(VLOOKUP(C1352,'Current OBD'!$B$6:$AL$2097,36,0)="Yes","12"," ")</f>
        <v>12</v>
      </c>
      <c r="S1352" s="44">
        <v>41</v>
      </c>
      <c r="T1352" s="44">
        <v>0</v>
      </c>
      <c r="U1352" s="44">
        <v>75</v>
      </c>
      <c r="V1352" s="12">
        <f>S1352/U1352</f>
        <v>0.54666666666666663</v>
      </c>
      <c r="W1352" s="12">
        <f>T1352/U1352</f>
        <v>0</v>
      </c>
      <c r="X1352" s="12">
        <f t="shared" si="121"/>
        <v>0.54666666666666663</v>
      </c>
    </row>
    <row r="1353" spans="1:24">
      <c r="A1353" s="17" t="str">
        <f>VLOOKUP(C1353,'Current OBD'!$B$6:$K$2098,4,0)</f>
        <v>Pend Oreille</v>
      </c>
      <c r="B1353" s="17" t="str">
        <f>VLOOKUP(C1353,'Current OBD'!$B$6:$K$2098,3,0)</f>
        <v>26-070</v>
      </c>
      <c r="C1353" s="18">
        <v>665489</v>
      </c>
      <c r="D1353" s="8" t="s">
        <v>737</v>
      </c>
      <c r="E1353" s="20" t="str">
        <f>IF(VLOOKUP(C1353,'Current OBD'!$B$6:$AL$2097,23,0)="Yes","PK"," ")</f>
        <v xml:space="preserve"> </v>
      </c>
      <c r="F1353" s="20" t="str">
        <f>IF(VLOOKUP(C1353,'Current OBD'!$B$6:$AL$2097,24,0)="Yes","K"," ")</f>
        <v xml:space="preserve"> </v>
      </c>
      <c r="G1353" s="20" t="str">
        <f>IF(VLOOKUP(C1353,'Current OBD'!$B$6:$AL$2097,25,0)="Yes","1"," ")</f>
        <v xml:space="preserve"> </v>
      </c>
      <c r="H1353" s="20" t="str">
        <f>IF(VLOOKUP(C1353,'Current OBD'!$B$6:$AL$2097,26,0)="Yes","2"," ")</f>
        <v xml:space="preserve"> </v>
      </c>
      <c r="I1353" s="20" t="str">
        <f>IF(VLOOKUP(C1353,'Current OBD'!$B$6:$AL$2097,27,0)="Yes","3"," ")</f>
        <v xml:space="preserve"> </v>
      </c>
      <c r="J1353" s="20" t="str">
        <f>IF(VLOOKUP(C1353,'Current OBD'!$B$6:$AL$2097,28,0)="Yes","4"," ")</f>
        <v xml:space="preserve"> </v>
      </c>
      <c r="K1353" s="20" t="str">
        <f>IF(VLOOKUP(C1353,'Current OBD'!$B$6:$AL$2097,29,0)="Yes","5"," ")</f>
        <v xml:space="preserve"> </v>
      </c>
      <c r="L1353" s="20" t="str">
        <f>IF(VLOOKUP(C1353,'Current OBD'!$B$6:$AL$2097,30,0)="Yes","6"," ")</f>
        <v>6</v>
      </c>
      <c r="M1353" s="20" t="str">
        <f>IF(VLOOKUP(C1353,'Current OBD'!$B$6:$AL$2097,31,0)="Yes","7"," ")</f>
        <v>7</v>
      </c>
      <c r="N1353" s="20" t="str">
        <f>IF(VLOOKUP(C1353,'Current OBD'!$B$6:$AL$2097,32,0)="Yes","8"," ")</f>
        <v>8</v>
      </c>
      <c r="O1353" s="20" t="str">
        <f>IF(VLOOKUP(C1353,'Current OBD'!$B$6:$AL$2097,33,0)="Yes","9"," ")</f>
        <v xml:space="preserve"> </v>
      </c>
      <c r="P1353" s="20" t="str">
        <f>IF(VLOOKUP(C1353,'Current OBD'!$B$6:$AL$2097,34,0)="Yes","10"," ")</f>
        <v xml:space="preserve"> </v>
      </c>
      <c r="Q1353" s="20" t="str">
        <f>IF(VLOOKUP(C1353,'Current OBD'!$B$6:$AL$2097,35,0)="Yes","11"," ")</f>
        <v xml:space="preserve"> </v>
      </c>
      <c r="R1353" s="20" t="str">
        <f>IF(VLOOKUP(C1353,'Current OBD'!$B$6:$AL$2097,36,0)="Yes","12"," ")</f>
        <v xml:space="preserve"> </v>
      </c>
      <c r="S1353" s="44">
        <v>39</v>
      </c>
      <c r="T1353" s="44">
        <v>0</v>
      </c>
      <c r="U1353" s="44">
        <v>64</v>
      </c>
      <c r="V1353" s="12">
        <f>S1353/U1353</f>
        <v>0.609375</v>
      </c>
      <c r="W1353" s="12">
        <f>T1353/U1353</f>
        <v>0</v>
      </c>
      <c r="X1353" s="12">
        <f t="shared" si="121"/>
        <v>0.609375</v>
      </c>
    </row>
    <row r="1354" spans="1:24">
      <c r="A1354" s="26" t="s">
        <v>390</v>
      </c>
      <c r="B1354" s="26" t="s">
        <v>4658</v>
      </c>
      <c r="C1354" s="10">
        <v>159390</v>
      </c>
      <c r="D1354" s="13" t="s">
        <v>4657</v>
      </c>
      <c r="E1354" s="19"/>
      <c r="F1354" s="19"/>
      <c r="G1354" s="19"/>
      <c r="H1354" s="19"/>
      <c r="I1354" s="19"/>
      <c r="J1354" s="19"/>
      <c r="K1354" s="19"/>
      <c r="L1354" s="19"/>
      <c r="M1354" s="19"/>
      <c r="N1354" s="19"/>
      <c r="O1354" s="19"/>
      <c r="P1354" s="19"/>
      <c r="Q1354" s="19"/>
      <c r="R1354" s="19"/>
      <c r="S1354" s="43">
        <v>521</v>
      </c>
      <c r="T1354" s="43">
        <v>190</v>
      </c>
      <c r="U1354" s="43">
        <v>3047</v>
      </c>
      <c r="V1354" s="14"/>
      <c r="W1354" s="14"/>
      <c r="X1354" s="14">
        <f t="shared" si="121"/>
        <v>0.2333442730554644</v>
      </c>
    </row>
    <row r="1355" spans="1:24">
      <c r="A1355" s="17" t="str">
        <f>VLOOKUP(C1355,'Current OBD'!$B$6:$K$2098,4,0)</f>
        <v>Pierce</v>
      </c>
      <c r="B1355" s="17" t="str">
        <f>VLOOKUP(C1355,'Current OBD'!$B$6:$K$2098,3,0)</f>
        <v>27-001</v>
      </c>
      <c r="C1355" s="18">
        <v>661872</v>
      </c>
      <c r="D1355" s="8" t="s">
        <v>4659</v>
      </c>
      <c r="E1355" s="20" t="str">
        <f>IF(VLOOKUP(C1355,'Current OBD'!$B$6:$AL$2097,23,0)="Yes","PK"," ")</f>
        <v xml:space="preserve"> </v>
      </c>
      <c r="F1355" s="20" t="str">
        <f>IF(VLOOKUP(C1355,'Current OBD'!$B$6:$AL$2097,24,0)="Yes","K"," ")</f>
        <v>K</v>
      </c>
      <c r="G1355" s="20" t="str">
        <f>IF(VLOOKUP(C1355,'Current OBD'!$B$6:$AL$2097,25,0)="Yes","1"," ")</f>
        <v>1</v>
      </c>
      <c r="H1355" s="20" t="str">
        <f>IF(VLOOKUP(C1355,'Current OBD'!$B$6:$AL$2097,26,0)="Yes","2"," ")</f>
        <v>2</v>
      </c>
      <c r="I1355" s="20" t="str">
        <f>IF(VLOOKUP(C1355,'Current OBD'!$B$6:$AL$2097,27,0)="Yes","3"," ")</f>
        <v>3</v>
      </c>
      <c r="J1355" s="20" t="str">
        <f>IF(VLOOKUP(C1355,'Current OBD'!$B$6:$AL$2097,28,0)="Yes","4"," ")</f>
        <v xml:space="preserve"> </v>
      </c>
      <c r="K1355" s="20" t="str">
        <f>IF(VLOOKUP(C1355,'Current OBD'!$B$6:$AL$2097,29,0)="Yes","5"," ")</f>
        <v xml:space="preserve"> </v>
      </c>
      <c r="L1355" s="20" t="str">
        <f>IF(VLOOKUP(C1355,'Current OBD'!$B$6:$AL$2097,30,0)="Yes","6"," ")</f>
        <v xml:space="preserve"> </v>
      </c>
      <c r="M1355" s="20" t="str">
        <f>IF(VLOOKUP(C1355,'Current OBD'!$B$6:$AL$2097,31,0)="Yes","7"," ")</f>
        <v xml:space="preserve"> </v>
      </c>
      <c r="N1355" s="20" t="str">
        <f>IF(VLOOKUP(C1355,'Current OBD'!$B$6:$AL$2097,32,0)="Yes","8"," ")</f>
        <v xml:space="preserve"> </v>
      </c>
      <c r="O1355" s="20" t="str">
        <f>IF(VLOOKUP(C1355,'Current OBD'!$B$6:$AL$2097,33,0)="Yes","9"," ")</f>
        <v xml:space="preserve"> </v>
      </c>
      <c r="P1355" s="20" t="str">
        <f>IF(VLOOKUP(C1355,'Current OBD'!$B$6:$AL$2097,34,0)="Yes","10"," ")</f>
        <v xml:space="preserve"> </v>
      </c>
      <c r="Q1355" s="20" t="str">
        <f>IF(VLOOKUP(C1355,'Current OBD'!$B$6:$AL$2097,35,0)="Yes","11"," ")</f>
        <v xml:space="preserve"> </v>
      </c>
      <c r="R1355" s="20" t="str">
        <f>IF(VLOOKUP(C1355,'Current OBD'!$B$6:$AL$2097,36,0)="Yes","12"," ")</f>
        <v xml:space="preserve"> </v>
      </c>
      <c r="S1355" s="44">
        <v>9</v>
      </c>
      <c r="T1355" s="44">
        <v>3</v>
      </c>
      <c r="U1355" s="44">
        <v>23</v>
      </c>
      <c r="V1355" s="12">
        <f t="shared" ref="V1355:V1360" si="122">S1355/U1355</f>
        <v>0.39130434782608697</v>
      </c>
      <c r="W1355" s="12">
        <f t="shared" ref="W1355:W1360" si="123">T1355/U1355</f>
        <v>0.13043478260869565</v>
      </c>
      <c r="X1355" s="12">
        <f t="shared" si="121"/>
        <v>0.52173913043478259</v>
      </c>
    </row>
    <row r="1356" spans="1:24">
      <c r="A1356" s="17" t="str">
        <f>VLOOKUP(C1356,'Current OBD'!$B$6:$K$2098,4,0)</f>
        <v>Pierce</v>
      </c>
      <c r="B1356" s="17" t="str">
        <f>VLOOKUP(C1356,'Current OBD'!$B$6:$K$2098,3,0)</f>
        <v>27-001</v>
      </c>
      <c r="C1356" s="18">
        <v>661873</v>
      </c>
      <c r="D1356" s="8" t="s">
        <v>4664</v>
      </c>
      <c r="E1356" s="20" t="str">
        <f>IF(VLOOKUP(C1356,'Current OBD'!$B$6:$AL$2097,23,0)="Yes","PK"," ")</f>
        <v xml:space="preserve"> </v>
      </c>
      <c r="F1356" s="20" t="str">
        <f>IF(VLOOKUP(C1356,'Current OBD'!$B$6:$AL$2097,24,0)="Yes","K"," ")</f>
        <v>K</v>
      </c>
      <c r="G1356" s="20" t="str">
        <f>IF(VLOOKUP(C1356,'Current OBD'!$B$6:$AL$2097,25,0)="Yes","1"," ")</f>
        <v>1</v>
      </c>
      <c r="H1356" s="20" t="str">
        <f>IF(VLOOKUP(C1356,'Current OBD'!$B$6:$AL$2097,26,0)="Yes","2"," ")</f>
        <v>2</v>
      </c>
      <c r="I1356" s="20" t="str">
        <f>IF(VLOOKUP(C1356,'Current OBD'!$B$6:$AL$2097,27,0)="Yes","3"," ")</f>
        <v>3</v>
      </c>
      <c r="J1356" s="20" t="str">
        <f>IF(VLOOKUP(C1356,'Current OBD'!$B$6:$AL$2097,28,0)="Yes","4"," ")</f>
        <v xml:space="preserve"> </v>
      </c>
      <c r="K1356" s="20" t="str">
        <f>IF(VLOOKUP(C1356,'Current OBD'!$B$6:$AL$2097,29,0)="Yes","5"," ")</f>
        <v xml:space="preserve"> </v>
      </c>
      <c r="L1356" s="20" t="str">
        <f>IF(VLOOKUP(C1356,'Current OBD'!$B$6:$AL$2097,30,0)="Yes","6"," ")</f>
        <v xml:space="preserve"> </v>
      </c>
      <c r="M1356" s="20" t="str">
        <f>IF(VLOOKUP(C1356,'Current OBD'!$B$6:$AL$2097,31,0)="Yes","7"," ")</f>
        <v xml:space="preserve"> </v>
      </c>
      <c r="N1356" s="20" t="str">
        <f>IF(VLOOKUP(C1356,'Current OBD'!$B$6:$AL$2097,32,0)="Yes","8"," ")</f>
        <v xml:space="preserve"> </v>
      </c>
      <c r="O1356" s="20" t="str">
        <f>IF(VLOOKUP(C1356,'Current OBD'!$B$6:$AL$2097,33,0)="Yes","9"," ")</f>
        <v xml:space="preserve"> </v>
      </c>
      <c r="P1356" s="20" t="str">
        <f>IF(VLOOKUP(C1356,'Current OBD'!$B$6:$AL$2097,34,0)="Yes","10"," ")</f>
        <v xml:space="preserve"> </v>
      </c>
      <c r="Q1356" s="20" t="str">
        <f>IF(VLOOKUP(C1356,'Current OBD'!$B$6:$AL$2097,35,0)="Yes","11"," ")</f>
        <v xml:space="preserve"> </v>
      </c>
      <c r="R1356" s="20" t="str">
        <f>IF(VLOOKUP(C1356,'Current OBD'!$B$6:$AL$2097,36,0)="Yes","12"," ")</f>
        <v xml:space="preserve"> </v>
      </c>
      <c r="S1356" s="44">
        <v>108</v>
      </c>
      <c r="T1356" s="44">
        <v>28</v>
      </c>
      <c r="U1356" s="44">
        <v>354</v>
      </c>
      <c r="V1356" s="12">
        <f t="shared" si="122"/>
        <v>0.30508474576271188</v>
      </c>
      <c r="W1356" s="12">
        <f t="shared" si="123"/>
        <v>7.909604519774012E-2</v>
      </c>
      <c r="X1356" s="12">
        <f t="shared" si="121"/>
        <v>0.38418079096045199</v>
      </c>
    </row>
    <row r="1357" spans="1:24">
      <c r="A1357" s="17" t="str">
        <f>VLOOKUP(C1357,'Current OBD'!$B$6:$K$2098,4,0)</f>
        <v>Pierce</v>
      </c>
      <c r="B1357" s="17" t="str">
        <f>VLOOKUP(C1357,'Current OBD'!$B$6:$K$2098,3,0)</f>
        <v>27-001</v>
      </c>
      <c r="C1357" s="18">
        <v>661874</v>
      </c>
      <c r="D1357" s="8" t="s">
        <v>4668</v>
      </c>
      <c r="E1357" s="20" t="str">
        <f>IF(VLOOKUP(C1357,'Current OBD'!$B$6:$AL$2097,23,0)="Yes","PK"," ")</f>
        <v xml:space="preserve"> </v>
      </c>
      <c r="F1357" s="20" t="str">
        <f>IF(VLOOKUP(C1357,'Current OBD'!$B$6:$AL$2097,24,0)="Yes","K"," ")</f>
        <v>K</v>
      </c>
      <c r="G1357" s="20" t="str">
        <f>IF(VLOOKUP(C1357,'Current OBD'!$B$6:$AL$2097,25,0)="Yes","1"," ")</f>
        <v>1</v>
      </c>
      <c r="H1357" s="20" t="str">
        <f>IF(VLOOKUP(C1357,'Current OBD'!$B$6:$AL$2097,26,0)="Yes","2"," ")</f>
        <v>2</v>
      </c>
      <c r="I1357" s="20" t="str">
        <f>IF(VLOOKUP(C1357,'Current OBD'!$B$6:$AL$2097,27,0)="Yes","3"," ")</f>
        <v>3</v>
      </c>
      <c r="J1357" s="20" t="str">
        <f>IF(VLOOKUP(C1357,'Current OBD'!$B$6:$AL$2097,28,0)="Yes","4"," ")</f>
        <v xml:space="preserve"> </v>
      </c>
      <c r="K1357" s="20" t="str">
        <f>IF(VLOOKUP(C1357,'Current OBD'!$B$6:$AL$2097,29,0)="Yes","5"," ")</f>
        <v xml:space="preserve"> </v>
      </c>
      <c r="L1357" s="20" t="str">
        <f>IF(VLOOKUP(C1357,'Current OBD'!$B$6:$AL$2097,30,0)="Yes","6"," ")</f>
        <v xml:space="preserve"> </v>
      </c>
      <c r="M1357" s="20" t="str">
        <f>IF(VLOOKUP(C1357,'Current OBD'!$B$6:$AL$2097,31,0)="Yes","7"," ")</f>
        <v xml:space="preserve"> </v>
      </c>
      <c r="N1357" s="20" t="str">
        <f>IF(VLOOKUP(C1357,'Current OBD'!$B$6:$AL$2097,32,0)="Yes","8"," ")</f>
        <v xml:space="preserve"> </v>
      </c>
      <c r="O1357" s="20" t="str">
        <f>IF(VLOOKUP(C1357,'Current OBD'!$B$6:$AL$2097,33,0)="Yes","9"," ")</f>
        <v xml:space="preserve"> </v>
      </c>
      <c r="P1357" s="20" t="str">
        <f>IF(VLOOKUP(C1357,'Current OBD'!$B$6:$AL$2097,34,0)="Yes","10"," ")</f>
        <v xml:space="preserve"> </v>
      </c>
      <c r="Q1357" s="20" t="str">
        <f>IF(VLOOKUP(C1357,'Current OBD'!$B$6:$AL$2097,35,0)="Yes","11"," ")</f>
        <v xml:space="preserve"> </v>
      </c>
      <c r="R1357" s="20" t="str">
        <f>IF(VLOOKUP(C1357,'Current OBD'!$B$6:$AL$2097,36,0)="Yes","12"," ")</f>
        <v xml:space="preserve"> </v>
      </c>
      <c r="S1357" s="44">
        <v>53</v>
      </c>
      <c r="T1357" s="44">
        <v>23</v>
      </c>
      <c r="U1357" s="44">
        <v>476</v>
      </c>
      <c r="V1357" s="12">
        <f t="shared" si="122"/>
        <v>0.11134453781512606</v>
      </c>
      <c r="W1357" s="12">
        <f t="shared" si="123"/>
        <v>4.8319327731092439E-2</v>
      </c>
      <c r="X1357" s="12">
        <f t="shared" si="121"/>
        <v>0.15966386554621848</v>
      </c>
    </row>
    <row r="1358" spans="1:24">
      <c r="A1358" s="17" t="str">
        <f>VLOOKUP(C1358,'Current OBD'!$B$6:$K$2098,4,0)</f>
        <v>Pierce</v>
      </c>
      <c r="B1358" s="17" t="str">
        <f>VLOOKUP(C1358,'Current OBD'!$B$6:$K$2098,3,0)</f>
        <v>27-001</v>
      </c>
      <c r="C1358" s="18">
        <v>661877</v>
      </c>
      <c r="D1358" s="8" t="s">
        <v>4672</v>
      </c>
      <c r="E1358" s="20" t="str">
        <f>IF(VLOOKUP(C1358,'Current OBD'!$B$6:$AL$2097,23,0)="Yes","PK"," ")</f>
        <v xml:space="preserve"> </v>
      </c>
      <c r="F1358" s="20" t="str">
        <f>IF(VLOOKUP(C1358,'Current OBD'!$B$6:$AL$2097,24,0)="Yes","K"," ")</f>
        <v xml:space="preserve"> </v>
      </c>
      <c r="G1358" s="20" t="str">
        <f>IF(VLOOKUP(C1358,'Current OBD'!$B$6:$AL$2097,25,0)="Yes","1"," ")</f>
        <v xml:space="preserve"> </v>
      </c>
      <c r="H1358" s="20" t="str">
        <f>IF(VLOOKUP(C1358,'Current OBD'!$B$6:$AL$2097,26,0)="Yes","2"," ")</f>
        <v xml:space="preserve"> </v>
      </c>
      <c r="I1358" s="20" t="str">
        <f>IF(VLOOKUP(C1358,'Current OBD'!$B$6:$AL$2097,27,0)="Yes","3"," ")</f>
        <v xml:space="preserve"> </v>
      </c>
      <c r="J1358" s="20" t="str">
        <f>IF(VLOOKUP(C1358,'Current OBD'!$B$6:$AL$2097,28,0)="Yes","4"," ")</f>
        <v xml:space="preserve"> </v>
      </c>
      <c r="K1358" s="20" t="str">
        <f>IF(VLOOKUP(C1358,'Current OBD'!$B$6:$AL$2097,29,0)="Yes","5"," ")</f>
        <v xml:space="preserve"> </v>
      </c>
      <c r="L1358" s="20" t="str">
        <f>IF(VLOOKUP(C1358,'Current OBD'!$B$6:$AL$2097,30,0)="Yes","6"," ")</f>
        <v>6</v>
      </c>
      <c r="M1358" s="20" t="str">
        <f>IF(VLOOKUP(C1358,'Current OBD'!$B$6:$AL$2097,31,0)="Yes","7"," ")</f>
        <v>7</v>
      </c>
      <c r="N1358" s="20" t="str">
        <f>IF(VLOOKUP(C1358,'Current OBD'!$B$6:$AL$2097,32,0)="Yes","8"," ")</f>
        <v>8</v>
      </c>
      <c r="O1358" s="20" t="str">
        <f>IF(VLOOKUP(C1358,'Current OBD'!$B$6:$AL$2097,33,0)="Yes","9"," ")</f>
        <v xml:space="preserve"> </v>
      </c>
      <c r="P1358" s="20" t="str">
        <f>IF(VLOOKUP(C1358,'Current OBD'!$B$6:$AL$2097,34,0)="Yes","10"," ")</f>
        <v xml:space="preserve"> </v>
      </c>
      <c r="Q1358" s="20" t="str">
        <f>IF(VLOOKUP(C1358,'Current OBD'!$B$6:$AL$2097,35,0)="Yes","11"," ")</f>
        <v xml:space="preserve"> </v>
      </c>
      <c r="R1358" s="20" t="str">
        <f>IF(VLOOKUP(C1358,'Current OBD'!$B$6:$AL$2097,36,0)="Yes","12"," ")</f>
        <v xml:space="preserve"> </v>
      </c>
      <c r="S1358" s="44">
        <v>139</v>
      </c>
      <c r="T1358" s="44">
        <v>50</v>
      </c>
      <c r="U1358" s="44">
        <v>748</v>
      </c>
      <c r="V1358" s="12">
        <f t="shared" si="122"/>
        <v>0.18582887700534759</v>
      </c>
      <c r="W1358" s="12">
        <f t="shared" si="123"/>
        <v>6.684491978609626E-2</v>
      </c>
      <c r="X1358" s="12">
        <f t="shared" si="121"/>
        <v>0.25267379679144386</v>
      </c>
    </row>
    <row r="1359" spans="1:24">
      <c r="A1359" s="17" t="str">
        <f>VLOOKUP(C1359,'Current OBD'!$B$6:$K$2098,4,0)</f>
        <v>Pierce</v>
      </c>
      <c r="B1359" s="17" t="str">
        <f>VLOOKUP(C1359,'Current OBD'!$B$6:$K$2098,3,0)</f>
        <v>27-001</v>
      </c>
      <c r="C1359" s="18">
        <v>661875</v>
      </c>
      <c r="D1359" s="8" t="s">
        <v>4675</v>
      </c>
      <c r="E1359" s="20" t="str">
        <f>IF(VLOOKUP(C1359,'Current OBD'!$B$6:$AL$2097,23,0)="Yes","PK"," ")</f>
        <v xml:space="preserve"> </v>
      </c>
      <c r="F1359" s="20" t="str">
        <f>IF(VLOOKUP(C1359,'Current OBD'!$B$6:$AL$2097,24,0)="Yes","K"," ")</f>
        <v xml:space="preserve"> </v>
      </c>
      <c r="G1359" s="20" t="str">
        <f>IF(VLOOKUP(C1359,'Current OBD'!$B$6:$AL$2097,25,0)="Yes","1"," ")</f>
        <v xml:space="preserve"> </v>
      </c>
      <c r="H1359" s="20" t="str">
        <f>IF(VLOOKUP(C1359,'Current OBD'!$B$6:$AL$2097,26,0)="Yes","2"," ")</f>
        <v xml:space="preserve"> </v>
      </c>
      <c r="I1359" s="20" t="str">
        <f>IF(VLOOKUP(C1359,'Current OBD'!$B$6:$AL$2097,27,0)="Yes","3"," ")</f>
        <v xml:space="preserve"> </v>
      </c>
      <c r="J1359" s="20" t="str">
        <f>IF(VLOOKUP(C1359,'Current OBD'!$B$6:$AL$2097,28,0)="Yes","4"," ")</f>
        <v>4</v>
      </c>
      <c r="K1359" s="20" t="str">
        <f>IF(VLOOKUP(C1359,'Current OBD'!$B$6:$AL$2097,29,0)="Yes","5"," ")</f>
        <v>5</v>
      </c>
      <c r="L1359" s="20" t="str">
        <f>IF(VLOOKUP(C1359,'Current OBD'!$B$6:$AL$2097,30,0)="Yes","6"," ")</f>
        <v xml:space="preserve"> </v>
      </c>
      <c r="M1359" s="20" t="str">
        <f>IF(VLOOKUP(C1359,'Current OBD'!$B$6:$AL$2097,31,0)="Yes","7"," ")</f>
        <v xml:space="preserve"> </v>
      </c>
      <c r="N1359" s="20" t="str">
        <f>IF(VLOOKUP(C1359,'Current OBD'!$B$6:$AL$2097,32,0)="Yes","8"," ")</f>
        <v xml:space="preserve"> </v>
      </c>
      <c r="O1359" s="20" t="str">
        <f>IF(VLOOKUP(C1359,'Current OBD'!$B$6:$AL$2097,33,0)="Yes","9"," ")</f>
        <v xml:space="preserve"> </v>
      </c>
      <c r="P1359" s="20" t="str">
        <f>IF(VLOOKUP(C1359,'Current OBD'!$B$6:$AL$2097,34,0)="Yes","10"," ")</f>
        <v xml:space="preserve"> </v>
      </c>
      <c r="Q1359" s="20" t="str">
        <f>IF(VLOOKUP(C1359,'Current OBD'!$B$6:$AL$2097,35,0)="Yes","11"," ")</f>
        <v xml:space="preserve"> </v>
      </c>
      <c r="R1359" s="20" t="str">
        <f>IF(VLOOKUP(C1359,'Current OBD'!$B$6:$AL$2097,36,0)="Yes","12"," ")</f>
        <v xml:space="preserve"> </v>
      </c>
      <c r="S1359" s="44">
        <v>84</v>
      </c>
      <c r="T1359" s="44">
        <v>26</v>
      </c>
      <c r="U1359" s="44">
        <v>458</v>
      </c>
      <c r="V1359" s="12">
        <f t="shared" si="122"/>
        <v>0.18340611353711792</v>
      </c>
      <c r="W1359" s="12">
        <f t="shared" si="123"/>
        <v>5.6768558951965066E-2</v>
      </c>
      <c r="X1359" s="12">
        <f t="shared" si="121"/>
        <v>0.24017467248908297</v>
      </c>
    </row>
    <row r="1360" spans="1:24">
      <c r="A1360" s="17" t="str">
        <f>VLOOKUP(C1360,'Current OBD'!$B$6:$K$2098,4,0)</f>
        <v>Pierce</v>
      </c>
      <c r="B1360" s="17" t="str">
        <f>VLOOKUP(C1360,'Current OBD'!$B$6:$K$2098,3,0)</f>
        <v>27-001</v>
      </c>
      <c r="C1360" s="18">
        <v>661878</v>
      </c>
      <c r="D1360" s="8" t="s">
        <v>4677</v>
      </c>
      <c r="E1360" s="20" t="str">
        <f>IF(VLOOKUP(C1360,'Current OBD'!$B$6:$AL$2097,23,0)="Yes","PK"," ")</f>
        <v xml:space="preserve"> </v>
      </c>
      <c r="F1360" s="20" t="str">
        <f>IF(VLOOKUP(C1360,'Current OBD'!$B$6:$AL$2097,24,0)="Yes","K"," ")</f>
        <v xml:space="preserve"> </v>
      </c>
      <c r="G1360" s="20" t="str">
        <f>IF(VLOOKUP(C1360,'Current OBD'!$B$6:$AL$2097,25,0)="Yes","1"," ")</f>
        <v xml:space="preserve"> </v>
      </c>
      <c r="H1360" s="20" t="str">
        <f>IF(VLOOKUP(C1360,'Current OBD'!$B$6:$AL$2097,26,0)="Yes","2"," ")</f>
        <v xml:space="preserve"> </v>
      </c>
      <c r="I1360" s="20" t="str">
        <f>IF(VLOOKUP(C1360,'Current OBD'!$B$6:$AL$2097,27,0)="Yes","3"," ")</f>
        <v xml:space="preserve"> </v>
      </c>
      <c r="J1360" s="20" t="str">
        <f>IF(VLOOKUP(C1360,'Current OBD'!$B$6:$AL$2097,28,0)="Yes","4"," ")</f>
        <v xml:space="preserve"> </v>
      </c>
      <c r="K1360" s="20" t="str">
        <f>IF(VLOOKUP(C1360,'Current OBD'!$B$6:$AL$2097,29,0)="Yes","5"," ")</f>
        <v xml:space="preserve"> </v>
      </c>
      <c r="L1360" s="20" t="str">
        <f>IF(VLOOKUP(C1360,'Current OBD'!$B$6:$AL$2097,30,0)="Yes","6"," ")</f>
        <v xml:space="preserve"> </v>
      </c>
      <c r="M1360" s="20" t="str">
        <f>IF(VLOOKUP(C1360,'Current OBD'!$B$6:$AL$2097,31,0)="Yes","7"," ")</f>
        <v xml:space="preserve"> </v>
      </c>
      <c r="N1360" s="20" t="str">
        <f>IF(VLOOKUP(C1360,'Current OBD'!$B$6:$AL$2097,32,0)="Yes","8"," ")</f>
        <v xml:space="preserve"> </v>
      </c>
      <c r="O1360" s="20" t="str">
        <f>IF(VLOOKUP(C1360,'Current OBD'!$B$6:$AL$2097,33,0)="Yes","9"," ")</f>
        <v>9</v>
      </c>
      <c r="P1360" s="20" t="str">
        <f>IF(VLOOKUP(C1360,'Current OBD'!$B$6:$AL$2097,34,0)="Yes","10"," ")</f>
        <v>10</v>
      </c>
      <c r="Q1360" s="20" t="str">
        <f>IF(VLOOKUP(C1360,'Current OBD'!$B$6:$AL$2097,35,0)="Yes","11"," ")</f>
        <v>11</v>
      </c>
      <c r="R1360" s="20" t="str">
        <f>IF(VLOOKUP(C1360,'Current OBD'!$B$6:$AL$2097,36,0)="Yes","12"," ")</f>
        <v>12</v>
      </c>
      <c r="S1360" s="44">
        <v>128</v>
      </c>
      <c r="T1360" s="44">
        <v>60</v>
      </c>
      <c r="U1360" s="44">
        <v>988</v>
      </c>
      <c r="V1360" s="12">
        <f t="shared" si="122"/>
        <v>0.12955465587044535</v>
      </c>
      <c r="W1360" s="12">
        <f t="shared" si="123"/>
        <v>6.0728744939271252E-2</v>
      </c>
      <c r="X1360" s="12">
        <f t="shared" si="121"/>
        <v>0.19028340080971659</v>
      </c>
    </row>
    <row r="1361" spans="1:24">
      <c r="A1361" s="26" t="s">
        <v>390</v>
      </c>
      <c r="B1361" s="26" t="s">
        <v>3631</v>
      </c>
      <c r="C1361" s="10">
        <v>159884</v>
      </c>
      <c r="D1361" s="13" t="s">
        <v>3630</v>
      </c>
      <c r="E1361" s="19"/>
      <c r="F1361" s="19"/>
      <c r="G1361" s="19"/>
      <c r="H1361" s="19"/>
      <c r="I1361" s="19"/>
      <c r="J1361" s="19"/>
      <c r="K1361" s="19"/>
      <c r="L1361" s="19"/>
      <c r="M1361" s="19"/>
      <c r="N1361" s="19"/>
      <c r="O1361" s="19"/>
      <c r="P1361" s="19"/>
      <c r="Q1361" s="19"/>
      <c r="R1361" s="19"/>
      <c r="S1361" s="43">
        <v>8286</v>
      </c>
      <c r="T1361" s="43">
        <v>1780</v>
      </c>
      <c r="U1361" s="43">
        <v>23190</v>
      </c>
      <c r="V1361" s="14"/>
      <c r="W1361" s="14"/>
      <c r="X1361" s="14">
        <f t="shared" si="121"/>
        <v>0.4340664079344545</v>
      </c>
    </row>
    <row r="1362" spans="1:24">
      <c r="A1362" s="17" t="str">
        <f>VLOOKUP(C1362,'Current OBD'!$B$6:$K$2098,4,0)</f>
        <v>Pierce</v>
      </c>
      <c r="B1362" s="17" t="str">
        <f>VLOOKUP(C1362,'Current OBD'!$B$6:$K$2098,3,0)</f>
        <v>27-003</v>
      </c>
      <c r="C1362" s="18">
        <v>660460</v>
      </c>
      <c r="D1362" s="8" t="s">
        <v>3632</v>
      </c>
      <c r="E1362" s="20" t="str">
        <f>IF(VLOOKUP(C1362,'Current OBD'!$B$6:$AL$2097,23,0)="Yes","PK"," ")</f>
        <v xml:space="preserve"> </v>
      </c>
      <c r="F1362" s="20" t="str">
        <f>IF(VLOOKUP(C1362,'Current OBD'!$B$6:$AL$2097,24,0)="Yes","K"," ")</f>
        <v xml:space="preserve"> </v>
      </c>
      <c r="G1362" s="20" t="str">
        <f>IF(VLOOKUP(C1362,'Current OBD'!$B$6:$AL$2097,25,0)="Yes","1"," ")</f>
        <v xml:space="preserve"> </v>
      </c>
      <c r="H1362" s="20" t="str">
        <f>IF(VLOOKUP(C1362,'Current OBD'!$B$6:$AL$2097,26,0)="Yes","2"," ")</f>
        <v xml:space="preserve"> </v>
      </c>
      <c r="I1362" s="20" t="str">
        <f>IF(VLOOKUP(C1362,'Current OBD'!$B$6:$AL$2097,27,0)="Yes","3"," ")</f>
        <v xml:space="preserve"> </v>
      </c>
      <c r="J1362" s="20" t="str">
        <f>IF(VLOOKUP(C1362,'Current OBD'!$B$6:$AL$2097,28,0)="Yes","4"," ")</f>
        <v xml:space="preserve"> </v>
      </c>
      <c r="K1362" s="20" t="str">
        <f>IF(VLOOKUP(C1362,'Current OBD'!$B$6:$AL$2097,29,0)="Yes","5"," ")</f>
        <v xml:space="preserve"> </v>
      </c>
      <c r="L1362" s="20" t="str">
        <f>IF(VLOOKUP(C1362,'Current OBD'!$B$6:$AL$2097,30,0)="Yes","6"," ")</f>
        <v xml:space="preserve"> </v>
      </c>
      <c r="M1362" s="20" t="str">
        <f>IF(VLOOKUP(C1362,'Current OBD'!$B$6:$AL$2097,31,0)="Yes","7"," ")</f>
        <v>7</v>
      </c>
      <c r="N1362" s="20" t="str">
        <f>IF(VLOOKUP(C1362,'Current OBD'!$B$6:$AL$2097,32,0)="Yes","8"," ")</f>
        <v>8</v>
      </c>
      <c r="O1362" s="20" t="str">
        <f>IF(VLOOKUP(C1362,'Current OBD'!$B$6:$AL$2097,33,0)="Yes","9"," ")</f>
        <v>9</v>
      </c>
      <c r="P1362" s="20" t="str">
        <f>IF(VLOOKUP(C1362,'Current OBD'!$B$6:$AL$2097,34,0)="Yes","10"," ")</f>
        <v xml:space="preserve"> </v>
      </c>
      <c r="Q1362" s="20" t="str">
        <f>IF(VLOOKUP(C1362,'Current OBD'!$B$6:$AL$2097,35,0)="Yes","11"," ")</f>
        <v xml:space="preserve"> </v>
      </c>
      <c r="R1362" s="20" t="str">
        <f>IF(VLOOKUP(C1362,'Current OBD'!$B$6:$AL$2097,36,0)="Yes","12"," ")</f>
        <v xml:space="preserve"> </v>
      </c>
      <c r="S1362" s="44">
        <v>223</v>
      </c>
      <c r="T1362" s="44">
        <v>71</v>
      </c>
      <c r="U1362" s="44">
        <v>727</v>
      </c>
      <c r="V1362" s="12">
        <f t="shared" ref="V1362:V1394" si="124">S1362/U1362</f>
        <v>0.30674002751031637</v>
      </c>
      <c r="W1362" s="12">
        <f t="shared" ref="W1362:W1394" si="125">T1362/U1362</f>
        <v>9.7661623108665746E-2</v>
      </c>
      <c r="X1362" s="12">
        <f t="shared" si="121"/>
        <v>0.40440165061898214</v>
      </c>
    </row>
    <row r="1363" spans="1:24">
      <c r="A1363" s="17" t="str">
        <f>VLOOKUP(C1363,'Current OBD'!$B$6:$K$2098,4,0)</f>
        <v>Pierce</v>
      </c>
      <c r="B1363" s="17" t="str">
        <f>VLOOKUP(C1363,'Current OBD'!$B$6:$K$2098,3,0)</f>
        <v>27-003</v>
      </c>
      <c r="C1363" s="18">
        <v>660461</v>
      </c>
      <c r="D1363" s="8" t="s">
        <v>3634</v>
      </c>
      <c r="E1363" s="20" t="str">
        <f>IF(VLOOKUP(C1363,'Current OBD'!$B$6:$AL$2097,23,0)="Yes","PK"," ")</f>
        <v xml:space="preserve"> </v>
      </c>
      <c r="F1363" s="20" t="str">
        <f>IF(VLOOKUP(C1363,'Current OBD'!$B$6:$AL$2097,24,0)="Yes","K"," ")</f>
        <v xml:space="preserve"> </v>
      </c>
      <c r="G1363" s="20" t="str">
        <f>IF(VLOOKUP(C1363,'Current OBD'!$B$6:$AL$2097,25,0)="Yes","1"," ")</f>
        <v xml:space="preserve"> </v>
      </c>
      <c r="H1363" s="20" t="str">
        <f>IF(VLOOKUP(C1363,'Current OBD'!$B$6:$AL$2097,26,0)="Yes","2"," ")</f>
        <v xml:space="preserve"> </v>
      </c>
      <c r="I1363" s="20" t="str">
        <f>IF(VLOOKUP(C1363,'Current OBD'!$B$6:$AL$2097,27,0)="Yes","3"," ")</f>
        <v xml:space="preserve"> </v>
      </c>
      <c r="J1363" s="20" t="str">
        <f>IF(VLOOKUP(C1363,'Current OBD'!$B$6:$AL$2097,28,0)="Yes","4"," ")</f>
        <v xml:space="preserve"> </v>
      </c>
      <c r="K1363" s="20" t="str">
        <f>IF(VLOOKUP(C1363,'Current OBD'!$B$6:$AL$2097,29,0)="Yes","5"," ")</f>
        <v xml:space="preserve"> </v>
      </c>
      <c r="L1363" s="20" t="str">
        <f>IF(VLOOKUP(C1363,'Current OBD'!$B$6:$AL$2097,30,0)="Yes","6"," ")</f>
        <v xml:space="preserve"> </v>
      </c>
      <c r="M1363" s="20" t="str">
        <f>IF(VLOOKUP(C1363,'Current OBD'!$B$6:$AL$2097,31,0)="Yes","7"," ")</f>
        <v>7</v>
      </c>
      <c r="N1363" s="20" t="str">
        <f>IF(VLOOKUP(C1363,'Current OBD'!$B$6:$AL$2097,32,0)="Yes","8"," ")</f>
        <v>8</v>
      </c>
      <c r="O1363" s="20" t="str">
        <f>IF(VLOOKUP(C1363,'Current OBD'!$B$6:$AL$2097,33,0)="Yes","9"," ")</f>
        <v>9</v>
      </c>
      <c r="P1363" s="20" t="str">
        <f>IF(VLOOKUP(C1363,'Current OBD'!$B$6:$AL$2097,34,0)="Yes","10"," ")</f>
        <v xml:space="preserve"> </v>
      </c>
      <c r="Q1363" s="20" t="str">
        <f>IF(VLOOKUP(C1363,'Current OBD'!$B$6:$AL$2097,35,0)="Yes","11"," ")</f>
        <v xml:space="preserve"> </v>
      </c>
      <c r="R1363" s="20" t="str">
        <f>IF(VLOOKUP(C1363,'Current OBD'!$B$6:$AL$2097,36,0)="Yes","12"," ")</f>
        <v xml:space="preserve"> </v>
      </c>
      <c r="S1363" s="44">
        <v>334</v>
      </c>
      <c r="T1363" s="44">
        <v>93</v>
      </c>
      <c r="U1363" s="44">
        <v>878</v>
      </c>
      <c r="V1363" s="12">
        <f t="shared" si="124"/>
        <v>0.38041002277904329</v>
      </c>
      <c r="W1363" s="12">
        <f t="shared" si="125"/>
        <v>0.10592255125284739</v>
      </c>
      <c r="X1363" s="12">
        <f t="shared" si="121"/>
        <v>0.48633257403189067</v>
      </c>
    </row>
    <row r="1364" spans="1:24">
      <c r="A1364" s="17" t="str">
        <f>VLOOKUP(C1364,'Current OBD'!$B$6:$K$2098,4,0)</f>
        <v>Pierce</v>
      </c>
      <c r="B1364" s="17" t="str">
        <f>VLOOKUP(C1364,'Current OBD'!$B$6:$K$2098,3,0)</f>
        <v>27-003</v>
      </c>
      <c r="C1364" s="18">
        <v>660471</v>
      </c>
      <c r="D1364" s="8" t="s">
        <v>3637</v>
      </c>
      <c r="E1364" s="20" t="str">
        <f>IF(VLOOKUP(C1364,'Current OBD'!$B$6:$AL$2097,23,0)="Yes","PK"," ")</f>
        <v xml:space="preserve"> </v>
      </c>
      <c r="F1364" s="20" t="str">
        <f>IF(VLOOKUP(C1364,'Current OBD'!$B$6:$AL$2097,24,0)="Yes","K"," ")</f>
        <v>K</v>
      </c>
      <c r="G1364" s="20" t="str">
        <f>IF(VLOOKUP(C1364,'Current OBD'!$B$6:$AL$2097,25,0)="Yes","1"," ")</f>
        <v>1</v>
      </c>
      <c r="H1364" s="20" t="str">
        <f>IF(VLOOKUP(C1364,'Current OBD'!$B$6:$AL$2097,26,0)="Yes","2"," ")</f>
        <v>2</v>
      </c>
      <c r="I1364" s="20" t="str">
        <f>IF(VLOOKUP(C1364,'Current OBD'!$B$6:$AL$2097,27,0)="Yes","3"," ")</f>
        <v>3</v>
      </c>
      <c r="J1364" s="20" t="str">
        <f>IF(VLOOKUP(C1364,'Current OBD'!$B$6:$AL$2097,28,0)="Yes","4"," ")</f>
        <v>4</v>
      </c>
      <c r="K1364" s="20" t="str">
        <f>IF(VLOOKUP(C1364,'Current OBD'!$B$6:$AL$2097,29,0)="Yes","5"," ")</f>
        <v>5</v>
      </c>
      <c r="L1364" s="20" t="str">
        <f>IF(VLOOKUP(C1364,'Current OBD'!$B$6:$AL$2097,30,0)="Yes","6"," ")</f>
        <v>6</v>
      </c>
      <c r="M1364" s="20" t="str">
        <f>IF(VLOOKUP(C1364,'Current OBD'!$B$6:$AL$2097,31,0)="Yes","7"," ")</f>
        <v xml:space="preserve"> </v>
      </c>
      <c r="N1364" s="20" t="str">
        <f>IF(VLOOKUP(C1364,'Current OBD'!$B$6:$AL$2097,32,0)="Yes","8"," ")</f>
        <v xml:space="preserve"> </v>
      </c>
      <c r="O1364" s="20" t="str">
        <f>IF(VLOOKUP(C1364,'Current OBD'!$B$6:$AL$2097,33,0)="Yes","9"," ")</f>
        <v xml:space="preserve"> </v>
      </c>
      <c r="P1364" s="20" t="str">
        <f>IF(VLOOKUP(C1364,'Current OBD'!$B$6:$AL$2097,34,0)="Yes","10"," ")</f>
        <v xml:space="preserve"> </v>
      </c>
      <c r="Q1364" s="20" t="str">
        <f>IF(VLOOKUP(C1364,'Current OBD'!$B$6:$AL$2097,35,0)="Yes","11"," ")</f>
        <v xml:space="preserve"> </v>
      </c>
      <c r="R1364" s="20" t="str">
        <f>IF(VLOOKUP(C1364,'Current OBD'!$B$6:$AL$2097,36,0)="Yes","12"," ")</f>
        <v xml:space="preserve"> </v>
      </c>
      <c r="S1364" s="44">
        <v>172</v>
      </c>
      <c r="T1364" s="44">
        <v>43</v>
      </c>
      <c r="U1364" s="44">
        <v>555</v>
      </c>
      <c r="V1364" s="12">
        <f t="shared" si="124"/>
        <v>0.30990990990990991</v>
      </c>
      <c r="W1364" s="12">
        <f t="shared" si="125"/>
        <v>7.7477477477477477E-2</v>
      </c>
      <c r="X1364" s="12">
        <f t="shared" si="121"/>
        <v>0.38738738738738737</v>
      </c>
    </row>
    <row r="1365" spans="1:24">
      <c r="A1365" s="17" t="str">
        <f>VLOOKUP(C1365,'Current OBD'!$B$6:$K$2098,4,0)</f>
        <v>Pierce</v>
      </c>
      <c r="B1365" s="17" t="str">
        <f>VLOOKUP(C1365,'Current OBD'!$B$6:$K$2098,3,0)</f>
        <v>27-003</v>
      </c>
      <c r="C1365" s="18">
        <v>663867</v>
      </c>
      <c r="D1365" s="8" t="s">
        <v>2342</v>
      </c>
      <c r="E1365" s="20" t="str">
        <f>IF(VLOOKUP(C1365,'Current OBD'!$B$6:$AL$2097,23,0)="Yes","PK"," ")</f>
        <v xml:space="preserve"> </v>
      </c>
      <c r="F1365" s="20" t="str">
        <f>IF(VLOOKUP(C1365,'Current OBD'!$B$6:$AL$2097,24,0)="Yes","K"," ")</f>
        <v>K</v>
      </c>
      <c r="G1365" s="20" t="str">
        <f>IF(VLOOKUP(C1365,'Current OBD'!$B$6:$AL$2097,25,0)="Yes","1"," ")</f>
        <v>1</v>
      </c>
      <c r="H1365" s="20" t="str">
        <f>IF(VLOOKUP(C1365,'Current OBD'!$B$6:$AL$2097,26,0)="Yes","2"," ")</f>
        <v>2</v>
      </c>
      <c r="I1365" s="20" t="str">
        <f>IF(VLOOKUP(C1365,'Current OBD'!$B$6:$AL$2097,27,0)="Yes","3"," ")</f>
        <v>3</v>
      </c>
      <c r="J1365" s="20" t="str">
        <f>IF(VLOOKUP(C1365,'Current OBD'!$B$6:$AL$2097,28,0)="Yes","4"," ")</f>
        <v>4</v>
      </c>
      <c r="K1365" s="20" t="str">
        <f>IF(VLOOKUP(C1365,'Current OBD'!$B$6:$AL$2097,29,0)="Yes","5"," ")</f>
        <v>5</v>
      </c>
      <c r="L1365" s="20" t="str">
        <f>IF(VLOOKUP(C1365,'Current OBD'!$B$6:$AL$2097,30,0)="Yes","6"," ")</f>
        <v>6</v>
      </c>
      <c r="M1365" s="20" t="str">
        <f>IF(VLOOKUP(C1365,'Current OBD'!$B$6:$AL$2097,31,0)="Yes","7"," ")</f>
        <v xml:space="preserve"> </v>
      </c>
      <c r="N1365" s="20" t="str">
        <f>IF(VLOOKUP(C1365,'Current OBD'!$B$6:$AL$2097,32,0)="Yes","8"," ")</f>
        <v xml:space="preserve"> </v>
      </c>
      <c r="O1365" s="20" t="str">
        <f>IF(VLOOKUP(C1365,'Current OBD'!$B$6:$AL$2097,33,0)="Yes","9"," ")</f>
        <v xml:space="preserve"> </v>
      </c>
      <c r="P1365" s="20" t="str">
        <f>IF(VLOOKUP(C1365,'Current OBD'!$B$6:$AL$2097,34,0)="Yes","10"," ")</f>
        <v xml:space="preserve"> </v>
      </c>
      <c r="Q1365" s="20" t="str">
        <f>IF(VLOOKUP(C1365,'Current OBD'!$B$6:$AL$2097,35,0)="Yes","11"," ")</f>
        <v xml:space="preserve"> </v>
      </c>
      <c r="R1365" s="20" t="str">
        <f>IF(VLOOKUP(C1365,'Current OBD'!$B$6:$AL$2097,36,0)="Yes","12"," ")</f>
        <v xml:space="preserve"> </v>
      </c>
      <c r="S1365" s="44">
        <v>258</v>
      </c>
      <c r="T1365" s="44">
        <v>76</v>
      </c>
      <c r="U1365" s="44">
        <v>714</v>
      </c>
      <c r="V1365" s="12">
        <f t="shared" si="124"/>
        <v>0.36134453781512604</v>
      </c>
      <c r="W1365" s="12">
        <f t="shared" si="125"/>
        <v>0.10644257703081232</v>
      </c>
      <c r="X1365" s="12">
        <f t="shared" si="121"/>
        <v>0.46778711484593838</v>
      </c>
    </row>
    <row r="1366" spans="1:24">
      <c r="A1366" s="17" t="str">
        <f>VLOOKUP(C1366,'Current OBD'!$B$6:$K$2098,4,0)</f>
        <v>Pierce</v>
      </c>
      <c r="B1366" s="17" t="str">
        <f>VLOOKUP(C1366,'Current OBD'!$B$6:$K$2098,3,0)</f>
        <v>27-003</v>
      </c>
      <c r="C1366" s="18">
        <v>685812</v>
      </c>
      <c r="D1366" s="8" t="s">
        <v>3640</v>
      </c>
      <c r="E1366" s="20" t="str">
        <f>IF(VLOOKUP(C1366,'Current OBD'!$B$6:$AL$2097,23,0)="Yes","PK"," ")</f>
        <v xml:space="preserve"> </v>
      </c>
      <c r="F1366" s="20" t="str">
        <f>IF(VLOOKUP(C1366,'Current OBD'!$B$6:$AL$2097,24,0)="Yes","K"," ")</f>
        <v>K</v>
      </c>
      <c r="G1366" s="20" t="str">
        <f>IF(VLOOKUP(C1366,'Current OBD'!$B$6:$AL$2097,25,0)="Yes","1"," ")</f>
        <v>1</v>
      </c>
      <c r="H1366" s="20" t="str">
        <f>IF(VLOOKUP(C1366,'Current OBD'!$B$6:$AL$2097,26,0)="Yes","2"," ")</f>
        <v>2</v>
      </c>
      <c r="I1366" s="20" t="str">
        <f>IF(VLOOKUP(C1366,'Current OBD'!$B$6:$AL$2097,27,0)="Yes","3"," ")</f>
        <v>3</v>
      </c>
      <c r="J1366" s="20" t="str">
        <f>IF(VLOOKUP(C1366,'Current OBD'!$B$6:$AL$2097,28,0)="Yes","4"," ")</f>
        <v>4</v>
      </c>
      <c r="K1366" s="20" t="str">
        <f>IF(VLOOKUP(C1366,'Current OBD'!$B$6:$AL$2097,29,0)="Yes","5"," ")</f>
        <v>5</v>
      </c>
      <c r="L1366" s="20" t="str">
        <f>IF(VLOOKUP(C1366,'Current OBD'!$B$6:$AL$2097,30,0)="Yes","6"," ")</f>
        <v>6</v>
      </c>
      <c r="M1366" s="20" t="str">
        <f>IF(VLOOKUP(C1366,'Current OBD'!$B$6:$AL$2097,31,0)="Yes","7"," ")</f>
        <v xml:space="preserve"> </v>
      </c>
      <c r="N1366" s="20" t="str">
        <f>IF(VLOOKUP(C1366,'Current OBD'!$B$6:$AL$2097,32,0)="Yes","8"," ")</f>
        <v xml:space="preserve"> </v>
      </c>
      <c r="O1366" s="20" t="str">
        <f>IF(VLOOKUP(C1366,'Current OBD'!$B$6:$AL$2097,33,0)="Yes","9"," ")</f>
        <v xml:space="preserve"> </v>
      </c>
      <c r="P1366" s="20" t="str">
        <f>IF(VLOOKUP(C1366,'Current OBD'!$B$6:$AL$2097,34,0)="Yes","10"," ")</f>
        <v xml:space="preserve"> </v>
      </c>
      <c r="Q1366" s="20" t="str">
        <f>IF(VLOOKUP(C1366,'Current OBD'!$B$6:$AL$2097,35,0)="Yes","11"," ")</f>
        <v xml:space="preserve"> </v>
      </c>
      <c r="R1366" s="20" t="str">
        <f>IF(VLOOKUP(C1366,'Current OBD'!$B$6:$AL$2097,36,0)="Yes","12"," ")</f>
        <v xml:space="preserve"> </v>
      </c>
      <c r="S1366" s="44">
        <v>317</v>
      </c>
      <c r="T1366" s="44">
        <v>86</v>
      </c>
      <c r="U1366" s="44">
        <v>947</v>
      </c>
      <c r="V1366" s="12">
        <f t="shared" si="124"/>
        <v>0.33474128827877508</v>
      </c>
      <c r="W1366" s="12">
        <f t="shared" si="125"/>
        <v>9.0813093980992604E-2</v>
      </c>
      <c r="X1366" s="12">
        <f t="shared" si="121"/>
        <v>0.42555438225976766</v>
      </c>
    </row>
    <row r="1367" spans="1:24">
      <c r="A1367" s="17" t="str">
        <f>VLOOKUP(C1367,'Current OBD'!$B$6:$K$2098,4,0)</f>
        <v>Pierce</v>
      </c>
      <c r="B1367" s="17" t="str">
        <f>VLOOKUP(C1367,'Current OBD'!$B$6:$K$2098,3,0)</f>
        <v>27-003</v>
      </c>
      <c r="C1367" s="18">
        <v>660463</v>
      </c>
      <c r="D1367" s="8" t="s">
        <v>3642</v>
      </c>
      <c r="E1367" s="20" t="str">
        <f>IF(VLOOKUP(C1367,'Current OBD'!$B$6:$AL$2097,23,0)="Yes","PK"," ")</f>
        <v xml:space="preserve"> </v>
      </c>
      <c r="F1367" s="20" t="str">
        <f>IF(VLOOKUP(C1367,'Current OBD'!$B$6:$AL$2097,24,0)="Yes","K"," ")</f>
        <v xml:space="preserve"> </v>
      </c>
      <c r="G1367" s="20" t="str">
        <f>IF(VLOOKUP(C1367,'Current OBD'!$B$6:$AL$2097,25,0)="Yes","1"," ")</f>
        <v xml:space="preserve"> </v>
      </c>
      <c r="H1367" s="20" t="str">
        <f>IF(VLOOKUP(C1367,'Current OBD'!$B$6:$AL$2097,26,0)="Yes","2"," ")</f>
        <v xml:space="preserve"> </v>
      </c>
      <c r="I1367" s="20" t="str">
        <f>IF(VLOOKUP(C1367,'Current OBD'!$B$6:$AL$2097,27,0)="Yes","3"," ")</f>
        <v xml:space="preserve"> </v>
      </c>
      <c r="J1367" s="20" t="str">
        <f>IF(VLOOKUP(C1367,'Current OBD'!$B$6:$AL$2097,28,0)="Yes","4"," ")</f>
        <v xml:space="preserve"> </v>
      </c>
      <c r="K1367" s="20" t="str">
        <f>IF(VLOOKUP(C1367,'Current OBD'!$B$6:$AL$2097,29,0)="Yes","5"," ")</f>
        <v xml:space="preserve"> </v>
      </c>
      <c r="L1367" s="20" t="str">
        <f>IF(VLOOKUP(C1367,'Current OBD'!$B$6:$AL$2097,30,0)="Yes","6"," ")</f>
        <v>6</v>
      </c>
      <c r="M1367" s="20" t="str">
        <f>IF(VLOOKUP(C1367,'Current OBD'!$B$6:$AL$2097,31,0)="Yes","7"," ")</f>
        <v>7</v>
      </c>
      <c r="N1367" s="20" t="str">
        <f>IF(VLOOKUP(C1367,'Current OBD'!$B$6:$AL$2097,32,0)="Yes","8"," ")</f>
        <v>8</v>
      </c>
      <c r="O1367" s="20" t="str">
        <f>IF(VLOOKUP(C1367,'Current OBD'!$B$6:$AL$2097,33,0)="Yes","9"," ")</f>
        <v>9</v>
      </c>
      <c r="P1367" s="20" t="str">
        <f>IF(VLOOKUP(C1367,'Current OBD'!$B$6:$AL$2097,34,0)="Yes","10"," ")</f>
        <v xml:space="preserve"> </v>
      </c>
      <c r="Q1367" s="20" t="str">
        <f>IF(VLOOKUP(C1367,'Current OBD'!$B$6:$AL$2097,35,0)="Yes","11"," ")</f>
        <v xml:space="preserve"> </v>
      </c>
      <c r="R1367" s="20" t="str">
        <f>IF(VLOOKUP(C1367,'Current OBD'!$B$6:$AL$2097,36,0)="Yes","12"," ")</f>
        <v xml:space="preserve"> </v>
      </c>
      <c r="S1367" s="44">
        <v>177</v>
      </c>
      <c r="T1367" s="44">
        <v>45</v>
      </c>
      <c r="U1367" s="44">
        <v>567</v>
      </c>
      <c r="V1367" s="12">
        <f t="shared" si="124"/>
        <v>0.31216931216931215</v>
      </c>
      <c r="W1367" s="12">
        <f t="shared" si="125"/>
        <v>7.9365079365079361E-2</v>
      </c>
      <c r="X1367" s="12">
        <f t="shared" si="121"/>
        <v>0.39153439153439151</v>
      </c>
    </row>
    <row r="1368" spans="1:24">
      <c r="A1368" s="17" t="str">
        <f>VLOOKUP(C1368,'Current OBD'!$B$6:$K$2098,4,0)</f>
        <v>Pierce</v>
      </c>
      <c r="B1368" s="17" t="str">
        <f>VLOOKUP(C1368,'Current OBD'!$B$6:$K$2098,3,0)</f>
        <v>27-003</v>
      </c>
      <c r="C1368" s="18">
        <v>663868</v>
      </c>
      <c r="D1368" s="8" t="s">
        <v>3644</v>
      </c>
      <c r="E1368" s="20" t="str">
        <f>IF(VLOOKUP(C1368,'Current OBD'!$B$6:$AL$2097,23,0)="Yes","PK"," ")</f>
        <v xml:space="preserve"> </v>
      </c>
      <c r="F1368" s="20" t="str">
        <f>IF(VLOOKUP(C1368,'Current OBD'!$B$6:$AL$2097,24,0)="Yes","K"," ")</f>
        <v>K</v>
      </c>
      <c r="G1368" s="20" t="str">
        <f>IF(VLOOKUP(C1368,'Current OBD'!$B$6:$AL$2097,25,0)="Yes","1"," ")</f>
        <v>1</v>
      </c>
      <c r="H1368" s="20" t="str">
        <f>IF(VLOOKUP(C1368,'Current OBD'!$B$6:$AL$2097,26,0)="Yes","2"," ")</f>
        <v>2</v>
      </c>
      <c r="I1368" s="20" t="str">
        <f>IF(VLOOKUP(C1368,'Current OBD'!$B$6:$AL$2097,27,0)="Yes","3"," ")</f>
        <v>3</v>
      </c>
      <c r="J1368" s="20" t="str">
        <f>IF(VLOOKUP(C1368,'Current OBD'!$B$6:$AL$2097,28,0)="Yes","4"," ")</f>
        <v>4</v>
      </c>
      <c r="K1368" s="20" t="str">
        <f>IF(VLOOKUP(C1368,'Current OBD'!$B$6:$AL$2097,29,0)="Yes","5"," ")</f>
        <v>5</v>
      </c>
      <c r="L1368" s="20" t="str">
        <f>IF(VLOOKUP(C1368,'Current OBD'!$B$6:$AL$2097,30,0)="Yes","6"," ")</f>
        <v>6</v>
      </c>
      <c r="M1368" s="20" t="str">
        <f>IF(VLOOKUP(C1368,'Current OBD'!$B$6:$AL$2097,31,0)="Yes","7"," ")</f>
        <v xml:space="preserve"> </v>
      </c>
      <c r="N1368" s="20" t="str">
        <f>IF(VLOOKUP(C1368,'Current OBD'!$B$6:$AL$2097,32,0)="Yes","8"," ")</f>
        <v xml:space="preserve"> </v>
      </c>
      <c r="O1368" s="20" t="str">
        <f>IF(VLOOKUP(C1368,'Current OBD'!$B$6:$AL$2097,33,0)="Yes","9"," ")</f>
        <v xml:space="preserve"> </v>
      </c>
      <c r="P1368" s="20" t="str">
        <f>IF(VLOOKUP(C1368,'Current OBD'!$B$6:$AL$2097,34,0)="Yes","10"," ")</f>
        <v xml:space="preserve"> </v>
      </c>
      <c r="Q1368" s="20" t="str">
        <f>IF(VLOOKUP(C1368,'Current OBD'!$B$6:$AL$2097,35,0)="Yes","11"," ")</f>
        <v xml:space="preserve"> </v>
      </c>
      <c r="R1368" s="20" t="str">
        <f>IF(VLOOKUP(C1368,'Current OBD'!$B$6:$AL$2097,36,0)="Yes","12"," ")</f>
        <v xml:space="preserve"> </v>
      </c>
      <c r="S1368" s="44">
        <v>186</v>
      </c>
      <c r="T1368" s="44">
        <v>54</v>
      </c>
      <c r="U1368" s="44">
        <v>779</v>
      </c>
      <c r="V1368" s="12">
        <f t="shared" si="124"/>
        <v>0.23876765083440307</v>
      </c>
      <c r="W1368" s="12">
        <f t="shared" si="125"/>
        <v>6.9319640564826701E-2</v>
      </c>
      <c r="X1368" s="12">
        <f t="shared" si="121"/>
        <v>0.3080872913992298</v>
      </c>
    </row>
    <row r="1369" spans="1:24">
      <c r="A1369" s="17" t="str">
        <f>VLOOKUP(C1369,'Current OBD'!$B$6:$K$2098,4,0)</f>
        <v>Pierce</v>
      </c>
      <c r="B1369" s="17" t="str">
        <f>VLOOKUP(C1369,'Current OBD'!$B$6:$K$2098,3,0)</f>
        <v>27-003</v>
      </c>
      <c r="C1369" s="18">
        <v>660469</v>
      </c>
      <c r="D1369" s="8" t="s">
        <v>3647</v>
      </c>
      <c r="E1369" s="20" t="str">
        <f>IF(VLOOKUP(C1369,'Current OBD'!$B$6:$AL$2097,23,0)="Yes","PK"," ")</f>
        <v xml:space="preserve"> </v>
      </c>
      <c r="F1369" s="20" t="str">
        <f>IF(VLOOKUP(C1369,'Current OBD'!$B$6:$AL$2097,24,0)="Yes","K"," ")</f>
        <v xml:space="preserve"> </v>
      </c>
      <c r="G1369" s="20" t="str">
        <f>IF(VLOOKUP(C1369,'Current OBD'!$B$6:$AL$2097,25,0)="Yes","1"," ")</f>
        <v xml:space="preserve"> </v>
      </c>
      <c r="H1369" s="20" t="str">
        <f>IF(VLOOKUP(C1369,'Current OBD'!$B$6:$AL$2097,26,0)="Yes","2"," ")</f>
        <v xml:space="preserve"> </v>
      </c>
      <c r="I1369" s="20" t="str">
        <f>IF(VLOOKUP(C1369,'Current OBD'!$B$6:$AL$2097,27,0)="Yes","3"," ")</f>
        <v xml:space="preserve"> </v>
      </c>
      <c r="J1369" s="20" t="str">
        <f>IF(VLOOKUP(C1369,'Current OBD'!$B$6:$AL$2097,28,0)="Yes","4"," ")</f>
        <v xml:space="preserve"> </v>
      </c>
      <c r="K1369" s="20" t="str">
        <f>IF(VLOOKUP(C1369,'Current OBD'!$B$6:$AL$2097,29,0)="Yes","5"," ")</f>
        <v xml:space="preserve"> </v>
      </c>
      <c r="L1369" s="20" t="str">
        <f>IF(VLOOKUP(C1369,'Current OBD'!$B$6:$AL$2097,30,0)="Yes","6"," ")</f>
        <v xml:space="preserve"> </v>
      </c>
      <c r="M1369" s="20" t="str">
        <f>IF(VLOOKUP(C1369,'Current OBD'!$B$6:$AL$2097,31,0)="Yes","7"," ")</f>
        <v xml:space="preserve"> </v>
      </c>
      <c r="N1369" s="20" t="str">
        <f>IF(VLOOKUP(C1369,'Current OBD'!$B$6:$AL$2097,32,0)="Yes","8"," ")</f>
        <v xml:space="preserve"> </v>
      </c>
      <c r="O1369" s="20" t="str">
        <f>IF(VLOOKUP(C1369,'Current OBD'!$B$6:$AL$2097,33,0)="Yes","9"," ")</f>
        <v xml:space="preserve"> </v>
      </c>
      <c r="P1369" s="20" t="str">
        <f>IF(VLOOKUP(C1369,'Current OBD'!$B$6:$AL$2097,34,0)="Yes","10"," ")</f>
        <v>10</v>
      </c>
      <c r="Q1369" s="20" t="str">
        <f>IF(VLOOKUP(C1369,'Current OBD'!$B$6:$AL$2097,35,0)="Yes","11"," ")</f>
        <v>11</v>
      </c>
      <c r="R1369" s="20" t="str">
        <f>IF(VLOOKUP(C1369,'Current OBD'!$B$6:$AL$2097,36,0)="Yes","12"," ")</f>
        <v>12</v>
      </c>
      <c r="S1369" s="44">
        <v>494</v>
      </c>
      <c r="T1369" s="44">
        <v>138</v>
      </c>
      <c r="U1369" s="44">
        <v>1628</v>
      </c>
      <c r="V1369" s="12">
        <f t="shared" si="124"/>
        <v>0.30343980343980342</v>
      </c>
      <c r="W1369" s="12">
        <f t="shared" si="125"/>
        <v>8.476658476658476E-2</v>
      </c>
      <c r="X1369" s="12">
        <f t="shared" si="121"/>
        <v>0.3882063882063882</v>
      </c>
    </row>
    <row r="1370" spans="1:24">
      <c r="A1370" s="17" t="str">
        <f>VLOOKUP(C1370,'Current OBD'!$B$6:$K$2098,4,0)</f>
        <v>Pierce</v>
      </c>
      <c r="B1370" s="17" t="str">
        <f>VLOOKUP(C1370,'Current OBD'!$B$6:$K$2098,3,0)</f>
        <v>27-003</v>
      </c>
      <c r="C1370" s="18">
        <v>660464</v>
      </c>
      <c r="D1370" s="8" t="s">
        <v>3649</v>
      </c>
      <c r="E1370" s="20" t="str">
        <f>IF(VLOOKUP(C1370,'Current OBD'!$B$6:$AL$2097,23,0)="Yes","PK"," ")</f>
        <v xml:space="preserve"> </v>
      </c>
      <c r="F1370" s="20" t="str">
        <f>IF(VLOOKUP(C1370,'Current OBD'!$B$6:$AL$2097,24,0)="Yes","K"," ")</f>
        <v xml:space="preserve"> </v>
      </c>
      <c r="G1370" s="20" t="str">
        <f>IF(VLOOKUP(C1370,'Current OBD'!$B$6:$AL$2097,25,0)="Yes","1"," ")</f>
        <v xml:space="preserve"> </v>
      </c>
      <c r="H1370" s="20" t="str">
        <f>IF(VLOOKUP(C1370,'Current OBD'!$B$6:$AL$2097,26,0)="Yes","2"," ")</f>
        <v xml:space="preserve"> </v>
      </c>
      <c r="I1370" s="20" t="str">
        <f>IF(VLOOKUP(C1370,'Current OBD'!$B$6:$AL$2097,27,0)="Yes","3"," ")</f>
        <v xml:space="preserve"> </v>
      </c>
      <c r="J1370" s="20" t="str">
        <f>IF(VLOOKUP(C1370,'Current OBD'!$B$6:$AL$2097,28,0)="Yes","4"," ")</f>
        <v xml:space="preserve"> </v>
      </c>
      <c r="K1370" s="20" t="str">
        <f>IF(VLOOKUP(C1370,'Current OBD'!$B$6:$AL$2097,29,0)="Yes","5"," ")</f>
        <v xml:space="preserve"> </v>
      </c>
      <c r="L1370" s="20" t="str">
        <f>IF(VLOOKUP(C1370,'Current OBD'!$B$6:$AL$2097,30,0)="Yes","6"," ")</f>
        <v xml:space="preserve"> </v>
      </c>
      <c r="M1370" s="20" t="str">
        <f>IF(VLOOKUP(C1370,'Current OBD'!$B$6:$AL$2097,31,0)="Yes","7"," ")</f>
        <v>7</v>
      </c>
      <c r="N1370" s="20" t="str">
        <f>IF(VLOOKUP(C1370,'Current OBD'!$B$6:$AL$2097,32,0)="Yes","8"," ")</f>
        <v>8</v>
      </c>
      <c r="O1370" s="20" t="str">
        <f>IF(VLOOKUP(C1370,'Current OBD'!$B$6:$AL$2097,33,0)="Yes","9"," ")</f>
        <v>9</v>
      </c>
      <c r="P1370" s="20" t="str">
        <f>IF(VLOOKUP(C1370,'Current OBD'!$B$6:$AL$2097,34,0)="Yes","10"," ")</f>
        <v xml:space="preserve"> </v>
      </c>
      <c r="Q1370" s="20" t="str">
        <f>IF(VLOOKUP(C1370,'Current OBD'!$B$6:$AL$2097,35,0)="Yes","11"," ")</f>
        <v xml:space="preserve"> </v>
      </c>
      <c r="R1370" s="20" t="str">
        <f>IF(VLOOKUP(C1370,'Current OBD'!$B$6:$AL$2097,36,0)="Yes","12"," ")</f>
        <v xml:space="preserve"> </v>
      </c>
      <c r="S1370" s="44">
        <v>316</v>
      </c>
      <c r="T1370" s="44">
        <v>88</v>
      </c>
      <c r="U1370" s="44">
        <v>850</v>
      </c>
      <c r="V1370" s="12">
        <f t="shared" si="124"/>
        <v>0.37176470588235294</v>
      </c>
      <c r="W1370" s="12">
        <f t="shared" si="125"/>
        <v>0.10352941176470588</v>
      </c>
      <c r="X1370" s="12">
        <f t="shared" si="121"/>
        <v>0.47529411764705881</v>
      </c>
    </row>
    <row r="1371" spans="1:24">
      <c r="A1371" s="17" t="str">
        <f>VLOOKUP(C1371,'Current OBD'!$B$6:$K$2098,4,0)</f>
        <v>Pierce</v>
      </c>
      <c r="B1371" s="17" t="str">
        <f>VLOOKUP(C1371,'Current OBD'!$B$6:$K$2098,3,0)</f>
        <v>27-003</v>
      </c>
      <c r="C1371" s="18">
        <v>664901</v>
      </c>
      <c r="D1371" s="8" t="s">
        <v>3651</v>
      </c>
      <c r="E1371" s="20" t="str">
        <f>IF(VLOOKUP(C1371,'Current OBD'!$B$6:$AL$2097,23,0)="Yes","PK"," ")</f>
        <v xml:space="preserve"> </v>
      </c>
      <c r="F1371" s="20" t="str">
        <f>IF(VLOOKUP(C1371,'Current OBD'!$B$6:$AL$2097,24,0)="Yes","K"," ")</f>
        <v>K</v>
      </c>
      <c r="G1371" s="20" t="str">
        <f>IF(VLOOKUP(C1371,'Current OBD'!$B$6:$AL$2097,25,0)="Yes","1"," ")</f>
        <v>1</v>
      </c>
      <c r="H1371" s="20" t="str">
        <f>IF(VLOOKUP(C1371,'Current OBD'!$B$6:$AL$2097,26,0)="Yes","2"," ")</f>
        <v>2</v>
      </c>
      <c r="I1371" s="20" t="str">
        <f>IF(VLOOKUP(C1371,'Current OBD'!$B$6:$AL$2097,27,0)="Yes","3"," ")</f>
        <v>3</v>
      </c>
      <c r="J1371" s="20" t="str">
        <f>IF(VLOOKUP(C1371,'Current OBD'!$B$6:$AL$2097,28,0)="Yes","4"," ")</f>
        <v>4</v>
      </c>
      <c r="K1371" s="20" t="str">
        <f>IF(VLOOKUP(C1371,'Current OBD'!$B$6:$AL$2097,29,0)="Yes","5"," ")</f>
        <v>5</v>
      </c>
      <c r="L1371" s="20" t="str">
        <f>IF(VLOOKUP(C1371,'Current OBD'!$B$6:$AL$2097,30,0)="Yes","6"," ")</f>
        <v>6</v>
      </c>
      <c r="M1371" s="20" t="str">
        <f>IF(VLOOKUP(C1371,'Current OBD'!$B$6:$AL$2097,31,0)="Yes","7"," ")</f>
        <v xml:space="preserve"> </v>
      </c>
      <c r="N1371" s="20" t="str">
        <f>IF(VLOOKUP(C1371,'Current OBD'!$B$6:$AL$2097,32,0)="Yes","8"," ")</f>
        <v xml:space="preserve"> </v>
      </c>
      <c r="O1371" s="20" t="str">
        <f>IF(VLOOKUP(C1371,'Current OBD'!$B$6:$AL$2097,33,0)="Yes","9"," ")</f>
        <v xml:space="preserve"> </v>
      </c>
      <c r="P1371" s="20" t="str">
        <f>IF(VLOOKUP(C1371,'Current OBD'!$B$6:$AL$2097,34,0)="Yes","10"," ")</f>
        <v xml:space="preserve"> </v>
      </c>
      <c r="Q1371" s="20" t="str">
        <f>IF(VLOOKUP(C1371,'Current OBD'!$B$6:$AL$2097,35,0)="Yes","11"," ")</f>
        <v xml:space="preserve"> </v>
      </c>
      <c r="R1371" s="20" t="str">
        <f>IF(VLOOKUP(C1371,'Current OBD'!$B$6:$AL$2097,36,0)="Yes","12"," ")</f>
        <v xml:space="preserve"> </v>
      </c>
      <c r="S1371" s="44">
        <v>475</v>
      </c>
      <c r="T1371" s="44">
        <v>0</v>
      </c>
      <c r="U1371" s="44">
        <v>663</v>
      </c>
      <c r="V1371" s="12">
        <f t="shared" si="124"/>
        <v>0.71644042232277527</v>
      </c>
      <c r="W1371" s="12">
        <f t="shared" si="125"/>
        <v>0</v>
      </c>
      <c r="X1371" s="12">
        <f t="shared" si="121"/>
        <v>0.71644042232277527</v>
      </c>
    </row>
    <row r="1372" spans="1:24">
      <c r="A1372" s="17" t="str">
        <f>VLOOKUP(C1372,'Current OBD'!$B$6:$K$2098,4,0)</f>
        <v>Pierce</v>
      </c>
      <c r="B1372" s="17" t="str">
        <f>VLOOKUP(C1372,'Current OBD'!$B$6:$K$2098,3,0)</f>
        <v>27-003</v>
      </c>
      <c r="C1372" s="18">
        <v>660473</v>
      </c>
      <c r="D1372" s="8" t="s">
        <v>3653</v>
      </c>
      <c r="E1372" s="20" t="str">
        <f>IF(VLOOKUP(C1372,'Current OBD'!$B$6:$AL$2097,23,0)="Yes","PK"," ")</f>
        <v xml:space="preserve"> </v>
      </c>
      <c r="F1372" s="20" t="str">
        <f>IF(VLOOKUP(C1372,'Current OBD'!$B$6:$AL$2097,24,0)="Yes","K"," ")</f>
        <v>K</v>
      </c>
      <c r="G1372" s="20" t="str">
        <f>IF(VLOOKUP(C1372,'Current OBD'!$B$6:$AL$2097,25,0)="Yes","1"," ")</f>
        <v>1</v>
      </c>
      <c r="H1372" s="20" t="str">
        <f>IF(VLOOKUP(C1372,'Current OBD'!$B$6:$AL$2097,26,0)="Yes","2"," ")</f>
        <v>2</v>
      </c>
      <c r="I1372" s="20" t="str">
        <f>IF(VLOOKUP(C1372,'Current OBD'!$B$6:$AL$2097,27,0)="Yes","3"," ")</f>
        <v>3</v>
      </c>
      <c r="J1372" s="20" t="str">
        <f>IF(VLOOKUP(C1372,'Current OBD'!$B$6:$AL$2097,28,0)="Yes","4"," ")</f>
        <v>4</v>
      </c>
      <c r="K1372" s="20" t="str">
        <f>IF(VLOOKUP(C1372,'Current OBD'!$B$6:$AL$2097,29,0)="Yes","5"," ")</f>
        <v>5</v>
      </c>
      <c r="L1372" s="20" t="str">
        <f>IF(VLOOKUP(C1372,'Current OBD'!$B$6:$AL$2097,30,0)="Yes","6"," ")</f>
        <v>6</v>
      </c>
      <c r="M1372" s="20" t="str">
        <f>IF(VLOOKUP(C1372,'Current OBD'!$B$6:$AL$2097,31,0)="Yes","7"," ")</f>
        <v xml:space="preserve"> </v>
      </c>
      <c r="N1372" s="20" t="str">
        <f>IF(VLOOKUP(C1372,'Current OBD'!$B$6:$AL$2097,32,0)="Yes","8"," ")</f>
        <v xml:space="preserve"> </v>
      </c>
      <c r="O1372" s="20" t="str">
        <f>IF(VLOOKUP(C1372,'Current OBD'!$B$6:$AL$2097,33,0)="Yes","9"," ")</f>
        <v xml:space="preserve"> </v>
      </c>
      <c r="P1372" s="20" t="str">
        <f>IF(VLOOKUP(C1372,'Current OBD'!$B$6:$AL$2097,34,0)="Yes","10"," ")</f>
        <v xml:space="preserve"> </v>
      </c>
      <c r="Q1372" s="20" t="str">
        <f>IF(VLOOKUP(C1372,'Current OBD'!$B$6:$AL$2097,35,0)="Yes","11"," ")</f>
        <v xml:space="preserve"> </v>
      </c>
      <c r="R1372" s="20" t="str">
        <f>IF(VLOOKUP(C1372,'Current OBD'!$B$6:$AL$2097,36,0)="Yes","12"," ")</f>
        <v xml:space="preserve"> </v>
      </c>
      <c r="S1372" s="44">
        <v>114</v>
      </c>
      <c r="T1372" s="44">
        <v>37</v>
      </c>
      <c r="U1372" s="44">
        <v>580</v>
      </c>
      <c r="V1372" s="12">
        <f t="shared" si="124"/>
        <v>0.19655172413793104</v>
      </c>
      <c r="W1372" s="12">
        <f t="shared" si="125"/>
        <v>6.3793103448275865E-2</v>
      </c>
      <c r="X1372" s="12">
        <f t="shared" si="121"/>
        <v>0.26034482758620692</v>
      </c>
    </row>
    <row r="1373" spans="1:24">
      <c r="A1373" s="17" t="str">
        <f>VLOOKUP(C1373,'Current OBD'!$B$6:$K$2098,4,0)</f>
        <v>Pierce</v>
      </c>
      <c r="B1373" s="17" t="str">
        <f>VLOOKUP(C1373,'Current OBD'!$B$6:$K$2098,3,0)</f>
        <v>27-003</v>
      </c>
      <c r="C1373" s="18">
        <v>664127</v>
      </c>
      <c r="D1373" s="8" t="s">
        <v>3655</v>
      </c>
      <c r="E1373" s="20" t="str">
        <f>IF(VLOOKUP(C1373,'Current OBD'!$B$6:$AL$2097,23,0)="Yes","PK"," ")</f>
        <v xml:space="preserve"> </v>
      </c>
      <c r="F1373" s="20" t="str">
        <f>IF(VLOOKUP(C1373,'Current OBD'!$B$6:$AL$2097,24,0)="Yes","K"," ")</f>
        <v xml:space="preserve"> </v>
      </c>
      <c r="G1373" s="20" t="str">
        <f>IF(VLOOKUP(C1373,'Current OBD'!$B$6:$AL$2097,25,0)="Yes","1"," ")</f>
        <v xml:space="preserve"> </v>
      </c>
      <c r="H1373" s="20" t="str">
        <f>IF(VLOOKUP(C1373,'Current OBD'!$B$6:$AL$2097,26,0)="Yes","2"," ")</f>
        <v xml:space="preserve"> </v>
      </c>
      <c r="I1373" s="20" t="str">
        <f>IF(VLOOKUP(C1373,'Current OBD'!$B$6:$AL$2097,27,0)="Yes","3"," ")</f>
        <v xml:space="preserve"> </v>
      </c>
      <c r="J1373" s="20" t="str">
        <f>IF(VLOOKUP(C1373,'Current OBD'!$B$6:$AL$2097,28,0)="Yes","4"," ")</f>
        <v xml:space="preserve"> </v>
      </c>
      <c r="K1373" s="20" t="str">
        <f>IF(VLOOKUP(C1373,'Current OBD'!$B$6:$AL$2097,29,0)="Yes","5"," ")</f>
        <v xml:space="preserve"> </v>
      </c>
      <c r="L1373" s="20" t="str">
        <f>IF(VLOOKUP(C1373,'Current OBD'!$B$6:$AL$2097,30,0)="Yes","6"," ")</f>
        <v xml:space="preserve"> </v>
      </c>
      <c r="M1373" s="20" t="str">
        <f>IF(VLOOKUP(C1373,'Current OBD'!$B$6:$AL$2097,31,0)="Yes","7"," ")</f>
        <v>7</v>
      </c>
      <c r="N1373" s="20" t="str">
        <f>IF(VLOOKUP(C1373,'Current OBD'!$B$6:$AL$2097,32,0)="Yes","8"," ")</f>
        <v>8</v>
      </c>
      <c r="O1373" s="20" t="str">
        <f>IF(VLOOKUP(C1373,'Current OBD'!$B$6:$AL$2097,33,0)="Yes","9"," ")</f>
        <v>9</v>
      </c>
      <c r="P1373" s="20" t="str">
        <f>IF(VLOOKUP(C1373,'Current OBD'!$B$6:$AL$2097,34,0)="Yes","10"," ")</f>
        <v xml:space="preserve"> </v>
      </c>
      <c r="Q1373" s="20" t="str">
        <f>IF(VLOOKUP(C1373,'Current OBD'!$B$6:$AL$2097,35,0)="Yes","11"," ")</f>
        <v xml:space="preserve"> </v>
      </c>
      <c r="R1373" s="20" t="str">
        <f>IF(VLOOKUP(C1373,'Current OBD'!$B$6:$AL$2097,36,0)="Yes","12"," ")</f>
        <v xml:space="preserve"> </v>
      </c>
      <c r="S1373" s="44">
        <v>257</v>
      </c>
      <c r="T1373" s="44">
        <v>67</v>
      </c>
      <c r="U1373" s="44">
        <v>871</v>
      </c>
      <c r="V1373" s="12">
        <f t="shared" si="124"/>
        <v>0.29506314580941445</v>
      </c>
      <c r="W1373" s="12">
        <f t="shared" si="125"/>
        <v>7.6923076923076927E-2</v>
      </c>
      <c r="X1373" s="12">
        <f t="shared" si="121"/>
        <v>0.37198622273249138</v>
      </c>
    </row>
    <row r="1374" spans="1:24">
      <c r="A1374" s="17" t="str">
        <f>VLOOKUP(C1374,'Current OBD'!$B$6:$K$2098,4,0)</f>
        <v>Pierce</v>
      </c>
      <c r="B1374" s="17" t="str">
        <f>VLOOKUP(C1374,'Current OBD'!$B$6:$K$2098,3,0)</f>
        <v>27-003</v>
      </c>
      <c r="C1374" s="18">
        <v>660475</v>
      </c>
      <c r="D1374" s="8" t="s">
        <v>3657</v>
      </c>
      <c r="E1374" s="20" t="str">
        <f>IF(VLOOKUP(C1374,'Current OBD'!$B$6:$AL$2097,23,0)="Yes","PK"," ")</f>
        <v xml:space="preserve"> </v>
      </c>
      <c r="F1374" s="20" t="str">
        <f>IF(VLOOKUP(C1374,'Current OBD'!$B$6:$AL$2097,24,0)="Yes","K"," ")</f>
        <v>K</v>
      </c>
      <c r="G1374" s="20" t="str">
        <f>IF(VLOOKUP(C1374,'Current OBD'!$B$6:$AL$2097,25,0)="Yes","1"," ")</f>
        <v>1</v>
      </c>
      <c r="H1374" s="20" t="str">
        <f>IF(VLOOKUP(C1374,'Current OBD'!$B$6:$AL$2097,26,0)="Yes","2"," ")</f>
        <v>2</v>
      </c>
      <c r="I1374" s="20" t="str">
        <f>IF(VLOOKUP(C1374,'Current OBD'!$B$6:$AL$2097,27,0)="Yes","3"," ")</f>
        <v>3</v>
      </c>
      <c r="J1374" s="20" t="str">
        <f>IF(VLOOKUP(C1374,'Current OBD'!$B$6:$AL$2097,28,0)="Yes","4"," ")</f>
        <v>4</v>
      </c>
      <c r="K1374" s="20" t="str">
        <f>IF(VLOOKUP(C1374,'Current OBD'!$B$6:$AL$2097,29,0)="Yes","5"," ")</f>
        <v>5</v>
      </c>
      <c r="L1374" s="20" t="str">
        <f>IF(VLOOKUP(C1374,'Current OBD'!$B$6:$AL$2097,30,0)="Yes","6"," ")</f>
        <v>6</v>
      </c>
      <c r="M1374" s="20" t="str">
        <f>IF(VLOOKUP(C1374,'Current OBD'!$B$6:$AL$2097,31,0)="Yes","7"," ")</f>
        <v xml:space="preserve"> </v>
      </c>
      <c r="N1374" s="20" t="str">
        <f>IF(VLOOKUP(C1374,'Current OBD'!$B$6:$AL$2097,32,0)="Yes","8"," ")</f>
        <v xml:space="preserve"> </v>
      </c>
      <c r="O1374" s="20" t="str">
        <f>IF(VLOOKUP(C1374,'Current OBD'!$B$6:$AL$2097,33,0)="Yes","9"," ")</f>
        <v xml:space="preserve"> </v>
      </c>
      <c r="P1374" s="20" t="str">
        <f>IF(VLOOKUP(C1374,'Current OBD'!$B$6:$AL$2097,34,0)="Yes","10"," ")</f>
        <v xml:space="preserve"> </v>
      </c>
      <c r="Q1374" s="20" t="str">
        <f>IF(VLOOKUP(C1374,'Current OBD'!$B$6:$AL$2097,35,0)="Yes","11"," ")</f>
        <v xml:space="preserve"> </v>
      </c>
      <c r="R1374" s="20" t="str">
        <f>IF(VLOOKUP(C1374,'Current OBD'!$B$6:$AL$2097,36,0)="Yes","12"," ")</f>
        <v xml:space="preserve"> </v>
      </c>
      <c r="S1374" s="44">
        <v>229</v>
      </c>
      <c r="T1374" s="44">
        <v>99</v>
      </c>
      <c r="U1374" s="44">
        <v>731</v>
      </c>
      <c r="V1374" s="12">
        <f t="shared" si="124"/>
        <v>0.31326949384404923</v>
      </c>
      <c r="W1374" s="12">
        <f t="shared" si="125"/>
        <v>0.13543091655266759</v>
      </c>
      <c r="X1374" s="12">
        <f t="shared" si="121"/>
        <v>0.44870041039671682</v>
      </c>
    </row>
    <row r="1375" spans="1:24">
      <c r="A1375" s="17" t="str">
        <f>VLOOKUP(C1375,'Current OBD'!$B$6:$K$2098,4,0)</f>
        <v>Pierce</v>
      </c>
      <c r="B1375" s="17" t="str">
        <f>VLOOKUP(C1375,'Current OBD'!$B$6:$K$2098,3,0)</f>
        <v>27-003</v>
      </c>
      <c r="C1375" s="18">
        <v>660465</v>
      </c>
      <c r="D1375" s="8" t="s">
        <v>3659</v>
      </c>
      <c r="E1375" s="20" t="str">
        <f>IF(VLOOKUP(C1375,'Current OBD'!$B$6:$AL$2097,23,0)="Yes","PK"," ")</f>
        <v xml:space="preserve"> </v>
      </c>
      <c r="F1375" s="20" t="str">
        <f>IF(VLOOKUP(C1375,'Current OBD'!$B$6:$AL$2097,24,0)="Yes","K"," ")</f>
        <v xml:space="preserve"> </v>
      </c>
      <c r="G1375" s="20" t="str">
        <f>IF(VLOOKUP(C1375,'Current OBD'!$B$6:$AL$2097,25,0)="Yes","1"," ")</f>
        <v xml:space="preserve"> </v>
      </c>
      <c r="H1375" s="20" t="str">
        <f>IF(VLOOKUP(C1375,'Current OBD'!$B$6:$AL$2097,26,0)="Yes","2"," ")</f>
        <v xml:space="preserve"> </v>
      </c>
      <c r="I1375" s="20" t="str">
        <f>IF(VLOOKUP(C1375,'Current OBD'!$B$6:$AL$2097,27,0)="Yes","3"," ")</f>
        <v xml:space="preserve"> </v>
      </c>
      <c r="J1375" s="20" t="str">
        <f>IF(VLOOKUP(C1375,'Current OBD'!$B$6:$AL$2097,28,0)="Yes","4"," ")</f>
        <v xml:space="preserve"> </v>
      </c>
      <c r="K1375" s="20" t="str">
        <f>IF(VLOOKUP(C1375,'Current OBD'!$B$6:$AL$2097,29,0)="Yes","5"," ")</f>
        <v xml:space="preserve"> </v>
      </c>
      <c r="L1375" s="20" t="str">
        <f>IF(VLOOKUP(C1375,'Current OBD'!$B$6:$AL$2097,30,0)="Yes","6"," ")</f>
        <v xml:space="preserve"> </v>
      </c>
      <c r="M1375" s="20" t="str">
        <f>IF(VLOOKUP(C1375,'Current OBD'!$B$6:$AL$2097,31,0)="Yes","7"," ")</f>
        <v>7</v>
      </c>
      <c r="N1375" s="20" t="str">
        <f>IF(VLOOKUP(C1375,'Current OBD'!$B$6:$AL$2097,32,0)="Yes","8"," ")</f>
        <v>8</v>
      </c>
      <c r="O1375" s="20" t="str">
        <f>IF(VLOOKUP(C1375,'Current OBD'!$B$6:$AL$2097,33,0)="Yes","9"," ")</f>
        <v>9</v>
      </c>
      <c r="P1375" s="20" t="str">
        <f>IF(VLOOKUP(C1375,'Current OBD'!$B$6:$AL$2097,34,0)="Yes","10"," ")</f>
        <v xml:space="preserve"> </v>
      </c>
      <c r="Q1375" s="20" t="str">
        <f>IF(VLOOKUP(C1375,'Current OBD'!$B$6:$AL$2097,35,0)="Yes","11"," ")</f>
        <v xml:space="preserve"> </v>
      </c>
      <c r="R1375" s="20" t="str">
        <f>IF(VLOOKUP(C1375,'Current OBD'!$B$6:$AL$2097,36,0)="Yes","12"," ")</f>
        <v xml:space="preserve"> </v>
      </c>
      <c r="S1375" s="44">
        <v>260</v>
      </c>
      <c r="T1375" s="44">
        <v>69</v>
      </c>
      <c r="U1375" s="44">
        <v>827</v>
      </c>
      <c r="V1375" s="12">
        <f t="shared" si="124"/>
        <v>0.31438935912938332</v>
      </c>
      <c r="W1375" s="12">
        <f t="shared" si="125"/>
        <v>8.3434099153567115E-2</v>
      </c>
      <c r="X1375" s="12">
        <f t="shared" si="121"/>
        <v>0.3978234582829504</v>
      </c>
    </row>
    <row r="1376" spans="1:24">
      <c r="A1376" s="17" t="str">
        <f>VLOOKUP(C1376,'Current OBD'!$B$6:$K$2098,4,0)</f>
        <v>Pierce</v>
      </c>
      <c r="B1376" s="17" t="str">
        <f>VLOOKUP(C1376,'Current OBD'!$B$6:$K$2098,3,0)</f>
        <v>27-003</v>
      </c>
      <c r="C1376" s="18">
        <v>664903</v>
      </c>
      <c r="D1376" s="8" t="s">
        <v>3661</v>
      </c>
      <c r="E1376" s="20" t="str">
        <f>IF(VLOOKUP(C1376,'Current OBD'!$B$6:$AL$2097,23,0)="Yes","PK"," ")</f>
        <v xml:space="preserve"> </v>
      </c>
      <c r="F1376" s="20" t="str">
        <f>IF(VLOOKUP(C1376,'Current OBD'!$B$6:$AL$2097,24,0)="Yes","K"," ")</f>
        <v>K</v>
      </c>
      <c r="G1376" s="20" t="str">
        <f>IF(VLOOKUP(C1376,'Current OBD'!$B$6:$AL$2097,25,0)="Yes","1"," ")</f>
        <v>1</v>
      </c>
      <c r="H1376" s="20" t="str">
        <f>IF(VLOOKUP(C1376,'Current OBD'!$B$6:$AL$2097,26,0)="Yes","2"," ")</f>
        <v>2</v>
      </c>
      <c r="I1376" s="20" t="str">
        <f>IF(VLOOKUP(C1376,'Current OBD'!$B$6:$AL$2097,27,0)="Yes","3"," ")</f>
        <v>3</v>
      </c>
      <c r="J1376" s="20" t="str">
        <f>IF(VLOOKUP(C1376,'Current OBD'!$B$6:$AL$2097,28,0)="Yes","4"," ")</f>
        <v>4</v>
      </c>
      <c r="K1376" s="20" t="str">
        <f>IF(VLOOKUP(C1376,'Current OBD'!$B$6:$AL$2097,29,0)="Yes","5"," ")</f>
        <v>5</v>
      </c>
      <c r="L1376" s="20" t="str">
        <f>IF(VLOOKUP(C1376,'Current OBD'!$B$6:$AL$2097,30,0)="Yes","6"," ")</f>
        <v>6</v>
      </c>
      <c r="M1376" s="20" t="str">
        <f>IF(VLOOKUP(C1376,'Current OBD'!$B$6:$AL$2097,31,0)="Yes","7"," ")</f>
        <v xml:space="preserve"> </v>
      </c>
      <c r="N1376" s="20" t="str">
        <f>IF(VLOOKUP(C1376,'Current OBD'!$B$6:$AL$2097,32,0)="Yes","8"," ")</f>
        <v xml:space="preserve"> </v>
      </c>
      <c r="O1376" s="20" t="str">
        <f>IF(VLOOKUP(C1376,'Current OBD'!$B$6:$AL$2097,33,0)="Yes","9"," ")</f>
        <v xml:space="preserve"> </v>
      </c>
      <c r="P1376" s="20" t="str">
        <f>IF(VLOOKUP(C1376,'Current OBD'!$B$6:$AL$2097,34,0)="Yes","10"," ")</f>
        <v xml:space="preserve"> </v>
      </c>
      <c r="Q1376" s="20" t="str">
        <f>IF(VLOOKUP(C1376,'Current OBD'!$B$6:$AL$2097,35,0)="Yes","11"," ")</f>
        <v xml:space="preserve"> </v>
      </c>
      <c r="R1376" s="20" t="str">
        <f>IF(VLOOKUP(C1376,'Current OBD'!$B$6:$AL$2097,36,0)="Yes","12"," ")</f>
        <v xml:space="preserve"> </v>
      </c>
      <c r="S1376" s="44">
        <v>171</v>
      </c>
      <c r="T1376" s="44">
        <v>46</v>
      </c>
      <c r="U1376" s="44">
        <v>413</v>
      </c>
      <c r="V1376" s="12">
        <f t="shared" si="124"/>
        <v>0.41404358353510895</v>
      </c>
      <c r="W1376" s="12">
        <f t="shared" si="125"/>
        <v>0.11138014527845036</v>
      </c>
      <c r="X1376" s="12">
        <f t="shared" si="121"/>
        <v>0.52542372881355937</v>
      </c>
    </row>
    <row r="1377" spans="1:24">
      <c r="A1377" s="17" t="str">
        <f>VLOOKUP(C1377,'Current OBD'!$B$6:$K$2098,4,0)</f>
        <v>Pierce</v>
      </c>
      <c r="B1377" s="17" t="str">
        <f>VLOOKUP(C1377,'Current OBD'!$B$6:$K$2098,3,0)</f>
        <v>27-003</v>
      </c>
      <c r="C1377" s="18">
        <v>660477</v>
      </c>
      <c r="D1377" s="8" t="s">
        <v>3663</v>
      </c>
      <c r="E1377" s="20" t="str">
        <f>IF(VLOOKUP(C1377,'Current OBD'!$B$6:$AL$2097,23,0)="Yes","PK"," ")</f>
        <v xml:space="preserve"> </v>
      </c>
      <c r="F1377" s="20" t="str">
        <f>IF(VLOOKUP(C1377,'Current OBD'!$B$6:$AL$2097,24,0)="Yes","K"," ")</f>
        <v>K</v>
      </c>
      <c r="G1377" s="20" t="str">
        <f>IF(VLOOKUP(C1377,'Current OBD'!$B$6:$AL$2097,25,0)="Yes","1"," ")</f>
        <v>1</v>
      </c>
      <c r="H1377" s="20" t="str">
        <f>IF(VLOOKUP(C1377,'Current OBD'!$B$6:$AL$2097,26,0)="Yes","2"," ")</f>
        <v>2</v>
      </c>
      <c r="I1377" s="20" t="str">
        <f>IF(VLOOKUP(C1377,'Current OBD'!$B$6:$AL$2097,27,0)="Yes","3"," ")</f>
        <v>3</v>
      </c>
      <c r="J1377" s="20" t="str">
        <f>IF(VLOOKUP(C1377,'Current OBD'!$B$6:$AL$2097,28,0)="Yes","4"," ")</f>
        <v>4</v>
      </c>
      <c r="K1377" s="20" t="str">
        <f>IF(VLOOKUP(C1377,'Current OBD'!$B$6:$AL$2097,29,0)="Yes","5"," ")</f>
        <v>5</v>
      </c>
      <c r="L1377" s="20" t="str">
        <f>IF(VLOOKUP(C1377,'Current OBD'!$B$6:$AL$2097,30,0)="Yes","6"," ")</f>
        <v>6</v>
      </c>
      <c r="M1377" s="20" t="str">
        <f>IF(VLOOKUP(C1377,'Current OBD'!$B$6:$AL$2097,31,0)="Yes","7"," ")</f>
        <v xml:space="preserve"> </v>
      </c>
      <c r="N1377" s="20" t="str">
        <f>IF(VLOOKUP(C1377,'Current OBD'!$B$6:$AL$2097,32,0)="Yes","8"," ")</f>
        <v xml:space="preserve"> </v>
      </c>
      <c r="O1377" s="20" t="str">
        <f>IF(VLOOKUP(C1377,'Current OBD'!$B$6:$AL$2097,33,0)="Yes","9"," ")</f>
        <v xml:space="preserve"> </v>
      </c>
      <c r="P1377" s="20" t="str">
        <f>IF(VLOOKUP(C1377,'Current OBD'!$B$6:$AL$2097,34,0)="Yes","10"," ")</f>
        <v xml:space="preserve"> </v>
      </c>
      <c r="Q1377" s="20" t="str">
        <f>IF(VLOOKUP(C1377,'Current OBD'!$B$6:$AL$2097,35,0)="Yes","11"," ")</f>
        <v xml:space="preserve"> </v>
      </c>
      <c r="R1377" s="20" t="str">
        <f>IF(VLOOKUP(C1377,'Current OBD'!$B$6:$AL$2097,36,0)="Yes","12"," ")</f>
        <v xml:space="preserve"> </v>
      </c>
      <c r="S1377" s="44">
        <v>100</v>
      </c>
      <c r="T1377" s="44">
        <v>25</v>
      </c>
      <c r="U1377" s="44">
        <v>379</v>
      </c>
      <c r="V1377" s="12">
        <f t="shared" si="124"/>
        <v>0.26385224274406333</v>
      </c>
      <c r="W1377" s="12">
        <f t="shared" si="125"/>
        <v>6.5963060686015831E-2</v>
      </c>
      <c r="X1377" s="12">
        <f t="shared" si="121"/>
        <v>0.32981530343007914</v>
      </c>
    </row>
    <row r="1378" spans="1:24">
      <c r="A1378" s="17" t="str">
        <f>VLOOKUP(C1378,'Current OBD'!$B$6:$K$2098,4,0)</f>
        <v>Pierce</v>
      </c>
      <c r="B1378" s="17" t="str">
        <f>VLOOKUP(C1378,'Current OBD'!$B$6:$K$2098,3,0)</f>
        <v>27-003</v>
      </c>
      <c r="C1378" s="18">
        <v>660478</v>
      </c>
      <c r="D1378" s="8" t="s">
        <v>3665</v>
      </c>
      <c r="E1378" s="20" t="str">
        <f>IF(VLOOKUP(C1378,'Current OBD'!$B$6:$AL$2097,23,0)="Yes","PK"," ")</f>
        <v xml:space="preserve"> </v>
      </c>
      <c r="F1378" s="20" t="str">
        <f>IF(VLOOKUP(C1378,'Current OBD'!$B$6:$AL$2097,24,0)="Yes","K"," ")</f>
        <v>K</v>
      </c>
      <c r="G1378" s="20" t="str">
        <f>IF(VLOOKUP(C1378,'Current OBD'!$B$6:$AL$2097,25,0)="Yes","1"," ")</f>
        <v>1</v>
      </c>
      <c r="H1378" s="20" t="str">
        <f>IF(VLOOKUP(C1378,'Current OBD'!$B$6:$AL$2097,26,0)="Yes","2"," ")</f>
        <v>2</v>
      </c>
      <c r="I1378" s="20" t="str">
        <f>IF(VLOOKUP(C1378,'Current OBD'!$B$6:$AL$2097,27,0)="Yes","3"," ")</f>
        <v>3</v>
      </c>
      <c r="J1378" s="20" t="str">
        <f>IF(VLOOKUP(C1378,'Current OBD'!$B$6:$AL$2097,28,0)="Yes","4"," ")</f>
        <v>4</v>
      </c>
      <c r="K1378" s="20" t="str">
        <f>IF(VLOOKUP(C1378,'Current OBD'!$B$6:$AL$2097,29,0)="Yes","5"," ")</f>
        <v>5</v>
      </c>
      <c r="L1378" s="20" t="str">
        <f>IF(VLOOKUP(C1378,'Current OBD'!$B$6:$AL$2097,30,0)="Yes","6"," ")</f>
        <v>6</v>
      </c>
      <c r="M1378" s="20" t="str">
        <f>IF(VLOOKUP(C1378,'Current OBD'!$B$6:$AL$2097,31,0)="Yes","7"," ")</f>
        <v xml:space="preserve"> </v>
      </c>
      <c r="N1378" s="20" t="str">
        <f>IF(VLOOKUP(C1378,'Current OBD'!$B$6:$AL$2097,32,0)="Yes","8"," ")</f>
        <v xml:space="preserve"> </v>
      </c>
      <c r="O1378" s="20" t="str">
        <f>IF(VLOOKUP(C1378,'Current OBD'!$B$6:$AL$2097,33,0)="Yes","9"," ")</f>
        <v xml:space="preserve"> </v>
      </c>
      <c r="P1378" s="20" t="str">
        <f>IF(VLOOKUP(C1378,'Current OBD'!$B$6:$AL$2097,34,0)="Yes","10"," ")</f>
        <v xml:space="preserve"> </v>
      </c>
      <c r="Q1378" s="20" t="str">
        <f>IF(VLOOKUP(C1378,'Current OBD'!$B$6:$AL$2097,35,0)="Yes","11"," ")</f>
        <v xml:space="preserve"> </v>
      </c>
      <c r="R1378" s="20" t="str">
        <f>IF(VLOOKUP(C1378,'Current OBD'!$B$6:$AL$2097,36,0)="Yes","12"," ")</f>
        <v xml:space="preserve"> </v>
      </c>
      <c r="S1378" s="44">
        <v>136</v>
      </c>
      <c r="T1378" s="44">
        <v>35</v>
      </c>
      <c r="U1378" s="44">
        <v>372</v>
      </c>
      <c r="V1378" s="12">
        <f t="shared" si="124"/>
        <v>0.36559139784946237</v>
      </c>
      <c r="W1378" s="12">
        <f t="shared" si="125"/>
        <v>9.4086021505376344E-2</v>
      </c>
      <c r="X1378" s="12">
        <f t="shared" si="121"/>
        <v>0.45967741935483869</v>
      </c>
    </row>
    <row r="1379" spans="1:24">
      <c r="A1379" s="17" t="str">
        <f>VLOOKUP(C1379,'Current OBD'!$B$6:$K$2098,4,0)</f>
        <v>Pierce</v>
      </c>
      <c r="B1379" s="17" t="str">
        <f>VLOOKUP(C1379,'Current OBD'!$B$6:$K$2098,3,0)</f>
        <v>27-003</v>
      </c>
      <c r="C1379" s="18">
        <v>660479</v>
      </c>
      <c r="D1379" s="8" t="s">
        <v>3667</v>
      </c>
      <c r="E1379" s="20" t="str">
        <f>IF(VLOOKUP(C1379,'Current OBD'!$B$6:$AL$2097,23,0)="Yes","PK"," ")</f>
        <v xml:space="preserve"> </v>
      </c>
      <c r="F1379" s="20" t="str">
        <f>IF(VLOOKUP(C1379,'Current OBD'!$B$6:$AL$2097,24,0)="Yes","K"," ")</f>
        <v>K</v>
      </c>
      <c r="G1379" s="20" t="str">
        <f>IF(VLOOKUP(C1379,'Current OBD'!$B$6:$AL$2097,25,0)="Yes","1"," ")</f>
        <v>1</v>
      </c>
      <c r="H1379" s="20" t="str">
        <f>IF(VLOOKUP(C1379,'Current OBD'!$B$6:$AL$2097,26,0)="Yes","2"," ")</f>
        <v>2</v>
      </c>
      <c r="I1379" s="20" t="str">
        <f>IF(VLOOKUP(C1379,'Current OBD'!$B$6:$AL$2097,27,0)="Yes","3"," ")</f>
        <v>3</v>
      </c>
      <c r="J1379" s="20" t="str">
        <f>IF(VLOOKUP(C1379,'Current OBD'!$B$6:$AL$2097,28,0)="Yes","4"," ")</f>
        <v>4</v>
      </c>
      <c r="K1379" s="20" t="str">
        <f>IF(VLOOKUP(C1379,'Current OBD'!$B$6:$AL$2097,29,0)="Yes","5"," ")</f>
        <v>5</v>
      </c>
      <c r="L1379" s="20" t="str">
        <f>IF(VLOOKUP(C1379,'Current OBD'!$B$6:$AL$2097,30,0)="Yes","6"," ")</f>
        <v xml:space="preserve"> </v>
      </c>
      <c r="M1379" s="20" t="str">
        <f>IF(VLOOKUP(C1379,'Current OBD'!$B$6:$AL$2097,31,0)="Yes","7"," ")</f>
        <v xml:space="preserve"> </v>
      </c>
      <c r="N1379" s="20" t="str">
        <f>IF(VLOOKUP(C1379,'Current OBD'!$B$6:$AL$2097,32,0)="Yes","8"," ")</f>
        <v xml:space="preserve"> </v>
      </c>
      <c r="O1379" s="20" t="str">
        <f>IF(VLOOKUP(C1379,'Current OBD'!$B$6:$AL$2097,33,0)="Yes","9"," ")</f>
        <v xml:space="preserve"> </v>
      </c>
      <c r="P1379" s="20" t="str">
        <f>IF(VLOOKUP(C1379,'Current OBD'!$B$6:$AL$2097,34,0)="Yes","10"," ")</f>
        <v xml:space="preserve"> </v>
      </c>
      <c r="Q1379" s="20" t="str">
        <f>IF(VLOOKUP(C1379,'Current OBD'!$B$6:$AL$2097,35,0)="Yes","11"," ")</f>
        <v xml:space="preserve"> </v>
      </c>
      <c r="R1379" s="20" t="str">
        <f>IF(VLOOKUP(C1379,'Current OBD'!$B$6:$AL$2097,36,0)="Yes","12"," ")</f>
        <v xml:space="preserve"> </v>
      </c>
      <c r="S1379" s="44">
        <v>89</v>
      </c>
      <c r="T1379" s="44">
        <v>17</v>
      </c>
      <c r="U1379" s="44">
        <v>289</v>
      </c>
      <c r="V1379" s="12">
        <f t="shared" si="124"/>
        <v>0.30795847750865052</v>
      </c>
      <c r="W1379" s="12">
        <f t="shared" si="125"/>
        <v>5.8823529411764705E-2</v>
      </c>
      <c r="X1379" s="12">
        <f t="shared" si="121"/>
        <v>0.36678200692041524</v>
      </c>
    </row>
    <row r="1380" spans="1:24">
      <c r="A1380" s="17" t="str">
        <f>VLOOKUP(C1380,'Current OBD'!$B$6:$K$2098,4,0)</f>
        <v>Pierce</v>
      </c>
      <c r="B1380" s="17" t="str">
        <f>VLOOKUP(C1380,'Current OBD'!$B$6:$K$2098,3,0)</f>
        <v>27-003</v>
      </c>
      <c r="C1380" s="18">
        <v>660480</v>
      </c>
      <c r="D1380" s="8" t="s">
        <v>2681</v>
      </c>
      <c r="E1380" s="20" t="str">
        <f>IF(VLOOKUP(C1380,'Current OBD'!$B$6:$AL$2097,23,0)="Yes","PK"," ")</f>
        <v xml:space="preserve"> </v>
      </c>
      <c r="F1380" s="20" t="str">
        <f>IF(VLOOKUP(C1380,'Current OBD'!$B$6:$AL$2097,24,0)="Yes","K"," ")</f>
        <v>K</v>
      </c>
      <c r="G1380" s="20" t="str">
        <f>IF(VLOOKUP(C1380,'Current OBD'!$B$6:$AL$2097,25,0)="Yes","1"," ")</f>
        <v>1</v>
      </c>
      <c r="H1380" s="20" t="str">
        <f>IF(VLOOKUP(C1380,'Current OBD'!$B$6:$AL$2097,26,0)="Yes","2"," ")</f>
        <v>2</v>
      </c>
      <c r="I1380" s="20" t="str">
        <f>IF(VLOOKUP(C1380,'Current OBD'!$B$6:$AL$2097,27,0)="Yes","3"," ")</f>
        <v>3</v>
      </c>
      <c r="J1380" s="20" t="str">
        <f>IF(VLOOKUP(C1380,'Current OBD'!$B$6:$AL$2097,28,0)="Yes","4"," ")</f>
        <v>4</v>
      </c>
      <c r="K1380" s="20" t="str">
        <f>IF(VLOOKUP(C1380,'Current OBD'!$B$6:$AL$2097,29,0)="Yes","5"," ")</f>
        <v>5</v>
      </c>
      <c r="L1380" s="20" t="str">
        <f>IF(VLOOKUP(C1380,'Current OBD'!$B$6:$AL$2097,30,0)="Yes","6"," ")</f>
        <v>6</v>
      </c>
      <c r="M1380" s="20" t="str">
        <f>IF(VLOOKUP(C1380,'Current OBD'!$B$6:$AL$2097,31,0)="Yes","7"," ")</f>
        <v xml:space="preserve"> </v>
      </c>
      <c r="N1380" s="20" t="str">
        <f>IF(VLOOKUP(C1380,'Current OBD'!$B$6:$AL$2097,32,0)="Yes","8"," ")</f>
        <v xml:space="preserve"> </v>
      </c>
      <c r="O1380" s="20" t="str">
        <f>IF(VLOOKUP(C1380,'Current OBD'!$B$6:$AL$2097,33,0)="Yes","9"," ")</f>
        <v xml:space="preserve"> </v>
      </c>
      <c r="P1380" s="20" t="str">
        <f>IF(VLOOKUP(C1380,'Current OBD'!$B$6:$AL$2097,34,0)="Yes","10"," ")</f>
        <v xml:space="preserve"> </v>
      </c>
      <c r="Q1380" s="20" t="str">
        <f>IF(VLOOKUP(C1380,'Current OBD'!$B$6:$AL$2097,35,0)="Yes","11"," ")</f>
        <v xml:space="preserve"> </v>
      </c>
      <c r="R1380" s="20" t="str">
        <f>IF(VLOOKUP(C1380,'Current OBD'!$B$6:$AL$2097,36,0)="Yes","12"," ")</f>
        <v xml:space="preserve"> </v>
      </c>
      <c r="S1380" s="44">
        <v>198</v>
      </c>
      <c r="T1380" s="44">
        <v>88</v>
      </c>
      <c r="U1380" s="44">
        <v>729</v>
      </c>
      <c r="V1380" s="12">
        <f t="shared" si="124"/>
        <v>0.27160493827160492</v>
      </c>
      <c r="W1380" s="12">
        <f t="shared" si="125"/>
        <v>0.12071330589849108</v>
      </c>
      <c r="X1380" s="12">
        <f t="shared" si="121"/>
        <v>0.39231824417009603</v>
      </c>
    </row>
    <row r="1381" spans="1:24">
      <c r="A1381" s="17" t="str">
        <f>VLOOKUP(C1381,'Current OBD'!$B$6:$K$2098,4,0)</f>
        <v>Pierce</v>
      </c>
      <c r="B1381" s="17" t="str">
        <f>VLOOKUP(C1381,'Current OBD'!$B$6:$K$2098,3,0)</f>
        <v>27-003</v>
      </c>
      <c r="C1381" s="18">
        <v>660481</v>
      </c>
      <c r="D1381" s="8" t="s">
        <v>3670</v>
      </c>
      <c r="E1381" s="20" t="str">
        <f>IF(VLOOKUP(C1381,'Current OBD'!$B$6:$AL$2097,23,0)="Yes","PK"," ")</f>
        <v xml:space="preserve"> </v>
      </c>
      <c r="F1381" s="20" t="str">
        <f>IF(VLOOKUP(C1381,'Current OBD'!$B$6:$AL$2097,24,0)="Yes","K"," ")</f>
        <v>K</v>
      </c>
      <c r="G1381" s="20" t="str">
        <f>IF(VLOOKUP(C1381,'Current OBD'!$B$6:$AL$2097,25,0)="Yes","1"," ")</f>
        <v>1</v>
      </c>
      <c r="H1381" s="20" t="str">
        <f>IF(VLOOKUP(C1381,'Current OBD'!$B$6:$AL$2097,26,0)="Yes","2"," ")</f>
        <v>2</v>
      </c>
      <c r="I1381" s="20" t="str">
        <f>IF(VLOOKUP(C1381,'Current OBD'!$B$6:$AL$2097,27,0)="Yes","3"," ")</f>
        <v>3</v>
      </c>
      <c r="J1381" s="20" t="str">
        <f>IF(VLOOKUP(C1381,'Current OBD'!$B$6:$AL$2097,28,0)="Yes","4"," ")</f>
        <v>4</v>
      </c>
      <c r="K1381" s="20" t="str">
        <f>IF(VLOOKUP(C1381,'Current OBD'!$B$6:$AL$2097,29,0)="Yes","5"," ")</f>
        <v>5</v>
      </c>
      <c r="L1381" s="20" t="str">
        <f>IF(VLOOKUP(C1381,'Current OBD'!$B$6:$AL$2097,30,0)="Yes","6"," ")</f>
        <v>6</v>
      </c>
      <c r="M1381" s="20" t="str">
        <f>IF(VLOOKUP(C1381,'Current OBD'!$B$6:$AL$2097,31,0)="Yes","7"," ")</f>
        <v xml:space="preserve"> </v>
      </c>
      <c r="N1381" s="20" t="str">
        <f>IF(VLOOKUP(C1381,'Current OBD'!$B$6:$AL$2097,32,0)="Yes","8"," ")</f>
        <v xml:space="preserve"> </v>
      </c>
      <c r="O1381" s="20" t="str">
        <f>IF(VLOOKUP(C1381,'Current OBD'!$B$6:$AL$2097,33,0)="Yes","9"," ")</f>
        <v xml:space="preserve"> </v>
      </c>
      <c r="P1381" s="20" t="str">
        <f>IF(VLOOKUP(C1381,'Current OBD'!$B$6:$AL$2097,34,0)="Yes","10"," ")</f>
        <v xml:space="preserve"> </v>
      </c>
      <c r="Q1381" s="20" t="str">
        <f>IF(VLOOKUP(C1381,'Current OBD'!$B$6:$AL$2097,35,0)="Yes","11"," ")</f>
        <v xml:space="preserve"> </v>
      </c>
      <c r="R1381" s="20" t="str">
        <f>IF(VLOOKUP(C1381,'Current OBD'!$B$6:$AL$2097,36,0)="Yes","12"," ")</f>
        <v xml:space="preserve"> </v>
      </c>
      <c r="S1381" s="44">
        <v>263</v>
      </c>
      <c r="T1381" s="44">
        <v>74</v>
      </c>
      <c r="U1381" s="44">
        <v>758</v>
      </c>
      <c r="V1381" s="12">
        <f t="shared" si="124"/>
        <v>0.34696569920844328</v>
      </c>
      <c r="W1381" s="12">
        <f t="shared" si="125"/>
        <v>9.7625329815303433E-2</v>
      </c>
      <c r="X1381" s="12">
        <f t="shared" si="121"/>
        <v>0.4445910290237467</v>
      </c>
    </row>
    <row r="1382" spans="1:24">
      <c r="A1382" s="17" t="str">
        <f>VLOOKUP(C1382,'Current OBD'!$B$6:$K$2098,4,0)</f>
        <v>Pierce</v>
      </c>
      <c r="B1382" s="17" t="str">
        <f>VLOOKUP(C1382,'Current OBD'!$B$6:$K$2098,3,0)</f>
        <v>27-003</v>
      </c>
      <c r="C1382" s="18">
        <v>660467</v>
      </c>
      <c r="D1382" s="8" t="s">
        <v>3672</v>
      </c>
      <c r="E1382" s="20" t="str">
        <f>IF(VLOOKUP(C1382,'Current OBD'!$B$6:$AL$2097,23,0)="Yes","PK"," ")</f>
        <v xml:space="preserve"> </v>
      </c>
      <c r="F1382" s="20" t="str">
        <f>IF(VLOOKUP(C1382,'Current OBD'!$B$6:$AL$2097,24,0)="Yes","K"," ")</f>
        <v xml:space="preserve"> </v>
      </c>
      <c r="G1382" s="20" t="str">
        <f>IF(VLOOKUP(C1382,'Current OBD'!$B$6:$AL$2097,25,0)="Yes","1"," ")</f>
        <v xml:space="preserve"> </v>
      </c>
      <c r="H1382" s="20" t="str">
        <f>IF(VLOOKUP(C1382,'Current OBD'!$B$6:$AL$2097,26,0)="Yes","2"," ")</f>
        <v xml:space="preserve"> </v>
      </c>
      <c r="I1382" s="20" t="str">
        <f>IF(VLOOKUP(C1382,'Current OBD'!$B$6:$AL$2097,27,0)="Yes","3"," ")</f>
        <v xml:space="preserve"> </v>
      </c>
      <c r="J1382" s="20" t="str">
        <f>IF(VLOOKUP(C1382,'Current OBD'!$B$6:$AL$2097,28,0)="Yes","4"," ")</f>
        <v xml:space="preserve"> </v>
      </c>
      <c r="K1382" s="20" t="str">
        <f>IF(VLOOKUP(C1382,'Current OBD'!$B$6:$AL$2097,29,0)="Yes","5"," ")</f>
        <v xml:space="preserve"> </v>
      </c>
      <c r="L1382" s="20" t="str">
        <f>IF(VLOOKUP(C1382,'Current OBD'!$B$6:$AL$2097,30,0)="Yes","6"," ")</f>
        <v xml:space="preserve"> </v>
      </c>
      <c r="M1382" s="20" t="str">
        <f>IF(VLOOKUP(C1382,'Current OBD'!$B$6:$AL$2097,31,0)="Yes","7"," ")</f>
        <v xml:space="preserve"> </v>
      </c>
      <c r="N1382" s="20" t="str">
        <f>IF(VLOOKUP(C1382,'Current OBD'!$B$6:$AL$2097,32,0)="Yes","8"," ")</f>
        <v xml:space="preserve"> </v>
      </c>
      <c r="O1382" s="20" t="str">
        <f>IF(VLOOKUP(C1382,'Current OBD'!$B$6:$AL$2097,33,0)="Yes","9"," ")</f>
        <v xml:space="preserve"> </v>
      </c>
      <c r="P1382" s="20" t="str">
        <f>IF(VLOOKUP(C1382,'Current OBD'!$B$6:$AL$2097,34,0)="Yes","10"," ")</f>
        <v>10</v>
      </c>
      <c r="Q1382" s="20" t="str">
        <f>IF(VLOOKUP(C1382,'Current OBD'!$B$6:$AL$2097,35,0)="Yes","11"," ")</f>
        <v>11</v>
      </c>
      <c r="R1382" s="20" t="str">
        <f>IF(VLOOKUP(C1382,'Current OBD'!$B$6:$AL$2097,36,0)="Yes","12"," ")</f>
        <v>12</v>
      </c>
      <c r="S1382" s="44">
        <v>463</v>
      </c>
      <c r="T1382" s="44">
        <v>115</v>
      </c>
      <c r="U1382" s="44">
        <v>1746</v>
      </c>
      <c r="V1382" s="12">
        <f t="shared" si="124"/>
        <v>0.26517754868270332</v>
      </c>
      <c r="W1382" s="12">
        <f t="shared" si="125"/>
        <v>6.5864833906071021E-2</v>
      </c>
      <c r="X1382" s="12">
        <f t="shared" si="121"/>
        <v>0.33104238258877433</v>
      </c>
    </row>
    <row r="1383" spans="1:24">
      <c r="A1383" s="17" t="str">
        <f>VLOOKUP(C1383,'Current OBD'!$B$6:$K$2098,4,0)</f>
        <v>Pierce</v>
      </c>
      <c r="B1383" s="17" t="str">
        <f>VLOOKUP(C1383,'Current OBD'!$B$6:$K$2098,3,0)</f>
        <v>27-003</v>
      </c>
      <c r="C1383" s="18">
        <v>660482</v>
      </c>
      <c r="D1383" s="8" t="s">
        <v>3674</v>
      </c>
      <c r="E1383" s="20" t="str">
        <f>IF(VLOOKUP(C1383,'Current OBD'!$B$6:$AL$2097,23,0)="Yes","PK"," ")</f>
        <v xml:space="preserve"> </v>
      </c>
      <c r="F1383" s="20" t="str">
        <f>IF(VLOOKUP(C1383,'Current OBD'!$B$6:$AL$2097,24,0)="Yes","K"," ")</f>
        <v>K</v>
      </c>
      <c r="G1383" s="20" t="str">
        <f>IF(VLOOKUP(C1383,'Current OBD'!$B$6:$AL$2097,25,0)="Yes","1"," ")</f>
        <v>1</v>
      </c>
      <c r="H1383" s="20" t="str">
        <f>IF(VLOOKUP(C1383,'Current OBD'!$B$6:$AL$2097,26,0)="Yes","2"," ")</f>
        <v>2</v>
      </c>
      <c r="I1383" s="20" t="str">
        <f>IF(VLOOKUP(C1383,'Current OBD'!$B$6:$AL$2097,27,0)="Yes","3"," ")</f>
        <v>3</v>
      </c>
      <c r="J1383" s="20" t="str">
        <f>IF(VLOOKUP(C1383,'Current OBD'!$B$6:$AL$2097,28,0)="Yes","4"," ")</f>
        <v>4</v>
      </c>
      <c r="K1383" s="20" t="str">
        <f>IF(VLOOKUP(C1383,'Current OBD'!$B$6:$AL$2097,29,0)="Yes","5"," ")</f>
        <v>5</v>
      </c>
      <c r="L1383" s="20" t="str">
        <f>IF(VLOOKUP(C1383,'Current OBD'!$B$6:$AL$2097,30,0)="Yes","6"," ")</f>
        <v>6</v>
      </c>
      <c r="M1383" s="20" t="str">
        <f>IF(VLOOKUP(C1383,'Current OBD'!$B$6:$AL$2097,31,0)="Yes","7"," ")</f>
        <v xml:space="preserve"> </v>
      </c>
      <c r="N1383" s="20" t="str">
        <f>IF(VLOOKUP(C1383,'Current OBD'!$B$6:$AL$2097,32,0)="Yes","8"," ")</f>
        <v xml:space="preserve"> </v>
      </c>
      <c r="O1383" s="20" t="str">
        <f>IF(VLOOKUP(C1383,'Current OBD'!$B$6:$AL$2097,33,0)="Yes","9"," ")</f>
        <v xml:space="preserve"> </v>
      </c>
      <c r="P1383" s="20" t="str">
        <f>IF(VLOOKUP(C1383,'Current OBD'!$B$6:$AL$2097,34,0)="Yes","10"," ")</f>
        <v xml:space="preserve"> </v>
      </c>
      <c r="Q1383" s="20" t="str">
        <f>IF(VLOOKUP(C1383,'Current OBD'!$B$6:$AL$2097,35,0)="Yes","11"," ")</f>
        <v xml:space="preserve"> </v>
      </c>
      <c r="R1383" s="20" t="str">
        <f>IF(VLOOKUP(C1383,'Current OBD'!$B$6:$AL$2097,36,0)="Yes","12"," ")</f>
        <v xml:space="preserve"> </v>
      </c>
      <c r="S1383" s="44">
        <v>169</v>
      </c>
      <c r="T1383" s="44">
        <v>59</v>
      </c>
      <c r="U1383" s="44">
        <v>469</v>
      </c>
      <c r="V1383" s="12">
        <f t="shared" si="124"/>
        <v>0.36034115138592748</v>
      </c>
      <c r="W1383" s="12">
        <f t="shared" si="125"/>
        <v>0.1257995735607676</v>
      </c>
      <c r="X1383" s="12">
        <f t="shared" si="121"/>
        <v>0.48614072494669508</v>
      </c>
    </row>
    <row r="1384" spans="1:24">
      <c r="A1384" s="17" t="str">
        <f>VLOOKUP(C1384,'Current OBD'!$B$6:$K$2098,4,0)</f>
        <v>Pierce</v>
      </c>
      <c r="B1384" s="17" t="str">
        <f>VLOOKUP(C1384,'Current OBD'!$B$6:$K$2098,3,0)</f>
        <v>27-003</v>
      </c>
      <c r="C1384" s="18">
        <v>660468</v>
      </c>
      <c r="D1384" s="8" t="s">
        <v>3676</v>
      </c>
      <c r="E1384" s="20" t="str">
        <f>IF(VLOOKUP(C1384,'Current OBD'!$B$6:$AL$2097,23,0)="Yes","PK"," ")</f>
        <v xml:space="preserve"> </v>
      </c>
      <c r="F1384" s="20" t="str">
        <f>IF(VLOOKUP(C1384,'Current OBD'!$B$6:$AL$2097,24,0)="Yes","K"," ")</f>
        <v xml:space="preserve"> </v>
      </c>
      <c r="G1384" s="20" t="str">
        <f>IF(VLOOKUP(C1384,'Current OBD'!$B$6:$AL$2097,25,0)="Yes","1"," ")</f>
        <v xml:space="preserve"> </v>
      </c>
      <c r="H1384" s="20" t="str">
        <f>IF(VLOOKUP(C1384,'Current OBD'!$B$6:$AL$2097,26,0)="Yes","2"," ")</f>
        <v xml:space="preserve"> </v>
      </c>
      <c r="I1384" s="20" t="str">
        <f>IF(VLOOKUP(C1384,'Current OBD'!$B$6:$AL$2097,27,0)="Yes","3"," ")</f>
        <v xml:space="preserve"> </v>
      </c>
      <c r="J1384" s="20" t="str">
        <f>IF(VLOOKUP(C1384,'Current OBD'!$B$6:$AL$2097,28,0)="Yes","4"," ")</f>
        <v xml:space="preserve"> </v>
      </c>
      <c r="K1384" s="20" t="str">
        <f>IF(VLOOKUP(C1384,'Current OBD'!$B$6:$AL$2097,29,0)="Yes","5"," ")</f>
        <v xml:space="preserve"> </v>
      </c>
      <c r="L1384" s="20" t="str">
        <f>IF(VLOOKUP(C1384,'Current OBD'!$B$6:$AL$2097,30,0)="Yes","6"," ")</f>
        <v xml:space="preserve"> </v>
      </c>
      <c r="M1384" s="20" t="str">
        <f>IF(VLOOKUP(C1384,'Current OBD'!$B$6:$AL$2097,31,0)="Yes","7"," ")</f>
        <v xml:space="preserve"> </v>
      </c>
      <c r="N1384" s="20" t="str">
        <f>IF(VLOOKUP(C1384,'Current OBD'!$B$6:$AL$2097,32,0)="Yes","8"," ")</f>
        <v xml:space="preserve"> </v>
      </c>
      <c r="O1384" s="20" t="str">
        <f>IF(VLOOKUP(C1384,'Current OBD'!$B$6:$AL$2097,33,0)="Yes","9"," ")</f>
        <v xml:space="preserve"> </v>
      </c>
      <c r="P1384" s="20" t="str">
        <f>IF(VLOOKUP(C1384,'Current OBD'!$B$6:$AL$2097,34,0)="Yes","10"," ")</f>
        <v>10</v>
      </c>
      <c r="Q1384" s="20" t="str">
        <f>IF(VLOOKUP(C1384,'Current OBD'!$B$6:$AL$2097,35,0)="Yes","11"," ")</f>
        <v>11</v>
      </c>
      <c r="R1384" s="20" t="str">
        <f>IF(VLOOKUP(C1384,'Current OBD'!$B$6:$AL$2097,36,0)="Yes","12"," ")</f>
        <v>12</v>
      </c>
      <c r="S1384" s="44">
        <v>532</v>
      </c>
      <c r="T1384" s="44">
        <v>146</v>
      </c>
      <c r="U1384" s="44">
        <v>1781</v>
      </c>
      <c r="V1384" s="12">
        <f t="shared" si="124"/>
        <v>0.29870859067939359</v>
      </c>
      <c r="W1384" s="12">
        <f t="shared" si="125"/>
        <v>8.1976417742841104E-2</v>
      </c>
      <c r="X1384" s="12">
        <f t="shared" si="121"/>
        <v>0.38068500842223468</v>
      </c>
    </row>
    <row r="1385" spans="1:24">
      <c r="A1385" s="17" t="str">
        <f>VLOOKUP(C1385,'Current OBD'!$B$6:$K$2098,4,0)</f>
        <v>Pierce</v>
      </c>
      <c r="B1385" s="17" t="str">
        <f>VLOOKUP(C1385,'Current OBD'!$B$6:$K$2098,3,0)</f>
        <v>27-003</v>
      </c>
      <c r="C1385" s="18">
        <v>660484</v>
      </c>
      <c r="D1385" s="8" t="s">
        <v>3678</v>
      </c>
      <c r="E1385" s="20" t="str">
        <f>IF(VLOOKUP(C1385,'Current OBD'!$B$6:$AL$2097,23,0)="Yes","PK"," ")</f>
        <v xml:space="preserve"> </v>
      </c>
      <c r="F1385" s="20" t="str">
        <f>IF(VLOOKUP(C1385,'Current OBD'!$B$6:$AL$2097,24,0)="Yes","K"," ")</f>
        <v>K</v>
      </c>
      <c r="G1385" s="20" t="str">
        <f>IF(VLOOKUP(C1385,'Current OBD'!$B$6:$AL$2097,25,0)="Yes","1"," ")</f>
        <v>1</v>
      </c>
      <c r="H1385" s="20" t="str">
        <f>IF(VLOOKUP(C1385,'Current OBD'!$B$6:$AL$2097,26,0)="Yes","2"," ")</f>
        <v>2</v>
      </c>
      <c r="I1385" s="20" t="str">
        <f>IF(VLOOKUP(C1385,'Current OBD'!$B$6:$AL$2097,27,0)="Yes","3"," ")</f>
        <v>3</v>
      </c>
      <c r="J1385" s="20" t="str">
        <f>IF(VLOOKUP(C1385,'Current OBD'!$B$6:$AL$2097,28,0)="Yes","4"," ")</f>
        <v>4</v>
      </c>
      <c r="K1385" s="20" t="str">
        <f>IF(VLOOKUP(C1385,'Current OBD'!$B$6:$AL$2097,29,0)="Yes","5"," ")</f>
        <v>5</v>
      </c>
      <c r="L1385" s="20" t="str">
        <f>IF(VLOOKUP(C1385,'Current OBD'!$B$6:$AL$2097,30,0)="Yes","6"," ")</f>
        <v>6</v>
      </c>
      <c r="M1385" s="20" t="str">
        <f>IF(VLOOKUP(C1385,'Current OBD'!$B$6:$AL$2097,31,0)="Yes","7"," ")</f>
        <v xml:space="preserve"> </v>
      </c>
      <c r="N1385" s="20" t="str">
        <f>IF(VLOOKUP(C1385,'Current OBD'!$B$6:$AL$2097,32,0)="Yes","8"," ")</f>
        <v xml:space="preserve"> </v>
      </c>
      <c r="O1385" s="20" t="str">
        <f>IF(VLOOKUP(C1385,'Current OBD'!$B$6:$AL$2097,33,0)="Yes","9"," ")</f>
        <v xml:space="preserve"> </v>
      </c>
      <c r="P1385" s="20" t="str">
        <f>IF(VLOOKUP(C1385,'Current OBD'!$B$6:$AL$2097,34,0)="Yes","10"," ")</f>
        <v xml:space="preserve"> </v>
      </c>
      <c r="Q1385" s="20" t="str">
        <f>IF(VLOOKUP(C1385,'Current OBD'!$B$6:$AL$2097,35,0)="Yes","11"," ")</f>
        <v xml:space="preserve"> </v>
      </c>
      <c r="R1385" s="20" t="str">
        <f>IF(VLOOKUP(C1385,'Current OBD'!$B$6:$AL$2097,36,0)="Yes","12"," ")</f>
        <v xml:space="preserve"> </v>
      </c>
      <c r="S1385" s="44">
        <v>168</v>
      </c>
      <c r="T1385" s="44">
        <v>34</v>
      </c>
      <c r="U1385" s="44">
        <v>649</v>
      </c>
      <c r="V1385" s="12">
        <f t="shared" si="124"/>
        <v>0.25885978428351308</v>
      </c>
      <c r="W1385" s="12">
        <f t="shared" si="125"/>
        <v>5.2388289676425268E-2</v>
      </c>
      <c r="X1385" s="12">
        <f t="shared" si="121"/>
        <v>0.31124807395993837</v>
      </c>
    </row>
    <row r="1386" spans="1:24">
      <c r="A1386" s="17" t="str">
        <f>VLOOKUP(C1386,'Current OBD'!$B$6:$K$2098,4,0)</f>
        <v>Pierce</v>
      </c>
      <c r="B1386" s="17" t="str">
        <f>VLOOKUP(C1386,'Current OBD'!$B$6:$K$2098,3,0)</f>
        <v>27-003</v>
      </c>
      <c r="C1386" s="18">
        <v>664902</v>
      </c>
      <c r="D1386" s="8" t="s">
        <v>3680</v>
      </c>
      <c r="E1386" s="20" t="str">
        <f>IF(VLOOKUP(C1386,'Current OBD'!$B$6:$AL$2097,23,0)="Yes","PK"," ")</f>
        <v xml:space="preserve"> </v>
      </c>
      <c r="F1386" s="20" t="str">
        <f>IF(VLOOKUP(C1386,'Current OBD'!$B$6:$AL$2097,24,0)="Yes","K"," ")</f>
        <v>K</v>
      </c>
      <c r="G1386" s="20" t="str">
        <f>IF(VLOOKUP(C1386,'Current OBD'!$B$6:$AL$2097,25,0)="Yes","1"," ")</f>
        <v>1</v>
      </c>
      <c r="H1386" s="20" t="str">
        <f>IF(VLOOKUP(C1386,'Current OBD'!$B$6:$AL$2097,26,0)="Yes","2"," ")</f>
        <v>2</v>
      </c>
      <c r="I1386" s="20" t="str">
        <f>IF(VLOOKUP(C1386,'Current OBD'!$B$6:$AL$2097,27,0)="Yes","3"," ")</f>
        <v>3</v>
      </c>
      <c r="J1386" s="20" t="str">
        <f>IF(VLOOKUP(C1386,'Current OBD'!$B$6:$AL$2097,28,0)="Yes","4"," ")</f>
        <v>4</v>
      </c>
      <c r="K1386" s="20" t="str">
        <f>IF(VLOOKUP(C1386,'Current OBD'!$B$6:$AL$2097,29,0)="Yes","5"," ")</f>
        <v>5</v>
      </c>
      <c r="L1386" s="20" t="str">
        <f>IF(VLOOKUP(C1386,'Current OBD'!$B$6:$AL$2097,30,0)="Yes","6"," ")</f>
        <v>6</v>
      </c>
      <c r="M1386" s="20" t="str">
        <f>IF(VLOOKUP(C1386,'Current OBD'!$B$6:$AL$2097,31,0)="Yes","7"," ")</f>
        <v xml:space="preserve"> </v>
      </c>
      <c r="N1386" s="20" t="str">
        <f>IF(VLOOKUP(C1386,'Current OBD'!$B$6:$AL$2097,32,0)="Yes","8"," ")</f>
        <v xml:space="preserve"> </v>
      </c>
      <c r="O1386" s="20" t="str">
        <f>IF(VLOOKUP(C1386,'Current OBD'!$B$6:$AL$2097,33,0)="Yes","9"," ")</f>
        <v xml:space="preserve"> </v>
      </c>
      <c r="P1386" s="20" t="str">
        <f>IF(VLOOKUP(C1386,'Current OBD'!$B$6:$AL$2097,34,0)="Yes","10"," ")</f>
        <v xml:space="preserve"> </v>
      </c>
      <c r="Q1386" s="20" t="str">
        <f>IF(VLOOKUP(C1386,'Current OBD'!$B$6:$AL$2097,35,0)="Yes","11"," ")</f>
        <v xml:space="preserve"> </v>
      </c>
      <c r="R1386" s="20" t="str">
        <f>IF(VLOOKUP(C1386,'Current OBD'!$B$6:$AL$2097,36,0)="Yes","12"," ")</f>
        <v xml:space="preserve"> </v>
      </c>
      <c r="S1386" s="44">
        <v>187</v>
      </c>
      <c r="T1386" s="44">
        <v>0</v>
      </c>
      <c r="U1386" s="44">
        <v>320</v>
      </c>
      <c r="V1386" s="12">
        <f t="shared" si="124"/>
        <v>0.58437499999999998</v>
      </c>
      <c r="W1386" s="12">
        <f t="shared" si="125"/>
        <v>0</v>
      </c>
      <c r="X1386" s="12">
        <f t="shared" si="121"/>
        <v>0.58437499999999998</v>
      </c>
    </row>
    <row r="1387" spans="1:24">
      <c r="A1387" s="17" t="str">
        <f>VLOOKUP(C1387,'Current OBD'!$B$6:$K$2098,4,0)</f>
        <v>Pierce</v>
      </c>
      <c r="B1387" s="17" t="str">
        <f>VLOOKUP(C1387,'Current OBD'!$B$6:$K$2098,3,0)</f>
        <v>27-003</v>
      </c>
      <c r="C1387" s="18">
        <v>660466</v>
      </c>
      <c r="D1387" s="8" t="s">
        <v>3682</v>
      </c>
      <c r="E1387" s="20" t="str">
        <f>IF(VLOOKUP(C1387,'Current OBD'!$B$6:$AL$2097,23,0)="Yes","PK"," ")</f>
        <v xml:space="preserve"> </v>
      </c>
      <c r="F1387" s="20" t="str">
        <f>IF(VLOOKUP(C1387,'Current OBD'!$B$6:$AL$2097,24,0)="Yes","K"," ")</f>
        <v xml:space="preserve"> </v>
      </c>
      <c r="G1387" s="20" t="str">
        <f>IF(VLOOKUP(C1387,'Current OBD'!$B$6:$AL$2097,25,0)="Yes","1"," ")</f>
        <v xml:space="preserve"> </v>
      </c>
      <c r="H1387" s="20" t="str">
        <f>IF(VLOOKUP(C1387,'Current OBD'!$B$6:$AL$2097,26,0)="Yes","2"," ")</f>
        <v xml:space="preserve"> </v>
      </c>
      <c r="I1387" s="20" t="str">
        <f>IF(VLOOKUP(C1387,'Current OBD'!$B$6:$AL$2097,27,0)="Yes","3"," ")</f>
        <v xml:space="preserve"> </v>
      </c>
      <c r="J1387" s="20" t="str">
        <f>IF(VLOOKUP(C1387,'Current OBD'!$B$6:$AL$2097,28,0)="Yes","4"," ")</f>
        <v xml:space="preserve"> </v>
      </c>
      <c r="K1387" s="20" t="str">
        <f>IF(VLOOKUP(C1387,'Current OBD'!$B$6:$AL$2097,29,0)="Yes","5"," ")</f>
        <v xml:space="preserve"> </v>
      </c>
      <c r="L1387" s="20" t="str">
        <f>IF(VLOOKUP(C1387,'Current OBD'!$B$6:$AL$2097,30,0)="Yes","6"," ")</f>
        <v xml:space="preserve"> </v>
      </c>
      <c r="M1387" s="20" t="str">
        <f>IF(VLOOKUP(C1387,'Current OBD'!$B$6:$AL$2097,31,0)="Yes","7"," ")</f>
        <v>7</v>
      </c>
      <c r="N1387" s="20" t="str">
        <f>IF(VLOOKUP(C1387,'Current OBD'!$B$6:$AL$2097,32,0)="Yes","8"," ")</f>
        <v>8</v>
      </c>
      <c r="O1387" s="20" t="str">
        <f>IF(VLOOKUP(C1387,'Current OBD'!$B$6:$AL$2097,33,0)="Yes","9"," ")</f>
        <v>9</v>
      </c>
      <c r="P1387" s="20" t="str">
        <f>IF(VLOOKUP(C1387,'Current OBD'!$B$6:$AL$2097,34,0)="Yes","10"," ")</f>
        <v xml:space="preserve"> </v>
      </c>
      <c r="Q1387" s="20" t="str">
        <f>IF(VLOOKUP(C1387,'Current OBD'!$B$6:$AL$2097,35,0)="Yes","11"," ")</f>
        <v xml:space="preserve"> </v>
      </c>
      <c r="R1387" s="20" t="str">
        <f>IF(VLOOKUP(C1387,'Current OBD'!$B$6:$AL$2097,36,0)="Yes","12"," ")</f>
        <v xml:space="preserve"> </v>
      </c>
      <c r="S1387" s="44">
        <v>331</v>
      </c>
      <c r="T1387" s="44">
        <v>73</v>
      </c>
      <c r="U1387" s="44">
        <v>925</v>
      </c>
      <c r="V1387" s="12">
        <f t="shared" si="124"/>
        <v>0.35783783783783785</v>
      </c>
      <c r="W1387" s="12">
        <f t="shared" si="125"/>
        <v>7.8918918918918918E-2</v>
      </c>
      <c r="X1387" s="12">
        <f t="shared" si="121"/>
        <v>0.43675675675675674</v>
      </c>
    </row>
    <row r="1388" spans="1:24">
      <c r="A1388" s="17" t="str">
        <f>VLOOKUP(C1388,'Current OBD'!$B$6:$K$2098,4,0)</f>
        <v>Pierce</v>
      </c>
      <c r="B1388" s="17" t="str">
        <f>VLOOKUP(C1388,'Current OBD'!$B$6:$K$2098,3,0)</f>
        <v>27-003</v>
      </c>
      <c r="C1388" s="18">
        <v>662928</v>
      </c>
      <c r="D1388" s="8" t="s">
        <v>3684</v>
      </c>
      <c r="E1388" s="20" t="str">
        <f>IF(VLOOKUP(C1388,'Current OBD'!$B$6:$AL$2097,23,0)="Yes","PK"," ")</f>
        <v xml:space="preserve"> </v>
      </c>
      <c r="F1388" s="20" t="str">
        <f>IF(VLOOKUP(C1388,'Current OBD'!$B$6:$AL$2097,24,0)="Yes","K"," ")</f>
        <v>K</v>
      </c>
      <c r="G1388" s="20" t="str">
        <f>IF(VLOOKUP(C1388,'Current OBD'!$B$6:$AL$2097,25,0)="Yes","1"," ")</f>
        <v>1</v>
      </c>
      <c r="H1388" s="20" t="str">
        <f>IF(VLOOKUP(C1388,'Current OBD'!$B$6:$AL$2097,26,0)="Yes","2"," ")</f>
        <v>2</v>
      </c>
      <c r="I1388" s="20" t="str">
        <f>IF(VLOOKUP(C1388,'Current OBD'!$B$6:$AL$2097,27,0)="Yes","3"," ")</f>
        <v>3</v>
      </c>
      <c r="J1388" s="20" t="str">
        <f>IF(VLOOKUP(C1388,'Current OBD'!$B$6:$AL$2097,28,0)="Yes","4"," ")</f>
        <v>4</v>
      </c>
      <c r="K1388" s="20" t="str">
        <f>IF(VLOOKUP(C1388,'Current OBD'!$B$6:$AL$2097,29,0)="Yes","5"," ")</f>
        <v>5</v>
      </c>
      <c r="L1388" s="20" t="str">
        <f>IF(VLOOKUP(C1388,'Current OBD'!$B$6:$AL$2097,30,0)="Yes","6"," ")</f>
        <v>6</v>
      </c>
      <c r="M1388" s="20" t="str">
        <f>IF(VLOOKUP(C1388,'Current OBD'!$B$6:$AL$2097,31,0)="Yes","7"," ")</f>
        <v xml:space="preserve"> </v>
      </c>
      <c r="N1388" s="20" t="str">
        <f>IF(VLOOKUP(C1388,'Current OBD'!$B$6:$AL$2097,32,0)="Yes","8"," ")</f>
        <v xml:space="preserve"> </v>
      </c>
      <c r="O1388" s="20" t="str">
        <f>IF(VLOOKUP(C1388,'Current OBD'!$B$6:$AL$2097,33,0)="Yes","9"," ")</f>
        <v xml:space="preserve"> </v>
      </c>
      <c r="P1388" s="20" t="str">
        <f>IF(VLOOKUP(C1388,'Current OBD'!$B$6:$AL$2097,34,0)="Yes","10"," ")</f>
        <v xml:space="preserve"> </v>
      </c>
      <c r="Q1388" s="20" t="str">
        <f>IF(VLOOKUP(C1388,'Current OBD'!$B$6:$AL$2097,35,0)="Yes","11"," ")</f>
        <v xml:space="preserve"> </v>
      </c>
      <c r="R1388" s="20" t="str">
        <f>IF(VLOOKUP(C1388,'Current OBD'!$B$6:$AL$2097,36,0)="Yes","12"," ")</f>
        <v xml:space="preserve"> </v>
      </c>
      <c r="S1388" s="44">
        <v>248</v>
      </c>
      <c r="T1388" s="44">
        <v>0</v>
      </c>
      <c r="U1388" s="44">
        <v>335</v>
      </c>
      <c r="V1388" s="12">
        <f t="shared" si="124"/>
        <v>0.74029850746268655</v>
      </c>
      <c r="W1388" s="12">
        <f t="shared" si="125"/>
        <v>0</v>
      </c>
      <c r="X1388" s="12">
        <f t="shared" si="121"/>
        <v>0.74029850746268655</v>
      </c>
    </row>
    <row r="1389" spans="1:24">
      <c r="A1389" s="17" t="str">
        <f>VLOOKUP(C1389,'Current OBD'!$B$6:$K$2098,4,0)</f>
        <v>Pierce</v>
      </c>
      <c r="B1389" s="17" t="str">
        <f>VLOOKUP(C1389,'Current OBD'!$B$6:$K$2098,3,0)</f>
        <v>27-003</v>
      </c>
      <c r="C1389" s="18">
        <v>664905</v>
      </c>
      <c r="D1389" s="8" t="s">
        <v>3686</v>
      </c>
      <c r="E1389" s="20" t="str">
        <f>IF(VLOOKUP(C1389,'Current OBD'!$B$6:$AL$2097,23,0)="Yes","PK"," ")</f>
        <v xml:space="preserve"> </v>
      </c>
      <c r="F1389" s="20" t="str">
        <f>IF(VLOOKUP(C1389,'Current OBD'!$B$6:$AL$2097,24,0)="Yes","K"," ")</f>
        <v>K</v>
      </c>
      <c r="G1389" s="20" t="str">
        <f>IF(VLOOKUP(C1389,'Current OBD'!$B$6:$AL$2097,25,0)="Yes","1"," ")</f>
        <v>1</v>
      </c>
      <c r="H1389" s="20" t="str">
        <f>IF(VLOOKUP(C1389,'Current OBD'!$B$6:$AL$2097,26,0)="Yes","2"," ")</f>
        <v>2</v>
      </c>
      <c r="I1389" s="20" t="str">
        <f>IF(VLOOKUP(C1389,'Current OBD'!$B$6:$AL$2097,27,0)="Yes","3"," ")</f>
        <v>3</v>
      </c>
      <c r="J1389" s="20" t="str">
        <f>IF(VLOOKUP(C1389,'Current OBD'!$B$6:$AL$2097,28,0)="Yes","4"," ")</f>
        <v>4</v>
      </c>
      <c r="K1389" s="20" t="str">
        <f>IF(VLOOKUP(C1389,'Current OBD'!$B$6:$AL$2097,29,0)="Yes","5"," ")</f>
        <v>5</v>
      </c>
      <c r="L1389" s="20" t="str">
        <f>IF(VLOOKUP(C1389,'Current OBD'!$B$6:$AL$2097,30,0)="Yes","6"," ")</f>
        <v>6</v>
      </c>
      <c r="M1389" s="20" t="str">
        <f>IF(VLOOKUP(C1389,'Current OBD'!$B$6:$AL$2097,31,0)="Yes","7"," ")</f>
        <v xml:space="preserve"> </v>
      </c>
      <c r="N1389" s="20" t="str">
        <f>IF(VLOOKUP(C1389,'Current OBD'!$B$6:$AL$2097,32,0)="Yes","8"," ")</f>
        <v xml:space="preserve"> </v>
      </c>
      <c r="O1389" s="20" t="str">
        <f>IF(VLOOKUP(C1389,'Current OBD'!$B$6:$AL$2097,33,0)="Yes","9"," ")</f>
        <v xml:space="preserve"> </v>
      </c>
      <c r="P1389" s="20" t="str">
        <f>IF(VLOOKUP(C1389,'Current OBD'!$B$6:$AL$2097,34,0)="Yes","10"," ")</f>
        <v xml:space="preserve"> </v>
      </c>
      <c r="Q1389" s="20" t="str">
        <f>IF(VLOOKUP(C1389,'Current OBD'!$B$6:$AL$2097,35,0)="Yes","11"," ")</f>
        <v xml:space="preserve"> </v>
      </c>
      <c r="R1389" s="20" t="str">
        <f>IF(VLOOKUP(C1389,'Current OBD'!$B$6:$AL$2097,36,0)="Yes","12"," ")</f>
        <v xml:space="preserve"> </v>
      </c>
      <c r="S1389" s="44">
        <v>454</v>
      </c>
      <c r="T1389" s="44">
        <v>0</v>
      </c>
      <c r="U1389" s="44">
        <v>708</v>
      </c>
      <c r="V1389" s="12">
        <f t="shared" si="124"/>
        <v>0.64124293785310738</v>
      </c>
      <c r="W1389" s="12">
        <f t="shared" si="125"/>
        <v>0</v>
      </c>
      <c r="X1389" s="12">
        <f t="shared" si="121"/>
        <v>0.64124293785310738</v>
      </c>
    </row>
    <row r="1390" spans="1:24">
      <c r="A1390" s="17" t="str">
        <f>VLOOKUP(C1390,'Current OBD'!$B$6:$K$2098,4,0)</f>
        <v>Pierce</v>
      </c>
      <c r="B1390" s="17" t="str">
        <f>VLOOKUP(C1390,'Current OBD'!$B$6:$K$2098,3,0)</f>
        <v>27-003</v>
      </c>
      <c r="C1390" s="18">
        <v>660470</v>
      </c>
      <c r="D1390" s="8" t="s">
        <v>3688</v>
      </c>
      <c r="E1390" s="20" t="str">
        <f>IF(VLOOKUP(C1390,'Current OBD'!$B$6:$AL$2097,23,0)="Yes","PK"," ")</f>
        <v xml:space="preserve"> </v>
      </c>
      <c r="F1390" s="20" t="str">
        <f>IF(VLOOKUP(C1390,'Current OBD'!$B$6:$AL$2097,24,0)="Yes","K"," ")</f>
        <v xml:space="preserve"> </v>
      </c>
      <c r="G1390" s="20" t="str">
        <f>IF(VLOOKUP(C1390,'Current OBD'!$B$6:$AL$2097,25,0)="Yes","1"," ")</f>
        <v xml:space="preserve"> </v>
      </c>
      <c r="H1390" s="20" t="str">
        <f>IF(VLOOKUP(C1390,'Current OBD'!$B$6:$AL$2097,26,0)="Yes","2"," ")</f>
        <v xml:space="preserve"> </v>
      </c>
      <c r="I1390" s="20" t="str">
        <f>IF(VLOOKUP(C1390,'Current OBD'!$B$6:$AL$2097,27,0)="Yes","3"," ")</f>
        <v xml:space="preserve"> </v>
      </c>
      <c r="J1390" s="20" t="str">
        <f>IF(VLOOKUP(C1390,'Current OBD'!$B$6:$AL$2097,28,0)="Yes","4"," ")</f>
        <v xml:space="preserve"> </v>
      </c>
      <c r="K1390" s="20" t="str">
        <f>IF(VLOOKUP(C1390,'Current OBD'!$B$6:$AL$2097,29,0)="Yes","5"," ")</f>
        <v xml:space="preserve"> </v>
      </c>
      <c r="L1390" s="20" t="str">
        <f>IF(VLOOKUP(C1390,'Current OBD'!$B$6:$AL$2097,30,0)="Yes","6"," ")</f>
        <v xml:space="preserve"> </v>
      </c>
      <c r="M1390" s="20" t="str">
        <f>IF(VLOOKUP(C1390,'Current OBD'!$B$6:$AL$2097,31,0)="Yes","7"," ")</f>
        <v xml:space="preserve"> </v>
      </c>
      <c r="N1390" s="20" t="str">
        <f>IF(VLOOKUP(C1390,'Current OBD'!$B$6:$AL$2097,32,0)="Yes","8"," ")</f>
        <v xml:space="preserve"> </v>
      </c>
      <c r="O1390" s="20" t="str">
        <f>IF(VLOOKUP(C1390,'Current OBD'!$B$6:$AL$2097,33,0)="Yes","9"," ")</f>
        <v xml:space="preserve"> </v>
      </c>
      <c r="P1390" s="20" t="str">
        <f>IF(VLOOKUP(C1390,'Current OBD'!$B$6:$AL$2097,34,0)="Yes","10"," ")</f>
        <v>10</v>
      </c>
      <c r="Q1390" s="20" t="str">
        <f>IF(VLOOKUP(C1390,'Current OBD'!$B$6:$AL$2097,35,0)="Yes","11"," ")</f>
        <v>11</v>
      </c>
      <c r="R1390" s="20" t="str">
        <f>IF(VLOOKUP(C1390,'Current OBD'!$B$6:$AL$2097,36,0)="Yes","12"," ")</f>
        <v>12</v>
      </c>
      <c r="S1390" s="44">
        <v>112</v>
      </c>
      <c r="T1390" s="44">
        <v>0</v>
      </c>
      <c r="U1390" s="44">
        <v>163</v>
      </c>
      <c r="V1390" s="12">
        <f t="shared" si="124"/>
        <v>0.68711656441717794</v>
      </c>
      <c r="W1390" s="12">
        <f t="shared" si="125"/>
        <v>0</v>
      </c>
      <c r="X1390" s="12">
        <f t="shared" si="121"/>
        <v>0.68711656441717794</v>
      </c>
    </row>
    <row r="1391" spans="1:24">
      <c r="A1391" s="17" t="str">
        <f>VLOOKUP(C1391,'Current OBD'!$B$6:$K$2098,4,0)</f>
        <v>Pierce</v>
      </c>
      <c r="B1391" s="17" t="str">
        <f>VLOOKUP(C1391,'Current OBD'!$B$6:$K$2098,3,0)</f>
        <v>27-003</v>
      </c>
      <c r="C1391" s="18">
        <v>660488</v>
      </c>
      <c r="D1391" s="8" t="s">
        <v>3690</v>
      </c>
      <c r="E1391" s="20" t="str">
        <f>IF(VLOOKUP(C1391,'Current OBD'!$B$6:$AL$2097,23,0)="Yes","PK"," ")</f>
        <v xml:space="preserve"> </v>
      </c>
      <c r="F1391" s="20" t="str">
        <f>IF(VLOOKUP(C1391,'Current OBD'!$B$6:$AL$2097,24,0)="Yes","K"," ")</f>
        <v>K</v>
      </c>
      <c r="G1391" s="20" t="str">
        <f>IF(VLOOKUP(C1391,'Current OBD'!$B$6:$AL$2097,25,0)="Yes","1"," ")</f>
        <v>1</v>
      </c>
      <c r="H1391" s="20" t="str">
        <f>IF(VLOOKUP(C1391,'Current OBD'!$B$6:$AL$2097,26,0)="Yes","2"," ")</f>
        <v>2</v>
      </c>
      <c r="I1391" s="20" t="str">
        <f>IF(VLOOKUP(C1391,'Current OBD'!$B$6:$AL$2097,27,0)="Yes","3"," ")</f>
        <v>3</v>
      </c>
      <c r="J1391" s="20" t="str">
        <f>IF(VLOOKUP(C1391,'Current OBD'!$B$6:$AL$2097,28,0)="Yes","4"," ")</f>
        <v>4</v>
      </c>
      <c r="K1391" s="20" t="str">
        <f>IF(VLOOKUP(C1391,'Current OBD'!$B$6:$AL$2097,29,0)="Yes","5"," ")</f>
        <v>5</v>
      </c>
      <c r="L1391" s="20" t="str">
        <f>IF(VLOOKUP(C1391,'Current OBD'!$B$6:$AL$2097,30,0)="Yes","6"," ")</f>
        <v>6</v>
      </c>
      <c r="M1391" s="20" t="str">
        <f>IF(VLOOKUP(C1391,'Current OBD'!$B$6:$AL$2097,31,0)="Yes","7"," ")</f>
        <v xml:space="preserve"> </v>
      </c>
      <c r="N1391" s="20" t="str">
        <f>IF(VLOOKUP(C1391,'Current OBD'!$B$6:$AL$2097,32,0)="Yes","8"," ")</f>
        <v xml:space="preserve"> </v>
      </c>
      <c r="O1391" s="20" t="str">
        <f>IF(VLOOKUP(C1391,'Current OBD'!$B$6:$AL$2097,33,0)="Yes","9"," ")</f>
        <v xml:space="preserve"> </v>
      </c>
      <c r="P1391" s="20" t="str">
        <f>IF(VLOOKUP(C1391,'Current OBD'!$B$6:$AL$2097,34,0)="Yes","10"," ")</f>
        <v xml:space="preserve"> </v>
      </c>
      <c r="Q1391" s="20" t="str">
        <f>IF(VLOOKUP(C1391,'Current OBD'!$B$6:$AL$2097,35,0)="Yes","11"," ")</f>
        <v xml:space="preserve"> </v>
      </c>
      <c r="R1391" s="20" t="str">
        <f>IF(VLOOKUP(C1391,'Current OBD'!$B$6:$AL$2097,36,0)="Yes","12"," ")</f>
        <v xml:space="preserve"> </v>
      </c>
      <c r="S1391" s="44">
        <v>209</v>
      </c>
      <c r="T1391" s="44">
        <v>0</v>
      </c>
      <c r="U1391" s="44">
        <v>331</v>
      </c>
      <c r="V1391" s="12">
        <f t="shared" si="124"/>
        <v>0.63141993957703924</v>
      </c>
      <c r="W1391" s="12">
        <f t="shared" si="125"/>
        <v>0</v>
      </c>
      <c r="X1391" s="12">
        <f t="shared" si="121"/>
        <v>0.63141993957703924</v>
      </c>
    </row>
    <row r="1392" spans="1:24">
      <c r="A1392" s="17" t="str">
        <f>VLOOKUP(C1392,'Current OBD'!$B$6:$K$2098,4,0)</f>
        <v>Pierce</v>
      </c>
      <c r="B1392" s="17" t="str">
        <f>VLOOKUP(C1392,'Current OBD'!$B$6:$K$2098,3,0)</f>
        <v>27-003</v>
      </c>
      <c r="C1392" s="18">
        <v>664904</v>
      </c>
      <c r="D1392" s="8" t="s">
        <v>1603</v>
      </c>
      <c r="E1392" s="20" t="str">
        <f>IF(VLOOKUP(C1392,'Current OBD'!$B$6:$AL$2097,23,0)="Yes","PK"," ")</f>
        <v xml:space="preserve"> </v>
      </c>
      <c r="F1392" s="20" t="str">
        <f>IF(VLOOKUP(C1392,'Current OBD'!$B$6:$AL$2097,24,0)="Yes","K"," ")</f>
        <v>K</v>
      </c>
      <c r="G1392" s="20" t="str">
        <f>IF(VLOOKUP(C1392,'Current OBD'!$B$6:$AL$2097,25,0)="Yes","1"," ")</f>
        <v>1</v>
      </c>
      <c r="H1392" s="20" t="str">
        <f>IF(VLOOKUP(C1392,'Current OBD'!$B$6:$AL$2097,26,0)="Yes","2"," ")</f>
        <v>2</v>
      </c>
      <c r="I1392" s="20" t="str">
        <f>IF(VLOOKUP(C1392,'Current OBD'!$B$6:$AL$2097,27,0)="Yes","3"," ")</f>
        <v>3</v>
      </c>
      <c r="J1392" s="20" t="str">
        <f>IF(VLOOKUP(C1392,'Current OBD'!$B$6:$AL$2097,28,0)="Yes","4"," ")</f>
        <v>4</v>
      </c>
      <c r="K1392" s="20" t="str">
        <f>IF(VLOOKUP(C1392,'Current OBD'!$B$6:$AL$2097,29,0)="Yes","5"," ")</f>
        <v>5</v>
      </c>
      <c r="L1392" s="20" t="str">
        <f>IF(VLOOKUP(C1392,'Current OBD'!$B$6:$AL$2097,30,0)="Yes","6"," ")</f>
        <v>6</v>
      </c>
      <c r="M1392" s="20" t="str">
        <f>IF(VLOOKUP(C1392,'Current OBD'!$B$6:$AL$2097,31,0)="Yes","7"," ")</f>
        <v xml:space="preserve"> </v>
      </c>
      <c r="N1392" s="20" t="str">
        <f>IF(VLOOKUP(C1392,'Current OBD'!$B$6:$AL$2097,32,0)="Yes","8"," ")</f>
        <v xml:space="preserve"> </v>
      </c>
      <c r="O1392" s="20" t="str">
        <f>IF(VLOOKUP(C1392,'Current OBD'!$B$6:$AL$2097,33,0)="Yes","9"," ")</f>
        <v xml:space="preserve"> </v>
      </c>
      <c r="P1392" s="20" t="str">
        <f>IF(VLOOKUP(C1392,'Current OBD'!$B$6:$AL$2097,34,0)="Yes","10"," ")</f>
        <v xml:space="preserve"> </v>
      </c>
      <c r="Q1392" s="20" t="str">
        <f>IF(VLOOKUP(C1392,'Current OBD'!$B$6:$AL$2097,35,0)="Yes","11"," ")</f>
        <v xml:space="preserve"> </v>
      </c>
      <c r="R1392" s="20" t="str">
        <f>IF(VLOOKUP(C1392,'Current OBD'!$B$6:$AL$2097,36,0)="Yes","12"," ")</f>
        <v xml:space="preserve"> </v>
      </c>
      <c r="S1392" s="44">
        <v>221</v>
      </c>
      <c r="T1392" s="44">
        <v>0</v>
      </c>
      <c r="U1392" s="44">
        <v>401</v>
      </c>
      <c r="V1392" s="12">
        <f t="shared" si="124"/>
        <v>0.55112219451371569</v>
      </c>
      <c r="W1392" s="12">
        <f t="shared" si="125"/>
        <v>0</v>
      </c>
      <c r="X1392" s="12">
        <f t="shared" si="121"/>
        <v>0.55112219451371569</v>
      </c>
    </row>
    <row r="1393" spans="1:24">
      <c r="A1393" s="17" t="str">
        <f>VLOOKUP(C1393,'Current OBD'!$B$6:$K$2098,4,0)</f>
        <v>Pierce</v>
      </c>
      <c r="B1393" s="17" t="str">
        <f>VLOOKUP(C1393,'Current OBD'!$B$6:$K$2098,3,0)</f>
        <v>27-003</v>
      </c>
      <c r="C1393" s="18">
        <v>660490</v>
      </c>
      <c r="D1393" s="8" t="s">
        <v>3100</v>
      </c>
      <c r="E1393" s="20" t="str">
        <f>IF(VLOOKUP(C1393,'Current OBD'!$B$6:$AL$2097,23,0)="Yes","PK"," ")</f>
        <v xml:space="preserve"> </v>
      </c>
      <c r="F1393" s="20" t="str">
        <f>IF(VLOOKUP(C1393,'Current OBD'!$B$6:$AL$2097,24,0)="Yes","K"," ")</f>
        <v>K</v>
      </c>
      <c r="G1393" s="20" t="str">
        <f>IF(VLOOKUP(C1393,'Current OBD'!$B$6:$AL$2097,25,0)="Yes","1"," ")</f>
        <v>1</v>
      </c>
      <c r="H1393" s="20" t="str">
        <f>IF(VLOOKUP(C1393,'Current OBD'!$B$6:$AL$2097,26,0)="Yes","2"," ")</f>
        <v>2</v>
      </c>
      <c r="I1393" s="20" t="str">
        <f>IF(VLOOKUP(C1393,'Current OBD'!$B$6:$AL$2097,27,0)="Yes","3"," ")</f>
        <v>3</v>
      </c>
      <c r="J1393" s="20" t="str">
        <f>IF(VLOOKUP(C1393,'Current OBD'!$B$6:$AL$2097,28,0)="Yes","4"," ")</f>
        <v>4</v>
      </c>
      <c r="K1393" s="20" t="str">
        <f>IF(VLOOKUP(C1393,'Current OBD'!$B$6:$AL$2097,29,0)="Yes","5"," ")</f>
        <v>5</v>
      </c>
      <c r="L1393" s="20" t="str">
        <f>IF(VLOOKUP(C1393,'Current OBD'!$B$6:$AL$2097,30,0)="Yes","6"," ")</f>
        <v>6</v>
      </c>
      <c r="M1393" s="20" t="str">
        <f>IF(VLOOKUP(C1393,'Current OBD'!$B$6:$AL$2097,31,0)="Yes","7"," ")</f>
        <v xml:space="preserve"> </v>
      </c>
      <c r="N1393" s="20" t="str">
        <f>IF(VLOOKUP(C1393,'Current OBD'!$B$6:$AL$2097,32,0)="Yes","8"," ")</f>
        <v xml:space="preserve"> </v>
      </c>
      <c r="O1393" s="20" t="str">
        <f>IF(VLOOKUP(C1393,'Current OBD'!$B$6:$AL$2097,33,0)="Yes","9"," ")</f>
        <v xml:space="preserve"> </v>
      </c>
      <c r="P1393" s="20" t="str">
        <f>IF(VLOOKUP(C1393,'Current OBD'!$B$6:$AL$2097,34,0)="Yes","10"," ")</f>
        <v xml:space="preserve"> </v>
      </c>
      <c r="Q1393" s="20" t="str">
        <f>IF(VLOOKUP(C1393,'Current OBD'!$B$6:$AL$2097,35,0)="Yes","11"," ")</f>
        <v xml:space="preserve"> </v>
      </c>
      <c r="R1393" s="20" t="str">
        <f>IF(VLOOKUP(C1393,'Current OBD'!$B$6:$AL$2097,36,0)="Yes","12"," ")</f>
        <v xml:space="preserve"> </v>
      </c>
      <c r="S1393" s="44">
        <v>231</v>
      </c>
      <c r="T1393" s="44">
        <v>43</v>
      </c>
      <c r="U1393" s="44">
        <v>600</v>
      </c>
      <c r="V1393" s="12">
        <f t="shared" si="124"/>
        <v>0.38500000000000001</v>
      </c>
      <c r="W1393" s="12">
        <f t="shared" si="125"/>
        <v>7.166666666666667E-2</v>
      </c>
      <c r="X1393" s="12">
        <f t="shared" si="121"/>
        <v>0.45666666666666667</v>
      </c>
    </row>
    <row r="1394" spans="1:24">
      <c r="A1394" s="17" t="str">
        <f>VLOOKUP(C1394,'Current OBD'!$B$6:$K$2098,4,0)</f>
        <v>Pierce</v>
      </c>
      <c r="B1394" s="17" t="str">
        <f>VLOOKUP(C1394,'Current OBD'!$B$6:$K$2098,3,0)</f>
        <v>27-003</v>
      </c>
      <c r="C1394" s="18">
        <v>660491</v>
      </c>
      <c r="D1394" s="8" t="s">
        <v>3695</v>
      </c>
      <c r="E1394" s="20" t="str">
        <f>IF(VLOOKUP(C1394,'Current OBD'!$B$6:$AL$2097,23,0)="Yes","PK"," ")</f>
        <v xml:space="preserve"> </v>
      </c>
      <c r="F1394" s="20" t="str">
        <f>IF(VLOOKUP(C1394,'Current OBD'!$B$6:$AL$2097,24,0)="Yes","K"," ")</f>
        <v>K</v>
      </c>
      <c r="G1394" s="20" t="str">
        <f>IF(VLOOKUP(C1394,'Current OBD'!$B$6:$AL$2097,25,0)="Yes","1"," ")</f>
        <v>1</v>
      </c>
      <c r="H1394" s="20" t="str">
        <f>IF(VLOOKUP(C1394,'Current OBD'!$B$6:$AL$2097,26,0)="Yes","2"," ")</f>
        <v>2</v>
      </c>
      <c r="I1394" s="20" t="str">
        <f>IF(VLOOKUP(C1394,'Current OBD'!$B$6:$AL$2097,27,0)="Yes","3"," ")</f>
        <v>3</v>
      </c>
      <c r="J1394" s="20" t="str">
        <f>IF(VLOOKUP(C1394,'Current OBD'!$B$6:$AL$2097,28,0)="Yes","4"," ")</f>
        <v>4</v>
      </c>
      <c r="K1394" s="20" t="str">
        <f>IF(VLOOKUP(C1394,'Current OBD'!$B$6:$AL$2097,29,0)="Yes","5"," ")</f>
        <v>5</v>
      </c>
      <c r="L1394" s="20" t="str">
        <f>IF(VLOOKUP(C1394,'Current OBD'!$B$6:$AL$2097,30,0)="Yes","6"," ")</f>
        <v>6</v>
      </c>
      <c r="M1394" s="20" t="str">
        <f>IF(VLOOKUP(C1394,'Current OBD'!$B$6:$AL$2097,31,0)="Yes","7"," ")</f>
        <v xml:space="preserve"> </v>
      </c>
      <c r="N1394" s="20" t="str">
        <f>IF(VLOOKUP(C1394,'Current OBD'!$B$6:$AL$2097,32,0)="Yes","8"," ")</f>
        <v xml:space="preserve"> </v>
      </c>
      <c r="O1394" s="20" t="str">
        <f>IF(VLOOKUP(C1394,'Current OBD'!$B$6:$AL$2097,33,0)="Yes","9"," ")</f>
        <v xml:space="preserve"> </v>
      </c>
      <c r="P1394" s="20" t="str">
        <f>IF(VLOOKUP(C1394,'Current OBD'!$B$6:$AL$2097,34,0)="Yes","10"," ")</f>
        <v xml:space="preserve"> </v>
      </c>
      <c r="Q1394" s="20" t="str">
        <f>IF(VLOOKUP(C1394,'Current OBD'!$B$6:$AL$2097,35,0)="Yes","11"," ")</f>
        <v xml:space="preserve"> </v>
      </c>
      <c r="R1394" s="20" t="str">
        <f>IF(VLOOKUP(C1394,'Current OBD'!$B$6:$AL$2097,36,0)="Yes","12"," ")</f>
        <v xml:space="preserve"> </v>
      </c>
      <c r="S1394" s="44">
        <v>192</v>
      </c>
      <c r="T1394" s="44">
        <v>59</v>
      </c>
      <c r="U1394" s="44">
        <v>505</v>
      </c>
      <c r="V1394" s="12">
        <f t="shared" si="124"/>
        <v>0.3801980198019802</v>
      </c>
      <c r="W1394" s="12">
        <f t="shared" si="125"/>
        <v>0.11683168316831684</v>
      </c>
      <c r="X1394" s="12">
        <f t="shared" si="121"/>
        <v>0.49702970297029703</v>
      </c>
    </row>
    <row r="1395" spans="1:24">
      <c r="A1395" s="26" t="s">
        <v>390</v>
      </c>
      <c r="B1395" s="26" t="s">
        <v>4780</v>
      </c>
      <c r="C1395" s="10">
        <v>159888</v>
      </c>
      <c r="D1395" s="13" t="s">
        <v>4779</v>
      </c>
      <c r="E1395" s="19"/>
      <c r="F1395" s="19"/>
      <c r="G1395" s="19"/>
      <c r="H1395" s="19"/>
      <c r="I1395" s="19"/>
      <c r="J1395" s="19"/>
      <c r="K1395" s="19"/>
      <c r="L1395" s="19"/>
      <c r="M1395" s="19"/>
      <c r="N1395" s="19"/>
      <c r="O1395" s="19"/>
      <c r="P1395" s="19"/>
      <c r="Q1395" s="19"/>
      <c r="R1395" s="19"/>
      <c r="S1395" s="43">
        <v>20351</v>
      </c>
      <c r="T1395" s="43">
        <v>0</v>
      </c>
      <c r="U1395" s="43">
        <v>28465</v>
      </c>
      <c r="V1395" s="14"/>
      <c r="W1395" s="14"/>
      <c r="X1395" s="14">
        <f t="shared" si="121"/>
        <v>0.71494818197786758</v>
      </c>
    </row>
    <row r="1396" spans="1:24">
      <c r="A1396" s="17" t="str">
        <f>VLOOKUP(C1396,'Current OBD'!$B$6:$K$2098,4,0)</f>
        <v>Pierce</v>
      </c>
      <c r="B1396" s="17" t="str">
        <f>VLOOKUP(C1396,'Current OBD'!$B$6:$K$2098,3,0)</f>
        <v>27-010</v>
      </c>
      <c r="C1396" s="18">
        <v>662879</v>
      </c>
      <c r="D1396" s="8" t="s">
        <v>4781</v>
      </c>
      <c r="E1396" s="20" t="str">
        <f>IF(VLOOKUP(C1396,'Current OBD'!$B$6:$AL$2097,23,0)="Yes","PK"," ")</f>
        <v xml:space="preserve"> </v>
      </c>
      <c r="F1396" s="20" t="str">
        <f>IF(VLOOKUP(C1396,'Current OBD'!$B$6:$AL$2097,24,0)="Yes","K"," ")</f>
        <v xml:space="preserve"> </v>
      </c>
      <c r="G1396" s="20" t="str">
        <f>IF(VLOOKUP(C1396,'Current OBD'!$B$6:$AL$2097,25,0)="Yes","1"," ")</f>
        <v xml:space="preserve"> </v>
      </c>
      <c r="H1396" s="20" t="str">
        <f>IF(VLOOKUP(C1396,'Current OBD'!$B$6:$AL$2097,26,0)="Yes","2"," ")</f>
        <v xml:space="preserve"> </v>
      </c>
      <c r="I1396" s="20" t="str">
        <f>IF(VLOOKUP(C1396,'Current OBD'!$B$6:$AL$2097,27,0)="Yes","3"," ")</f>
        <v xml:space="preserve"> </v>
      </c>
      <c r="J1396" s="20" t="str">
        <f>IF(VLOOKUP(C1396,'Current OBD'!$B$6:$AL$2097,28,0)="Yes","4"," ")</f>
        <v xml:space="preserve"> </v>
      </c>
      <c r="K1396" s="20" t="str">
        <f>IF(VLOOKUP(C1396,'Current OBD'!$B$6:$AL$2097,29,0)="Yes","5"," ")</f>
        <v xml:space="preserve"> </v>
      </c>
      <c r="L1396" s="20" t="str">
        <f>IF(VLOOKUP(C1396,'Current OBD'!$B$6:$AL$2097,30,0)="Yes","6"," ")</f>
        <v>6</v>
      </c>
      <c r="M1396" s="20" t="str">
        <f>IF(VLOOKUP(C1396,'Current OBD'!$B$6:$AL$2097,31,0)="Yes","7"," ")</f>
        <v>7</v>
      </c>
      <c r="N1396" s="20" t="str">
        <f>IF(VLOOKUP(C1396,'Current OBD'!$B$6:$AL$2097,32,0)="Yes","8"," ")</f>
        <v>8</v>
      </c>
      <c r="O1396" s="20" t="str">
        <f>IF(VLOOKUP(C1396,'Current OBD'!$B$6:$AL$2097,33,0)="Yes","9"," ")</f>
        <v xml:space="preserve"> </v>
      </c>
      <c r="P1396" s="20" t="str">
        <f>IF(VLOOKUP(C1396,'Current OBD'!$B$6:$AL$2097,34,0)="Yes","10"," ")</f>
        <v xml:space="preserve"> </v>
      </c>
      <c r="Q1396" s="20" t="str">
        <f>IF(VLOOKUP(C1396,'Current OBD'!$B$6:$AL$2097,35,0)="Yes","11"," ")</f>
        <v xml:space="preserve"> </v>
      </c>
      <c r="R1396" s="20" t="str">
        <f>IF(VLOOKUP(C1396,'Current OBD'!$B$6:$AL$2097,36,0)="Yes","12"," ")</f>
        <v xml:space="preserve"> </v>
      </c>
      <c r="S1396" s="44">
        <v>429</v>
      </c>
      <c r="T1396" s="44">
        <v>0</v>
      </c>
      <c r="U1396" s="44">
        <v>439</v>
      </c>
      <c r="V1396" s="12">
        <f t="shared" ref="V1396:V1427" si="126">S1396/U1396</f>
        <v>0.97722095671981779</v>
      </c>
      <c r="W1396" s="12">
        <f t="shared" ref="W1396:W1427" si="127">T1396/U1396</f>
        <v>0</v>
      </c>
      <c r="X1396" s="12">
        <f t="shared" si="121"/>
        <v>0.97722095671981779</v>
      </c>
    </row>
    <row r="1397" spans="1:24">
      <c r="A1397" s="17" t="str">
        <f>VLOOKUP(C1397,'Current OBD'!$B$6:$K$2098,4,0)</f>
        <v>Pierce</v>
      </c>
      <c r="B1397" s="17" t="str">
        <f>VLOOKUP(C1397,'Current OBD'!$B$6:$K$2098,3,0)</f>
        <v>27-010</v>
      </c>
      <c r="C1397" s="18">
        <v>661879</v>
      </c>
      <c r="D1397" s="8" t="s">
        <v>4494</v>
      </c>
      <c r="E1397" s="20" t="str">
        <f>IF(VLOOKUP(C1397,'Current OBD'!$B$6:$AL$2097,23,0)="Yes","PK"," ")</f>
        <v>PK</v>
      </c>
      <c r="F1397" s="20" t="str">
        <f>IF(VLOOKUP(C1397,'Current OBD'!$B$6:$AL$2097,24,0)="Yes","K"," ")</f>
        <v>K</v>
      </c>
      <c r="G1397" s="20" t="str">
        <f>IF(VLOOKUP(C1397,'Current OBD'!$B$6:$AL$2097,25,0)="Yes","1"," ")</f>
        <v>1</v>
      </c>
      <c r="H1397" s="20" t="str">
        <f>IF(VLOOKUP(C1397,'Current OBD'!$B$6:$AL$2097,26,0)="Yes","2"," ")</f>
        <v>2</v>
      </c>
      <c r="I1397" s="20" t="str">
        <f>IF(VLOOKUP(C1397,'Current OBD'!$B$6:$AL$2097,27,0)="Yes","3"," ")</f>
        <v>3</v>
      </c>
      <c r="J1397" s="20" t="str">
        <f>IF(VLOOKUP(C1397,'Current OBD'!$B$6:$AL$2097,28,0)="Yes","4"," ")</f>
        <v>4</v>
      </c>
      <c r="K1397" s="20" t="str">
        <f>IF(VLOOKUP(C1397,'Current OBD'!$B$6:$AL$2097,29,0)="Yes","5"," ")</f>
        <v>5</v>
      </c>
      <c r="L1397" s="20" t="str">
        <f>IF(VLOOKUP(C1397,'Current OBD'!$B$6:$AL$2097,30,0)="Yes","6"," ")</f>
        <v xml:space="preserve"> </v>
      </c>
      <c r="M1397" s="20" t="str">
        <f>IF(VLOOKUP(C1397,'Current OBD'!$B$6:$AL$2097,31,0)="Yes","7"," ")</f>
        <v xml:space="preserve"> </v>
      </c>
      <c r="N1397" s="20" t="str">
        <f>IF(VLOOKUP(C1397,'Current OBD'!$B$6:$AL$2097,32,0)="Yes","8"," ")</f>
        <v xml:space="preserve"> </v>
      </c>
      <c r="O1397" s="20" t="str">
        <f>IF(VLOOKUP(C1397,'Current OBD'!$B$6:$AL$2097,33,0)="Yes","9"," ")</f>
        <v xml:space="preserve"> </v>
      </c>
      <c r="P1397" s="20" t="str">
        <f>IF(VLOOKUP(C1397,'Current OBD'!$B$6:$AL$2097,34,0)="Yes","10"," ")</f>
        <v xml:space="preserve"> </v>
      </c>
      <c r="Q1397" s="20" t="str">
        <f>IF(VLOOKUP(C1397,'Current OBD'!$B$6:$AL$2097,35,0)="Yes","11"," ")</f>
        <v xml:space="preserve"> </v>
      </c>
      <c r="R1397" s="20" t="str">
        <f>IF(VLOOKUP(C1397,'Current OBD'!$B$6:$AL$2097,36,0)="Yes","12"," ")</f>
        <v xml:space="preserve"> </v>
      </c>
      <c r="S1397" s="44">
        <v>370</v>
      </c>
      <c r="T1397" s="44">
        <v>0</v>
      </c>
      <c r="U1397" s="44">
        <v>392</v>
      </c>
      <c r="V1397" s="12">
        <f t="shared" si="126"/>
        <v>0.94387755102040816</v>
      </c>
      <c r="W1397" s="12">
        <f t="shared" si="127"/>
        <v>0</v>
      </c>
      <c r="X1397" s="12">
        <f t="shared" si="121"/>
        <v>0.94387755102040816</v>
      </c>
    </row>
    <row r="1398" spans="1:24">
      <c r="A1398" s="17" t="str">
        <f>VLOOKUP(C1398,'Current OBD'!$B$6:$K$2098,4,0)</f>
        <v>Pierce</v>
      </c>
      <c r="B1398" s="17" t="str">
        <f>VLOOKUP(C1398,'Current OBD'!$B$6:$K$2098,3,0)</f>
        <v>27-010</v>
      </c>
      <c r="C1398" s="18">
        <v>662892</v>
      </c>
      <c r="D1398" s="8" t="s">
        <v>4786</v>
      </c>
      <c r="E1398" s="20" t="str">
        <f>IF(VLOOKUP(C1398,'Current OBD'!$B$6:$AL$2097,23,0)="Yes","PK"," ")</f>
        <v xml:space="preserve"> </v>
      </c>
      <c r="F1398" s="20" t="str">
        <f>IF(VLOOKUP(C1398,'Current OBD'!$B$6:$AL$2097,24,0)="Yes","K"," ")</f>
        <v xml:space="preserve"> </v>
      </c>
      <c r="G1398" s="20" t="str">
        <f>IF(VLOOKUP(C1398,'Current OBD'!$B$6:$AL$2097,25,0)="Yes","1"," ")</f>
        <v xml:space="preserve"> </v>
      </c>
      <c r="H1398" s="20" t="str">
        <f>IF(VLOOKUP(C1398,'Current OBD'!$B$6:$AL$2097,26,0)="Yes","2"," ")</f>
        <v xml:space="preserve"> </v>
      </c>
      <c r="I1398" s="20" t="str">
        <f>IF(VLOOKUP(C1398,'Current OBD'!$B$6:$AL$2097,27,0)="Yes","3"," ")</f>
        <v xml:space="preserve"> </v>
      </c>
      <c r="J1398" s="20" t="str">
        <f>IF(VLOOKUP(C1398,'Current OBD'!$B$6:$AL$2097,28,0)="Yes","4"," ")</f>
        <v xml:space="preserve"> </v>
      </c>
      <c r="K1398" s="20" t="str">
        <f>IF(VLOOKUP(C1398,'Current OBD'!$B$6:$AL$2097,29,0)="Yes","5"," ")</f>
        <v xml:space="preserve"> </v>
      </c>
      <c r="L1398" s="20" t="str">
        <f>IF(VLOOKUP(C1398,'Current OBD'!$B$6:$AL$2097,30,0)="Yes","6"," ")</f>
        <v>6</v>
      </c>
      <c r="M1398" s="20" t="str">
        <f>IF(VLOOKUP(C1398,'Current OBD'!$B$6:$AL$2097,31,0)="Yes","7"," ")</f>
        <v>7</v>
      </c>
      <c r="N1398" s="20" t="str">
        <f>IF(VLOOKUP(C1398,'Current OBD'!$B$6:$AL$2097,32,0)="Yes","8"," ")</f>
        <v>8</v>
      </c>
      <c r="O1398" s="20" t="str">
        <f>IF(VLOOKUP(C1398,'Current OBD'!$B$6:$AL$2097,33,0)="Yes","9"," ")</f>
        <v xml:space="preserve"> </v>
      </c>
      <c r="P1398" s="20" t="str">
        <f>IF(VLOOKUP(C1398,'Current OBD'!$B$6:$AL$2097,34,0)="Yes","10"," ")</f>
        <v xml:space="preserve"> </v>
      </c>
      <c r="Q1398" s="20" t="str">
        <f>IF(VLOOKUP(C1398,'Current OBD'!$B$6:$AL$2097,35,0)="Yes","11"," ")</f>
        <v xml:space="preserve"> </v>
      </c>
      <c r="R1398" s="20" t="str">
        <f>IF(VLOOKUP(C1398,'Current OBD'!$B$6:$AL$2097,36,0)="Yes","12"," ")</f>
        <v xml:space="preserve"> </v>
      </c>
      <c r="S1398" s="44">
        <v>574</v>
      </c>
      <c r="T1398" s="44">
        <v>0</v>
      </c>
      <c r="U1398" s="44">
        <v>663</v>
      </c>
      <c r="V1398" s="12">
        <f t="shared" si="126"/>
        <v>0.86576168929110109</v>
      </c>
      <c r="W1398" s="12">
        <f t="shared" si="127"/>
        <v>0</v>
      </c>
      <c r="X1398" s="12">
        <f t="shared" si="121"/>
        <v>0.86576168929110109</v>
      </c>
    </row>
    <row r="1399" spans="1:24">
      <c r="A1399" s="17" t="str">
        <f>VLOOKUP(C1399,'Current OBD'!$B$6:$K$2098,4,0)</f>
        <v>Pierce</v>
      </c>
      <c r="B1399" s="17" t="str">
        <f>VLOOKUP(C1399,'Current OBD'!$B$6:$K$2098,3,0)</f>
        <v>27-010</v>
      </c>
      <c r="C1399" s="18">
        <v>661880</v>
      </c>
      <c r="D1399" s="8" t="s">
        <v>4788</v>
      </c>
      <c r="E1399" s="20" t="str">
        <f>IF(VLOOKUP(C1399,'Current OBD'!$B$6:$AL$2097,23,0)="Yes","PK"," ")</f>
        <v>PK</v>
      </c>
      <c r="F1399" s="20" t="str">
        <f>IF(VLOOKUP(C1399,'Current OBD'!$B$6:$AL$2097,24,0)="Yes","K"," ")</f>
        <v>K</v>
      </c>
      <c r="G1399" s="20" t="str">
        <f>IF(VLOOKUP(C1399,'Current OBD'!$B$6:$AL$2097,25,0)="Yes","1"," ")</f>
        <v>1</v>
      </c>
      <c r="H1399" s="20" t="str">
        <f>IF(VLOOKUP(C1399,'Current OBD'!$B$6:$AL$2097,26,0)="Yes","2"," ")</f>
        <v>2</v>
      </c>
      <c r="I1399" s="20" t="str">
        <f>IF(VLOOKUP(C1399,'Current OBD'!$B$6:$AL$2097,27,0)="Yes","3"," ")</f>
        <v>3</v>
      </c>
      <c r="J1399" s="20" t="str">
        <f>IF(VLOOKUP(C1399,'Current OBD'!$B$6:$AL$2097,28,0)="Yes","4"," ")</f>
        <v>4</v>
      </c>
      <c r="K1399" s="20" t="str">
        <f>IF(VLOOKUP(C1399,'Current OBD'!$B$6:$AL$2097,29,0)="Yes","5"," ")</f>
        <v>5</v>
      </c>
      <c r="L1399" s="20" t="str">
        <f>IF(VLOOKUP(C1399,'Current OBD'!$B$6:$AL$2097,30,0)="Yes","6"," ")</f>
        <v xml:space="preserve"> </v>
      </c>
      <c r="M1399" s="20" t="str">
        <f>IF(VLOOKUP(C1399,'Current OBD'!$B$6:$AL$2097,31,0)="Yes","7"," ")</f>
        <v xml:space="preserve"> </v>
      </c>
      <c r="N1399" s="20" t="str">
        <f>IF(VLOOKUP(C1399,'Current OBD'!$B$6:$AL$2097,32,0)="Yes","8"," ")</f>
        <v xml:space="preserve"> </v>
      </c>
      <c r="O1399" s="20" t="str">
        <f>IF(VLOOKUP(C1399,'Current OBD'!$B$6:$AL$2097,33,0)="Yes","9"," ")</f>
        <v xml:space="preserve"> </v>
      </c>
      <c r="P1399" s="20" t="str">
        <f>IF(VLOOKUP(C1399,'Current OBD'!$B$6:$AL$2097,34,0)="Yes","10"," ")</f>
        <v xml:space="preserve"> </v>
      </c>
      <c r="Q1399" s="20" t="str">
        <f>IF(VLOOKUP(C1399,'Current OBD'!$B$6:$AL$2097,35,0)="Yes","11"," ")</f>
        <v xml:space="preserve"> </v>
      </c>
      <c r="R1399" s="20" t="str">
        <f>IF(VLOOKUP(C1399,'Current OBD'!$B$6:$AL$2097,36,0)="Yes","12"," ")</f>
        <v xml:space="preserve"> </v>
      </c>
      <c r="S1399" s="44">
        <v>483</v>
      </c>
      <c r="T1399" s="44">
        <v>0</v>
      </c>
      <c r="U1399" s="44">
        <v>497</v>
      </c>
      <c r="V1399" s="12">
        <f t="shared" si="126"/>
        <v>0.971830985915493</v>
      </c>
      <c r="W1399" s="12">
        <f t="shared" si="127"/>
        <v>0</v>
      </c>
      <c r="X1399" s="12">
        <f t="shared" si="121"/>
        <v>0.971830985915493</v>
      </c>
    </row>
    <row r="1400" spans="1:24">
      <c r="A1400" s="17" t="str">
        <f>VLOOKUP(C1400,'Current OBD'!$B$6:$K$2098,4,0)</f>
        <v>Pierce</v>
      </c>
      <c r="B1400" s="17" t="str">
        <f>VLOOKUP(C1400,'Current OBD'!$B$6:$K$2098,3,0)</f>
        <v>27-010</v>
      </c>
      <c r="C1400" s="18">
        <v>662626</v>
      </c>
      <c r="D1400" s="8" t="s">
        <v>4790</v>
      </c>
      <c r="E1400" s="20" t="str">
        <f>IF(VLOOKUP(C1400,'Current OBD'!$B$6:$AL$2097,23,0)="Yes","PK"," ")</f>
        <v>PK</v>
      </c>
      <c r="F1400" s="20" t="str">
        <f>IF(VLOOKUP(C1400,'Current OBD'!$B$6:$AL$2097,24,0)="Yes","K"," ")</f>
        <v>K</v>
      </c>
      <c r="G1400" s="20" t="str">
        <f>IF(VLOOKUP(C1400,'Current OBD'!$B$6:$AL$2097,25,0)="Yes","1"," ")</f>
        <v>1</v>
      </c>
      <c r="H1400" s="20" t="str">
        <f>IF(VLOOKUP(C1400,'Current OBD'!$B$6:$AL$2097,26,0)="Yes","2"," ")</f>
        <v>2</v>
      </c>
      <c r="I1400" s="20" t="str">
        <f>IF(VLOOKUP(C1400,'Current OBD'!$B$6:$AL$2097,27,0)="Yes","3"," ")</f>
        <v>3</v>
      </c>
      <c r="J1400" s="20" t="str">
        <f>IF(VLOOKUP(C1400,'Current OBD'!$B$6:$AL$2097,28,0)="Yes","4"," ")</f>
        <v>4</v>
      </c>
      <c r="K1400" s="20" t="str">
        <f>IF(VLOOKUP(C1400,'Current OBD'!$B$6:$AL$2097,29,0)="Yes","5"," ")</f>
        <v>5</v>
      </c>
      <c r="L1400" s="20" t="str">
        <f>IF(VLOOKUP(C1400,'Current OBD'!$B$6:$AL$2097,30,0)="Yes","6"," ")</f>
        <v xml:space="preserve"> </v>
      </c>
      <c r="M1400" s="20" t="str">
        <f>IF(VLOOKUP(C1400,'Current OBD'!$B$6:$AL$2097,31,0)="Yes","7"," ")</f>
        <v xml:space="preserve"> </v>
      </c>
      <c r="N1400" s="20" t="str">
        <f>IF(VLOOKUP(C1400,'Current OBD'!$B$6:$AL$2097,32,0)="Yes","8"," ")</f>
        <v xml:space="preserve"> </v>
      </c>
      <c r="O1400" s="20" t="str">
        <f>IF(VLOOKUP(C1400,'Current OBD'!$B$6:$AL$2097,33,0)="Yes","9"," ")</f>
        <v xml:space="preserve"> </v>
      </c>
      <c r="P1400" s="20" t="str">
        <f>IF(VLOOKUP(C1400,'Current OBD'!$B$6:$AL$2097,34,0)="Yes","10"," ")</f>
        <v xml:space="preserve"> </v>
      </c>
      <c r="Q1400" s="20" t="str">
        <f>IF(VLOOKUP(C1400,'Current OBD'!$B$6:$AL$2097,35,0)="Yes","11"," ")</f>
        <v xml:space="preserve"> </v>
      </c>
      <c r="R1400" s="20" t="str">
        <f>IF(VLOOKUP(C1400,'Current OBD'!$B$6:$AL$2097,36,0)="Yes","12"," ")</f>
        <v xml:space="preserve"> </v>
      </c>
      <c r="S1400" s="44">
        <v>425</v>
      </c>
      <c r="T1400" s="44">
        <v>0</v>
      </c>
      <c r="U1400" s="44">
        <v>425</v>
      </c>
      <c r="V1400" s="12">
        <f t="shared" si="126"/>
        <v>1</v>
      </c>
      <c r="W1400" s="12">
        <f t="shared" si="127"/>
        <v>0</v>
      </c>
      <c r="X1400" s="12">
        <f t="shared" si="121"/>
        <v>1</v>
      </c>
    </row>
    <row r="1401" spans="1:24">
      <c r="A1401" s="17" t="str">
        <f>VLOOKUP(C1401,'Current OBD'!$B$6:$K$2098,4,0)</f>
        <v>Pierce</v>
      </c>
      <c r="B1401" s="17" t="str">
        <f>VLOOKUP(C1401,'Current OBD'!$B$6:$K$2098,3,0)</f>
        <v>27-010</v>
      </c>
      <c r="C1401" s="18">
        <v>661881</v>
      </c>
      <c r="D1401" s="8" t="s">
        <v>4792</v>
      </c>
      <c r="E1401" s="20" t="str">
        <f>IF(VLOOKUP(C1401,'Current OBD'!$B$6:$AL$2097,23,0)="Yes","PK"," ")</f>
        <v>PK</v>
      </c>
      <c r="F1401" s="20" t="str">
        <f>IF(VLOOKUP(C1401,'Current OBD'!$B$6:$AL$2097,24,0)="Yes","K"," ")</f>
        <v>K</v>
      </c>
      <c r="G1401" s="20" t="str">
        <f>IF(VLOOKUP(C1401,'Current OBD'!$B$6:$AL$2097,25,0)="Yes","1"," ")</f>
        <v>1</v>
      </c>
      <c r="H1401" s="20" t="str">
        <f>IF(VLOOKUP(C1401,'Current OBD'!$B$6:$AL$2097,26,0)="Yes","2"," ")</f>
        <v>2</v>
      </c>
      <c r="I1401" s="20" t="str">
        <f>IF(VLOOKUP(C1401,'Current OBD'!$B$6:$AL$2097,27,0)="Yes","3"," ")</f>
        <v>3</v>
      </c>
      <c r="J1401" s="20" t="str">
        <f>IF(VLOOKUP(C1401,'Current OBD'!$B$6:$AL$2097,28,0)="Yes","4"," ")</f>
        <v>4</v>
      </c>
      <c r="K1401" s="20" t="str">
        <f>IF(VLOOKUP(C1401,'Current OBD'!$B$6:$AL$2097,29,0)="Yes","5"," ")</f>
        <v>5</v>
      </c>
      <c r="L1401" s="20" t="str">
        <f>IF(VLOOKUP(C1401,'Current OBD'!$B$6:$AL$2097,30,0)="Yes","6"," ")</f>
        <v xml:space="preserve"> </v>
      </c>
      <c r="M1401" s="20" t="str">
        <f>IF(VLOOKUP(C1401,'Current OBD'!$B$6:$AL$2097,31,0)="Yes","7"," ")</f>
        <v xml:space="preserve"> </v>
      </c>
      <c r="N1401" s="20" t="str">
        <f>IF(VLOOKUP(C1401,'Current OBD'!$B$6:$AL$2097,32,0)="Yes","8"," ")</f>
        <v xml:space="preserve"> </v>
      </c>
      <c r="O1401" s="20" t="str">
        <f>IF(VLOOKUP(C1401,'Current OBD'!$B$6:$AL$2097,33,0)="Yes","9"," ")</f>
        <v xml:space="preserve"> </v>
      </c>
      <c r="P1401" s="20" t="str">
        <f>IF(VLOOKUP(C1401,'Current OBD'!$B$6:$AL$2097,34,0)="Yes","10"," ")</f>
        <v xml:space="preserve"> </v>
      </c>
      <c r="Q1401" s="20" t="str">
        <f>IF(VLOOKUP(C1401,'Current OBD'!$B$6:$AL$2097,35,0)="Yes","11"," ")</f>
        <v xml:space="preserve"> </v>
      </c>
      <c r="R1401" s="20" t="str">
        <f>IF(VLOOKUP(C1401,'Current OBD'!$B$6:$AL$2097,36,0)="Yes","12"," ")</f>
        <v xml:space="preserve"> </v>
      </c>
      <c r="S1401" s="44">
        <v>431</v>
      </c>
      <c r="T1401" s="44">
        <v>0</v>
      </c>
      <c r="U1401" s="44">
        <v>457</v>
      </c>
      <c r="V1401" s="12">
        <f t="shared" si="126"/>
        <v>0.94310722100656452</v>
      </c>
      <c r="W1401" s="12">
        <f t="shared" si="127"/>
        <v>0</v>
      </c>
      <c r="X1401" s="12">
        <f t="shared" si="121"/>
        <v>0.94310722100656452</v>
      </c>
    </row>
    <row r="1402" spans="1:24">
      <c r="A1402" s="17" t="str">
        <f>VLOOKUP(C1402,'Current OBD'!$B$6:$K$2098,4,0)</f>
        <v>Pierce</v>
      </c>
      <c r="B1402" s="17" t="str">
        <f>VLOOKUP(C1402,'Current OBD'!$B$6:$K$2098,3,0)</f>
        <v>27-010</v>
      </c>
      <c r="C1402" s="18">
        <v>661882</v>
      </c>
      <c r="D1402" s="8" t="s">
        <v>4794</v>
      </c>
      <c r="E1402" s="20" t="str">
        <f>IF(VLOOKUP(C1402,'Current OBD'!$B$6:$AL$2097,23,0)="Yes","PK"," ")</f>
        <v xml:space="preserve"> </v>
      </c>
      <c r="F1402" s="20" t="str">
        <f>IF(VLOOKUP(C1402,'Current OBD'!$B$6:$AL$2097,24,0)="Yes","K"," ")</f>
        <v>K</v>
      </c>
      <c r="G1402" s="20" t="str">
        <f>IF(VLOOKUP(C1402,'Current OBD'!$B$6:$AL$2097,25,0)="Yes","1"," ")</f>
        <v>1</v>
      </c>
      <c r="H1402" s="20" t="str">
        <f>IF(VLOOKUP(C1402,'Current OBD'!$B$6:$AL$2097,26,0)="Yes","2"," ")</f>
        <v>2</v>
      </c>
      <c r="I1402" s="20" t="str">
        <f>IF(VLOOKUP(C1402,'Current OBD'!$B$6:$AL$2097,27,0)="Yes","3"," ")</f>
        <v>3</v>
      </c>
      <c r="J1402" s="20" t="str">
        <f>IF(VLOOKUP(C1402,'Current OBD'!$B$6:$AL$2097,28,0)="Yes","4"," ")</f>
        <v>4</v>
      </c>
      <c r="K1402" s="20" t="str">
        <f>IF(VLOOKUP(C1402,'Current OBD'!$B$6:$AL$2097,29,0)="Yes","5"," ")</f>
        <v>5</v>
      </c>
      <c r="L1402" s="20" t="str">
        <f>IF(VLOOKUP(C1402,'Current OBD'!$B$6:$AL$2097,30,0)="Yes","6"," ")</f>
        <v xml:space="preserve"> </v>
      </c>
      <c r="M1402" s="20" t="str">
        <f>IF(VLOOKUP(C1402,'Current OBD'!$B$6:$AL$2097,31,0)="Yes","7"," ")</f>
        <v xml:space="preserve"> </v>
      </c>
      <c r="N1402" s="20" t="str">
        <f>IF(VLOOKUP(C1402,'Current OBD'!$B$6:$AL$2097,32,0)="Yes","8"," ")</f>
        <v xml:space="preserve"> </v>
      </c>
      <c r="O1402" s="20" t="str">
        <f>IF(VLOOKUP(C1402,'Current OBD'!$B$6:$AL$2097,33,0)="Yes","9"," ")</f>
        <v xml:space="preserve"> </v>
      </c>
      <c r="P1402" s="20" t="str">
        <f>IF(VLOOKUP(C1402,'Current OBD'!$B$6:$AL$2097,34,0)="Yes","10"," ")</f>
        <v xml:space="preserve"> </v>
      </c>
      <c r="Q1402" s="20" t="str">
        <f>IF(VLOOKUP(C1402,'Current OBD'!$B$6:$AL$2097,35,0)="Yes","11"," ")</f>
        <v xml:space="preserve"> </v>
      </c>
      <c r="R1402" s="20" t="str">
        <f>IF(VLOOKUP(C1402,'Current OBD'!$B$6:$AL$2097,36,0)="Yes","12"," ")</f>
        <v xml:space="preserve"> </v>
      </c>
      <c r="S1402" s="44">
        <v>98</v>
      </c>
      <c r="T1402" s="44">
        <v>0</v>
      </c>
      <c r="U1402" s="44">
        <v>417</v>
      </c>
      <c r="V1402" s="12">
        <f t="shared" si="126"/>
        <v>0.23501199040767387</v>
      </c>
      <c r="W1402" s="12">
        <f t="shared" si="127"/>
        <v>0</v>
      </c>
      <c r="X1402" s="12">
        <f t="shared" si="121"/>
        <v>0.23501199040767387</v>
      </c>
    </row>
    <row r="1403" spans="1:24">
      <c r="A1403" s="17" t="str">
        <f>VLOOKUP(C1403,'Current OBD'!$B$6:$K$2098,4,0)</f>
        <v>Pierce</v>
      </c>
      <c r="B1403" s="17" t="str">
        <f>VLOOKUP(C1403,'Current OBD'!$B$6:$K$2098,3,0)</f>
        <v>27-010</v>
      </c>
      <c r="C1403" s="18">
        <v>661883</v>
      </c>
      <c r="D1403" s="8" t="s">
        <v>4032</v>
      </c>
      <c r="E1403" s="20" t="str">
        <f>IF(VLOOKUP(C1403,'Current OBD'!$B$6:$AL$2097,23,0)="Yes","PK"," ")</f>
        <v>PK</v>
      </c>
      <c r="F1403" s="20" t="str">
        <f>IF(VLOOKUP(C1403,'Current OBD'!$B$6:$AL$2097,24,0)="Yes","K"," ")</f>
        <v>K</v>
      </c>
      <c r="G1403" s="20" t="str">
        <f>IF(VLOOKUP(C1403,'Current OBD'!$B$6:$AL$2097,25,0)="Yes","1"," ")</f>
        <v>1</v>
      </c>
      <c r="H1403" s="20" t="str">
        <f>IF(VLOOKUP(C1403,'Current OBD'!$B$6:$AL$2097,26,0)="Yes","2"," ")</f>
        <v>2</v>
      </c>
      <c r="I1403" s="20" t="str">
        <f>IF(VLOOKUP(C1403,'Current OBD'!$B$6:$AL$2097,27,0)="Yes","3"," ")</f>
        <v>3</v>
      </c>
      <c r="J1403" s="20" t="str">
        <f>IF(VLOOKUP(C1403,'Current OBD'!$B$6:$AL$2097,28,0)="Yes","4"," ")</f>
        <v>4</v>
      </c>
      <c r="K1403" s="20" t="str">
        <f>IF(VLOOKUP(C1403,'Current OBD'!$B$6:$AL$2097,29,0)="Yes","5"," ")</f>
        <v>5</v>
      </c>
      <c r="L1403" s="20" t="str">
        <f>IF(VLOOKUP(C1403,'Current OBD'!$B$6:$AL$2097,30,0)="Yes","6"," ")</f>
        <v>6</v>
      </c>
      <c r="M1403" s="20" t="str">
        <f>IF(VLOOKUP(C1403,'Current OBD'!$B$6:$AL$2097,31,0)="Yes","7"," ")</f>
        <v>7</v>
      </c>
      <c r="N1403" s="20" t="str">
        <f>IF(VLOOKUP(C1403,'Current OBD'!$B$6:$AL$2097,32,0)="Yes","8"," ")</f>
        <v>8</v>
      </c>
      <c r="O1403" s="20" t="str">
        <f>IF(VLOOKUP(C1403,'Current OBD'!$B$6:$AL$2097,33,0)="Yes","9"," ")</f>
        <v xml:space="preserve"> </v>
      </c>
      <c r="P1403" s="20" t="str">
        <f>IF(VLOOKUP(C1403,'Current OBD'!$B$6:$AL$2097,34,0)="Yes","10"," ")</f>
        <v xml:space="preserve"> </v>
      </c>
      <c r="Q1403" s="20" t="str">
        <f>IF(VLOOKUP(C1403,'Current OBD'!$B$6:$AL$2097,35,0)="Yes","11"," ")</f>
        <v xml:space="preserve"> </v>
      </c>
      <c r="R1403" s="20" t="str">
        <f>IF(VLOOKUP(C1403,'Current OBD'!$B$6:$AL$2097,36,0)="Yes","12"," ")</f>
        <v xml:space="preserve"> </v>
      </c>
      <c r="S1403" s="44">
        <v>247</v>
      </c>
      <c r="T1403" s="44">
        <v>0</v>
      </c>
      <c r="U1403" s="44">
        <v>401</v>
      </c>
      <c r="V1403" s="12">
        <f t="shared" si="126"/>
        <v>0.61596009975062349</v>
      </c>
      <c r="W1403" s="12">
        <f t="shared" si="127"/>
        <v>0</v>
      </c>
      <c r="X1403" s="12">
        <f t="shared" si="121"/>
        <v>0.61596009975062349</v>
      </c>
    </row>
    <row r="1404" spans="1:24">
      <c r="A1404" s="17" t="str">
        <f>VLOOKUP(C1404,'Current OBD'!$B$6:$K$2098,4,0)</f>
        <v>Pierce</v>
      </c>
      <c r="B1404" s="17" t="str">
        <f>VLOOKUP(C1404,'Current OBD'!$B$6:$K$2098,3,0)</f>
        <v>27-010</v>
      </c>
      <c r="C1404" s="18">
        <v>661884</v>
      </c>
      <c r="D1404" s="8" t="s">
        <v>4800</v>
      </c>
      <c r="E1404" s="20" t="str">
        <f>IF(VLOOKUP(C1404,'Current OBD'!$B$6:$AL$2097,23,0)="Yes","PK"," ")</f>
        <v xml:space="preserve"> </v>
      </c>
      <c r="F1404" s="20" t="str">
        <f>IF(VLOOKUP(C1404,'Current OBD'!$B$6:$AL$2097,24,0)="Yes","K"," ")</f>
        <v>K</v>
      </c>
      <c r="G1404" s="20" t="str">
        <f>IF(VLOOKUP(C1404,'Current OBD'!$B$6:$AL$2097,25,0)="Yes","1"," ")</f>
        <v>1</v>
      </c>
      <c r="H1404" s="20" t="str">
        <f>IF(VLOOKUP(C1404,'Current OBD'!$B$6:$AL$2097,26,0)="Yes","2"," ")</f>
        <v>2</v>
      </c>
      <c r="I1404" s="20" t="str">
        <f>IF(VLOOKUP(C1404,'Current OBD'!$B$6:$AL$2097,27,0)="Yes","3"," ")</f>
        <v>3</v>
      </c>
      <c r="J1404" s="20" t="str">
        <f>IF(VLOOKUP(C1404,'Current OBD'!$B$6:$AL$2097,28,0)="Yes","4"," ")</f>
        <v>4</v>
      </c>
      <c r="K1404" s="20" t="str">
        <f>IF(VLOOKUP(C1404,'Current OBD'!$B$6:$AL$2097,29,0)="Yes","5"," ")</f>
        <v>5</v>
      </c>
      <c r="L1404" s="20" t="str">
        <f>IF(VLOOKUP(C1404,'Current OBD'!$B$6:$AL$2097,30,0)="Yes","6"," ")</f>
        <v xml:space="preserve"> </v>
      </c>
      <c r="M1404" s="20" t="str">
        <f>IF(VLOOKUP(C1404,'Current OBD'!$B$6:$AL$2097,31,0)="Yes","7"," ")</f>
        <v xml:space="preserve"> </v>
      </c>
      <c r="N1404" s="20" t="str">
        <f>IF(VLOOKUP(C1404,'Current OBD'!$B$6:$AL$2097,32,0)="Yes","8"," ")</f>
        <v xml:space="preserve"> </v>
      </c>
      <c r="O1404" s="20" t="str">
        <f>IF(VLOOKUP(C1404,'Current OBD'!$B$6:$AL$2097,33,0)="Yes","9"," ")</f>
        <v xml:space="preserve"> </v>
      </c>
      <c r="P1404" s="20" t="str">
        <f>IF(VLOOKUP(C1404,'Current OBD'!$B$6:$AL$2097,34,0)="Yes","10"," ")</f>
        <v xml:space="preserve"> </v>
      </c>
      <c r="Q1404" s="20" t="str">
        <f>IF(VLOOKUP(C1404,'Current OBD'!$B$6:$AL$2097,35,0)="Yes","11"," ")</f>
        <v xml:space="preserve"> </v>
      </c>
      <c r="R1404" s="20" t="str">
        <f>IF(VLOOKUP(C1404,'Current OBD'!$B$6:$AL$2097,36,0)="Yes","12"," ")</f>
        <v xml:space="preserve"> </v>
      </c>
      <c r="S1404" s="44">
        <v>215</v>
      </c>
      <c r="T1404" s="44">
        <v>0</v>
      </c>
      <c r="U1404" s="44">
        <v>509</v>
      </c>
      <c r="V1404" s="12">
        <f t="shared" si="126"/>
        <v>0.42239685658153242</v>
      </c>
      <c r="W1404" s="12">
        <f t="shared" si="127"/>
        <v>0</v>
      </c>
      <c r="X1404" s="12">
        <f t="shared" si="121"/>
        <v>0.42239685658153242</v>
      </c>
    </row>
    <row r="1405" spans="1:24">
      <c r="A1405" s="17" t="str">
        <f>VLOOKUP(C1405,'Current OBD'!$B$6:$K$2098,4,0)</f>
        <v>Pierce</v>
      </c>
      <c r="B1405" s="17" t="str">
        <f>VLOOKUP(C1405,'Current OBD'!$B$6:$K$2098,3,0)</f>
        <v>27-010</v>
      </c>
      <c r="C1405" s="18">
        <v>662700</v>
      </c>
      <c r="D1405" s="8" t="s">
        <v>4802</v>
      </c>
      <c r="E1405" s="20" t="str">
        <f>IF(VLOOKUP(C1405,'Current OBD'!$B$6:$AL$2097,23,0)="Yes","PK"," ")</f>
        <v xml:space="preserve"> </v>
      </c>
      <c r="F1405" s="20" t="str">
        <f>IF(VLOOKUP(C1405,'Current OBD'!$B$6:$AL$2097,24,0)="Yes","K"," ")</f>
        <v>K</v>
      </c>
      <c r="G1405" s="20" t="str">
        <f>IF(VLOOKUP(C1405,'Current OBD'!$B$6:$AL$2097,25,0)="Yes","1"," ")</f>
        <v>1</v>
      </c>
      <c r="H1405" s="20" t="str">
        <f>IF(VLOOKUP(C1405,'Current OBD'!$B$6:$AL$2097,26,0)="Yes","2"," ")</f>
        <v>2</v>
      </c>
      <c r="I1405" s="20" t="str">
        <f>IF(VLOOKUP(C1405,'Current OBD'!$B$6:$AL$2097,27,0)="Yes","3"," ")</f>
        <v>3</v>
      </c>
      <c r="J1405" s="20" t="str">
        <f>IF(VLOOKUP(C1405,'Current OBD'!$B$6:$AL$2097,28,0)="Yes","4"," ")</f>
        <v>4</v>
      </c>
      <c r="K1405" s="20" t="str">
        <f>IF(VLOOKUP(C1405,'Current OBD'!$B$6:$AL$2097,29,0)="Yes","5"," ")</f>
        <v>5</v>
      </c>
      <c r="L1405" s="20" t="str">
        <f>IF(VLOOKUP(C1405,'Current OBD'!$B$6:$AL$2097,30,0)="Yes","6"," ")</f>
        <v xml:space="preserve"> </v>
      </c>
      <c r="M1405" s="20" t="str">
        <f>IF(VLOOKUP(C1405,'Current OBD'!$B$6:$AL$2097,31,0)="Yes","7"," ")</f>
        <v xml:space="preserve"> </v>
      </c>
      <c r="N1405" s="20" t="str">
        <f>IF(VLOOKUP(C1405,'Current OBD'!$B$6:$AL$2097,32,0)="Yes","8"," ")</f>
        <v xml:space="preserve"> </v>
      </c>
      <c r="O1405" s="20" t="str">
        <f>IF(VLOOKUP(C1405,'Current OBD'!$B$6:$AL$2097,33,0)="Yes","9"," ")</f>
        <v xml:space="preserve"> </v>
      </c>
      <c r="P1405" s="20" t="str">
        <f>IF(VLOOKUP(C1405,'Current OBD'!$B$6:$AL$2097,34,0)="Yes","10"," ")</f>
        <v xml:space="preserve"> </v>
      </c>
      <c r="Q1405" s="20" t="str">
        <f>IF(VLOOKUP(C1405,'Current OBD'!$B$6:$AL$2097,35,0)="Yes","11"," ")</f>
        <v xml:space="preserve"> </v>
      </c>
      <c r="R1405" s="20" t="str">
        <f>IF(VLOOKUP(C1405,'Current OBD'!$B$6:$AL$2097,36,0)="Yes","12"," ")</f>
        <v xml:space="preserve"> </v>
      </c>
      <c r="S1405" s="44">
        <v>301</v>
      </c>
      <c r="T1405" s="44">
        <v>0</v>
      </c>
      <c r="U1405" s="44">
        <v>375</v>
      </c>
      <c r="V1405" s="12">
        <f t="shared" si="126"/>
        <v>0.80266666666666664</v>
      </c>
      <c r="W1405" s="12">
        <f t="shared" si="127"/>
        <v>0</v>
      </c>
      <c r="X1405" s="12">
        <f t="shared" si="121"/>
        <v>0.80266666666666664</v>
      </c>
    </row>
    <row r="1406" spans="1:24">
      <c r="A1406" s="17" t="str">
        <f>VLOOKUP(C1406,'Current OBD'!$B$6:$K$2098,4,0)</f>
        <v>Pierce</v>
      </c>
      <c r="B1406" s="17" t="str">
        <f>VLOOKUP(C1406,'Current OBD'!$B$6:$K$2098,3,0)</f>
        <v>27-010</v>
      </c>
      <c r="C1406" s="18">
        <v>661886</v>
      </c>
      <c r="D1406" s="8" t="s">
        <v>4804</v>
      </c>
      <c r="E1406" s="20" t="str">
        <f>IF(VLOOKUP(C1406,'Current OBD'!$B$6:$AL$2097,23,0)="Yes","PK"," ")</f>
        <v>PK</v>
      </c>
      <c r="F1406" s="20" t="str">
        <f>IF(VLOOKUP(C1406,'Current OBD'!$B$6:$AL$2097,24,0)="Yes","K"," ")</f>
        <v>K</v>
      </c>
      <c r="G1406" s="20" t="str">
        <f>IF(VLOOKUP(C1406,'Current OBD'!$B$6:$AL$2097,25,0)="Yes","1"," ")</f>
        <v>1</v>
      </c>
      <c r="H1406" s="20" t="str">
        <f>IF(VLOOKUP(C1406,'Current OBD'!$B$6:$AL$2097,26,0)="Yes","2"," ")</f>
        <v>2</v>
      </c>
      <c r="I1406" s="20" t="str">
        <f>IF(VLOOKUP(C1406,'Current OBD'!$B$6:$AL$2097,27,0)="Yes","3"," ")</f>
        <v>3</v>
      </c>
      <c r="J1406" s="20" t="str">
        <f>IF(VLOOKUP(C1406,'Current OBD'!$B$6:$AL$2097,28,0)="Yes","4"," ")</f>
        <v>4</v>
      </c>
      <c r="K1406" s="20" t="str">
        <f>IF(VLOOKUP(C1406,'Current OBD'!$B$6:$AL$2097,29,0)="Yes","5"," ")</f>
        <v>5</v>
      </c>
      <c r="L1406" s="20" t="str">
        <f>IF(VLOOKUP(C1406,'Current OBD'!$B$6:$AL$2097,30,0)="Yes","6"," ")</f>
        <v xml:space="preserve"> </v>
      </c>
      <c r="M1406" s="20" t="str">
        <f>IF(VLOOKUP(C1406,'Current OBD'!$B$6:$AL$2097,31,0)="Yes","7"," ")</f>
        <v xml:space="preserve"> </v>
      </c>
      <c r="N1406" s="20" t="str">
        <f>IF(VLOOKUP(C1406,'Current OBD'!$B$6:$AL$2097,32,0)="Yes","8"," ")</f>
        <v xml:space="preserve"> </v>
      </c>
      <c r="O1406" s="20" t="str">
        <f>IF(VLOOKUP(C1406,'Current OBD'!$B$6:$AL$2097,33,0)="Yes","9"," ")</f>
        <v xml:space="preserve"> </v>
      </c>
      <c r="P1406" s="20" t="str">
        <f>IF(VLOOKUP(C1406,'Current OBD'!$B$6:$AL$2097,34,0)="Yes","10"," ")</f>
        <v xml:space="preserve"> </v>
      </c>
      <c r="Q1406" s="20" t="str">
        <f>IF(VLOOKUP(C1406,'Current OBD'!$B$6:$AL$2097,35,0)="Yes","11"," ")</f>
        <v xml:space="preserve"> </v>
      </c>
      <c r="R1406" s="20" t="str">
        <f>IF(VLOOKUP(C1406,'Current OBD'!$B$6:$AL$2097,36,0)="Yes","12"," ")</f>
        <v xml:space="preserve"> </v>
      </c>
      <c r="S1406" s="44">
        <v>181</v>
      </c>
      <c r="T1406" s="44">
        <v>0</v>
      </c>
      <c r="U1406" s="44">
        <v>286</v>
      </c>
      <c r="V1406" s="12">
        <f t="shared" si="126"/>
        <v>0.63286713286713292</v>
      </c>
      <c r="W1406" s="12">
        <f t="shared" si="127"/>
        <v>0</v>
      </c>
      <c r="X1406" s="12">
        <f t="shared" si="121"/>
        <v>0.63286713286713292</v>
      </c>
    </row>
    <row r="1407" spans="1:24">
      <c r="A1407" s="17" t="str">
        <f>VLOOKUP(C1407,'Current OBD'!$B$6:$K$2098,4,0)</f>
        <v>Pierce</v>
      </c>
      <c r="B1407" s="17" t="str">
        <f>VLOOKUP(C1407,'Current OBD'!$B$6:$K$2098,3,0)</f>
        <v>27-010</v>
      </c>
      <c r="C1407" s="18">
        <v>663975</v>
      </c>
      <c r="D1407" s="8" t="s">
        <v>4806</v>
      </c>
      <c r="E1407" s="20" t="str">
        <f>IF(VLOOKUP(C1407,'Current OBD'!$B$6:$AL$2097,23,0)="Yes","PK"," ")</f>
        <v xml:space="preserve"> </v>
      </c>
      <c r="F1407" s="20" t="str">
        <f>IF(VLOOKUP(C1407,'Current OBD'!$B$6:$AL$2097,24,0)="Yes","K"," ")</f>
        <v xml:space="preserve"> </v>
      </c>
      <c r="G1407" s="20" t="str">
        <f>IF(VLOOKUP(C1407,'Current OBD'!$B$6:$AL$2097,25,0)="Yes","1"," ")</f>
        <v xml:space="preserve"> </v>
      </c>
      <c r="H1407" s="20" t="str">
        <f>IF(VLOOKUP(C1407,'Current OBD'!$B$6:$AL$2097,26,0)="Yes","2"," ")</f>
        <v xml:space="preserve"> </v>
      </c>
      <c r="I1407" s="20" t="str">
        <f>IF(VLOOKUP(C1407,'Current OBD'!$B$6:$AL$2097,27,0)="Yes","3"," ")</f>
        <v xml:space="preserve"> </v>
      </c>
      <c r="J1407" s="20" t="str">
        <f>IF(VLOOKUP(C1407,'Current OBD'!$B$6:$AL$2097,28,0)="Yes","4"," ")</f>
        <v xml:space="preserve"> </v>
      </c>
      <c r="K1407" s="20" t="str">
        <f>IF(VLOOKUP(C1407,'Current OBD'!$B$6:$AL$2097,29,0)="Yes","5"," ")</f>
        <v xml:space="preserve"> </v>
      </c>
      <c r="L1407" s="20" t="str">
        <f>IF(VLOOKUP(C1407,'Current OBD'!$B$6:$AL$2097,30,0)="Yes","6"," ")</f>
        <v xml:space="preserve"> </v>
      </c>
      <c r="M1407" s="20" t="str">
        <f>IF(VLOOKUP(C1407,'Current OBD'!$B$6:$AL$2097,31,0)="Yes","7"," ")</f>
        <v xml:space="preserve"> </v>
      </c>
      <c r="N1407" s="20" t="str">
        <f>IF(VLOOKUP(C1407,'Current OBD'!$B$6:$AL$2097,32,0)="Yes","8"," ")</f>
        <v xml:space="preserve"> </v>
      </c>
      <c r="O1407" s="20" t="str">
        <f>IF(VLOOKUP(C1407,'Current OBD'!$B$6:$AL$2097,33,0)="Yes","9"," ")</f>
        <v>9</v>
      </c>
      <c r="P1407" s="20" t="str">
        <f>IF(VLOOKUP(C1407,'Current OBD'!$B$6:$AL$2097,34,0)="Yes","10"," ")</f>
        <v>10</v>
      </c>
      <c r="Q1407" s="20" t="str">
        <f>IF(VLOOKUP(C1407,'Current OBD'!$B$6:$AL$2097,35,0)="Yes","11"," ")</f>
        <v>11</v>
      </c>
      <c r="R1407" s="20" t="str">
        <f>IF(VLOOKUP(C1407,'Current OBD'!$B$6:$AL$2097,36,0)="Yes","12"," ")</f>
        <v>12</v>
      </c>
      <c r="S1407" s="44">
        <v>518</v>
      </c>
      <c r="T1407" s="44">
        <v>0</v>
      </c>
      <c r="U1407" s="44">
        <v>1147</v>
      </c>
      <c r="V1407" s="12">
        <f t="shared" si="126"/>
        <v>0.45161290322580644</v>
      </c>
      <c r="W1407" s="12">
        <f t="shared" si="127"/>
        <v>0</v>
      </c>
      <c r="X1407" s="12">
        <f t="shared" si="121"/>
        <v>0.45161290322580644</v>
      </c>
    </row>
    <row r="1408" spans="1:24">
      <c r="A1408" s="17" t="str">
        <f>VLOOKUP(C1408,'Current OBD'!$B$6:$K$2098,4,0)</f>
        <v>Pierce</v>
      </c>
      <c r="B1408" s="17" t="str">
        <f>VLOOKUP(C1408,'Current OBD'!$B$6:$K$2098,3,0)</f>
        <v>27-010</v>
      </c>
      <c r="C1408" s="18">
        <v>661887</v>
      </c>
      <c r="D1408" s="8" t="s">
        <v>559</v>
      </c>
      <c r="E1408" s="20" t="str">
        <f>IF(VLOOKUP(C1408,'Current OBD'!$B$6:$AL$2097,23,0)="Yes","PK"," ")</f>
        <v>PK</v>
      </c>
      <c r="F1408" s="20" t="str">
        <f>IF(VLOOKUP(C1408,'Current OBD'!$B$6:$AL$2097,24,0)="Yes","K"," ")</f>
        <v>K</v>
      </c>
      <c r="G1408" s="20" t="str">
        <f>IF(VLOOKUP(C1408,'Current OBD'!$B$6:$AL$2097,25,0)="Yes","1"," ")</f>
        <v>1</v>
      </c>
      <c r="H1408" s="20" t="str">
        <f>IF(VLOOKUP(C1408,'Current OBD'!$B$6:$AL$2097,26,0)="Yes","2"," ")</f>
        <v>2</v>
      </c>
      <c r="I1408" s="20" t="str">
        <f>IF(VLOOKUP(C1408,'Current OBD'!$B$6:$AL$2097,27,0)="Yes","3"," ")</f>
        <v>3</v>
      </c>
      <c r="J1408" s="20" t="str">
        <f>IF(VLOOKUP(C1408,'Current OBD'!$B$6:$AL$2097,28,0)="Yes","4"," ")</f>
        <v>4</v>
      </c>
      <c r="K1408" s="20" t="str">
        <f>IF(VLOOKUP(C1408,'Current OBD'!$B$6:$AL$2097,29,0)="Yes","5"," ")</f>
        <v>5</v>
      </c>
      <c r="L1408" s="20" t="str">
        <f>IF(VLOOKUP(C1408,'Current OBD'!$B$6:$AL$2097,30,0)="Yes","6"," ")</f>
        <v xml:space="preserve"> </v>
      </c>
      <c r="M1408" s="20" t="str">
        <f>IF(VLOOKUP(C1408,'Current OBD'!$B$6:$AL$2097,31,0)="Yes","7"," ")</f>
        <v xml:space="preserve"> </v>
      </c>
      <c r="N1408" s="20" t="str">
        <f>IF(VLOOKUP(C1408,'Current OBD'!$B$6:$AL$2097,32,0)="Yes","8"," ")</f>
        <v xml:space="preserve"> </v>
      </c>
      <c r="O1408" s="20" t="str">
        <f>IF(VLOOKUP(C1408,'Current OBD'!$B$6:$AL$2097,33,0)="Yes","9"," ")</f>
        <v xml:space="preserve"> </v>
      </c>
      <c r="P1408" s="20" t="str">
        <f>IF(VLOOKUP(C1408,'Current OBD'!$B$6:$AL$2097,34,0)="Yes","10"," ")</f>
        <v xml:space="preserve"> </v>
      </c>
      <c r="Q1408" s="20" t="str">
        <f>IF(VLOOKUP(C1408,'Current OBD'!$B$6:$AL$2097,35,0)="Yes","11"," ")</f>
        <v xml:space="preserve"> </v>
      </c>
      <c r="R1408" s="20" t="str">
        <f>IF(VLOOKUP(C1408,'Current OBD'!$B$6:$AL$2097,36,0)="Yes","12"," ")</f>
        <v xml:space="preserve"> </v>
      </c>
      <c r="S1408" s="44">
        <v>419</v>
      </c>
      <c r="T1408" s="44">
        <v>0</v>
      </c>
      <c r="U1408" s="44">
        <v>419</v>
      </c>
      <c r="V1408" s="12">
        <f t="shared" si="126"/>
        <v>1</v>
      </c>
      <c r="W1408" s="12">
        <f t="shared" si="127"/>
        <v>0</v>
      </c>
      <c r="X1408" s="12">
        <f t="shared" si="121"/>
        <v>1</v>
      </c>
    </row>
    <row r="1409" spans="1:24">
      <c r="A1409" s="17" t="str">
        <f>VLOOKUP(C1409,'Current OBD'!$B$6:$K$2098,4,0)</f>
        <v>Pierce</v>
      </c>
      <c r="B1409" s="17" t="str">
        <f>VLOOKUP(C1409,'Current OBD'!$B$6:$K$2098,3,0)</f>
        <v>27-010</v>
      </c>
      <c r="C1409" s="18">
        <v>661888</v>
      </c>
      <c r="D1409" s="8" t="s">
        <v>4809</v>
      </c>
      <c r="E1409" s="20" t="str">
        <f>IF(VLOOKUP(C1409,'Current OBD'!$B$6:$AL$2097,23,0)="Yes","PK"," ")</f>
        <v>PK</v>
      </c>
      <c r="F1409" s="20" t="str">
        <f>IF(VLOOKUP(C1409,'Current OBD'!$B$6:$AL$2097,24,0)="Yes","K"," ")</f>
        <v>K</v>
      </c>
      <c r="G1409" s="20" t="str">
        <f>IF(VLOOKUP(C1409,'Current OBD'!$B$6:$AL$2097,25,0)="Yes","1"," ")</f>
        <v>1</v>
      </c>
      <c r="H1409" s="20" t="str">
        <f>IF(VLOOKUP(C1409,'Current OBD'!$B$6:$AL$2097,26,0)="Yes","2"," ")</f>
        <v>2</v>
      </c>
      <c r="I1409" s="20" t="str">
        <f>IF(VLOOKUP(C1409,'Current OBD'!$B$6:$AL$2097,27,0)="Yes","3"," ")</f>
        <v>3</v>
      </c>
      <c r="J1409" s="20" t="str">
        <f>IF(VLOOKUP(C1409,'Current OBD'!$B$6:$AL$2097,28,0)="Yes","4"," ")</f>
        <v>4</v>
      </c>
      <c r="K1409" s="20" t="str">
        <f>IF(VLOOKUP(C1409,'Current OBD'!$B$6:$AL$2097,29,0)="Yes","5"," ")</f>
        <v>5</v>
      </c>
      <c r="L1409" s="20" t="str">
        <f>IF(VLOOKUP(C1409,'Current OBD'!$B$6:$AL$2097,30,0)="Yes","6"," ")</f>
        <v xml:space="preserve"> </v>
      </c>
      <c r="M1409" s="20" t="str">
        <f>IF(VLOOKUP(C1409,'Current OBD'!$B$6:$AL$2097,31,0)="Yes","7"," ")</f>
        <v xml:space="preserve"> </v>
      </c>
      <c r="N1409" s="20" t="str">
        <f>IF(VLOOKUP(C1409,'Current OBD'!$B$6:$AL$2097,32,0)="Yes","8"," ")</f>
        <v xml:space="preserve"> </v>
      </c>
      <c r="O1409" s="20" t="str">
        <f>IF(VLOOKUP(C1409,'Current OBD'!$B$6:$AL$2097,33,0)="Yes","9"," ")</f>
        <v xml:space="preserve"> </v>
      </c>
      <c r="P1409" s="20" t="str">
        <f>IF(VLOOKUP(C1409,'Current OBD'!$B$6:$AL$2097,34,0)="Yes","10"," ")</f>
        <v xml:space="preserve"> </v>
      </c>
      <c r="Q1409" s="20" t="str">
        <f>IF(VLOOKUP(C1409,'Current OBD'!$B$6:$AL$2097,35,0)="Yes","11"," ")</f>
        <v xml:space="preserve"> </v>
      </c>
      <c r="R1409" s="20" t="str">
        <f>IF(VLOOKUP(C1409,'Current OBD'!$B$6:$AL$2097,36,0)="Yes","12"," ")</f>
        <v xml:space="preserve"> </v>
      </c>
      <c r="S1409" s="44">
        <v>305</v>
      </c>
      <c r="T1409" s="44">
        <v>0</v>
      </c>
      <c r="U1409" s="44">
        <v>409</v>
      </c>
      <c r="V1409" s="12">
        <f t="shared" si="126"/>
        <v>0.74572127139364308</v>
      </c>
      <c r="W1409" s="12">
        <f t="shared" si="127"/>
        <v>0</v>
      </c>
      <c r="X1409" s="12">
        <f t="shared" ref="X1409:X1472" si="128">(S1409+T1409)/U1409</f>
        <v>0.74572127139364308</v>
      </c>
    </row>
    <row r="1410" spans="1:24">
      <c r="A1410" s="17" t="str">
        <f>VLOOKUP(C1410,'Current OBD'!$B$6:$K$2098,4,0)</f>
        <v>Pierce</v>
      </c>
      <c r="B1410" s="17" t="str">
        <f>VLOOKUP(C1410,'Current OBD'!$B$6:$K$2098,3,0)</f>
        <v>27-010</v>
      </c>
      <c r="C1410" s="18">
        <v>661889</v>
      </c>
      <c r="D1410" s="8" t="s">
        <v>4811</v>
      </c>
      <c r="E1410" s="20" t="str">
        <f>IF(VLOOKUP(C1410,'Current OBD'!$B$6:$AL$2097,23,0)="Yes","PK"," ")</f>
        <v xml:space="preserve"> </v>
      </c>
      <c r="F1410" s="20" t="str">
        <f>IF(VLOOKUP(C1410,'Current OBD'!$B$6:$AL$2097,24,0)="Yes","K"," ")</f>
        <v>K</v>
      </c>
      <c r="G1410" s="20" t="str">
        <f>IF(VLOOKUP(C1410,'Current OBD'!$B$6:$AL$2097,25,0)="Yes","1"," ")</f>
        <v>1</v>
      </c>
      <c r="H1410" s="20" t="str">
        <f>IF(VLOOKUP(C1410,'Current OBD'!$B$6:$AL$2097,26,0)="Yes","2"," ")</f>
        <v>2</v>
      </c>
      <c r="I1410" s="20" t="str">
        <f>IF(VLOOKUP(C1410,'Current OBD'!$B$6:$AL$2097,27,0)="Yes","3"," ")</f>
        <v>3</v>
      </c>
      <c r="J1410" s="20" t="str">
        <f>IF(VLOOKUP(C1410,'Current OBD'!$B$6:$AL$2097,28,0)="Yes","4"," ")</f>
        <v>4</v>
      </c>
      <c r="K1410" s="20" t="str">
        <f>IF(VLOOKUP(C1410,'Current OBD'!$B$6:$AL$2097,29,0)="Yes","5"," ")</f>
        <v>5</v>
      </c>
      <c r="L1410" s="20" t="str">
        <f>IF(VLOOKUP(C1410,'Current OBD'!$B$6:$AL$2097,30,0)="Yes","6"," ")</f>
        <v xml:space="preserve"> </v>
      </c>
      <c r="M1410" s="20" t="str">
        <f>IF(VLOOKUP(C1410,'Current OBD'!$B$6:$AL$2097,31,0)="Yes","7"," ")</f>
        <v xml:space="preserve"> </v>
      </c>
      <c r="N1410" s="20" t="str">
        <f>IF(VLOOKUP(C1410,'Current OBD'!$B$6:$AL$2097,32,0)="Yes","8"," ")</f>
        <v xml:space="preserve"> </v>
      </c>
      <c r="O1410" s="20" t="str">
        <f>IF(VLOOKUP(C1410,'Current OBD'!$B$6:$AL$2097,33,0)="Yes","9"," ")</f>
        <v xml:space="preserve"> </v>
      </c>
      <c r="P1410" s="20" t="str">
        <f>IF(VLOOKUP(C1410,'Current OBD'!$B$6:$AL$2097,34,0)="Yes","10"," ")</f>
        <v xml:space="preserve"> </v>
      </c>
      <c r="Q1410" s="20" t="str">
        <f>IF(VLOOKUP(C1410,'Current OBD'!$B$6:$AL$2097,35,0)="Yes","11"," ")</f>
        <v xml:space="preserve"> </v>
      </c>
      <c r="R1410" s="20" t="str">
        <f>IF(VLOOKUP(C1410,'Current OBD'!$B$6:$AL$2097,36,0)="Yes","12"," ")</f>
        <v xml:space="preserve"> </v>
      </c>
      <c r="S1410" s="44">
        <v>282</v>
      </c>
      <c r="T1410" s="44">
        <v>0</v>
      </c>
      <c r="U1410" s="44">
        <v>297</v>
      </c>
      <c r="V1410" s="12">
        <f t="shared" si="126"/>
        <v>0.9494949494949495</v>
      </c>
      <c r="W1410" s="12">
        <f t="shared" si="127"/>
        <v>0</v>
      </c>
      <c r="X1410" s="12">
        <f t="shared" si="128"/>
        <v>0.9494949494949495</v>
      </c>
    </row>
    <row r="1411" spans="1:24">
      <c r="A1411" s="17" t="str">
        <f>VLOOKUP(C1411,'Current OBD'!$B$6:$K$2098,4,0)</f>
        <v>Pierce</v>
      </c>
      <c r="B1411" s="17" t="str">
        <f>VLOOKUP(C1411,'Current OBD'!$B$6:$K$2098,3,0)</f>
        <v>27-010</v>
      </c>
      <c r="C1411" s="18">
        <v>664590</v>
      </c>
      <c r="D1411" s="8" t="s">
        <v>4813</v>
      </c>
      <c r="E1411" s="20" t="str">
        <f>IF(VLOOKUP(C1411,'Current OBD'!$B$6:$AL$2097,23,0)="Yes","PK"," ")</f>
        <v xml:space="preserve"> </v>
      </c>
      <c r="F1411" s="20" t="str">
        <f>IF(VLOOKUP(C1411,'Current OBD'!$B$6:$AL$2097,24,0)="Yes","K"," ")</f>
        <v xml:space="preserve"> </v>
      </c>
      <c r="G1411" s="20" t="str">
        <f>IF(VLOOKUP(C1411,'Current OBD'!$B$6:$AL$2097,25,0)="Yes","1"," ")</f>
        <v xml:space="preserve"> </v>
      </c>
      <c r="H1411" s="20" t="str">
        <f>IF(VLOOKUP(C1411,'Current OBD'!$B$6:$AL$2097,26,0)="Yes","2"," ")</f>
        <v xml:space="preserve"> </v>
      </c>
      <c r="I1411" s="20" t="str">
        <f>IF(VLOOKUP(C1411,'Current OBD'!$B$6:$AL$2097,27,0)="Yes","3"," ")</f>
        <v xml:space="preserve"> </v>
      </c>
      <c r="J1411" s="20" t="str">
        <f>IF(VLOOKUP(C1411,'Current OBD'!$B$6:$AL$2097,28,0)="Yes","4"," ")</f>
        <v xml:space="preserve"> </v>
      </c>
      <c r="K1411" s="20" t="str">
        <f>IF(VLOOKUP(C1411,'Current OBD'!$B$6:$AL$2097,29,0)="Yes","5"," ")</f>
        <v xml:space="preserve"> </v>
      </c>
      <c r="L1411" s="20" t="str">
        <f>IF(VLOOKUP(C1411,'Current OBD'!$B$6:$AL$2097,30,0)="Yes","6"," ")</f>
        <v>6</v>
      </c>
      <c r="M1411" s="20" t="str">
        <f>IF(VLOOKUP(C1411,'Current OBD'!$B$6:$AL$2097,31,0)="Yes","7"," ")</f>
        <v>7</v>
      </c>
      <c r="N1411" s="20" t="str">
        <f>IF(VLOOKUP(C1411,'Current OBD'!$B$6:$AL$2097,32,0)="Yes","8"," ")</f>
        <v>8</v>
      </c>
      <c r="O1411" s="20" t="str">
        <f>IF(VLOOKUP(C1411,'Current OBD'!$B$6:$AL$2097,33,0)="Yes","9"," ")</f>
        <v xml:space="preserve"> </v>
      </c>
      <c r="P1411" s="20" t="str">
        <f>IF(VLOOKUP(C1411,'Current OBD'!$B$6:$AL$2097,34,0)="Yes","10"," ")</f>
        <v xml:space="preserve"> </v>
      </c>
      <c r="Q1411" s="20" t="str">
        <f>IF(VLOOKUP(C1411,'Current OBD'!$B$6:$AL$2097,35,0)="Yes","11"," ")</f>
        <v xml:space="preserve"> </v>
      </c>
      <c r="R1411" s="20" t="str">
        <f>IF(VLOOKUP(C1411,'Current OBD'!$B$6:$AL$2097,36,0)="Yes","12"," ")</f>
        <v xml:space="preserve"> </v>
      </c>
      <c r="S1411" s="44">
        <v>556</v>
      </c>
      <c r="T1411" s="44">
        <v>0</v>
      </c>
      <c r="U1411" s="44">
        <v>556</v>
      </c>
      <c r="V1411" s="12">
        <f t="shared" si="126"/>
        <v>1</v>
      </c>
      <c r="W1411" s="12">
        <f t="shared" si="127"/>
        <v>0</v>
      </c>
      <c r="X1411" s="12">
        <f t="shared" si="128"/>
        <v>1</v>
      </c>
    </row>
    <row r="1412" spans="1:24">
      <c r="A1412" s="17" t="str">
        <f>VLOOKUP(C1412,'Current OBD'!$B$6:$K$2098,4,0)</f>
        <v>Pierce</v>
      </c>
      <c r="B1412" s="17" t="str">
        <f>VLOOKUP(C1412,'Current OBD'!$B$6:$K$2098,3,0)</f>
        <v>27-010</v>
      </c>
      <c r="C1412" s="18">
        <v>663745</v>
      </c>
      <c r="D1412" s="8" t="s">
        <v>4815</v>
      </c>
      <c r="E1412" s="20" t="str">
        <f>IF(VLOOKUP(C1412,'Current OBD'!$B$6:$AL$2097,23,0)="Yes","PK"," ")</f>
        <v xml:space="preserve"> </v>
      </c>
      <c r="F1412" s="20" t="str">
        <f>IF(VLOOKUP(C1412,'Current OBD'!$B$6:$AL$2097,24,0)="Yes","K"," ")</f>
        <v xml:space="preserve"> </v>
      </c>
      <c r="G1412" s="20" t="str">
        <f>IF(VLOOKUP(C1412,'Current OBD'!$B$6:$AL$2097,25,0)="Yes","1"," ")</f>
        <v xml:space="preserve"> </v>
      </c>
      <c r="H1412" s="20" t="str">
        <f>IF(VLOOKUP(C1412,'Current OBD'!$B$6:$AL$2097,26,0)="Yes","2"," ")</f>
        <v xml:space="preserve"> </v>
      </c>
      <c r="I1412" s="20" t="str">
        <f>IF(VLOOKUP(C1412,'Current OBD'!$B$6:$AL$2097,27,0)="Yes","3"," ")</f>
        <v xml:space="preserve"> </v>
      </c>
      <c r="J1412" s="20" t="str">
        <f>IF(VLOOKUP(C1412,'Current OBD'!$B$6:$AL$2097,28,0)="Yes","4"," ")</f>
        <v xml:space="preserve"> </v>
      </c>
      <c r="K1412" s="20" t="str">
        <f>IF(VLOOKUP(C1412,'Current OBD'!$B$6:$AL$2097,29,0)="Yes","5"," ")</f>
        <v xml:space="preserve"> </v>
      </c>
      <c r="L1412" s="20" t="str">
        <f>IF(VLOOKUP(C1412,'Current OBD'!$B$6:$AL$2097,30,0)="Yes","6"," ")</f>
        <v xml:space="preserve"> </v>
      </c>
      <c r="M1412" s="20" t="str">
        <f>IF(VLOOKUP(C1412,'Current OBD'!$B$6:$AL$2097,31,0)="Yes","7"," ")</f>
        <v xml:space="preserve"> </v>
      </c>
      <c r="N1412" s="20" t="str">
        <f>IF(VLOOKUP(C1412,'Current OBD'!$B$6:$AL$2097,32,0)="Yes","8"," ")</f>
        <v xml:space="preserve"> </v>
      </c>
      <c r="O1412" s="20" t="str">
        <f>IF(VLOOKUP(C1412,'Current OBD'!$B$6:$AL$2097,33,0)="Yes","9"," ")</f>
        <v>9</v>
      </c>
      <c r="P1412" s="20" t="str">
        <f>IF(VLOOKUP(C1412,'Current OBD'!$B$6:$AL$2097,34,0)="Yes","10"," ")</f>
        <v>10</v>
      </c>
      <c r="Q1412" s="20" t="str">
        <f>IF(VLOOKUP(C1412,'Current OBD'!$B$6:$AL$2097,35,0)="Yes","11"," ")</f>
        <v>11</v>
      </c>
      <c r="R1412" s="20" t="str">
        <f>IF(VLOOKUP(C1412,'Current OBD'!$B$6:$AL$2097,36,0)="Yes","12"," ")</f>
        <v>12</v>
      </c>
      <c r="S1412" s="44">
        <v>545</v>
      </c>
      <c r="T1412" s="44">
        <v>0</v>
      </c>
      <c r="U1412" s="44">
        <v>578</v>
      </c>
      <c r="V1412" s="12">
        <f t="shared" si="126"/>
        <v>0.94290657439446368</v>
      </c>
      <c r="W1412" s="12">
        <f t="shared" si="127"/>
        <v>0</v>
      </c>
      <c r="X1412" s="12">
        <f t="shared" si="128"/>
        <v>0.94290657439446368</v>
      </c>
    </row>
    <row r="1413" spans="1:24">
      <c r="A1413" s="17" t="str">
        <f>VLOOKUP(C1413,'Current OBD'!$B$6:$K$2098,4,0)</f>
        <v>Pierce</v>
      </c>
      <c r="B1413" s="17" t="str">
        <f>VLOOKUP(C1413,'Current OBD'!$B$6:$K$2098,3,0)</f>
        <v>27-010</v>
      </c>
      <c r="C1413" s="18">
        <v>661890</v>
      </c>
      <c r="D1413" s="8" t="s">
        <v>2359</v>
      </c>
      <c r="E1413" s="20" t="str">
        <f>IF(VLOOKUP(C1413,'Current OBD'!$B$6:$AL$2097,23,0)="Yes","PK"," ")</f>
        <v>PK</v>
      </c>
      <c r="F1413" s="20" t="str">
        <f>IF(VLOOKUP(C1413,'Current OBD'!$B$6:$AL$2097,24,0)="Yes","K"," ")</f>
        <v>K</v>
      </c>
      <c r="G1413" s="20" t="str">
        <f>IF(VLOOKUP(C1413,'Current OBD'!$B$6:$AL$2097,25,0)="Yes","1"," ")</f>
        <v>1</v>
      </c>
      <c r="H1413" s="20" t="str">
        <f>IF(VLOOKUP(C1413,'Current OBD'!$B$6:$AL$2097,26,0)="Yes","2"," ")</f>
        <v>2</v>
      </c>
      <c r="I1413" s="20" t="str">
        <f>IF(VLOOKUP(C1413,'Current OBD'!$B$6:$AL$2097,27,0)="Yes","3"," ")</f>
        <v>3</v>
      </c>
      <c r="J1413" s="20" t="str">
        <f>IF(VLOOKUP(C1413,'Current OBD'!$B$6:$AL$2097,28,0)="Yes","4"," ")</f>
        <v>4</v>
      </c>
      <c r="K1413" s="20" t="str">
        <f>IF(VLOOKUP(C1413,'Current OBD'!$B$6:$AL$2097,29,0)="Yes","5"," ")</f>
        <v>5</v>
      </c>
      <c r="L1413" s="20" t="str">
        <f>IF(VLOOKUP(C1413,'Current OBD'!$B$6:$AL$2097,30,0)="Yes","6"," ")</f>
        <v xml:space="preserve"> </v>
      </c>
      <c r="M1413" s="20" t="str">
        <f>IF(VLOOKUP(C1413,'Current OBD'!$B$6:$AL$2097,31,0)="Yes","7"," ")</f>
        <v xml:space="preserve"> </v>
      </c>
      <c r="N1413" s="20" t="str">
        <f>IF(VLOOKUP(C1413,'Current OBD'!$B$6:$AL$2097,32,0)="Yes","8"," ")</f>
        <v xml:space="preserve"> </v>
      </c>
      <c r="O1413" s="20" t="str">
        <f>IF(VLOOKUP(C1413,'Current OBD'!$B$6:$AL$2097,33,0)="Yes","9"," ")</f>
        <v xml:space="preserve"> </v>
      </c>
      <c r="P1413" s="20" t="str">
        <f>IF(VLOOKUP(C1413,'Current OBD'!$B$6:$AL$2097,34,0)="Yes","10"," ")</f>
        <v xml:space="preserve"> </v>
      </c>
      <c r="Q1413" s="20" t="str">
        <f>IF(VLOOKUP(C1413,'Current OBD'!$B$6:$AL$2097,35,0)="Yes","11"," ")</f>
        <v xml:space="preserve"> </v>
      </c>
      <c r="R1413" s="20" t="str">
        <f>IF(VLOOKUP(C1413,'Current OBD'!$B$6:$AL$2097,36,0)="Yes","12"," ")</f>
        <v xml:space="preserve"> </v>
      </c>
      <c r="S1413" s="44">
        <v>289</v>
      </c>
      <c r="T1413" s="44">
        <v>0</v>
      </c>
      <c r="U1413" s="44">
        <v>304</v>
      </c>
      <c r="V1413" s="12">
        <f t="shared" si="126"/>
        <v>0.95065789473684215</v>
      </c>
      <c r="W1413" s="12">
        <f t="shared" si="127"/>
        <v>0</v>
      </c>
      <c r="X1413" s="12">
        <f t="shared" si="128"/>
        <v>0.95065789473684215</v>
      </c>
    </row>
    <row r="1414" spans="1:24">
      <c r="A1414" s="17" t="str">
        <f>VLOOKUP(C1414,'Current OBD'!$B$6:$K$2098,4,0)</f>
        <v>Pierce</v>
      </c>
      <c r="B1414" s="17" t="str">
        <f>VLOOKUP(C1414,'Current OBD'!$B$6:$K$2098,3,0)</f>
        <v>27-010</v>
      </c>
      <c r="C1414" s="18">
        <v>679038</v>
      </c>
      <c r="D1414" s="8" t="s">
        <v>4818</v>
      </c>
      <c r="E1414" s="20" t="str">
        <f>IF(VLOOKUP(C1414,'Current OBD'!$B$6:$AL$2097,23,0)="Yes","PK"," ")</f>
        <v xml:space="preserve"> </v>
      </c>
      <c r="F1414" s="20" t="str">
        <f>IF(VLOOKUP(C1414,'Current OBD'!$B$6:$AL$2097,24,0)="Yes","K"," ")</f>
        <v xml:space="preserve"> </v>
      </c>
      <c r="G1414" s="20" t="str">
        <f>IF(VLOOKUP(C1414,'Current OBD'!$B$6:$AL$2097,25,0)="Yes","1"," ")</f>
        <v xml:space="preserve"> </v>
      </c>
      <c r="H1414" s="20" t="str">
        <f>IF(VLOOKUP(C1414,'Current OBD'!$B$6:$AL$2097,26,0)="Yes","2"," ")</f>
        <v xml:space="preserve"> </v>
      </c>
      <c r="I1414" s="20" t="str">
        <f>IF(VLOOKUP(C1414,'Current OBD'!$B$6:$AL$2097,27,0)="Yes","3"," ")</f>
        <v xml:space="preserve"> </v>
      </c>
      <c r="J1414" s="20" t="str">
        <f>IF(VLOOKUP(C1414,'Current OBD'!$B$6:$AL$2097,28,0)="Yes","4"," ")</f>
        <v xml:space="preserve"> </v>
      </c>
      <c r="K1414" s="20" t="str">
        <f>IF(VLOOKUP(C1414,'Current OBD'!$B$6:$AL$2097,29,0)="Yes","5"," ")</f>
        <v xml:space="preserve"> </v>
      </c>
      <c r="L1414" s="20" t="str">
        <f>IF(VLOOKUP(C1414,'Current OBD'!$B$6:$AL$2097,30,0)="Yes","6"," ")</f>
        <v xml:space="preserve"> </v>
      </c>
      <c r="M1414" s="20" t="str">
        <f>IF(VLOOKUP(C1414,'Current OBD'!$B$6:$AL$2097,31,0)="Yes","7"," ")</f>
        <v xml:space="preserve"> </v>
      </c>
      <c r="N1414" s="20" t="str">
        <f>IF(VLOOKUP(C1414,'Current OBD'!$B$6:$AL$2097,32,0)="Yes","8"," ")</f>
        <v xml:space="preserve"> </v>
      </c>
      <c r="O1414" s="20" t="str">
        <f>IF(VLOOKUP(C1414,'Current OBD'!$B$6:$AL$2097,33,0)="Yes","9"," ")</f>
        <v>9</v>
      </c>
      <c r="P1414" s="20" t="str">
        <f>IF(VLOOKUP(C1414,'Current OBD'!$B$6:$AL$2097,34,0)="Yes","10"," ")</f>
        <v>10</v>
      </c>
      <c r="Q1414" s="20" t="str">
        <f>IF(VLOOKUP(C1414,'Current OBD'!$B$6:$AL$2097,35,0)="Yes","11"," ")</f>
        <v>11</v>
      </c>
      <c r="R1414" s="20" t="str">
        <f>IF(VLOOKUP(C1414,'Current OBD'!$B$6:$AL$2097,36,0)="Yes","12"," ")</f>
        <v>12</v>
      </c>
      <c r="S1414" s="44">
        <v>186</v>
      </c>
      <c r="T1414" s="44">
        <v>0</v>
      </c>
      <c r="U1414" s="44">
        <v>190</v>
      </c>
      <c r="V1414" s="12">
        <f t="shared" si="126"/>
        <v>0.97894736842105268</v>
      </c>
      <c r="W1414" s="12">
        <f t="shared" si="127"/>
        <v>0</v>
      </c>
      <c r="X1414" s="12">
        <f t="shared" si="128"/>
        <v>0.97894736842105268</v>
      </c>
    </row>
    <row r="1415" spans="1:24">
      <c r="A1415" s="17" t="str">
        <f>VLOOKUP(C1415,'Current OBD'!$B$6:$K$2098,4,0)</f>
        <v>Pierce</v>
      </c>
      <c r="B1415" s="17" t="str">
        <f>VLOOKUP(C1415,'Current OBD'!$B$6:$K$2098,3,0)</f>
        <v>27-010</v>
      </c>
      <c r="C1415" s="18">
        <v>664362</v>
      </c>
      <c r="D1415" s="8" t="s">
        <v>4821</v>
      </c>
      <c r="E1415" s="20" t="str">
        <f>IF(VLOOKUP(C1415,'Current OBD'!$B$6:$AL$2097,23,0)="Yes","PK"," ")</f>
        <v xml:space="preserve"> </v>
      </c>
      <c r="F1415" s="20" t="str">
        <f>IF(VLOOKUP(C1415,'Current OBD'!$B$6:$AL$2097,24,0)="Yes","K"," ")</f>
        <v>K</v>
      </c>
      <c r="G1415" s="20" t="str">
        <f>IF(VLOOKUP(C1415,'Current OBD'!$B$6:$AL$2097,25,0)="Yes","1"," ")</f>
        <v>1</v>
      </c>
      <c r="H1415" s="20" t="str">
        <f>IF(VLOOKUP(C1415,'Current OBD'!$B$6:$AL$2097,26,0)="Yes","2"," ")</f>
        <v>2</v>
      </c>
      <c r="I1415" s="20" t="str">
        <f>IF(VLOOKUP(C1415,'Current OBD'!$B$6:$AL$2097,27,0)="Yes","3"," ")</f>
        <v>3</v>
      </c>
      <c r="J1415" s="20" t="str">
        <f>IF(VLOOKUP(C1415,'Current OBD'!$B$6:$AL$2097,28,0)="Yes","4"," ")</f>
        <v>4</v>
      </c>
      <c r="K1415" s="20" t="str">
        <f>IF(VLOOKUP(C1415,'Current OBD'!$B$6:$AL$2097,29,0)="Yes","5"," ")</f>
        <v>5</v>
      </c>
      <c r="L1415" s="20" t="str">
        <f>IF(VLOOKUP(C1415,'Current OBD'!$B$6:$AL$2097,30,0)="Yes","6"," ")</f>
        <v>6</v>
      </c>
      <c r="M1415" s="20" t="str">
        <f>IF(VLOOKUP(C1415,'Current OBD'!$B$6:$AL$2097,31,0)="Yes","7"," ")</f>
        <v>7</v>
      </c>
      <c r="N1415" s="20" t="str">
        <f>IF(VLOOKUP(C1415,'Current OBD'!$B$6:$AL$2097,32,0)="Yes","8"," ")</f>
        <v>8</v>
      </c>
      <c r="O1415" s="20" t="str">
        <f>IF(VLOOKUP(C1415,'Current OBD'!$B$6:$AL$2097,33,0)="Yes","9"," ")</f>
        <v xml:space="preserve"> </v>
      </c>
      <c r="P1415" s="20" t="str">
        <f>IF(VLOOKUP(C1415,'Current OBD'!$B$6:$AL$2097,34,0)="Yes","10"," ")</f>
        <v xml:space="preserve"> </v>
      </c>
      <c r="Q1415" s="20" t="str">
        <f>IF(VLOOKUP(C1415,'Current OBD'!$B$6:$AL$2097,35,0)="Yes","11"," ")</f>
        <v xml:space="preserve"> </v>
      </c>
      <c r="R1415" s="20" t="str">
        <f>IF(VLOOKUP(C1415,'Current OBD'!$B$6:$AL$2097,36,0)="Yes","12"," ")</f>
        <v xml:space="preserve"> </v>
      </c>
      <c r="S1415" s="44">
        <v>250</v>
      </c>
      <c r="T1415" s="44">
        <v>0</v>
      </c>
      <c r="U1415" s="44">
        <v>523</v>
      </c>
      <c r="V1415" s="12">
        <f t="shared" si="126"/>
        <v>0.47801147227533458</v>
      </c>
      <c r="W1415" s="12">
        <f t="shared" si="127"/>
        <v>0</v>
      </c>
      <c r="X1415" s="12">
        <f t="shared" si="128"/>
        <v>0.47801147227533458</v>
      </c>
    </row>
    <row r="1416" spans="1:24">
      <c r="A1416" s="17" t="str">
        <f>VLOOKUP(C1416,'Current OBD'!$B$6:$K$2098,4,0)</f>
        <v>Pierce</v>
      </c>
      <c r="B1416" s="17" t="str">
        <f>VLOOKUP(C1416,'Current OBD'!$B$6:$K$2098,3,0)</f>
        <v>27-010</v>
      </c>
      <c r="C1416" s="18">
        <v>661892</v>
      </c>
      <c r="D1416" s="8" t="s">
        <v>1191</v>
      </c>
      <c r="E1416" s="20" t="str">
        <f>IF(VLOOKUP(C1416,'Current OBD'!$B$6:$AL$2097,23,0)="Yes","PK"," ")</f>
        <v xml:space="preserve"> </v>
      </c>
      <c r="F1416" s="20" t="str">
        <f>IF(VLOOKUP(C1416,'Current OBD'!$B$6:$AL$2097,24,0)="Yes","K"," ")</f>
        <v>K</v>
      </c>
      <c r="G1416" s="20" t="str">
        <f>IF(VLOOKUP(C1416,'Current OBD'!$B$6:$AL$2097,25,0)="Yes","1"," ")</f>
        <v>1</v>
      </c>
      <c r="H1416" s="20" t="str">
        <f>IF(VLOOKUP(C1416,'Current OBD'!$B$6:$AL$2097,26,0)="Yes","2"," ")</f>
        <v>2</v>
      </c>
      <c r="I1416" s="20" t="str">
        <f>IF(VLOOKUP(C1416,'Current OBD'!$B$6:$AL$2097,27,0)="Yes","3"," ")</f>
        <v>3</v>
      </c>
      <c r="J1416" s="20" t="str">
        <f>IF(VLOOKUP(C1416,'Current OBD'!$B$6:$AL$2097,28,0)="Yes","4"," ")</f>
        <v>4</v>
      </c>
      <c r="K1416" s="20" t="str">
        <f>IF(VLOOKUP(C1416,'Current OBD'!$B$6:$AL$2097,29,0)="Yes","5"," ")</f>
        <v>5</v>
      </c>
      <c r="L1416" s="20" t="str">
        <f>IF(VLOOKUP(C1416,'Current OBD'!$B$6:$AL$2097,30,0)="Yes","6"," ")</f>
        <v xml:space="preserve"> </v>
      </c>
      <c r="M1416" s="20" t="str">
        <f>IF(VLOOKUP(C1416,'Current OBD'!$B$6:$AL$2097,31,0)="Yes","7"," ")</f>
        <v xml:space="preserve"> </v>
      </c>
      <c r="N1416" s="20" t="str">
        <f>IF(VLOOKUP(C1416,'Current OBD'!$B$6:$AL$2097,32,0)="Yes","8"," ")</f>
        <v xml:space="preserve"> </v>
      </c>
      <c r="O1416" s="20" t="str">
        <f>IF(VLOOKUP(C1416,'Current OBD'!$B$6:$AL$2097,33,0)="Yes","9"," ")</f>
        <v xml:space="preserve"> </v>
      </c>
      <c r="P1416" s="20" t="str">
        <f>IF(VLOOKUP(C1416,'Current OBD'!$B$6:$AL$2097,34,0)="Yes","10"," ")</f>
        <v xml:space="preserve"> </v>
      </c>
      <c r="Q1416" s="20" t="str">
        <f>IF(VLOOKUP(C1416,'Current OBD'!$B$6:$AL$2097,35,0)="Yes","11"," ")</f>
        <v xml:space="preserve"> </v>
      </c>
      <c r="R1416" s="20" t="str">
        <f>IF(VLOOKUP(C1416,'Current OBD'!$B$6:$AL$2097,36,0)="Yes","12"," ")</f>
        <v xml:space="preserve"> </v>
      </c>
      <c r="S1416" s="44">
        <v>144</v>
      </c>
      <c r="T1416" s="44">
        <v>0</v>
      </c>
      <c r="U1416" s="44">
        <v>372</v>
      </c>
      <c r="V1416" s="12">
        <f t="shared" si="126"/>
        <v>0.38709677419354838</v>
      </c>
      <c r="W1416" s="12">
        <f t="shared" si="127"/>
        <v>0</v>
      </c>
      <c r="X1416" s="12">
        <f t="shared" si="128"/>
        <v>0.38709677419354838</v>
      </c>
    </row>
    <row r="1417" spans="1:24">
      <c r="A1417" s="17" t="str">
        <f>VLOOKUP(C1417,'Current OBD'!$B$6:$K$2098,4,0)</f>
        <v>Pierce</v>
      </c>
      <c r="B1417" s="17" t="str">
        <f>VLOOKUP(C1417,'Current OBD'!$B$6:$K$2098,3,0)</f>
        <v>27-010</v>
      </c>
      <c r="C1417" s="18">
        <v>661920</v>
      </c>
      <c r="D1417" s="8" t="s">
        <v>4824</v>
      </c>
      <c r="E1417" s="20" t="str">
        <f>IF(VLOOKUP(C1417,'Current OBD'!$B$6:$AL$2097,23,0)="Yes","PK"," ")</f>
        <v xml:space="preserve"> </v>
      </c>
      <c r="F1417" s="20" t="str">
        <f>IF(VLOOKUP(C1417,'Current OBD'!$B$6:$AL$2097,24,0)="Yes","K"," ")</f>
        <v xml:space="preserve"> </v>
      </c>
      <c r="G1417" s="20" t="str">
        <f>IF(VLOOKUP(C1417,'Current OBD'!$B$6:$AL$2097,25,0)="Yes","1"," ")</f>
        <v xml:space="preserve"> </v>
      </c>
      <c r="H1417" s="20" t="str">
        <f>IF(VLOOKUP(C1417,'Current OBD'!$B$6:$AL$2097,26,0)="Yes","2"," ")</f>
        <v xml:space="preserve"> </v>
      </c>
      <c r="I1417" s="20" t="str">
        <f>IF(VLOOKUP(C1417,'Current OBD'!$B$6:$AL$2097,27,0)="Yes","3"," ")</f>
        <v xml:space="preserve"> </v>
      </c>
      <c r="J1417" s="20" t="str">
        <f>IF(VLOOKUP(C1417,'Current OBD'!$B$6:$AL$2097,28,0)="Yes","4"," ")</f>
        <v xml:space="preserve"> </v>
      </c>
      <c r="K1417" s="20" t="str">
        <f>IF(VLOOKUP(C1417,'Current OBD'!$B$6:$AL$2097,29,0)="Yes","5"," ")</f>
        <v xml:space="preserve"> </v>
      </c>
      <c r="L1417" s="20" t="str">
        <f>IF(VLOOKUP(C1417,'Current OBD'!$B$6:$AL$2097,30,0)="Yes","6"," ")</f>
        <v>6</v>
      </c>
      <c r="M1417" s="20" t="str">
        <f>IF(VLOOKUP(C1417,'Current OBD'!$B$6:$AL$2097,31,0)="Yes","7"," ")</f>
        <v>7</v>
      </c>
      <c r="N1417" s="20" t="str">
        <f>IF(VLOOKUP(C1417,'Current OBD'!$B$6:$AL$2097,32,0)="Yes","8"," ")</f>
        <v>8</v>
      </c>
      <c r="O1417" s="20" t="str">
        <f>IF(VLOOKUP(C1417,'Current OBD'!$B$6:$AL$2097,33,0)="Yes","9"," ")</f>
        <v xml:space="preserve"> </v>
      </c>
      <c r="P1417" s="20" t="str">
        <f>IF(VLOOKUP(C1417,'Current OBD'!$B$6:$AL$2097,34,0)="Yes","10"," ")</f>
        <v xml:space="preserve"> </v>
      </c>
      <c r="Q1417" s="20" t="str">
        <f>IF(VLOOKUP(C1417,'Current OBD'!$B$6:$AL$2097,35,0)="Yes","11"," ")</f>
        <v xml:space="preserve"> </v>
      </c>
      <c r="R1417" s="20" t="str">
        <f>IF(VLOOKUP(C1417,'Current OBD'!$B$6:$AL$2097,36,0)="Yes","12"," ")</f>
        <v xml:space="preserve"> </v>
      </c>
      <c r="S1417" s="44">
        <v>517</v>
      </c>
      <c r="T1417" s="44">
        <v>0</v>
      </c>
      <c r="U1417" s="44">
        <v>525</v>
      </c>
      <c r="V1417" s="12">
        <f t="shared" si="126"/>
        <v>0.98476190476190473</v>
      </c>
      <c r="W1417" s="12">
        <f t="shared" si="127"/>
        <v>0</v>
      </c>
      <c r="X1417" s="12">
        <f t="shared" si="128"/>
        <v>0.98476190476190473</v>
      </c>
    </row>
    <row r="1418" spans="1:24">
      <c r="A1418" s="17" t="str">
        <f>VLOOKUP(C1418,'Current OBD'!$B$6:$K$2098,4,0)</f>
        <v>Pierce</v>
      </c>
      <c r="B1418" s="17" t="str">
        <f>VLOOKUP(C1418,'Current OBD'!$B$6:$K$2098,3,0)</f>
        <v>27-010</v>
      </c>
      <c r="C1418" s="18">
        <v>663600</v>
      </c>
      <c r="D1418" s="8" t="s">
        <v>4826</v>
      </c>
      <c r="E1418" s="20" t="str">
        <f>IF(VLOOKUP(C1418,'Current OBD'!$B$6:$AL$2097,23,0)="Yes","PK"," ")</f>
        <v>PK</v>
      </c>
      <c r="F1418" s="20" t="str">
        <f>IF(VLOOKUP(C1418,'Current OBD'!$B$6:$AL$2097,24,0)="Yes","K"," ")</f>
        <v>K</v>
      </c>
      <c r="G1418" s="20" t="str">
        <f>IF(VLOOKUP(C1418,'Current OBD'!$B$6:$AL$2097,25,0)="Yes","1"," ")</f>
        <v>1</v>
      </c>
      <c r="H1418" s="20" t="str">
        <f>IF(VLOOKUP(C1418,'Current OBD'!$B$6:$AL$2097,26,0)="Yes","2"," ")</f>
        <v>2</v>
      </c>
      <c r="I1418" s="20" t="str">
        <f>IF(VLOOKUP(C1418,'Current OBD'!$B$6:$AL$2097,27,0)="Yes","3"," ")</f>
        <v>3</v>
      </c>
      <c r="J1418" s="20" t="str">
        <f>IF(VLOOKUP(C1418,'Current OBD'!$B$6:$AL$2097,28,0)="Yes","4"," ")</f>
        <v>4</v>
      </c>
      <c r="K1418" s="20" t="str">
        <f>IF(VLOOKUP(C1418,'Current OBD'!$B$6:$AL$2097,29,0)="Yes","5"," ")</f>
        <v>5</v>
      </c>
      <c r="L1418" s="20" t="str">
        <f>IF(VLOOKUP(C1418,'Current OBD'!$B$6:$AL$2097,30,0)="Yes","6"," ")</f>
        <v xml:space="preserve"> </v>
      </c>
      <c r="M1418" s="20" t="str">
        <f>IF(VLOOKUP(C1418,'Current OBD'!$B$6:$AL$2097,31,0)="Yes","7"," ")</f>
        <v xml:space="preserve"> </v>
      </c>
      <c r="N1418" s="20" t="str">
        <f>IF(VLOOKUP(C1418,'Current OBD'!$B$6:$AL$2097,32,0)="Yes","8"," ")</f>
        <v xml:space="preserve"> </v>
      </c>
      <c r="O1418" s="20" t="str">
        <f>IF(VLOOKUP(C1418,'Current OBD'!$B$6:$AL$2097,33,0)="Yes","9"," ")</f>
        <v xml:space="preserve"> </v>
      </c>
      <c r="P1418" s="20" t="str">
        <f>IF(VLOOKUP(C1418,'Current OBD'!$B$6:$AL$2097,34,0)="Yes","10"," ")</f>
        <v xml:space="preserve"> </v>
      </c>
      <c r="Q1418" s="20" t="str">
        <f>IF(VLOOKUP(C1418,'Current OBD'!$B$6:$AL$2097,35,0)="Yes","11"," ")</f>
        <v xml:space="preserve"> </v>
      </c>
      <c r="R1418" s="20" t="str">
        <f>IF(VLOOKUP(C1418,'Current OBD'!$B$6:$AL$2097,36,0)="Yes","12"," ")</f>
        <v xml:space="preserve"> </v>
      </c>
      <c r="S1418" s="44">
        <v>423</v>
      </c>
      <c r="T1418" s="44">
        <v>0</v>
      </c>
      <c r="U1418" s="44">
        <v>441</v>
      </c>
      <c r="V1418" s="12">
        <f t="shared" si="126"/>
        <v>0.95918367346938771</v>
      </c>
      <c r="W1418" s="12">
        <f t="shared" si="127"/>
        <v>0</v>
      </c>
      <c r="X1418" s="12">
        <f t="shared" si="128"/>
        <v>0.95918367346938771</v>
      </c>
    </row>
    <row r="1419" spans="1:24">
      <c r="A1419" s="17" t="str">
        <f>VLOOKUP(C1419,'Current OBD'!$B$6:$K$2098,4,0)</f>
        <v>Pierce</v>
      </c>
      <c r="B1419" s="17" t="str">
        <f>VLOOKUP(C1419,'Current OBD'!$B$6:$K$2098,3,0)</f>
        <v>27-010</v>
      </c>
      <c r="C1419" s="18">
        <v>661922</v>
      </c>
      <c r="D1419" s="8" t="s">
        <v>4828</v>
      </c>
      <c r="E1419" s="20" t="str">
        <f>IF(VLOOKUP(C1419,'Current OBD'!$B$6:$AL$2097,23,0)="Yes","PK"," ")</f>
        <v xml:space="preserve"> </v>
      </c>
      <c r="F1419" s="20" t="str">
        <f>IF(VLOOKUP(C1419,'Current OBD'!$B$6:$AL$2097,24,0)="Yes","K"," ")</f>
        <v xml:space="preserve"> </v>
      </c>
      <c r="G1419" s="20" t="str">
        <f>IF(VLOOKUP(C1419,'Current OBD'!$B$6:$AL$2097,25,0)="Yes","1"," ")</f>
        <v xml:space="preserve"> </v>
      </c>
      <c r="H1419" s="20" t="str">
        <f>IF(VLOOKUP(C1419,'Current OBD'!$B$6:$AL$2097,26,0)="Yes","2"," ")</f>
        <v xml:space="preserve"> </v>
      </c>
      <c r="I1419" s="20" t="str">
        <f>IF(VLOOKUP(C1419,'Current OBD'!$B$6:$AL$2097,27,0)="Yes","3"," ")</f>
        <v xml:space="preserve"> </v>
      </c>
      <c r="J1419" s="20" t="str">
        <f>IF(VLOOKUP(C1419,'Current OBD'!$B$6:$AL$2097,28,0)="Yes","4"," ")</f>
        <v xml:space="preserve"> </v>
      </c>
      <c r="K1419" s="20" t="str">
        <f>IF(VLOOKUP(C1419,'Current OBD'!$B$6:$AL$2097,29,0)="Yes","5"," ")</f>
        <v xml:space="preserve"> </v>
      </c>
      <c r="L1419" s="20" t="str">
        <f>IF(VLOOKUP(C1419,'Current OBD'!$B$6:$AL$2097,30,0)="Yes","6"," ")</f>
        <v>6</v>
      </c>
      <c r="M1419" s="20" t="str">
        <f>IF(VLOOKUP(C1419,'Current OBD'!$B$6:$AL$2097,31,0)="Yes","7"," ")</f>
        <v>7</v>
      </c>
      <c r="N1419" s="20" t="str">
        <f>IF(VLOOKUP(C1419,'Current OBD'!$B$6:$AL$2097,32,0)="Yes","8"," ")</f>
        <v>8</v>
      </c>
      <c r="O1419" s="20" t="str">
        <f>IF(VLOOKUP(C1419,'Current OBD'!$B$6:$AL$2097,33,0)="Yes","9"," ")</f>
        <v xml:space="preserve"> </v>
      </c>
      <c r="P1419" s="20" t="str">
        <f>IF(VLOOKUP(C1419,'Current OBD'!$B$6:$AL$2097,34,0)="Yes","10"," ")</f>
        <v xml:space="preserve"> </v>
      </c>
      <c r="Q1419" s="20" t="str">
        <f>IF(VLOOKUP(C1419,'Current OBD'!$B$6:$AL$2097,35,0)="Yes","11"," ")</f>
        <v xml:space="preserve"> </v>
      </c>
      <c r="R1419" s="20" t="str">
        <f>IF(VLOOKUP(C1419,'Current OBD'!$B$6:$AL$2097,36,0)="Yes","12"," ")</f>
        <v xml:space="preserve"> </v>
      </c>
      <c r="S1419" s="44">
        <v>436</v>
      </c>
      <c r="T1419" s="44">
        <v>0</v>
      </c>
      <c r="U1419" s="44">
        <v>502</v>
      </c>
      <c r="V1419" s="12">
        <f t="shared" si="126"/>
        <v>0.86852589641434264</v>
      </c>
      <c r="W1419" s="12">
        <f t="shared" si="127"/>
        <v>0</v>
      </c>
      <c r="X1419" s="12">
        <f t="shared" si="128"/>
        <v>0.86852589641434264</v>
      </c>
    </row>
    <row r="1420" spans="1:24">
      <c r="A1420" s="17" t="str">
        <f>VLOOKUP(C1420,'Current OBD'!$B$6:$K$2098,4,0)</f>
        <v>Pierce</v>
      </c>
      <c r="B1420" s="17" t="str">
        <f>VLOOKUP(C1420,'Current OBD'!$B$6:$K$2098,3,0)</f>
        <v>27-010</v>
      </c>
      <c r="C1420" s="18">
        <v>662880</v>
      </c>
      <c r="D1420" s="8" t="s">
        <v>4831</v>
      </c>
      <c r="E1420" s="20" t="str">
        <f>IF(VLOOKUP(C1420,'Current OBD'!$B$6:$AL$2097,23,0)="Yes","PK"," ")</f>
        <v xml:space="preserve"> </v>
      </c>
      <c r="F1420" s="20" t="str">
        <f>IF(VLOOKUP(C1420,'Current OBD'!$B$6:$AL$2097,24,0)="Yes","K"," ")</f>
        <v xml:space="preserve"> </v>
      </c>
      <c r="G1420" s="20" t="str">
        <f>IF(VLOOKUP(C1420,'Current OBD'!$B$6:$AL$2097,25,0)="Yes","1"," ")</f>
        <v xml:space="preserve"> </v>
      </c>
      <c r="H1420" s="20" t="str">
        <f>IF(VLOOKUP(C1420,'Current OBD'!$B$6:$AL$2097,26,0)="Yes","2"," ")</f>
        <v xml:space="preserve"> </v>
      </c>
      <c r="I1420" s="20" t="str">
        <f>IF(VLOOKUP(C1420,'Current OBD'!$B$6:$AL$2097,27,0)="Yes","3"," ")</f>
        <v xml:space="preserve"> </v>
      </c>
      <c r="J1420" s="20" t="str">
        <f>IF(VLOOKUP(C1420,'Current OBD'!$B$6:$AL$2097,28,0)="Yes","4"," ")</f>
        <v xml:space="preserve"> </v>
      </c>
      <c r="K1420" s="20" t="str">
        <f>IF(VLOOKUP(C1420,'Current OBD'!$B$6:$AL$2097,29,0)="Yes","5"," ")</f>
        <v xml:space="preserve"> </v>
      </c>
      <c r="L1420" s="20" t="str">
        <f>IF(VLOOKUP(C1420,'Current OBD'!$B$6:$AL$2097,30,0)="Yes","6"," ")</f>
        <v>6</v>
      </c>
      <c r="M1420" s="20" t="str">
        <f>IF(VLOOKUP(C1420,'Current OBD'!$B$6:$AL$2097,31,0)="Yes","7"," ")</f>
        <v>7</v>
      </c>
      <c r="N1420" s="20" t="str">
        <f>IF(VLOOKUP(C1420,'Current OBD'!$B$6:$AL$2097,32,0)="Yes","8"," ")</f>
        <v>8</v>
      </c>
      <c r="O1420" s="20" t="str">
        <f>IF(VLOOKUP(C1420,'Current OBD'!$B$6:$AL$2097,33,0)="Yes","9"," ")</f>
        <v xml:space="preserve"> </v>
      </c>
      <c r="P1420" s="20" t="str">
        <f>IF(VLOOKUP(C1420,'Current OBD'!$B$6:$AL$2097,34,0)="Yes","10"," ")</f>
        <v xml:space="preserve"> </v>
      </c>
      <c r="Q1420" s="20" t="str">
        <f>IF(VLOOKUP(C1420,'Current OBD'!$B$6:$AL$2097,35,0)="Yes","11"," ")</f>
        <v xml:space="preserve"> </v>
      </c>
      <c r="R1420" s="20" t="str">
        <f>IF(VLOOKUP(C1420,'Current OBD'!$B$6:$AL$2097,36,0)="Yes","12"," ")</f>
        <v xml:space="preserve"> </v>
      </c>
      <c r="S1420" s="44">
        <v>205</v>
      </c>
      <c r="T1420" s="44">
        <v>0</v>
      </c>
      <c r="U1420" s="44">
        <v>481</v>
      </c>
      <c r="V1420" s="12">
        <f t="shared" si="126"/>
        <v>0.42619542619542622</v>
      </c>
      <c r="W1420" s="12">
        <f t="shared" si="127"/>
        <v>0</v>
      </c>
      <c r="X1420" s="12">
        <f t="shared" si="128"/>
        <v>0.42619542619542622</v>
      </c>
    </row>
    <row r="1421" spans="1:24">
      <c r="A1421" s="17" t="str">
        <f>VLOOKUP(C1421,'Current OBD'!$B$6:$K$2098,4,0)</f>
        <v>Pierce</v>
      </c>
      <c r="B1421" s="17" t="str">
        <f>VLOOKUP(C1421,'Current OBD'!$B$6:$K$2098,3,0)</f>
        <v>27-010</v>
      </c>
      <c r="C1421" s="18">
        <v>684444</v>
      </c>
      <c r="D1421" s="8" t="s">
        <v>4833</v>
      </c>
      <c r="E1421" s="20" t="str">
        <f>IF(VLOOKUP(C1421,'Current OBD'!$B$6:$AL$2097,23,0)="Yes","PK"," ")</f>
        <v xml:space="preserve"> </v>
      </c>
      <c r="F1421" s="20" t="str">
        <f>IF(VLOOKUP(C1421,'Current OBD'!$B$6:$AL$2097,24,0)="Yes","K"," ")</f>
        <v xml:space="preserve"> </v>
      </c>
      <c r="G1421" s="20" t="str">
        <f>IF(VLOOKUP(C1421,'Current OBD'!$B$6:$AL$2097,25,0)="Yes","1"," ")</f>
        <v xml:space="preserve"> </v>
      </c>
      <c r="H1421" s="20" t="str">
        <f>IF(VLOOKUP(C1421,'Current OBD'!$B$6:$AL$2097,26,0)="Yes","2"," ")</f>
        <v xml:space="preserve"> </v>
      </c>
      <c r="I1421" s="20" t="str">
        <f>IF(VLOOKUP(C1421,'Current OBD'!$B$6:$AL$2097,27,0)="Yes","3"," ")</f>
        <v xml:space="preserve"> </v>
      </c>
      <c r="J1421" s="20" t="str">
        <f>IF(VLOOKUP(C1421,'Current OBD'!$B$6:$AL$2097,28,0)="Yes","4"," ")</f>
        <v xml:space="preserve"> </v>
      </c>
      <c r="K1421" s="20" t="str">
        <f>IF(VLOOKUP(C1421,'Current OBD'!$B$6:$AL$2097,29,0)="Yes","5"," ")</f>
        <v xml:space="preserve"> </v>
      </c>
      <c r="L1421" s="20" t="str">
        <f>IF(VLOOKUP(C1421,'Current OBD'!$B$6:$AL$2097,30,0)="Yes","6"," ")</f>
        <v xml:space="preserve"> </v>
      </c>
      <c r="M1421" s="20" t="str">
        <f>IF(VLOOKUP(C1421,'Current OBD'!$B$6:$AL$2097,31,0)="Yes","7"," ")</f>
        <v xml:space="preserve"> </v>
      </c>
      <c r="N1421" s="20" t="str">
        <f>IF(VLOOKUP(C1421,'Current OBD'!$B$6:$AL$2097,32,0)="Yes","8"," ")</f>
        <v xml:space="preserve"> </v>
      </c>
      <c r="O1421" s="20" t="str">
        <f>IF(VLOOKUP(C1421,'Current OBD'!$B$6:$AL$2097,33,0)="Yes","9"," ")</f>
        <v>9</v>
      </c>
      <c r="P1421" s="20" t="str">
        <f>IF(VLOOKUP(C1421,'Current OBD'!$B$6:$AL$2097,34,0)="Yes","10"," ")</f>
        <v>10</v>
      </c>
      <c r="Q1421" s="20" t="str">
        <f>IF(VLOOKUP(C1421,'Current OBD'!$B$6:$AL$2097,35,0)="Yes","11"," ")</f>
        <v>11</v>
      </c>
      <c r="R1421" s="20" t="str">
        <f>IF(VLOOKUP(C1421,'Current OBD'!$B$6:$AL$2097,36,0)="Yes","12"," ")</f>
        <v>12</v>
      </c>
      <c r="S1421" s="44">
        <v>162</v>
      </c>
      <c r="T1421" s="44">
        <v>0</v>
      </c>
      <c r="U1421" s="44">
        <v>381</v>
      </c>
      <c r="V1421" s="12">
        <f t="shared" si="126"/>
        <v>0.42519685039370081</v>
      </c>
      <c r="W1421" s="12">
        <f t="shared" si="127"/>
        <v>0</v>
      </c>
      <c r="X1421" s="12">
        <f t="shared" si="128"/>
        <v>0.42519685039370081</v>
      </c>
    </row>
    <row r="1422" spans="1:24">
      <c r="A1422" s="17" t="str">
        <f>VLOOKUP(C1422,'Current OBD'!$B$6:$K$2098,4,0)</f>
        <v>Pierce</v>
      </c>
      <c r="B1422" s="17" t="str">
        <f>VLOOKUP(C1422,'Current OBD'!$B$6:$K$2098,3,0)</f>
        <v>27-010</v>
      </c>
      <c r="C1422" s="18">
        <v>661893</v>
      </c>
      <c r="D1422" s="8" t="s">
        <v>2850</v>
      </c>
      <c r="E1422" s="20" t="str">
        <f>IF(VLOOKUP(C1422,'Current OBD'!$B$6:$AL$2097,23,0)="Yes","PK"," ")</f>
        <v xml:space="preserve"> </v>
      </c>
      <c r="F1422" s="20" t="str">
        <f>IF(VLOOKUP(C1422,'Current OBD'!$B$6:$AL$2097,24,0)="Yes","K"," ")</f>
        <v>K</v>
      </c>
      <c r="G1422" s="20" t="str">
        <f>IF(VLOOKUP(C1422,'Current OBD'!$B$6:$AL$2097,25,0)="Yes","1"," ")</f>
        <v>1</v>
      </c>
      <c r="H1422" s="20" t="str">
        <f>IF(VLOOKUP(C1422,'Current OBD'!$B$6:$AL$2097,26,0)="Yes","2"," ")</f>
        <v>2</v>
      </c>
      <c r="I1422" s="20" t="str">
        <f>IF(VLOOKUP(C1422,'Current OBD'!$B$6:$AL$2097,27,0)="Yes","3"," ")</f>
        <v>3</v>
      </c>
      <c r="J1422" s="20" t="str">
        <f>IF(VLOOKUP(C1422,'Current OBD'!$B$6:$AL$2097,28,0)="Yes","4"," ")</f>
        <v>4</v>
      </c>
      <c r="K1422" s="20" t="str">
        <f>IF(VLOOKUP(C1422,'Current OBD'!$B$6:$AL$2097,29,0)="Yes","5"," ")</f>
        <v>5</v>
      </c>
      <c r="L1422" s="20" t="str">
        <f>IF(VLOOKUP(C1422,'Current OBD'!$B$6:$AL$2097,30,0)="Yes","6"," ")</f>
        <v xml:space="preserve"> </v>
      </c>
      <c r="M1422" s="20" t="str">
        <f>IF(VLOOKUP(C1422,'Current OBD'!$B$6:$AL$2097,31,0)="Yes","7"," ")</f>
        <v xml:space="preserve"> </v>
      </c>
      <c r="N1422" s="20" t="str">
        <f>IF(VLOOKUP(C1422,'Current OBD'!$B$6:$AL$2097,32,0)="Yes","8"," ")</f>
        <v xml:space="preserve"> </v>
      </c>
      <c r="O1422" s="20" t="str">
        <f>IF(VLOOKUP(C1422,'Current OBD'!$B$6:$AL$2097,33,0)="Yes","9"," ")</f>
        <v xml:space="preserve"> </v>
      </c>
      <c r="P1422" s="20" t="str">
        <f>IF(VLOOKUP(C1422,'Current OBD'!$B$6:$AL$2097,34,0)="Yes","10"," ")</f>
        <v xml:space="preserve"> </v>
      </c>
      <c r="Q1422" s="20" t="str">
        <f>IF(VLOOKUP(C1422,'Current OBD'!$B$6:$AL$2097,35,0)="Yes","11"," ")</f>
        <v xml:space="preserve"> </v>
      </c>
      <c r="R1422" s="20" t="str">
        <f>IF(VLOOKUP(C1422,'Current OBD'!$B$6:$AL$2097,36,0)="Yes","12"," ")</f>
        <v xml:space="preserve"> </v>
      </c>
      <c r="S1422" s="44">
        <v>179</v>
      </c>
      <c r="T1422" s="44">
        <v>0</v>
      </c>
      <c r="U1422" s="44">
        <v>331</v>
      </c>
      <c r="V1422" s="12">
        <f t="shared" si="126"/>
        <v>0.54078549848942603</v>
      </c>
      <c r="W1422" s="12">
        <f t="shared" si="127"/>
        <v>0</v>
      </c>
      <c r="X1422" s="12">
        <f t="shared" si="128"/>
        <v>0.54078549848942603</v>
      </c>
    </row>
    <row r="1423" spans="1:24">
      <c r="A1423" s="17" t="str">
        <f>VLOOKUP(C1423,'Current OBD'!$B$6:$K$2098,4,0)</f>
        <v>Pierce</v>
      </c>
      <c r="B1423" s="17" t="str">
        <f>VLOOKUP(C1423,'Current OBD'!$B$6:$K$2098,3,0)</f>
        <v>27-010</v>
      </c>
      <c r="C1423" s="18">
        <v>662891</v>
      </c>
      <c r="D1423" s="8" t="s">
        <v>4836</v>
      </c>
      <c r="E1423" s="20" t="str">
        <f>IF(VLOOKUP(C1423,'Current OBD'!$B$6:$AL$2097,23,0)="Yes","PK"," ")</f>
        <v>PK</v>
      </c>
      <c r="F1423" s="20" t="str">
        <f>IF(VLOOKUP(C1423,'Current OBD'!$B$6:$AL$2097,24,0)="Yes","K"," ")</f>
        <v>K</v>
      </c>
      <c r="G1423" s="20" t="str">
        <f>IF(VLOOKUP(C1423,'Current OBD'!$B$6:$AL$2097,25,0)="Yes","1"," ")</f>
        <v>1</v>
      </c>
      <c r="H1423" s="20" t="str">
        <f>IF(VLOOKUP(C1423,'Current OBD'!$B$6:$AL$2097,26,0)="Yes","2"," ")</f>
        <v>2</v>
      </c>
      <c r="I1423" s="20" t="str">
        <f>IF(VLOOKUP(C1423,'Current OBD'!$B$6:$AL$2097,27,0)="Yes","3"," ")</f>
        <v>3</v>
      </c>
      <c r="J1423" s="20" t="str">
        <f>IF(VLOOKUP(C1423,'Current OBD'!$B$6:$AL$2097,28,0)="Yes","4"," ")</f>
        <v>4</v>
      </c>
      <c r="K1423" s="20" t="str">
        <f>IF(VLOOKUP(C1423,'Current OBD'!$B$6:$AL$2097,29,0)="Yes","5"," ")</f>
        <v>5</v>
      </c>
      <c r="L1423" s="20" t="str">
        <f>IF(VLOOKUP(C1423,'Current OBD'!$B$6:$AL$2097,30,0)="Yes","6"," ")</f>
        <v xml:space="preserve"> </v>
      </c>
      <c r="M1423" s="20" t="str">
        <f>IF(VLOOKUP(C1423,'Current OBD'!$B$6:$AL$2097,31,0)="Yes","7"," ")</f>
        <v xml:space="preserve"> </v>
      </c>
      <c r="N1423" s="20" t="str">
        <f>IF(VLOOKUP(C1423,'Current OBD'!$B$6:$AL$2097,32,0)="Yes","8"," ")</f>
        <v xml:space="preserve"> </v>
      </c>
      <c r="O1423" s="20" t="str">
        <f>IF(VLOOKUP(C1423,'Current OBD'!$B$6:$AL$2097,33,0)="Yes","9"," ")</f>
        <v xml:space="preserve"> </v>
      </c>
      <c r="P1423" s="20" t="str">
        <f>IF(VLOOKUP(C1423,'Current OBD'!$B$6:$AL$2097,34,0)="Yes","10"," ")</f>
        <v xml:space="preserve"> </v>
      </c>
      <c r="Q1423" s="20" t="str">
        <f>IF(VLOOKUP(C1423,'Current OBD'!$B$6:$AL$2097,35,0)="Yes","11"," ")</f>
        <v xml:space="preserve"> </v>
      </c>
      <c r="R1423" s="20" t="str">
        <f>IF(VLOOKUP(C1423,'Current OBD'!$B$6:$AL$2097,36,0)="Yes","12"," ")</f>
        <v xml:space="preserve"> </v>
      </c>
      <c r="S1423" s="44">
        <v>305</v>
      </c>
      <c r="T1423" s="44">
        <v>0</v>
      </c>
      <c r="U1423" s="44">
        <v>305</v>
      </c>
      <c r="V1423" s="12">
        <f t="shared" si="126"/>
        <v>1</v>
      </c>
      <c r="W1423" s="12">
        <f t="shared" si="127"/>
        <v>0</v>
      </c>
      <c r="X1423" s="12">
        <f t="shared" si="128"/>
        <v>1</v>
      </c>
    </row>
    <row r="1424" spans="1:24">
      <c r="A1424" s="17" t="str">
        <f>VLOOKUP(C1424,'Current OBD'!$B$6:$K$2098,4,0)</f>
        <v>Pierce</v>
      </c>
      <c r="B1424" s="17" t="str">
        <f>VLOOKUP(C1424,'Current OBD'!$B$6:$K$2098,3,0)</f>
        <v>27-010</v>
      </c>
      <c r="C1424" s="18">
        <v>663985</v>
      </c>
      <c r="D1424" s="8" t="s">
        <v>4124</v>
      </c>
      <c r="E1424" s="20" t="str">
        <f>IF(VLOOKUP(C1424,'Current OBD'!$B$6:$AL$2097,23,0)="Yes","PK"," ")</f>
        <v xml:space="preserve"> </v>
      </c>
      <c r="F1424" s="20" t="str">
        <f>IF(VLOOKUP(C1424,'Current OBD'!$B$6:$AL$2097,24,0)="Yes","K"," ")</f>
        <v xml:space="preserve"> </v>
      </c>
      <c r="G1424" s="20" t="str">
        <f>IF(VLOOKUP(C1424,'Current OBD'!$B$6:$AL$2097,25,0)="Yes","1"," ")</f>
        <v xml:space="preserve"> </v>
      </c>
      <c r="H1424" s="20" t="str">
        <f>IF(VLOOKUP(C1424,'Current OBD'!$B$6:$AL$2097,26,0)="Yes","2"," ")</f>
        <v xml:space="preserve"> </v>
      </c>
      <c r="I1424" s="20" t="str">
        <f>IF(VLOOKUP(C1424,'Current OBD'!$B$6:$AL$2097,27,0)="Yes","3"," ")</f>
        <v xml:space="preserve"> </v>
      </c>
      <c r="J1424" s="20" t="str">
        <f>IF(VLOOKUP(C1424,'Current OBD'!$B$6:$AL$2097,28,0)="Yes","4"," ")</f>
        <v xml:space="preserve"> </v>
      </c>
      <c r="K1424" s="20" t="str">
        <f>IF(VLOOKUP(C1424,'Current OBD'!$B$6:$AL$2097,29,0)="Yes","5"," ")</f>
        <v xml:space="preserve"> </v>
      </c>
      <c r="L1424" s="20" t="str">
        <f>IF(VLOOKUP(C1424,'Current OBD'!$B$6:$AL$2097,30,0)="Yes","6"," ")</f>
        <v xml:space="preserve"> </v>
      </c>
      <c r="M1424" s="20" t="str">
        <f>IF(VLOOKUP(C1424,'Current OBD'!$B$6:$AL$2097,31,0)="Yes","7"," ")</f>
        <v xml:space="preserve"> </v>
      </c>
      <c r="N1424" s="20" t="str">
        <f>IF(VLOOKUP(C1424,'Current OBD'!$B$6:$AL$2097,32,0)="Yes","8"," ")</f>
        <v xml:space="preserve"> </v>
      </c>
      <c r="O1424" s="20" t="str">
        <f>IF(VLOOKUP(C1424,'Current OBD'!$B$6:$AL$2097,33,0)="Yes","9"," ")</f>
        <v>9</v>
      </c>
      <c r="P1424" s="20" t="str">
        <f>IF(VLOOKUP(C1424,'Current OBD'!$B$6:$AL$2097,34,0)="Yes","10"," ")</f>
        <v>10</v>
      </c>
      <c r="Q1424" s="20" t="str">
        <f>IF(VLOOKUP(C1424,'Current OBD'!$B$6:$AL$2097,35,0)="Yes","11"," ")</f>
        <v>11</v>
      </c>
      <c r="R1424" s="20" t="str">
        <f>IF(VLOOKUP(C1424,'Current OBD'!$B$6:$AL$2097,36,0)="Yes","12"," ")</f>
        <v>12</v>
      </c>
      <c r="S1424" s="44">
        <v>1469</v>
      </c>
      <c r="T1424" s="44">
        <v>0</v>
      </c>
      <c r="U1424" s="44">
        <v>1531</v>
      </c>
      <c r="V1424" s="12">
        <f t="shared" si="126"/>
        <v>0.95950359242325278</v>
      </c>
      <c r="W1424" s="12">
        <f t="shared" si="127"/>
        <v>0</v>
      </c>
      <c r="X1424" s="12">
        <f t="shared" si="128"/>
        <v>0.95950359242325278</v>
      </c>
    </row>
    <row r="1425" spans="1:24">
      <c r="A1425" s="17" t="str">
        <f>VLOOKUP(C1425,'Current OBD'!$B$6:$K$2098,4,0)</f>
        <v>Pierce</v>
      </c>
      <c r="B1425" s="17" t="str">
        <f>VLOOKUP(C1425,'Current OBD'!$B$6:$K$2098,3,0)</f>
        <v>27-010</v>
      </c>
      <c r="C1425" s="18">
        <v>661895</v>
      </c>
      <c r="D1425" s="8" t="s">
        <v>4840</v>
      </c>
      <c r="E1425" s="20" t="str">
        <f>IF(VLOOKUP(C1425,'Current OBD'!$B$6:$AL$2097,23,0)="Yes","PK"," ")</f>
        <v>PK</v>
      </c>
      <c r="F1425" s="20" t="str">
        <f>IF(VLOOKUP(C1425,'Current OBD'!$B$6:$AL$2097,24,0)="Yes","K"," ")</f>
        <v>K</v>
      </c>
      <c r="G1425" s="20" t="str">
        <f>IF(VLOOKUP(C1425,'Current OBD'!$B$6:$AL$2097,25,0)="Yes","1"," ")</f>
        <v>1</v>
      </c>
      <c r="H1425" s="20" t="str">
        <f>IF(VLOOKUP(C1425,'Current OBD'!$B$6:$AL$2097,26,0)="Yes","2"," ")</f>
        <v>2</v>
      </c>
      <c r="I1425" s="20" t="str">
        <f>IF(VLOOKUP(C1425,'Current OBD'!$B$6:$AL$2097,27,0)="Yes","3"," ")</f>
        <v>3</v>
      </c>
      <c r="J1425" s="20" t="str">
        <f>IF(VLOOKUP(C1425,'Current OBD'!$B$6:$AL$2097,28,0)="Yes","4"," ")</f>
        <v>4</v>
      </c>
      <c r="K1425" s="20" t="str">
        <f>IF(VLOOKUP(C1425,'Current OBD'!$B$6:$AL$2097,29,0)="Yes","5"," ")</f>
        <v>5</v>
      </c>
      <c r="L1425" s="20" t="str">
        <f>IF(VLOOKUP(C1425,'Current OBD'!$B$6:$AL$2097,30,0)="Yes","6"," ")</f>
        <v xml:space="preserve"> </v>
      </c>
      <c r="M1425" s="20" t="str">
        <f>IF(VLOOKUP(C1425,'Current OBD'!$B$6:$AL$2097,31,0)="Yes","7"," ")</f>
        <v xml:space="preserve"> </v>
      </c>
      <c r="N1425" s="20" t="str">
        <f>IF(VLOOKUP(C1425,'Current OBD'!$B$6:$AL$2097,32,0)="Yes","8"," ")</f>
        <v xml:space="preserve"> </v>
      </c>
      <c r="O1425" s="20" t="str">
        <f>IF(VLOOKUP(C1425,'Current OBD'!$B$6:$AL$2097,33,0)="Yes","9"," ")</f>
        <v xml:space="preserve"> </v>
      </c>
      <c r="P1425" s="20" t="str">
        <f>IF(VLOOKUP(C1425,'Current OBD'!$B$6:$AL$2097,34,0)="Yes","10"," ")</f>
        <v xml:space="preserve"> </v>
      </c>
      <c r="Q1425" s="20" t="str">
        <f>IF(VLOOKUP(C1425,'Current OBD'!$B$6:$AL$2097,35,0)="Yes","11"," ")</f>
        <v xml:space="preserve"> </v>
      </c>
      <c r="R1425" s="20" t="str">
        <f>IF(VLOOKUP(C1425,'Current OBD'!$B$6:$AL$2097,36,0)="Yes","12"," ")</f>
        <v xml:space="preserve"> </v>
      </c>
      <c r="S1425" s="44">
        <v>404</v>
      </c>
      <c r="T1425" s="44">
        <v>0</v>
      </c>
      <c r="U1425" s="44">
        <v>404</v>
      </c>
      <c r="V1425" s="12">
        <f t="shared" si="126"/>
        <v>1</v>
      </c>
      <c r="W1425" s="12">
        <f t="shared" si="127"/>
        <v>0</v>
      </c>
      <c r="X1425" s="12">
        <f t="shared" si="128"/>
        <v>1</v>
      </c>
    </row>
    <row r="1426" spans="1:24">
      <c r="A1426" s="17" t="str">
        <f>VLOOKUP(C1426,'Current OBD'!$B$6:$K$2098,4,0)</f>
        <v>Pierce</v>
      </c>
      <c r="B1426" s="17" t="str">
        <f>VLOOKUP(C1426,'Current OBD'!$B$6:$K$2098,3,0)</f>
        <v>27-010</v>
      </c>
      <c r="C1426" s="18">
        <v>661896</v>
      </c>
      <c r="D1426" s="8" t="s">
        <v>358</v>
      </c>
      <c r="E1426" s="20" t="str">
        <f>IF(VLOOKUP(C1426,'Current OBD'!$B$6:$AL$2097,23,0)="Yes","PK"," ")</f>
        <v xml:space="preserve"> </v>
      </c>
      <c r="F1426" s="20" t="str">
        <f>IF(VLOOKUP(C1426,'Current OBD'!$B$6:$AL$2097,24,0)="Yes","K"," ")</f>
        <v>K</v>
      </c>
      <c r="G1426" s="20" t="str">
        <f>IF(VLOOKUP(C1426,'Current OBD'!$B$6:$AL$2097,25,0)="Yes","1"," ")</f>
        <v>1</v>
      </c>
      <c r="H1426" s="20" t="str">
        <f>IF(VLOOKUP(C1426,'Current OBD'!$B$6:$AL$2097,26,0)="Yes","2"," ")</f>
        <v>2</v>
      </c>
      <c r="I1426" s="20" t="str">
        <f>IF(VLOOKUP(C1426,'Current OBD'!$B$6:$AL$2097,27,0)="Yes","3"," ")</f>
        <v>3</v>
      </c>
      <c r="J1426" s="20" t="str">
        <f>IF(VLOOKUP(C1426,'Current OBD'!$B$6:$AL$2097,28,0)="Yes","4"," ")</f>
        <v>4</v>
      </c>
      <c r="K1426" s="20" t="str">
        <f>IF(VLOOKUP(C1426,'Current OBD'!$B$6:$AL$2097,29,0)="Yes","5"," ")</f>
        <v>5</v>
      </c>
      <c r="L1426" s="20" t="str">
        <f>IF(VLOOKUP(C1426,'Current OBD'!$B$6:$AL$2097,30,0)="Yes","6"," ")</f>
        <v xml:space="preserve"> </v>
      </c>
      <c r="M1426" s="20" t="str">
        <f>IF(VLOOKUP(C1426,'Current OBD'!$B$6:$AL$2097,31,0)="Yes","7"," ")</f>
        <v xml:space="preserve"> </v>
      </c>
      <c r="N1426" s="20" t="str">
        <f>IF(VLOOKUP(C1426,'Current OBD'!$B$6:$AL$2097,32,0)="Yes","8"," ")</f>
        <v xml:space="preserve"> </v>
      </c>
      <c r="O1426" s="20" t="str">
        <f>IF(VLOOKUP(C1426,'Current OBD'!$B$6:$AL$2097,33,0)="Yes","9"," ")</f>
        <v xml:space="preserve"> </v>
      </c>
      <c r="P1426" s="20" t="str">
        <f>IF(VLOOKUP(C1426,'Current OBD'!$B$6:$AL$2097,34,0)="Yes","10"," ")</f>
        <v xml:space="preserve"> </v>
      </c>
      <c r="Q1426" s="20" t="str">
        <f>IF(VLOOKUP(C1426,'Current OBD'!$B$6:$AL$2097,35,0)="Yes","11"," ")</f>
        <v xml:space="preserve"> </v>
      </c>
      <c r="R1426" s="20" t="str">
        <f>IF(VLOOKUP(C1426,'Current OBD'!$B$6:$AL$2097,36,0)="Yes","12"," ")</f>
        <v xml:space="preserve"> </v>
      </c>
      <c r="S1426" s="44">
        <v>89</v>
      </c>
      <c r="T1426" s="44">
        <v>0</v>
      </c>
      <c r="U1426" s="44">
        <v>341</v>
      </c>
      <c r="V1426" s="12">
        <f t="shared" si="126"/>
        <v>0.26099706744868034</v>
      </c>
      <c r="W1426" s="12">
        <f t="shared" si="127"/>
        <v>0</v>
      </c>
      <c r="X1426" s="12">
        <f t="shared" si="128"/>
        <v>0.26099706744868034</v>
      </c>
    </row>
    <row r="1427" spans="1:24">
      <c r="A1427" s="17" t="str">
        <f>VLOOKUP(C1427,'Current OBD'!$B$6:$K$2098,4,0)</f>
        <v>Pierce</v>
      </c>
      <c r="B1427" s="17" t="str">
        <f>VLOOKUP(C1427,'Current OBD'!$B$6:$K$2098,3,0)</f>
        <v>27-010</v>
      </c>
      <c r="C1427" s="18">
        <v>661897</v>
      </c>
      <c r="D1427" s="8" t="s">
        <v>4843</v>
      </c>
      <c r="E1427" s="20" t="str">
        <f>IF(VLOOKUP(C1427,'Current OBD'!$B$6:$AL$2097,23,0)="Yes","PK"," ")</f>
        <v>PK</v>
      </c>
      <c r="F1427" s="20" t="str">
        <f>IF(VLOOKUP(C1427,'Current OBD'!$B$6:$AL$2097,24,0)="Yes","K"," ")</f>
        <v>K</v>
      </c>
      <c r="G1427" s="20" t="str">
        <f>IF(VLOOKUP(C1427,'Current OBD'!$B$6:$AL$2097,25,0)="Yes","1"," ")</f>
        <v>1</v>
      </c>
      <c r="H1427" s="20" t="str">
        <f>IF(VLOOKUP(C1427,'Current OBD'!$B$6:$AL$2097,26,0)="Yes","2"," ")</f>
        <v>2</v>
      </c>
      <c r="I1427" s="20" t="str">
        <f>IF(VLOOKUP(C1427,'Current OBD'!$B$6:$AL$2097,27,0)="Yes","3"," ")</f>
        <v>3</v>
      </c>
      <c r="J1427" s="20" t="str">
        <f>IF(VLOOKUP(C1427,'Current OBD'!$B$6:$AL$2097,28,0)="Yes","4"," ")</f>
        <v>4</v>
      </c>
      <c r="K1427" s="20" t="str">
        <f>IF(VLOOKUP(C1427,'Current OBD'!$B$6:$AL$2097,29,0)="Yes","5"," ")</f>
        <v>5</v>
      </c>
      <c r="L1427" s="20" t="str">
        <f>IF(VLOOKUP(C1427,'Current OBD'!$B$6:$AL$2097,30,0)="Yes","6"," ")</f>
        <v xml:space="preserve"> </v>
      </c>
      <c r="M1427" s="20" t="str">
        <f>IF(VLOOKUP(C1427,'Current OBD'!$B$6:$AL$2097,31,0)="Yes","7"," ")</f>
        <v xml:space="preserve"> </v>
      </c>
      <c r="N1427" s="20" t="str">
        <f>IF(VLOOKUP(C1427,'Current OBD'!$B$6:$AL$2097,32,0)="Yes","8"," ")</f>
        <v xml:space="preserve"> </v>
      </c>
      <c r="O1427" s="20" t="str">
        <f>IF(VLOOKUP(C1427,'Current OBD'!$B$6:$AL$2097,33,0)="Yes","9"," ")</f>
        <v xml:space="preserve"> </v>
      </c>
      <c r="P1427" s="20" t="str">
        <f>IF(VLOOKUP(C1427,'Current OBD'!$B$6:$AL$2097,34,0)="Yes","10"," ")</f>
        <v xml:space="preserve"> </v>
      </c>
      <c r="Q1427" s="20" t="str">
        <f>IF(VLOOKUP(C1427,'Current OBD'!$B$6:$AL$2097,35,0)="Yes","11"," ")</f>
        <v xml:space="preserve"> </v>
      </c>
      <c r="R1427" s="20" t="str">
        <f>IF(VLOOKUP(C1427,'Current OBD'!$B$6:$AL$2097,36,0)="Yes","12"," ")</f>
        <v xml:space="preserve"> </v>
      </c>
      <c r="S1427" s="44">
        <v>288</v>
      </c>
      <c r="T1427" s="44">
        <v>0</v>
      </c>
      <c r="U1427" s="44">
        <v>352</v>
      </c>
      <c r="V1427" s="12">
        <f t="shared" si="126"/>
        <v>0.81818181818181823</v>
      </c>
      <c r="W1427" s="12">
        <f t="shared" si="127"/>
        <v>0</v>
      </c>
      <c r="X1427" s="12">
        <f t="shared" si="128"/>
        <v>0.81818181818181823</v>
      </c>
    </row>
    <row r="1428" spans="1:24">
      <c r="A1428" s="17" t="str">
        <f>VLOOKUP(C1428,'Current OBD'!$B$6:$K$2098,4,0)</f>
        <v>Pierce</v>
      </c>
      <c r="B1428" s="17" t="str">
        <f>VLOOKUP(C1428,'Current OBD'!$B$6:$K$2098,3,0)</f>
        <v>27-010</v>
      </c>
      <c r="C1428" s="18">
        <v>661935</v>
      </c>
      <c r="D1428" s="8" t="s">
        <v>4845</v>
      </c>
      <c r="E1428" s="20" t="str">
        <f>IF(VLOOKUP(C1428,'Current OBD'!$B$6:$AL$2097,23,0)="Yes","PK"," ")</f>
        <v>PK</v>
      </c>
      <c r="F1428" s="20" t="str">
        <f>IF(VLOOKUP(C1428,'Current OBD'!$B$6:$AL$2097,24,0)="Yes","K"," ")</f>
        <v xml:space="preserve"> </v>
      </c>
      <c r="G1428" s="20" t="str">
        <f>IF(VLOOKUP(C1428,'Current OBD'!$B$6:$AL$2097,25,0)="Yes","1"," ")</f>
        <v xml:space="preserve"> </v>
      </c>
      <c r="H1428" s="20" t="str">
        <f>IF(VLOOKUP(C1428,'Current OBD'!$B$6:$AL$2097,26,0)="Yes","2"," ")</f>
        <v xml:space="preserve"> </v>
      </c>
      <c r="I1428" s="20" t="str">
        <f>IF(VLOOKUP(C1428,'Current OBD'!$B$6:$AL$2097,27,0)="Yes","3"," ")</f>
        <v xml:space="preserve"> </v>
      </c>
      <c r="J1428" s="20" t="str">
        <f>IF(VLOOKUP(C1428,'Current OBD'!$B$6:$AL$2097,28,0)="Yes","4"," ")</f>
        <v xml:space="preserve"> </v>
      </c>
      <c r="K1428" s="20" t="str">
        <f>IF(VLOOKUP(C1428,'Current OBD'!$B$6:$AL$2097,29,0)="Yes","5"," ")</f>
        <v xml:space="preserve"> </v>
      </c>
      <c r="L1428" s="20" t="str">
        <f>IF(VLOOKUP(C1428,'Current OBD'!$B$6:$AL$2097,30,0)="Yes","6"," ")</f>
        <v xml:space="preserve"> </v>
      </c>
      <c r="M1428" s="20" t="str">
        <f>IF(VLOOKUP(C1428,'Current OBD'!$B$6:$AL$2097,31,0)="Yes","7"," ")</f>
        <v xml:space="preserve"> </v>
      </c>
      <c r="N1428" s="20" t="str">
        <f>IF(VLOOKUP(C1428,'Current OBD'!$B$6:$AL$2097,32,0)="Yes","8"," ")</f>
        <v xml:space="preserve"> </v>
      </c>
      <c r="O1428" s="20" t="str">
        <f>IF(VLOOKUP(C1428,'Current OBD'!$B$6:$AL$2097,33,0)="Yes","9"," ")</f>
        <v xml:space="preserve"> </v>
      </c>
      <c r="P1428" s="20" t="str">
        <f>IF(VLOOKUP(C1428,'Current OBD'!$B$6:$AL$2097,34,0)="Yes","10"," ")</f>
        <v xml:space="preserve"> </v>
      </c>
      <c r="Q1428" s="20" t="str">
        <f>IF(VLOOKUP(C1428,'Current OBD'!$B$6:$AL$2097,35,0)="Yes","11"," ")</f>
        <v xml:space="preserve"> </v>
      </c>
      <c r="R1428" s="20" t="str">
        <f>IF(VLOOKUP(C1428,'Current OBD'!$B$6:$AL$2097,36,0)="Yes","12"," ")</f>
        <v xml:space="preserve"> </v>
      </c>
      <c r="S1428" s="44">
        <v>30</v>
      </c>
      <c r="T1428" s="44">
        <v>0</v>
      </c>
      <c r="U1428" s="44">
        <v>30</v>
      </c>
      <c r="V1428" s="12">
        <f t="shared" ref="V1428:V1455" si="129">S1428/U1428</f>
        <v>1</v>
      </c>
      <c r="W1428" s="12">
        <f t="shared" ref="W1428:W1455" si="130">T1428/U1428</f>
        <v>0</v>
      </c>
      <c r="X1428" s="12">
        <f t="shared" si="128"/>
        <v>1</v>
      </c>
    </row>
    <row r="1429" spans="1:24">
      <c r="A1429" s="17" t="str">
        <f>VLOOKUP(C1429,'Current OBD'!$B$6:$K$2098,4,0)</f>
        <v>Pierce</v>
      </c>
      <c r="B1429" s="17" t="str">
        <f>VLOOKUP(C1429,'Current OBD'!$B$6:$K$2098,3,0)</f>
        <v>27-010</v>
      </c>
      <c r="C1429" s="18">
        <v>661898</v>
      </c>
      <c r="D1429" s="8" t="s">
        <v>4848</v>
      </c>
      <c r="E1429" s="20" t="str">
        <f>IF(VLOOKUP(C1429,'Current OBD'!$B$6:$AL$2097,23,0)="Yes","PK"," ")</f>
        <v>PK</v>
      </c>
      <c r="F1429" s="20" t="str">
        <f>IF(VLOOKUP(C1429,'Current OBD'!$B$6:$AL$2097,24,0)="Yes","K"," ")</f>
        <v>K</v>
      </c>
      <c r="G1429" s="20" t="str">
        <f>IF(VLOOKUP(C1429,'Current OBD'!$B$6:$AL$2097,25,0)="Yes","1"," ")</f>
        <v>1</v>
      </c>
      <c r="H1429" s="20" t="str">
        <f>IF(VLOOKUP(C1429,'Current OBD'!$B$6:$AL$2097,26,0)="Yes","2"," ")</f>
        <v>2</v>
      </c>
      <c r="I1429" s="20" t="str">
        <f>IF(VLOOKUP(C1429,'Current OBD'!$B$6:$AL$2097,27,0)="Yes","3"," ")</f>
        <v>3</v>
      </c>
      <c r="J1429" s="20" t="str">
        <f>IF(VLOOKUP(C1429,'Current OBD'!$B$6:$AL$2097,28,0)="Yes","4"," ")</f>
        <v>4</v>
      </c>
      <c r="K1429" s="20" t="str">
        <f>IF(VLOOKUP(C1429,'Current OBD'!$B$6:$AL$2097,29,0)="Yes","5"," ")</f>
        <v>5</v>
      </c>
      <c r="L1429" s="20" t="str">
        <f>IF(VLOOKUP(C1429,'Current OBD'!$B$6:$AL$2097,30,0)="Yes","6"," ")</f>
        <v xml:space="preserve"> </v>
      </c>
      <c r="M1429" s="20" t="str">
        <f>IF(VLOOKUP(C1429,'Current OBD'!$B$6:$AL$2097,31,0)="Yes","7"," ")</f>
        <v xml:space="preserve"> </v>
      </c>
      <c r="N1429" s="20" t="str">
        <f>IF(VLOOKUP(C1429,'Current OBD'!$B$6:$AL$2097,32,0)="Yes","8"," ")</f>
        <v xml:space="preserve"> </v>
      </c>
      <c r="O1429" s="20" t="str">
        <f>IF(VLOOKUP(C1429,'Current OBD'!$B$6:$AL$2097,33,0)="Yes","9"," ")</f>
        <v xml:space="preserve"> </v>
      </c>
      <c r="P1429" s="20" t="str">
        <f>IF(VLOOKUP(C1429,'Current OBD'!$B$6:$AL$2097,34,0)="Yes","10"," ")</f>
        <v xml:space="preserve"> </v>
      </c>
      <c r="Q1429" s="20" t="str">
        <f>IF(VLOOKUP(C1429,'Current OBD'!$B$6:$AL$2097,35,0)="Yes","11"," ")</f>
        <v xml:space="preserve"> </v>
      </c>
      <c r="R1429" s="20" t="str">
        <f>IF(VLOOKUP(C1429,'Current OBD'!$B$6:$AL$2097,36,0)="Yes","12"," ")</f>
        <v xml:space="preserve"> </v>
      </c>
      <c r="S1429" s="44">
        <v>421</v>
      </c>
      <c r="T1429" s="44">
        <v>0</v>
      </c>
      <c r="U1429" s="44">
        <v>456</v>
      </c>
      <c r="V1429" s="12">
        <f t="shared" si="129"/>
        <v>0.92324561403508776</v>
      </c>
      <c r="W1429" s="12">
        <f t="shared" si="130"/>
        <v>0</v>
      </c>
      <c r="X1429" s="12">
        <f t="shared" si="128"/>
        <v>0.92324561403508776</v>
      </c>
    </row>
    <row r="1430" spans="1:24">
      <c r="A1430" s="17" t="str">
        <f>VLOOKUP(C1430,'Current OBD'!$B$6:$K$2098,4,0)</f>
        <v>Pierce</v>
      </c>
      <c r="B1430" s="17" t="str">
        <f>VLOOKUP(C1430,'Current OBD'!$B$6:$K$2098,3,0)</f>
        <v>27-010</v>
      </c>
      <c r="C1430" s="18">
        <v>661899</v>
      </c>
      <c r="D1430" s="8" t="s">
        <v>2381</v>
      </c>
      <c r="E1430" s="20" t="str">
        <f>IF(VLOOKUP(C1430,'Current OBD'!$B$6:$AL$2097,23,0)="Yes","PK"," ")</f>
        <v>PK</v>
      </c>
      <c r="F1430" s="20" t="str">
        <f>IF(VLOOKUP(C1430,'Current OBD'!$B$6:$AL$2097,24,0)="Yes","K"," ")</f>
        <v>K</v>
      </c>
      <c r="G1430" s="20" t="str">
        <f>IF(VLOOKUP(C1430,'Current OBD'!$B$6:$AL$2097,25,0)="Yes","1"," ")</f>
        <v>1</v>
      </c>
      <c r="H1430" s="20" t="str">
        <f>IF(VLOOKUP(C1430,'Current OBD'!$B$6:$AL$2097,26,0)="Yes","2"," ")</f>
        <v>2</v>
      </c>
      <c r="I1430" s="20" t="str">
        <f>IF(VLOOKUP(C1430,'Current OBD'!$B$6:$AL$2097,27,0)="Yes","3"," ")</f>
        <v>3</v>
      </c>
      <c r="J1430" s="20" t="str">
        <f>IF(VLOOKUP(C1430,'Current OBD'!$B$6:$AL$2097,28,0)="Yes","4"," ")</f>
        <v>4</v>
      </c>
      <c r="K1430" s="20" t="str">
        <f>IF(VLOOKUP(C1430,'Current OBD'!$B$6:$AL$2097,29,0)="Yes","5"," ")</f>
        <v>5</v>
      </c>
      <c r="L1430" s="20" t="str">
        <f>IF(VLOOKUP(C1430,'Current OBD'!$B$6:$AL$2097,30,0)="Yes","6"," ")</f>
        <v xml:space="preserve"> </v>
      </c>
      <c r="M1430" s="20" t="str">
        <f>IF(VLOOKUP(C1430,'Current OBD'!$B$6:$AL$2097,31,0)="Yes","7"," ")</f>
        <v xml:space="preserve"> </v>
      </c>
      <c r="N1430" s="20" t="str">
        <f>IF(VLOOKUP(C1430,'Current OBD'!$B$6:$AL$2097,32,0)="Yes","8"," ")</f>
        <v xml:space="preserve"> </v>
      </c>
      <c r="O1430" s="20" t="str">
        <f>IF(VLOOKUP(C1430,'Current OBD'!$B$6:$AL$2097,33,0)="Yes","9"," ")</f>
        <v xml:space="preserve"> </v>
      </c>
      <c r="P1430" s="20" t="str">
        <f>IF(VLOOKUP(C1430,'Current OBD'!$B$6:$AL$2097,34,0)="Yes","10"," ")</f>
        <v xml:space="preserve"> </v>
      </c>
      <c r="Q1430" s="20" t="str">
        <f>IF(VLOOKUP(C1430,'Current OBD'!$B$6:$AL$2097,35,0)="Yes","11"," ")</f>
        <v xml:space="preserve"> </v>
      </c>
      <c r="R1430" s="20" t="str">
        <f>IF(VLOOKUP(C1430,'Current OBD'!$B$6:$AL$2097,36,0)="Yes","12"," ")</f>
        <v xml:space="preserve"> </v>
      </c>
      <c r="S1430" s="44">
        <v>267</v>
      </c>
      <c r="T1430" s="44">
        <v>0</v>
      </c>
      <c r="U1430" s="44">
        <v>341</v>
      </c>
      <c r="V1430" s="12">
        <f t="shared" si="129"/>
        <v>0.78299120234604103</v>
      </c>
      <c r="W1430" s="12">
        <f t="shared" si="130"/>
        <v>0</v>
      </c>
      <c r="X1430" s="12">
        <f t="shared" si="128"/>
        <v>0.78299120234604103</v>
      </c>
    </row>
    <row r="1431" spans="1:24">
      <c r="A1431" s="17" t="str">
        <f>VLOOKUP(C1431,'Current OBD'!$B$6:$K$2098,4,0)</f>
        <v>Pierce</v>
      </c>
      <c r="B1431" s="17" t="str">
        <f>VLOOKUP(C1431,'Current OBD'!$B$6:$K$2098,3,0)</f>
        <v>27-010</v>
      </c>
      <c r="C1431" s="18">
        <v>664378</v>
      </c>
      <c r="D1431" s="8" t="s">
        <v>4851</v>
      </c>
      <c r="E1431" s="20" t="str">
        <f>IF(VLOOKUP(C1431,'Current OBD'!$B$6:$AL$2097,23,0)="Yes","PK"," ")</f>
        <v xml:space="preserve"> </v>
      </c>
      <c r="F1431" s="20" t="str">
        <f>IF(VLOOKUP(C1431,'Current OBD'!$B$6:$AL$2097,24,0)="Yes","K"," ")</f>
        <v xml:space="preserve"> </v>
      </c>
      <c r="G1431" s="20" t="str">
        <f>IF(VLOOKUP(C1431,'Current OBD'!$B$6:$AL$2097,25,0)="Yes","1"," ")</f>
        <v xml:space="preserve"> </v>
      </c>
      <c r="H1431" s="20" t="str">
        <f>IF(VLOOKUP(C1431,'Current OBD'!$B$6:$AL$2097,26,0)="Yes","2"," ")</f>
        <v xml:space="preserve"> </v>
      </c>
      <c r="I1431" s="20" t="str">
        <f>IF(VLOOKUP(C1431,'Current OBD'!$B$6:$AL$2097,27,0)="Yes","3"," ")</f>
        <v xml:space="preserve"> </v>
      </c>
      <c r="J1431" s="20" t="str">
        <f>IF(VLOOKUP(C1431,'Current OBD'!$B$6:$AL$2097,28,0)="Yes","4"," ")</f>
        <v xml:space="preserve"> </v>
      </c>
      <c r="K1431" s="20" t="str">
        <f>IF(VLOOKUP(C1431,'Current OBD'!$B$6:$AL$2097,29,0)="Yes","5"," ")</f>
        <v xml:space="preserve"> </v>
      </c>
      <c r="L1431" s="20" t="str">
        <f>IF(VLOOKUP(C1431,'Current OBD'!$B$6:$AL$2097,30,0)="Yes","6"," ")</f>
        <v>6</v>
      </c>
      <c r="M1431" s="20" t="str">
        <f>IF(VLOOKUP(C1431,'Current OBD'!$B$6:$AL$2097,31,0)="Yes","7"," ")</f>
        <v>7</v>
      </c>
      <c r="N1431" s="20" t="str">
        <f>IF(VLOOKUP(C1431,'Current OBD'!$B$6:$AL$2097,32,0)="Yes","8"," ")</f>
        <v>8</v>
      </c>
      <c r="O1431" s="20" t="str">
        <f>IF(VLOOKUP(C1431,'Current OBD'!$B$6:$AL$2097,33,0)="Yes","9"," ")</f>
        <v xml:space="preserve"> </v>
      </c>
      <c r="P1431" s="20" t="str">
        <f>IF(VLOOKUP(C1431,'Current OBD'!$B$6:$AL$2097,34,0)="Yes","10"," ")</f>
        <v xml:space="preserve"> </v>
      </c>
      <c r="Q1431" s="20" t="str">
        <f>IF(VLOOKUP(C1431,'Current OBD'!$B$6:$AL$2097,35,0)="Yes","11"," ")</f>
        <v xml:space="preserve"> </v>
      </c>
      <c r="R1431" s="20" t="str">
        <f>IF(VLOOKUP(C1431,'Current OBD'!$B$6:$AL$2097,36,0)="Yes","12"," ")</f>
        <v xml:space="preserve"> </v>
      </c>
      <c r="S1431" s="44">
        <v>213</v>
      </c>
      <c r="T1431" s="44">
        <v>0</v>
      </c>
      <c r="U1431" s="44">
        <v>611</v>
      </c>
      <c r="V1431" s="12">
        <f t="shared" si="129"/>
        <v>0.3486088379705401</v>
      </c>
      <c r="W1431" s="12">
        <f t="shared" si="130"/>
        <v>0</v>
      </c>
      <c r="X1431" s="12">
        <f t="shared" si="128"/>
        <v>0.3486088379705401</v>
      </c>
    </row>
    <row r="1432" spans="1:24">
      <c r="A1432" s="17" t="str">
        <f>VLOOKUP(C1432,'Current OBD'!$B$6:$K$2098,4,0)</f>
        <v>Pierce</v>
      </c>
      <c r="B1432" s="17" t="str">
        <f>VLOOKUP(C1432,'Current OBD'!$B$6:$K$2098,3,0)</f>
        <v>27-010</v>
      </c>
      <c r="C1432" s="18">
        <v>664396</v>
      </c>
      <c r="D1432" s="8" t="s">
        <v>2189</v>
      </c>
      <c r="E1432" s="20" t="str">
        <f>IF(VLOOKUP(C1432,'Current OBD'!$B$6:$AL$2097,23,0)="Yes","PK"," ")</f>
        <v xml:space="preserve"> </v>
      </c>
      <c r="F1432" s="20" t="str">
        <f>IF(VLOOKUP(C1432,'Current OBD'!$B$6:$AL$2097,24,0)="Yes","K"," ")</f>
        <v xml:space="preserve"> </v>
      </c>
      <c r="G1432" s="20" t="str">
        <f>IF(VLOOKUP(C1432,'Current OBD'!$B$6:$AL$2097,25,0)="Yes","1"," ")</f>
        <v xml:space="preserve"> </v>
      </c>
      <c r="H1432" s="20" t="str">
        <f>IF(VLOOKUP(C1432,'Current OBD'!$B$6:$AL$2097,26,0)="Yes","2"," ")</f>
        <v xml:space="preserve"> </v>
      </c>
      <c r="I1432" s="20" t="str">
        <f>IF(VLOOKUP(C1432,'Current OBD'!$B$6:$AL$2097,27,0)="Yes","3"," ")</f>
        <v xml:space="preserve"> </v>
      </c>
      <c r="J1432" s="20" t="str">
        <f>IF(VLOOKUP(C1432,'Current OBD'!$B$6:$AL$2097,28,0)="Yes","4"," ")</f>
        <v xml:space="preserve"> </v>
      </c>
      <c r="K1432" s="20" t="str">
        <f>IF(VLOOKUP(C1432,'Current OBD'!$B$6:$AL$2097,29,0)="Yes","5"," ")</f>
        <v xml:space="preserve"> </v>
      </c>
      <c r="L1432" s="20" t="str">
        <f>IF(VLOOKUP(C1432,'Current OBD'!$B$6:$AL$2097,30,0)="Yes","6"," ")</f>
        <v>6</v>
      </c>
      <c r="M1432" s="20" t="str">
        <f>IF(VLOOKUP(C1432,'Current OBD'!$B$6:$AL$2097,31,0)="Yes","7"," ")</f>
        <v>7</v>
      </c>
      <c r="N1432" s="20" t="str">
        <f>IF(VLOOKUP(C1432,'Current OBD'!$B$6:$AL$2097,32,0)="Yes","8"," ")</f>
        <v>8</v>
      </c>
      <c r="O1432" s="20" t="str">
        <f>IF(VLOOKUP(C1432,'Current OBD'!$B$6:$AL$2097,33,0)="Yes","9"," ")</f>
        <v xml:space="preserve"> </v>
      </c>
      <c r="P1432" s="20" t="str">
        <f>IF(VLOOKUP(C1432,'Current OBD'!$B$6:$AL$2097,34,0)="Yes","10"," ")</f>
        <v xml:space="preserve"> </v>
      </c>
      <c r="Q1432" s="20" t="str">
        <f>IF(VLOOKUP(C1432,'Current OBD'!$B$6:$AL$2097,35,0)="Yes","11"," ")</f>
        <v xml:space="preserve"> </v>
      </c>
      <c r="R1432" s="20" t="str">
        <f>IF(VLOOKUP(C1432,'Current OBD'!$B$6:$AL$2097,36,0)="Yes","12"," ")</f>
        <v xml:space="preserve"> </v>
      </c>
      <c r="S1432" s="44">
        <v>259</v>
      </c>
      <c r="T1432" s="44">
        <v>0</v>
      </c>
      <c r="U1432" s="44">
        <v>583</v>
      </c>
      <c r="V1432" s="12">
        <f t="shared" si="129"/>
        <v>0.444253859348199</v>
      </c>
      <c r="W1432" s="12">
        <f t="shared" si="130"/>
        <v>0</v>
      </c>
      <c r="X1432" s="12">
        <f t="shared" si="128"/>
        <v>0.444253859348199</v>
      </c>
    </row>
    <row r="1433" spans="1:24">
      <c r="A1433" s="17" t="str">
        <f>VLOOKUP(C1433,'Current OBD'!$B$6:$K$2098,4,0)</f>
        <v>Pierce</v>
      </c>
      <c r="B1433" s="17" t="str">
        <f>VLOOKUP(C1433,'Current OBD'!$B$6:$K$2098,3,0)</f>
        <v>27-010</v>
      </c>
      <c r="C1433" s="18">
        <v>663462</v>
      </c>
      <c r="D1433" s="8" t="s">
        <v>4855</v>
      </c>
      <c r="E1433" s="20" t="str">
        <f>IF(VLOOKUP(C1433,'Current OBD'!$B$6:$AL$2097,23,0)="Yes","PK"," ")</f>
        <v xml:space="preserve"> </v>
      </c>
      <c r="F1433" s="20" t="str">
        <f>IF(VLOOKUP(C1433,'Current OBD'!$B$6:$AL$2097,24,0)="Yes","K"," ")</f>
        <v xml:space="preserve"> </v>
      </c>
      <c r="G1433" s="20" t="str">
        <f>IF(VLOOKUP(C1433,'Current OBD'!$B$6:$AL$2097,25,0)="Yes","1"," ")</f>
        <v xml:space="preserve"> </v>
      </c>
      <c r="H1433" s="20" t="str">
        <f>IF(VLOOKUP(C1433,'Current OBD'!$B$6:$AL$2097,26,0)="Yes","2"," ")</f>
        <v xml:space="preserve"> </v>
      </c>
      <c r="I1433" s="20" t="str">
        <f>IF(VLOOKUP(C1433,'Current OBD'!$B$6:$AL$2097,27,0)="Yes","3"," ")</f>
        <v xml:space="preserve"> </v>
      </c>
      <c r="J1433" s="20" t="str">
        <f>IF(VLOOKUP(C1433,'Current OBD'!$B$6:$AL$2097,28,0)="Yes","4"," ")</f>
        <v xml:space="preserve"> </v>
      </c>
      <c r="K1433" s="20" t="str">
        <f>IF(VLOOKUP(C1433,'Current OBD'!$B$6:$AL$2097,29,0)="Yes","5"," ")</f>
        <v xml:space="preserve"> </v>
      </c>
      <c r="L1433" s="20" t="str">
        <f>IF(VLOOKUP(C1433,'Current OBD'!$B$6:$AL$2097,30,0)="Yes","6"," ")</f>
        <v xml:space="preserve"> </v>
      </c>
      <c r="M1433" s="20" t="str">
        <f>IF(VLOOKUP(C1433,'Current OBD'!$B$6:$AL$2097,31,0)="Yes","7"," ")</f>
        <v xml:space="preserve"> </v>
      </c>
      <c r="N1433" s="20" t="str">
        <f>IF(VLOOKUP(C1433,'Current OBD'!$B$6:$AL$2097,32,0)="Yes","8"," ")</f>
        <v xml:space="preserve"> </v>
      </c>
      <c r="O1433" s="20" t="str">
        <f>IF(VLOOKUP(C1433,'Current OBD'!$B$6:$AL$2097,33,0)="Yes","9"," ")</f>
        <v>9</v>
      </c>
      <c r="P1433" s="20" t="str">
        <f>IF(VLOOKUP(C1433,'Current OBD'!$B$6:$AL$2097,34,0)="Yes","10"," ")</f>
        <v>10</v>
      </c>
      <c r="Q1433" s="20" t="str">
        <f>IF(VLOOKUP(C1433,'Current OBD'!$B$6:$AL$2097,35,0)="Yes","11"," ")</f>
        <v>11</v>
      </c>
      <c r="R1433" s="20" t="str">
        <f>IF(VLOOKUP(C1433,'Current OBD'!$B$6:$AL$2097,36,0)="Yes","12"," ")</f>
        <v>12</v>
      </c>
      <c r="S1433" s="44">
        <v>1126</v>
      </c>
      <c r="T1433" s="44">
        <v>0</v>
      </c>
      <c r="U1433" s="44">
        <v>1437</v>
      </c>
      <c r="V1433" s="12">
        <f t="shared" si="129"/>
        <v>0.78357689631176064</v>
      </c>
      <c r="W1433" s="12">
        <f t="shared" si="130"/>
        <v>0</v>
      </c>
      <c r="X1433" s="12">
        <f t="shared" si="128"/>
        <v>0.78357689631176064</v>
      </c>
    </row>
    <row r="1434" spans="1:24">
      <c r="A1434" s="17" t="str">
        <f>VLOOKUP(C1434,'Current OBD'!$B$6:$K$2098,4,0)</f>
        <v>Pierce</v>
      </c>
      <c r="B1434" s="17" t="str">
        <f>VLOOKUP(C1434,'Current OBD'!$B$6:$K$2098,3,0)</f>
        <v>27-010</v>
      </c>
      <c r="C1434" s="18">
        <v>664395</v>
      </c>
      <c r="D1434" s="8" t="s">
        <v>4857</v>
      </c>
      <c r="E1434" s="20" t="str">
        <f>IF(VLOOKUP(C1434,'Current OBD'!$B$6:$AL$2097,23,0)="Yes","PK"," ")</f>
        <v>PK</v>
      </c>
      <c r="F1434" s="20" t="str">
        <f>IF(VLOOKUP(C1434,'Current OBD'!$B$6:$AL$2097,24,0)="Yes","K"," ")</f>
        <v>K</v>
      </c>
      <c r="G1434" s="20" t="str">
        <f>IF(VLOOKUP(C1434,'Current OBD'!$B$6:$AL$2097,25,0)="Yes","1"," ")</f>
        <v>1</v>
      </c>
      <c r="H1434" s="20" t="str">
        <f>IF(VLOOKUP(C1434,'Current OBD'!$B$6:$AL$2097,26,0)="Yes","2"," ")</f>
        <v>2</v>
      </c>
      <c r="I1434" s="20" t="str">
        <f>IF(VLOOKUP(C1434,'Current OBD'!$B$6:$AL$2097,27,0)="Yes","3"," ")</f>
        <v>3</v>
      </c>
      <c r="J1434" s="20" t="str">
        <f>IF(VLOOKUP(C1434,'Current OBD'!$B$6:$AL$2097,28,0)="Yes","4"," ")</f>
        <v>4</v>
      </c>
      <c r="K1434" s="20" t="str">
        <f>IF(VLOOKUP(C1434,'Current OBD'!$B$6:$AL$2097,29,0)="Yes","5"," ")</f>
        <v>5</v>
      </c>
      <c r="L1434" s="20" t="str">
        <f>IF(VLOOKUP(C1434,'Current OBD'!$B$6:$AL$2097,30,0)="Yes","6"," ")</f>
        <v xml:space="preserve"> </v>
      </c>
      <c r="M1434" s="20" t="str">
        <f>IF(VLOOKUP(C1434,'Current OBD'!$B$6:$AL$2097,31,0)="Yes","7"," ")</f>
        <v xml:space="preserve"> </v>
      </c>
      <c r="N1434" s="20" t="str">
        <f>IF(VLOOKUP(C1434,'Current OBD'!$B$6:$AL$2097,32,0)="Yes","8"," ")</f>
        <v xml:space="preserve"> </v>
      </c>
      <c r="O1434" s="20" t="str">
        <f>IF(VLOOKUP(C1434,'Current OBD'!$B$6:$AL$2097,33,0)="Yes","9"," ")</f>
        <v xml:space="preserve"> </v>
      </c>
      <c r="P1434" s="20" t="str">
        <f>IF(VLOOKUP(C1434,'Current OBD'!$B$6:$AL$2097,34,0)="Yes","10"," ")</f>
        <v xml:space="preserve"> </v>
      </c>
      <c r="Q1434" s="20" t="str">
        <f>IF(VLOOKUP(C1434,'Current OBD'!$B$6:$AL$2097,35,0)="Yes","11"," ")</f>
        <v xml:space="preserve"> </v>
      </c>
      <c r="R1434" s="20" t="str">
        <f>IF(VLOOKUP(C1434,'Current OBD'!$B$6:$AL$2097,36,0)="Yes","12"," ")</f>
        <v xml:space="preserve"> </v>
      </c>
      <c r="S1434" s="44">
        <v>254</v>
      </c>
      <c r="T1434" s="44">
        <v>0</v>
      </c>
      <c r="U1434" s="44">
        <v>398</v>
      </c>
      <c r="V1434" s="12">
        <f t="shared" si="129"/>
        <v>0.63819095477386933</v>
      </c>
      <c r="W1434" s="12">
        <f t="shared" si="130"/>
        <v>0</v>
      </c>
      <c r="X1434" s="12">
        <f t="shared" si="128"/>
        <v>0.63819095477386933</v>
      </c>
    </row>
    <row r="1435" spans="1:24">
      <c r="A1435" s="17" t="str">
        <f>VLOOKUP(C1435,'Current OBD'!$B$6:$K$2098,4,0)</f>
        <v>Pierce</v>
      </c>
      <c r="B1435" s="17" t="str">
        <f>VLOOKUP(C1435,'Current OBD'!$B$6:$K$2098,3,0)</f>
        <v>27-010</v>
      </c>
      <c r="C1435" s="18">
        <v>664012</v>
      </c>
      <c r="D1435" s="8" t="s">
        <v>4859</v>
      </c>
      <c r="E1435" s="20" t="str">
        <f>IF(VLOOKUP(C1435,'Current OBD'!$B$6:$AL$2097,23,0)="Yes","PK"," ")</f>
        <v xml:space="preserve"> </v>
      </c>
      <c r="F1435" s="20" t="str">
        <f>IF(VLOOKUP(C1435,'Current OBD'!$B$6:$AL$2097,24,0)="Yes","K"," ")</f>
        <v xml:space="preserve"> </v>
      </c>
      <c r="G1435" s="20" t="str">
        <f>IF(VLOOKUP(C1435,'Current OBD'!$B$6:$AL$2097,25,0)="Yes","1"," ")</f>
        <v xml:space="preserve"> </v>
      </c>
      <c r="H1435" s="20" t="str">
        <f>IF(VLOOKUP(C1435,'Current OBD'!$B$6:$AL$2097,26,0)="Yes","2"," ")</f>
        <v xml:space="preserve"> </v>
      </c>
      <c r="I1435" s="20" t="str">
        <f>IF(VLOOKUP(C1435,'Current OBD'!$B$6:$AL$2097,27,0)="Yes","3"," ")</f>
        <v xml:space="preserve"> </v>
      </c>
      <c r="J1435" s="20" t="str">
        <f>IF(VLOOKUP(C1435,'Current OBD'!$B$6:$AL$2097,28,0)="Yes","4"," ")</f>
        <v xml:space="preserve"> </v>
      </c>
      <c r="K1435" s="20" t="str">
        <f>IF(VLOOKUP(C1435,'Current OBD'!$B$6:$AL$2097,29,0)="Yes","5"," ")</f>
        <v xml:space="preserve"> </v>
      </c>
      <c r="L1435" s="20" t="str">
        <f>IF(VLOOKUP(C1435,'Current OBD'!$B$6:$AL$2097,30,0)="Yes","6"," ")</f>
        <v xml:space="preserve"> </v>
      </c>
      <c r="M1435" s="20" t="str">
        <f>IF(VLOOKUP(C1435,'Current OBD'!$B$6:$AL$2097,31,0)="Yes","7"," ")</f>
        <v xml:space="preserve"> </v>
      </c>
      <c r="N1435" s="20" t="str">
        <f>IF(VLOOKUP(C1435,'Current OBD'!$B$6:$AL$2097,32,0)="Yes","8"," ")</f>
        <v xml:space="preserve"> </v>
      </c>
      <c r="O1435" s="20" t="str">
        <f>IF(VLOOKUP(C1435,'Current OBD'!$B$6:$AL$2097,33,0)="Yes","9"," ")</f>
        <v>9</v>
      </c>
      <c r="P1435" s="20" t="str">
        <f>IF(VLOOKUP(C1435,'Current OBD'!$B$6:$AL$2097,34,0)="Yes","10"," ")</f>
        <v>10</v>
      </c>
      <c r="Q1435" s="20" t="str">
        <f>IF(VLOOKUP(C1435,'Current OBD'!$B$6:$AL$2097,35,0)="Yes","11"," ")</f>
        <v>11</v>
      </c>
      <c r="R1435" s="20" t="str">
        <f>IF(VLOOKUP(C1435,'Current OBD'!$B$6:$AL$2097,36,0)="Yes","12"," ")</f>
        <v>12</v>
      </c>
      <c r="S1435" s="44">
        <v>122</v>
      </c>
      <c r="T1435" s="44">
        <v>0</v>
      </c>
      <c r="U1435" s="44">
        <v>122</v>
      </c>
      <c r="V1435" s="12">
        <f t="shared" si="129"/>
        <v>1</v>
      </c>
      <c r="W1435" s="12">
        <f t="shared" si="130"/>
        <v>0</v>
      </c>
      <c r="X1435" s="12">
        <f t="shared" si="128"/>
        <v>1</v>
      </c>
    </row>
    <row r="1436" spans="1:24">
      <c r="A1436" s="17" t="str">
        <f>VLOOKUP(C1436,'Current OBD'!$B$6:$K$2098,4,0)</f>
        <v>Pierce</v>
      </c>
      <c r="B1436" s="17" t="str">
        <f>VLOOKUP(C1436,'Current OBD'!$B$6:$K$2098,3,0)</f>
        <v>27-010</v>
      </c>
      <c r="C1436" s="18">
        <v>683705</v>
      </c>
      <c r="D1436" s="8" t="s">
        <v>4861</v>
      </c>
      <c r="E1436" s="20" t="str">
        <f>IF(VLOOKUP(C1436,'Current OBD'!$B$6:$AL$2097,23,0)="Yes","PK"," ")</f>
        <v xml:space="preserve"> </v>
      </c>
      <c r="F1436" s="20" t="str">
        <f>IF(VLOOKUP(C1436,'Current OBD'!$B$6:$AL$2097,24,0)="Yes","K"," ")</f>
        <v xml:space="preserve"> </v>
      </c>
      <c r="G1436" s="20" t="str">
        <f>IF(VLOOKUP(C1436,'Current OBD'!$B$6:$AL$2097,25,0)="Yes","1"," ")</f>
        <v xml:space="preserve"> </v>
      </c>
      <c r="H1436" s="20" t="str">
        <f>IF(VLOOKUP(C1436,'Current OBD'!$B$6:$AL$2097,26,0)="Yes","2"," ")</f>
        <v xml:space="preserve"> </v>
      </c>
      <c r="I1436" s="20" t="str">
        <f>IF(VLOOKUP(C1436,'Current OBD'!$B$6:$AL$2097,27,0)="Yes","3"," ")</f>
        <v xml:space="preserve"> </v>
      </c>
      <c r="J1436" s="20" t="str">
        <f>IF(VLOOKUP(C1436,'Current OBD'!$B$6:$AL$2097,28,0)="Yes","4"," ")</f>
        <v xml:space="preserve"> </v>
      </c>
      <c r="K1436" s="20" t="str">
        <f>IF(VLOOKUP(C1436,'Current OBD'!$B$6:$AL$2097,29,0)="Yes","5"," ")</f>
        <v xml:space="preserve"> </v>
      </c>
      <c r="L1436" s="20" t="str">
        <f>IF(VLOOKUP(C1436,'Current OBD'!$B$6:$AL$2097,30,0)="Yes","6"," ")</f>
        <v>6</v>
      </c>
      <c r="M1436" s="20" t="str">
        <f>IF(VLOOKUP(C1436,'Current OBD'!$B$6:$AL$2097,31,0)="Yes","7"," ")</f>
        <v>7</v>
      </c>
      <c r="N1436" s="20" t="str">
        <f>IF(VLOOKUP(C1436,'Current OBD'!$B$6:$AL$2097,32,0)="Yes","8"," ")</f>
        <v>8</v>
      </c>
      <c r="O1436" s="20" t="str">
        <f>IF(VLOOKUP(C1436,'Current OBD'!$B$6:$AL$2097,33,0)="Yes","9"," ")</f>
        <v>9</v>
      </c>
      <c r="P1436" s="20" t="str">
        <f>IF(VLOOKUP(C1436,'Current OBD'!$B$6:$AL$2097,34,0)="Yes","10"," ")</f>
        <v>10</v>
      </c>
      <c r="Q1436" s="20" t="str">
        <f>IF(VLOOKUP(C1436,'Current OBD'!$B$6:$AL$2097,35,0)="Yes","11"," ")</f>
        <v>11</v>
      </c>
      <c r="R1436" s="20" t="str">
        <f>IF(VLOOKUP(C1436,'Current OBD'!$B$6:$AL$2097,36,0)="Yes","12"," ")</f>
        <v>12</v>
      </c>
      <c r="S1436" s="44">
        <v>18</v>
      </c>
      <c r="T1436" s="44">
        <v>0</v>
      </c>
      <c r="U1436" s="44">
        <v>24</v>
      </c>
      <c r="V1436" s="12">
        <f t="shared" si="129"/>
        <v>0.75</v>
      </c>
      <c r="W1436" s="12">
        <f t="shared" si="130"/>
        <v>0</v>
      </c>
      <c r="X1436" s="12">
        <f t="shared" si="128"/>
        <v>0.75</v>
      </c>
    </row>
    <row r="1437" spans="1:24">
      <c r="A1437" s="17" t="str">
        <f>VLOOKUP(C1437,'Current OBD'!$B$6:$K$2098,4,0)</f>
        <v>Pierce</v>
      </c>
      <c r="B1437" s="17" t="str">
        <f>VLOOKUP(C1437,'Current OBD'!$B$6:$K$2098,3,0)</f>
        <v>27-010</v>
      </c>
      <c r="C1437" s="18">
        <v>664361</v>
      </c>
      <c r="D1437" s="8" t="s">
        <v>4863</v>
      </c>
      <c r="E1437" s="20" t="str">
        <f>IF(VLOOKUP(C1437,'Current OBD'!$B$6:$AL$2097,23,0)="Yes","PK"," ")</f>
        <v>PK</v>
      </c>
      <c r="F1437" s="20" t="str">
        <f>IF(VLOOKUP(C1437,'Current OBD'!$B$6:$AL$2097,24,0)="Yes","K"," ")</f>
        <v>K</v>
      </c>
      <c r="G1437" s="20" t="str">
        <f>IF(VLOOKUP(C1437,'Current OBD'!$B$6:$AL$2097,25,0)="Yes","1"," ")</f>
        <v>1</v>
      </c>
      <c r="H1437" s="20" t="str">
        <f>IF(VLOOKUP(C1437,'Current OBD'!$B$6:$AL$2097,26,0)="Yes","2"," ")</f>
        <v>2</v>
      </c>
      <c r="I1437" s="20" t="str">
        <f>IF(VLOOKUP(C1437,'Current OBD'!$B$6:$AL$2097,27,0)="Yes","3"," ")</f>
        <v>3</v>
      </c>
      <c r="J1437" s="20" t="str">
        <f>IF(VLOOKUP(C1437,'Current OBD'!$B$6:$AL$2097,28,0)="Yes","4"," ")</f>
        <v>4</v>
      </c>
      <c r="K1437" s="20" t="str">
        <f>IF(VLOOKUP(C1437,'Current OBD'!$B$6:$AL$2097,29,0)="Yes","5"," ")</f>
        <v>5</v>
      </c>
      <c r="L1437" s="20" t="str">
        <f>IF(VLOOKUP(C1437,'Current OBD'!$B$6:$AL$2097,30,0)="Yes","6"," ")</f>
        <v xml:space="preserve"> </v>
      </c>
      <c r="M1437" s="20" t="str">
        <f>IF(VLOOKUP(C1437,'Current OBD'!$B$6:$AL$2097,31,0)="Yes","7"," ")</f>
        <v xml:space="preserve"> </v>
      </c>
      <c r="N1437" s="20" t="str">
        <f>IF(VLOOKUP(C1437,'Current OBD'!$B$6:$AL$2097,32,0)="Yes","8"," ")</f>
        <v xml:space="preserve"> </v>
      </c>
      <c r="O1437" s="20" t="str">
        <f>IF(VLOOKUP(C1437,'Current OBD'!$B$6:$AL$2097,33,0)="Yes","9"," ")</f>
        <v xml:space="preserve"> </v>
      </c>
      <c r="P1437" s="20" t="str">
        <f>IF(VLOOKUP(C1437,'Current OBD'!$B$6:$AL$2097,34,0)="Yes","10"," ")</f>
        <v xml:space="preserve"> </v>
      </c>
      <c r="Q1437" s="20" t="str">
        <f>IF(VLOOKUP(C1437,'Current OBD'!$B$6:$AL$2097,35,0)="Yes","11"," ")</f>
        <v xml:space="preserve"> </v>
      </c>
      <c r="R1437" s="20" t="str">
        <f>IF(VLOOKUP(C1437,'Current OBD'!$B$6:$AL$2097,36,0)="Yes","12"," ")</f>
        <v xml:space="preserve"> </v>
      </c>
      <c r="S1437" s="44">
        <v>108</v>
      </c>
      <c r="T1437" s="44">
        <v>0</v>
      </c>
      <c r="U1437" s="44">
        <v>298</v>
      </c>
      <c r="V1437" s="12">
        <f t="shared" si="129"/>
        <v>0.36241610738255031</v>
      </c>
      <c r="W1437" s="12">
        <f t="shared" si="130"/>
        <v>0</v>
      </c>
      <c r="X1437" s="12">
        <f t="shared" si="128"/>
        <v>0.36241610738255031</v>
      </c>
    </row>
    <row r="1438" spans="1:24">
      <c r="A1438" s="17" t="str">
        <f>VLOOKUP(C1438,'Current OBD'!$B$6:$K$2098,4,0)</f>
        <v>Pierce</v>
      </c>
      <c r="B1438" s="17" t="str">
        <f>VLOOKUP(C1438,'Current OBD'!$B$6:$K$2098,3,0)</f>
        <v>27-010</v>
      </c>
      <c r="C1438" s="18">
        <v>661904</v>
      </c>
      <c r="D1438" s="8" t="s">
        <v>4865</v>
      </c>
      <c r="E1438" s="20" t="str">
        <f>IF(VLOOKUP(C1438,'Current OBD'!$B$6:$AL$2097,23,0)="Yes","PK"," ")</f>
        <v>PK</v>
      </c>
      <c r="F1438" s="20" t="str">
        <f>IF(VLOOKUP(C1438,'Current OBD'!$B$6:$AL$2097,24,0)="Yes","K"," ")</f>
        <v>K</v>
      </c>
      <c r="G1438" s="20" t="str">
        <f>IF(VLOOKUP(C1438,'Current OBD'!$B$6:$AL$2097,25,0)="Yes","1"," ")</f>
        <v>1</v>
      </c>
      <c r="H1438" s="20" t="str">
        <f>IF(VLOOKUP(C1438,'Current OBD'!$B$6:$AL$2097,26,0)="Yes","2"," ")</f>
        <v>2</v>
      </c>
      <c r="I1438" s="20" t="str">
        <f>IF(VLOOKUP(C1438,'Current OBD'!$B$6:$AL$2097,27,0)="Yes","3"," ")</f>
        <v>3</v>
      </c>
      <c r="J1438" s="20" t="str">
        <f>IF(VLOOKUP(C1438,'Current OBD'!$B$6:$AL$2097,28,0)="Yes","4"," ")</f>
        <v>4</v>
      </c>
      <c r="K1438" s="20" t="str">
        <f>IF(VLOOKUP(C1438,'Current OBD'!$B$6:$AL$2097,29,0)="Yes","5"," ")</f>
        <v>5</v>
      </c>
      <c r="L1438" s="20" t="str">
        <f>IF(VLOOKUP(C1438,'Current OBD'!$B$6:$AL$2097,30,0)="Yes","6"," ")</f>
        <v xml:space="preserve"> </v>
      </c>
      <c r="M1438" s="20" t="str">
        <f>IF(VLOOKUP(C1438,'Current OBD'!$B$6:$AL$2097,31,0)="Yes","7"," ")</f>
        <v xml:space="preserve"> </v>
      </c>
      <c r="N1438" s="20" t="str">
        <f>IF(VLOOKUP(C1438,'Current OBD'!$B$6:$AL$2097,32,0)="Yes","8"," ")</f>
        <v xml:space="preserve"> </v>
      </c>
      <c r="O1438" s="20" t="str">
        <f>IF(VLOOKUP(C1438,'Current OBD'!$B$6:$AL$2097,33,0)="Yes","9"," ")</f>
        <v xml:space="preserve"> </v>
      </c>
      <c r="P1438" s="20" t="str">
        <f>IF(VLOOKUP(C1438,'Current OBD'!$B$6:$AL$2097,34,0)="Yes","10"," ")</f>
        <v xml:space="preserve"> </v>
      </c>
      <c r="Q1438" s="20" t="str">
        <f>IF(VLOOKUP(C1438,'Current OBD'!$B$6:$AL$2097,35,0)="Yes","11"," ")</f>
        <v xml:space="preserve"> </v>
      </c>
      <c r="R1438" s="20" t="str">
        <f>IF(VLOOKUP(C1438,'Current OBD'!$B$6:$AL$2097,36,0)="Yes","12"," ")</f>
        <v xml:space="preserve"> </v>
      </c>
      <c r="S1438" s="44">
        <v>364</v>
      </c>
      <c r="T1438" s="44">
        <v>0</v>
      </c>
      <c r="U1438" s="44">
        <v>364</v>
      </c>
      <c r="V1438" s="12">
        <f t="shared" si="129"/>
        <v>1</v>
      </c>
      <c r="W1438" s="12">
        <f t="shared" si="130"/>
        <v>0</v>
      </c>
      <c r="X1438" s="12">
        <f t="shared" si="128"/>
        <v>1</v>
      </c>
    </row>
    <row r="1439" spans="1:24">
      <c r="A1439" s="17" t="str">
        <f>VLOOKUP(C1439,'Current OBD'!$B$6:$K$2098,4,0)</f>
        <v>Pierce</v>
      </c>
      <c r="B1439" s="17" t="str">
        <f>VLOOKUP(C1439,'Current OBD'!$B$6:$K$2098,3,0)</f>
        <v>27-010</v>
      </c>
      <c r="C1439" s="18">
        <v>661906</v>
      </c>
      <c r="D1439" s="8" t="s">
        <v>3310</v>
      </c>
      <c r="E1439" s="20" t="str">
        <f>IF(VLOOKUP(C1439,'Current OBD'!$B$6:$AL$2097,23,0)="Yes","PK"," ")</f>
        <v>PK</v>
      </c>
      <c r="F1439" s="20" t="str">
        <f>IF(VLOOKUP(C1439,'Current OBD'!$B$6:$AL$2097,24,0)="Yes","K"," ")</f>
        <v>K</v>
      </c>
      <c r="G1439" s="20" t="str">
        <f>IF(VLOOKUP(C1439,'Current OBD'!$B$6:$AL$2097,25,0)="Yes","1"," ")</f>
        <v>1</v>
      </c>
      <c r="H1439" s="20" t="str">
        <f>IF(VLOOKUP(C1439,'Current OBD'!$B$6:$AL$2097,26,0)="Yes","2"," ")</f>
        <v>2</v>
      </c>
      <c r="I1439" s="20" t="str">
        <f>IF(VLOOKUP(C1439,'Current OBD'!$B$6:$AL$2097,27,0)="Yes","3"," ")</f>
        <v>3</v>
      </c>
      <c r="J1439" s="20" t="str">
        <f>IF(VLOOKUP(C1439,'Current OBD'!$B$6:$AL$2097,28,0)="Yes","4"," ")</f>
        <v>4</v>
      </c>
      <c r="K1439" s="20" t="str">
        <f>IF(VLOOKUP(C1439,'Current OBD'!$B$6:$AL$2097,29,0)="Yes","5"," ")</f>
        <v>5</v>
      </c>
      <c r="L1439" s="20" t="str">
        <f>IF(VLOOKUP(C1439,'Current OBD'!$B$6:$AL$2097,30,0)="Yes","6"," ")</f>
        <v xml:space="preserve"> </v>
      </c>
      <c r="M1439" s="20" t="str">
        <f>IF(VLOOKUP(C1439,'Current OBD'!$B$6:$AL$2097,31,0)="Yes","7"," ")</f>
        <v xml:space="preserve"> </v>
      </c>
      <c r="N1439" s="20" t="str">
        <f>IF(VLOOKUP(C1439,'Current OBD'!$B$6:$AL$2097,32,0)="Yes","8"," ")</f>
        <v xml:space="preserve"> </v>
      </c>
      <c r="O1439" s="20" t="str">
        <f>IF(VLOOKUP(C1439,'Current OBD'!$B$6:$AL$2097,33,0)="Yes","9"," ")</f>
        <v xml:space="preserve"> </v>
      </c>
      <c r="P1439" s="20" t="str">
        <f>IF(VLOOKUP(C1439,'Current OBD'!$B$6:$AL$2097,34,0)="Yes","10"," ")</f>
        <v xml:space="preserve"> </v>
      </c>
      <c r="Q1439" s="20" t="str">
        <f>IF(VLOOKUP(C1439,'Current OBD'!$B$6:$AL$2097,35,0)="Yes","11"," ")</f>
        <v xml:space="preserve"> </v>
      </c>
      <c r="R1439" s="20" t="str">
        <f>IF(VLOOKUP(C1439,'Current OBD'!$B$6:$AL$2097,36,0)="Yes","12"," ")</f>
        <v xml:space="preserve"> </v>
      </c>
      <c r="S1439" s="44">
        <v>255</v>
      </c>
      <c r="T1439" s="44">
        <v>0</v>
      </c>
      <c r="U1439" s="44">
        <v>255</v>
      </c>
      <c r="V1439" s="12">
        <f t="shared" si="129"/>
        <v>1</v>
      </c>
      <c r="W1439" s="12">
        <f t="shared" si="130"/>
        <v>0</v>
      </c>
      <c r="X1439" s="12">
        <f t="shared" si="128"/>
        <v>1</v>
      </c>
    </row>
    <row r="1440" spans="1:24">
      <c r="A1440" s="17" t="str">
        <f>VLOOKUP(C1440,'Current OBD'!$B$6:$K$2098,4,0)</f>
        <v>Pierce</v>
      </c>
      <c r="B1440" s="17" t="str">
        <f>VLOOKUP(C1440,'Current OBD'!$B$6:$K$2098,3,0)</f>
        <v>27-010</v>
      </c>
      <c r="C1440" s="18">
        <v>679017</v>
      </c>
      <c r="D1440" s="8" t="s">
        <v>4868</v>
      </c>
      <c r="E1440" s="20" t="str">
        <f>IF(VLOOKUP(C1440,'Current OBD'!$B$6:$AL$2097,23,0)="Yes","PK"," ")</f>
        <v xml:space="preserve"> </v>
      </c>
      <c r="F1440" s="20" t="str">
        <f>IF(VLOOKUP(C1440,'Current OBD'!$B$6:$AL$2097,24,0)="Yes","K"," ")</f>
        <v xml:space="preserve"> </v>
      </c>
      <c r="G1440" s="20" t="str">
        <f>IF(VLOOKUP(C1440,'Current OBD'!$B$6:$AL$2097,25,0)="Yes","1"," ")</f>
        <v xml:space="preserve"> </v>
      </c>
      <c r="H1440" s="20" t="str">
        <f>IF(VLOOKUP(C1440,'Current OBD'!$B$6:$AL$2097,26,0)="Yes","2"," ")</f>
        <v xml:space="preserve"> </v>
      </c>
      <c r="I1440" s="20" t="str">
        <f>IF(VLOOKUP(C1440,'Current OBD'!$B$6:$AL$2097,27,0)="Yes","3"," ")</f>
        <v xml:space="preserve"> </v>
      </c>
      <c r="J1440" s="20" t="str">
        <f>IF(VLOOKUP(C1440,'Current OBD'!$B$6:$AL$2097,28,0)="Yes","4"," ")</f>
        <v xml:space="preserve"> </v>
      </c>
      <c r="K1440" s="20" t="str">
        <f>IF(VLOOKUP(C1440,'Current OBD'!$B$6:$AL$2097,29,0)="Yes","5"," ")</f>
        <v xml:space="preserve"> </v>
      </c>
      <c r="L1440" s="20" t="str">
        <f>IF(VLOOKUP(C1440,'Current OBD'!$B$6:$AL$2097,30,0)="Yes","6"," ")</f>
        <v xml:space="preserve"> </v>
      </c>
      <c r="M1440" s="20" t="str">
        <f>IF(VLOOKUP(C1440,'Current OBD'!$B$6:$AL$2097,31,0)="Yes","7"," ")</f>
        <v xml:space="preserve"> </v>
      </c>
      <c r="N1440" s="20" t="str">
        <f>IF(VLOOKUP(C1440,'Current OBD'!$B$6:$AL$2097,32,0)="Yes","8"," ")</f>
        <v xml:space="preserve"> </v>
      </c>
      <c r="O1440" s="20" t="str">
        <f>IF(VLOOKUP(C1440,'Current OBD'!$B$6:$AL$2097,33,0)="Yes","9"," ")</f>
        <v>9</v>
      </c>
      <c r="P1440" s="20" t="str">
        <f>IF(VLOOKUP(C1440,'Current OBD'!$B$6:$AL$2097,34,0)="Yes","10"," ")</f>
        <v>10</v>
      </c>
      <c r="Q1440" s="20" t="str">
        <f>IF(VLOOKUP(C1440,'Current OBD'!$B$6:$AL$2097,35,0)="Yes","11"," ")</f>
        <v>11</v>
      </c>
      <c r="R1440" s="20" t="str">
        <f>IF(VLOOKUP(C1440,'Current OBD'!$B$6:$AL$2097,36,0)="Yes","12"," ")</f>
        <v>12</v>
      </c>
      <c r="S1440" s="44">
        <v>273</v>
      </c>
      <c r="T1440" s="44">
        <v>0</v>
      </c>
      <c r="U1440" s="44">
        <v>648</v>
      </c>
      <c r="V1440" s="12">
        <f t="shared" si="129"/>
        <v>0.42129629629629628</v>
      </c>
      <c r="W1440" s="12">
        <f t="shared" si="130"/>
        <v>0</v>
      </c>
      <c r="X1440" s="12">
        <f t="shared" si="128"/>
        <v>0.42129629629629628</v>
      </c>
    </row>
    <row r="1441" spans="1:24">
      <c r="A1441" s="17" t="str">
        <f>VLOOKUP(C1441,'Current OBD'!$B$6:$K$2098,4,0)</f>
        <v>Pierce</v>
      </c>
      <c r="B1441" s="17" t="str">
        <f>VLOOKUP(C1441,'Current OBD'!$B$6:$K$2098,3,0)</f>
        <v>27-010</v>
      </c>
      <c r="C1441" s="18">
        <v>679037</v>
      </c>
      <c r="D1441" s="8" t="s">
        <v>4870</v>
      </c>
      <c r="E1441" s="20" t="str">
        <f>IF(VLOOKUP(C1441,'Current OBD'!$B$6:$AL$2097,23,0)="Yes","PK"," ")</f>
        <v xml:space="preserve"> </v>
      </c>
      <c r="F1441" s="20" t="str">
        <f>IF(VLOOKUP(C1441,'Current OBD'!$B$6:$AL$2097,24,0)="Yes","K"," ")</f>
        <v xml:space="preserve"> </v>
      </c>
      <c r="G1441" s="20" t="str">
        <f>IF(VLOOKUP(C1441,'Current OBD'!$B$6:$AL$2097,25,0)="Yes","1"," ")</f>
        <v xml:space="preserve"> </v>
      </c>
      <c r="H1441" s="20" t="str">
        <f>IF(VLOOKUP(C1441,'Current OBD'!$B$6:$AL$2097,26,0)="Yes","2"," ")</f>
        <v xml:space="preserve"> </v>
      </c>
      <c r="I1441" s="20" t="str">
        <f>IF(VLOOKUP(C1441,'Current OBD'!$B$6:$AL$2097,27,0)="Yes","3"," ")</f>
        <v xml:space="preserve"> </v>
      </c>
      <c r="J1441" s="20" t="str">
        <f>IF(VLOOKUP(C1441,'Current OBD'!$B$6:$AL$2097,28,0)="Yes","4"," ")</f>
        <v xml:space="preserve"> </v>
      </c>
      <c r="K1441" s="20" t="str">
        <f>IF(VLOOKUP(C1441,'Current OBD'!$B$6:$AL$2097,29,0)="Yes","5"," ")</f>
        <v xml:space="preserve"> </v>
      </c>
      <c r="L1441" s="20" t="str">
        <f>IF(VLOOKUP(C1441,'Current OBD'!$B$6:$AL$2097,30,0)="Yes","6"," ")</f>
        <v xml:space="preserve"> </v>
      </c>
      <c r="M1441" s="20" t="str">
        <f>IF(VLOOKUP(C1441,'Current OBD'!$B$6:$AL$2097,31,0)="Yes","7"," ")</f>
        <v xml:space="preserve"> </v>
      </c>
      <c r="N1441" s="20" t="str">
        <f>IF(VLOOKUP(C1441,'Current OBD'!$B$6:$AL$2097,32,0)="Yes","8"," ")</f>
        <v xml:space="preserve"> </v>
      </c>
      <c r="O1441" s="20" t="str">
        <f>IF(VLOOKUP(C1441,'Current OBD'!$B$6:$AL$2097,33,0)="Yes","9"," ")</f>
        <v>9</v>
      </c>
      <c r="P1441" s="20" t="str">
        <f>IF(VLOOKUP(C1441,'Current OBD'!$B$6:$AL$2097,34,0)="Yes","10"," ")</f>
        <v>10</v>
      </c>
      <c r="Q1441" s="20" t="str">
        <f>IF(VLOOKUP(C1441,'Current OBD'!$B$6:$AL$2097,35,0)="Yes","11"," ")</f>
        <v>11</v>
      </c>
      <c r="R1441" s="20" t="str">
        <f>IF(VLOOKUP(C1441,'Current OBD'!$B$6:$AL$2097,36,0)="Yes","12"," ")</f>
        <v>12</v>
      </c>
      <c r="S1441" s="44">
        <v>256</v>
      </c>
      <c r="T1441" s="44">
        <v>0</v>
      </c>
      <c r="U1441" s="44">
        <v>605</v>
      </c>
      <c r="V1441" s="12">
        <f t="shared" si="129"/>
        <v>0.42314049586776858</v>
      </c>
      <c r="W1441" s="12">
        <f t="shared" si="130"/>
        <v>0</v>
      </c>
      <c r="X1441" s="12">
        <f t="shared" si="128"/>
        <v>0.42314049586776858</v>
      </c>
    </row>
    <row r="1442" spans="1:24">
      <c r="A1442" s="17" t="str">
        <f>VLOOKUP(C1442,'Current OBD'!$B$6:$K$2098,4,0)</f>
        <v>Pierce</v>
      </c>
      <c r="B1442" s="17" t="str">
        <f>VLOOKUP(C1442,'Current OBD'!$B$6:$K$2098,3,0)</f>
        <v>27-010</v>
      </c>
      <c r="C1442" s="18">
        <v>661908</v>
      </c>
      <c r="D1442" s="8" t="s">
        <v>4872</v>
      </c>
      <c r="E1442" s="20" t="str">
        <f>IF(VLOOKUP(C1442,'Current OBD'!$B$6:$AL$2097,23,0)="Yes","PK"," ")</f>
        <v>PK</v>
      </c>
      <c r="F1442" s="20" t="str">
        <f>IF(VLOOKUP(C1442,'Current OBD'!$B$6:$AL$2097,24,0)="Yes","K"," ")</f>
        <v>K</v>
      </c>
      <c r="G1442" s="20" t="str">
        <f>IF(VLOOKUP(C1442,'Current OBD'!$B$6:$AL$2097,25,0)="Yes","1"," ")</f>
        <v>1</v>
      </c>
      <c r="H1442" s="20" t="str">
        <f>IF(VLOOKUP(C1442,'Current OBD'!$B$6:$AL$2097,26,0)="Yes","2"," ")</f>
        <v>2</v>
      </c>
      <c r="I1442" s="20" t="str">
        <f>IF(VLOOKUP(C1442,'Current OBD'!$B$6:$AL$2097,27,0)="Yes","3"," ")</f>
        <v>3</v>
      </c>
      <c r="J1442" s="20" t="str">
        <f>IF(VLOOKUP(C1442,'Current OBD'!$B$6:$AL$2097,28,0)="Yes","4"," ")</f>
        <v>4</v>
      </c>
      <c r="K1442" s="20" t="str">
        <f>IF(VLOOKUP(C1442,'Current OBD'!$B$6:$AL$2097,29,0)="Yes","5"," ")</f>
        <v>5</v>
      </c>
      <c r="L1442" s="20" t="str">
        <f>IF(VLOOKUP(C1442,'Current OBD'!$B$6:$AL$2097,30,0)="Yes","6"," ")</f>
        <v xml:space="preserve"> </v>
      </c>
      <c r="M1442" s="20" t="str">
        <f>IF(VLOOKUP(C1442,'Current OBD'!$B$6:$AL$2097,31,0)="Yes","7"," ")</f>
        <v xml:space="preserve"> </v>
      </c>
      <c r="N1442" s="20" t="str">
        <f>IF(VLOOKUP(C1442,'Current OBD'!$B$6:$AL$2097,32,0)="Yes","8"," ")</f>
        <v xml:space="preserve"> </v>
      </c>
      <c r="O1442" s="20" t="str">
        <f>IF(VLOOKUP(C1442,'Current OBD'!$B$6:$AL$2097,33,0)="Yes","9"," ")</f>
        <v xml:space="preserve"> </v>
      </c>
      <c r="P1442" s="20" t="str">
        <f>IF(VLOOKUP(C1442,'Current OBD'!$B$6:$AL$2097,34,0)="Yes","10"," ")</f>
        <v xml:space="preserve"> </v>
      </c>
      <c r="Q1442" s="20" t="str">
        <f>IF(VLOOKUP(C1442,'Current OBD'!$B$6:$AL$2097,35,0)="Yes","11"," ")</f>
        <v xml:space="preserve"> </v>
      </c>
      <c r="R1442" s="20" t="str">
        <f>IF(VLOOKUP(C1442,'Current OBD'!$B$6:$AL$2097,36,0)="Yes","12"," ")</f>
        <v xml:space="preserve"> </v>
      </c>
      <c r="S1442" s="44">
        <v>453</v>
      </c>
      <c r="T1442" s="44">
        <v>0</v>
      </c>
      <c r="U1442" s="44">
        <v>491</v>
      </c>
      <c r="V1442" s="12">
        <f t="shared" si="129"/>
        <v>0.92260692464358451</v>
      </c>
      <c r="W1442" s="12">
        <f t="shared" si="130"/>
        <v>0</v>
      </c>
      <c r="X1442" s="12">
        <f t="shared" si="128"/>
        <v>0.92260692464358451</v>
      </c>
    </row>
    <row r="1443" spans="1:24">
      <c r="A1443" s="17" t="str">
        <f>VLOOKUP(C1443,'Current OBD'!$B$6:$K$2098,4,0)</f>
        <v>Pierce</v>
      </c>
      <c r="B1443" s="17" t="str">
        <f>VLOOKUP(C1443,'Current OBD'!$B$6:$K$2098,3,0)</f>
        <v>27-010</v>
      </c>
      <c r="C1443" s="18">
        <v>662313</v>
      </c>
      <c r="D1443" s="8" t="s">
        <v>4874</v>
      </c>
      <c r="E1443" s="20" t="str">
        <f>IF(VLOOKUP(C1443,'Current OBD'!$B$6:$AL$2097,23,0)="Yes","PK"," ")</f>
        <v xml:space="preserve"> </v>
      </c>
      <c r="F1443" s="20" t="str">
        <f>IF(VLOOKUP(C1443,'Current OBD'!$B$6:$AL$2097,24,0)="Yes","K"," ")</f>
        <v>K</v>
      </c>
      <c r="G1443" s="20" t="str">
        <f>IF(VLOOKUP(C1443,'Current OBD'!$B$6:$AL$2097,25,0)="Yes","1"," ")</f>
        <v>1</v>
      </c>
      <c r="H1443" s="20" t="str">
        <f>IF(VLOOKUP(C1443,'Current OBD'!$B$6:$AL$2097,26,0)="Yes","2"," ")</f>
        <v>2</v>
      </c>
      <c r="I1443" s="20" t="str">
        <f>IF(VLOOKUP(C1443,'Current OBD'!$B$6:$AL$2097,27,0)="Yes","3"," ")</f>
        <v>3</v>
      </c>
      <c r="J1443" s="20" t="str">
        <f>IF(VLOOKUP(C1443,'Current OBD'!$B$6:$AL$2097,28,0)="Yes","4"," ")</f>
        <v>4</v>
      </c>
      <c r="K1443" s="20" t="str">
        <f>IF(VLOOKUP(C1443,'Current OBD'!$B$6:$AL$2097,29,0)="Yes","5"," ")</f>
        <v>5</v>
      </c>
      <c r="L1443" s="20" t="str">
        <f>IF(VLOOKUP(C1443,'Current OBD'!$B$6:$AL$2097,30,0)="Yes","6"," ")</f>
        <v xml:space="preserve"> </v>
      </c>
      <c r="M1443" s="20" t="str">
        <f>IF(VLOOKUP(C1443,'Current OBD'!$B$6:$AL$2097,31,0)="Yes","7"," ")</f>
        <v xml:space="preserve"> </v>
      </c>
      <c r="N1443" s="20" t="str">
        <f>IF(VLOOKUP(C1443,'Current OBD'!$B$6:$AL$2097,32,0)="Yes","8"," ")</f>
        <v xml:space="preserve"> </v>
      </c>
      <c r="O1443" s="20" t="str">
        <f>IF(VLOOKUP(C1443,'Current OBD'!$B$6:$AL$2097,33,0)="Yes","9"," ")</f>
        <v xml:space="preserve"> </v>
      </c>
      <c r="P1443" s="20" t="str">
        <f>IF(VLOOKUP(C1443,'Current OBD'!$B$6:$AL$2097,34,0)="Yes","10"," ")</f>
        <v xml:space="preserve"> </v>
      </c>
      <c r="Q1443" s="20" t="str">
        <f>IF(VLOOKUP(C1443,'Current OBD'!$B$6:$AL$2097,35,0)="Yes","11"," ")</f>
        <v xml:space="preserve"> </v>
      </c>
      <c r="R1443" s="20" t="str">
        <f>IF(VLOOKUP(C1443,'Current OBD'!$B$6:$AL$2097,36,0)="Yes","12"," ")</f>
        <v xml:space="preserve"> </v>
      </c>
      <c r="S1443" s="44">
        <v>67</v>
      </c>
      <c r="T1443" s="44">
        <v>0</v>
      </c>
      <c r="U1443" s="44">
        <v>422</v>
      </c>
      <c r="V1443" s="12">
        <f t="shared" si="129"/>
        <v>0.15876777251184834</v>
      </c>
      <c r="W1443" s="12">
        <f t="shared" si="130"/>
        <v>0</v>
      </c>
      <c r="X1443" s="12">
        <f t="shared" si="128"/>
        <v>0.15876777251184834</v>
      </c>
    </row>
    <row r="1444" spans="1:24">
      <c r="A1444" s="17" t="str">
        <f>VLOOKUP(C1444,'Current OBD'!$B$6:$K$2098,4,0)</f>
        <v>Pierce</v>
      </c>
      <c r="B1444" s="17" t="str">
        <f>VLOOKUP(C1444,'Current OBD'!$B$6:$K$2098,3,0)</f>
        <v>27-010</v>
      </c>
      <c r="C1444" s="18">
        <v>664360</v>
      </c>
      <c r="D1444" s="8" t="s">
        <v>1629</v>
      </c>
      <c r="E1444" s="20" t="str">
        <f>IF(VLOOKUP(C1444,'Current OBD'!$B$6:$AL$2097,23,0)="Yes","PK"," ")</f>
        <v xml:space="preserve"> </v>
      </c>
      <c r="F1444" s="20" t="str">
        <f>IF(VLOOKUP(C1444,'Current OBD'!$B$6:$AL$2097,24,0)="Yes","K"," ")</f>
        <v>K</v>
      </c>
      <c r="G1444" s="20" t="str">
        <f>IF(VLOOKUP(C1444,'Current OBD'!$B$6:$AL$2097,25,0)="Yes","1"," ")</f>
        <v>1</v>
      </c>
      <c r="H1444" s="20" t="str">
        <f>IF(VLOOKUP(C1444,'Current OBD'!$B$6:$AL$2097,26,0)="Yes","2"," ")</f>
        <v>2</v>
      </c>
      <c r="I1444" s="20" t="str">
        <f>IF(VLOOKUP(C1444,'Current OBD'!$B$6:$AL$2097,27,0)="Yes","3"," ")</f>
        <v>3</v>
      </c>
      <c r="J1444" s="20" t="str">
        <f>IF(VLOOKUP(C1444,'Current OBD'!$B$6:$AL$2097,28,0)="Yes","4"," ")</f>
        <v>4</v>
      </c>
      <c r="K1444" s="20" t="str">
        <f>IF(VLOOKUP(C1444,'Current OBD'!$B$6:$AL$2097,29,0)="Yes","5"," ")</f>
        <v>5</v>
      </c>
      <c r="L1444" s="20" t="str">
        <f>IF(VLOOKUP(C1444,'Current OBD'!$B$6:$AL$2097,30,0)="Yes","6"," ")</f>
        <v xml:space="preserve"> </v>
      </c>
      <c r="M1444" s="20" t="str">
        <f>IF(VLOOKUP(C1444,'Current OBD'!$B$6:$AL$2097,31,0)="Yes","7"," ")</f>
        <v xml:space="preserve"> </v>
      </c>
      <c r="N1444" s="20" t="str">
        <f>IF(VLOOKUP(C1444,'Current OBD'!$B$6:$AL$2097,32,0)="Yes","8"," ")</f>
        <v xml:space="preserve"> </v>
      </c>
      <c r="O1444" s="20" t="str">
        <f>IF(VLOOKUP(C1444,'Current OBD'!$B$6:$AL$2097,33,0)="Yes","9"," ")</f>
        <v xml:space="preserve"> </v>
      </c>
      <c r="P1444" s="20" t="str">
        <f>IF(VLOOKUP(C1444,'Current OBD'!$B$6:$AL$2097,34,0)="Yes","10"," ")</f>
        <v xml:space="preserve"> </v>
      </c>
      <c r="Q1444" s="20" t="str">
        <f>IF(VLOOKUP(C1444,'Current OBD'!$B$6:$AL$2097,35,0)="Yes","11"," ")</f>
        <v xml:space="preserve"> </v>
      </c>
      <c r="R1444" s="20" t="str">
        <f>IF(VLOOKUP(C1444,'Current OBD'!$B$6:$AL$2097,36,0)="Yes","12"," ")</f>
        <v xml:space="preserve"> </v>
      </c>
      <c r="S1444" s="44">
        <v>292</v>
      </c>
      <c r="T1444" s="44">
        <v>0</v>
      </c>
      <c r="U1444" s="44">
        <v>376</v>
      </c>
      <c r="V1444" s="12">
        <f t="shared" si="129"/>
        <v>0.77659574468085102</v>
      </c>
      <c r="W1444" s="12">
        <f t="shared" si="130"/>
        <v>0</v>
      </c>
      <c r="X1444" s="12">
        <f t="shared" si="128"/>
        <v>0.77659574468085102</v>
      </c>
    </row>
    <row r="1445" spans="1:24">
      <c r="A1445" s="17" t="str">
        <f>VLOOKUP(C1445,'Current OBD'!$B$6:$K$2098,4,0)</f>
        <v>Pierce</v>
      </c>
      <c r="B1445" s="17" t="str">
        <f>VLOOKUP(C1445,'Current OBD'!$B$6:$K$2098,3,0)</f>
        <v>27-010</v>
      </c>
      <c r="C1445" s="18">
        <v>664278</v>
      </c>
      <c r="D1445" s="8" t="s">
        <v>4877</v>
      </c>
      <c r="E1445" s="20" t="str">
        <f>IF(VLOOKUP(C1445,'Current OBD'!$B$6:$AL$2097,23,0)="Yes","PK"," ")</f>
        <v xml:space="preserve"> </v>
      </c>
      <c r="F1445" s="20" t="str">
        <f>IF(VLOOKUP(C1445,'Current OBD'!$B$6:$AL$2097,24,0)="Yes","K"," ")</f>
        <v xml:space="preserve"> </v>
      </c>
      <c r="G1445" s="20" t="str">
        <f>IF(VLOOKUP(C1445,'Current OBD'!$B$6:$AL$2097,25,0)="Yes","1"," ")</f>
        <v xml:space="preserve"> </v>
      </c>
      <c r="H1445" s="20" t="str">
        <f>IF(VLOOKUP(C1445,'Current OBD'!$B$6:$AL$2097,26,0)="Yes","2"," ")</f>
        <v xml:space="preserve"> </v>
      </c>
      <c r="I1445" s="20" t="str">
        <f>IF(VLOOKUP(C1445,'Current OBD'!$B$6:$AL$2097,27,0)="Yes","3"," ")</f>
        <v xml:space="preserve"> </v>
      </c>
      <c r="J1445" s="20" t="str">
        <f>IF(VLOOKUP(C1445,'Current OBD'!$B$6:$AL$2097,28,0)="Yes","4"," ")</f>
        <v xml:space="preserve"> </v>
      </c>
      <c r="K1445" s="20" t="str">
        <f>IF(VLOOKUP(C1445,'Current OBD'!$B$6:$AL$2097,29,0)="Yes","5"," ")</f>
        <v xml:space="preserve"> </v>
      </c>
      <c r="L1445" s="20" t="str">
        <f>IF(VLOOKUP(C1445,'Current OBD'!$B$6:$AL$2097,30,0)="Yes","6"," ")</f>
        <v xml:space="preserve"> </v>
      </c>
      <c r="M1445" s="20" t="str">
        <f>IF(VLOOKUP(C1445,'Current OBD'!$B$6:$AL$2097,31,0)="Yes","7"," ")</f>
        <v xml:space="preserve"> </v>
      </c>
      <c r="N1445" s="20" t="str">
        <f>IF(VLOOKUP(C1445,'Current OBD'!$B$6:$AL$2097,32,0)="Yes","8"," ")</f>
        <v xml:space="preserve"> </v>
      </c>
      <c r="O1445" s="20" t="str">
        <f>IF(VLOOKUP(C1445,'Current OBD'!$B$6:$AL$2097,33,0)="Yes","9"," ")</f>
        <v>9</v>
      </c>
      <c r="P1445" s="20" t="str">
        <f>IF(VLOOKUP(C1445,'Current OBD'!$B$6:$AL$2097,34,0)="Yes","10"," ")</f>
        <v>10</v>
      </c>
      <c r="Q1445" s="20" t="str">
        <f>IF(VLOOKUP(C1445,'Current OBD'!$B$6:$AL$2097,35,0)="Yes","11"," ")</f>
        <v>11</v>
      </c>
      <c r="R1445" s="20" t="str">
        <f>IF(VLOOKUP(C1445,'Current OBD'!$B$6:$AL$2097,36,0)="Yes","12"," ")</f>
        <v>12</v>
      </c>
      <c r="S1445" s="44">
        <v>667</v>
      </c>
      <c r="T1445" s="44">
        <v>0</v>
      </c>
      <c r="U1445" s="44">
        <v>1635</v>
      </c>
      <c r="V1445" s="12">
        <f t="shared" si="129"/>
        <v>0.40795107033639144</v>
      </c>
      <c r="W1445" s="12">
        <f t="shared" si="130"/>
        <v>0</v>
      </c>
      <c r="X1445" s="12">
        <f t="shared" si="128"/>
        <v>0.40795107033639144</v>
      </c>
    </row>
    <row r="1446" spans="1:24">
      <c r="A1446" s="17" t="str">
        <f>VLOOKUP(C1446,'Current OBD'!$B$6:$K$2098,4,0)</f>
        <v>Pierce</v>
      </c>
      <c r="B1446" s="17" t="str">
        <f>VLOOKUP(C1446,'Current OBD'!$B$6:$K$2098,3,0)</f>
        <v>27-010</v>
      </c>
      <c r="C1446" s="18">
        <v>661910</v>
      </c>
      <c r="D1446" s="8" t="s">
        <v>4879</v>
      </c>
      <c r="E1446" s="20" t="str">
        <f>IF(VLOOKUP(C1446,'Current OBD'!$B$6:$AL$2097,23,0)="Yes","PK"," ")</f>
        <v>PK</v>
      </c>
      <c r="F1446" s="20" t="str">
        <f>IF(VLOOKUP(C1446,'Current OBD'!$B$6:$AL$2097,24,0)="Yes","K"," ")</f>
        <v>K</v>
      </c>
      <c r="G1446" s="20" t="str">
        <f>IF(VLOOKUP(C1446,'Current OBD'!$B$6:$AL$2097,25,0)="Yes","1"," ")</f>
        <v>1</v>
      </c>
      <c r="H1446" s="20" t="str">
        <f>IF(VLOOKUP(C1446,'Current OBD'!$B$6:$AL$2097,26,0)="Yes","2"," ")</f>
        <v>2</v>
      </c>
      <c r="I1446" s="20" t="str">
        <f>IF(VLOOKUP(C1446,'Current OBD'!$B$6:$AL$2097,27,0)="Yes","3"," ")</f>
        <v>3</v>
      </c>
      <c r="J1446" s="20" t="str">
        <f>IF(VLOOKUP(C1446,'Current OBD'!$B$6:$AL$2097,28,0)="Yes","4"," ")</f>
        <v>4</v>
      </c>
      <c r="K1446" s="20" t="str">
        <f>IF(VLOOKUP(C1446,'Current OBD'!$B$6:$AL$2097,29,0)="Yes","5"," ")</f>
        <v>5</v>
      </c>
      <c r="L1446" s="20" t="str">
        <f>IF(VLOOKUP(C1446,'Current OBD'!$B$6:$AL$2097,30,0)="Yes","6"," ")</f>
        <v xml:space="preserve"> </v>
      </c>
      <c r="M1446" s="20" t="str">
        <f>IF(VLOOKUP(C1446,'Current OBD'!$B$6:$AL$2097,31,0)="Yes","7"," ")</f>
        <v xml:space="preserve"> </v>
      </c>
      <c r="N1446" s="20" t="str">
        <f>IF(VLOOKUP(C1446,'Current OBD'!$B$6:$AL$2097,32,0)="Yes","8"," ")</f>
        <v xml:space="preserve"> </v>
      </c>
      <c r="O1446" s="20" t="str">
        <f>IF(VLOOKUP(C1446,'Current OBD'!$B$6:$AL$2097,33,0)="Yes","9"," ")</f>
        <v xml:space="preserve"> </v>
      </c>
      <c r="P1446" s="20" t="str">
        <f>IF(VLOOKUP(C1446,'Current OBD'!$B$6:$AL$2097,34,0)="Yes","10"," ")</f>
        <v xml:space="preserve"> </v>
      </c>
      <c r="Q1446" s="20" t="str">
        <f>IF(VLOOKUP(C1446,'Current OBD'!$B$6:$AL$2097,35,0)="Yes","11"," ")</f>
        <v xml:space="preserve"> </v>
      </c>
      <c r="R1446" s="20" t="str">
        <f>IF(VLOOKUP(C1446,'Current OBD'!$B$6:$AL$2097,36,0)="Yes","12"," ")</f>
        <v xml:space="preserve"> </v>
      </c>
      <c r="S1446" s="44">
        <v>298</v>
      </c>
      <c r="T1446" s="44">
        <v>0</v>
      </c>
      <c r="U1446" s="44">
        <v>331</v>
      </c>
      <c r="V1446" s="12">
        <f t="shared" si="129"/>
        <v>0.90030211480362543</v>
      </c>
      <c r="W1446" s="12">
        <f t="shared" si="130"/>
        <v>0</v>
      </c>
      <c r="X1446" s="12">
        <f t="shared" si="128"/>
        <v>0.90030211480362543</v>
      </c>
    </row>
    <row r="1447" spans="1:24">
      <c r="A1447" s="17" t="str">
        <f>VLOOKUP(C1447,'Current OBD'!$B$6:$K$2098,4,0)</f>
        <v>Pierce</v>
      </c>
      <c r="B1447" s="17" t="str">
        <f>VLOOKUP(C1447,'Current OBD'!$B$6:$K$2098,3,0)</f>
        <v>27-010</v>
      </c>
      <c r="C1447" s="18">
        <v>659145</v>
      </c>
      <c r="D1447" s="8" t="s">
        <v>4881</v>
      </c>
      <c r="E1447" s="20" t="str">
        <f>IF(VLOOKUP(C1447,'Current OBD'!$B$6:$AL$2097,23,0)="Yes","PK"," ")</f>
        <v xml:space="preserve"> </v>
      </c>
      <c r="F1447" s="20" t="str">
        <f>IF(VLOOKUP(C1447,'Current OBD'!$B$6:$AL$2097,24,0)="Yes","K"," ")</f>
        <v xml:space="preserve"> </v>
      </c>
      <c r="G1447" s="20" t="str">
        <f>IF(VLOOKUP(C1447,'Current OBD'!$B$6:$AL$2097,25,0)="Yes","1"," ")</f>
        <v xml:space="preserve"> </v>
      </c>
      <c r="H1447" s="20" t="str">
        <f>IF(VLOOKUP(C1447,'Current OBD'!$B$6:$AL$2097,26,0)="Yes","2"," ")</f>
        <v xml:space="preserve"> </v>
      </c>
      <c r="I1447" s="20" t="str">
        <f>IF(VLOOKUP(C1447,'Current OBD'!$B$6:$AL$2097,27,0)="Yes","3"," ")</f>
        <v xml:space="preserve"> </v>
      </c>
      <c r="J1447" s="20" t="str">
        <f>IF(VLOOKUP(C1447,'Current OBD'!$B$6:$AL$2097,28,0)="Yes","4"," ")</f>
        <v xml:space="preserve"> </v>
      </c>
      <c r="K1447" s="20" t="str">
        <f>IF(VLOOKUP(C1447,'Current OBD'!$B$6:$AL$2097,29,0)="Yes","5"," ")</f>
        <v xml:space="preserve"> </v>
      </c>
      <c r="L1447" s="20" t="str">
        <f>IF(VLOOKUP(C1447,'Current OBD'!$B$6:$AL$2097,30,0)="Yes","6"," ")</f>
        <v>6</v>
      </c>
      <c r="M1447" s="20" t="str">
        <f>IF(VLOOKUP(C1447,'Current OBD'!$B$6:$AL$2097,31,0)="Yes","7"," ")</f>
        <v>7</v>
      </c>
      <c r="N1447" s="20" t="str">
        <f>IF(VLOOKUP(C1447,'Current OBD'!$B$6:$AL$2097,32,0)="Yes","8"," ")</f>
        <v>8</v>
      </c>
      <c r="O1447" s="20" t="str">
        <f>IF(VLOOKUP(C1447,'Current OBD'!$B$6:$AL$2097,33,0)="Yes","9"," ")</f>
        <v xml:space="preserve"> </v>
      </c>
      <c r="P1447" s="20" t="str">
        <f>IF(VLOOKUP(C1447,'Current OBD'!$B$6:$AL$2097,34,0)="Yes","10"," ")</f>
        <v xml:space="preserve"> </v>
      </c>
      <c r="Q1447" s="20" t="str">
        <f>IF(VLOOKUP(C1447,'Current OBD'!$B$6:$AL$2097,35,0)="Yes","11"," ")</f>
        <v xml:space="preserve"> </v>
      </c>
      <c r="R1447" s="20" t="str">
        <f>IF(VLOOKUP(C1447,'Current OBD'!$B$6:$AL$2097,36,0)="Yes","12"," ")</f>
        <v xml:space="preserve"> </v>
      </c>
      <c r="S1447" s="44">
        <v>573</v>
      </c>
      <c r="T1447" s="44">
        <v>0</v>
      </c>
      <c r="U1447" s="44">
        <v>630</v>
      </c>
      <c r="V1447" s="12">
        <f t="shared" si="129"/>
        <v>0.90952380952380951</v>
      </c>
      <c r="W1447" s="12">
        <f t="shared" si="130"/>
        <v>0</v>
      </c>
      <c r="X1447" s="12">
        <f t="shared" si="128"/>
        <v>0.90952380952380951</v>
      </c>
    </row>
    <row r="1448" spans="1:24">
      <c r="A1448" s="17" t="str">
        <f>VLOOKUP(C1448,'Current OBD'!$B$6:$K$2098,4,0)</f>
        <v>Pierce</v>
      </c>
      <c r="B1448" s="17" t="str">
        <f>VLOOKUP(C1448,'Current OBD'!$B$6:$K$2098,3,0)</f>
        <v>27-010</v>
      </c>
      <c r="C1448" s="18">
        <v>687185</v>
      </c>
      <c r="D1448" s="8" t="s">
        <v>4882</v>
      </c>
      <c r="E1448" s="20" t="str">
        <f>IF(VLOOKUP(C1448,'Current OBD'!$B$6:$AL$2097,23,0)="Yes","PK"," ")</f>
        <v xml:space="preserve"> </v>
      </c>
      <c r="F1448" s="20" t="str">
        <f>IF(VLOOKUP(C1448,'Current OBD'!$B$6:$AL$2097,24,0)="Yes","K"," ")</f>
        <v>K</v>
      </c>
      <c r="G1448" s="20" t="str">
        <f>IF(VLOOKUP(C1448,'Current OBD'!$B$6:$AL$2097,25,0)="Yes","1"," ")</f>
        <v>1</v>
      </c>
      <c r="H1448" s="20" t="str">
        <f>IF(VLOOKUP(C1448,'Current OBD'!$B$6:$AL$2097,26,0)="Yes","2"," ")</f>
        <v>2</v>
      </c>
      <c r="I1448" s="20" t="str">
        <f>IF(VLOOKUP(C1448,'Current OBD'!$B$6:$AL$2097,27,0)="Yes","3"," ")</f>
        <v>3</v>
      </c>
      <c r="J1448" s="20" t="str">
        <f>IF(VLOOKUP(C1448,'Current OBD'!$B$6:$AL$2097,28,0)="Yes","4"," ")</f>
        <v>4</v>
      </c>
      <c r="K1448" s="20" t="str">
        <f>IF(VLOOKUP(C1448,'Current OBD'!$B$6:$AL$2097,29,0)="Yes","5"," ")</f>
        <v>5</v>
      </c>
      <c r="L1448" s="20" t="str">
        <f>IF(VLOOKUP(C1448,'Current OBD'!$B$6:$AL$2097,30,0)="Yes","6"," ")</f>
        <v>6</v>
      </c>
      <c r="M1448" s="20" t="str">
        <f>IF(VLOOKUP(C1448,'Current OBD'!$B$6:$AL$2097,31,0)="Yes","7"," ")</f>
        <v>7</v>
      </c>
      <c r="N1448" s="20" t="str">
        <f>IF(VLOOKUP(C1448,'Current OBD'!$B$6:$AL$2097,32,0)="Yes","8"," ")</f>
        <v>8</v>
      </c>
      <c r="O1448" s="20" t="str">
        <f>IF(VLOOKUP(C1448,'Current OBD'!$B$6:$AL$2097,33,0)="Yes","9"," ")</f>
        <v>9</v>
      </c>
      <c r="P1448" s="20" t="str">
        <f>IF(VLOOKUP(C1448,'Current OBD'!$B$6:$AL$2097,34,0)="Yes","10"," ")</f>
        <v>10</v>
      </c>
      <c r="Q1448" s="20" t="str">
        <f>IF(VLOOKUP(C1448,'Current OBD'!$B$6:$AL$2097,35,0)="Yes","11"," ")</f>
        <v>11</v>
      </c>
      <c r="R1448" s="20" t="str">
        <f>IF(VLOOKUP(C1448,'Current OBD'!$B$6:$AL$2097,36,0)="Yes","12"," ")</f>
        <v>12</v>
      </c>
      <c r="S1448" s="44">
        <v>721</v>
      </c>
      <c r="T1448" s="44">
        <v>0</v>
      </c>
      <c r="U1448" s="44">
        <v>922</v>
      </c>
      <c r="V1448" s="12">
        <f t="shared" si="129"/>
        <v>0.78199566160520606</v>
      </c>
      <c r="W1448" s="12">
        <f t="shared" si="130"/>
        <v>0</v>
      </c>
      <c r="X1448" s="12">
        <f t="shared" si="128"/>
        <v>0.78199566160520606</v>
      </c>
    </row>
    <row r="1449" spans="1:24">
      <c r="A1449" s="17" t="str">
        <f>VLOOKUP(C1449,'Current OBD'!$B$6:$K$2098,4,0)</f>
        <v>Pierce</v>
      </c>
      <c r="B1449" s="17" t="str">
        <f>VLOOKUP(C1449,'Current OBD'!$B$6:$K$2098,3,0)</f>
        <v>27-010</v>
      </c>
      <c r="C1449" s="18">
        <v>661900</v>
      </c>
      <c r="D1449" s="8" t="s">
        <v>4884</v>
      </c>
      <c r="E1449" s="20" t="str">
        <f>IF(VLOOKUP(C1449,'Current OBD'!$B$6:$AL$2097,23,0)="Yes","PK"," ")</f>
        <v>PK</v>
      </c>
      <c r="F1449" s="20" t="str">
        <f>IF(VLOOKUP(C1449,'Current OBD'!$B$6:$AL$2097,24,0)="Yes","K"," ")</f>
        <v>K</v>
      </c>
      <c r="G1449" s="20" t="str">
        <f>IF(VLOOKUP(C1449,'Current OBD'!$B$6:$AL$2097,25,0)="Yes","1"," ")</f>
        <v>1</v>
      </c>
      <c r="H1449" s="20" t="str">
        <f>IF(VLOOKUP(C1449,'Current OBD'!$B$6:$AL$2097,26,0)="Yes","2"," ")</f>
        <v>2</v>
      </c>
      <c r="I1449" s="20" t="str">
        <f>IF(VLOOKUP(C1449,'Current OBD'!$B$6:$AL$2097,27,0)="Yes","3"," ")</f>
        <v>3</v>
      </c>
      <c r="J1449" s="20" t="str">
        <f>IF(VLOOKUP(C1449,'Current OBD'!$B$6:$AL$2097,28,0)="Yes","4"," ")</f>
        <v>4</v>
      </c>
      <c r="K1449" s="20" t="str">
        <f>IF(VLOOKUP(C1449,'Current OBD'!$B$6:$AL$2097,29,0)="Yes","5"," ")</f>
        <v>5</v>
      </c>
      <c r="L1449" s="20" t="str">
        <f>IF(VLOOKUP(C1449,'Current OBD'!$B$6:$AL$2097,30,0)="Yes","6"," ")</f>
        <v xml:space="preserve"> </v>
      </c>
      <c r="M1449" s="20" t="str">
        <f>IF(VLOOKUP(C1449,'Current OBD'!$B$6:$AL$2097,31,0)="Yes","7"," ")</f>
        <v xml:space="preserve"> </v>
      </c>
      <c r="N1449" s="20" t="str">
        <f>IF(VLOOKUP(C1449,'Current OBD'!$B$6:$AL$2097,32,0)="Yes","8"," ")</f>
        <v xml:space="preserve"> </v>
      </c>
      <c r="O1449" s="20" t="str">
        <f>IF(VLOOKUP(C1449,'Current OBD'!$B$6:$AL$2097,33,0)="Yes","9"," ")</f>
        <v xml:space="preserve"> </v>
      </c>
      <c r="P1449" s="20" t="str">
        <f>IF(VLOOKUP(C1449,'Current OBD'!$B$6:$AL$2097,34,0)="Yes","10"," ")</f>
        <v xml:space="preserve"> </v>
      </c>
      <c r="Q1449" s="20" t="str">
        <f>IF(VLOOKUP(C1449,'Current OBD'!$B$6:$AL$2097,35,0)="Yes","11"," ")</f>
        <v xml:space="preserve"> </v>
      </c>
      <c r="R1449" s="20" t="str">
        <f>IF(VLOOKUP(C1449,'Current OBD'!$B$6:$AL$2097,36,0)="Yes","12"," ")</f>
        <v xml:space="preserve"> </v>
      </c>
      <c r="S1449" s="44">
        <v>373</v>
      </c>
      <c r="T1449" s="44">
        <v>0</v>
      </c>
      <c r="U1449" s="44">
        <v>373</v>
      </c>
      <c r="V1449" s="12">
        <f t="shared" si="129"/>
        <v>1</v>
      </c>
      <c r="W1449" s="12">
        <f t="shared" si="130"/>
        <v>0</v>
      </c>
      <c r="X1449" s="12">
        <f t="shared" si="128"/>
        <v>1</v>
      </c>
    </row>
    <row r="1450" spans="1:24">
      <c r="A1450" s="17" t="str">
        <f>VLOOKUP(C1450,'Current OBD'!$B$6:$K$2098,4,0)</f>
        <v>Pierce</v>
      </c>
      <c r="B1450" s="17" t="str">
        <f>VLOOKUP(C1450,'Current OBD'!$B$6:$K$2098,3,0)</f>
        <v>27-010</v>
      </c>
      <c r="C1450" s="18">
        <v>664379</v>
      </c>
      <c r="D1450" s="8" t="s">
        <v>4886</v>
      </c>
      <c r="E1450" s="20" t="str">
        <f>IF(VLOOKUP(C1450,'Current OBD'!$B$6:$AL$2097,23,0)="Yes","PK"," ")</f>
        <v xml:space="preserve"> </v>
      </c>
      <c r="F1450" s="20" t="str">
        <f>IF(VLOOKUP(C1450,'Current OBD'!$B$6:$AL$2097,24,0)="Yes","K"," ")</f>
        <v xml:space="preserve"> </v>
      </c>
      <c r="G1450" s="20" t="str">
        <f>IF(VLOOKUP(C1450,'Current OBD'!$B$6:$AL$2097,25,0)="Yes","1"," ")</f>
        <v xml:space="preserve"> </v>
      </c>
      <c r="H1450" s="20" t="str">
        <f>IF(VLOOKUP(C1450,'Current OBD'!$B$6:$AL$2097,26,0)="Yes","2"," ")</f>
        <v xml:space="preserve"> </v>
      </c>
      <c r="I1450" s="20" t="str">
        <f>IF(VLOOKUP(C1450,'Current OBD'!$B$6:$AL$2097,27,0)="Yes","3"," ")</f>
        <v xml:space="preserve"> </v>
      </c>
      <c r="J1450" s="20" t="str">
        <f>IF(VLOOKUP(C1450,'Current OBD'!$B$6:$AL$2097,28,0)="Yes","4"," ")</f>
        <v xml:space="preserve"> </v>
      </c>
      <c r="K1450" s="20" t="str">
        <f>IF(VLOOKUP(C1450,'Current OBD'!$B$6:$AL$2097,29,0)="Yes","5"," ")</f>
        <v xml:space="preserve"> </v>
      </c>
      <c r="L1450" s="20" t="str">
        <f>IF(VLOOKUP(C1450,'Current OBD'!$B$6:$AL$2097,30,0)="Yes","6"," ")</f>
        <v>6</v>
      </c>
      <c r="M1450" s="20" t="str">
        <f>IF(VLOOKUP(C1450,'Current OBD'!$B$6:$AL$2097,31,0)="Yes","7"," ")</f>
        <v>7</v>
      </c>
      <c r="N1450" s="20" t="str">
        <f>IF(VLOOKUP(C1450,'Current OBD'!$B$6:$AL$2097,32,0)="Yes","8"," ")</f>
        <v>8</v>
      </c>
      <c r="O1450" s="20" t="str">
        <f>IF(VLOOKUP(C1450,'Current OBD'!$B$6:$AL$2097,33,0)="Yes","9"," ")</f>
        <v xml:space="preserve"> </v>
      </c>
      <c r="P1450" s="20" t="str">
        <f>IF(VLOOKUP(C1450,'Current OBD'!$B$6:$AL$2097,34,0)="Yes","10"," ")</f>
        <v xml:space="preserve"> </v>
      </c>
      <c r="Q1450" s="20" t="str">
        <f>IF(VLOOKUP(C1450,'Current OBD'!$B$6:$AL$2097,35,0)="Yes","11"," ")</f>
        <v xml:space="preserve"> </v>
      </c>
      <c r="R1450" s="20" t="str">
        <f>IF(VLOOKUP(C1450,'Current OBD'!$B$6:$AL$2097,36,0)="Yes","12"," ")</f>
        <v xml:space="preserve"> </v>
      </c>
      <c r="S1450" s="44">
        <v>291</v>
      </c>
      <c r="T1450" s="44">
        <v>0</v>
      </c>
      <c r="U1450" s="44">
        <v>420</v>
      </c>
      <c r="V1450" s="12">
        <f t="shared" si="129"/>
        <v>0.69285714285714284</v>
      </c>
      <c r="W1450" s="12">
        <f t="shared" si="130"/>
        <v>0</v>
      </c>
      <c r="X1450" s="12">
        <f t="shared" si="128"/>
        <v>0.69285714285714284</v>
      </c>
    </row>
    <row r="1451" spans="1:24">
      <c r="A1451" s="17" t="str">
        <f>VLOOKUP(C1451,'Current OBD'!$B$6:$K$2098,4,0)</f>
        <v>Pierce</v>
      </c>
      <c r="B1451" s="17" t="str">
        <f>VLOOKUP(C1451,'Current OBD'!$B$6:$K$2098,3,0)</f>
        <v>27-010</v>
      </c>
      <c r="C1451" s="18">
        <v>662893</v>
      </c>
      <c r="D1451" s="8" t="s">
        <v>4888</v>
      </c>
      <c r="E1451" s="20" t="str">
        <f>IF(VLOOKUP(C1451,'Current OBD'!$B$6:$AL$2097,23,0)="Yes","PK"," ")</f>
        <v xml:space="preserve"> </v>
      </c>
      <c r="F1451" s="20" t="str">
        <f>IF(VLOOKUP(C1451,'Current OBD'!$B$6:$AL$2097,24,0)="Yes","K"," ")</f>
        <v xml:space="preserve"> </v>
      </c>
      <c r="G1451" s="20" t="str">
        <f>IF(VLOOKUP(C1451,'Current OBD'!$B$6:$AL$2097,25,0)="Yes","1"," ")</f>
        <v xml:space="preserve"> </v>
      </c>
      <c r="H1451" s="20" t="str">
        <f>IF(VLOOKUP(C1451,'Current OBD'!$B$6:$AL$2097,26,0)="Yes","2"," ")</f>
        <v xml:space="preserve"> </v>
      </c>
      <c r="I1451" s="20" t="str">
        <f>IF(VLOOKUP(C1451,'Current OBD'!$B$6:$AL$2097,27,0)="Yes","3"," ")</f>
        <v xml:space="preserve"> </v>
      </c>
      <c r="J1451" s="20" t="str">
        <f>IF(VLOOKUP(C1451,'Current OBD'!$B$6:$AL$2097,28,0)="Yes","4"," ")</f>
        <v>4</v>
      </c>
      <c r="K1451" s="20" t="str">
        <f>IF(VLOOKUP(C1451,'Current OBD'!$B$6:$AL$2097,29,0)="Yes","5"," ")</f>
        <v>5</v>
      </c>
      <c r="L1451" s="20" t="str">
        <f>IF(VLOOKUP(C1451,'Current OBD'!$B$6:$AL$2097,30,0)="Yes","6"," ")</f>
        <v>6</v>
      </c>
      <c r="M1451" s="20" t="str">
        <f>IF(VLOOKUP(C1451,'Current OBD'!$B$6:$AL$2097,31,0)="Yes","7"," ")</f>
        <v>7</v>
      </c>
      <c r="N1451" s="20" t="str">
        <f>IF(VLOOKUP(C1451,'Current OBD'!$B$6:$AL$2097,32,0)="Yes","8"," ")</f>
        <v>8</v>
      </c>
      <c r="O1451" s="20" t="str">
        <f>IF(VLOOKUP(C1451,'Current OBD'!$B$6:$AL$2097,33,0)="Yes","9"," ")</f>
        <v xml:space="preserve"> </v>
      </c>
      <c r="P1451" s="20" t="str">
        <f>IF(VLOOKUP(C1451,'Current OBD'!$B$6:$AL$2097,34,0)="Yes","10"," ")</f>
        <v xml:space="preserve"> </v>
      </c>
      <c r="Q1451" s="20" t="str">
        <f>IF(VLOOKUP(C1451,'Current OBD'!$B$6:$AL$2097,35,0)="Yes","11"," ")</f>
        <v xml:space="preserve"> </v>
      </c>
      <c r="R1451" s="20" t="str">
        <f>IF(VLOOKUP(C1451,'Current OBD'!$B$6:$AL$2097,36,0)="Yes","12"," ")</f>
        <v xml:space="preserve"> </v>
      </c>
      <c r="S1451" s="44">
        <v>230</v>
      </c>
      <c r="T1451" s="44">
        <v>0</v>
      </c>
      <c r="U1451" s="44">
        <v>364</v>
      </c>
      <c r="V1451" s="12">
        <f t="shared" si="129"/>
        <v>0.63186813186813184</v>
      </c>
      <c r="W1451" s="12">
        <f t="shared" si="130"/>
        <v>0</v>
      </c>
      <c r="X1451" s="12">
        <f t="shared" si="128"/>
        <v>0.63186813186813184</v>
      </c>
    </row>
    <row r="1452" spans="1:24">
      <c r="A1452" s="17" t="str">
        <f>VLOOKUP(C1452,'Current OBD'!$B$6:$K$2098,4,0)</f>
        <v>Pierce</v>
      </c>
      <c r="B1452" s="17" t="str">
        <f>VLOOKUP(C1452,'Current OBD'!$B$6:$K$2098,3,0)</f>
        <v>27-010</v>
      </c>
      <c r="C1452" s="18">
        <v>661912</v>
      </c>
      <c r="D1452" s="8" t="s">
        <v>202</v>
      </c>
      <c r="E1452" s="20" t="str">
        <f>IF(VLOOKUP(C1452,'Current OBD'!$B$6:$AL$2097,23,0)="Yes","PK"," ")</f>
        <v xml:space="preserve"> </v>
      </c>
      <c r="F1452" s="20" t="str">
        <f>IF(VLOOKUP(C1452,'Current OBD'!$B$6:$AL$2097,24,0)="Yes","K"," ")</f>
        <v>K</v>
      </c>
      <c r="G1452" s="20" t="str">
        <f>IF(VLOOKUP(C1452,'Current OBD'!$B$6:$AL$2097,25,0)="Yes","1"," ")</f>
        <v>1</v>
      </c>
      <c r="H1452" s="20" t="str">
        <f>IF(VLOOKUP(C1452,'Current OBD'!$B$6:$AL$2097,26,0)="Yes","2"," ")</f>
        <v>2</v>
      </c>
      <c r="I1452" s="20" t="str">
        <f>IF(VLOOKUP(C1452,'Current OBD'!$B$6:$AL$2097,27,0)="Yes","3"," ")</f>
        <v>3</v>
      </c>
      <c r="J1452" s="20" t="str">
        <f>IF(VLOOKUP(C1452,'Current OBD'!$B$6:$AL$2097,28,0)="Yes","4"," ")</f>
        <v>4</v>
      </c>
      <c r="K1452" s="20" t="str">
        <f>IF(VLOOKUP(C1452,'Current OBD'!$B$6:$AL$2097,29,0)="Yes","5"," ")</f>
        <v>5</v>
      </c>
      <c r="L1452" s="20" t="str">
        <f>IF(VLOOKUP(C1452,'Current OBD'!$B$6:$AL$2097,30,0)="Yes","6"," ")</f>
        <v xml:space="preserve"> </v>
      </c>
      <c r="M1452" s="20" t="str">
        <f>IF(VLOOKUP(C1452,'Current OBD'!$B$6:$AL$2097,31,0)="Yes","7"," ")</f>
        <v xml:space="preserve"> </v>
      </c>
      <c r="N1452" s="20" t="str">
        <f>IF(VLOOKUP(C1452,'Current OBD'!$B$6:$AL$2097,32,0)="Yes","8"," ")</f>
        <v xml:space="preserve"> </v>
      </c>
      <c r="O1452" s="20" t="str">
        <f>IF(VLOOKUP(C1452,'Current OBD'!$B$6:$AL$2097,33,0)="Yes","9"," ")</f>
        <v xml:space="preserve"> </v>
      </c>
      <c r="P1452" s="20" t="str">
        <f>IF(VLOOKUP(C1452,'Current OBD'!$B$6:$AL$2097,34,0)="Yes","10"," ")</f>
        <v xml:space="preserve"> </v>
      </c>
      <c r="Q1452" s="20" t="str">
        <f>IF(VLOOKUP(C1452,'Current OBD'!$B$6:$AL$2097,35,0)="Yes","11"," ")</f>
        <v xml:space="preserve"> </v>
      </c>
      <c r="R1452" s="20" t="str">
        <f>IF(VLOOKUP(C1452,'Current OBD'!$B$6:$AL$2097,36,0)="Yes","12"," ")</f>
        <v xml:space="preserve"> </v>
      </c>
      <c r="S1452" s="44">
        <v>87</v>
      </c>
      <c r="T1452" s="44">
        <v>0</v>
      </c>
      <c r="U1452" s="44">
        <v>362</v>
      </c>
      <c r="V1452" s="12">
        <f t="shared" si="129"/>
        <v>0.24033149171270718</v>
      </c>
      <c r="W1452" s="12">
        <f t="shared" si="130"/>
        <v>0</v>
      </c>
      <c r="X1452" s="12">
        <f t="shared" si="128"/>
        <v>0.24033149171270718</v>
      </c>
    </row>
    <row r="1453" spans="1:24">
      <c r="A1453" s="17" t="str">
        <f>VLOOKUP(C1453,'Current OBD'!$B$6:$K$2098,4,0)</f>
        <v>Pierce</v>
      </c>
      <c r="B1453" s="17" t="str">
        <f>VLOOKUP(C1453,'Current OBD'!$B$6:$K$2098,3,0)</f>
        <v>27-010</v>
      </c>
      <c r="C1453" s="18">
        <v>661916</v>
      </c>
      <c r="D1453" s="8" t="s">
        <v>4590</v>
      </c>
      <c r="E1453" s="20" t="str">
        <f>IF(VLOOKUP(C1453,'Current OBD'!$B$6:$AL$2097,23,0)="Yes","PK"," ")</f>
        <v>PK</v>
      </c>
      <c r="F1453" s="20" t="str">
        <f>IF(VLOOKUP(C1453,'Current OBD'!$B$6:$AL$2097,24,0)="Yes","K"," ")</f>
        <v>K</v>
      </c>
      <c r="G1453" s="20" t="str">
        <f>IF(VLOOKUP(C1453,'Current OBD'!$B$6:$AL$2097,25,0)="Yes","1"," ")</f>
        <v>1</v>
      </c>
      <c r="H1453" s="20" t="str">
        <f>IF(VLOOKUP(C1453,'Current OBD'!$B$6:$AL$2097,26,0)="Yes","2"," ")</f>
        <v>2</v>
      </c>
      <c r="I1453" s="20" t="str">
        <f>IF(VLOOKUP(C1453,'Current OBD'!$B$6:$AL$2097,27,0)="Yes","3"," ")</f>
        <v>3</v>
      </c>
      <c r="J1453" s="20" t="str">
        <f>IF(VLOOKUP(C1453,'Current OBD'!$B$6:$AL$2097,28,0)="Yes","4"," ")</f>
        <v>4</v>
      </c>
      <c r="K1453" s="20" t="str">
        <f>IF(VLOOKUP(C1453,'Current OBD'!$B$6:$AL$2097,29,0)="Yes","5"," ")</f>
        <v>5</v>
      </c>
      <c r="L1453" s="20" t="str">
        <f>IF(VLOOKUP(C1453,'Current OBD'!$B$6:$AL$2097,30,0)="Yes","6"," ")</f>
        <v xml:space="preserve"> </v>
      </c>
      <c r="M1453" s="20" t="str">
        <f>IF(VLOOKUP(C1453,'Current OBD'!$B$6:$AL$2097,31,0)="Yes","7"," ")</f>
        <v xml:space="preserve"> </v>
      </c>
      <c r="N1453" s="20" t="str">
        <f>IF(VLOOKUP(C1453,'Current OBD'!$B$6:$AL$2097,32,0)="Yes","8"," ")</f>
        <v xml:space="preserve"> </v>
      </c>
      <c r="O1453" s="20" t="str">
        <f>IF(VLOOKUP(C1453,'Current OBD'!$B$6:$AL$2097,33,0)="Yes","9"," ")</f>
        <v xml:space="preserve"> </v>
      </c>
      <c r="P1453" s="20" t="str">
        <f>IF(VLOOKUP(C1453,'Current OBD'!$B$6:$AL$2097,34,0)="Yes","10"," ")</f>
        <v xml:space="preserve"> </v>
      </c>
      <c r="Q1453" s="20" t="str">
        <f>IF(VLOOKUP(C1453,'Current OBD'!$B$6:$AL$2097,35,0)="Yes","11"," ")</f>
        <v xml:space="preserve"> </v>
      </c>
      <c r="R1453" s="20" t="str">
        <f>IF(VLOOKUP(C1453,'Current OBD'!$B$6:$AL$2097,36,0)="Yes","12"," ")</f>
        <v xml:space="preserve"> </v>
      </c>
      <c r="S1453" s="44">
        <v>341</v>
      </c>
      <c r="T1453" s="44">
        <v>0</v>
      </c>
      <c r="U1453" s="44">
        <v>353</v>
      </c>
      <c r="V1453" s="12">
        <f t="shared" si="129"/>
        <v>0.96600566572237956</v>
      </c>
      <c r="W1453" s="12">
        <f t="shared" si="130"/>
        <v>0</v>
      </c>
      <c r="X1453" s="12">
        <f t="shared" si="128"/>
        <v>0.96600566572237956</v>
      </c>
    </row>
    <row r="1454" spans="1:24">
      <c r="A1454" s="17" t="str">
        <f>VLOOKUP(C1454,'Current OBD'!$B$6:$K$2098,4,0)</f>
        <v>Pierce</v>
      </c>
      <c r="B1454" s="17" t="str">
        <f>VLOOKUP(C1454,'Current OBD'!$B$6:$K$2098,3,0)</f>
        <v>27-010</v>
      </c>
      <c r="C1454" s="18">
        <v>661917</v>
      </c>
      <c r="D1454" s="8" t="s">
        <v>1441</v>
      </c>
      <c r="E1454" s="20" t="str">
        <f>IF(VLOOKUP(C1454,'Current OBD'!$B$6:$AL$2097,23,0)="Yes","PK"," ")</f>
        <v>PK</v>
      </c>
      <c r="F1454" s="20" t="str">
        <f>IF(VLOOKUP(C1454,'Current OBD'!$B$6:$AL$2097,24,0)="Yes","K"," ")</f>
        <v>K</v>
      </c>
      <c r="G1454" s="20" t="str">
        <f>IF(VLOOKUP(C1454,'Current OBD'!$B$6:$AL$2097,25,0)="Yes","1"," ")</f>
        <v>1</v>
      </c>
      <c r="H1454" s="20" t="str">
        <f>IF(VLOOKUP(C1454,'Current OBD'!$B$6:$AL$2097,26,0)="Yes","2"," ")</f>
        <v>2</v>
      </c>
      <c r="I1454" s="20" t="str">
        <f>IF(VLOOKUP(C1454,'Current OBD'!$B$6:$AL$2097,27,0)="Yes","3"," ")</f>
        <v>3</v>
      </c>
      <c r="J1454" s="20" t="str">
        <f>IF(VLOOKUP(C1454,'Current OBD'!$B$6:$AL$2097,28,0)="Yes","4"," ")</f>
        <v xml:space="preserve"> </v>
      </c>
      <c r="K1454" s="20" t="str">
        <f>IF(VLOOKUP(C1454,'Current OBD'!$B$6:$AL$2097,29,0)="Yes","5"," ")</f>
        <v xml:space="preserve"> </v>
      </c>
      <c r="L1454" s="20" t="str">
        <f>IF(VLOOKUP(C1454,'Current OBD'!$B$6:$AL$2097,30,0)="Yes","6"," ")</f>
        <v xml:space="preserve"> </v>
      </c>
      <c r="M1454" s="20" t="str">
        <f>IF(VLOOKUP(C1454,'Current OBD'!$B$6:$AL$2097,31,0)="Yes","7"," ")</f>
        <v xml:space="preserve"> </v>
      </c>
      <c r="N1454" s="20" t="str">
        <f>IF(VLOOKUP(C1454,'Current OBD'!$B$6:$AL$2097,32,0)="Yes","8"," ")</f>
        <v xml:space="preserve"> </v>
      </c>
      <c r="O1454" s="20" t="str">
        <f>IF(VLOOKUP(C1454,'Current OBD'!$B$6:$AL$2097,33,0)="Yes","9"," ")</f>
        <v xml:space="preserve"> </v>
      </c>
      <c r="P1454" s="20" t="str">
        <f>IF(VLOOKUP(C1454,'Current OBD'!$B$6:$AL$2097,34,0)="Yes","10"," ")</f>
        <v xml:space="preserve"> </v>
      </c>
      <c r="Q1454" s="20" t="str">
        <f>IF(VLOOKUP(C1454,'Current OBD'!$B$6:$AL$2097,35,0)="Yes","11"," ")</f>
        <v xml:space="preserve"> </v>
      </c>
      <c r="R1454" s="20" t="str">
        <f>IF(VLOOKUP(C1454,'Current OBD'!$B$6:$AL$2097,36,0)="Yes","12"," ")</f>
        <v xml:space="preserve"> </v>
      </c>
      <c r="S1454" s="44">
        <v>234</v>
      </c>
      <c r="T1454" s="44">
        <v>0</v>
      </c>
      <c r="U1454" s="44">
        <v>331</v>
      </c>
      <c r="V1454" s="12">
        <f t="shared" si="129"/>
        <v>0.70694864048338368</v>
      </c>
      <c r="W1454" s="12">
        <f t="shared" si="130"/>
        <v>0</v>
      </c>
      <c r="X1454" s="12">
        <f t="shared" si="128"/>
        <v>0.70694864048338368</v>
      </c>
    </row>
    <row r="1455" spans="1:24">
      <c r="A1455" s="17" t="str">
        <f>VLOOKUP(C1455,'Current OBD'!$B$6:$K$2098,4,0)</f>
        <v>Pierce</v>
      </c>
      <c r="B1455" s="17" t="str">
        <f>VLOOKUP(C1455,'Current OBD'!$B$6:$K$2098,3,0)</f>
        <v>27-010</v>
      </c>
      <c r="C1455" s="18">
        <v>686836</v>
      </c>
      <c r="D1455" s="8" t="s">
        <v>4894</v>
      </c>
      <c r="E1455" s="20" t="str">
        <f>IF(VLOOKUP(C1455,'Current OBD'!$B$6:$AL$2097,23,0)="Yes","PK"," ")</f>
        <v>PK</v>
      </c>
      <c r="F1455" s="20" t="str">
        <f>IF(VLOOKUP(C1455,'Current OBD'!$B$6:$AL$2097,24,0)="Yes","K"," ")</f>
        <v xml:space="preserve"> </v>
      </c>
      <c r="G1455" s="20" t="str">
        <f>IF(VLOOKUP(C1455,'Current OBD'!$B$6:$AL$2097,25,0)="Yes","1"," ")</f>
        <v xml:space="preserve"> </v>
      </c>
      <c r="H1455" s="20" t="str">
        <f>IF(VLOOKUP(C1455,'Current OBD'!$B$6:$AL$2097,26,0)="Yes","2"," ")</f>
        <v xml:space="preserve"> </v>
      </c>
      <c r="I1455" s="20" t="str">
        <f>IF(VLOOKUP(C1455,'Current OBD'!$B$6:$AL$2097,27,0)="Yes","3"," ")</f>
        <v xml:space="preserve"> </v>
      </c>
      <c r="J1455" s="20" t="str">
        <f>IF(VLOOKUP(C1455,'Current OBD'!$B$6:$AL$2097,28,0)="Yes","4"," ")</f>
        <v xml:space="preserve"> </v>
      </c>
      <c r="K1455" s="20" t="str">
        <f>IF(VLOOKUP(C1455,'Current OBD'!$B$6:$AL$2097,29,0)="Yes","5"," ")</f>
        <v xml:space="preserve"> </v>
      </c>
      <c r="L1455" s="20" t="str">
        <f>IF(VLOOKUP(C1455,'Current OBD'!$B$6:$AL$2097,30,0)="Yes","6"," ")</f>
        <v xml:space="preserve"> </v>
      </c>
      <c r="M1455" s="20" t="str">
        <f>IF(VLOOKUP(C1455,'Current OBD'!$B$6:$AL$2097,31,0)="Yes","7"," ")</f>
        <v xml:space="preserve"> </v>
      </c>
      <c r="N1455" s="20" t="str">
        <f>IF(VLOOKUP(C1455,'Current OBD'!$B$6:$AL$2097,32,0)="Yes","8"," ")</f>
        <v xml:space="preserve"> </v>
      </c>
      <c r="O1455" s="20" t="str">
        <f>IF(VLOOKUP(C1455,'Current OBD'!$B$6:$AL$2097,33,0)="Yes","9"," ")</f>
        <v xml:space="preserve"> </v>
      </c>
      <c r="P1455" s="20" t="str">
        <f>IF(VLOOKUP(C1455,'Current OBD'!$B$6:$AL$2097,34,0)="Yes","10"," ")</f>
        <v xml:space="preserve"> </v>
      </c>
      <c r="Q1455" s="20" t="str">
        <f>IF(VLOOKUP(C1455,'Current OBD'!$B$6:$AL$2097,35,0)="Yes","11"," ")</f>
        <v xml:space="preserve"> </v>
      </c>
      <c r="R1455" s="20" t="str">
        <f>IF(VLOOKUP(C1455,'Current OBD'!$B$6:$AL$2097,36,0)="Yes","12"," ")</f>
        <v xml:space="preserve"> </v>
      </c>
      <c r="S1455" s="44">
        <v>33</v>
      </c>
      <c r="T1455" s="44">
        <v>0</v>
      </c>
      <c r="U1455" s="44">
        <v>33</v>
      </c>
      <c r="V1455" s="12">
        <f t="shared" si="129"/>
        <v>1</v>
      </c>
      <c r="W1455" s="12">
        <f t="shared" si="130"/>
        <v>0</v>
      </c>
      <c r="X1455" s="12">
        <f t="shared" si="128"/>
        <v>1</v>
      </c>
    </row>
    <row r="1456" spans="1:24">
      <c r="A1456" s="26" t="s">
        <v>390</v>
      </c>
      <c r="B1456" s="26" t="s">
        <v>606</v>
      </c>
      <c r="C1456" s="10">
        <v>159559</v>
      </c>
      <c r="D1456" s="13" t="s">
        <v>605</v>
      </c>
      <c r="E1456" s="19"/>
      <c r="F1456" s="19"/>
      <c r="G1456" s="19"/>
      <c r="H1456" s="19"/>
      <c r="I1456" s="19"/>
      <c r="J1456" s="19"/>
      <c r="K1456" s="19"/>
      <c r="L1456" s="19"/>
      <c r="M1456" s="19"/>
      <c r="N1456" s="19"/>
      <c r="O1456" s="19"/>
      <c r="P1456" s="19"/>
      <c r="Q1456" s="19"/>
      <c r="R1456" s="19"/>
      <c r="S1456" s="43">
        <v>46</v>
      </c>
      <c r="T1456" s="43">
        <v>8</v>
      </c>
      <c r="U1456" s="43">
        <v>175</v>
      </c>
      <c r="V1456" s="14"/>
      <c r="W1456" s="14"/>
      <c r="X1456" s="14">
        <f t="shared" si="128"/>
        <v>0.30857142857142855</v>
      </c>
    </row>
    <row r="1457" spans="1:24">
      <c r="A1457" s="17" t="s">
        <v>390</v>
      </c>
      <c r="B1457" s="17" t="str">
        <f>VLOOKUP(C1457,'Current OBD'!$B$6:$K$2098,3,0)</f>
        <v>27-019</v>
      </c>
      <c r="C1457" s="18">
        <v>661941</v>
      </c>
      <c r="D1457" s="8" t="s">
        <v>607</v>
      </c>
      <c r="E1457" s="20" t="str">
        <f>IF(VLOOKUP(C1457,'Current OBD'!$B$6:$AL$2097,23,0)="Yes","PK"," ")</f>
        <v>PK</v>
      </c>
      <c r="F1457" s="20" t="str">
        <f>IF(VLOOKUP(C1457,'Current OBD'!$B$6:$AL$2097,24,0)="Yes","K"," ")</f>
        <v>K</v>
      </c>
      <c r="G1457" s="20" t="str">
        <f>IF(VLOOKUP(C1457,'Current OBD'!$B$6:$AL$2097,25,0)="Yes","1"," ")</f>
        <v>1</v>
      </c>
      <c r="H1457" s="20" t="str">
        <f>IF(VLOOKUP(C1457,'Current OBD'!$B$6:$AL$2097,26,0)="Yes","2"," ")</f>
        <v>2</v>
      </c>
      <c r="I1457" s="20" t="str">
        <f>IF(VLOOKUP(C1457,'Current OBD'!$B$6:$AL$2097,27,0)="Yes","3"," ")</f>
        <v>3</v>
      </c>
      <c r="J1457" s="20" t="str">
        <f>IF(VLOOKUP(C1457,'Current OBD'!$B$6:$AL$2097,28,0)="Yes","4"," ")</f>
        <v>4</v>
      </c>
      <c r="K1457" s="20" t="str">
        <f>IF(VLOOKUP(C1457,'Current OBD'!$B$6:$AL$2097,29,0)="Yes","5"," ")</f>
        <v>5</v>
      </c>
      <c r="L1457" s="20" t="str">
        <f>IF(VLOOKUP(C1457,'Current OBD'!$B$6:$AL$2097,30,0)="Yes","6"," ")</f>
        <v>6</v>
      </c>
      <c r="M1457" s="20" t="str">
        <f>IF(VLOOKUP(C1457,'Current OBD'!$B$6:$AL$2097,31,0)="Yes","7"," ")</f>
        <v>7</v>
      </c>
      <c r="N1457" s="20" t="str">
        <f>IF(VLOOKUP(C1457,'Current OBD'!$B$6:$AL$2097,32,0)="Yes","8"," ")</f>
        <v>8</v>
      </c>
      <c r="O1457" s="20" t="str">
        <f>IF(VLOOKUP(C1457,'Current OBD'!$B$6:$AL$2097,33,0)="Yes","9"," ")</f>
        <v xml:space="preserve"> </v>
      </c>
      <c r="P1457" s="20" t="str">
        <f>IF(VLOOKUP(C1457,'Current OBD'!$B$6:$AL$2097,34,0)="Yes","10"," ")</f>
        <v xml:space="preserve"> </v>
      </c>
      <c r="Q1457" s="20" t="str">
        <f>IF(VLOOKUP(C1457,'Current OBD'!$B$6:$AL$2097,35,0)="Yes","11"," ")</f>
        <v xml:space="preserve"> </v>
      </c>
      <c r="R1457" s="20" t="str">
        <f>IF(VLOOKUP(C1457,'Current OBD'!$B$6:$AL$2097,36,0)="Yes","12"," ")</f>
        <v xml:space="preserve"> </v>
      </c>
      <c r="S1457" s="44">
        <v>46</v>
      </c>
      <c r="T1457" s="44">
        <v>8</v>
      </c>
      <c r="U1457" s="44">
        <v>175</v>
      </c>
      <c r="V1457" s="12">
        <f>S1457/U1457</f>
        <v>0.26285714285714284</v>
      </c>
      <c r="W1457" s="12">
        <f>T1457/U1457</f>
        <v>4.5714285714285714E-2</v>
      </c>
      <c r="X1457" s="12">
        <f t="shared" si="128"/>
        <v>0.30857142857142855</v>
      </c>
    </row>
    <row r="1458" spans="1:24">
      <c r="A1458" s="26" t="s">
        <v>390</v>
      </c>
      <c r="B1458" s="26" t="s">
        <v>5060</v>
      </c>
      <c r="C1458" s="10">
        <v>159991</v>
      </c>
      <c r="D1458" s="13" t="s">
        <v>5059</v>
      </c>
      <c r="E1458" s="19"/>
      <c r="F1458" s="19"/>
      <c r="G1458" s="19"/>
      <c r="H1458" s="19"/>
      <c r="I1458" s="19"/>
      <c r="J1458" s="19"/>
      <c r="K1458" s="19"/>
      <c r="L1458" s="19"/>
      <c r="M1458" s="19"/>
      <c r="N1458" s="19"/>
      <c r="O1458" s="19"/>
      <c r="P1458" s="19"/>
      <c r="Q1458" s="19"/>
      <c r="R1458" s="19"/>
      <c r="S1458" s="43">
        <v>1657</v>
      </c>
      <c r="T1458" s="43">
        <v>501</v>
      </c>
      <c r="U1458" s="43">
        <v>5876</v>
      </c>
      <c r="V1458" s="14"/>
      <c r="W1458" s="14"/>
      <c r="X1458" s="14">
        <f t="shared" si="128"/>
        <v>0.36725663716814161</v>
      </c>
    </row>
    <row r="1459" spans="1:24">
      <c r="A1459" s="17" t="str">
        <f>VLOOKUP(C1459,'Current OBD'!$B$6:$K$2098,4,0)</f>
        <v>Pierce</v>
      </c>
      <c r="B1459" s="17" t="str">
        <f>VLOOKUP(C1459,'Current OBD'!$B$6:$K$2098,3,0)</f>
        <v>27-083</v>
      </c>
      <c r="C1459" s="18">
        <v>661942</v>
      </c>
      <c r="D1459" s="8" t="s">
        <v>5061</v>
      </c>
      <c r="E1459" s="20" t="str">
        <f>IF(VLOOKUP(C1459,'Current OBD'!$B$6:$AL$2097,23,0)="Yes","PK"," ")</f>
        <v xml:space="preserve"> </v>
      </c>
      <c r="F1459" s="20" t="str">
        <f>IF(VLOOKUP(C1459,'Current OBD'!$B$6:$AL$2097,24,0)="Yes","K"," ")</f>
        <v>K</v>
      </c>
      <c r="G1459" s="20" t="str">
        <f>IF(VLOOKUP(C1459,'Current OBD'!$B$6:$AL$2097,25,0)="Yes","1"," ")</f>
        <v>1</v>
      </c>
      <c r="H1459" s="20" t="str">
        <f>IF(VLOOKUP(C1459,'Current OBD'!$B$6:$AL$2097,26,0)="Yes","2"," ")</f>
        <v>2</v>
      </c>
      <c r="I1459" s="20" t="str">
        <f>IF(VLOOKUP(C1459,'Current OBD'!$B$6:$AL$2097,27,0)="Yes","3"," ")</f>
        <v>3</v>
      </c>
      <c r="J1459" s="20" t="str">
        <f>IF(VLOOKUP(C1459,'Current OBD'!$B$6:$AL$2097,28,0)="Yes","4"," ")</f>
        <v>4</v>
      </c>
      <c r="K1459" s="20" t="str">
        <f>IF(VLOOKUP(C1459,'Current OBD'!$B$6:$AL$2097,29,0)="Yes","5"," ")</f>
        <v xml:space="preserve"> </v>
      </c>
      <c r="L1459" s="20" t="str">
        <f>IF(VLOOKUP(C1459,'Current OBD'!$B$6:$AL$2097,30,0)="Yes","6"," ")</f>
        <v xml:space="preserve"> </v>
      </c>
      <c r="M1459" s="20" t="str">
        <f>IF(VLOOKUP(C1459,'Current OBD'!$B$6:$AL$2097,31,0)="Yes","7"," ")</f>
        <v xml:space="preserve"> </v>
      </c>
      <c r="N1459" s="20" t="str">
        <f>IF(VLOOKUP(C1459,'Current OBD'!$B$6:$AL$2097,32,0)="Yes","8"," ")</f>
        <v xml:space="preserve"> </v>
      </c>
      <c r="O1459" s="20" t="str">
        <f>IF(VLOOKUP(C1459,'Current OBD'!$B$6:$AL$2097,33,0)="Yes","9"," ")</f>
        <v xml:space="preserve"> </v>
      </c>
      <c r="P1459" s="20" t="str">
        <f>IF(VLOOKUP(C1459,'Current OBD'!$B$6:$AL$2097,34,0)="Yes","10"," ")</f>
        <v xml:space="preserve"> </v>
      </c>
      <c r="Q1459" s="20" t="str">
        <f>IF(VLOOKUP(C1459,'Current OBD'!$B$6:$AL$2097,35,0)="Yes","11"," ")</f>
        <v xml:space="preserve"> </v>
      </c>
      <c r="R1459" s="20" t="str">
        <f>IF(VLOOKUP(C1459,'Current OBD'!$B$6:$AL$2097,36,0)="Yes","12"," ")</f>
        <v xml:space="preserve"> </v>
      </c>
      <c r="S1459" s="44">
        <v>150</v>
      </c>
      <c r="T1459" s="44">
        <v>29</v>
      </c>
      <c r="U1459" s="44">
        <v>506</v>
      </c>
      <c r="V1459" s="12">
        <f t="shared" ref="V1459:V1466" si="131">S1459/U1459</f>
        <v>0.29644268774703558</v>
      </c>
      <c r="W1459" s="12">
        <f t="shared" ref="W1459:W1466" si="132">T1459/U1459</f>
        <v>5.731225296442688E-2</v>
      </c>
      <c r="X1459" s="12">
        <f t="shared" si="128"/>
        <v>0.35375494071146246</v>
      </c>
    </row>
    <row r="1460" spans="1:24">
      <c r="A1460" s="17" t="str">
        <f>VLOOKUP(C1460,'Current OBD'!$B$6:$K$2098,4,0)</f>
        <v>Pierce</v>
      </c>
      <c r="B1460" s="17" t="str">
        <f>VLOOKUP(C1460,'Current OBD'!$B$6:$K$2098,3,0)</f>
        <v>27-083</v>
      </c>
      <c r="C1460" s="18">
        <v>661948</v>
      </c>
      <c r="D1460" s="8" t="s">
        <v>5065</v>
      </c>
      <c r="E1460" s="20" t="str">
        <f>IF(VLOOKUP(C1460,'Current OBD'!$B$6:$AL$2097,23,0)="Yes","PK"," ")</f>
        <v xml:space="preserve"> </v>
      </c>
      <c r="F1460" s="20" t="str">
        <f>IF(VLOOKUP(C1460,'Current OBD'!$B$6:$AL$2097,24,0)="Yes","K"," ")</f>
        <v xml:space="preserve"> </v>
      </c>
      <c r="G1460" s="20" t="str">
        <f>IF(VLOOKUP(C1460,'Current OBD'!$B$6:$AL$2097,25,0)="Yes","1"," ")</f>
        <v xml:space="preserve"> </v>
      </c>
      <c r="H1460" s="20" t="str">
        <f>IF(VLOOKUP(C1460,'Current OBD'!$B$6:$AL$2097,26,0)="Yes","2"," ")</f>
        <v xml:space="preserve"> </v>
      </c>
      <c r="I1460" s="20" t="str">
        <f>IF(VLOOKUP(C1460,'Current OBD'!$B$6:$AL$2097,27,0)="Yes","3"," ")</f>
        <v xml:space="preserve"> </v>
      </c>
      <c r="J1460" s="20" t="str">
        <f>IF(VLOOKUP(C1460,'Current OBD'!$B$6:$AL$2097,28,0)="Yes","4"," ")</f>
        <v xml:space="preserve"> </v>
      </c>
      <c r="K1460" s="20" t="str">
        <f>IF(VLOOKUP(C1460,'Current OBD'!$B$6:$AL$2097,29,0)="Yes","5"," ")</f>
        <v xml:space="preserve"> </v>
      </c>
      <c r="L1460" s="20" t="str">
        <f>IF(VLOOKUP(C1460,'Current OBD'!$B$6:$AL$2097,30,0)="Yes","6"," ")</f>
        <v xml:space="preserve"> </v>
      </c>
      <c r="M1460" s="20" t="str">
        <f>IF(VLOOKUP(C1460,'Current OBD'!$B$6:$AL$2097,31,0)="Yes","7"," ")</f>
        <v xml:space="preserve"> </v>
      </c>
      <c r="N1460" s="20" t="str">
        <f>IF(VLOOKUP(C1460,'Current OBD'!$B$6:$AL$2097,32,0)="Yes","8"," ")</f>
        <v>8</v>
      </c>
      <c r="O1460" s="20" t="str">
        <f>IF(VLOOKUP(C1460,'Current OBD'!$B$6:$AL$2097,33,0)="Yes","9"," ")</f>
        <v>9</v>
      </c>
      <c r="P1460" s="20" t="str">
        <f>IF(VLOOKUP(C1460,'Current OBD'!$B$6:$AL$2097,34,0)="Yes","10"," ")</f>
        <v xml:space="preserve"> </v>
      </c>
      <c r="Q1460" s="20" t="str">
        <f>IF(VLOOKUP(C1460,'Current OBD'!$B$6:$AL$2097,35,0)="Yes","11"," ")</f>
        <v xml:space="preserve"> </v>
      </c>
      <c r="R1460" s="20" t="str">
        <f>IF(VLOOKUP(C1460,'Current OBD'!$B$6:$AL$2097,36,0)="Yes","12"," ")</f>
        <v xml:space="preserve"> </v>
      </c>
      <c r="S1460" s="44">
        <v>272</v>
      </c>
      <c r="T1460" s="44">
        <v>89</v>
      </c>
      <c r="U1460" s="44">
        <v>946</v>
      </c>
      <c r="V1460" s="12">
        <f t="shared" si="131"/>
        <v>0.28752642706131076</v>
      </c>
      <c r="W1460" s="12">
        <f t="shared" si="132"/>
        <v>9.4080338266384775E-2</v>
      </c>
      <c r="X1460" s="12">
        <f t="shared" si="128"/>
        <v>0.38160676532769555</v>
      </c>
    </row>
    <row r="1461" spans="1:24">
      <c r="A1461" s="17" t="str">
        <f>VLOOKUP(C1461,'Current OBD'!$B$6:$K$2098,4,0)</f>
        <v>Pierce</v>
      </c>
      <c r="B1461" s="17" t="str">
        <f>VLOOKUP(C1461,'Current OBD'!$B$6:$K$2098,3,0)</f>
        <v>27-083</v>
      </c>
      <c r="C1461" s="18">
        <v>661949</v>
      </c>
      <c r="D1461" s="8" t="s">
        <v>5068</v>
      </c>
      <c r="E1461" s="20" t="str">
        <f>IF(VLOOKUP(C1461,'Current OBD'!$B$6:$AL$2097,23,0)="Yes","PK"," ")</f>
        <v xml:space="preserve"> </v>
      </c>
      <c r="F1461" s="20" t="str">
        <f>IF(VLOOKUP(C1461,'Current OBD'!$B$6:$AL$2097,24,0)="Yes","K"," ")</f>
        <v xml:space="preserve"> </v>
      </c>
      <c r="G1461" s="20" t="str">
        <f>IF(VLOOKUP(C1461,'Current OBD'!$B$6:$AL$2097,25,0)="Yes","1"," ")</f>
        <v xml:space="preserve"> </v>
      </c>
      <c r="H1461" s="20" t="str">
        <f>IF(VLOOKUP(C1461,'Current OBD'!$B$6:$AL$2097,26,0)="Yes","2"," ")</f>
        <v xml:space="preserve"> </v>
      </c>
      <c r="I1461" s="20" t="str">
        <f>IF(VLOOKUP(C1461,'Current OBD'!$B$6:$AL$2097,27,0)="Yes","3"," ")</f>
        <v xml:space="preserve"> </v>
      </c>
      <c r="J1461" s="20" t="str">
        <f>IF(VLOOKUP(C1461,'Current OBD'!$B$6:$AL$2097,28,0)="Yes","4"," ")</f>
        <v xml:space="preserve"> </v>
      </c>
      <c r="K1461" s="20" t="str">
        <f>IF(VLOOKUP(C1461,'Current OBD'!$B$6:$AL$2097,29,0)="Yes","5"," ")</f>
        <v xml:space="preserve"> </v>
      </c>
      <c r="L1461" s="20" t="str">
        <f>IF(VLOOKUP(C1461,'Current OBD'!$B$6:$AL$2097,30,0)="Yes","6"," ")</f>
        <v xml:space="preserve"> </v>
      </c>
      <c r="M1461" s="20" t="str">
        <f>IF(VLOOKUP(C1461,'Current OBD'!$B$6:$AL$2097,31,0)="Yes","7"," ")</f>
        <v xml:space="preserve"> </v>
      </c>
      <c r="N1461" s="20" t="str">
        <f>IF(VLOOKUP(C1461,'Current OBD'!$B$6:$AL$2097,32,0)="Yes","8"," ")</f>
        <v xml:space="preserve"> </v>
      </c>
      <c r="O1461" s="20" t="str">
        <f>IF(VLOOKUP(C1461,'Current OBD'!$B$6:$AL$2097,33,0)="Yes","9"," ")</f>
        <v xml:space="preserve"> </v>
      </c>
      <c r="P1461" s="20" t="str">
        <f>IF(VLOOKUP(C1461,'Current OBD'!$B$6:$AL$2097,34,0)="Yes","10"," ")</f>
        <v>10</v>
      </c>
      <c r="Q1461" s="20" t="str">
        <f>IF(VLOOKUP(C1461,'Current OBD'!$B$6:$AL$2097,35,0)="Yes","11"," ")</f>
        <v>11</v>
      </c>
      <c r="R1461" s="20" t="str">
        <f>IF(VLOOKUP(C1461,'Current OBD'!$B$6:$AL$2097,36,0)="Yes","12"," ")</f>
        <v>12</v>
      </c>
      <c r="S1461" s="44">
        <v>342</v>
      </c>
      <c r="T1461" s="44">
        <v>129</v>
      </c>
      <c r="U1461" s="44">
        <v>1400</v>
      </c>
      <c r="V1461" s="12">
        <f t="shared" si="131"/>
        <v>0.24428571428571427</v>
      </c>
      <c r="W1461" s="12">
        <f t="shared" si="132"/>
        <v>9.2142857142857137E-2</v>
      </c>
      <c r="X1461" s="12">
        <f t="shared" si="128"/>
        <v>0.33642857142857141</v>
      </c>
    </row>
    <row r="1462" spans="1:24">
      <c r="A1462" s="17" t="str">
        <f>VLOOKUP(C1462,'Current OBD'!$B$6:$K$2098,4,0)</f>
        <v>Pierce</v>
      </c>
      <c r="B1462" s="17" t="str">
        <f>VLOOKUP(C1462,'Current OBD'!$B$6:$K$2098,3,0)</f>
        <v>27-083</v>
      </c>
      <c r="C1462" s="18">
        <v>661946</v>
      </c>
      <c r="D1462" s="8" t="s">
        <v>5070</v>
      </c>
      <c r="E1462" s="20" t="str">
        <f>IF(VLOOKUP(C1462,'Current OBD'!$B$6:$AL$2097,23,0)="Yes","PK"," ")</f>
        <v xml:space="preserve"> </v>
      </c>
      <c r="F1462" s="20" t="str">
        <f>IF(VLOOKUP(C1462,'Current OBD'!$B$6:$AL$2097,24,0)="Yes","K"," ")</f>
        <v xml:space="preserve"> </v>
      </c>
      <c r="G1462" s="20" t="str">
        <f>IF(VLOOKUP(C1462,'Current OBD'!$B$6:$AL$2097,25,0)="Yes","1"," ")</f>
        <v xml:space="preserve"> </v>
      </c>
      <c r="H1462" s="20" t="str">
        <f>IF(VLOOKUP(C1462,'Current OBD'!$B$6:$AL$2097,26,0)="Yes","2"," ")</f>
        <v xml:space="preserve"> </v>
      </c>
      <c r="I1462" s="20" t="str">
        <f>IF(VLOOKUP(C1462,'Current OBD'!$B$6:$AL$2097,27,0)="Yes","3"," ")</f>
        <v xml:space="preserve"> </v>
      </c>
      <c r="J1462" s="20" t="str">
        <f>IF(VLOOKUP(C1462,'Current OBD'!$B$6:$AL$2097,28,0)="Yes","4"," ")</f>
        <v xml:space="preserve"> </v>
      </c>
      <c r="K1462" s="20" t="str">
        <f>IF(VLOOKUP(C1462,'Current OBD'!$B$6:$AL$2097,29,0)="Yes","5"," ")</f>
        <v>5</v>
      </c>
      <c r="L1462" s="20" t="str">
        <f>IF(VLOOKUP(C1462,'Current OBD'!$B$6:$AL$2097,30,0)="Yes","6"," ")</f>
        <v>6</v>
      </c>
      <c r="M1462" s="20" t="str">
        <f>IF(VLOOKUP(C1462,'Current OBD'!$B$6:$AL$2097,31,0)="Yes","7"," ")</f>
        <v>7</v>
      </c>
      <c r="N1462" s="20" t="str">
        <f>IF(VLOOKUP(C1462,'Current OBD'!$B$6:$AL$2097,32,0)="Yes","8"," ")</f>
        <v xml:space="preserve"> </v>
      </c>
      <c r="O1462" s="20" t="str">
        <f>IF(VLOOKUP(C1462,'Current OBD'!$B$6:$AL$2097,33,0)="Yes","9"," ")</f>
        <v xml:space="preserve"> </v>
      </c>
      <c r="P1462" s="20" t="str">
        <f>IF(VLOOKUP(C1462,'Current OBD'!$B$6:$AL$2097,34,0)="Yes","10"," ")</f>
        <v xml:space="preserve"> </v>
      </c>
      <c r="Q1462" s="20" t="str">
        <f>IF(VLOOKUP(C1462,'Current OBD'!$B$6:$AL$2097,35,0)="Yes","11"," ")</f>
        <v xml:space="preserve"> </v>
      </c>
      <c r="R1462" s="20" t="str">
        <f>IF(VLOOKUP(C1462,'Current OBD'!$B$6:$AL$2097,36,0)="Yes","12"," ")</f>
        <v xml:space="preserve"> </v>
      </c>
      <c r="S1462" s="44">
        <v>210</v>
      </c>
      <c r="T1462" s="44">
        <v>62</v>
      </c>
      <c r="U1462" s="44">
        <v>682</v>
      </c>
      <c r="V1462" s="12">
        <f t="shared" si="131"/>
        <v>0.30791788856304986</v>
      </c>
      <c r="W1462" s="12">
        <f t="shared" si="132"/>
        <v>9.0909090909090912E-2</v>
      </c>
      <c r="X1462" s="12">
        <f t="shared" si="128"/>
        <v>0.39882697947214074</v>
      </c>
    </row>
    <row r="1463" spans="1:24">
      <c r="A1463" s="17" t="str">
        <f>VLOOKUP(C1463,'Current OBD'!$B$6:$K$2098,4,0)</f>
        <v>Pierce</v>
      </c>
      <c r="B1463" s="17" t="str">
        <f>VLOOKUP(C1463,'Current OBD'!$B$6:$K$2098,3,0)</f>
        <v>27-083</v>
      </c>
      <c r="C1463" s="18">
        <v>661943</v>
      </c>
      <c r="D1463" s="8" t="s">
        <v>5072</v>
      </c>
      <c r="E1463" s="20" t="str">
        <f>IF(VLOOKUP(C1463,'Current OBD'!$B$6:$AL$2097,23,0)="Yes","PK"," ")</f>
        <v xml:space="preserve"> </v>
      </c>
      <c r="F1463" s="20" t="str">
        <f>IF(VLOOKUP(C1463,'Current OBD'!$B$6:$AL$2097,24,0)="Yes","K"," ")</f>
        <v>K</v>
      </c>
      <c r="G1463" s="20" t="str">
        <f>IF(VLOOKUP(C1463,'Current OBD'!$B$6:$AL$2097,25,0)="Yes","1"," ")</f>
        <v>1</v>
      </c>
      <c r="H1463" s="20" t="str">
        <f>IF(VLOOKUP(C1463,'Current OBD'!$B$6:$AL$2097,26,0)="Yes","2"," ")</f>
        <v>2</v>
      </c>
      <c r="I1463" s="20" t="str">
        <f>IF(VLOOKUP(C1463,'Current OBD'!$B$6:$AL$2097,27,0)="Yes","3"," ")</f>
        <v>3</v>
      </c>
      <c r="J1463" s="20" t="str">
        <f>IF(VLOOKUP(C1463,'Current OBD'!$B$6:$AL$2097,28,0)="Yes","4"," ")</f>
        <v>4</v>
      </c>
      <c r="K1463" s="20" t="str">
        <f>IF(VLOOKUP(C1463,'Current OBD'!$B$6:$AL$2097,29,0)="Yes","5"," ")</f>
        <v xml:space="preserve"> </v>
      </c>
      <c r="L1463" s="20" t="str">
        <f>IF(VLOOKUP(C1463,'Current OBD'!$B$6:$AL$2097,30,0)="Yes","6"," ")</f>
        <v xml:space="preserve"> </v>
      </c>
      <c r="M1463" s="20" t="str">
        <f>IF(VLOOKUP(C1463,'Current OBD'!$B$6:$AL$2097,31,0)="Yes","7"," ")</f>
        <v xml:space="preserve"> </v>
      </c>
      <c r="N1463" s="20" t="str">
        <f>IF(VLOOKUP(C1463,'Current OBD'!$B$6:$AL$2097,32,0)="Yes","8"," ")</f>
        <v xml:space="preserve"> </v>
      </c>
      <c r="O1463" s="20" t="str">
        <f>IF(VLOOKUP(C1463,'Current OBD'!$B$6:$AL$2097,33,0)="Yes","9"," ")</f>
        <v xml:space="preserve"> </v>
      </c>
      <c r="P1463" s="20" t="str">
        <f>IF(VLOOKUP(C1463,'Current OBD'!$B$6:$AL$2097,34,0)="Yes","10"," ")</f>
        <v xml:space="preserve"> </v>
      </c>
      <c r="Q1463" s="20" t="str">
        <f>IF(VLOOKUP(C1463,'Current OBD'!$B$6:$AL$2097,35,0)="Yes","11"," ")</f>
        <v xml:space="preserve"> </v>
      </c>
      <c r="R1463" s="20" t="str">
        <f>IF(VLOOKUP(C1463,'Current OBD'!$B$6:$AL$2097,36,0)="Yes","12"," ")</f>
        <v xml:space="preserve"> </v>
      </c>
      <c r="S1463" s="44">
        <v>183</v>
      </c>
      <c r="T1463" s="44">
        <v>40</v>
      </c>
      <c r="U1463" s="44">
        <v>567</v>
      </c>
      <c r="V1463" s="12">
        <f t="shared" si="131"/>
        <v>0.32275132275132273</v>
      </c>
      <c r="W1463" s="12">
        <f t="shared" si="132"/>
        <v>7.0546737213403876E-2</v>
      </c>
      <c r="X1463" s="12">
        <f t="shared" si="128"/>
        <v>0.39329805996472661</v>
      </c>
    </row>
    <row r="1464" spans="1:24">
      <c r="A1464" s="17" t="str">
        <f>VLOOKUP(C1464,'Current OBD'!$B$6:$K$2098,4,0)</f>
        <v>Pierce</v>
      </c>
      <c r="B1464" s="17" t="str">
        <f>VLOOKUP(C1464,'Current OBD'!$B$6:$K$2098,3,0)</f>
        <v>27-083</v>
      </c>
      <c r="C1464" s="18">
        <v>661947</v>
      </c>
      <c r="D1464" s="8" t="s">
        <v>5074</v>
      </c>
      <c r="E1464" s="20" t="str">
        <f>IF(VLOOKUP(C1464,'Current OBD'!$B$6:$AL$2097,23,0)="Yes","PK"," ")</f>
        <v xml:space="preserve"> </v>
      </c>
      <c r="F1464" s="20" t="str">
        <f>IF(VLOOKUP(C1464,'Current OBD'!$B$6:$AL$2097,24,0)="Yes","K"," ")</f>
        <v xml:space="preserve"> </v>
      </c>
      <c r="G1464" s="20" t="str">
        <f>IF(VLOOKUP(C1464,'Current OBD'!$B$6:$AL$2097,25,0)="Yes","1"," ")</f>
        <v xml:space="preserve"> </v>
      </c>
      <c r="H1464" s="20" t="str">
        <f>IF(VLOOKUP(C1464,'Current OBD'!$B$6:$AL$2097,26,0)="Yes","2"," ")</f>
        <v xml:space="preserve"> </v>
      </c>
      <c r="I1464" s="20" t="str">
        <f>IF(VLOOKUP(C1464,'Current OBD'!$B$6:$AL$2097,27,0)="Yes","3"," ")</f>
        <v xml:space="preserve"> </v>
      </c>
      <c r="J1464" s="20" t="str">
        <f>IF(VLOOKUP(C1464,'Current OBD'!$B$6:$AL$2097,28,0)="Yes","4"," ")</f>
        <v xml:space="preserve"> </v>
      </c>
      <c r="K1464" s="20" t="str">
        <f>IF(VLOOKUP(C1464,'Current OBD'!$B$6:$AL$2097,29,0)="Yes","5"," ")</f>
        <v>5</v>
      </c>
      <c r="L1464" s="20" t="str">
        <f>IF(VLOOKUP(C1464,'Current OBD'!$B$6:$AL$2097,30,0)="Yes","6"," ")</f>
        <v>6</v>
      </c>
      <c r="M1464" s="20" t="str">
        <f>IF(VLOOKUP(C1464,'Current OBD'!$B$6:$AL$2097,31,0)="Yes","7"," ")</f>
        <v>7</v>
      </c>
      <c r="N1464" s="20" t="str">
        <f>IF(VLOOKUP(C1464,'Current OBD'!$B$6:$AL$2097,32,0)="Yes","8"," ")</f>
        <v xml:space="preserve"> </v>
      </c>
      <c r="O1464" s="20" t="str">
        <f>IF(VLOOKUP(C1464,'Current OBD'!$B$6:$AL$2097,33,0)="Yes","9"," ")</f>
        <v xml:space="preserve"> </v>
      </c>
      <c r="P1464" s="20" t="str">
        <f>IF(VLOOKUP(C1464,'Current OBD'!$B$6:$AL$2097,34,0)="Yes","10"," ")</f>
        <v xml:space="preserve"> </v>
      </c>
      <c r="Q1464" s="20" t="str">
        <f>IF(VLOOKUP(C1464,'Current OBD'!$B$6:$AL$2097,35,0)="Yes","11"," ")</f>
        <v xml:space="preserve"> </v>
      </c>
      <c r="R1464" s="20" t="str">
        <f>IF(VLOOKUP(C1464,'Current OBD'!$B$6:$AL$2097,36,0)="Yes","12"," ")</f>
        <v xml:space="preserve"> </v>
      </c>
      <c r="S1464" s="44">
        <v>223</v>
      </c>
      <c r="T1464" s="44">
        <v>63</v>
      </c>
      <c r="U1464" s="44">
        <v>737</v>
      </c>
      <c r="V1464" s="12">
        <f t="shared" si="131"/>
        <v>0.30257801899592945</v>
      </c>
      <c r="W1464" s="12">
        <f t="shared" si="132"/>
        <v>8.5481682496607869E-2</v>
      </c>
      <c r="X1464" s="12">
        <f t="shared" si="128"/>
        <v>0.38805970149253732</v>
      </c>
    </row>
    <row r="1465" spans="1:24">
      <c r="A1465" s="17" t="str">
        <f>VLOOKUP(C1465,'Current OBD'!$B$6:$K$2098,4,0)</f>
        <v>Pierce</v>
      </c>
      <c r="B1465" s="17" t="str">
        <f>VLOOKUP(C1465,'Current OBD'!$B$6:$K$2098,3,0)</f>
        <v>27-083</v>
      </c>
      <c r="C1465" s="18">
        <v>661944</v>
      </c>
      <c r="D1465" s="8" t="s">
        <v>5076</v>
      </c>
      <c r="E1465" s="20" t="str">
        <f>IF(VLOOKUP(C1465,'Current OBD'!$B$6:$AL$2097,23,0)="Yes","PK"," ")</f>
        <v>PK</v>
      </c>
      <c r="F1465" s="20" t="str">
        <f>IF(VLOOKUP(C1465,'Current OBD'!$B$6:$AL$2097,24,0)="Yes","K"," ")</f>
        <v>K</v>
      </c>
      <c r="G1465" s="20" t="str">
        <f>IF(VLOOKUP(C1465,'Current OBD'!$B$6:$AL$2097,25,0)="Yes","1"," ")</f>
        <v>1</v>
      </c>
      <c r="H1465" s="20" t="str">
        <f>IF(VLOOKUP(C1465,'Current OBD'!$B$6:$AL$2097,26,0)="Yes","2"," ")</f>
        <v>2</v>
      </c>
      <c r="I1465" s="20" t="str">
        <f>IF(VLOOKUP(C1465,'Current OBD'!$B$6:$AL$2097,27,0)="Yes","3"," ")</f>
        <v>3</v>
      </c>
      <c r="J1465" s="20" t="str">
        <f>IF(VLOOKUP(C1465,'Current OBD'!$B$6:$AL$2097,28,0)="Yes","4"," ")</f>
        <v>4</v>
      </c>
      <c r="K1465" s="20" t="str">
        <f>IF(VLOOKUP(C1465,'Current OBD'!$B$6:$AL$2097,29,0)="Yes","5"," ")</f>
        <v xml:space="preserve"> </v>
      </c>
      <c r="L1465" s="20" t="str">
        <f>IF(VLOOKUP(C1465,'Current OBD'!$B$6:$AL$2097,30,0)="Yes","6"," ")</f>
        <v xml:space="preserve"> </v>
      </c>
      <c r="M1465" s="20" t="str">
        <f>IF(VLOOKUP(C1465,'Current OBD'!$B$6:$AL$2097,31,0)="Yes","7"," ")</f>
        <v xml:space="preserve"> </v>
      </c>
      <c r="N1465" s="20" t="str">
        <f>IF(VLOOKUP(C1465,'Current OBD'!$B$6:$AL$2097,32,0)="Yes","8"," ")</f>
        <v xml:space="preserve"> </v>
      </c>
      <c r="O1465" s="20" t="str">
        <f>IF(VLOOKUP(C1465,'Current OBD'!$B$6:$AL$2097,33,0)="Yes","9"," ")</f>
        <v xml:space="preserve"> </v>
      </c>
      <c r="P1465" s="20" t="str">
        <f>IF(VLOOKUP(C1465,'Current OBD'!$B$6:$AL$2097,34,0)="Yes","10"," ")</f>
        <v xml:space="preserve"> </v>
      </c>
      <c r="Q1465" s="20" t="str">
        <f>IF(VLOOKUP(C1465,'Current OBD'!$B$6:$AL$2097,35,0)="Yes","11"," ")</f>
        <v xml:space="preserve"> </v>
      </c>
      <c r="R1465" s="20" t="str">
        <f>IF(VLOOKUP(C1465,'Current OBD'!$B$6:$AL$2097,36,0)="Yes","12"," ")</f>
        <v xml:space="preserve"> </v>
      </c>
      <c r="S1465" s="44">
        <v>120</v>
      </c>
      <c r="T1465" s="44">
        <v>37</v>
      </c>
      <c r="U1465" s="44">
        <v>483</v>
      </c>
      <c r="V1465" s="12">
        <f t="shared" si="131"/>
        <v>0.2484472049689441</v>
      </c>
      <c r="W1465" s="12">
        <f t="shared" si="132"/>
        <v>7.6604554865424432E-2</v>
      </c>
      <c r="X1465" s="12">
        <f t="shared" si="128"/>
        <v>0.32505175983436851</v>
      </c>
    </row>
    <row r="1466" spans="1:24">
      <c r="A1466" s="17" t="str">
        <f>VLOOKUP(C1466,'Current OBD'!$B$6:$K$2098,4,0)</f>
        <v>Pierce</v>
      </c>
      <c r="B1466" s="17" t="str">
        <f>VLOOKUP(C1466,'Current OBD'!$B$6:$K$2098,3,0)</f>
        <v>27-083</v>
      </c>
      <c r="C1466" s="18">
        <v>664318</v>
      </c>
      <c r="D1466" s="8" t="s">
        <v>5078</v>
      </c>
      <c r="E1466" s="20" t="str">
        <f>IF(VLOOKUP(C1466,'Current OBD'!$B$6:$AL$2097,23,0)="Yes","PK"," ")</f>
        <v xml:space="preserve"> </v>
      </c>
      <c r="F1466" s="20" t="str">
        <f>IF(VLOOKUP(C1466,'Current OBD'!$B$6:$AL$2097,24,0)="Yes","K"," ")</f>
        <v>K</v>
      </c>
      <c r="G1466" s="20" t="str">
        <f>IF(VLOOKUP(C1466,'Current OBD'!$B$6:$AL$2097,25,0)="Yes","1"," ")</f>
        <v>1</v>
      </c>
      <c r="H1466" s="20" t="str">
        <f>IF(VLOOKUP(C1466,'Current OBD'!$B$6:$AL$2097,26,0)="Yes","2"," ")</f>
        <v>2</v>
      </c>
      <c r="I1466" s="20" t="str">
        <f>IF(VLOOKUP(C1466,'Current OBD'!$B$6:$AL$2097,27,0)="Yes","3"," ")</f>
        <v>3</v>
      </c>
      <c r="J1466" s="20" t="str">
        <f>IF(VLOOKUP(C1466,'Current OBD'!$B$6:$AL$2097,28,0)="Yes","4"," ")</f>
        <v>4</v>
      </c>
      <c r="K1466" s="20" t="str">
        <f>IF(VLOOKUP(C1466,'Current OBD'!$B$6:$AL$2097,29,0)="Yes","5"," ")</f>
        <v xml:space="preserve"> </v>
      </c>
      <c r="L1466" s="20" t="str">
        <f>IF(VLOOKUP(C1466,'Current OBD'!$B$6:$AL$2097,30,0)="Yes","6"," ")</f>
        <v xml:space="preserve"> </v>
      </c>
      <c r="M1466" s="20" t="str">
        <f>IF(VLOOKUP(C1466,'Current OBD'!$B$6:$AL$2097,31,0)="Yes","7"," ")</f>
        <v xml:space="preserve"> </v>
      </c>
      <c r="N1466" s="20" t="str">
        <f>IF(VLOOKUP(C1466,'Current OBD'!$B$6:$AL$2097,32,0)="Yes","8"," ")</f>
        <v xml:space="preserve"> </v>
      </c>
      <c r="O1466" s="20" t="str">
        <f>IF(VLOOKUP(C1466,'Current OBD'!$B$6:$AL$2097,33,0)="Yes","9"," ")</f>
        <v xml:space="preserve"> </v>
      </c>
      <c r="P1466" s="20" t="str">
        <f>IF(VLOOKUP(C1466,'Current OBD'!$B$6:$AL$2097,34,0)="Yes","10"," ")</f>
        <v xml:space="preserve"> </v>
      </c>
      <c r="Q1466" s="20" t="str">
        <f>IF(VLOOKUP(C1466,'Current OBD'!$B$6:$AL$2097,35,0)="Yes","11"," ")</f>
        <v xml:space="preserve"> </v>
      </c>
      <c r="R1466" s="20" t="str">
        <f>IF(VLOOKUP(C1466,'Current OBD'!$B$6:$AL$2097,36,0)="Yes","12"," ")</f>
        <v xml:space="preserve"> </v>
      </c>
      <c r="S1466" s="44">
        <v>157</v>
      </c>
      <c r="T1466" s="44">
        <v>52</v>
      </c>
      <c r="U1466" s="44">
        <v>555</v>
      </c>
      <c r="V1466" s="12">
        <f t="shared" si="131"/>
        <v>0.28288288288288288</v>
      </c>
      <c r="W1466" s="12">
        <f t="shared" si="132"/>
        <v>9.3693693693693694E-2</v>
      </c>
      <c r="X1466" s="12">
        <f t="shared" si="128"/>
        <v>0.37657657657657656</v>
      </c>
    </row>
    <row r="1467" spans="1:24">
      <c r="A1467" s="26" t="s">
        <v>390</v>
      </c>
      <c r="B1467" s="26" t="s">
        <v>4724</v>
      </c>
      <c r="C1467" s="10">
        <v>160057</v>
      </c>
      <c r="D1467" s="13" t="s">
        <v>4723</v>
      </c>
      <c r="E1467" s="19"/>
      <c r="F1467" s="19"/>
      <c r="G1467" s="19"/>
      <c r="H1467" s="19"/>
      <c r="I1467" s="19"/>
      <c r="J1467" s="19"/>
      <c r="K1467" s="19"/>
      <c r="L1467" s="19"/>
      <c r="M1467" s="19"/>
      <c r="N1467" s="19"/>
      <c r="O1467" s="19"/>
      <c r="P1467" s="19"/>
      <c r="Q1467" s="19"/>
      <c r="R1467" s="19"/>
      <c r="S1467" s="43">
        <v>2283</v>
      </c>
      <c r="T1467" s="43">
        <v>816</v>
      </c>
      <c r="U1467" s="43">
        <v>10438</v>
      </c>
      <c r="V1467" s="14"/>
      <c r="W1467" s="14"/>
      <c r="X1467" s="14">
        <f t="shared" si="128"/>
        <v>0.29689595707990035</v>
      </c>
    </row>
    <row r="1468" spans="1:24">
      <c r="A1468" s="17" t="str">
        <f>VLOOKUP(C1468,'Current OBD'!$B$6:$K$2098,4,0)</f>
        <v>Pierce</v>
      </c>
      <c r="B1468" s="17" t="str">
        <f>VLOOKUP(C1468,'Current OBD'!$B$6:$K$2098,3,0)</f>
        <v>27-320</v>
      </c>
      <c r="C1468" s="18">
        <v>661955</v>
      </c>
      <c r="D1468" s="8" t="s">
        <v>4725</v>
      </c>
      <c r="E1468" s="20" t="str">
        <f>IF(VLOOKUP(C1468,'Current OBD'!$B$6:$AL$2097,23,0)="Yes","PK"," ")</f>
        <v xml:space="preserve"> </v>
      </c>
      <c r="F1468" s="20" t="str">
        <f>IF(VLOOKUP(C1468,'Current OBD'!$B$6:$AL$2097,24,0)="Yes","K"," ")</f>
        <v>K</v>
      </c>
      <c r="G1468" s="20" t="str">
        <f>IF(VLOOKUP(C1468,'Current OBD'!$B$6:$AL$2097,25,0)="Yes","1"," ")</f>
        <v>1</v>
      </c>
      <c r="H1468" s="20" t="str">
        <f>IF(VLOOKUP(C1468,'Current OBD'!$B$6:$AL$2097,26,0)="Yes","2"," ")</f>
        <v>2</v>
      </c>
      <c r="I1468" s="20" t="str">
        <f>IF(VLOOKUP(C1468,'Current OBD'!$B$6:$AL$2097,27,0)="Yes","3"," ")</f>
        <v>3</v>
      </c>
      <c r="J1468" s="20" t="str">
        <f>IF(VLOOKUP(C1468,'Current OBD'!$B$6:$AL$2097,28,0)="Yes","4"," ")</f>
        <v>4</v>
      </c>
      <c r="K1468" s="20" t="str">
        <f>IF(VLOOKUP(C1468,'Current OBD'!$B$6:$AL$2097,29,0)="Yes","5"," ")</f>
        <v>5</v>
      </c>
      <c r="L1468" s="20" t="str">
        <f>IF(VLOOKUP(C1468,'Current OBD'!$B$6:$AL$2097,30,0)="Yes","6"," ")</f>
        <v xml:space="preserve"> </v>
      </c>
      <c r="M1468" s="20" t="str">
        <f>IF(VLOOKUP(C1468,'Current OBD'!$B$6:$AL$2097,31,0)="Yes","7"," ")</f>
        <v xml:space="preserve"> </v>
      </c>
      <c r="N1468" s="20" t="str">
        <f>IF(VLOOKUP(C1468,'Current OBD'!$B$6:$AL$2097,32,0)="Yes","8"," ")</f>
        <v xml:space="preserve"> </v>
      </c>
      <c r="O1468" s="20" t="str">
        <f>IF(VLOOKUP(C1468,'Current OBD'!$B$6:$AL$2097,33,0)="Yes","9"," ")</f>
        <v xml:space="preserve"> </v>
      </c>
      <c r="P1468" s="20" t="str">
        <f>IF(VLOOKUP(C1468,'Current OBD'!$B$6:$AL$2097,34,0)="Yes","10"," ")</f>
        <v xml:space="preserve"> </v>
      </c>
      <c r="Q1468" s="20" t="str">
        <f>IF(VLOOKUP(C1468,'Current OBD'!$B$6:$AL$2097,35,0)="Yes","11"," ")</f>
        <v xml:space="preserve"> </v>
      </c>
      <c r="R1468" s="20" t="str">
        <f>IF(VLOOKUP(C1468,'Current OBD'!$B$6:$AL$2097,36,0)="Yes","12"," ")</f>
        <v xml:space="preserve"> </v>
      </c>
      <c r="S1468" s="44">
        <v>108</v>
      </c>
      <c r="T1468" s="44">
        <v>36</v>
      </c>
      <c r="U1468" s="44">
        <v>428</v>
      </c>
      <c r="V1468" s="12">
        <f t="shared" ref="V1468:V1482" si="133">S1468/U1468</f>
        <v>0.25233644859813081</v>
      </c>
      <c r="W1468" s="12">
        <f t="shared" ref="W1468:W1482" si="134">T1468/U1468</f>
        <v>8.4112149532710276E-2</v>
      </c>
      <c r="X1468" s="12">
        <f t="shared" si="128"/>
        <v>0.3364485981308411</v>
      </c>
    </row>
    <row r="1469" spans="1:24">
      <c r="A1469" s="17" t="str">
        <f>VLOOKUP(C1469,'Current OBD'!$B$6:$K$2098,4,0)</f>
        <v>Pierce</v>
      </c>
      <c r="B1469" s="17" t="str">
        <f>VLOOKUP(C1469,'Current OBD'!$B$6:$K$2098,3,0)</f>
        <v>27-320</v>
      </c>
      <c r="C1469" s="18">
        <v>663213</v>
      </c>
      <c r="D1469" s="8" t="s">
        <v>4729</v>
      </c>
      <c r="E1469" s="20" t="str">
        <f>IF(VLOOKUP(C1469,'Current OBD'!$B$6:$AL$2097,23,0)="Yes","PK"," ")</f>
        <v xml:space="preserve"> </v>
      </c>
      <c r="F1469" s="20" t="str">
        <f>IF(VLOOKUP(C1469,'Current OBD'!$B$6:$AL$2097,24,0)="Yes","K"," ")</f>
        <v xml:space="preserve"> </v>
      </c>
      <c r="G1469" s="20" t="str">
        <f>IF(VLOOKUP(C1469,'Current OBD'!$B$6:$AL$2097,25,0)="Yes","1"," ")</f>
        <v xml:space="preserve"> </v>
      </c>
      <c r="H1469" s="20" t="str">
        <f>IF(VLOOKUP(C1469,'Current OBD'!$B$6:$AL$2097,26,0)="Yes","2"," ")</f>
        <v xml:space="preserve"> </v>
      </c>
      <c r="I1469" s="20" t="str">
        <f>IF(VLOOKUP(C1469,'Current OBD'!$B$6:$AL$2097,27,0)="Yes","3"," ")</f>
        <v xml:space="preserve"> </v>
      </c>
      <c r="J1469" s="20" t="str">
        <f>IF(VLOOKUP(C1469,'Current OBD'!$B$6:$AL$2097,28,0)="Yes","4"," ")</f>
        <v xml:space="preserve"> </v>
      </c>
      <c r="K1469" s="20" t="str">
        <f>IF(VLOOKUP(C1469,'Current OBD'!$B$6:$AL$2097,29,0)="Yes","5"," ")</f>
        <v xml:space="preserve"> </v>
      </c>
      <c r="L1469" s="20" t="str">
        <f>IF(VLOOKUP(C1469,'Current OBD'!$B$6:$AL$2097,30,0)="Yes","6"," ")</f>
        <v xml:space="preserve"> </v>
      </c>
      <c r="M1469" s="20" t="str">
        <f>IF(VLOOKUP(C1469,'Current OBD'!$B$6:$AL$2097,31,0)="Yes","7"," ")</f>
        <v xml:space="preserve"> </v>
      </c>
      <c r="N1469" s="20" t="str">
        <f>IF(VLOOKUP(C1469,'Current OBD'!$B$6:$AL$2097,32,0)="Yes","8"," ")</f>
        <v xml:space="preserve"> </v>
      </c>
      <c r="O1469" s="20" t="str">
        <f>IF(VLOOKUP(C1469,'Current OBD'!$B$6:$AL$2097,33,0)="Yes","9"," ")</f>
        <v>9</v>
      </c>
      <c r="P1469" s="20" t="str">
        <f>IF(VLOOKUP(C1469,'Current OBD'!$B$6:$AL$2097,34,0)="Yes","10"," ")</f>
        <v>10</v>
      </c>
      <c r="Q1469" s="20" t="str">
        <f>IF(VLOOKUP(C1469,'Current OBD'!$B$6:$AL$2097,35,0)="Yes","11"," ")</f>
        <v>11</v>
      </c>
      <c r="R1469" s="20" t="str">
        <f>IF(VLOOKUP(C1469,'Current OBD'!$B$6:$AL$2097,36,0)="Yes","12"," ")</f>
        <v>12</v>
      </c>
      <c r="S1469" s="44">
        <v>340</v>
      </c>
      <c r="T1469" s="44">
        <v>128</v>
      </c>
      <c r="U1469" s="44">
        <v>1711</v>
      </c>
      <c r="V1469" s="12">
        <f t="shared" si="133"/>
        <v>0.19871420222092342</v>
      </c>
      <c r="W1469" s="12">
        <f t="shared" si="134"/>
        <v>7.481005260081823E-2</v>
      </c>
      <c r="X1469" s="12">
        <f t="shared" si="128"/>
        <v>0.2735242548217417</v>
      </c>
    </row>
    <row r="1470" spans="1:24">
      <c r="A1470" s="17" t="str">
        <f>VLOOKUP(C1470,'Current OBD'!$B$6:$K$2098,4,0)</f>
        <v>Pierce</v>
      </c>
      <c r="B1470" s="17" t="str">
        <f>VLOOKUP(C1470,'Current OBD'!$B$6:$K$2098,3,0)</f>
        <v>27-320</v>
      </c>
      <c r="C1470" s="18">
        <v>661956</v>
      </c>
      <c r="D1470" s="8" t="s">
        <v>2150</v>
      </c>
      <c r="E1470" s="20" t="str">
        <f>IF(VLOOKUP(C1470,'Current OBD'!$B$6:$AL$2097,23,0)="Yes","PK"," ")</f>
        <v xml:space="preserve"> </v>
      </c>
      <c r="F1470" s="20" t="str">
        <f>IF(VLOOKUP(C1470,'Current OBD'!$B$6:$AL$2097,24,0)="Yes","K"," ")</f>
        <v>K</v>
      </c>
      <c r="G1470" s="20" t="str">
        <f>IF(VLOOKUP(C1470,'Current OBD'!$B$6:$AL$2097,25,0)="Yes","1"," ")</f>
        <v>1</v>
      </c>
      <c r="H1470" s="20" t="str">
        <f>IF(VLOOKUP(C1470,'Current OBD'!$B$6:$AL$2097,26,0)="Yes","2"," ")</f>
        <v>2</v>
      </c>
      <c r="I1470" s="20" t="str">
        <f>IF(VLOOKUP(C1470,'Current OBD'!$B$6:$AL$2097,27,0)="Yes","3"," ")</f>
        <v>3</v>
      </c>
      <c r="J1470" s="20" t="str">
        <f>IF(VLOOKUP(C1470,'Current OBD'!$B$6:$AL$2097,28,0)="Yes","4"," ")</f>
        <v>4</v>
      </c>
      <c r="K1470" s="20" t="str">
        <f>IF(VLOOKUP(C1470,'Current OBD'!$B$6:$AL$2097,29,0)="Yes","5"," ")</f>
        <v>5</v>
      </c>
      <c r="L1470" s="20" t="str">
        <f>IF(VLOOKUP(C1470,'Current OBD'!$B$6:$AL$2097,30,0)="Yes","6"," ")</f>
        <v xml:space="preserve"> </v>
      </c>
      <c r="M1470" s="20" t="str">
        <f>IF(VLOOKUP(C1470,'Current OBD'!$B$6:$AL$2097,31,0)="Yes","7"," ")</f>
        <v xml:space="preserve"> </v>
      </c>
      <c r="N1470" s="20" t="str">
        <f>IF(VLOOKUP(C1470,'Current OBD'!$B$6:$AL$2097,32,0)="Yes","8"," ")</f>
        <v xml:space="preserve"> </v>
      </c>
      <c r="O1470" s="20" t="str">
        <f>IF(VLOOKUP(C1470,'Current OBD'!$B$6:$AL$2097,33,0)="Yes","9"," ")</f>
        <v xml:space="preserve"> </v>
      </c>
      <c r="P1470" s="20" t="str">
        <f>IF(VLOOKUP(C1470,'Current OBD'!$B$6:$AL$2097,34,0)="Yes","10"," ")</f>
        <v xml:space="preserve"> </v>
      </c>
      <c r="Q1470" s="20" t="str">
        <f>IF(VLOOKUP(C1470,'Current OBD'!$B$6:$AL$2097,35,0)="Yes","11"," ")</f>
        <v xml:space="preserve"> </v>
      </c>
      <c r="R1470" s="20" t="str">
        <f>IF(VLOOKUP(C1470,'Current OBD'!$B$6:$AL$2097,36,0)="Yes","12"," ")</f>
        <v xml:space="preserve"> </v>
      </c>
      <c r="S1470" s="44">
        <v>116</v>
      </c>
      <c r="T1470" s="44">
        <v>25</v>
      </c>
      <c r="U1470" s="44">
        <v>367</v>
      </c>
      <c r="V1470" s="12">
        <f t="shared" si="133"/>
        <v>0.31607629427792916</v>
      </c>
      <c r="W1470" s="12">
        <f t="shared" si="134"/>
        <v>6.8119891008174394E-2</v>
      </c>
      <c r="X1470" s="12">
        <f t="shared" si="128"/>
        <v>0.38419618528610355</v>
      </c>
    </row>
    <row r="1471" spans="1:24">
      <c r="A1471" s="17" t="str">
        <f>VLOOKUP(C1471,'Current OBD'!$B$6:$K$2098,4,0)</f>
        <v>Pierce</v>
      </c>
      <c r="B1471" s="17" t="str">
        <f>VLOOKUP(C1471,'Current OBD'!$B$6:$K$2098,3,0)</f>
        <v>27-320</v>
      </c>
      <c r="C1471" s="18">
        <v>665914</v>
      </c>
      <c r="D1471" s="8" t="s">
        <v>4732</v>
      </c>
      <c r="E1471" s="20" t="str">
        <f>IF(VLOOKUP(C1471,'Current OBD'!$B$6:$AL$2097,23,0)="Yes","PK"," ")</f>
        <v xml:space="preserve"> </v>
      </c>
      <c r="F1471" s="20" t="str">
        <f>IF(VLOOKUP(C1471,'Current OBD'!$B$6:$AL$2097,24,0)="Yes","K"," ")</f>
        <v xml:space="preserve"> </v>
      </c>
      <c r="G1471" s="20" t="str">
        <f>IF(VLOOKUP(C1471,'Current OBD'!$B$6:$AL$2097,25,0)="Yes","1"," ")</f>
        <v>1</v>
      </c>
      <c r="H1471" s="20" t="str">
        <f>IF(VLOOKUP(C1471,'Current OBD'!$B$6:$AL$2097,26,0)="Yes","2"," ")</f>
        <v>2</v>
      </c>
      <c r="I1471" s="20" t="str">
        <f>IF(VLOOKUP(C1471,'Current OBD'!$B$6:$AL$2097,27,0)="Yes","3"," ")</f>
        <v>3</v>
      </c>
      <c r="J1471" s="20" t="str">
        <f>IF(VLOOKUP(C1471,'Current OBD'!$B$6:$AL$2097,28,0)="Yes","4"," ")</f>
        <v>4</v>
      </c>
      <c r="K1471" s="20" t="str">
        <f>IF(VLOOKUP(C1471,'Current OBD'!$B$6:$AL$2097,29,0)="Yes","5"," ")</f>
        <v>5</v>
      </c>
      <c r="L1471" s="20" t="str">
        <f>IF(VLOOKUP(C1471,'Current OBD'!$B$6:$AL$2097,30,0)="Yes","6"," ")</f>
        <v xml:space="preserve"> </v>
      </c>
      <c r="M1471" s="20" t="str">
        <f>IF(VLOOKUP(C1471,'Current OBD'!$B$6:$AL$2097,31,0)="Yes","7"," ")</f>
        <v xml:space="preserve"> </v>
      </c>
      <c r="N1471" s="20" t="str">
        <f>IF(VLOOKUP(C1471,'Current OBD'!$B$6:$AL$2097,32,0)="Yes","8"," ")</f>
        <v xml:space="preserve"> </v>
      </c>
      <c r="O1471" s="20" t="str">
        <f>IF(VLOOKUP(C1471,'Current OBD'!$B$6:$AL$2097,33,0)="Yes","9"," ")</f>
        <v xml:space="preserve"> </v>
      </c>
      <c r="P1471" s="20" t="str">
        <f>IF(VLOOKUP(C1471,'Current OBD'!$B$6:$AL$2097,34,0)="Yes","10"," ")</f>
        <v xml:space="preserve"> </v>
      </c>
      <c r="Q1471" s="20" t="str">
        <f>IF(VLOOKUP(C1471,'Current OBD'!$B$6:$AL$2097,35,0)="Yes","11"," ")</f>
        <v xml:space="preserve"> </v>
      </c>
      <c r="R1471" s="20" t="str">
        <f>IF(VLOOKUP(C1471,'Current OBD'!$B$6:$AL$2097,36,0)="Yes","12"," ")</f>
        <v xml:space="preserve"> </v>
      </c>
      <c r="S1471" s="44">
        <v>152</v>
      </c>
      <c r="T1471" s="44">
        <v>53</v>
      </c>
      <c r="U1471" s="44">
        <v>362</v>
      </c>
      <c r="V1471" s="12">
        <f t="shared" si="133"/>
        <v>0.41988950276243092</v>
      </c>
      <c r="W1471" s="12">
        <f t="shared" si="134"/>
        <v>0.14640883977900551</v>
      </c>
      <c r="X1471" s="12">
        <f t="shared" si="128"/>
        <v>0.56629834254143652</v>
      </c>
    </row>
    <row r="1472" spans="1:24">
      <c r="A1472" s="17" t="str">
        <f>VLOOKUP(C1472,'Current OBD'!$B$6:$K$2098,4,0)</f>
        <v>Pierce</v>
      </c>
      <c r="B1472" s="17" t="str">
        <f>VLOOKUP(C1472,'Current OBD'!$B$6:$K$2098,3,0)</f>
        <v>27-320</v>
      </c>
      <c r="C1472" s="18">
        <v>661960</v>
      </c>
      <c r="D1472" s="8" t="s">
        <v>4736</v>
      </c>
      <c r="E1472" s="20" t="str">
        <f>IF(VLOOKUP(C1472,'Current OBD'!$B$6:$AL$2097,23,0)="Yes","PK"," ")</f>
        <v xml:space="preserve"> </v>
      </c>
      <c r="F1472" s="20" t="str">
        <f>IF(VLOOKUP(C1472,'Current OBD'!$B$6:$AL$2097,24,0)="Yes","K"," ")</f>
        <v>K</v>
      </c>
      <c r="G1472" s="20" t="str">
        <f>IF(VLOOKUP(C1472,'Current OBD'!$B$6:$AL$2097,25,0)="Yes","1"," ")</f>
        <v>1</v>
      </c>
      <c r="H1472" s="20" t="str">
        <f>IF(VLOOKUP(C1472,'Current OBD'!$B$6:$AL$2097,26,0)="Yes","2"," ")</f>
        <v>2</v>
      </c>
      <c r="I1472" s="20" t="str">
        <f>IF(VLOOKUP(C1472,'Current OBD'!$B$6:$AL$2097,27,0)="Yes","3"," ")</f>
        <v>3</v>
      </c>
      <c r="J1472" s="20" t="str">
        <f>IF(VLOOKUP(C1472,'Current OBD'!$B$6:$AL$2097,28,0)="Yes","4"," ")</f>
        <v>4</v>
      </c>
      <c r="K1472" s="20" t="str">
        <f>IF(VLOOKUP(C1472,'Current OBD'!$B$6:$AL$2097,29,0)="Yes","5"," ")</f>
        <v>5</v>
      </c>
      <c r="L1472" s="20" t="str">
        <f>IF(VLOOKUP(C1472,'Current OBD'!$B$6:$AL$2097,30,0)="Yes","6"," ")</f>
        <v xml:space="preserve"> </v>
      </c>
      <c r="M1472" s="20" t="str">
        <f>IF(VLOOKUP(C1472,'Current OBD'!$B$6:$AL$2097,31,0)="Yes","7"," ")</f>
        <v xml:space="preserve"> </v>
      </c>
      <c r="N1472" s="20" t="str">
        <f>IF(VLOOKUP(C1472,'Current OBD'!$B$6:$AL$2097,32,0)="Yes","8"," ")</f>
        <v xml:space="preserve"> </v>
      </c>
      <c r="O1472" s="20" t="str">
        <f>IF(VLOOKUP(C1472,'Current OBD'!$B$6:$AL$2097,33,0)="Yes","9"," ")</f>
        <v xml:space="preserve"> </v>
      </c>
      <c r="P1472" s="20" t="str">
        <f>IF(VLOOKUP(C1472,'Current OBD'!$B$6:$AL$2097,34,0)="Yes","10"," ")</f>
        <v xml:space="preserve"> </v>
      </c>
      <c r="Q1472" s="20" t="str">
        <f>IF(VLOOKUP(C1472,'Current OBD'!$B$6:$AL$2097,35,0)="Yes","11"," ")</f>
        <v xml:space="preserve"> </v>
      </c>
      <c r="R1472" s="20" t="str">
        <f>IF(VLOOKUP(C1472,'Current OBD'!$B$6:$AL$2097,36,0)="Yes","12"," ")</f>
        <v xml:space="preserve"> </v>
      </c>
      <c r="S1472" s="44">
        <v>109</v>
      </c>
      <c r="T1472" s="44">
        <v>33</v>
      </c>
      <c r="U1472" s="44">
        <v>710</v>
      </c>
      <c r="V1472" s="12">
        <f t="shared" si="133"/>
        <v>0.15352112676056337</v>
      </c>
      <c r="W1472" s="12">
        <f t="shared" si="134"/>
        <v>4.647887323943662E-2</v>
      </c>
      <c r="X1472" s="12">
        <f t="shared" si="128"/>
        <v>0.2</v>
      </c>
    </row>
    <row r="1473" spans="1:24">
      <c r="A1473" s="17" t="str">
        <f>VLOOKUP(C1473,'Current OBD'!$B$6:$K$2098,4,0)</f>
        <v>Pierce</v>
      </c>
      <c r="B1473" s="17" t="str">
        <f>VLOOKUP(C1473,'Current OBD'!$B$6:$K$2098,3,0)</f>
        <v>27-320</v>
      </c>
      <c r="C1473" s="18">
        <v>661957</v>
      </c>
      <c r="D1473" s="8" t="s">
        <v>4738</v>
      </c>
      <c r="E1473" s="20" t="str">
        <f>IF(VLOOKUP(C1473,'Current OBD'!$B$6:$AL$2097,23,0)="Yes","PK"," ")</f>
        <v xml:space="preserve"> </v>
      </c>
      <c r="F1473" s="20" t="str">
        <f>IF(VLOOKUP(C1473,'Current OBD'!$B$6:$AL$2097,24,0)="Yes","K"," ")</f>
        <v>K</v>
      </c>
      <c r="G1473" s="20" t="str">
        <f>IF(VLOOKUP(C1473,'Current OBD'!$B$6:$AL$2097,25,0)="Yes","1"," ")</f>
        <v>1</v>
      </c>
      <c r="H1473" s="20" t="str">
        <f>IF(VLOOKUP(C1473,'Current OBD'!$B$6:$AL$2097,26,0)="Yes","2"," ")</f>
        <v>2</v>
      </c>
      <c r="I1473" s="20" t="str">
        <f>IF(VLOOKUP(C1473,'Current OBD'!$B$6:$AL$2097,27,0)="Yes","3"," ")</f>
        <v>3</v>
      </c>
      <c r="J1473" s="20" t="str">
        <f>IF(VLOOKUP(C1473,'Current OBD'!$B$6:$AL$2097,28,0)="Yes","4"," ")</f>
        <v>4</v>
      </c>
      <c r="K1473" s="20" t="str">
        <f>IF(VLOOKUP(C1473,'Current OBD'!$B$6:$AL$2097,29,0)="Yes","5"," ")</f>
        <v>5</v>
      </c>
      <c r="L1473" s="20" t="str">
        <f>IF(VLOOKUP(C1473,'Current OBD'!$B$6:$AL$2097,30,0)="Yes","6"," ")</f>
        <v xml:space="preserve"> </v>
      </c>
      <c r="M1473" s="20" t="str">
        <f>IF(VLOOKUP(C1473,'Current OBD'!$B$6:$AL$2097,31,0)="Yes","7"," ")</f>
        <v xml:space="preserve"> </v>
      </c>
      <c r="N1473" s="20" t="str">
        <f>IF(VLOOKUP(C1473,'Current OBD'!$B$6:$AL$2097,32,0)="Yes","8"," ")</f>
        <v xml:space="preserve"> </v>
      </c>
      <c r="O1473" s="20" t="str">
        <f>IF(VLOOKUP(C1473,'Current OBD'!$B$6:$AL$2097,33,0)="Yes","9"," ")</f>
        <v xml:space="preserve"> </v>
      </c>
      <c r="P1473" s="20" t="str">
        <f>IF(VLOOKUP(C1473,'Current OBD'!$B$6:$AL$2097,34,0)="Yes","10"," ")</f>
        <v xml:space="preserve"> </v>
      </c>
      <c r="Q1473" s="20" t="str">
        <f>IF(VLOOKUP(C1473,'Current OBD'!$B$6:$AL$2097,35,0)="Yes","11"," ")</f>
        <v xml:space="preserve"> </v>
      </c>
      <c r="R1473" s="20" t="str">
        <f>IF(VLOOKUP(C1473,'Current OBD'!$B$6:$AL$2097,36,0)="Yes","12"," ")</f>
        <v xml:space="preserve"> </v>
      </c>
      <c r="S1473" s="44">
        <v>101</v>
      </c>
      <c r="T1473" s="44">
        <v>39</v>
      </c>
      <c r="U1473" s="44">
        <v>546</v>
      </c>
      <c r="V1473" s="12">
        <f t="shared" si="133"/>
        <v>0.18498168498168499</v>
      </c>
      <c r="W1473" s="12">
        <f t="shared" si="134"/>
        <v>7.1428571428571425E-2</v>
      </c>
      <c r="X1473" s="12">
        <f t="shared" ref="X1473:X1536" si="135">(S1473+T1473)/U1473</f>
        <v>0.25641025641025639</v>
      </c>
    </row>
    <row r="1474" spans="1:24">
      <c r="A1474" s="17" t="str">
        <f>VLOOKUP(C1474,'Current OBD'!$B$6:$K$2098,4,0)</f>
        <v>Pierce</v>
      </c>
      <c r="B1474" s="17" t="str">
        <f>VLOOKUP(C1474,'Current OBD'!$B$6:$K$2098,3,0)</f>
        <v>27-320</v>
      </c>
      <c r="C1474" s="18">
        <v>661954</v>
      </c>
      <c r="D1474" s="8" t="s">
        <v>4740</v>
      </c>
      <c r="E1474" s="20" t="str">
        <f>IF(VLOOKUP(C1474,'Current OBD'!$B$6:$AL$2097,23,0)="Yes","PK"," ")</f>
        <v xml:space="preserve"> </v>
      </c>
      <c r="F1474" s="20" t="str">
        <f>IF(VLOOKUP(C1474,'Current OBD'!$B$6:$AL$2097,24,0)="Yes","K"," ")</f>
        <v xml:space="preserve"> </v>
      </c>
      <c r="G1474" s="20" t="str">
        <f>IF(VLOOKUP(C1474,'Current OBD'!$B$6:$AL$2097,25,0)="Yes","1"," ")</f>
        <v xml:space="preserve"> </v>
      </c>
      <c r="H1474" s="20" t="str">
        <f>IF(VLOOKUP(C1474,'Current OBD'!$B$6:$AL$2097,26,0)="Yes","2"," ")</f>
        <v xml:space="preserve"> </v>
      </c>
      <c r="I1474" s="20" t="str">
        <f>IF(VLOOKUP(C1474,'Current OBD'!$B$6:$AL$2097,27,0)="Yes","3"," ")</f>
        <v xml:space="preserve"> </v>
      </c>
      <c r="J1474" s="20" t="str">
        <f>IF(VLOOKUP(C1474,'Current OBD'!$B$6:$AL$2097,28,0)="Yes","4"," ")</f>
        <v xml:space="preserve"> </v>
      </c>
      <c r="K1474" s="20" t="str">
        <f>IF(VLOOKUP(C1474,'Current OBD'!$B$6:$AL$2097,29,0)="Yes","5"," ")</f>
        <v xml:space="preserve"> </v>
      </c>
      <c r="L1474" s="20" t="str">
        <f>IF(VLOOKUP(C1474,'Current OBD'!$B$6:$AL$2097,30,0)="Yes","6"," ")</f>
        <v>6</v>
      </c>
      <c r="M1474" s="20" t="str">
        <f>IF(VLOOKUP(C1474,'Current OBD'!$B$6:$AL$2097,31,0)="Yes","7"," ")</f>
        <v>7</v>
      </c>
      <c r="N1474" s="20" t="str">
        <f>IF(VLOOKUP(C1474,'Current OBD'!$B$6:$AL$2097,32,0)="Yes","8"," ")</f>
        <v>8</v>
      </c>
      <c r="O1474" s="20" t="str">
        <f>IF(VLOOKUP(C1474,'Current OBD'!$B$6:$AL$2097,33,0)="Yes","9"," ")</f>
        <v xml:space="preserve"> </v>
      </c>
      <c r="P1474" s="20" t="str">
        <f>IF(VLOOKUP(C1474,'Current OBD'!$B$6:$AL$2097,34,0)="Yes","10"," ")</f>
        <v xml:space="preserve"> </v>
      </c>
      <c r="Q1474" s="20" t="str">
        <f>IF(VLOOKUP(C1474,'Current OBD'!$B$6:$AL$2097,35,0)="Yes","11"," ")</f>
        <v xml:space="preserve"> </v>
      </c>
      <c r="R1474" s="20" t="str">
        <f>IF(VLOOKUP(C1474,'Current OBD'!$B$6:$AL$2097,36,0)="Yes","12"," ")</f>
        <v xml:space="preserve"> </v>
      </c>
      <c r="S1474" s="44">
        <v>169</v>
      </c>
      <c r="T1474" s="44">
        <v>57</v>
      </c>
      <c r="U1474" s="44">
        <v>739</v>
      </c>
      <c r="V1474" s="12">
        <f t="shared" si="133"/>
        <v>0.22868741542625168</v>
      </c>
      <c r="W1474" s="12">
        <f t="shared" si="134"/>
        <v>7.7131258457374827E-2</v>
      </c>
      <c r="X1474" s="12">
        <f t="shared" si="135"/>
        <v>0.30581867388362655</v>
      </c>
    </row>
    <row r="1475" spans="1:24">
      <c r="A1475" s="17" t="str">
        <f>VLOOKUP(C1475,'Current OBD'!$B$6:$K$2098,4,0)</f>
        <v>Pierce</v>
      </c>
      <c r="B1475" s="17" t="str">
        <f>VLOOKUP(C1475,'Current OBD'!$B$6:$K$2098,3,0)</f>
        <v>27-320</v>
      </c>
      <c r="C1475" s="18">
        <v>663967</v>
      </c>
      <c r="D1475" s="8" t="s">
        <v>4742</v>
      </c>
      <c r="E1475" s="20" t="str">
        <f>IF(VLOOKUP(C1475,'Current OBD'!$B$6:$AL$2097,23,0)="Yes","PK"," ")</f>
        <v xml:space="preserve"> </v>
      </c>
      <c r="F1475" s="20" t="str">
        <f>IF(VLOOKUP(C1475,'Current OBD'!$B$6:$AL$2097,24,0)="Yes","K"," ")</f>
        <v>K</v>
      </c>
      <c r="G1475" s="20" t="str">
        <f>IF(VLOOKUP(C1475,'Current OBD'!$B$6:$AL$2097,25,0)="Yes","1"," ")</f>
        <v>1</v>
      </c>
      <c r="H1475" s="20" t="str">
        <f>IF(VLOOKUP(C1475,'Current OBD'!$B$6:$AL$2097,26,0)="Yes","2"," ")</f>
        <v>2</v>
      </c>
      <c r="I1475" s="20" t="str">
        <f>IF(VLOOKUP(C1475,'Current OBD'!$B$6:$AL$2097,27,0)="Yes","3"," ")</f>
        <v>3</v>
      </c>
      <c r="J1475" s="20" t="str">
        <f>IF(VLOOKUP(C1475,'Current OBD'!$B$6:$AL$2097,28,0)="Yes","4"," ")</f>
        <v>4</v>
      </c>
      <c r="K1475" s="20" t="str">
        <f>IF(VLOOKUP(C1475,'Current OBD'!$B$6:$AL$2097,29,0)="Yes","5"," ")</f>
        <v>5</v>
      </c>
      <c r="L1475" s="20" t="str">
        <f>IF(VLOOKUP(C1475,'Current OBD'!$B$6:$AL$2097,30,0)="Yes","6"," ")</f>
        <v xml:space="preserve"> </v>
      </c>
      <c r="M1475" s="20" t="str">
        <f>IF(VLOOKUP(C1475,'Current OBD'!$B$6:$AL$2097,31,0)="Yes","7"," ")</f>
        <v xml:space="preserve"> </v>
      </c>
      <c r="N1475" s="20" t="str">
        <f>IF(VLOOKUP(C1475,'Current OBD'!$B$6:$AL$2097,32,0)="Yes","8"," ")</f>
        <v xml:space="preserve"> </v>
      </c>
      <c r="O1475" s="20" t="str">
        <f>IF(VLOOKUP(C1475,'Current OBD'!$B$6:$AL$2097,33,0)="Yes","9"," ")</f>
        <v xml:space="preserve"> </v>
      </c>
      <c r="P1475" s="20" t="str">
        <f>IF(VLOOKUP(C1475,'Current OBD'!$B$6:$AL$2097,34,0)="Yes","10"," ")</f>
        <v xml:space="preserve"> </v>
      </c>
      <c r="Q1475" s="20" t="str">
        <f>IF(VLOOKUP(C1475,'Current OBD'!$B$6:$AL$2097,35,0)="Yes","11"," ")</f>
        <v xml:space="preserve"> </v>
      </c>
      <c r="R1475" s="20" t="str">
        <f>IF(VLOOKUP(C1475,'Current OBD'!$B$6:$AL$2097,36,0)="Yes","12"," ")</f>
        <v xml:space="preserve"> </v>
      </c>
      <c r="S1475" s="44">
        <v>148</v>
      </c>
      <c r="T1475" s="44">
        <v>54</v>
      </c>
      <c r="U1475" s="44">
        <v>452</v>
      </c>
      <c r="V1475" s="12">
        <f t="shared" si="133"/>
        <v>0.32743362831858408</v>
      </c>
      <c r="W1475" s="12">
        <f t="shared" si="134"/>
        <v>0.11946902654867257</v>
      </c>
      <c r="X1475" s="12">
        <f t="shared" si="135"/>
        <v>0.44690265486725661</v>
      </c>
    </row>
    <row r="1476" spans="1:24">
      <c r="A1476" s="17" t="str">
        <f>VLOOKUP(C1476,'Current OBD'!$B$6:$K$2098,4,0)</f>
        <v>Pierce</v>
      </c>
      <c r="B1476" s="17" t="str">
        <f>VLOOKUP(C1476,'Current OBD'!$B$6:$K$2098,3,0)</f>
        <v>27-320</v>
      </c>
      <c r="C1476" s="18">
        <v>661959</v>
      </c>
      <c r="D1476" s="8" t="s">
        <v>4744</v>
      </c>
      <c r="E1476" s="20" t="str">
        <f>IF(VLOOKUP(C1476,'Current OBD'!$B$6:$AL$2097,23,0)="Yes","PK"," ")</f>
        <v xml:space="preserve"> </v>
      </c>
      <c r="F1476" s="20" t="str">
        <f>IF(VLOOKUP(C1476,'Current OBD'!$B$6:$AL$2097,24,0)="Yes","K"," ")</f>
        <v xml:space="preserve"> </v>
      </c>
      <c r="G1476" s="20" t="str">
        <f>IF(VLOOKUP(C1476,'Current OBD'!$B$6:$AL$2097,25,0)="Yes","1"," ")</f>
        <v>1</v>
      </c>
      <c r="H1476" s="20" t="str">
        <f>IF(VLOOKUP(C1476,'Current OBD'!$B$6:$AL$2097,26,0)="Yes","2"," ")</f>
        <v>2</v>
      </c>
      <c r="I1476" s="20" t="str">
        <f>IF(VLOOKUP(C1476,'Current OBD'!$B$6:$AL$2097,27,0)="Yes","3"," ")</f>
        <v>3</v>
      </c>
      <c r="J1476" s="20" t="str">
        <f>IF(VLOOKUP(C1476,'Current OBD'!$B$6:$AL$2097,28,0)="Yes","4"," ")</f>
        <v>4</v>
      </c>
      <c r="K1476" s="20" t="str">
        <f>IF(VLOOKUP(C1476,'Current OBD'!$B$6:$AL$2097,29,0)="Yes","5"," ")</f>
        <v>5</v>
      </c>
      <c r="L1476" s="20" t="str">
        <f>IF(VLOOKUP(C1476,'Current OBD'!$B$6:$AL$2097,30,0)="Yes","6"," ")</f>
        <v xml:space="preserve"> </v>
      </c>
      <c r="M1476" s="20" t="str">
        <f>IF(VLOOKUP(C1476,'Current OBD'!$B$6:$AL$2097,31,0)="Yes","7"," ")</f>
        <v xml:space="preserve"> </v>
      </c>
      <c r="N1476" s="20" t="str">
        <f>IF(VLOOKUP(C1476,'Current OBD'!$B$6:$AL$2097,32,0)="Yes","8"," ")</f>
        <v xml:space="preserve"> </v>
      </c>
      <c r="O1476" s="20" t="str">
        <f>IF(VLOOKUP(C1476,'Current OBD'!$B$6:$AL$2097,33,0)="Yes","9"," ")</f>
        <v xml:space="preserve"> </v>
      </c>
      <c r="P1476" s="20" t="str">
        <f>IF(VLOOKUP(C1476,'Current OBD'!$B$6:$AL$2097,34,0)="Yes","10"," ")</f>
        <v xml:space="preserve"> </v>
      </c>
      <c r="Q1476" s="20" t="str">
        <f>IF(VLOOKUP(C1476,'Current OBD'!$B$6:$AL$2097,35,0)="Yes","11"," ")</f>
        <v xml:space="preserve"> </v>
      </c>
      <c r="R1476" s="20" t="str">
        <f>IF(VLOOKUP(C1476,'Current OBD'!$B$6:$AL$2097,36,0)="Yes","12"," ")</f>
        <v xml:space="preserve"> </v>
      </c>
      <c r="S1476" s="44">
        <v>125</v>
      </c>
      <c r="T1476" s="44">
        <v>33</v>
      </c>
      <c r="U1476" s="44">
        <v>517</v>
      </c>
      <c r="V1476" s="12">
        <f t="shared" si="133"/>
        <v>0.24177949709864605</v>
      </c>
      <c r="W1476" s="12">
        <f t="shared" si="134"/>
        <v>6.3829787234042548E-2</v>
      </c>
      <c r="X1476" s="12">
        <f t="shared" si="135"/>
        <v>0.30560928433268858</v>
      </c>
    </row>
    <row r="1477" spans="1:24">
      <c r="A1477" s="17" t="str">
        <f>VLOOKUP(C1477,'Current OBD'!$B$6:$K$2098,4,0)</f>
        <v>Pierce</v>
      </c>
      <c r="B1477" s="17" t="str">
        <f>VLOOKUP(C1477,'Current OBD'!$B$6:$K$2098,3,0)</f>
        <v>27-320</v>
      </c>
      <c r="C1477" s="18">
        <v>661953</v>
      </c>
      <c r="D1477" s="8" t="s">
        <v>508</v>
      </c>
      <c r="E1477" s="20" t="str">
        <f>IF(VLOOKUP(C1477,'Current OBD'!$B$6:$AL$2097,23,0)="Yes","PK"," ")</f>
        <v xml:space="preserve"> </v>
      </c>
      <c r="F1477" s="20" t="str">
        <f>IF(VLOOKUP(C1477,'Current OBD'!$B$6:$AL$2097,24,0)="Yes","K"," ")</f>
        <v xml:space="preserve"> </v>
      </c>
      <c r="G1477" s="20" t="str">
        <f>IF(VLOOKUP(C1477,'Current OBD'!$B$6:$AL$2097,25,0)="Yes","1"," ")</f>
        <v xml:space="preserve"> </v>
      </c>
      <c r="H1477" s="20" t="str">
        <f>IF(VLOOKUP(C1477,'Current OBD'!$B$6:$AL$2097,26,0)="Yes","2"," ")</f>
        <v xml:space="preserve"> </v>
      </c>
      <c r="I1477" s="20" t="str">
        <f>IF(VLOOKUP(C1477,'Current OBD'!$B$6:$AL$2097,27,0)="Yes","3"," ")</f>
        <v xml:space="preserve"> </v>
      </c>
      <c r="J1477" s="20" t="str">
        <f>IF(VLOOKUP(C1477,'Current OBD'!$B$6:$AL$2097,28,0)="Yes","4"," ")</f>
        <v xml:space="preserve"> </v>
      </c>
      <c r="K1477" s="20" t="str">
        <f>IF(VLOOKUP(C1477,'Current OBD'!$B$6:$AL$2097,29,0)="Yes","5"," ")</f>
        <v xml:space="preserve"> </v>
      </c>
      <c r="L1477" s="20" t="str">
        <f>IF(VLOOKUP(C1477,'Current OBD'!$B$6:$AL$2097,30,0)="Yes","6"," ")</f>
        <v>6</v>
      </c>
      <c r="M1477" s="20" t="str">
        <f>IF(VLOOKUP(C1477,'Current OBD'!$B$6:$AL$2097,31,0)="Yes","7"," ")</f>
        <v>7</v>
      </c>
      <c r="N1477" s="20" t="str">
        <f>IF(VLOOKUP(C1477,'Current OBD'!$B$6:$AL$2097,32,0)="Yes","8"," ")</f>
        <v>8</v>
      </c>
      <c r="O1477" s="20" t="str">
        <f>IF(VLOOKUP(C1477,'Current OBD'!$B$6:$AL$2097,33,0)="Yes","9"," ")</f>
        <v xml:space="preserve"> </v>
      </c>
      <c r="P1477" s="20" t="str">
        <f>IF(VLOOKUP(C1477,'Current OBD'!$B$6:$AL$2097,34,0)="Yes","10"," ")</f>
        <v xml:space="preserve"> </v>
      </c>
      <c r="Q1477" s="20" t="str">
        <f>IF(VLOOKUP(C1477,'Current OBD'!$B$6:$AL$2097,35,0)="Yes","11"," ")</f>
        <v xml:space="preserve"> </v>
      </c>
      <c r="R1477" s="20" t="str">
        <f>IF(VLOOKUP(C1477,'Current OBD'!$B$6:$AL$2097,36,0)="Yes","12"," ")</f>
        <v xml:space="preserve"> </v>
      </c>
      <c r="S1477" s="44">
        <v>148</v>
      </c>
      <c r="T1477" s="44">
        <v>68</v>
      </c>
      <c r="U1477" s="44">
        <v>871</v>
      </c>
      <c r="V1477" s="12">
        <f t="shared" si="133"/>
        <v>0.16991963260619977</v>
      </c>
      <c r="W1477" s="12">
        <f t="shared" si="134"/>
        <v>7.8071182548794485E-2</v>
      </c>
      <c r="X1477" s="12">
        <f t="shared" si="135"/>
        <v>0.24799081515499427</v>
      </c>
    </row>
    <row r="1478" spans="1:24">
      <c r="A1478" s="17" t="str">
        <f>VLOOKUP(C1478,'Current OBD'!$B$6:$K$2098,4,0)</f>
        <v>Pierce</v>
      </c>
      <c r="B1478" s="17" t="str">
        <f>VLOOKUP(C1478,'Current OBD'!$B$6:$K$2098,3,0)</f>
        <v>27-320</v>
      </c>
      <c r="C1478" s="18">
        <v>686652</v>
      </c>
      <c r="D1478" s="8" t="s">
        <v>4747</v>
      </c>
      <c r="E1478" s="20" t="str">
        <f>IF(VLOOKUP(C1478,'Current OBD'!$B$6:$AL$2097,23,0)="Yes","PK"," ")</f>
        <v xml:space="preserve"> </v>
      </c>
      <c r="F1478" s="20" t="str">
        <f>IF(VLOOKUP(C1478,'Current OBD'!$B$6:$AL$2097,24,0)="Yes","K"," ")</f>
        <v>K</v>
      </c>
      <c r="G1478" s="20" t="str">
        <f>IF(VLOOKUP(C1478,'Current OBD'!$B$6:$AL$2097,25,0)="Yes","1"," ")</f>
        <v xml:space="preserve"> </v>
      </c>
      <c r="H1478" s="20" t="str">
        <f>IF(VLOOKUP(C1478,'Current OBD'!$B$6:$AL$2097,26,0)="Yes","2"," ")</f>
        <v xml:space="preserve"> </v>
      </c>
      <c r="I1478" s="20" t="str">
        <f>IF(VLOOKUP(C1478,'Current OBD'!$B$6:$AL$2097,27,0)="Yes","3"," ")</f>
        <v xml:space="preserve"> </v>
      </c>
      <c r="J1478" s="20" t="str">
        <f>IF(VLOOKUP(C1478,'Current OBD'!$B$6:$AL$2097,28,0)="Yes","4"," ")</f>
        <v xml:space="preserve"> </v>
      </c>
      <c r="K1478" s="20" t="str">
        <f>IF(VLOOKUP(C1478,'Current OBD'!$B$6:$AL$2097,29,0)="Yes","5"," ")</f>
        <v xml:space="preserve"> </v>
      </c>
      <c r="L1478" s="20" t="str">
        <f>IF(VLOOKUP(C1478,'Current OBD'!$B$6:$AL$2097,30,0)="Yes","6"," ")</f>
        <v xml:space="preserve"> </v>
      </c>
      <c r="M1478" s="20" t="str">
        <f>IF(VLOOKUP(C1478,'Current OBD'!$B$6:$AL$2097,31,0)="Yes","7"," ")</f>
        <v xml:space="preserve"> </v>
      </c>
      <c r="N1478" s="20" t="str">
        <f>IF(VLOOKUP(C1478,'Current OBD'!$B$6:$AL$2097,32,0)="Yes","8"," ")</f>
        <v xml:space="preserve"> </v>
      </c>
      <c r="O1478" s="20" t="str">
        <f>IF(VLOOKUP(C1478,'Current OBD'!$B$6:$AL$2097,33,0)="Yes","9"," ")</f>
        <v xml:space="preserve"> </v>
      </c>
      <c r="P1478" s="20" t="str">
        <f>IF(VLOOKUP(C1478,'Current OBD'!$B$6:$AL$2097,34,0)="Yes","10"," ")</f>
        <v xml:space="preserve"> </v>
      </c>
      <c r="Q1478" s="20" t="str">
        <f>IF(VLOOKUP(C1478,'Current OBD'!$B$6:$AL$2097,35,0)="Yes","11"," ")</f>
        <v xml:space="preserve"> </v>
      </c>
      <c r="R1478" s="20" t="str">
        <f>IF(VLOOKUP(C1478,'Current OBD'!$B$6:$AL$2097,36,0)="Yes","12"," ")</f>
        <v xml:space="preserve"> </v>
      </c>
      <c r="S1478" s="44">
        <v>44</v>
      </c>
      <c r="T1478" s="44">
        <v>18</v>
      </c>
      <c r="U1478" s="44">
        <v>136</v>
      </c>
      <c r="V1478" s="12">
        <f t="shared" si="133"/>
        <v>0.3235294117647059</v>
      </c>
      <c r="W1478" s="12">
        <f t="shared" si="134"/>
        <v>0.13235294117647059</v>
      </c>
      <c r="X1478" s="12">
        <f t="shared" si="135"/>
        <v>0.45588235294117646</v>
      </c>
    </row>
    <row r="1479" spans="1:24">
      <c r="A1479" s="17" t="str">
        <f>VLOOKUP(C1479,'Current OBD'!$B$6:$K$2098,4,0)</f>
        <v>Pierce</v>
      </c>
      <c r="B1479" s="17" t="str">
        <f>VLOOKUP(C1479,'Current OBD'!$B$6:$K$2098,3,0)</f>
        <v>27-320</v>
      </c>
      <c r="C1479" s="18">
        <v>661951</v>
      </c>
      <c r="D1479" s="8" t="s">
        <v>4749</v>
      </c>
      <c r="E1479" s="20" t="str">
        <f>IF(VLOOKUP(C1479,'Current OBD'!$B$6:$AL$2097,23,0)="Yes","PK"," ")</f>
        <v xml:space="preserve"> </v>
      </c>
      <c r="F1479" s="20" t="str">
        <f>IF(VLOOKUP(C1479,'Current OBD'!$B$6:$AL$2097,24,0)="Yes","K"," ")</f>
        <v xml:space="preserve"> </v>
      </c>
      <c r="G1479" s="20" t="str">
        <f>IF(VLOOKUP(C1479,'Current OBD'!$B$6:$AL$2097,25,0)="Yes","1"," ")</f>
        <v xml:space="preserve"> </v>
      </c>
      <c r="H1479" s="20" t="str">
        <f>IF(VLOOKUP(C1479,'Current OBD'!$B$6:$AL$2097,26,0)="Yes","2"," ")</f>
        <v xml:space="preserve"> </v>
      </c>
      <c r="I1479" s="20" t="str">
        <f>IF(VLOOKUP(C1479,'Current OBD'!$B$6:$AL$2097,27,0)="Yes","3"," ")</f>
        <v xml:space="preserve"> </v>
      </c>
      <c r="J1479" s="20" t="str">
        <f>IF(VLOOKUP(C1479,'Current OBD'!$B$6:$AL$2097,28,0)="Yes","4"," ")</f>
        <v xml:space="preserve"> </v>
      </c>
      <c r="K1479" s="20" t="str">
        <f>IF(VLOOKUP(C1479,'Current OBD'!$B$6:$AL$2097,29,0)="Yes","5"," ")</f>
        <v xml:space="preserve"> </v>
      </c>
      <c r="L1479" s="20" t="str">
        <f>IF(VLOOKUP(C1479,'Current OBD'!$B$6:$AL$2097,30,0)="Yes","6"," ")</f>
        <v xml:space="preserve"> </v>
      </c>
      <c r="M1479" s="20" t="str">
        <f>IF(VLOOKUP(C1479,'Current OBD'!$B$6:$AL$2097,31,0)="Yes","7"," ")</f>
        <v xml:space="preserve"> </v>
      </c>
      <c r="N1479" s="20" t="str">
        <f>IF(VLOOKUP(C1479,'Current OBD'!$B$6:$AL$2097,32,0)="Yes","8"," ")</f>
        <v xml:space="preserve"> </v>
      </c>
      <c r="O1479" s="20" t="str">
        <f>IF(VLOOKUP(C1479,'Current OBD'!$B$6:$AL$2097,33,0)="Yes","9"," ")</f>
        <v>9</v>
      </c>
      <c r="P1479" s="20" t="str">
        <f>IF(VLOOKUP(C1479,'Current OBD'!$B$6:$AL$2097,34,0)="Yes","10"," ")</f>
        <v>10</v>
      </c>
      <c r="Q1479" s="20" t="str">
        <f>IF(VLOOKUP(C1479,'Current OBD'!$B$6:$AL$2097,35,0)="Yes","11"," ")</f>
        <v>11</v>
      </c>
      <c r="R1479" s="20" t="str">
        <f>IF(VLOOKUP(C1479,'Current OBD'!$B$6:$AL$2097,36,0)="Yes","12"," ")</f>
        <v>12</v>
      </c>
      <c r="S1479" s="44">
        <v>403</v>
      </c>
      <c r="T1479" s="44">
        <v>144</v>
      </c>
      <c r="U1479" s="44">
        <v>1938</v>
      </c>
      <c r="V1479" s="12">
        <f t="shared" si="133"/>
        <v>0.20794633642930857</v>
      </c>
      <c r="W1479" s="12">
        <f t="shared" si="134"/>
        <v>7.4303405572755415E-2</v>
      </c>
      <c r="X1479" s="12">
        <f t="shared" si="135"/>
        <v>0.28224974200206399</v>
      </c>
    </row>
    <row r="1480" spans="1:24">
      <c r="A1480" s="17" t="str">
        <f>VLOOKUP(C1480,'Current OBD'!$B$6:$K$2098,4,0)</f>
        <v>Pierce</v>
      </c>
      <c r="B1480" s="17" t="str">
        <f>VLOOKUP(C1480,'Current OBD'!$B$6:$K$2098,3,0)</f>
        <v>27-320</v>
      </c>
      <c r="C1480" s="18">
        <v>661952</v>
      </c>
      <c r="D1480" s="8" t="s">
        <v>4751</v>
      </c>
      <c r="E1480" s="20" t="str">
        <f>IF(VLOOKUP(C1480,'Current OBD'!$B$6:$AL$2097,23,0)="Yes","PK"," ")</f>
        <v xml:space="preserve"> </v>
      </c>
      <c r="F1480" s="20" t="str">
        <f>IF(VLOOKUP(C1480,'Current OBD'!$B$6:$AL$2097,24,0)="Yes","K"," ")</f>
        <v xml:space="preserve"> </v>
      </c>
      <c r="G1480" s="20" t="str">
        <f>IF(VLOOKUP(C1480,'Current OBD'!$B$6:$AL$2097,25,0)="Yes","1"," ")</f>
        <v xml:space="preserve"> </v>
      </c>
      <c r="H1480" s="20" t="str">
        <f>IF(VLOOKUP(C1480,'Current OBD'!$B$6:$AL$2097,26,0)="Yes","2"," ")</f>
        <v xml:space="preserve"> </v>
      </c>
      <c r="I1480" s="20" t="str">
        <f>IF(VLOOKUP(C1480,'Current OBD'!$B$6:$AL$2097,27,0)="Yes","3"," ")</f>
        <v xml:space="preserve"> </v>
      </c>
      <c r="J1480" s="20" t="str">
        <f>IF(VLOOKUP(C1480,'Current OBD'!$B$6:$AL$2097,28,0)="Yes","4"," ")</f>
        <v xml:space="preserve"> </v>
      </c>
      <c r="K1480" s="20" t="str">
        <f>IF(VLOOKUP(C1480,'Current OBD'!$B$6:$AL$2097,29,0)="Yes","5"," ")</f>
        <v xml:space="preserve"> </v>
      </c>
      <c r="L1480" s="20" t="str">
        <f>IF(VLOOKUP(C1480,'Current OBD'!$B$6:$AL$2097,30,0)="Yes","6"," ")</f>
        <v>6</v>
      </c>
      <c r="M1480" s="20" t="str">
        <f>IF(VLOOKUP(C1480,'Current OBD'!$B$6:$AL$2097,31,0)="Yes","7"," ")</f>
        <v>7</v>
      </c>
      <c r="N1480" s="20" t="str">
        <f>IF(VLOOKUP(C1480,'Current OBD'!$B$6:$AL$2097,32,0)="Yes","8"," ")</f>
        <v>8</v>
      </c>
      <c r="O1480" s="20" t="str">
        <f>IF(VLOOKUP(C1480,'Current OBD'!$B$6:$AL$2097,33,0)="Yes","9"," ")</f>
        <v xml:space="preserve"> </v>
      </c>
      <c r="P1480" s="20" t="str">
        <f>IF(VLOOKUP(C1480,'Current OBD'!$B$6:$AL$2097,34,0)="Yes","10"," ")</f>
        <v xml:space="preserve"> </v>
      </c>
      <c r="Q1480" s="20" t="str">
        <f>IF(VLOOKUP(C1480,'Current OBD'!$B$6:$AL$2097,35,0)="Yes","11"," ")</f>
        <v xml:space="preserve"> </v>
      </c>
      <c r="R1480" s="20" t="str">
        <f>IF(VLOOKUP(C1480,'Current OBD'!$B$6:$AL$2097,36,0)="Yes","12"," ")</f>
        <v xml:space="preserve"> </v>
      </c>
      <c r="S1480" s="44">
        <v>189</v>
      </c>
      <c r="T1480" s="44">
        <v>61</v>
      </c>
      <c r="U1480" s="44">
        <v>699</v>
      </c>
      <c r="V1480" s="12">
        <f t="shared" si="133"/>
        <v>0.27038626609442062</v>
      </c>
      <c r="W1480" s="12">
        <f t="shared" si="134"/>
        <v>8.7267525035765375E-2</v>
      </c>
      <c r="X1480" s="12">
        <f t="shared" si="135"/>
        <v>0.35765379113018597</v>
      </c>
    </row>
    <row r="1481" spans="1:24">
      <c r="A1481" s="17" t="str">
        <f>VLOOKUP(C1481,'Current OBD'!$B$6:$K$2098,4,0)</f>
        <v>Pierce</v>
      </c>
      <c r="B1481" s="17" t="str">
        <f>VLOOKUP(C1481,'Current OBD'!$B$6:$K$2098,3,0)</f>
        <v>27-320</v>
      </c>
      <c r="C1481" s="18">
        <v>685284</v>
      </c>
      <c r="D1481" s="8" t="s">
        <v>4753</v>
      </c>
      <c r="E1481" s="20" t="str">
        <f>IF(VLOOKUP(C1481,'Current OBD'!$B$6:$AL$2097,23,0)="Yes","PK"," ")</f>
        <v xml:space="preserve"> </v>
      </c>
      <c r="F1481" s="20" t="str">
        <f>IF(VLOOKUP(C1481,'Current OBD'!$B$6:$AL$2097,24,0)="Yes","K"," ")</f>
        <v>K</v>
      </c>
      <c r="G1481" s="20" t="str">
        <f>IF(VLOOKUP(C1481,'Current OBD'!$B$6:$AL$2097,25,0)="Yes","1"," ")</f>
        <v>1</v>
      </c>
      <c r="H1481" s="20" t="str">
        <f>IF(VLOOKUP(C1481,'Current OBD'!$B$6:$AL$2097,26,0)="Yes","2"," ")</f>
        <v>2</v>
      </c>
      <c r="I1481" s="20" t="str">
        <f>IF(VLOOKUP(C1481,'Current OBD'!$B$6:$AL$2097,27,0)="Yes","3"," ")</f>
        <v>3</v>
      </c>
      <c r="J1481" s="20" t="str">
        <f>IF(VLOOKUP(C1481,'Current OBD'!$B$6:$AL$2097,28,0)="Yes","4"," ")</f>
        <v>4</v>
      </c>
      <c r="K1481" s="20" t="str">
        <f>IF(VLOOKUP(C1481,'Current OBD'!$B$6:$AL$2097,29,0)="Yes","5"," ")</f>
        <v>5</v>
      </c>
      <c r="L1481" s="20" t="str">
        <f>IF(VLOOKUP(C1481,'Current OBD'!$B$6:$AL$2097,30,0)="Yes","6"," ")</f>
        <v xml:space="preserve"> </v>
      </c>
      <c r="M1481" s="20" t="str">
        <f>IF(VLOOKUP(C1481,'Current OBD'!$B$6:$AL$2097,31,0)="Yes","7"," ")</f>
        <v xml:space="preserve"> </v>
      </c>
      <c r="N1481" s="20" t="str">
        <f>IF(VLOOKUP(C1481,'Current OBD'!$B$6:$AL$2097,32,0)="Yes","8"," ")</f>
        <v xml:space="preserve"> </v>
      </c>
      <c r="O1481" s="20" t="str">
        <f>IF(VLOOKUP(C1481,'Current OBD'!$B$6:$AL$2097,33,0)="Yes","9"," ")</f>
        <v xml:space="preserve"> </v>
      </c>
      <c r="P1481" s="20" t="str">
        <f>IF(VLOOKUP(C1481,'Current OBD'!$B$6:$AL$2097,34,0)="Yes","10"," ")</f>
        <v xml:space="preserve"> </v>
      </c>
      <c r="Q1481" s="20" t="str">
        <f>IF(VLOOKUP(C1481,'Current OBD'!$B$6:$AL$2097,35,0)="Yes","11"," ")</f>
        <v xml:space="preserve"> </v>
      </c>
      <c r="R1481" s="20" t="str">
        <f>IF(VLOOKUP(C1481,'Current OBD'!$B$6:$AL$2097,36,0)="Yes","12"," ")</f>
        <v xml:space="preserve"> </v>
      </c>
      <c r="S1481" s="44">
        <v>37</v>
      </c>
      <c r="T1481" s="44">
        <v>24</v>
      </c>
      <c r="U1481" s="44">
        <v>449</v>
      </c>
      <c r="V1481" s="12">
        <f t="shared" si="133"/>
        <v>8.2405345211581285E-2</v>
      </c>
      <c r="W1481" s="12">
        <f t="shared" si="134"/>
        <v>5.3452115812917596E-2</v>
      </c>
      <c r="X1481" s="12">
        <f t="shared" si="135"/>
        <v>0.13585746102449889</v>
      </c>
    </row>
    <row r="1482" spans="1:24">
      <c r="A1482" s="17" t="str">
        <f>VLOOKUP(C1482,'Current OBD'!$B$6:$K$2098,4,0)</f>
        <v>Pierce</v>
      </c>
      <c r="B1482" s="17" t="str">
        <f>VLOOKUP(C1482,'Current OBD'!$B$6:$K$2098,3,0)</f>
        <v>27-320</v>
      </c>
      <c r="C1482" s="18">
        <v>661961</v>
      </c>
      <c r="D1482" s="8" t="s">
        <v>4755</v>
      </c>
      <c r="E1482" s="20" t="str">
        <f>IF(VLOOKUP(C1482,'Current OBD'!$B$6:$AL$2097,23,0)="Yes","PK"," ")</f>
        <v xml:space="preserve"> </v>
      </c>
      <c r="F1482" s="20" t="str">
        <f>IF(VLOOKUP(C1482,'Current OBD'!$B$6:$AL$2097,24,0)="Yes","K"," ")</f>
        <v>K</v>
      </c>
      <c r="G1482" s="20" t="str">
        <f>IF(VLOOKUP(C1482,'Current OBD'!$B$6:$AL$2097,25,0)="Yes","1"," ")</f>
        <v>1</v>
      </c>
      <c r="H1482" s="20" t="str">
        <f>IF(VLOOKUP(C1482,'Current OBD'!$B$6:$AL$2097,26,0)="Yes","2"," ")</f>
        <v>2</v>
      </c>
      <c r="I1482" s="20" t="str">
        <f>IF(VLOOKUP(C1482,'Current OBD'!$B$6:$AL$2097,27,0)="Yes","3"," ")</f>
        <v>3</v>
      </c>
      <c r="J1482" s="20" t="str">
        <f>IF(VLOOKUP(C1482,'Current OBD'!$B$6:$AL$2097,28,0)="Yes","4"," ")</f>
        <v>4</v>
      </c>
      <c r="K1482" s="20" t="str">
        <f>IF(VLOOKUP(C1482,'Current OBD'!$B$6:$AL$2097,29,0)="Yes","5"," ")</f>
        <v>5</v>
      </c>
      <c r="L1482" s="20" t="str">
        <f>IF(VLOOKUP(C1482,'Current OBD'!$B$6:$AL$2097,30,0)="Yes","6"," ")</f>
        <v xml:space="preserve"> </v>
      </c>
      <c r="M1482" s="20" t="str">
        <f>IF(VLOOKUP(C1482,'Current OBD'!$B$6:$AL$2097,31,0)="Yes","7"," ")</f>
        <v xml:space="preserve"> </v>
      </c>
      <c r="N1482" s="20" t="str">
        <f>IF(VLOOKUP(C1482,'Current OBD'!$B$6:$AL$2097,32,0)="Yes","8"," ")</f>
        <v xml:space="preserve"> </v>
      </c>
      <c r="O1482" s="20" t="str">
        <f>IF(VLOOKUP(C1482,'Current OBD'!$B$6:$AL$2097,33,0)="Yes","9"," ")</f>
        <v xml:space="preserve"> </v>
      </c>
      <c r="P1482" s="20" t="str">
        <f>IF(VLOOKUP(C1482,'Current OBD'!$B$6:$AL$2097,34,0)="Yes","10"," ")</f>
        <v xml:space="preserve"> </v>
      </c>
      <c r="Q1482" s="20" t="str">
        <f>IF(VLOOKUP(C1482,'Current OBD'!$B$6:$AL$2097,35,0)="Yes","11"," ")</f>
        <v xml:space="preserve"> </v>
      </c>
      <c r="R1482" s="20" t="str">
        <f>IF(VLOOKUP(C1482,'Current OBD'!$B$6:$AL$2097,36,0)="Yes","12"," ")</f>
        <v xml:space="preserve"> </v>
      </c>
      <c r="S1482" s="44">
        <v>94</v>
      </c>
      <c r="T1482" s="44">
        <v>43</v>
      </c>
      <c r="U1482" s="44">
        <v>513</v>
      </c>
      <c r="V1482" s="12">
        <f t="shared" si="133"/>
        <v>0.18323586744639375</v>
      </c>
      <c r="W1482" s="12">
        <f t="shared" si="134"/>
        <v>8.3820662768031184E-2</v>
      </c>
      <c r="X1482" s="12">
        <f t="shared" si="135"/>
        <v>0.26705653021442494</v>
      </c>
    </row>
    <row r="1483" spans="1:24">
      <c r="A1483" s="26" t="s">
        <v>390</v>
      </c>
      <c r="B1483" s="26" t="s">
        <v>1132</v>
      </c>
      <c r="C1483" s="10">
        <v>159994</v>
      </c>
      <c r="D1483" s="13" t="s">
        <v>1131</v>
      </c>
      <c r="E1483" s="19"/>
      <c r="F1483" s="19"/>
      <c r="G1483" s="19"/>
      <c r="H1483" s="19"/>
      <c r="I1483" s="19"/>
      <c r="J1483" s="19"/>
      <c r="K1483" s="19"/>
      <c r="L1483" s="19"/>
      <c r="M1483" s="19"/>
      <c r="N1483" s="19"/>
      <c r="O1483" s="19"/>
      <c r="P1483" s="19"/>
      <c r="Q1483" s="19"/>
      <c r="R1483" s="19"/>
      <c r="S1483" s="43">
        <v>176</v>
      </c>
      <c r="T1483" s="43">
        <v>68</v>
      </c>
      <c r="U1483" s="43">
        <v>1443</v>
      </c>
      <c r="V1483" s="14"/>
      <c r="W1483" s="14"/>
      <c r="X1483" s="14">
        <f t="shared" si="135"/>
        <v>0.16909216909216909</v>
      </c>
    </row>
    <row r="1484" spans="1:24">
      <c r="A1484" s="17" t="str">
        <f>VLOOKUP(C1484,'Current OBD'!$B$6:$K$2098,4,0)</f>
        <v>Pierce</v>
      </c>
      <c r="B1484" s="17" t="str">
        <f>VLOOKUP(C1484,'Current OBD'!$B$6:$K$2098,3,0)</f>
        <v>27-343</v>
      </c>
      <c r="C1484" s="18">
        <v>661963</v>
      </c>
      <c r="D1484" s="8" t="s">
        <v>1133</v>
      </c>
      <c r="E1484" s="20" t="str">
        <f>IF(VLOOKUP(C1484,'Current OBD'!$B$6:$AL$2097,23,0)="Yes","PK"," ")</f>
        <v>PK</v>
      </c>
      <c r="F1484" s="20" t="str">
        <f>IF(VLOOKUP(C1484,'Current OBD'!$B$6:$AL$2097,24,0)="Yes","K"," ")</f>
        <v>K</v>
      </c>
      <c r="G1484" s="20" t="str">
        <f>IF(VLOOKUP(C1484,'Current OBD'!$B$6:$AL$2097,25,0)="Yes","1"," ")</f>
        <v xml:space="preserve"> </v>
      </c>
      <c r="H1484" s="20" t="str">
        <f>IF(VLOOKUP(C1484,'Current OBD'!$B$6:$AL$2097,26,0)="Yes","2"," ")</f>
        <v xml:space="preserve"> </v>
      </c>
      <c r="I1484" s="20" t="str">
        <f>IF(VLOOKUP(C1484,'Current OBD'!$B$6:$AL$2097,27,0)="Yes","3"," ")</f>
        <v xml:space="preserve"> </v>
      </c>
      <c r="J1484" s="20" t="str">
        <f>IF(VLOOKUP(C1484,'Current OBD'!$B$6:$AL$2097,28,0)="Yes","4"," ")</f>
        <v>4</v>
      </c>
      <c r="K1484" s="20" t="str">
        <f>IF(VLOOKUP(C1484,'Current OBD'!$B$6:$AL$2097,29,0)="Yes","5"," ")</f>
        <v>5</v>
      </c>
      <c r="L1484" s="20" t="str">
        <f>IF(VLOOKUP(C1484,'Current OBD'!$B$6:$AL$2097,30,0)="Yes","6"," ")</f>
        <v xml:space="preserve"> </v>
      </c>
      <c r="M1484" s="20" t="str">
        <f>IF(VLOOKUP(C1484,'Current OBD'!$B$6:$AL$2097,31,0)="Yes","7"," ")</f>
        <v xml:space="preserve"> </v>
      </c>
      <c r="N1484" s="20" t="str">
        <f>IF(VLOOKUP(C1484,'Current OBD'!$B$6:$AL$2097,32,0)="Yes","8"," ")</f>
        <v xml:space="preserve"> </v>
      </c>
      <c r="O1484" s="20" t="str">
        <f>IF(VLOOKUP(C1484,'Current OBD'!$B$6:$AL$2097,33,0)="Yes","9"," ")</f>
        <v xml:space="preserve"> </v>
      </c>
      <c r="P1484" s="20" t="str">
        <f>IF(VLOOKUP(C1484,'Current OBD'!$B$6:$AL$2097,34,0)="Yes","10"," ")</f>
        <v xml:space="preserve"> </v>
      </c>
      <c r="Q1484" s="20" t="str">
        <f>IF(VLOOKUP(C1484,'Current OBD'!$B$6:$AL$2097,35,0)="Yes","11"," ")</f>
        <v xml:space="preserve"> </v>
      </c>
      <c r="R1484" s="20" t="str">
        <f>IF(VLOOKUP(C1484,'Current OBD'!$B$6:$AL$2097,36,0)="Yes","12"," ")</f>
        <v xml:space="preserve"> </v>
      </c>
      <c r="S1484" s="44">
        <v>56</v>
      </c>
      <c r="T1484" s="44">
        <v>17</v>
      </c>
      <c r="U1484" s="44">
        <v>475</v>
      </c>
      <c r="V1484" s="12">
        <f>S1484/U1484</f>
        <v>0.11789473684210526</v>
      </c>
      <c r="W1484" s="12">
        <f>T1484/U1484</f>
        <v>3.5789473684210524E-2</v>
      </c>
      <c r="X1484" s="12">
        <f t="shared" si="135"/>
        <v>0.15368421052631578</v>
      </c>
    </row>
    <row r="1485" spans="1:24">
      <c r="A1485" s="17" t="str">
        <f>VLOOKUP(C1485,'Current OBD'!$B$6:$K$2098,4,0)</f>
        <v>Pierce</v>
      </c>
      <c r="B1485" s="17" t="str">
        <f>VLOOKUP(C1485,'Current OBD'!$B$6:$K$2098,3,0)</f>
        <v>27-343</v>
      </c>
      <c r="C1485" s="18">
        <v>661964</v>
      </c>
      <c r="D1485" s="8" t="s">
        <v>1137</v>
      </c>
      <c r="E1485" s="20" t="str">
        <f>IF(VLOOKUP(C1485,'Current OBD'!$B$6:$AL$2097,23,0)="Yes","PK"," ")</f>
        <v xml:space="preserve"> </v>
      </c>
      <c r="F1485" s="20" t="str">
        <f>IF(VLOOKUP(C1485,'Current OBD'!$B$6:$AL$2097,24,0)="Yes","K"," ")</f>
        <v xml:space="preserve"> </v>
      </c>
      <c r="G1485" s="20" t="str">
        <f>IF(VLOOKUP(C1485,'Current OBD'!$B$6:$AL$2097,25,0)="Yes","1"," ")</f>
        <v>1</v>
      </c>
      <c r="H1485" s="20" t="str">
        <f>IF(VLOOKUP(C1485,'Current OBD'!$B$6:$AL$2097,26,0)="Yes","2"," ")</f>
        <v>2</v>
      </c>
      <c r="I1485" s="20" t="str">
        <f>IF(VLOOKUP(C1485,'Current OBD'!$B$6:$AL$2097,27,0)="Yes","3"," ")</f>
        <v>3</v>
      </c>
      <c r="J1485" s="20" t="str">
        <f>IF(VLOOKUP(C1485,'Current OBD'!$B$6:$AL$2097,28,0)="Yes","4"," ")</f>
        <v xml:space="preserve"> </v>
      </c>
      <c r="K1485" s="20" t="str">
        <f>IF(VLOOKUP(C1485,'Current OBD'!$B$6:$AL$2097,29,0)="Yes","5"," ")</f>
        <v xml:space="preserve"> </v>
      </c>
      <c r="L1485" s="20" t="str">
        <f>IF(VLOOKUP(C1485,'Current OBD'!$B$6:$AL$2097,30,0)="Yes","6"," ")</f>
        <v xml:space="preserve"> </v>
      </c>
      <c r="M1485" s="20" t="str">
        <f>IF(VLOOKUP(C1485,'Current OBD'!$B$6:$AL$2097,31,0)="Yes","7"," ")</f>
        <v xml:space="preserve"> </v>
      </c>
      <c r="N1485" s="20" t="str">
        <f>IF(VLOOKUP(C1485,'Current OBD'!$B$6:$AL$2097,32,0)="Yes","8"," ")</f>
        <v xml:space="preserve"> </v>
      </c>
      <c r="O1485" s="20" t="str">
        <f>IF(VLOOKUP(C1485,'Current OBD'!$B$6:$AL$2097,33,0)="Yes","9"," ")</f>
        <v xml:space="preserve"> </v>
      </c>
      <c r="P1485" s="20" t="str">
        <f>IF(VLOOKUP(C1485,'Current OBD'!$B$6:$AL$2097,34,0)="Yes","10"," ")</f>
        <v xml:space="preserve"> </v>
      </c>
      <c r="Q1485" s="20" t="str">
        <f>IF(VLOOKUP(C1485,'Current OBD'!$B$6:$AL$2097,35,0)="Yes","11"," ")</f>
        <v xml:space="preserve"> </v>
      </c>
      <c r="R1485" s="20" t="str">
        <f>IF(VLOOKUP(C1485,'Current OBD'!$B$6:$AL$2097,36,0)="Yes","12"," ")</f>
        <v xml:space="preserve"> </v>
      </c>
      <c r="S1485" s="44">
        <v>59</v>
      </c>
      <c r="T1485" s="44">
        <v>20</v>
      </c>
      <c r="U1485" s="44">
        <v>447</v>
      </c>
      <c r="V1485" s="12">
        <f>S1485/U1485</f>
        <v>0.1319910514541387</v>
      </c>
      <c r="W1485" s="12">
        <f>T1485/U1485</f>
        <v>4.4742729306487698E-2</v>
      </c>
      <c r="X1485" s="12">
        <f t="shared" si="135"/>
        <v>0.1767337807606264</v>
      </c>
    </row>
    <row r="1486" spans="1:24">
      <c r="A1486" s="17" t="str">
        <f>VLOOKUP(C1486,'Current OBD'!$B$6:$K$2098,4,0)</f>
        <v>Pierce</v>
      </c>
      <c r="B1486" s="17" t="str">
        <f>VLOOKUP(C1486,'Current OBD'!$B$6:$K$2098,3,0)</f>
        <v>27-343</v>
      </c>
      <c r="C1486" s="18">
        <v>661965</v>
      </c>
      <c r="D1486" s="8" t="s">
        <v>1139</v>
      </c>
      <c r="E1486" s="20" t="str">
        <f>IF(VLOOKUP(C1486,'Current OBD'!$B$6:$AL$2097,23,0)="Yes","PK"," ")</f>
        <v xml:space="preserve"> </v>
      </c>
      <c r="F1486" s="20" t="str">
        <f>IF(VLOOKUP(C1486,'Current OBD'!$B$6:$AL$2097,24,0)="Yes","K"," ")</f>
        <v xml:space="preserve"> </v>
      </c>
      <c r="G1486" s="20" t="str">
        <f>IF(VLOOKUP(C1486,'Current OBD'!$B$6:$AL$2097,25,0)="Yes","1"," ")</f>
        <v xml:space="preserve"> </v>
      </c>
      <c r="H1486" s="20" t="str">
        <f>IF(VLOOKUP(C1486,'Current OBD'!$B$6:$AL$2097,26,0)="Yes","2"," ")</f>
        <v xml:space="preserve"> </v>
      </c>
      <c r="I1486" s="20" t="str">
        <f>IF(VLOOKUP(C1486,'Current OBD'!$B$6:$AL$2097,27,0)="Yes","3"," ")</f>
        <v xml:space="preserve"> </v>
      </c>
      <c r="J1486" s="20" t="str">
        <f>IF(VLOOKUP(C1486,'Current OBD'!$B$6:$AL$2097,28,0)="Yes","4"," ")</f>
        <v xml:space="preserve"> </v>
      </c>
      <c r="K1486" s="20" t="str">
        <f>IF(VLOOKUP(C1486,'Current OBD'!$B$6:$AL$2097,29,0)="Yes","5"," ")</f>
        <v xml:space="preserve"> </v>
      </c>
      <c r="L1486" s="20" t="str">
        <f>IF(VLOOKUP(C1486,'Current OBD'!$B$6:$AL$2097,30,0)="Yes","6"," ")</f>
        <v>6</v>
      </c>
      <c r="M1486" s="20" t="str">
        <f>IF(VLOOKUP(C1486,'Current OBD'!$B$6:$AL$2097,31,0)="Yes","7"," ")</f>
        <v>7</v>
      </c>
      <c r="N1486" s="20" t="str">
        <f>IF(VLOOKUP(C1486,'Current OBD'!$B$6:$AL$2097,32,0)="Yes","8"," ")</f>
        <v>8</v>
      </c>
      <c r="O1486" s="20" t="str">
        <f>IF(VLOOKUP(C1486,'Current OBD'!$B$6:$AL$2097,33,0)="Yes","9"," ")</f>
        <v xml:space="preserve"> </v>
      </c>
      <c r="P1486" s="20" t="str">
        <f>IF(VLOOKUP(C1486,'Current OBD'!$B$6:$AL$2097,34,0)="Yes","10"," ")</f>
        <v xml:space="preserve"> </v>
      </c>
      <c r="Q1486" s="20" t="str">
        <f>IF(VLOOKUP(C1486,'Current OBD'!$B$6:$AL$2097,35,0)="Yes","11"," ")</f>
        <v xml:space="preserve"> </v>
      </c>
      <c r="R1486" s="20" t="str">
        <f>IF(VLOOKUP(C1486,'Current OBD'!$B$6:$AL$2097,36,0)="Yes","12"," ")</f>
        <v xml:space="preserve"> </v>
      </c>
      <c r="S1486" s="44">
        <v>61</v>
      </c>
      <c r="T1486" s="44">
        <v>31</v>
      </c>
      <c r="U1486" s="44">
        <v>521</v>
      </c>
      <c r="V1486" s="12">
        <f>S1486/U1486</f>
        <v>0.11708253358925144</v>
      </c>
      <c r="W1486" s="12">
        <f>T1486/U1486</f>
        <v>5.9500959692898273E-2</v>
      </c>
      <c r="X1486" s="12">
        <f t="shared" si="135"/>
        <v>0.1765834932821497</v>
      </c>
    </row>
    <row r="1487" spans="1:24">
      <c r="A1487" s="26" t="s">
        <v>390</v>
      </c>
      <c r="B1487" s="26" t="s">
        <v>3367</v>
      </c>
      <c r="C1487" s="10">
        <v>160003</v>
      </c>
      <c r="D1487" s="13" t="s">
        <v>3366</v>
      </c>
      <c r="E1487" s="19"/>
      <c r="F1487" s="19"/>
      <c r="G1487" s="19"/>
      <c r="H1487" s="19"/>
      <c r="I1487" s="19"/>
      <c r="J1487" s="19"/>
      <c r="K1487" s="19"/>
      <c r="L1487" s="19"/>
      <c r="M1487" s="19"/>
      <c r="N1487" s="19"/>
      <c r="O1487" s="19"/>
      <c r="P1487" s="19"/>
      <c r="Q1487" s="19"/>
      <c r="R1487" s="19"/>
      <c r="S1487" s="43">
        <v>757</v>
      </c>
      <c r="T1487" s="43">
        <v>243</v>
      </c>
      <c r="U1487" s="43">
        <v>3109</v>
      </c>
      <c r="V1487" s="14"/>
      <c r="W1487" s="14"/>
      <c r="X1487" s="14">
        <f t="shared" si="135"/>
        <v>0.32164683177870695</v>
      </c>
    </row>
    <row r="1488" spans="1:24">
      <c r="A1488" s="17" t="str">
        <f>VLOOKUP(C1488,'Current OBD'!$B$6:$K$2098,4,0)</f>
        <v>Pierce</v>
      </c>
      <c r="B1488" s="17" t="str">
        <f>VLOOKUP(C1488,'Current OBD'!$B$6:$K$2098,3,0)</f>
        <v>27-344</v>
      </c>
      <c r="C1488" s="18">
        <v>661966</v>
      </c>
      <c r="D1488" s="8" t="s">
        <v>3368</v>
      </c>
      <c r="E1488" s="20" t="str">
        <f>IF(VLOOKUP(C1488,'Current OBD'!$B$6:$AL$2097,23,0)="Yes","PK"," ")</f>
        <v>PK</v>
      </c>
      <c r="F1488" s="20" t="str">
        <f>IF(VLOOKUP(C1488,'Current OBD'!$B$6:$AL$2097,24,0)="Yes","K"," ")</f>
        <v>K</v>
      </c>
      <c r="G1488" s="20" t="str">
        <f>IF(VLOOKUP(C1488,'Current OBD'!$B$6:$AL$2097,25,0)="Yes","1"," ")</f>
        <v>1</v>
      </c>
      <c r="H1488" s="20" t="str">
        <f>IF(VLOOKUP(C1488,'Current OBD'!$B$6:$AL$2097,26,0)="Yes","2"," ")</f>
        <v>2</v>
      </c>
      <c r="I1488" s="20" t="str">
        <f>IF(VLOOKUP(C1488,'Current OBD'!$B$6:$AL$2097,27,0)="Yes","3"," ")</f>
        <v>3</v>
      </c>
      <c r="J1488" s="20" t="str">
        <f>IF(VLOOKUP(C1488,'Current OBD'!$B$6:$AL$2097,28,0)="Yes","4"," ")</f>
        <v>4</v>
      </c>
      <c r="K1488" s="20" t="str">
        <f>IF(VLOOKUP(C1488,'Current OBD'!$B$6:$AL$2097,29,0)="Yes","5"," ")</f>
        <v xml:space="preserve"> </v>
      </c>
      <c r="L1488" s="20" t="str">
        <f>IF(VLOOKUP(C1488,'Current OBD'!$B$6:$AL$2097,30,0)="Yes","6"," ")</f>
        <v xml:space="preserve"> </v>
      </c>
      <c r="M1488" s="20" t="str">
        <f>IF(VLOOKUP(C1488,'Current OBD'!$B$6:$AL$2097,31,0)="Yes","7"," ")</f>
        <v xml:space="preserve"> </v>
      </c>
      <c r="N1488" s="20" t="str">
        <f>IF(VLOOKUP(C1488,'Current OBD'!$B$6:$AL$2097,32,0)="Yes","8"," ")</f>
        <v xml:space="preserve"> </v>
      </c>
      <c r="O1488" s="20" t="str">
        <f>IF(VLOOKUP(C1488,'Current OBD'!$B$6:$AL$2097,33,0)="Yes","9"," ")</f>
        <v xml:space="preserve"> </v>
      </c>
      <c r="P1488" s="20" t="str">
        <f>IF(VLOOKUP(C1488,'Current OBD'!$B$6:$AL$2097,34,0)="Yes","10"," ")</f>
        <v xml:space="preserve"> </v>
      </c>
      <c r="Q1488" s="20" t="str">
        <f>IF(VLOOKUP(C1488,'Current OBD'!$B$6:$AL$2097,35,0)="Yes","11"," ")</f>
        <v xml:space="preserve"> </v>
      </c>
      <c r="R1488" s="20" t="str">
        <f>IF(VLOOKUP(C1488,'Current OBD'!$B$6:$AL$2097,36,0)="Yes","12"," ")</f>
        <v xml:space="preserve"> </v>
      </c>
      <c r="S1488" s="44">
        <v>173</v>
      </c>
      <c r="T1488" s="44">
        <v>56</v>
      </c>
      <c r="U1488" s="44">
        <v>647</v>
      </c>
      <c r="V1488" s="12">
        <f>S1488/U1488</f>
        <v>0.26738794435857804</v>
      </c>
      <c r="W1488" s="12">
        <f>T1488/U1488</f>
        <v>8.6553323029366303E-2</v>
      </c>
      <c r="X1488" s="12">
        <f t="shared" si="135"/>
        <v>0.35394126738794435</v>
      </c>
    </row>
    <row r="1489" spans="1:24">
      <c r="A1489" s="17" t="str">
        <f>VLOOKUP(C1489,'Current OBD'!$B$6:$K$2098,4,0)</f>
        <v>Pierce</v>
      </c>
      <c r="B1489" s="17" t="str">
        <f>VLOOKUP(C1489,'Current OBD'!$B$6:$K$2098,3,0)</f>
        <v>27-344</v>
      </c>
      <c r="C1489" s="18">
        <v>661969</v>
      </c>
      <c r="D1489" s="8" t="s">
        <v>3372</v>
      </c>
      <c r="E1489" s="20" t="str">
        <f>IF(VLOOKUP(C1489,'Current OBD'!$B$6:$AL$2097,23,0)="Yes","PK"," ")</f>
        <v xml:space="preserve"> </v>
      </c>
      <c r="F1489" s="20" t="str">
        <f>IF(VLOOKUP(C1489,'Current OBD'!$B$6:$AL$2097,24,0)="Yes","K"," ")</f>
        <v xml:space="preserve"> </v>
      </c>
      <c r="G1489" s="20" t="str">
        <f>IF(VLOOKUP(C1489,'Current OBD'!$B$6:$AL$2097,25,0)="Yes","1"," ")</f>
        <v xml:space="preserve"> </v>
      </c>
      <c r="H1489" s="20" t="str">
        <f>IF(VLOOKUP(C1489,'Current OBD'!$B$6:$AL$2097,26,0)="Yes","2"," ")</f>
        <v xml:space="preserve"> </v>
      </c>
      <c r="I1489" s="20" t="str">
        <f>IF(VLOOKUP(C1489,'Current OBD'!$B$6:$AL$2097,27,0)="Yes","3"," ")</f>
        <v xml:space="preserve"> </v>
      </c>
      <c r="J1489" s="20" t="str">
        <f>IF(VLOOKUP(C1489,'Current OBD'!$B$6:$AL$2097,28,0)="Yes","4"," ")</f>
        <v xml:space="preserve"> </v>
      </c>
      <c r="K1489" s="20" t="str">
        <f>IF(VLOOKUP(C1489,'Current OBD'!$B$6:$AL$2097,29,0)="Yes","5"," ")</f>
        <v xml:space="preserve"> </v>
      </c>
      <c r="L1489" s="20" t="str">
        <f>IF(VLOOKUP(C1489,'Current OBD'!$B$6:$AL$2097,30,0)="Yes","6"," ")</f>
        <v xml:space="preserve"> </v>
      </c>
      <c r="M1489" s="20" t="str">
        <f>IF(VLOOKUP(C1489,'Current OBD'!$B$6:$AL$2097,31,0)="Yes","7"," ")</f>
        <v xml:space="preserve"> </v>
      </c>
      <c r="N1489" s="20" t="str">
        <f>IF(VLOOKUP(C1489,'Current OBD'!$B$6:$AL$2097,32,0)="Yes","8"," ")</f>
        <v xml:space="preserve"> </v>
      </c>
      <c r="O1489" s="20" t="str">
        <f>IF(VLOOKUP(C1489,'Current OBD'!$B$6:$AL$2097,33,0)="Yes","9"," ")</f>
        <v>9</v>
      </c>
      <c r="P1489" s="20" t="str">
        <f>IF(VLOOKUP(C1489,'Current OBD'!$B$6:$AL$2097,34,0)="Yes","10"," ")</f>
        <v>10</v>
      </c>
      <c r="Q1489" s="20" t="str">
        <f>IF(VLOOKUP(C1489,'Current OBD'!$B$6:$AL$2097,35,0)="Yes","11"," ")</f>
        <v>11</v>
      </c>
      <c r="R1489" s="20" t="str">
        <f>IF(VLOOKUP(C1489,'Current OBD'!$B$6:$AL$2097,36,0)="Yes","12"," ")</f>
        <v>12</v>
      </c>
      <c r="S1489" s="44">
        <v>228</v>
      </c>
      <c r="T1489" s="44">
        <v>75</v>
      </c>
      <c r="U1489" s="44">
        <v>967</v>
      </c>
      <c r="V1489" s="12">
        <f>S1489/U1489</f>
        <v>0.23578076525336092</v>
      </c>
      <c r="W1489" s="12">
        <f>T1489/U1489</f>
        <v>7.7559462254395042E-2</v>
      </c>
      <c r="X1489" s="12">
        <f t="shared" si="135"/>
        <v>0.31334022750775592</v>
      </c>
    </row>
    <row r="1490" spans="1:24">
      <c r="A1490" s="17" t="str">
        <f>VLOOKUP(C1490,'Current OBD'!$B$6:$K$2098,4,0)</f>
        <v>Pierce</v>
      </c>
      <c r="B1490" s="17" t="str">
        <f>VLOOKUP(C1490,'Current OBD'!$B$6:$K$2098,3,0)</f>
        <v>27-344</v>
      </c>
      <c r="C1490" s="18">
        <v>661968</v>
      </c>
      <c r="D1490" s="8" t="s">
        <v>3373</v>
      </c>
      <c r="E1490" s="20" t="str">
        <f>IF(VLOOKUP(C1490,'Current OBD'!$B$6:$AL$2097,23,0)="Yes","PK"," ")</f>
        <v xml:space="preserve"> </v>
      </c>
      <c r="F1490" s="20" t="str">
        <f>IF(VLOOKUP(C1490,'Current OBD'!$B$6:$AL$2097,24,0)="Yes","K"," ")</f>
        <v xml:space="preserve"> </v>
      </c>
      <c r="G1490" s="20" t="str">
        <f>IF(VLOOKUP(C1490,'Current OBD'!$B$6:$AL$2097,25,0)="Yes","1"," ")</f>
        <v xml:space="preserve"> </v>
      </c>
      <c r="H1490" s="20" t="str">
        <f>IF(VLOOKUP(C1490,'Current OBD'!$B$6:$AL$2097,26,0)="Yes","2"," ")</f>
        <v xml:space="preserve"> </v>
      </c>
      <c r="I1490" s="20" t="str">
        <f>IF(VLOOKUP(C1490,'Current OBD'!$B$6:$AL$2097,27,0)="Yes","3"," ")</f>
        <v xml:space="preserve"> </v>
      </c>
      <c r="J1490" s="20" t="str">
        <f>IF(VLOOKUP(C1490,'Current OBD'!$B$6:$AL$2097,28,0)="Yes","4"," ")</f>
        <v xml:space="preserve"> </v>
      </c>
      <c r="K1490" s="20" t="str">
        <f>IF(VLOOKUP(C1490,'Current OBD'!$B$6:$AL$2097,29,0)="Yes","5"," ")</f>
        <v xml:space="preserve"> </v>
      </c>
      <c r="L1490" s="20" t="str">
        <f>IF(VLOOKUP(C1490,'Current OBD'!$B$6:$AL$2097,30,0)="Yes","6"," ")</f>
        <v>6</v>
      </c>
      <c r="M1490" s="20" t="str">
        <f>IF(VLOOKUP(C1490,'Current OBD'!$B$6:$AL$2097,31,0)="Yes","7"," ")</f>
        <v>7</v>
      </c>
      <c r="N1490" s="20" t="str">
        <f>IF(VLOOKUP(C1490,'Current OBD'!$B$6:$AL$2097,32,0)="Yes","8"," ")</f>
        <v>8</v>
      </c>
      <c r="O1490" s="20" t="str">
        <f>IF(VLOOKUP(C1490,'Current OBD'!$B$6:$AL$2097,33,0)="Yes","9"," ")</f>
        <v xml:space="preserve"> </v>
      </c>
      <c r="P1490" s="20" t="str">
        <f>IF(VLOOKUP(C1490,'Current OBD'!$B$6:$AL$2097,34,0)="Yes","10"," ")</f>
        <v xml:space="preserve"> </v>
      </c>
      <c r="Q1490" s="20" t="str">
        <f>IF(VLOOKUP(C1490,'Current OBD'!$B$6:$AL$2097,35,0)="Yes","11"," ")</f>
        <v xml:space="preserve"> </v>
      </c>
      <c r="R1490" s="20" t="str">
        <f>IF(VLOOKUP(C1490,'Current OBD'!$B$6:$AL$2097,36,0)="Yes","12"," ")</f>
        <v xml:space="preserve"> </v>
      </c>
      <c r="S1490" s="44">
        <v>175</v>
      </c>
      <c r="T1490" s="44">
        <v>55</v>
      </c>
      <c r="U1490" s="44">
        <v>690</v>
      </c>
      <c r="V1490" s="12">
        <f>S1490/U1490</f>
        <v>0.25362318840579712</v>
      </c>
      <c r="W1490" s="12">
        <f>T1490/U1490</f>
        <v>7.9710144927536225E-2</v>
      </c>
      <c r="X1490" s="12">
        <f t="shared" si="135"/>
        <v>0.33333333333333331</v>
      </c>
    </row>
    <row r="1491" spans="1:24">
      <c r="A1491" s="17" t="str">
        <f>VLOOKUP(C1491,'Current OBD'!$B$6:$K$2098,4,0)</f>
        <v>Pierce</v>
      </c>
      <c r="B1491" s="17" t="str">
        <f>VLOOKUP(C1491,'Current OBD'!$B$6:$K$2098,3,0)</f>
        <v>27-344</v>
      </c>
      <c r="C1491" s="18">
        <v>661967</v>
      </c>
      <c r="D1491" s="8" t="s">
        <v>3374</v>
      </c>
      <c r="E1491" s="20" t="str">
        <f>IF(VLOOKUP(C1491,'Current OBD'!$B$6:$AL$2097,23,0)="Yes","PK"," ")</f>
        <v xml:space="preserve"> </v>
      </c>
      <c r="F1491" s="20" t="str">
        <f>IF(VLOOKUP(C1491,'Current OBD'!$B$6:$AL$2097,24,0)="Yes","K"," ")</f>
        <v>K</v>
      </c>
      <c r="G1491" s="20" t="str">
        <f>IF(VLOOKUP(C1491,'Current OBD'!$B$6:$AL$2097,25,0)="Yes","1"," ")</f>
        <v>1</v>
      </c>
      <c r="H1491" s="20" t="str">
        <f>IF(VLOOKUP(C1491,'Current OBD'!$B$6:$AL$2097,26,0)="Yes","2"," ")</f>
        <v>2</v>
      </c>
      <c r="I1491" s="20" t="str">
        <f>IF(VLOOKUP(C1491,'Current OBD'!$B$6:$AL$2097,27,0)="Yes","3"," ")</f>
        <v>3</v>
      </c>
      <c r="J1491" s="20" t="str">
        <f>IF(VLOOKUP(C1491,'Current OBD'!$B$6:$AL$2097,28,0)="Yes","4"," ")</f>
        <v>4</v>
      </c>
      <c r="K1491" s="20" t="str">
        <f>IF(VLOOKUP(C1491,'Current OBD'!$B$6:$AL$2097,29,0)="Yes","5"," ")</f>
        <v>5</v>
      </c>
      <c r="L1491" s="20" t="str">
        <f>IF(VLOOKUP(C1491,'Current OBD'!$B$6:$AL$2097,30,0)="Yes","6"," ")</f>
        <v xml:space="preserve"> </v>
      </c>
      <c r="M1491" s="20" t="str">
        <f>IF(VLOOKUP(C1491,'Current OBD'!$B$6:$AL$2097,31,0)="Yes","7"," ")</f>
        <v xml:space="preserve"> </v>
      </c>
      <c r="N1491" s="20" t="str">
        <f>IF(VLOOKUP(C1491,'Current OBD'!$B$6:$AL$2097,32,0)="Yes","8"," ")</f>
        <v xml:space="preserve"> </v>
      </c>
      <c r="O1491" s="20" t="str">
        <f>IF(VLOOKUP(C1491,'Current OBD'!$B$6:$AL$2097,33,0)="Yes","9"," ")</f>
        <v xml:space="preserve"> </v>
      </c>
      <c r="P1491" s="20" t="str">
        <f>IF(VLOOKUP(C1491,'Current OBD'!$B$6:$AL$2097,34,0)="Yes","10"," ")</f>
        <v xml:space="preserve"> </v>
      </c>
      <c r="Q1491" s="20" t="str">
        <f>IF(VLOOKUP(C1491,'Current OBD'!$B$6:$AL$2097,35,0)="Yes","11"," ")</f>
        <v xml:space="preserve"> </v>
      </c>
      <c r="R1491" s="20" t="str">
        <f>IF(VLOOKUP(C1491,'Current OBD'!$B$6:$AL$2097,36,0)="Yes","12"," ")</f>
        <v xml:space="preserve"> </v>
      </c>
      <c r="S1491" s="44">
        <v>181</v>
      </c>
      <c r="T1491" s="44">
        <v>57</v>
      </c>
      <c r="U1491" s="44">
        <v>805</v>
      </c>
      <c r="V1491" s="12">
        <f>S1491/U1491</f>
        <v>0.22484472049689441</v>
      </c>
      <c r="W1491" s="12">
        <f>T1491/U1491</f>
        <v>7.0807453416149066E-2</v>
      </c>
      <c r="X1491" s="12">
        <f t="shared" si="135"/>
        <v>0.29565217391304349</v>
      </c>
    </row>
    <row r="1492" spans="1:24">
      <c r="A1492" s="26" t="s">
        <v>390</v>
      </c>
      <c r="B1492" s="26" t="s">
        <v>883</v>
      </c>
      <c r="C1492" s="10">
        <v>160031</v>
      </c>
      <c r="D1492" s="13" t="s">
        <v>882</v>
      </c>
      <c r="E1492" s="19"/>
      <c r="F1492" s="19"/>
      <c r="G1492" s="19"/>
      <c r="H1492" s="19"/>
      <c r="I1492" s="19"/>
      <c r="J1492" s="19"/>
      <c r="K1492" s="19"/>
      <c r="L1492" s="19"/>
      <c r="M1492" s="19"/>
      <c r="N1492" s="19"/>
      <c r="O1492" s="19"/>
      <c r="P1492" s="19"/>
      <c r="Q1492" s="19"/>
      <c r="R1492" s="19"/>
      <c r="S1492" s="43">
        <v>7844</v>
      </c>
      <c r="T1492" s="43">
        <v>0</v>
      </c>
      <c r="U1492" s="43">
        <v>12370</v>
      </c>
      <c r="V1492" s="14"/>
      <c r="W1492" s="14"/>
      <c r="X1492" s="14">
        <f t="shared" si="135"/>
        <v>0.63411479385610348</v>
      </c>
    </row>
    <row r="1493" spans="1:24">
      <c r="A1493" s="17" t="str">
        <f>VLOOKUP(C1493,'Current OBD'!$B$6:$K$2098,4,0)</f>
        <v>Pierce</v>
      </c>
      <c r="B1493" s="17" t="str">
        <f>VLOOKUP(C1493,'Current OBD'!$B$6:$K$2098,3,0)</f>
        <v>27-400</v>
      </c>
      <c r="C1493" s="18">
        <v>665870</v>
      </c>
      <c r="D1493" s="8" t="s">
        <v>884</v>
      </c>
      <c r="E1493" s="20" t="str">
        <f>IF(VLOOKUP(C1493,'Current OBD'!$B$6:$AL$2097,23,0)="Yes","PK"," ")</f>
        <v xml:space="preserve"> </v>
      </c>
      <c r="F1493" s="20" t="str">
        <f>IF(VLOOKUP(C1493,'Current OBD'!$B$6:$AL$2097,24,0)="Yes","K"," ")</f>
        <v>K</v>
      </c>
      <c r="G1493" s="20" t="str">
        <f>IF(VLOOKUP(C1493,'Current OBD'!$B$6:$AL$2097,25,0)="Yes","1"," ")</f>
        <v>1</v>
      </c>
      <c r="H1493" s="20" t="str">
        <f>IF(VLOOKUP(C1493,'Current OBD'!$B$6:$AL$2097,26,0)="Yes","2"," ")</f>
        <v>2</v>
      </c>
      <c r="I1493" s="20" t="str">
        <f>IF(VLOOKUP(C1493,'Current OBD'!$B$6:$AL$2097,27,0)="Yes","3"," ")</f>
        <v>3</v>
      </c>
      <c r="J1493" s="20" t="str">
        <f>IF(VLOOKUP(C1493,'Current OBD'!$B$6:$AL$2097,28,0)="Yes","4"," ")</f>
        <v>4</v>
      </c>
      <c r="K1493" s="20" t="str">
        <f>IF(VLOOKUP(C1493,'Current OBD'!$B$6:$AL$2097,29,0)="Yes","5"," ")</f>
        <v>5</v>
      </c>
      <c r="L1493" s="20" t="str">
        <f>IF(VLOOKUP(C1493,'Current OBD'!$B$6:$AL$2097,30,0)="Yes","6"," ")</f>
        <v xml:space="preserve"> </v>
      </c>
      <c r="M1493" s="20" t="str">
        <f>IF(VLOOKUP(C1493,'Current OBD'!$B$6:$AL$2097,31,0)="Yes","7"," ")</f>
        <v xml:space="preserve"> </v>
      </c>
      <c r="N1493" s="20" t="str">
        <f>IF(VLOOKUP(C1493,'Current OBD'!$B$6:$AL$2097,32,0)="Yes","8"," ")</f>
        <v xml:space="preserve"> </v>
      </c>
      <c r="O1493" s="20" t="str">
        <f>IF(VLOOKUP(C1493,'Current OBD'!$B$6:$AL$2097,33,0)="Yes","9"," ")</f>
        <v xml:space="preserve"> </v>
      </c>
      <c r="P1493" s="20" t="str">
        <f>IF(VLOOKUP(C1493,'Current OBD'!$B$6:$AL$2097,34,0)="Yes","10"," ")</f>
        <v xml:space="preserve"> </v>
      </c>
      <c r="Q1493" s="20" t="str">
        <f>IF(VLOOKUP(C1493,'Current OBD'!$B$6:$AL$2097,35,0)="Yes","11"," ")</f>
        <v xml:space="preserve"> </v>
      </c>
      <c r="R1493" s="20" t="str">
        <f>IF(VLOOKUP(C1493,'Current OBD'!$B$6:$AL$2097,36,0)="Yes","12"," ")</f>
        <v xml:space="preserve"> </v>
      </c>
      <c r="S1493" s="44">
        <v>90</v>
      </c>
      <c r="T1493" s="44">
        <v>0</v>
      </c>
      <c r="U1493" s="44">
        <v>424</v>
      </c>
      <c r="V1493" s="12">
        <f t="shared" ref="V1493:V1516" si="136">S1493/U1493</f>
        <v>0.21226415094339623</v>
      </c>
      <c r="W1493" s="12">
        <f t="shared" ref="W1493:W1516" si="137">T1493/U1493</f>
        <v>0</v>
      </c>
      <c r="X1493" s="12">
        <f t="shared" si="135"/>
        <v>0.21226415094339623</v>
      </c>
    </row>
    <row r="1494" spans="1:24">
      <c r="A1494" s="17" t="str">
        <f>VLOOKUP(C1494,'Current OBD'!$B$6:$K$2098,4,0)</f>
        <v>Pierce</v>
      </c>
      <c r="B1494" s="17" t="str">
        <f>VLOOKUP(C1494,'Current OBD'!$B$6:$K$2098,3,0)</f>
        <v>27-400</v>
      </c>
      <c r="C1494" s="18">
        <v>665871</v>
      </c>
      <c r="D1494" s="8" t="s">
        <v>887</v>
      </c>
      <c r="E1494" s="20" t="str">
        <f>IF(VLOOKUP(C1494,'Current OBD'!$B$6:$AL$2097,23,0)="Yes","PK"," ")</f>
        <v xml:space="preserve"> </v>
      </c>
      <c r="F1494" s="20" t="str">
        <f>IF(VLOOKUP(C1494,'Current OBD'!$B$6:$AL$2097,24,0)="Yes","K"," ")</f>
        <v>K</v>
      </c>
      <c r="G1494" s="20" t="str">
        <f>IF(VLOOKUP(C1494,'Current OBD'!$B$6:$AL$2097,25,0)="Yes","1"," ")</f>
        <v>1</v>
      </c>
      <c r="H1494" s="20" t="str">
        <f>IF(VLOOKUP(C1494,'Current OBD'!$B$6:$AL$2097,26,0)="Yes","2"," ")</f>
        <v>2</v>
      </c>
      <c r="I1494" s="20" t="str">
        <f>IF(VLOOKUP(C1494,'Current OBD'!$B$6:$AL$2097,27,0)="Yes","3"," ")</f>
        <v>3</v>
      </c>
      <c r="J1494" s="20" t="str">
        <f>IF(VLOOKUP(C1494,'Current OBD'!$B$6:$AL$2097,28,0)="Yes","4"," ")</f>
        <v>4</v>
      </c>
      <c r="K1494" s="20" t="str">
        <f>IF(VLOOKUP(C1494,'Current OBD'!$B$6:$AL$2097,29,0)="Yes","5"," ")</f>
        <v>5</v>
      </c>
      <c r="L1494" s="20" t="str">
        <f>IF(VLOOKUP(C1494,'Current OBD'!$B$6:$AL$2097,30,0)="Yes","6"," ")</f>
        <v xml:space="preserve"> </v>
      </c>
      <c r="M1494" s="20" t="str">
        <f>IF(VLOOKUP(C1494,'Current OBD'!$B$6:$AL$2097,31,0)="Yes","7"," ")</f>
        <v xml:space="preserve"> </v>
      </c>
      <c r="N1494" s="20" t="str">
        <f>IF(VLOOKUP(C1494,'Current OBD'!$B$6:$AL$2097,32,0)="Yes","8"," ")</f>
        <v xml:space="preserve"> </v>
      </c>
      <c r="O1494" s="20" t="str">
        <f>IF(VLOOKUP(C1494,'Current OBD'!$B$6:$AL$2097,33,0)="Yes","9"," ")</f>
        <v xml:space="preserve"> </v>
      </c>
      <c r="P1494" s="20" t="str">
        <f>IF(VLOOKUP(C1494,'Current OBD'!$B$6:$AL$2097,34,0)="Yes","10"," ")</f>
        <v xml:space="preserve"> </v>
      </c>
      <c r="Q1494" s="20" t="str">
        <f>IF(VLOOKUP(C1494,'Current OBD'!$B$6:$AL$2097,35,0)="Yes","11"," ")</f>
        <v xml:space="preserve"> </v>
      </c>
      <c r="R1494" s="20" t="str">
        <f>IF(VLOOKUP(C1494,'Current OBD'!$B$6:$AL$2097,36,0)="Yes","12"," ")</f>
        <v xml:space="preserve"> </v>
      </c>
      <c r="S1494" s="44">
        <v>33</v>
      </c>
      <c r="T1494" s="44">
        <v>0</v>
      </c>
      <c r="U1494" s="44">
        <v>448</v>
      </c>
      <c r="V1494" s="12">
        <f t="shared" si="136"/>
        <v>7.3660714285714288E-2</v>
      </c>
      <c r="W1494" s="12">
        <f t="shared" si="137"/>
        <v>0</v>
      </c>
      <c r="X1494" s="12">
        <f t="shared" si="135"/>
        <v>7.3660714285714288E-2</v>
      </c>
    </row>
    <row r="1495" spans="1:24">
      <c r="A1495" s="17" t="str">
        <f>VLOOKUP(C1495,'Current OBD'!$B$6:$K$2098,4,0)</f>
        <v>Pierce</v>
      </c>
      <c r="B1495" s="17" t="str">
        <f>VLOOKUP(C1495,'Current OBD'!$B$6:$K$2098,3,0)</f>
        <v>27-400</v>
      </c>
      <c r="C1495" s="18">
        <v>683622</v>
      </c>
      <c r="D1495" s="8" t="s">
        <v>891</v>
      </c>
      <c r="E1495" s="20" t="str">
        <f>IF(VLOOKUP(C1495,'Current OBD'!$B$6:$AL$2097,23,0)="Yes","PK"," ")</f>
        <v>PK</v>
      </c>
      <c r="F1495" s="20" t="str">
        <f>IF(VLOOKUP(C1495,'Current OBD'!$B$6:$AL$2097,24,0)="Yes","K"," ")</f>
        <v xml:space="preserve"> </v>
      </c>
      <c r="G1495" s="20" t="str">
        <f>IF(VLOOKUP(C1495,'Current OBD'!$B$6:$AL$2097,25,0)="Yes","1"," ")</f>
        <v xml:space="preserve"> </v>
      </c>
      <c r="H1495" s="20" t="str">
        <f>IF(VLOOKUP(C1495,'Current OBD'!$B$6:$AL$2097,26,0)="Yes","2"," ")</f>
        <v xml:space="preserve"> </v>
      </c>
      <c r="I1495" s="20" t="str">
        <f>IF(VLOOKUP(C1495,'Current OBD'!$B$6:$AL$2097,27,0)="Yes","3"," ")</f>
        <v xml:space="preserve"> </v>
      </c>
      <c r="J1495" s="20" t="str">
        <f>IF(VLOOKUP(C1495,'Current OBD'!$B$6:$AL$2097,28,0)="Yes","4"," ")</f>
        <v xml:space="preserve"> </v>
      </c>
      <c r="K1495" s="20" t="str">
        <f>IF(VLOOKUP(C1495,'Current OBD'!$B$6:$AL$2097,29,0)="Yes","5"," ")</f>
        <v xml:space="preserve"> </v>
      </c>
      <c r="L1495" s="20" t="str">
        <f>IF(VLOOKUP(C1495,'Current OBD'!$B$6:$AL$2097,30,0)="Yes","6"," ")</f>
        <v xml:space="preserve"> </v>
      </c>
      <c r="M1495" s="20" t="str">
        <f>IF(VLOOKUP(C1495,'Current OBD'!$B$6:$AL$2097,31,0)="Yes","7"," ")</f>
        <v xml:space="preserve"> </v>
      </c>
      <c r="N1495" s="20" t="str">
        <f>IF(VLOOKUP(C1495,'Current OBD'!$B$6:$AL$2097,32,0)="Yes","8"," ")</f>
        <v xml:space="preserve"> </v>
      </c>
      <c r="O1495" s="20" t="str">
        <f>IF(VLOOKUP(C1495,'Current OBD'!$B$6:$AL$2097,33,0)="Yes","9"," ")</f>
        <v xml:space="preserve"> </v>
      </c>
      <c r="P1495" s="20" t="str">
        <f>IF(VLOOKUP(C1495,'Current OBD'!$B$6:$AL$2097,34,0)="Yes","10"," ")</f>
        <v xml:space="preserve"> </v>
      </c>
      <c r="Q1495" s="20" t="str">
        <f>IF(VLOOKUP(C1495,'Current OBD'!$B$6:$AL$2097,35,0)="Yes","11"," ")</f>
        <v xml:space="preserve"> </v>
      </c>
      <c r="R1495" s="20" t="str">
        <f>IF(VLOOKUP(C1495,'Current OBD'!$B$6:$AL$2097,36,0)="Yes","12"," ")</f>
        <v xml:space="preserve"> </v>
      </c>
      <c r="S1495" s="44">
        <v>204</v>
      </c>
      <c r="T1495" s="44">
        <v>0</v>
      </c>
      <c r="U1495" s="44">
        <v>204</v>
      </c>
      <c r="V1495" s="12">
        <f t="shared" si="136"/>
        <v>1</v>
      </c>
      <c r="W1495" s="12">
        <f t="shared" si="137"/>
        <v>0</v>
      </c>
      <c r="X1495" s="12">
        <f t="shared" si="135"/>
        <v>1</v>
      </c>
    </row>
    <row r="1496" spans="1:24">
      <c r="A1496" s="17" t="str">
        <f>VLOOKUP(C1496,'Current OBD'!$B$6:$K$2098,4,0)</f>
        <v>Pierce</v>
      </c>
      <c r="B1496" s="17" t="str">
        <f>VLOOKUP(C1496,'Current OBD'!$B$6:$K$2098,3,0)</f>
        <v>27-400</v>
      </c>
      <c r="C1496" s="18">
        <v>665906</v>
      </c>
      <c r="D1496" s="8" t="s">
        <v>892</v>
      </c>
      <c r="E1496" s="20" t="str">
        <f>IF(VLOOKUP(C1496,'Current OBD'!$B$6:$AL$2097,23,0)="Yes","PK"," ")</f>
        <v xml:space="preserve"> </v>
      </c>
      <c r="F1496" s="20" t="str">
        <f>IF(VLOOKUP(C1496,'Current OBD'!$B$6:$AL$2097,24,0)="Yes","K"," ")</f>
        <v xml:space="preserve"> </v>
      </c>
      <c r="G1496" s="20" t="str">
        <f>IF(VLOOKUP(C1496,'Current OBD'!$B$6:$AL$2097,25,0)="Yes","1"," ")</f>
        <v xml:space="preserve"> </v>
      </c>
      <c r="H1496" s="20" t="str">
        <f>IF(VLOOKUP(C1496,'Current OBD'!$B$6:$AL$2097,26,0)="Yes","2"," ")</f>
        <v xml:space="preserve"> </v>
      </c>
      <c r="I1496" s="20" t="str">
        <f>IF(VLOOKUP(C1496,'Current OBD'!$B$6:$AL$2097,27,0)="Yes","3"," ")</f>
        <v xml:space="preserve"> </v>
      </c>
      <c r="J1496" s="20" t="str">
        <f>IF(VLOOKUP(C1496,'Current OBD'!$B$6:$AL$2097,28,0)="Yes","4"," ")</f>
        <v xml:space="preserve"> </v>
      </c>
      <c r="K1496" s="20" t="str">
        <f>IF(VLOOKUP(C1496,'Current OBD'!$B$6:$AL$2097,29,0)="Yes","5"," ")</f>
        <v xml:space="preserve"> </v>
      </c>
      <c r="L1496" s="20" t="str">
        <f>IF(VLOOKUP(C1496,'Current OBD'!$B$6:$AL$2097,30,0)="Yes","6"," ")</f>
        <v xml:space="preserve"> </v>
      </c>
      <c r="M1496" s="20" t="str">
        <f>IF(VLOOKUP(C1496,'Current OBD'!$B$6:$AL$2097,31,0)="Yes","7"," ")</f>
        <v xml:space="preserve"> </v>
      </c>
      <c r="N1496" s="20" t="str">
        <f>IF(VLOOKUP(C1496,'Current OBD'!$B$6:$AL$2097,32,0)="Yes","8"," ")</f>
        <v xml:space="preserve"> </v>
      </c>
      <c r="O1496" s="20" t="str">
        <f>IF(VLOOKUP(C1496,'Current OBD'!$B$6:$AL$2097,33,0)="Yes","9"," ")</f>
        <v>9</v>
      </c>
      <c r="P1496" s="20" t="str">
        <f>IF(VLOOKUP(C1496,'Current OBD'!$B$6:$AL$2097,34,0)="Yes","10"," ")</f>
        <v>10</v>
      </c>
      <c r="Q1496" s="20" t="str">
        <f>IF(VLOOKUP(C1496,'Current OBD'!$B$6:$AL$2097,35,0)="Yes","11"," ")</f>
        <v>11</v>
      </c>
      <c r="R1496" s="20" t="str">
        <f>IF(VLOOKUP(C1496,'Current OBD'!$B$6:$AL$2097,36,0)="Yes","12"," ")</f>
        <v>12</v>
      </c>
      <c r="S1496" s="44">
        <v>1033</v>
      </c>
      <c r="T1496" s="44">
        <v>0</v>
      </c>
      <c r="U1496" s="44">
        <v>1169</v>
      </c>
      <c r="V1496" s="12">
        <f t="shared" si="136"/>
        <v>0.88366124893070996</v>
      </c>
      <c r="W1496" s="12">
        <f t="shared" si="137"/>
        <v>0</v>
      </c>
      <c r="X1496" s="12">
        <f t="shared" si="135"/>
        <v>0.88366124893070996</v>
      </c>
    </row>
    <row r="1497" spans="1:24">
      <c r="A1497" s="17" t="str">
        <f>VLOOKUP(C1497,'Current OBD'!$B$6:$K$2098,4,0)</f>
        <v>Pierce</v>
      </c>
      <c r="B1497" s="17" t="str">
        <f>VLOOKUP(C1497,'Current OBD'!$B$6:$K$2098,3,0)</f>
        <v>27-400</v>
      </c>
      <c r="C1497" s="18">
        <v>687089</v>
      </c>
      <c r="D1497" s="8" t="s">
        <v>893</v>
      </c>
      <c r="E1497" s="20" t="str">
        <f>IF(VLOOKUP(C1497,'Current OBD'!$B$6:$AL$2097,23,0)="Yes","PK"," ")</f>
        <v xml:space="preserve"> </v>
      </c>
      <c r="F1497" s="20" t="str">
        <f>IF(VLOOKUP(C1497,'Current OBD'!$B$6:$AL$2097,24,0)="Yes","K"," ")</f>
        <v xml:space="preserve"> </v>
      </c>
      <c r="G1497" s="20" t="str">
        <f>IF(VLOOKUP(C1497,'Current OBD'!$B$6:$AL$2097,25,0)="Yes","1"," ")</f>
        <v xml:space="preserve"> </v>
      </c>
      <c r="H1497" s="20" t="str">
        <f>IF(VLOOKUP(C1497,'Current OBD'!$B$6:$AL$2097,26,0)="Yes","2"," ")</f>
        <v xml:space="preserve"> </v>
      </c>
      <c r="I1497" s="20" t="str">
        <f>IF(VLOOKUP(C1497,'Current OBD'!$B$6:$AL$2097,27,0)="Yes","3"," ")</f>
        <v xml:space="preserve"> </v>
      </c>
      <c r="J1497" s="20" t="str">
        <f>IF(VLOOKUP(C1497,'Current OBD'!$B$6:$AL$2097,28,0)="Yes","4"," ")</f>
        <v xml:space="preserve"> </v>
      </c>
      <c r="K1497" s="20" t="str">
        <f>IF(VLOOKUP(C1497,'Current OBD'!$B$6:$AL$2097,29,0)="Yes","5"," ")</f>
        <v xml:space="preserve"> </v>
      </c>
      <c r="L1497" s="20" t="str">
        <f>IF(VLOOKUP(C1497,'Current OBD'!$B$6:$AL$2097,30,0)="Yes","6"," ")</f>
        <v xml:space="preserve"> </v>
      </c>
      <c r="M1497" s="20" t="str">
        <f>IF(VLOOKUP(C1497,'Current OBD'!$B$6:$AL$2097,31,0)="Yes","7"," ")</f>
        <v xml:space="preserve"> </v>
      </c>
      <c r="N1497" s="20" t="str">
        <f>IF(VLOOKUP(C1497,'Current OBD'!$B$6:$AL$2097,32,0)="Yes","8"," ")</f>
        <v xml:space="preserve"> </v>
      </c>
      <c r="O1497" s="20" t="str">
        <f>IF(VLOOKUP(C1497,'Current OBD'!$B$6:$AL$2097,33,0)="Yes","9"," ")</f>
        <v>9</v>
      </c>
      <c r="P1497" s="20" t="str">
        <f>IF(VLOOKUP(C1497,'Current OBD'!$B$6:$AL$2097,34,0)="Yes","10"," ")</f>
        <v>10</v>
      </c>
      <c r="Q1497" s="20" t="str">
        <f>IF(VLOOKUP(C1497,'Current OBD'!$B$6:$AL$2097,35,0)="Yes","11"," ")</f>
        <v>11</v>
      </c>
      <c r="R1497" s="20" t="str">
        <f>IF(VLOOKUP(C1497,'Current OBD'!$B$6:$AL$2097,36,0)="Yes","12"," ")</f>
        <v>12</v>
      </c>
      <c r="S1497" s="44">
        <v>272</v>
      </c>
      <c r="T1497" s="44">
        <v>0</v>
      </c>
      <c r="U1497" s="44">
        <v>274</v>
      </c>
      <c r="V1497" s="12">
        <f t="shared" si="136"/>
        <v>0.99270072992700731</v>
      </c>
      <c r="W1497" s="12">
        <f t="shared" si="137"/>
        <v>0</v>
      </c>
      <c r="X1497" s="12">
        <f t="shared" si="135"/>
        <v>0.99270072992700731</v>
      </c>
    </row>
    <row r="1498" spans="1:24">
      <c r="A1498" s="17" t="str">
        <f>VLOOKUP(C1498,'Current OBD'!$B$6:$K$2098,4,0)</f>
        <v>Pierce</v>
      </c>
      <c r="B1498" s="17" t="str">
        <f>VLOOKUP(C1498,'Current OBD'!$B$6:$K$2098,3,0)</f>
        <v>27-400</v>
      </c>
      <c r="C1498" s="18">
        <v>665877</v>
      </c>
      <c r="D1498" s="8" t="s">
        <v>894</v>
      </c>
      <c r="E1498" s="20" t="str">
        <f>IF(VLOOKUP(C1498,'Current OBD'!$B$6:$AL$2097,23,0)="Yes","PK"," ")</f>
        <v>PK</v>
      </c>
      <c r="F1498" s="20" t="str">
        <f>IF(VLOOKUP(C1498,'Current OBD'!$B$6:$AL$2097,24,0)="Yes","K"," ")</f>
        <v>K</v>
      </c>
      <c r="G1498" s="20" t="str">
        <f>IF(VLOOKUP(C1498,'Current OBD'!$B$6:$AL$2097,25,0)="Yes","1"," ")</f>
        <v>1</v>
      </c>
      <c r="H1498" s="20" t="str">
        <f>IF(VLOOKUP(C1498,'Current OBD'!$B$6:$AL$2097,26,0)="Yes","2"," ")</f>
        <v>2</v>
      </c>
      <c r="I1498" s="20" t="str">
        <f>IF(VLOOKUP(C1498,'Current OBD'!$B$6:$AL$2097,27,0)="Yes","3"," ")</f>
        <v>3</v>
      </c>
      <c r="J1498" s="20" t="str">
        <f>IF(VLOOKUP(C1498,'Current OBD'!$B$6:$AL$2097,28,0)="Yes","4"," ")</f>
        <v>4</v>
      </c>
      <c r="K1498" s="20" t="str">
        <f>IF(VLOOKUP(C1498,'Current OBD'!$B$6:$AL$2097,29,0)="Yes","5"," ")</f>
        <v>5</v>
      </c>
      <c r="L1498" s="20" t="str">
        <f>IF(VLOOKUP(C1498,'Current OBD'!$B$6:$AL$2097,30,0)="Yes","6"," ")</f>
        <v xml:space="preserve"> </v>
      </c>
      <c r="M1498" s="20" t="str">
        <f>IF(VLOOKUP(C1498,'Current OBD'!$B$6:$AL$2097,31,0)="Yes","7"," ")</f>
        <v xml:space="preserve"> </v>
      </c>
      <c r="N1498" s="20" t="str">
        <f>IF(VLOOKUP(C1498,'Current OBD'!$B$6:$AL$2097,32,0)="Yes","8"," ")</f>
        <v xml:space="preserve"> </v>
      </c>
      <c r="O1498" s="20" t="str">
        <f>IF(VLOOKUP(C1498,'Current OBD'!$B$6:$AL$2097,33,0)="Yes","9"," ")</f>
        <v xml:space="preserve"> </v>
      </c>
      <c r="P1498" s="20" t="str">
        <f>IF(VLOOKUP(C1498,'Current OBD'!$B$6:$AL$2097,34,0)="Yes","10"," ")</f>
        <v xml:space="preserve"> </v>
      </c>
      <c r="Q1498" s="20" t="str">
        <f>IF(VLOOKUP(C1498,'Current OBD'!$B$6:$AL$2097,35,0)="Yes","11"," ")</f>
        <v xml:space="preserve"> </v>
      </c>
      <c r="R1498" s="20" t="str">
        <f>IF(VLOOKUP(C1498,'Current OBD'!$B$6:$AL$2097,36,0)="Yes","12"," ")</f>
        <v xml:space="preserve"> </v>
      </c>
      <c r="S1498" s="44">
        <v>304</v>
      </c>
      <c r="T1498" s="44">
        <v>0</v>
      </c>
      <c r="U1498" s="44">
        <v>320</v>
      </c>
      <c r="V1498" s="12">
        <f t="shared" si="136"/>
        <v>0.95</v>
      </c>
      <c r="W1498" s="12">
        <f t="shared" si="137"/>
        <v>0</v>
      </c>
      <c r="X1498" s="12">
        <f t="shared" si="135"/>
        <v>0.95</v>
      </c>
    </row>
    <row r="1499" spans="1:24">
      <c r="A1499" s="17" t="str">
        <f>VLOOKUP(C1499,'Current OBD'!$B$6:$K$2098,4,0)</f>
        <v>Pierce</v>
      </c>
      <c r="B1499" s="17" t="str">
        <f>VLOOKUP(C1499,'Current OBD'!$B$6:$K$2098,3,0)</f>
        <v>27-400</v>
      </c>
      <c r="C1499" s="18">
        <v>665850</v>
      </c>
      <c r="D1499" s="8" t="s">
        <v>896</v>
      </c>
      <c r="E1499" s="20" t="str">
        <f>IF(VLOOKUP(C1499,'Current OBD'!$B$6:$AL$2097,23,0)="Yes","PK"," ")</f>
        <v>PK</v>
      </c>
      <c r="F1499" s="20" t="str">
        <f>IF(VLOOKUP(C1499,'Current OBD'!$B$6:$AL$2097,24,0)="Yes","K"," ")</f>
        <v>K</v>
      </c>
      <c r="G1499" s="20" t="str">
        <f>IF(VLOOKUP(C1499,'Current OBD'!$B$6:$AL$2097,25,0)="Yes","1"," ")</f>
        <v>1</v>
      </c>
      <c r="H1499" s="20" t="str">
        <f>IF(VLOOKUP(C1499,'Current OBD'!$B$6:$AL$2097,26,0)="Yes","2"," ")</f>
        <v>2</v>
      </c>
      <c r="I1499" s="20" t="str">
        <f>IF(VLOOKUP(C1499,'Current OBD'!$B$6:$AL$2097,27,0)="Yes","3"," ")</f>
        <v>3</v>
      </c>
      <c r="J1499" s="20" t="str">
        <f>IF(VLOOKUP(C1499,'Current OBD'!$B$6:$AL$2097,28,0)="Yes","4"," ")</f>
        <v>4</v>
      </c>
      <c r="K1499" s="20" t="str">
        <f>IF(VLOOKUP(C1499,'Current OBD'!$B$6:$AL$2097,29,0)="Yes","5"," ")</f>
        <v>5</v>
      </c>
      <c r="L1499" s="20" t="str">
        <f>IF(VLOOKUP(C1499,'Current OBD'!$B$6:$AL$2097,30,0)="Yes","6"," ")</f>
        <v xml:space="preserve"> </v>
      </c>
      <c r="M1499" s="20" t="str">
        <f>IF(VLOOKUP(C1499,'Current OBD'!$B$6:$AL$2097,31,0)="Yes","7"," ")</f>
        <v xml:space="preserve"> </v>
      </c>
      <c r="N1499" s="20" t="str">
        <f>IF(VLOOKUP(C1499,'Current OBD'!$B$6:$AL$2097,32,0)="Yes","8"," ")</f>
        <v xml:space="preserve"> </v>
      </c>
      <c r="O1499" s="20" t="str">
        <f>IF(VLOOKUP(C1499,'Current OBD'!$B$6:$AL$2097,33,0)="Yes","9"," ")</f>
        <v xml:space="preserve"> </v>
      </c>
      <c r="P1499" s="20" t="str">
        <f>IF(VLOOKUP(C1499,'Current OBD'!$B$6:$AL$2097,34,0)="Yes","10"," ")</f>
        <v xml:space="preserve"> </v>
      </c>
      <c r="Q1499" s="20" t="str">
        <f>IF(VLOOKUP(C1499,'Current OBD'!$B$6:$AL$2097,35,0)="Yes","11"," ")</f>
        <v xml:space="preserve"> </v>
      </c>
      <c r="R1499" s="20" t="str">
        <f>IF(VLOOKUP(C1499,'Current OBD'!$B$6:$AL$2097,36,0)="Yes","12"," ")</f>
        <v xml:space="preserve"> </v>
      </c>
      <c r="S1499" s="44">
        <v>270</v>
      </c>
      <c r="T1499" s="44">
        <v>0</v>
      </c>
      <c r="U1499" s="44">
        <v>317</v>
      </c>
      <c r="V1499" s="12">
        <f t="shared" si="136"/>
        <v>0.8517350157728707</v>
      </c>
      <c r="W1499" s="12">
        <f t="shared" si="137"/>
        <v>0</v>
      </c>
      <c r="X1499" s="12">
        <f t="shared" si="135"/>
        <v>0.8517350157728707</v>
      </c>
    </row>
    <row r="1500" spans="1:24">
      <c r="A1500" s="17" t="str">
        <f>VLOOKUP(C1500,'Current OBD'!$B$6:$K$2098,4,0)</f>
        <v>Pierce</v>
      </c>
      <c r="B1500" s="17" t="str">
        <f>VLOOKUP(C1500,'Current OBD'!$B$6:$K$2098,3,0)</f>
        <v>27-400</v>
      </c>
      <c r="C1500" s="18">
        <v>661982</v>
      </c>
      <c r="D1500" s="8" t="s">
        <v>425</v>
      </c>
      <c r="E1500" s="20" t="str">
        <f>IF(VLOOKUP(C1500,'Current OBD'!$B$6:$AL$2097,23,0)="Yes","PK"," ")</f>
        <v>PK</v>
      </c>
      <c r="F1500" s="20" t="str">
        <f>IF(VLOOKUP(C1500,'Current OBD'!$B$6:$AL$2097,24,0)="Yes","K"," ")</f>
        <v>K</v>
      </c>
      <c r="G1500" s="20" t="str">
        <f>IF(VLOOKUP(C1500,'Current OBD'!$B$6:$AL$2097,25,0)="Yes","1"," ")</f>
        <v>1</v>
      </c>
      <c r="H1500" s="20" t="str">
        <f>IF(VLOOKUP(C1500,'Current OBD'!$B$6:$AL$2097,26,0)="Yes","2"," ")</f>
        <v>2</v>
      </c>
      <c r="I1500" s="20" t="str">
        <f>IF(VLOOKUP(C1500,'Current OBD'!$B$6:$AL$2097,27,0)="Yes","3"," ")</f>
        <v>3</v>
      </c>
      <c r="J1500" s="20" t="str">
        <f>IF(VLOOKUP(C1500,'Current OBD'!$B$6:$AL$2097,28,0)="Yes","4"," ")</f>
        <v>4</v>
      </c>
      <c r="K1500" s="20" t="str">
        <f>IF(VLOOKUP(C1500,'Current OBD'!$B$6:$AL$2097,29,0)="Yes","5"," ")</f>
        <v>5</v>
      </c>
      <c r="L1500" s="20" t="str">
        <f>IF(VLOOKUP(C1500,'Current OBD'!$B$6:$AL$2097,30,0)="Yes","6"," ")</f>
        <v xml:space="preserve"> </v>
      </c>
      <c r="M1500" s="20" t="str">
        <f>IF(VLOOKUP(C1500,'Current OBD'!$B$6:$AL$2097,31,0)="Yes","7"," ")</f>
        <v xml:space="preserve"> </v>
      </c>
      <c r="N1500" s="20" t="str">
        <f>IF(VLOOKUP(C1500,'Current OBD'!$B$6:$AL$2097,32,0)="Yes","8"," ")</f>
        <v xml:space="preserve"> </v>
      </c>
      <c r="O1500" s="20" t="str">
        <f>IF(VLOOKUP(C1500,'Current OBD'!$B$6:$AL$2097,33,0)="Yes","9"," ")</f>
        <v xml:space="preserve"> </v>
      </c>
      <c r="P1500" s="20" t="str">
        <f>IF(VLOOKUP(C1500,'Current OBD'!$B$6:$AL$2097,34,0)="Yes","10"," ")</f>
        <v xml:space="preserve"> </v>
      </c>
      <c r="Q1500" s="20" t="str">
        <f>IF(VLOOKUP(C1500,'Current OBD'!$B$6:$AL$2097,35,0)="Yes","11"," ")</f>
        <v xml:space="preserve"> </v>
      </c>
      <c r="R1500" s="20" t="str">
        <f>IF(VLOOKUP(C1500,'Current OBD'!$B$6:$AL$2097,36,0)="Yes","12"," ")</f>
        <v xml:space="preserve"> </v>
      </c>
      <c r="S1500" s="44">
        <v>116</v>
      </c>
      <c r="T1500" s="44">
        <v>0</v>
      </c>
      <c r="U1500" s="44">
        <v>447</v>
      </c>
      <c r="V1500" s="12">
        <f t="shared" si="136"/>
        <v>0.25950782997762861</v>
      </c>
      <c r="W1500" s="12">
        <f t="shared" si="137"/>
        <v>0</v>
      </c>
      <c r="X1500" s="12">
        <f t="shared" si="135"/>
        <v>0.25950782997762861</v>
      </c>
    </row>
    <row r="1501" spans="1:24">
      <c r="A1501" s="17" t="str">
        <f>VLOOKUP(C1501,'Current OBD'!$B$6:$K$2098,4,0)</f>
        <v>Pierce</v>
      </c>
      <c r="B1501" s="17" t="str">
        <f>VLOOKUP(C1501,'Current OBD'!$B$6:$K$2098,3,0)</f>
        <v>27-400</v>
      </c>
      <c r="C1501" s="18">
        <v>683621</v>
      </c>
      <c r="D1501" s="8" t="s">
        <v>901</v>
      </c>
      <c r="E1501" s="20" t="str">
        <f>IF(VLOOKUP(C1501,'Current OBD'!$B$6:$AL$2097,23,0)="Yes","PK"," ")</f>
        <v xml:space="preserve"> </v>
      </c>
      <c r="F1501" s="20" t="str">
        <f>IF(VLOOKUP(C1501,'Current OBD'!$B$6:$AL$2097,24,0)="Yes","K"," ")</f>
        <v>K</v>
      </c>
      <c r="G1501" s="20" t="str">
        <f>IF(VLOOKUP(C1501,'Current OBD'!$B$6:$AL$2097,25,0)="Yes","1"," ")</f>
        <v>1</v>
      </c>
      <c r="H1501" s="20" t="str">
        <f>IF(VLOOKUP(C1501,'Current OBD'!$B$6:$AL$2097,26,0)="Yes","2"," ")</f>
        <v>2</v>
      </c>
      <c r="I1501" s="20" t="str">
        <f>IF(VLOOKUP(C1501,'Current OBD'!$B$6:$AL$2097,27,0)="Yes","3"," ")</f>
        <v>3</v>
      </c>
      <c r="J1501" s="20" t="str">
        <f>IF(VLOOKUP(C1501,'Current OBD'!$B$6:$AL$2097,28,0)="Yes","4"," ")</f>
        <v>4</v>
      </c>
      <c r="K1501" s="20" t="str">
        <f>IF(VLOOKUP(C1501,'Current OBD'!$B$6:$AL$2097,29,0)="Yes","5"," ")</f>
        <v>5</v>
      </c>
      <c r="L1501" s="20" t="str">
        <f>IF(VLOOKUP(C1501,'Current OBD'!$B$6:$AL$2097,30,0)="Yes","6"," ")</f>
        <v xml:space="preserve"> </v>
      </c>
      <c r="M1501" s="20" t="str">
        <f>IF(VLOOKUP(C1501,'Current OBD'!$B$6:$AL$2097,31,0)="Yes","7"," ")</f>
        <v xml:space="preserve"> </v>
      </c>
      <c r="N1501" s="20" t="str">
        <f>IF(VLOOKUP(C1501,'Current OBD'!$B$6:$AL$2097,32,0)="Yes","8"," ")</f>
        <v xml:space="preserve"> </v>
      </c>
      <c r="O1501" s="20" t="str">
        <f>IF(VLOOKUP(C1501,'Current OBD'!$B$6:$AL$2097,33,0)="Yes","9"," ")</f>
        <v xml:space="preserve"> </v>
      </c>
      <c r="P1501" s="20" t="str">
        <f>IF(VLOOKUP(C1501,'Current OBD'!$B$6:$AL$2097,34,0)="Yes","10"," ")</f>
        <v xml:space="preserve"> </v>
      </c>
      <c r="Q1501" s="20" t="str">
        <f>IF(VLOOKUP(C1501,'Current OBD'!$B$6:$AL$2097,35,0)="Yes","11"," ")</f>
        <v xml:space="preserve"> </v>
      </c>
      <c r="R1501" s="20" t="str">
        <f>IF(VLOOKUP(C1501,'Current OBD'!$B$6:$AL$2097,36,0)="Yes","12"," ")</f>
        <v xml:space="preserve"> </v>
      </c>
      <c r="S1501" s="44">
        <v>544</v>
      </c>
      <c r="T1501" s="44">
        <v>0</v>
      </c>
      <c r="U1501" s="44">
        <v>544</v>
      </c>
      <c r="V1501" s="12">
        <f t="shared" si="136"/>
        <v>1</v>
      </c>
      <c r="W1501" s="12">
        <f t="shared" si="137"/>
        <v>0</v>
      </c>
      <c r="X1501" s="12">
        <f t="shared" si="135"/>
        <v>1</v>
      </c>
    </row>
    <row r="1502" spans="1:24">
      <c r="A1502" s="17" t="str">
        <f>VLOOKUP(C1502,'Current OBD'!$B$6:$K$2098,4,0)</f>
        <v>Pierce</v>
      </c>
      <c r="B1502" s="17" t="str">
        <f>VLOOKUP(C1502,'Current OBD'!$B$6:$K$2098,3,0)</f>
        <v>27-400</v>
      </c>
      <c r="C1502" s="18">
        <v>665220</v>
      </c>
      <c r="D1502" s="8" t="s">
        <v>903</v>
      </c>
      <c r="E1502" s="20" t="str">
        <f>IF(VLOOKUP(C1502,'Current OBD'!$B$6:$AL$2097,23,0)="Yes","PK"," ")</f>
        <v xml:space="preserve"> </v>
      </c>
      <c r="F1502" s="20" t="str">
        <f>IF(VLOOKUP(C1502,'Current OBD'!$B$6:$AL$2097,24,0)="Yes","K"," ")</f>
        <v xml:space="preserve"> </v>
      </c>
      <c r="G1502" s="20" t="str">
        <f>IF(VLOOKUP(C1502,'Current OBD'!$B$6:$AL$2097,25,0)="Yes","1"," ")</f>
        <v xml:space="preserve"> </v>
      </c>
      <c r="H1502" s="20" t="str">
        <f>IF(VLOOKUP(C1502,'Current OBD'!$B$6:$AL$2097,26,0)="Yes","2"," ")</f>
        <v xml:space="preserve"> </v>
      </c>
      <c r="I1502" s="20" t="str">
        <f>IF(VLOOKUP(C1502,'Current OBD'!$B$6:$AL$2097,27,0)="Yes","3"," ")</f>
        <v xml:space="preserve"> </v>
      </c>
      <c r="J1502" s="20" t="str">
        <f>IF(VLOOKUP(C1502,'Current OBD'!$B$6:$AL$2097,28,0)="Yes","4"," ")</f>
        <v xml:space="preserve"> </v>
      </c>
      <c r="K1502" s="20" t="str">
        <f>IF(VLOOKUP(C1502,'Current OBD'!$B$6:$AL$2097,29,0)="Yes","5"," ")</f>
        <v xml:space="preserve"> </v>
      </c>
      <c r="L1502" s="20" t="str">
        <f>IF(VLOOKUP(C1502,'Current OBD'!$B$6:$AL$2097,30,0)="Yes","6"," ")</f>
        <v>6</v>
      </c>
      <c r="M1502" s="20" t="str">
        <f>IF(VLOOKUP(C1502,'Current OBD'!$B$6:$AL$2097,31,0)="Yes","7"," ")</f>
        <v>7</v>
      </c>
      <c r="N1502" s="20" t="str">
        <f>IF(VLOOKUP(C1502,'Current OBD'!$B$6:$AL$2097,32,0)="Yes","8"," ")</f>
        <v>8</v>
      </c>
      <c r="O1502" s="20" t="str">
        <f>IF(VLOOKUP(C1502,'Current OBD'!$B$6:$AL$2097,33,0)="Yes","9"," ")</f>
        <v>9</v>
      </c>
      <c r="P1502" s="20" t="str">
        <f>IF(VLOOKUP(C1502,'Current OBD'!$B$6:$AL$2097,34,0)="Yes","10"," ")</f>
        <v>10</v>
      </c>
      <c r="Q1502" s="20" t="str">
        <f>IF(VLOOKUP(C1502,'Current OBD'!$B$6:$AL$2097,35,0)="Yes","11"," ")</f>
        <v>11</v>
      </c>
      <c r="R1502" s="20" t="str">
        <f>IF(VLOOKUP(C1502,'Current OBD'!$B$6:$AL$2097,36,0)="Yes","12"," ")</f>
        <v>12</v>
      </c>
      <c r="S1502" s="44">
        <v>417</v>
      </c>
      <c r="T1502" s="44">
        <v>0</v>
      </c>
      <c r="U1502" s="44">
        <v>751</v>
      </c>
      <c r="V1502" s="12">
        <f t="shared" si="136"/>
        <v>0.55525965379494013</v>
      </c>
      <c r="W1502" s="12">
        <f t="shared" si="137"/>
        <v>0</v>
      </c>
      <c r="X1502" s="12">
        <f t="shared" si="135"/>
        <v>0.55525965379494013</v>
      </c>
    </row>
    <row r="1503" spans="1:24">
      <c r="A1503" s="17" t="str">
        <f>VLOOKUP(C1503,'Current OBD'!$B$6:$K$2098,4,0)</f>
        <v>Pierce</v>
      </c>
      <c r="B1503" s="17" t="str">
        <f>VLOOKUP(C1503,'Current OBD'!$B$6:$K$2098,3,0)</f>
        <v>27-400</v>
      </c>
      <c r="C1503" s="18">
        <v>661985</v>
      </c>
      <c r="D1503" s="8" t="s">
        <v>904</v>
      </c>
      <c r="E1503" s="20" t="str">
        <f>IF(VLOOKUP(C1503,'Current OBD'!$B$6:$AL$2097,23,0)="Yes","PK"," ")</f>
        <v>PK</v>
      </c>
      <c r="F1503" s="20" t="str">
        <f>IF(VLOOKUP(C1503,'Current OBD'!$B$6:$AL$2097,24,0)="Yes","K"," ")</f>
        <v>K</v>
      </c>
      <c r="G1503" s="20" t="str">
        <f>IF(VLOOKUP(C1503,'Current OBD'!$B$6:$AL$2097,25,0)="Yes","1"," ")</f>
        <v>1</v>
      </c>
      <c r="H1503" s="20" t="str">
        <f>IF(VLOOKUP(C1503,'Current OBD'!$B$6:$AL$2097,26,0)="Yes","2"," ")</f>
        <v>2</v>
      </c>
      <c r="I1503" s="20" t="str">
        <f>IF(VLOOKUP(C1503,'Current OBD'!$B$6:$AL$2097,27,0)="Yes","3"," ")</f>
        <v>3</v>
      </c>
      <c r="J1503" s="20" t="str">
        <f>IF(VLOOKUP(C1503,'Current OBD'!$B$6:$AL$2097,28,0)="Yes","4"," ")</f>
        <v>4</v>
      </c>
      <c r="K1503" s="20" t="str">
        <f>IF(VLOOKUP(C1503,'Current OBD'!$B$6:$AL$2097,29,0)="Yes","5"," ")</f>
        <v>5</v>
      </c>
      <c r="L1503" s="20" t="str">
        <f>IF(VLOOKUP(C1503,'Current OBD'!$B$6:$AL$2097,30,0)="Yes","6"," ")</f>
        <v xml:space="preserve"> </v>
      </c>
      <c r="M1503" s="20" t="str">
        <f>IF(VLOOKUP(C1503,'Current OBD'!$B$6:$AL$2097,31,0)="Yes","7"," ")</f>
        <v xml:space="preserve"> </v>
      </c>
      <c r="N1503" s="20" t="str">
        <f>IF(VLOOKUP(C1503,'Current OBD'!$B$6:$AL$2097,32,0)="Yes","8"," ")</f>
        <v xml:space="preserve"> </v>
      </c>
      <c r="O1503" s="20" t="str">
        <f>IF(VLOOKUP(C1503,'Current OBD'!$B$6:$AL$2097,33,0)="Yes","9"," ")</f>
        <v xml:space="preserve"> </v>
      </c>
      <c r="P1503" s="20" t="str">
        <f>IF(VLOOKUP(C1503,'Current OBD'!$B$6:$AL$2097,34,0)="Yes","10"," ")</f>
        <v xml:space="preserve"> </v>
      </c>
      <c r="Q1503" s="20" t="str">
        <f>IF(VLOOKUP(C1503,'Current OBD'!$B$6:$AL$2097,35,0)="Yes","11"," ")</f>
        <v xml:space="preserve"> </v>
      </c>
      <c r="R1503" s="20" t="str">
        <f>IF(VLOOKUP(C1503,'Current OBD'!$B$6:$AL$2097,36,0)="Yes","12"," ")</f>
        <v xml:space="preserve"> </v>
      </c>
      <c r="S1503" s="44">
        <v>175</v>
      </c>
      <c r="T1503" s="44">
        <v>0</v>
      </c>
      <c r="U1503" s="44">
        <v>551</v>
      </c>
      <c r="V1503" s="12">
        <f t="shared" si="136"/>
        <v>0.31760435571687839</v>
      </c>
      <c r="W1503" s="12">
        <f t="shared" si="137"/>
        <v>0</v>
      </c>
      <c r="X1503" s="12">
        <f t="shared" si="135"/>
        <v>0.31760435571687839</v>
      </c>
    </row>
    <row r="1504" spans="1:24">
      <c r="A1504" s="17" t="str">
        <f>VLOOKUP(C1504,'Current OBD'!$B$6:$K$2098,4,0)</f>
        <v>Pierce</v>
      </c>
      <c r="B1504" s="17" t="str">
        <f>VLOOKUP(C1504,'Current OBD'!$B$6:$K$2098,3,0)</f>
        <v>27-400</v>
      </c>
      <c r="C1504" s="18">
        <v>663099</v>
      </c>
      <c r="D1504" s="8" t="s">
        <v>906</v>
      </c>
      <c r="E1504" s="20" t="str">
        <f>IF(VLOOKUP(C1504,'Current OBD'!$B$6:$AL$2097,23,0)="Yes","PK"," ")</f>
        <v xml:space="preserve"> </v>
      </c>
      <c r="F1504" s="20" t="str">
        <f>IF(VLOOKUP(C1504,'Current OBD'!$B$6:$AL$2097,24,0)="Yes","K"," ")</f>
        <v xml:space="preserve"> </v>
      </c>
      <c r="G1504" s="20" t="str">
        <f>IF(VLOOKUP(C1504,'Current OBD'!$B$6:$AL$2097,25,0)="Yes","1"," ")</f>
        <v xml:space="preserve"> </v>
      </c>
      <c r="H1504" s="20" t="str">
        <f>IF(VLOOKUP(C1504,'Current OBD'!$B$6:$AL$2097,26,0)="Yes","2"," ")</f>
        <v xml:space="preserve"> </v>
      </c>
      <c r="I1504" s="20" t="str">
        <f>IF(VLOOKUP(C1504,'Current OBD'!$B$6:$AL$2097,27,0)="Yes","3"," ")</f>
        <v xml:space="preserve"> </v>
      </c>
      <c r="J1504" s="20" t="str">
        <f>IF(VLOOKUP(C1504,'Current OBD'!$B$6:$AL$2097,28,0)="Yes","4"," ")</f>
        <v xml:space="preserve"> </v>
      </c>
      <c r="K1504" s="20" t="str">
        <f>IF(VLOOKUP(C1504,'Current OBD'!$B$6:$AL$2097,29,0)="Yes","5"," ")</f>
        <v xml:space="preserve"> </v>
      </c>
      <c r="L1504" s="20" t="str">
        <f>IF(VLOOKUP(C1504,'Current OBD'!$B$6:$AL$2097,30,0)="Yes","6"," ")</f>
        <v>6</v>
      </c>
      <c r="M1504" s="20" t="str">
        <f>IF(VLOOKUP(C1504,'Current OBD'!$B$6:$AL$2097,31,0)="Yes","7"," ")</f>
        <v>7</v>
      </c>
      <c r="N1504" s="20" t="str">
        <f>IF(VLOOKUP(C1504,'Current OBD'!$B$6:$AL$2097,32,0)="Yes","8"," ")</f>
        <v>8</v>
      </c>
      <c r="O1504" s="20" t="str">
        <f>IF(VLOOKUP(C1504,'Current OBD'!$B$6:$AL$2097,33,0)="Yes","9"," ")</f>
        <v xml:space="preserve"> </v>
      </c>
      <c r="P1504" s="20" t="str">
        <f>IF(VLOOKUP(C1504,'Current OBD'!$B$6:$AL$2097,34,0)="Yes","10"," ")</f>
        <v xml:space="preserve"> </v>
      </c>
      <c r="Q1504" s="20" t="str">
        <f>IF(VLOOKUP(C1504,'Current OBD'!$B$6:$AL$2097,35,0)="Yes","11"," ")</f>
        <v xml:space="preserve"> </v>
      </c>
      <c r="R1504" s="20" t="str">
        <f>IF(VLOOKUP(C1504,'Current OBD'!$B$6:$AL$2097,36,0)="Yes","12"," ")</f>
        <v xml:space="preserve"> </v>
      </c>
      <c r="S1504" s="44">
        <v>482</v>
      </c>
      <c r="T1504" s="44">
        <v>0</v>
      </c>
      <c r="U1504" s="44">
        <v>595</v>
      </c>
      <c r="V1504" s="12">
        <f t="shared" si="136"/>
        <v>0.81008403361344539</v>
      </c>
      <c r="W1504" s="12">
        <f t="shared" si="137"/>
        <v>0</v>
      </c>
      <c r="X1504" s="12">
        <f t="shared" si="135"/>
        <v>0.81008403361344539</v>
      </c>
    </row>
    <row r="1505" spans="1:24">
      <c r="A1505" s="17" t="str">
        <f>VLOOKUP(C1505,'Current OBD'!$B$6:$K$2098,4,0)</f>
        <v>Pierce</v>
      </c>
      <c r="B1505" s="17" t="str">
        <f>VLOOKUP(C1505,'Current OBD'!$B$6:$K$2098,3,0)</f>
        <v>27-400</v>
      </c>
      <c r="C1505" s="18">
        <v>661986</v>
      </c>
      <c r="D1505" s="8" t="s">
        <v>907</v>
      </c>
      <c r="E1505" s="20" t="str">
        <f>IF(VLOOKUP(C1505,'Current OBD'!$B$6:$AL$2097,23,0)="Yes","PK"," ")</f>
        <v xml:space="preserve"> </v>
      </c>
      <c r="F1505" s="20" t="str">
        <f>IF(VLOOKUP(C1505,'Current OBD'!$B$6:$AL$2097,24,0)="Yes","K"," ")</f>
        <v>K</v>
      </c>
      <c r="G1505" s="20" t="str">
        <f>IF(VLOOKUP(C1505,'Current OBD'!$B$6:$AL$2097,25,0)="Yes","1"," ")</f>
        <v>1</v>
      </c>
      <c r="H1505" s="20" t="str">
        <f>IF(VLOOKUP(C1505,'Current OBD'!$B$6:$AL$2097,26,0)="Yes","2"," ")</f>
        <v>2</v>
      </c>
      <c r="I1505" s="20" t="str">
        <f>IF(VLOOKUP(C1505,'Current OBD'!$B$6:$AL$2097,27,0)="Yes","3"," ")</f>
        <v>3</v>
      </c>
      <c r="J1505" s="20" t="str">
        <f>IF(VLOOKUP(C1505,'Current OBD'!$B$6:$AL$2097,28,0)="Yes","4"," ")</f>
        <v>4</v>
      </c>
      <c r="K1505" s="20" t="str">
        <f>IF(VLOOKUP(C1505,'Current OBD'!$B$6:$AL$2097,29,0)="Yes","5"," ")</f>
        <v>5</v>
      </c>
      <c r="L1505" s="20" t="str">
        <f>IF(VLOOKUP(C1505,'Current OBD'!$B$6:$AL$2097,30,0)="Yes","6"," ")</f>
        <v xml:space="preserve"> </v>
      </c>
      <c r="M1505" s="20" t="str">
        <f>IF(VLOOKUP(C1505,'Current OBD'!$B$6:$AL$2097,31,0)="Yes","7"," ")</f>
        <v xml:space="preserve"> </v>
      </c>
      <c r="N1505" s="20" t="str">
        <f>IF(VLOOKUP(C1505,'Current OBD'!$B$6:$AL$2097,32,0)="Yes","8"," ")</f>
        <v xml:space="preserve"> </v>
      </c>
      <c r="O1505" s="20" t="str">
        <f>IF(VLOOKUP(C1505,'Current OBD'!$B$6:$AL$2097,33,0)="Yes","9"," ")</f>
        <v xml:space="preserve"> </v>
      </c>
      <c r="P1505" s="20" t="str">
        <f>IF(VLOOKUP(C1505,'Current OBD'!$B$6:$AL$2097,34,0)="Yes","10"," ")</f>
        <v xml:space="preserve"> </v>
      </c>
      <c r="Q1505" s="20" t="str">
        <f>IF(VLOOKUP(C1505,'Current OBD'!$B$6:$AL$2097,35,0)="Yes","11"," ")</f>
        <v xml:space="preserve"> </v>
      </c>
      <c r="R1505" s="20" t="str">
        <f>IF(VLOOKUP(C1505,'Current OBD'!$B$6:$AL$2097,36,0)="Yes","12"," ")</f>
        <v xml:space="preserve"> </v>
      </c>
      <c r="S1505" s="44">
        <v>201</v>
      </c>
      <c r="T1505" s="44">
        <v>0</v>
      </c>
      <c r="U1505" s="44">
        <v>437</v>
      </c>
      <c r="V1505" s="12">
        <f t="shared" si="136"/>
        <v>0.459954233409611</v>
      </c>
      <c r="W1505" s="12">
        <f t="shared" si="137"/>
        <v>0</v>
      </c>
      <c r="X1505" s="12">
        <f t="shared" si="135"/>
        <v>0.459954233409611</v>
      </c>
    </row>
    <row r="1506" spans="1:24">
      <c r="A1506" s="17" t="str">
        <f>VLOOKUP(C1506,'Current OBD'!$B$6:$K$2098,4,0)</f>
        <v>Pierce</v>
      </c>
      <c r="B1506" s="17" t="str">
        <f>VLOOKUP(C1506,'Current OBD'!$B$6:$K$2098,3,0)</f>
        <v>27-400</v>
      </c>
      <c r="C1506" s="18">
        <v>663477</v>
      </c>
      <c r="D1506" s="8" t="s">
        <v>908</v>
      </c>
      <c r="E1506" s="20" t="str">
        <f>IF(VLOOKUP(C1506,'Current OBD'!$B$6:$AL$2097,23,0)="Yes","PK"," ")</f>
        <v xml:space="preserve"> </v>
      </c>
      <c r="F1506" s="20" t="str">
        <f>IF(VLOOKUP(C1506,'Current OBD'!$B$6:$AL$2097,24,0)="Yes","K"," ")</f>
        <v>K</v>
      </c>
      <c r="G1506" s="20" t="str">
        <f>IF(VLOOKUP(C1506,'Current OBD'!$B$6:$AL$2097,25,0)="Yes","1"," ")</f>
        <v>1</v>
      </c>
      <c r="H1506" s="20" t="str">
        <f>IF(VLOOKUP(C1506,'Current OBD'!$B$6:$AL$2097,26,0)="Yes","2"," ")</f>
        <v>2</v>
      </c>
      <c r="I1506" s="20" t="str">
        <f>IF(VLOOKUP(C1506,'Current OBD'!$B$6:$AL$2097,27,0)="Yes","3"," ")</f>
        <v>3</v>
      </c>
      <c r="J1506" s="20" t="str">
        <f>IF(VLOOKUP(C1506,'Current OBD'!$B$6:$AL$2097,28,0)="Yes","4"," ")</f>
        <v>4</v>
      </c>
      <c r="K1506" s="20" t="str">
        <f>IF(VLOOKUP(C1506,'Current OBD'!$B$6:$AL$2097,29,0)="Yes","5"," ")</f>
        <v>5</v>
      </c>
      <c r="L1506" s="20" t="str">
        <f>IF(VLOOKUP(C1506,'Current OBD'!$B$6:$AL$2097,30,0)="Yes","6"," ")</f>
        <v xml:space="preserve"> </v>
      </c>
      <c r="M1506" s="20" t="str">
        <f>IF(VLOOKUP(C1506,'Current OBD'!$B$6:$AL$2097,31,0)="Yes","7"," ")</f>
        <v xml:space="preserve"> </v>
      </c>
      <c r="N1506" s="20" t="str">
        <f>IF(VLOOKUP(C1506,'Current OBD'!$B$6:$AL$2097,32,0)="Yes","8"," ")</f>
        <v xml:space="preserve"> </v>
      </c>
      <c r="O1506" s="20" t="str">
        <f>IF(VLOOKUP(C1506,'Current OBD'!$B$6:$AL$2097,33,0)="Yes","9"," ")</f>
        <v xml:space="preserve"> </v>
      </c>
      <c r="P1506" s="20" t="str">
        <f>IF(VLOOKUP(C1506,'Current OBD'!$B$6:$AL$2097,34,0)="Yes","10"," ")</f>
        <v xml:space="preserve"> </v>
      </c>
      <c r="Q1506" s="20" t="str">
        <f>IF(VLOOKUP(C1506,'Current OBD'!$B$6:$AL$2097,35,0)="Yes","11"," ")</f>
        <v xml:space="preserve"> </v>
      </c>
      <c r="R1506" s="20" t="str">
        <f>IF(VLOOKUP(C1506,'Current OBD'!$B$6:$AL$2097,36,0)="Yes","12"," ")</f>
        <v xml:space="preserve"> </v>
      </c>
      <c r="S1506" s="44">
        <v>406</v>
      </c>
      <c r="T1506" s="44">
        <v>0</v>
      </c>
      <c r="U1506" s="44">
        <v>511</v>
      </c>
      <c r="V1506" s="12">
        <f t="shared" si="136"/>
        <v>0.79452054794520544</v>
      </c>
      <c r="W1506" s="12">
        <f t="shared" si="137"/>
        <v>0</v>
      </c>
      <c r="X1506" s="12">
        <f t="shared" si="135"/>
        <v>0.79452054794520544</v>
      </c>
    </row>
    <row r="1507" spans="1:24">
      <c r="A1507" s="17" t="str">
        <f>VLOOKUP(C1507,'Current OBD'!$B$6:$K$2098,4,0)</f>
        <v>Pierce</v>
      </c>
      <c r="B1507" s="17" t="str">
        <f>VLOOKUP(C1507,'Current OBD'!$B$6:$K$2098,3,0)</f>
        <v>27-400</v>
      </c>
      <c r="C1507" s="18">
        <v>661971</v>
      </c>
      <c r="D1507" s="8" t="s">
        <v>909</v>
      </c>
      <c r="E1507" s="20" t="str">
        <f>IF(VLOOKUP(C1507,'Current OBD'!$B$6:$AL$2097,23,0)="Yes","PK"," ")</f>
        <v xml:space="preserve"> </v>
      </c>
      <c r="F1507" s="20" t="str">
        <f>IF(VLOOKUP(C1507,'Current OBD'!$B$6:$AL$2097,24,0)="Yes","K"," ")</f>
        <v xml:space="preserve"> </v>
      </c>
      <c r="G1507" s="20" t="str">
        <f>IF(VLOOKUP(C1507,'Current OBD'!$B$6:$AL$2097,25,0)="Yes","1"," ")</f>
        <v xml:space="preserve"> </v>
      </c>
      <c r="H1507" s="20" t="str">
        <f>IF(VLOOKUP(C1507,'Current OBD'!$B$6:$AL$2097,26,0)="Yes","2"," ")</f>
        <v xml:space="preserve"> </v>
      </c>
      <c r="I1507" s="20" t="str">
        <f>IF(VLOOKUP(C1507,'Current OBD'!$B$6:$AL$2097,27,0)="Yes","3"," ")</f>
        <v xml:space="preserve"> </v>
      </c>
      <c r="J1507" s="20" t="str">
        <f>IF(VLOOKUP(C1507,'Current OBD'!$B$6:$AL$2097,28,0)="Yes","4"," ")</f>
        <v xml:space="preserve"> </v>
      </c>
      <c r="K1507" s="20" t="str">
        <f>IF(VLOOKUP(C1507,'Current OBD'!$B$6:$AL$2097,29,0)="Yes","5"," ")</f>
        <v xml:space="preserve"> </v>
      </c>
      <c r="L1507" s="20" t="str">
        <f>IF(VLOOKUP(C1507,'Current OBD'!$B$6:$AL$2097,30,0)="Yes","6"," ")</f>
        <v xml:space="preserve"> </v>
      </c>
      <c r="M1507" s="20" t="str">
        <f>IF(VLOOKUP(C1507,'Current OBD'!$B$6:$AL$2097,31,0)="Yes","7"," ")</f>
        <v xml:space="preserve"> </v>
      </c>
      <c r="N1507" s="20" t="str">
        <f>IF(VLOOKUP(C1507,'Current OBD'!$B$6:$AL$2097,32,0)="Yes","8"," ")</f>
        <v xml:space="preserve"> </v>
      </c>
      <c r="O1507" s="20" t="str">
        <f>IF(VLOOKUP(C1507,'Current OBD'!$B$6:$AL$2097,33,0)="Yes","9"," ")</f>
        <v>9</v>
      </c>
      <c r="P1507" s="20" t="str">
        <f>IF(VLOOKUP(C1507,'Current OBD'!$B$6:$AL$2097,34,0)="Yes","10"," ")</f>
        <v>10</v>
      </c>
      <c r="Q1507" s="20" t="str">
        <f>IF(VLOOKUP(C1507,'Current OBD'!$B$6:$AL$2097,35,0)="Yes","11"," ")</f>
        <v>11</v>
      </c>
      <c r="R1507" s="20" t="str">
        <f>IF(VLOOKUP(C1507,'Current OBD'!$B$6:$AL$2097,36,0)="Yes","12"," ")</f>
        <v>12</v>
      </c>
      <c r="S1507" s="44">
        <v>526</v>
      </c>
      <c r="T1507" s="44">
        <v>0</v>
      </c>
      <c r="U1507" s="44">
        <v>1213</v>
      </c>
      <c r="V1507" s="12">
        <f t="shared" si="136"/>
        <v>0.43363561417971969</v>
      </c>
      <c r="W1507" s="12">
        <f t="shared" si="137"/>
        <v>0</v>
      </c>
      <c r="X1507" s="12">
        <f t="shared" si="135"/>
        <v>0.43363561417971969</v>
      </c>
    </row>
    <row r="1508" spans="1:24">
      <c r="A1508" s="17" t="str">
        <f>VLOOKUP(C1508,'Current OBD'!$B$6:$K$2098,4,0)</f>
        <v>Pierce</v>
      </c>
      <c r="B1508" s="17" t="str">
        <f>VLOOKUP(C1508,'Current OBD'!$B$6:$K$2098,3,0)</f>
        <v>27-400</v>
      </c>
      <c r="C1508" s="18">
        <v>665878</v>
      </c>
      <c r="D1508" s="8" t="s">
        <v>910</v>
      </c>
      <c r="E1508" s="20" t="str">
        <f>IF(VLOOKUP(C1508,'Current OBD'!$B$6:$AL$2097,23,0)="Yes","PK"," ")</f>
        <v xml:space="preserve"> </v>
      </c>
      <c r="F1508" s="20" t="str">
        <f>IF(VLOOKUP(C1508,'Current OBD'!$B$6:$AL$2097,24,0)="Yes","K"," ")</f>
        <v>K</v>
      </c>
      <c r="G1508" s="20" t="str">
        <f>IF(VLOOKUP(C1508,'Current OBD'!$B$6:$AL$2097,25,0)="Yes","1"," ")</f>
        <v>1</v>
      </c>
      <c r="H1508" s="20" t="str">
        <f>IF(VLOOKUP(C1508,'Current OBD'!$B$6:$AL$2097,26,0)="Yes","2"," ")</f>
        <v>2</v>
      </c>
      <c r="I1508" s="20" t="str">
        <f>IF(VLOOKUP(C1508,'Current OBD'!$B$6:$AL$2097,27,0)="Yes","3"," ")</f>
        <v>3</v>
      </c>
      <c r="J1508" s="20" t="str">
        <f>IF(VLOOKUP(C1508,'Current OBD'!$B$6:$AL$2097,28,0)="Yes","4"," ")</f>
        <v>4</v>
      </c>
      <c r="K1508" s="20" t="str">
        <f>IF(VLOOKUP(C1508,'Current OBD'!$B$6:$AL$2097,29,0)="Yes","5"," ")</f>
        <v>5</v>
      </c>
      <c r="L1508" s="20" t="str">
        <f>IF(VLOOKUP(C1508,'Current OBD'!$B$6:$AL$2097,30,0)="Yes","6"," ")</f>
        <v xml:space="preserve"> </v>
      </c>
      <c r="M1508" s="20" t="str">
        <f>IF(VLOOKUP(C1508,'Current OBD'!$B$6:$AL$2097,31,0)="Yes","7"," ")</f>
        <v xml:space="preserve"> </v>
      </c>
      <c r="N1508" s="20" t="str">
        <f>IF(VLOOKUP(C1508,'Current OBD'!$B$6:$AL$2097,32,0)="Yes","8"," ")</f>
        <v xml:space="preserve"> </v>
      </c>
      <c r="O1508" s="20" t="str">
        <f>IF(VLOOKUP(C1508,'Current OBD'!$B$6:$AL$2097,33,0)="Yes","9"," ")</f>
        <v xml:space="preserve"> </v>
      </c>
      <c r="P1508" s="20" t="str">
        <f>IF(VLOOKUP(C1508,'Current OBD'!$B$6:$AL$2097,34,0)="Yes","10"," ")</f>
        <v xml:space="preserve"> </v>
      </c>
      <c r="Q1508" s="20" t="str">
        <f>IF(VLOOKUP(C1508,'Current OBD'!$B$6:$AL$2097,35,0)="Yes","11"," ")</f>
        <v xml:space="preserve"> </v>
      </c>
      <c r="R1508" s="20" t="str">
        <f>IF(VLOOKUP(C1508,'Current OBD'!$B$6:$AL$2097,36,0)="Yes","12"," ")</f>
        <v xml:space="preserve"> </v>
      </c>
      <c r="S1508" s="44">
        <v>547</v>
      </c>
      <c r="T1508" s="44">
        <v>0</v>
      </c>
      <c r="U1508" s="44">
        <v>547</v>
      </c>
      <c r="V1508" s="12">
        <f t="shared" si="136"/>
        <v>1</v>
      </c>
      <c r="W1508" s="12">
        <f t="shared" si="137"/>
        <v>0</v>
      </c>
      <c r="X1508" s="12">
        <f t="shared" si="135"/>
        <v>1</v>
      </c>
    </row>
    <row r="1509" spans="1:24">
      <c r="A1509" s="17" t="str">
        <f>VLOOKUP(C1509,'Current OBD'!$B$6:$K$2098,4,0)</f>
        <v>Pierce</v>
      </c>
      <c r="B1509" s="17" t="str">
        <f>VLOOKUP(C1509,'Current OBD'!$B$6:$K$2098,3,0)</f>
        <v>27-400</v>
      </c>
      <c r="C1509" s="18">
        <v>665879</v>
      </c>
      <c r="D1509" s="8" t="s">
        <v>911</v>
      </c>
      <c r="E1509" s="20" t="str">
        <f>IF(VLOOKUP(C1509,'Current OBD'!$B$6:$AL$2097,23,0)="Yes","PK"," ")</f>
        <v xml:space="preserve"> </v>
      </c>
      <c r="F1509" s="20" t="str">
        <f>IF(VLOOKUP(C1509,'Current OBD'!$B$6:$AL$2097,24,0)="Yes","K"," ")</f>
        <v xml:space="preserve"> </v>
      </c>
      <c r="G1509" s="20" t="str">
        <f>IF(VLOOKUP(C1509,'Current OBD'!$B$6:$AL$2097,25,0)="Yes","1"," ")</f>
        <v xml:space="preserve"> </v>
      </c>
      <c r="H1509" s="20" t="str">
        <f>IF(VLOOKUP(C1509,'Current OBD'!$B$6:$AL$2097,26,0)="Yes","2"," ")</f>
        <v xml:space="preserve"> </v>
      </c>
      <c r="I1509" s="20" t="str">
        <f>IF(VLOOKUP(C1509,'Current OBD'!$B$6:$AL$2097,27,0)="Yes","3"," ")</f>
        <v xml:space="preserve"> </v>
      </c>
      <c r="J1509" s="20" t="str">
        <f>IF(VLOOKUP(C1509,'Current OBD'!$B$6:$AL$2097,28,0)="Yes","4"," ")</f>
        <v xml:space="preserve"> </v>
      </c>
      <c r="K1509" s="20" t="str">
        <f>IF(VLOOKUP(C1509,'Current OBD'!$B$6:$AL$2097,29,0)="Yes","5"," ")</f>
        <v xml:space="preserve"> </v>
      </c>
      <c r="L1509" s="20" t="str">
        <f>IF(VLOOKUP(C1509,'Current OBD'!$B$6:$AL$2097,30,0)="Yes","6"," ")</f>
        <v>6</v>
      </c>
      <c r="M1509" s="20" t="str">
        <f>IF(VLOOKUP(C1509,'Current OBD'!$B$6:$AL$2097,31,0)="Yes","7"," ")</f>
        <v>7</v>
      </c>
      <c r="N1509" s="20" t="str">
        <f>IF(VLOOKUP(C1509,'Current OBD'!$B$6:$AL$2097,32,0)="Yes","8"," ")</f>
        <v>8</v>
      </c>
      <c r="O1509" s="20" t="str">
        <f>IF(VLOOKUP(C1509,'Current OBD'!$B$6:$AL$2097,33,0)="Yes","9"," ")</f>
        <v xml:space="preserve"> </v>
      </c>
      <c r="P1509" s="20" t="str">
        <f>IF(VLOOKUP(C1509,'Current OBD'!$B$6:$AL$2097,34,0)="Yes","10"," ")</f>
        <v xml:space="preserve"> </v>
      </c>
      <c r="Q1509" s="20" t="str">
        <f>IF(VLOOKUP(C1509,'Current OBD'!$B$6:$AL$2097,35,0)="Yes","11"," ")</f>
        <v xml:space="preserve"> </v>
      </c>
      <c r="R1509" s="20" t="str">
        <f>IF(VLOOKUP(C1509,'Current OBD'!$B$6:$AL$2097,36,0)="Yes","12"," ")</f>
        <v xml:space="preserve"> </v>
      </c>
      <c r="S1509" s="44">
        <v>475</v>
      </c>
      <c r="T1509" s="44">
        <v>0</v>
      </c>
      <c r="U1509" s="44">
        <v>475</v>
      </c>
      <c r="V1509" s="12">
        <f t="shared" si="136"/>
        <v>1</v>
      </c>
      <c r="W1509" s="12">
        <f t="shared" si="137"/>
        <v>0</v>
      </c>
      <c r="X1509" s="12">
        <f t="shared" si="135"/>
        <v>1</v>
      </c>
    </row>
    <row r="1510" spans="1:24">
      <c r="A1510" s="17" t="str">
        <f>VLOOKUP(C1510,'Current OBD'!$B$6:$K$2098,4,0)</f>
        <v>Pierce</v>
      </c>
      <c r="B1510" s="17" t="str">
        <f>VLOOKUP(C1510,'Current OBD'!$B$6:$K$2098,3,0)</f>
        <v>27-400</v>
      </c>
      <c r="C1510" s="18">
        <v>681026</v>
      </c>
      <c r="D1510" s="8" t="s">
        <v>912</v>
      </c>
      <c r="E1510" s="20" t="str">
        <f>IF(VLOOKUP(C1510,'Current OBD'!$B$6:$AL$2097,23,0)="Yes","PK"," ")</f>
        <v xml:space="preserve"> </v>
      </c>
      <c r="F1510" s="20" t="str">
        <f>IF(VLOOKUP(C1510,'Current OBD'!$B$6:$AL$2097,24,0)="Yes","K"," ")</f>
        <v>K</v>
      </c>
      <c r="G1510" s="20" t="str">
        <f>IF(VLOOKUP(C1510,'Current OBD'!$B$6:$AL$2097,25,0)="Yes","1"," ")</f>
        <v>1</v>
      </c>
      <c r="H1510" s="20" t="str">
        <f>IF(VLOOKUP(C1510,'Current OBD'!$B$6:$AL$2097,26,0)="Yes","2"," ")</f>
        <v>2</v>
      </c>
      <c r="I1510" s="20" t="str">
        <f>IF(VLOOKUP(C1510,'Current OBD'!$B$6:$AL$2097,27,0)="Yes","3"," ")</f>
        <v>3</v>
      </c>
      <c r="J1510" s="20" t="str">
        <f>IF(VLOOKUP(C1510,'Current OBD'!$B$6:$AL$2097,28,0)="Yes","4"," ")</f>
        <v>4</v>
      </c>
      <c r="K1510" s="20" t="str">
        <f>IF(VLOOKUP(C1510,'Current OBD'!$B$6:$AL$2097,29,0)="Yes","5"," ")</f>
        <v>5</v>
      </c>
      <c r="L1510" s="20" t="str">
        <f>IF(VLOOKUP(C1510,'Current OBD'!$B$6:$AL$2097,30,0)="Yes","6"," ")</f>
        <v xml:space="preserve"> </v>
      </c>
      <c r="M1510" s="20" t="str">
        <f>IF(VLOOKUP(C1510,'Current OBD'!$B$6:$AL$2097,31,0)="Yes","7"," ")</f>
        <v xml:space="preserve"> </v>
      </c>
      <c r="N1510" s="20" t="str">
        <f>IF(VLOOKUP(C1510,'Current OBD'!$B$6:$AL$2097,32,0)="Yes","8"," ")</f>
        <v xml:space="preserve"> </v>
      </c>
      <c r="O1510" s="20" t="str">
        <f>IF(VLOOKUP(C1510,'Current OBD'!$B$6:$AL$2097,33,0)="Yes","9"," ")</f>
        <v xml:space="preserve"> </v>
      </c>
      <c r="P1510" s="20" t="str">
        <f>IF(VLOOKUP(C1510,'Current OBD'!$B$6:$AL$2097,34,0)="Yes","10"," ")</f>
        <v xml:space="preserve"> </v>
      </c>
      <c r="Q1510" s="20" t="str">
        <f>IF(VLOOKUP(C1510,'Current OBD'!$B$6:$AL$2097,35,0)="Yes","11"," ")</f>
        <v xml:space="preserve"> </v>
      </c>
      <c r="R1510" s="20" t="str">
        <f>IF(VLOOKUP(C1510,'Current OBD'!$B$6:$AL$2097,36,0)="Yes","12"," ")</f>
        <v xml:space="preserve"> </v>
      </c>
      <c r="S1510" s="44">
        <v>20</v>
      </c>
      <c r="T1510" s="44">
        <v>0</v>
      </c>
      <c r="U1510" s="44">
        <v>260</v>
      </c>
      <c r="V1510" s="12">
        <f t="shared" si="136"/>
        <v>7.6923076923076927E-2</v>
      </c>
      <c r="W1510" s="12">
        <f t="shared" si="137"/>
        <v>0</v>
      </c>
      <c r="X1510" s="12">
        <f t="shared" si="135"/>
        <v>7.6923076923076927E-2</v>
      </c>
    </row>
    <row r="1511" spans="1:24">
      <c r="A1511" s="17" t="str">
        <f>VLOOKUP(C1511,'Current OBD'!$B$6:$K$2098,4,0)</f>
        <v>Pierce</v>
      </c>
      <c r="B1511" s="17" t="str">
        <f>VLOOKUP(C1511,'Current OBD'!$B$6:$K$2098,3,0)</f>
        <v>27-400</v>
      </c>
      <c r="C1511" s="18">
        <v>661990</v>
      </c>
      <c r="D1511" s="8" t="s">
        <v>913</v>
      </c>
      <c r="E1511" s="20" t="str">
        <f>IF(VLOOKUP(C1511,'Current OBD'!$B$6:$AL$2097,23,0)="Yes","PK"," ")</f>
        <v>PK</v>
      </c>
      <c r="F1511" s="20" t="str">
        <f>IF(VLOOKUP(C1511,'Current OBD'!$B$6:$AL$2097,24,0)="Yes","K"," ")</f>
        <v>K</v>
      </c>
      <c r="G1511" s="20" t="str">
        <f>IF(VLOOKUP(C1511,'Current OBD'!$B$6:$AL$2097,25,0)="Yes","1"," ")</f>
        <v>1</v>
      </c>
      <c r="H1511" s="20" t="str">
        <f>IF(VLOOKUP(C1511,'Current OBD'!$B$6:$AL$2097,26,0)="Yes","2"," ")</f>
        <v>2</v>
      </c>
      <c r="I1511" s="20" t="str">
        <f>IF(VLOOKUP(C1511,'Current OBD'!$B$6:$AL$2097,27,0)="Yes","3"," ")</f>
        <v>3</v>
      </c>
      <c r="J1511" s="20" t="str">
        <f>IF(VLOOKUP(C1511,'Current OBD'!$B$6:$AL$2097,28,0)="Yes","4"," ")</f>
        <v>4</v>
      </c>
      <c r="K1511" s="20" t="str">
        <f>IF(VLOOKUP(C1511,'Current OBD'!$B$6:$AL$2097,29,0)="Yes","5"," ")</f>
        <v>5</v>
      </c>
      <c r="L1511" s="20" t="str">
        <f>IF(VLOOKUP(C1511,'Current OBD'!$B$6:$AL$2097,30,0)="Yes","6"," ")</f>
        <v xml:space="preserve"> </v>
      </c>
      <c r="M1511" s="20" t="str">
        <f>IF(VLOOKUP(C1511,'Current OBD'!$B$6:$AL$2097,31,0)="Yes","7"," ")</f>
        <v xml:space="preserve"> </v>
      </c>
      <c r="N1511" s="20" t="str">
        <f>IF(VLOOKUP(C1511,'Current OBD'!$B$6:$AL$2097,32,0)="Yes","8"," ")</f>
        <v xml:space="preserve"> </v>
      </c>
      <c r="O1511" s="20" t="str">
        <f>IF(VLOOKUP(C1511,'Current OBD'!$B$6:$AL$2097,33,0)="Yes","9"," ")</f>
        <v xml:space="preserve"> </v>
      </c>
      <c r="P1511" s="20" t="str">
        <f>IF(VLOOKUP(C1511,'Current OBD'!$B$6:$AL$2097,34,0)="Yes","10"," ")</f>
        <v xml:space="preserve"> </v>
      </c>
      <c r="Q1511" s="20" t="str">
        <f>IF(VLOOKUP(C1511,'Current OBD'!$B$6:$AL$2097,35,0)="Yes","11"," ")</f>
        <v xml:space="preserve"> </v>
      </c>
      <c r="R1511" s="20" t="str">
        <f>IF(VLOOKUP(C1511,'Current OBD'!$B$6:$AL$2097,36,0)="Yes","12"," ")</f>
        <v xml:space="preserve"> </v>
      </c>
      <c r="S1511" s="44">
        <v>166</v>
      </c>
      <c r="T1511" s="44">
        <v>0</v>
      </c>
      <c r="U1511" s="44">
        <v>281</v>
      </c>
      <c r="V1511" s="12">
        <f t="shared" si="136"/>
        <v>0.59074733096085408</v>
      </c>
      <c r="W1511" s="12">
        <f t="shared" si="137"/>
        <v>0</v>
      </c>
      <c r="X1511" s="12">
        <f t="shared" si="135"/>
        <v>0.59074733096085408</v>
      </c>
    </row>
    <row r="1512" spans="1:24">
      <c r="A1512" s="17" t="str">
        <f>VLOOKUP(C1512,'Current OBD'!$B$6:$K$2098,4,0)</f>
        <v>Pierce</v>
      </c>
      <c r="B1512" s="17" t="str">
        <f>VLOOKUP(C1512,'Current OBD'!$B$6:$K$2098,3,0)</f>
        <v>27-400</v>
      </c>
      <c r="C1512" s="18">
        <v>663100</v>
      </c>
      <c r="D1512" s="8" t="s">
        <v>914</v>
      </c>
      <c r="E1512" s="20" t="str">
        <f>IF(VLOOKUP(C1512,'Current OBD'!$B$6:$AL$2097,23,0)="Yes","PK"," ")</f>
        <v>PK</v>
      </c>
      <c r="F1512" s="20" t="str">
        <f>IF(VLOOKUP(C1512,'Current OBD'!$B$6:$AL$2097,24,0)="Yes","K"," ")</f>
        <v>K</v>
      </c>
      <c r="G1512" s="20" t="str">
        <f>IF(VLOOKUP(C1512,'Current OBD'!$B$6:$AL$2097,25,0)="Yes","1"," ")</f>
        <v>1</v>
      </c>
      <c r="H1512" s="20" t="str">
        <f>IF(VLOOKUP(C1512,'Current OBD'!$B$6:$AL$2097,26,0)="Yes","2"," ")</f>
        <v>2</v>
      </c>
      <c r="I1512" s="20" t="str">
        <f>IF(VLOOKUP(C1512,'Current OBD'!$B$6:$AL$2097,27,0)="Yes","3"," ")</f>
        <v>3</v>
      </c>
      <c r="J1512" s="20" t="str">
        <f>IF(VLOOKUP(C1512,'Current OBD'!$B$6:$AL$2097,28,0)="Yes","4"," ")</f>
        <v>4</v>
      </c>
      <c r="K1512" s="20" t="str">
        <f>IF(VLOOKUP(C1512,'Current OBD'!$B$6:$AL$2097,29,0)="Yes","5"," ")</f>
        <v>5</v>
      </c>
      <c r="L1512" s="20" t="str">
        <f>IF(VLOOKUP(C1512,'Current OBD'!$B$6:$AL$2097,30,0)="Yes","6"," ")</f>
        <v xml:space="preserve"> </v>
      </c>
      <c r="M1512" s="20" t="str">
        <f>IF(VLOOKUP(C1512,'Current OBD'!$B$6:$AL$2097,31,0)="Yes","7"," ")</f>
        <v xml:space="preserve"> </v>
      </c>
      <c r="N1512" s="20" t="str">
        <f>IF(VLOOKUP(C1512,'Current OBD'!$B$6:$AL$2097,32,0)="Yes","8"," ")</f>
        <v xml:space="preserve"> </v>
      </c>
      <c r="O1512" s="20" t="str">
        <f>IF(VLOOKUP(C1512,'Current OBD'!$B$6:$AL$2097,33,0)="Yes","9"," ")</f>
        <v xml:space="preserve"> </v>
      </c>
      <c r="P1512" s="20" t="str">
        <f>IF(VLOOKUP(C1512,'Current OBD'!$B$6:$AL$2097,34,0)="Yes","10"," ")</f>
        <v xml:space="preserve"> </v>
      </c>
      <c r="Q1512" s="20" t="str">
        <f>IF(VLOOKUP(C1512,'Current OBD'!$B$6:$AL$2097,35,0)="Yes","11"," ")</f>
        <v xml:space="preserve"> </v>
      </c>
      <c r="R1512" s="20" t="str">
        <f>IF(VLOOKUP(C1512,'Current OBD'!$B$6:$AL$2097,36,0)="Yes","12"," ")</f>
        <v xml:space="preserve"> </v>
      </c>
      <c r="S1512" s="44">
        <v>325</v>
      </c>
      <c r="T1512" s="44">
        <v>0</v>
      </c>
      <c r="U1512" s="44">
        <v>363</v>
      </c>
      <c r="V1512" s="12">
        <f t="shared" si="136"/>
        <v>0.89531680440771355</v>
      </c>
      <c r="W1512" s="12">
        <f t="shared" si="137"/>
        <v>0</v>
      </c>
      <c r="X1512" s="12">
        <f t="shared" si="135"/>
        <v>0.89531680440771355</v>
      </c>
    </row>
    <row r="1513" spans="1:24">
      <c r="A1513" s="17" t="str">
        <f>VLOOKUP(C1513,'Current OBD'!$B$6:$K$2098,4,0)</f>
        <v>Pierce</v>
      </c>
      <c r="B1513" s="17" t="str">
        <f>VLOOKUP(C1513,'Current OBD'!$B$6:$K$2098,3,0)</f>
        <v>27-400</v>
      </c>
      <c r="C1513" s="18">
        <v>681027</v>
      </c>
      <c r="D1513" s="8" t="s">
        <v>915</v>
      </c>
      <c r="E1513" s="20" t="str">
        <f>IF(VLOOKUP(C1513,'Current OBD'!$B$6:$AL$2097,23,0)="Yes","PK"," ")</f>
        <v>PK</v>
      </c>
      <c r="F1513" s="20" t="str">
        <f>IF(VLOOKUP(C1513,'Current OBD'!$B$6:$AL$2097,24,0)="Yes","K"," ")</f>
        <v>K</v>
      </c>
      <c r="G1513" s="20" t="str">
        <f>IF(VLOOKUP(C1513,'Current OBD'!$B$6:$AL$2097,25,0)="Yes","1"," ")</f>
        <v>1</v>
      </c>
      <c r="H1513" s="20" t="str">
        <f>IF(VLOOKUP(C1513,'Current OBD'!$B$6:$AL$2097,26,0)="Yes","2"," ")</f>
        <v>2</v>
      </c>
      <c r="I1513" s="20" t="str">
        <f>IF(VLOOKUP(C1513,'Current OBD'!$B$6:$AL$2097,27,0)="Yes","3"," ")</f>
        <v>3</v>
      </c>
      <c r="J1513" s="20" t="str">
        <f>IF(VLOOKUP(C1513,'Current OBD'!$B$6:$AL$2097,28,0)="Yes","4"," ")</f>
        <v>4</v>
      </c>
      <c r="K1513" s="20" t="str">
        <f>IF(VLOOKUP(C1513,'Current OBD'!$B$6:$AL$2097,29,0)="Yes","5"," ")</f>
        <v>5</v>
      </c>
      <c r="L1513" s="20" t="str">
        <f>IF(VLOOKUP(C1513,'Current OBD'!$B$6:$AL$2097,30,0)="Yes","6"," ")</f>
        <v xml:space="preserve"> </v>
      </c>
      <c r="M1513" s="20" t="str">
        <f>IF(VLOOKUP(C1513,'Current OBD'!$B$6:$AL$2097,31,0)="Yes","7"," ")</f>
        <v xml:space="preserve"> </v>
      </c>
      <c r="N1513" s="20" t="str">
        <f>IF(VLOOKUP(C1513,'Current OBD'!$B$6:$AL$2097,32,0)="Yes","8"," ")</f>
        <v xml:space="preserve"> </v>
      </c>
      <c r="O1513" s="20" t="str">
        <f>IF(VLOOKUP(C1513,'Current OBD'!$B$6:$AL$2097,33,0)="Yes","9"," ")</f>
        <v xml:space="preserve"> </v>
      </c>
      <c r="P1513" s="20" t="str">
        <f>IF(VLOOKUP(C1513,'Current OBD'!$B$6:$AL$2097,34,0)="Yes","10"," ")</f>
        <v xml:space="preserve"> </v>
      </c>
      <c r="Q1513" s="20" t="str">
        <f>IF(VLOOKUP(C1513,'Current OBD'!$B$6:$AL$2097,35,0)="Yes","11"," ")</f>
        <v xml:space="preserve"> </v>
      </c>
      <c r="R1513" s="20" t="str">
        <f>IF(VLOOKUP(C1513,'Current OBD'!$B$6:$AL$2097,36,0)="Yes","12"," ")</f>
        <v xml:space="preserve"> </v>
      </c>
      <c r="S1513" s="44">
        <v>132</v>
      </c>
      <c r="T1513" s="44">
        <v>0</v>
      </c>
      <c r="U1513" s="44">
        <v>623</v>
      </c>
      <c r="V1513" s="12">
        <f t="shared" si="136"/>
        <v>0.21187800963081863</v>
      </c>
      <c r="W1513" s="12">
        <f t="shared" si="137"/>
        <v>0</v>
      </c>
      <c r="X1513" s="12">
        <f t="shared" si="135"/>
        <v>0.21187800963081863</v>
      </c>
    </row>
    <row r="1514" spans="1:24">
      <c r="A1514" s="17" t="str">
        <f>VLOOKUP(C1514,'Current OBD'!$B$6:$K$2098,4,0)</f>
        <v>Pierce</v>
      </c>
      <c r="B1514" s="17" t="str">
        <f>VLOOKUP(C1514,'Current OBD'!$B$6:$K$2098,3,0)</f>
        <v>27-400</v>
      </c>
      <c r="C1514" s="18">
        <v>686407</v>
      </c>
      <c r="D1514" s="8" t="s">
        <v>916</v>
      </c>
      <c r="E1514" s="20" t="str">
        <f>IF(VLOOKUP(C1514,'Current OBD'!$B$6:$AL$2097,23,0)="Yes","PK"," ")</f>
        <v xml:space="preserve"> </v>
      </c>
      <c r="F1514" s="20" t="str">
        <f>IF(VLOOKUP(C1514,'Current OBD'!$B$6:$AL$2097,24,0)="Yes","K"," ")</f>
        <v xml:space="preserve"> </v>
      </c>
      <c r="G1514" s="20" t="str">
        <f>IF(VLOOKUP(C1514,'Current OBD'!$B$6:$AL$2097,25,0)="Yes","1"," ")</f>
        <v xml:space="preserve"> </v>
      </c>
      <c r="H1514" s="20" t="str">
        <f>IF(VLOOKUP(C1514,'Current OBD'!$B$6:$AL$2097,26,0)="Yes","2"," ")</f>
        <v xml:space="preserve"> </v>
      </c>
      <c r="I1514" s="20" t="str">
        <f>IF(VLOOKUP(C1514,'Current OBD'!$B$6:$AL$2097,27,0)="Yes","3"," ")</f>
        <v xml:space="preserve"> </v>
      </c>
      <c r="J1514" s="20" t="str">
        <f>IF(VLOOKUP(C1514,'Current OBD'!$B$6:$AL$2097,28,0)="Yes","4"," ")</f>
        <v xml:space="preserve"> </v>
      </c>
      <c r="K1514" s="20" t="str">
        <f>IF(VLOOKUP(C1514,'Current OBD'!$B$6:$AL$2097,29,0)="Yes","5"," ")</f>
        <v xml:space="preserve"> </v>
      </c>
      <c r="L1514" s="20" t="str">
        <f>IF(VLOOKUP(C1514,'Current OBD'!$B$6:$AL$2097,30,0)="Yes","6"," ")</f>
        <v>6</v>
      </c>
      <c r="M1514" s="20" t="str">
        <f>IF(VLOOKUP(C1514,'Current OBD'!$B$6:$AL$2097,31,0)="Yes","7"," ")</f>
        <v>7</v>
      </c>
      <c r="N1514" s="20" t="str">
        <f>IF(VLOOKUP(C1514,'Current OBD'!$B$6:$AL$2097,32,0)="Yes","8"," ")</f>
        <v>8</v>
      </c>
      <c r="O1514" s="20" t="str">
        <f>IF(VLOOKUP(C1514,'Current OBD'!$B$6:$AL$2097,33,0)="Yes","9"," ")</f>
        <v xml:space="preserve"> </v>
      </c>
      <c r="P1514" s="20" t="str">
        <f>IF(VLOOKUP(C1514,'Current OBD'!$B$6:$AL$2097,34,0)="Yes","10"," ")</f>
        <v xml:space="preserve"> </v>
      </c>
      <c r="Q1514" s="20" t="str">
        <f>IF(VLOOKUP(C1514,'Current OBD'!$B$6:$AL$2097,35,0)="Yes","11"," ")</f>
        <v xml:space="preserve"> </v>
      </c>
      <c r="R1514" s="20" t="str">
        <f>IF(VLOOKUP(C1514,'Current OBD'!$B$6:$AL$2097,36,0)="Yes","12"," ")</f>
        <v xml:space="preserve"> </v>
      </c>
      <c r="S1514" s="44">
        <v>483</v>
      </c>
      <c r="T1514" s="44">
        <v>0</v>
      </c>
      <c r="U1514" s="44">
        <v>993</v>
      </c>
      <c r="V1514" s="12">
        <f t="shared" si="136"/>
        <v>0.48640483383685801</v>
      </c>
      <c r="W1514" s="12">
        <f t="shared" si="137"/>
        <v>0</v>
      </c>
      <c r="X1514" s="12">
        <f t="shared" si="135"/>
        <v>0.48640483383685801</v>
      </c>
    </row>
    <row r="1515" spans="1:24">
      <c r="A1515" s="17" t="str">
        <f>VLOOKUP(C1515,'Current OBD'!$B$6:$K$2098,4,0)</f>
        <v>Pierce</v>
      </c>
      <c r="B1515" s="17" t="str">
        <f>VLOOKUP(C1515,'Current OBD'!$B$6:$K$2098,3,0)</f>
        <v>27-400</v>
      </c>
      <c r="C1515" s="18">
        <v>661994</v>
      </c>
      <c r="D1515" s="8" t="s">
        <v>917</v>
      </c>
      <c r="E1515" s="20" t="str">
        <f>IF(VLOOKUP(C1515,'Current OBD'!$B$6:$AL$2097,23,0)="Yes","PK"," ")</f>
        <v>PK</v>
      </c>
      <c r="F1515" s="20" t="str">
        <f>IF(VLOOKUP(C1515,'Current OBD'!$B$6:$AL$2097,24,0)="Yes","K"," ")</f>
        <v>K</v>
      </c>
      <c r="G1515" s="20" t="str">
        <f>IF(VLOOKUP(C1515,'Current OBD'!$B$6:$AL$2097,25,0)="Yes","1"," ")</f>
        <v>1</v>
      </c>
      <c r="H1515" s="20" t="str">
        <f>IF(VLOOKUP(C1515,'Current OBD'!$B$6:$AL$2097,26,0)="Yes","2"," ")</f>
        <v>2</v>
      </c>
      <c r="I1515" s="20" t="str">
        <f>IF(VLOOKUP(C1515,'Current OBD'!$B$6:$AL$2097,27,0)="Yes","3"," ")</f>
        <v>3</v>
      </c>
      <c r="J1515" s="20" t="str">
        <f>IF(VLOOKUP(C1515,'Current OBD'!$B$6:$AL$2097,28,0)="Yes","4"," ")</f>
        <v>4</v>
      </c>
      <c r="K1515" s="20" t="str">
        <f>IF(VLOOKUP(C1515,'Current OBD'!$B$6:$AL$2097,29,0)="Yes","5"," ")</f>
        <v>5</v>
      </c>
      <c r="L1515" s="20" t="str">
        <f>IF(VLOOKUP(C1515,'Current OBD'!$B$6:$AL$2097,30,0)="Yes","6"," ")</f>
        <v xml:space="preserve"> </v>
      </c>
      <c r="M1515" s="20" t="str">
        <f>IF(VLOOKUP(C1515,'Current OBD'!$B$6:$AL$2097,31,0)="Yes","7"," ")</f>
        <v xml:space="preserve"> </v>
      </c>
      <c r="N1515" s="20" t="str">
        <f>IF(VLOOKUP(C1515,'Current OBD'!$B$6:$AL$2097,32,0)="Yes","8"," ")</f>
        <v xml:space="preserve"> </v>
      </c>
      <c r="O1515" s="20" t="str">
        <f>IF(VLOOKUP(C1515,'Current OBD'!$B$6:$AL$2097,33,0)="Yes","9"," ")</f>
        <v xml:space="preserve"> </v>
      </c>
      <c r="P1515" s="20" t="str">
        <f>IF(VLOOKUP(C1515,'Current OBD'!$B$6:$AL$2097,34,0)="Yes","10"," ")</f>
        <v xml:space="preserve"> </v>
      </c>
      <c r="Q1515" s="20" t="str">
        <f>IF(VLOOKUP(C1515,'Current OBD'!$B$6:$AL$2097,35,0)="Yes","11"," ")</f>
        <v xml:space="preserve"> </v>
      </c>
      <c r="R1515" s="20" t="str">
        <f>IF(VLOOKUP(C1515,'Current OBD'!$B$6:$AL$2097,36,0)="Yes","12"," ")</f>
        <v xml:space="preserve"> </v>
      </c>
      <c r="S1515" s="44">
        <v>279</v>
      </c>
      <c r="T1515" s="44">
        <v>0</v>
      </c>
      <c r="U1515" s="44">
        <v>279</v>
      </c>
      <c r="V1515" s="12">
        <f t="shared" si="136"/>
        <v>1</v>
      </c>
      <c r="W1515" s="12">
        <f t="shared" si="137"/>
        <v>0</v>
      </c>
      <c r="X1515" s="12">
        <f t="shared" si="135"/>
        <v>1</v>
      </c>
    </row>
    <row r="1516" spans="1:24">
      <c r="A1516" s="17" t="str">
        <f>VLOOKUP(C1516,'Current OBD'!$B$6:$K$2098,4,0)</f>
        <v>Pierce</v>
      </c>
      <c r="B1516" s="17" t="str">
        <f>VLOOKUP(C1516,'Current OBD'!$B$6:$K$2098,3,0)</f>
        <v>27-400</v>
      </c>
      <c r="C1516" s="18">
        <v>661995</v>
      </c>
      <c r="D1516" s="8" t="s">
        <v>918</v>
      </c>
      <c r="E1516" s="20" t="str">
        <f>IF(VLOOKUP(C1516,'Current OBD'!$B$6:$AL$2097,23,0)="Yes","PK"," ")</f>
        <v xml:space="preserve"> </v>
      </c>
      <c r="F1516" s="20" t="str">
        <f>IF(VLOOKUP(C1516,'Current OBD'!$B$6:$AL$2097,24,0)="Yes","K"," ")</f>
        <v>K</v>
      </c>
      <c r="G1516" s="20" t="str">
        <f>IF(VLOOKUP(C1516,'Current OBD'!$B$6:$AL$2097,25,0)="Yes","1"," ")</f>
        <v>1</v>
      </c>
      <c r="H1516" s="20" t="str">
        <f>IF(VLOOKUP(C1516,'Current OBD'!$B$6:$AL$2097,26,0)="Yes","2"," ")</f>
        <v>2</v>
      </c>
      <c r="I1516" s="20" t="str">
        <f>IF(VLOOKUP(C1516,'Current OBD'!$B$6:$AL$2097,27,0)="Yes","3"," ")</f>
        <v>3</v>
      </c>
      <c r="J1516" s="20" t="str">
        <f>IF(VLOOKUP(C1516,'Current OBD'!$B$6:$AL$2097,28,0)="Yes","4"," ")</f>
        <v>4</v>
      </c>
      <c r="K1516" s="20" t="str">
        <f>IF(VLOOKUP(C1516,'Current OBD'!$B$6:$AL$2097,29,0)="Yes","5"," ")</f>
        <v>5</v>
      </c>
      <c r="L1516" s="20" t="str">
        <f>IF(VLOOKUP(C1516,'Current OBD'!$B$6:$AL$2097,30,0)="Yes","6"," ")</f>
        <v xml:space="preserve"> </v>
      </c>
      <c r="M1516" s="20" t="str">
        <f>IF(VLOOKUP(C1516,'Current OBD'!$B$6:$AL$2097,31,0)="Yes","7"," ")</f>
        <v xml:space="preserve"> </v>
      </c>
      <c r="N1516" s="20" t="str">
        <f>IF(VLOOKUP(C1516,'Current OBD'!$B$6:$AL$2097,32,0)="Yes","8"," ")</f>
        <v xml:space="preserve"> </v>
      </c>
      <c r="O1516" s="20" t="str">
        <f>IF(VLOOKUP(C1516,'Current OBD'!$B$6:$AL$2097,33,0)="Yes","9"," ")</f>
        <v xml:space="preserve"> </v>
      </c>
      <c r="P1516" s="20" t="str">
        <f>IF(VLOOKUP(C1516,'Current OBD'!$B$6:$AL$2097,34,0)="Yes","10"," ")</f>
        <v xml:space="preserve"> </v>
      </c>
      <c r="Q1516" s="20" t="str">
        <f>IF(VLOOKUP(C1516,'Current OBD'!$B$6:$AL$2097,35,0)="Yes","11"," ")</f>
        <v xml:space="preserve"> </v>
      </c>
      <c r="R1516" s="20" t="str">
        <f>IF(VLOOKUP(C1516,'Current OBD'!$B$6:$AL$2097,36,0)="Yes","12"," ")</f>
        <v xml:space="preserve"> </v>
      </c>
      <c r="S1516" s="44">
        <v>344</v>
      </c>
      <c r="T1516" s="44">
        <v>0</v>
      </c>
      <c r="U1516" s="44">
        <v>344</v>
      </c>
      <c r="V1516" s="12">
        <f t="shared" si="136"/>
        <v>1</v>
      </c>
      <c r="W1516" s="12">
        <f t="shared" si="137"/>
        <v>0</v>
      </c>
      <c r="X1516" s="12">
        <f t="shared" si="135"/>
        <v>1</v>
      </c>
    </row>
    <row r="1517" spans="1:24">
      <c r="A1517" s="26" t="s">
        <v>390</v>
      </c>
      <c r="B1517" s="26" t="s">
        <v>3491</v>
      </c>
      <c r="C1517" s="10">
        <v>159268</v>
      </c>
      <c r="D1517" s="13" t="s">
        <v>3490</v>
      </c>
      <c r="E1517" s="19"/>
      <c r="F1517" s="19"/>
      <c r="G1517" s="19"/>
      <c r="H1517" s="19"/>
      <c r="I1517" s="19"/>
      <c r="J1517" s="19"/>
      <c r="K1517" s="19"/>
      <c r="L1517" s="19"/>
      <c r="M1517" s="19"/>
      <c r="N1517" s="19"/>
      <c r="O1517" s="19"/>
      <c r="P1517" s="19"/>
      <c r="Q1517" s="19"/>
      <c r="R1517" s="19"/>
      <c r="S1517" s="43">
        <v>1377</v>
      </c>
      <c r="T1517" s="43">
        <v>369</v>
      </c>
      <c r="U1517" s="43">
        <v>8192</v>
      </c>
      <c r="V1517" s="14"/>
      <c r="W1517" s="14"/>
      <c r="X1517" s="14">
        <f t="shared" si="135"/>
        <v>0.213134765625</v>
      </c>
    </row>
    <row r="1518" spans="1:24">
      <c r="A1518" s="17" t="s">
        <v>390</v>
      </c>
      <c r="B1518" s="17" t="str">
        <f>VLOOKUP(C1518,'Current OBD'!$B$6:$K$2098,3,0)</f>
        <v>27-401</v>
      </c>
      <c r="C1518" s="18">
        <v>662003</v>
      </c>
      <c r="D1518" s="8" t="s">
        <v>3492</v>
      </c>
      <c r="E1518" s="20" t="str">
        <f>IF(VLOOKUP(C1518,'Current OBD'!$B$6:$AL$2097,23,0)="Yes","PK"," ")</f>
        <v>PK</v>
      </c>
      <c r="F1518" s="20" t="str">
        <f>IF(VLOOKUP(C1518,'Current OBD'!$B$6:$AL$2097,24,0)="Yes","K"," ")</f>
        <v>K</v>
      </c>
      <c r="G1518" s="20" t="str">
        <f>IF(VLOOKUP(C1518,'Current OBD'!$B$6:$AL$2097,25,0)="Yes","1"," ")</f>
        <v>1</v>
      </c>
      <c r="H1518" s="20" t="str">
        <f>IF(VLOOKUP(C1518,'Current OBD'!$B$6:$AL$2097,26,0)="Yes","2"," ")</f>
        <v>2</v>
      </c>
      <c r="I1518" s="20" t="str">
        <f>IF(VLOOKUP(C1518,'Current OBD'!$B$6:$AL$2097,27,0)="Yes","3"," ")</f>
        <v>3</v>
      </c>
      <c r="J1518" s="20" t="str">
        <f>IF(VLOOKUP(C1518,'Current OBD'!$B$6:$AL$2097,28,0)="Yes","4"," ")</f>
        <v>4</v>
      </c>
      <c r="K1518" s="20" t="str">
        <f>IF(VLOOKUP(C1518,'Current OBD'!$B$6:$AL$2097,29,0)="Yes","5"," ")</f>
        <v>5</v>
      </c>
      <c r="L1518" s="20" t="str">
        <f>IF(VLOOKUP(C1518,'Current OBD'!$B$6:$AL$2097,30,0)="Yes","6"," ")</f>
        <v xml:space="preserve"> </v>
      </c>
      <c r="M1518" s="20" t="str">
        <f>IF(VLOOKUP(C1518,'Current OBD'!$B$6:$AL$2097,31,0)="Yes","7"," ")</f>
        <v xml:space="preserve"> </v>
      </c>
      <c r="N1518" s="20" t="str">
        <f>IF(VLOOKUP(C1518,'Current OBD'!$B$6:$AL$2097,32,0)="Yes","8"," ")</f>
        <v xml:space="preserve"> </v>
      </c>
      <c r="O1518" s="20" t="str">
        <f>IF(VLOOKUP(C1518,'Current OBD'!$B$6:$AL$2097,33,0)="Yes","9"," ")</f>
        <v xml:space="preserve"> </v>
      </c>
      <c r="P1518" s="20" t="str">
        <f>IF(VLOOKUP(C1518,'Current OBD'!$B$6:$AL$2097,34,0)="Yes","10"," ")</f>
        <v xml:space="preserve"> </v>
      </c>
      <c r="Q1518" s="20" t="str">
        <f>IF(VLOOKUP(C1518,'Current OBD'!$B$6:$AL$2097,35,0)="Yes","11"," ")</f>
        <v xml:space="preserve"> </v>
      </c>
      <c r="R1518" s="20" t="str">
        <f>IF(VLOOKUP(C1518,'Current OBD'!$B$6:$AL$2097,36,0)="Yes","12"," ")</f>
        <v xml:space="preserve"> </v>
      </c>
      <c r="S1518" s="44">
        <v>49</v>
      </c>
      <c r="T1518" s="44">
        <v>4</v>
      </c>
      <c r="U1518" s="44">
        <v>329</v>
      </c>
      <c r="V1518" s="12">
        <f t="shared" ref="V1518:V1534" si="138">S1518/U1518</f>
        <v>0.14893617021276595</v>
      </c>
      <c r="W1518" s="12">
        <f t="shared" ref="W1518:W1534" si="139">T1518/U1518</f>
        <v>1.2158054711246201E-2</v>
      </c>
      <c r="X1518" s="12">
        <f t="shared" si="135"/>
        <v>0.16109422492401215</v>
      </c>
    </row>
    <row r="1519" spans="1:24">
      <c r="A1519" s="17" t="str">
        <f>VLOOKUP(C1519,'Current OBD'!$B$6:$K$2098,4,0)</f>
        <v>Pierce</v>
      </c>
      <c r="B1519" s="17" t="str">
        <f>VLOOKUP(C1519,'Current OBD'!$B$6:$K$2098,3,0)</f>
        <v>27-401</v>
      </c>
      <c r="C1519" s="18">
        <v>662004</v>
      </c>
      <c r="D1519" s="8" t="s">
        <v>2001</v>
      </c>
      <c r="E1519" s="20" t="str">
        <f>IF(VLOOKUP(C1519,'Current OBD'!$B$6:$AL$2097,23,0)="Yes","PK"," ")</f>
        <v xml:space="preserve"> </v>
      </c>
      <c r="F1519" s="20" t="str">
        <f>IF(VLOOKUP(C1519,'Current OBD'!$B$6:$AL$2097,24,0)="Yes","K"," ")</f>
        <v>K</v>
      </c>
      <c r="G1519" s="20" t="str">
        <f>IF(VLOOKUP(C1519,'Current OBD'!$B$6:$AL$2097,25,0)="Yes","1"," ")</f>
        <v>1</v>
      </c>
      <c r="H1519" s="20" t="str">
        <f>IF(VLOOKUP(C1519,'Current OBD'!$B$6:$AL$2097,26,0)="Yes","2"," ")</f>
        <v>2</v>
      </c>
      <c r="I1519" s="20" t="str">
        <f>IF(VLOOKUP(C1519,'Current OBD'!$B$6:$AL$2097,27,0)="Yes","3"," ")</f>
        <v>3</v>
      </c>
      <c r="J1519" s="20" t="str">
        <f>IF(VLOOKUP(C1519,'Current OBD'!$B$6:$AL$2097,28,0)="Yes","4"," ")</f>
        <v>4</v>
      </c>
      <c r="K1519" s="20" t="str">
        <f>IF(VLOOKUP(C1519,'Current OBD'!$B$6:$AL$2097,29,0)="Yes","5"," ")</f>
        <v>5</v>
      </c>
      <c r="L1519" s="20" t="str">
        <f>IF(VLOOKUP(C1519,'Current OBD'!$B$6:$AL$2097,30,0)="Yes","6"," ")</f>
        <v xml:space="preserve"> </v>
      </c>
      <c r="M1519" s="20" t="str">
        <f>IF(VLOOKUP(C1519,'Current OBD'!$B$6:$AL$2097,31,0)="Yes","7"," ")</f>
        <v xml:space="preserve"> </v>
      </c>
      <c r="N1519" s="20" t="str">
        <f>IF(VLOOKUP(C1519,'Current OBD'!$B$6:$AL$2097,32,0)="Yes","8"," ")</f>
        <v xml:space="preserve"> </v>
      </c>
      <c r="O1519" s="20" t="str">
        <f>IF(VLOOKUP(C1519,'Current OBD'!$B$6:$AL$2097,33,0)="Yes","9"," ")</f>
        <v xml:space="preserve"> </v>
      </c>
      <c r="P1519" s="20" t="str">
        <f>IF(VLOOKUP(C1519,'Current OBD'!$B$6:$AL$2097,34,0)="Yes","10"," ")</f>
        <v xml:space="preserve"> </v>
      </c>
      <c r="Q1519" s="20" t="str">
        <f>IF(VLOOKUP(C1519,'Current OBD'!$B$6:$AL$2097,35,0)="Yes","11"," ")</f>
        <v xml:space="preserve"> </v>
      </c>
      <c r="R1519" s="20" t="str">
        <f>IF(VLOOKUP(C1519,'Current OBD'!$B$6:$AL$2097,36,0)="Yes","12"," ")</f>
        <v xml:space="preserve"> </v>
      </c>
      <c r="S1519" s="44">
        <v>50</v>
      </c>
      <c r="T1519" s="44">
        <v>14</v>
      </c>
      <c r="U1519" s="44">
        <v>337</v>
      </c>
      <c r="V1519" s="12">
        <f t="shared" si="138"/>
        <v>0.14836795252225518</v>
      </c>
      <c r="W1519" s="12">
        <f t="shared" si="139"/>
        <v>4.1543026706231452E-2</v>
      </c>
      <c r="X1519" s="12">
        <f t="shared" si="135"/>
        <v>0.18991097922848665</v>
      </c>
    </row>
    <row r="1520" spans="1:24">
      <c r="A1520" s="17" t="str">
        <f>VLOOKUP(C1520,'Current OBD'!$B$6:$K$2098,4,0)</f>
        <v>Pierce</v>
      </c>
      <c r="B1520" s="17" t="str">
        <f>VLOOKUP(C1520,'Current OBD'!$B$6:$K$2098,3,0)</f>
        <v>27-401</v>
      </c>
      <c r="C1520" s="18">
        <v>662005</v>
      </c>
      <c r="D1520" s="8" t="s">
        <v>3497</v>
      </c>
      <c r="E1520" s="20" t="str">
        <f>IF(VLOOKUP(C1520,'Current OBD'!$B$6:$AL$2097,23,0)="Yes","PK"," ")</f>
        <v>PK</v>
      </c>
      <c r="F1520" s="20" t="str">
        <f>IF(VLOOKUP(C1520,'Current OBD'!$B$6:$AL$2097,24,0)="Yes","K"," ")</f>
        <v>K</v>
      </c>
      <c r="G1520" s="20" t="str">
        <f>IF(VLOOKUP(C1520,'Current OBD'!$B$6:$AL$2097,25,0)="Yes","1"," ")</f>
        <v>1</v>
      </c>
      <c r="H1520" s="20" t="str">
        <f>IF(VLOOKUP(C1520,'Current OBD'!$B$6:$AL$2097,26,0)="Yes","2"," ")</f>
        <v>2</v>
      </c>
      <c r="I1520" s="20" t="str">
        <f>IF(VLOOKUP(C1520,'Current OBD'!$B$6:$AL$2097,27,0)="Yes","3"," ")</f>
        <v>3</v>
      </c>
      <c r="J1520" s="20" t="str">
        <f>IF(VLOOKUP(C1520,'Current OBD'!$B$6:$AL$2097,28,0)="Yes","4"," ")</f>
        <v>4</v>
      </c>
      <c r="K1520" s="20" t="str">
        <f>IF(VLOOKUP(C1520,'Current OBD'!$B$6:$AL$2097,29,0)="Yes","5"," ")</f>
        <v>5</v>
      </c>
      <c r="L1520" s="20" t="str">
        <f>IF(VLOOKUP(C1520,'Current OBD'!$B$6:$AL$2097,30,0)="Yes","6"," ")</f>
        <v xml:space="preserve"> </v>
      </c>
      <c r="M1520" s="20" t="str">
        <f>IF(VLOOKUP(C1520,'Current OBD'!$B$6:$AL$2097,31,0)="Yes","7"," ")</f>
        <v xml:space="preserve"> </v>
      </c>
      <c r="N1520" s="20" t="str">
        <f>IF(VLOOKUP(C1520,'Current OBD'!$B$6:$AL$2097,32,0)="Yes","8"," ")</f>
        <v xml:space="preserve"> </v>
      </c>
      <c r="O1520" s="20" t="str">
        <f>IF(VLOOKUP(C1520,'Current OBD'!$B$6:$AL$2097,33,0)="Yes","9"," ")</f>
        <v xml:space="preserve"> </v>
      </c>
      <c r="P1520" s="20" t="str">
        <f>IF(VLOOKUP(C1520,'Current OBD'!$B$6:$AL$2097,34,0)="Yes","10"," ")</f>
        <v xml:space="preserve"> </v>
      </c>
      <c r="Q1520" s="20" t="str">
        <f>IF(VLOOKUP(C1520,'Current OBD'!$B$6:$AL$2097,35,0)="Yes","11"," ")</f>
        <v xml:space="preserve"> </v>
      </c>
      <c r="R1520" s="20" t="str">
        <f>IF(VLOOKUP(C1520,'Current OBD'!$B$6:$AL$2097,36,0)="Yes","12"," ")</f>
        <v xml:space="preserve"> </v>
      </c>
      <c r="S1520" s="44">
        <v>136</v>
      </c>
      <c r="T1520" s="44">
        <v>38</v>
      </c>
      <c r="U1520" s="44">
        <v>295</v>
      </c>
      <c r="V1520" s="12">
        <f t="shared" si="138"/>
        <v>0.46101694915254238</v>
      </c>
      <c r="W1520" s="12">
        <f t="shared" si="139"/>
        <v>0.12881355932203389</v>
      </c>
      <c r="X1520" s="12">
        <f t="shared" si="135"/>
        <v>0.5898305084745763</v>
      </c>
    </row>
    <row r="1521" spans="1:24">
      <c r="A1521" s="17" t="str">
        <f>VLOOKUP(C1521,'Current OBD'!$B$6:$K$2098,4,0)</f>
        <v>Pierce</v>
      </c>
      <c r="B1521" s="17" t="str">
        <f>VLOOKUP(C1521,'Current OBD'!$B$6:$K$2098,3,0)</f>
        <v>27-401</v>
      </c>
      <c r="C1521" s="18">
        <v>661997</v>
      </c>
      <c r="D1521" s="8" t="s">
        <v>3501</v>
      </c>
      <c r="E1521" s="20" t="str">
        <f>IF(VLOOKUP(C1521,'Current OBD'!$B$6:$AL$2097,23,0)="Yes","PK"," ")</f>
        <v xml:space="preserve"> </v>
      </c>
      <c r="F1521" s="20" t="str">
        <f>IF(VLOOKUP(C1521,'Current OBD'!$B$6:$AL$2097,24,0)="Yes","K"," ")</f>
        <v xml:space="preserve"> </v>
      </c>
      <c r="G1521" s="20" t="str">
        <f>IF(VLOOKUP(C1521,'Current OBD'!$B$6:$AL$2097,25,0)="Yes","1"," ")</f>
        <v xml:space="preserve"> </v>
      </c>
      <c r="H1521" s="20" t="str">
        <f>IF(VLOOKUP(C1521,'Current OBD'!$B$6:$AL$2097,26,0)="Yes","2"," ")</f>
        <v xml:space="preserve"> </v>
      </c>
      <c r="I1521" s="20" t="str">
        <f>IF(VLOOKUP(C1521,'Current OBD'!$B$6:$AL$2097,27,0)="Yes","3"," ")</f>
        <v xml:space="preserve"> </v>
      </c>
      <c r="J1521" s="20" t="str">
        <f>IF(VLOOKUP(C1521,'Current OBD'!$B$6:$AL$2097,28,0)="Yes","4"," ")</f>
        <v xml:space="preserve"> </v>
      </c>
      <c r="K1521" s="20" t="str">
        <f>IF(VLOOKUP(C1521,'Current OBD'!$B$6:$AL$2097,29,0)="Yes","5"," ")</f>
        <v xml:space="preserve"> </v>
      </c>
      <c r="L1521" s="20" t="str">
        <f>IF(VLOOKUP(C1521,'Current OBD'!$B$6:$AL$2097,30,0)="Yes","6"," ")</f>
        <v xml:space="preserve"> </v>
      </c>
      <c r="M1521" s="20" t="str">
        <f>IF(VLOOKUP(C1521,'Current OBD'!$B$6:$AL$2097,31,0)="Yes","7"," ")</f>
        <v xml:space="preserve"> </v>
      </c>
      <c r="N1521" s="20" t="str">
        <f>IF(VLOOKUP(C1521,'Current OBD'!$B$6:$AL$2097,32,0)="Yes","8"," ")</f>
        <v xml:space="preserve"> </v>
      </c>
      <c r="O1521" s="20" t="str">
        <f>IF(VLOOKUP(C1521,'Current OBD'!$B$6:$AL$2097,33,0)="Yes","9"," ")</f>
        <v>9</v>
      </c>
      <c r="P1521" s="20" t="str">
        <f>IF(VLOOKUP(C1521,'Current OBD'!$B$6:$AL$2097,34,0)="Yes","10"," ")</f>
        <v>10</v>
      </c>
      <c r="Q1521" s="20" t="str">
        <f>IF(VLOOKUP(C1521,'Current OBD'!$B$6:$AL$2097,35,0)="Yes","11"," ")</f>
        <v>11</v>
      </c>
      <c r="R1521" s="20" t="str">
        <f>IF(VLOOKUP(C1521,'Current OBD'!$B$6:$AL$2097,36,0)="Yes","12"," ")</f>
        <v>12</v>
      </c>
      <c r="S1521" s="44">
        <v>128</v>
      </c>
      <c r="T1521" s="44">
        <v>43</v>
      </c>
      <c r="U1521" s="44">
        <v>1228</v>
      </c>
      <c r="V1521" s="12">
        <f t="shared" si="138"/>
        <v>0.10423452768729642</v>
      </c>
      <c r="W1521" s="12">
        <f t="shared" si="139"/>
        <v>3.5016286644951142E-2</v>
      </c>
      <c r="X1521" s="12">
        <f t="shared" si="135"/>
        <v>0.13925081433224756</v>
      </c>
    </row>
    <row r="1522" spans="1:24">
      <c r="A1522" s="17" t="str">
        <f>VLOOKUP(C1522,'Current OBD'!$B$6:$K$2098,4,0)</f>
        <v>Pierce</v>
      </c>
      <c r="B1522" s="17" t="str">
        <f>VLOOKUP(C1522,'Current OBD'!$B$6:$K$2098,3,0)</f>
        <v>27-401</v>
      </c>
      <c r="C1522" s="18">
        <v>661999</v>
      </c>
      <c r="D1522" s="8" t="s">
        <v>3503</v>
      </c>
      <c r="E1522" s="20" t="str">
        <f>IF(VLOOKUP(C1522,'Current OBD'!$B$6:$AL$2097,23,0)="Yes","PK"," ")</f>
        <v xml:space="preserve"> </v>
      </c>
      <c r="F1522" s="20" t="str">
        <f>IF(VLOOKUP(C1522,'Current OBD'!$B$6:$AL$2097,24,0)="Yes","K"," ")</f>
        <v xml:space="preserve"> </v>
      </c>
      <c r="G1522" s="20" t="str">
        <f>IF(VLOOKUP(C1522,'Current OBD'!$B$6:$AL$2097,25,0)="Yes","1"," ")</f>
        <v xml:space="preserve"> </v>
      </c>
      <c r="H1522" s="20" t="str">
        <f>IF(VLOOKUP(C1522,'Current OBD'!$B$6:$AL$2097,26,0)="Yes","2"," ")</f>
        <v xml:space="preserve"> </v>
      </c>
      <c r="I1522" s="20" t="str">
        <f>IF(VLOOKUP(C1522,'Current OBD'!$B$6:$AL$2097,27,0)="Yes","3"," ")</f>
        <v xml:space="preserve"> </v>
      </c>
      <c r="J1522" s="20" t="str">
        <f>IF(VLOOKUP(C1522,'Current OBD'!$B$6:$AL$2097,28,0)="Yes","4"," ")</f>
        <v xml:space="preserve"> </v>
      </c>
      <c r="K1522" s="20" t="str">
        <f>IF(VLOOKUP(C1522,'Current OBD'!$B$6:$AL$2097,29,0)="Yes","5"," ")</f>
        <v xml:space="preserve"> </v>
      </c>
      <c r="L1522" s="20" t="str">
        <f>IF(VLOOKUP(C1522,'Current OBD'!$B$6:$AL$2097,30,0)="Yes","6"," ")</f>
        <v>6</v>
      </c>
      <c r="M1522" s="20" t="str">
        <f>IF(VLOOKUP(C1522,'Current OBD'!$B$6:$AL$2097,31,0)="Yes","7"," ")</f>
        <v>7</v>
      </c>
      <c r="N1522" s="20" t="str">
        <f>IF(VLOOKUP(C1522,'Current OBD'!$B$6:$AL$2097,32,0)="Yes","8"," ")</f>
        <v>8</v>
      </c>
      <c r="O1522" s="20" t="str">
        <f>IF(VLOOKUP(C1522,'Current OBD'!$B$6:$AL$2097,33,0)="Yes","9"," ")</f>
        <v xml:space="preserve"> </v>
      </c>
      <c r="P1522" s="20" t="str">
        <f>IF(VLOOKUP(C1522,'Current OBD'!$B$6:$AL$2097,34,0)="Yes","10"," ")</f>
        <v xml:space="preserve"> </v>
      </c>
      <c r="Q1522" s="20" t="str">
        <f>IF(VLOOKUP(C1522,'Current OBD'!$B$6:$AL$2097,35,0)="Yes","11"," ")</f>
        <v xml:space="preserve"> </v>
      </c>
      <c r="R1522" s="20" t="str">
        <f>IF(VLOOKUP(C1522,'Current OBD'!$B$6:$AL$2097,36,0)="Yes","12"," ")</f>
        <v xml:space="preserve"> </v>
      </c>
      <c r="S1522" s="44">
        <v>63</v>
      </c>
      <c r="T1522" s="44">
        <v>21</v>
      </c>
      <c r="U1522" s="44">
        <v>455</v>
      </c>
      <c r="V1522" s="12">
        <f t="shared" si="138"/>
        <v>0.13846153846153847</v>
      </c>
      <c r="W1522" s="12">
        <f t="shared" si="139"/>
        <v>4.6153846153846156E-2</v>
      </c>
      <c r="X1522" s="12">
        <f t="shared" si="135"/>
        <v>0.18461538461538463</v>
      </c>
    </row>
    <row r="1523" spans="1:24">
      <c r="A1523" s="17" t="str">
        <f>VLOOKUP(C1523,'Current OBD'!$B$6:$K$2098,4,0)</f>
        <v>Pierce</v>
      </c>
      <c r="B1523" s="17" t="str">
        <f>VLOOKUP(C1523,'Current OBD'!$B$6:$K$2098,3,0)</f>
        <v>27-401</v>
      </c>
      <c r="C1523" s="18">
        <v>662006</v>
      </c>
      <c r="D1523" s="8" t="s">
        <v>3505</v>
      </c>
      <c r="E1523" s="20" t="str">
        <f>IF(VLOOKUP(C1523,'Current OBD'!$B$6:$AL$2097,23,0)="Yes","PK"," ")</f>
        <v xml:space="preserve"> </v>
      </c>
      <c r="F1523" s="20" t="str">
        <f>IF(VLOOKUP(C1523,'Current OBD'!$B$6:$AL$2097,24,0)="Yes","K"," ")</f>
        <v>K</v>
      </c>
      <c r="G1523" s="20" t="str">
        <f>IF(VLOOKUP(C1523,'Current OBD'!$B$6:$AL$2097,25,0)="Yes","1"," ")</f>
        <v>1</v>
      </c>
      <c r="H1523" s="20" t="str">
        <f>IF(VLOOKUP(C1523,'Current OBD'!$B$6:$AL$2097,26,0)="Yes","2"," ")</f>
        <v>2</v>
      </c>
      <c r="I1523" s="20" t="str">
        <f>IF(VLOOKUP(C1523,'Current OBD'!$B$6:$AL$2097,27,0)="Yes","3"," ")</f>
        <v>3</v>
      </c>
      <c r="J1523" s="20" t="str">
        <f>IF(VLOOKUP(C1523,'Current OBD'!$B$6:$AL$2097,28,0)="Yes","4"," ")</f>
        <v>4</v>
      </c>
      <c r="K1523" s="20" t="str">
        <f>IF(VLOOKUP(C1523,'Current OBD'!$B$6:$AL$2097,29,0)="Yes","5"," ")</f>
        <v>5</v>
      </c>
      <c r="L1523" s="20" t="str">
        <f>IF(VLOOKUP(C1523,'Current OBD'!$B$6:$AL$2097,30,0)="Yes","6"," ")</f>
        <v xml:space="preserve"> </v>
      </c>
      <c r="M1523" s="20" t="str">
        <f>IF(VLOOKUP(C1523,'Current OBD'!$B$6:$AL$2097,31,0)="Yes","7"," ")</f>
        <v xml:space="preserve"> </v>
      </c>
      <c r="N1523" s="20" t="str">
        <f>IF(VLOOKUP(C1523,'Current OBD'!$B$6:$AL$2097,32,0)="Yes","8"," ")</f>
        <v xml:space="preserve"> </v>
      </c>
      <c r="O1523" s="20" t="str">
        <f>IF(VLOOKUP(C1523,'Current OBD'!$B$6:$AL$2097,33,0)="Yes","9"," ")</f>
        <v xml:space="preserve"> </v>
      </c>
      <c r="P1523" s="20" t="str">
        <f>IF(VLOOKUP(C1523,'Current OBD'!$B$6:$AL$2097,34,0)="Yes","10"," ")</f>
        <v xml:space="preserve"> </v>
      </c>
      <c r="Q1523" s="20" t="str">
        <f>IF(VLOOKUP(C1523,'Current OBD'!$B$6:$AL$2097,35,0)="Yes","11"," ")</f>
        <v xml:space="preserve"> </v>
      </c>
      <c r="R1523" s="20" t="str">
        <f>IF(VLOOKUP(C1523,'Current OBD'!$B$6:$AL$2097,36,0)="Yes","12"," ")</f>
        <v xml:space="preserve"> </v>
      </c>
      <c r="S1523" s="44">
        <v>57</v>
      </c>
      <c r="T1523" s="44">
        <v>17</v>
      </c>
      <c r="U1523" s="44">
        <v>385</v>
      </c>
      <c r="V1523" s="12">
        <f t="shared" si="138"/>
        <v>0.14805194805194805</v>
      </c>
      <c r="W1523" s="12">
        <f t="shared" si="139"/>
        <v>4.4155844155844157E-2</v>
      </c>
      <c r="X1523" s="12">
        <f t="shared" si="135"/>
        <v>0.19220779220779222</v>
      </c>
    </row>
    <row r="1524" spans="1:24">
      <c r="A1524" s="17" t="str">
        <f>VLOOKUP(C1524,'Current OBD'!$B$6:$K$2098,4,0)</f>
        <v>Pierce</v>
      </c>
      <c r="B1524" s="17" t="str">
        <f>VLOOKUP(C1524,'Current OBD'!$B$6:$K$2098,3,0)</f>
        <v>27-401</v>
      </c>
      <c r="C1524" s="18">
        <v>662000</v>
      </c>
      <c r="D1524" s="8" t="s">
        <v>3507</v>
      </c>
      <c r="E1524" s="20" t="str">
        <f>IF(VLOOKUP(C1524,'Current OBD'!$B$6:$AL$2097,23,0)="Yes","PK"," ")</f>
        <v xml:space="preserve"> </v>
      </c>
      <c r="F1524" s="20" t="str">
        <f>IF(VLOOKUP(C1524,'Current OBD'!$B$6:$AL$2097,24,0)="Yes","K"," ")</f>
        <v xml:space="preserve"> </v>
      </c>
      <c r="G1524" s="20" t="str">
        <f>IF(VLOOKUP(C1524,'Current OBD'!$B$6:$AL$2097,25,0)="Yes","1"," ")</f>
        <v xml:space="preserve"> </v>
      </c>
      <c r="H1524" s="20" t="str">
        <f>IF(VLOOKUP(C1524,'Current OBD'!$B$6:$AL$2097,26,0)="Yes","2"," ")</f>
        <v xml:space="preserve"> </v>
      </c>
      <c r="I1524" s="20" t="str">
        <f>IF(VLOOKUP(C1524,'Current OBD'!$B$6:$AL$2097,27,0)="Yes","3"," ")</f>
        <v xml:space="preserve"> </v>
      </c>
      <c r="J1524" s="20" t="str">
        <f>IF(VLOOKUP(C1524,'Current OBD'!$B$6:$AL$2097,28,0)="Yes","4"," ")</f>
        <v xml:space="preserve"> </v>
      </c>
      <c r="K1524" s="20" t="str">
        <f>IF(VLOOKUP(C1524,'Current OBD'!$B$6:$AL$2097,29,0)="Yes","5"," ")</f>
        <v xml:space="preserve"> </v>
      </c>
      <c r="L1524" s="20" t="str">
        <f>IF(VLOOKUP(C1524,'Current OBD'!$B$6:$AL$2097,30,0)="Yes","6"," ")</f>
        <v>6</v>
      </c>
      <c r="M1524" s="20" t="str">
        <f>IF(VLOOKUP(C1524,'Current OBD'!$B$6:$AL$2097,31,0)="Yes","7"," ")</f>
        <v>7</v>
      </c>
      <c r="N1524" s="20" t="str">
        <f>IF(VLOOKUP(C1524,'Current OBD'!$B$6:$AL$2097,32,0)="Yes","8"," ")</f>
        <v>8</v>
      </c>
      <c r="O1524" s="20" t="str">
        <f>IF(VLOOKUP(C1524,'Current OBD'!$B$6:$AL$2097,33,0)="Yes","9"," ")</f>
        <v xml:space="preserve"> </v>
      </c>
      <c r="P1524" s="20" t="str">
        <f>IF(VLOOKUP(C1524,'Current OBD'!$B$6:$AL$2097,34,0)="Yes","10"," ")</f>
        <v xml:space="preserve"> </v>
      </c>
      <c r="Q1524" s="20" t="str">
        <f>IF(VLOOKUP(C1524,'Current OBD'!$B$6:$AL$2097,35,0)="Yes","11"," ")</f>
        <v xml:space="preserve"> </v>
      </c>
      <c r="R1524" s="20" t="str">
        <f>IF(VLOOKUP(C1524,'Current OBD'!$B$6:$AL$2097,36,0)="Yes","12"," ")</f>
        <v xml:space="preserve"> </v>
      </c>
      <c r="S1524" s="44">
        <v>77</v>
      </c>
      <c r="T1524" s="44">
        <v>19</v>
      </c>
      <c r="U1524" s="44">
        <v>565</v>
      </c>
      <c r="V1524" s="12">
        <f t="shared" si="138"/>
        <v>0.13628318584070798</v>
      </c>
      <c r="W1524" s="12">
        <f t="shared" si="139"/>
        <v>3.3628318584070796E-2</v>
      </c>
      <c r="X1524" s="12">
        <f t="shared" si="135"/>
        <v>0.16991150442477876</v>
      </c>
    </row>
    <row r="1525" spans="1:24">
      <c r="A1525" s="17" t="str">
        <f>VLOOKUP(C1525,'Current OBD'!$B$6:$K$2098,4,0)</f>
        <v>Pierce</v>
      </c>
      <c r="B1525" s="17" t="str">
        <f>VLOOKUP(C1525,'Current OBD'!$B$6:$K$2098,3,0)</f>
        <v>27-401</v>
      </c>
      <c r="C1525" s="18">
        <v>661998</v>
      </c>
      <c r="D1525" s="8" t="s">
        <v>3510</v>
      </c>
      <c r="E1525" s="20" t="str">
        <f>IF(VLOOKUP(C1525,'Current OBD'!$B$6:$AL$2097,23,0)="Yes","PK"," ")</f>
        <v xml:space="preserve"> </v>
      </c>
      <c r="F1525" s="20" t="str">
        <f>IF(VLOOKUP(C1525,'Current OBD'!$B$6:$AL$2097,24,0)="Yes","K"," ")</f>
        <v xml:space="preserve"> </v>
      </c>
      <c r="G1525" s="20" t="str">
        <f>IF(VLOOKUP(C1525,'Current OBD'!$B$6:$AL$2097,25,0)="Yes","1"," ")</f>
        <v xml:space="preserve"> </v>
      </c>
      <c r="H1525" s="20" t="str">
        <f>IF(VLOOKUP(C1525,'Current OBD'!$B$6:$AL$2097,26,0)="Yes","2"," ")</f>
        <v xml:space="preserve"> </v>
      </c>
      <c r="I1525" s="20" t="str">
        <f>IF(VLOOKUP(C1525,'Current OBD'!$B$6:$AL$2097,27,0)="Yes","3"," ")</f>
        <v xml:space="preserve"> </v>
      </c>
      <c r="J1525" s="20" t="str">
        <f>IF(VLOOKUP(C1525,'Current OBD'!$B$6:$AL$2097,28,0)="Yes","4"," ")</f>
        <v xml:space="preserve"> </v>
      </c>
      <c r="K1525" s="20" t="str">
        <f>IF(VLOOKUP(C1525,'Current OBD'!$B$6:$AL$2097,29,0)="Yes","5"," ")</f>
        <v xml:space="preserve"> </v>
      </c>
      <c r="L1525" s="20" t="str">
        <f>IF(VLOOKUP(C1525,'Current OBD'!$B$6:$AL$2097,30,0)="Yes","6"," ")</f>
        <v xml:space="preserve"> </v>
      </c>
      <c r="M1525" s="20" t="str">
        <f>IF(VLOOKUP(C1525,'Current OBD'!$B$6:$AL$2097,31,0)="Yes","7"," ")</f>
        <v xml:space="preserve"> </v>
      </c>
      <c r="N1525" s="20" t="str">
        <f>IF(VLOOKUP(C1525,'Current OBD'!$B$6:$AL$2097,32,0)="Yes","8"," ")</f>
        <v xml:space="preserve"> </v>
      </c>
      <c r="O1525" s="20" t="str">
        <f>IF(VLOOKUP(C1525,'Current OBD'!$B$6:$AL$2097,33,0)="Yes","9"," ")</f>
        <v>9</v>
      </c>
      <c r="P1525" s="20" t="str">
        <f>IF(VLOOKUP(C1525,'Current OBD'!$B$6:$AL$2097,34,0)="Yes","10"," ")</f>
        <v>10</v>
      </c>
      <c r="Q1525" s="20" t="str">
        <f>IF(VLOOKUP(C1525,'Current OBD'!$B$6:$AL$2097,35,0)="Yes","11"," ")</f>
        <v>11</v>
      </c>
      <c r="R1525" s="20" t="str">
        <f>IF(VLOOKUP(C1525,'Current OBD'!$B$6:$AL$2097,36,0)="Yes","12"," ")</f>
        <v>12</v>
      </c>
      <c r="S1525" s="44">
        <v>24</v>
      </c>
      <c r="T1525" s="44">
        <v>11</v>
      </c>
      <c r="U1525" s="44">
        <v>113</v>
      </c>
      <c r="V1525" s="12">
        <f t="shared" si="138"/>
        <v>0.21238938053097345</v>
      </c>
      <c r="W1525" s="12">
        <f t="shared" si="139"/>
        <v>9.7345132743362831E-2</v>
      </c>
      <c r="X1525" s="12">
        <f t="shared" si="135"/>
        <v>0.30973451327433627</v>
      </c>
    </row>
    <row r="1526" spans="1:24">
      <c r="A1526" s="17" t="str">
        <f>VLOOKUP(C1526,'Current OBD'!$B$6:$K$2098,4,0)</f>
        <v>Pierce</v>
      </c>
      <c r="B1526" s="17" t="str">
        <f>VLOOKUP(C1526,'Current OBD'!$B$6:$K$2098,3,0)</f>
        <v>27-401</v>
      </c>
      <c r="C1526" s="18">
        <v>662001</v>
      </c>
      <c r="D1526" s="8" t="s">
        <v>3512</v>
      </c>
      <c r="E1526" s="20" t="str">
        <f>IF(VLOOKUP(C1526,'Current OBD'!$B$6:$AL$2097,23,0)="Yes","PK"," ")</f>
        <v xml:space="preserve"> </v>
      </c>
      <c r="F1526" s="20" t="str">
        <f>IF(VLOOKUP(C1526,'Current OBD'!$B$6:$AL$2097,24,0)="Yes","K"," ")</f>
        <v xml:space="preserve"> </v>
      </c>
      <c r="G1526" s="20" t="str">
        <f>IF(VLOOKUP(C1526,'Current OBD'!$B$6:$AL$2097,25,0)="Yes","1"," ")</f>
        <v xml:space="preserve"> </v>
      </c>
      <c r="H1526" s="20" t="str">
        <f>IF(VLOOKUP(C1526,'Current OBD'!$B$6:$AL$2097,26,0)="Yes","2"," ")</f>
        <v xml:space="preserve"> </v>
      </c>
      <c r="I1526" s="20" t="str">
        <f>IF(VLOOKUP(C1526,'Current OBD'!$B$6:$AL$2097,27,0)="Yes","3"," ")</f>
        <v xml:space="preserve"> </v>
      </c>
      <c r="J1526" s="20" t="str">
        <f>IF(VLOOKUP(C1526,'Current OBD'!$B$6:$AL$2097,28,0)="Yes","4"," ")</f>
        <v xml:space="preserve"> </v>
      </c>
      <c r="K1526" s="20" t="str">
        <f>IF(VLOOKUP(C1526,'Current OBD'!$B$6:$AL$2097,29,0)="Yes","5"," ")</f>
        <v xml:space="preserve"> </v>
      </c>
      <c r="L1526" s="20" t="str">
        <f>IF(VLOOKUP(C1526,'Current OBD'!$B$6:$AL$2097,30,0)="Yes","6"," ")</f>
        <v>6</v>
      </c>
      <c r="M1526" s="20" t="str">
        <f>IF(VLOOKUP(C1526,'Current OBD'!$B$6:$AL$2097,31,0)="Yes","7"," ")</f>
        <v>7</v>
      </c>
      <c r="N1526" s="20" t="str">
        <f>IF(VLOOKUP(C1526,'Current OBD'!$B$6:$AL$2097,32,0)="Yes","8"," ")</f>
        <v>8</v>
      </c>
      <c r="O1526" s="20" t="str">
        <f>IF(VLOOKUP(C1526,'Current OBD'!$B$6:$AL$2097,33,0)="Yes","9"," ")</f>
        <v xml:space="preserve"> </v>
      </c>
      <c r="P1526" s="20" t="str">
        <f>IF(VLOOKUP(C1526,'Current OBD'!$B$6:$AL$2097,34,0)="Yes","10"," ")</f>
        <v xml:space="preserve"> </v>
      </c>
      <c r="Q1526" s="20" t="str">
        <f>IF(VLOOKUP(C1526,'Current OBD'!$B$6:$AL$2097,35,0)="Yes","11"," ")</f>
        <v xml:space="preserve"> </v>
      </c>
      <c r="R1526" s="20" t="str">
        <f>IF(VLOOKUP(C1526,'Current OBD'!$B$6:$AL$2097,36,0)="Yes","12"," ")</f>
        <v xml:space="preserve"> </v>
      </c>
      <c r="S1526" s="44">
        <v>127</v>
      </c>
      <c r="T1526" s="44">
        <v>29</v>
      </c>
      <c r="U1526" s="44">
        <v>441</v>
      </c>
      <c r="V1526" s="12">
        <f t="shared" si="138"/>
        <v>0.28798185941043086</v>
      </c>
      <c r="W1526" s="12">
        <f t="shared" si="139"/>
        <v>6.5759637188208611E-2</v>
      </c>
      <c r="X1526" s="12">
        <f t="shared" si="135"/>
        <v>0.35374149659863946</v>
      </c>
    </row>
    <row r="1527" spans="1:24">
      <c r="A1527" s="17" t="str">
        <f>VLOOKUP(C1527,'Current OBD'!$B$6:$K$2098,4,0)</f>
        <v>Pierce</v>
      </c>
      <c r="B1527" s="17" t="str">
        <f>VLOOKUP(C1527,'Current OBD'!$B$6:$K$2098,3,0)</f>
        <v>27-401</v>
      </c>
      <c r="C1527" s="18">
        <v>662002</v>
      </c>
      <c r="D1527" s="8" t="s">
        <v>3514</v>
      </c>
      <c r="E1527" s="20" t="str">
        <f>IF(VLOOKUP(C1527,'Current OBD'!$B$6:$AL$2097,23,0)="Yes","PK"," ")</f>
        <v xml:space="preserve"> </v>
      </c>
      <c r="F1527" s="20" t="str">
        <f>IF(VLOOKUP(C1527,'Current OBD'!$B$6:$AL$2097,24,0)="Yes","K"," ")</f>
        <v xml:space="preserve"> </v>
      </c>
      <c r="G1527" s="20" t="str">
        <f>IF(VLOOKUP(C1527,'Current OBD'!$B$6:$AL$2097,25,0)="Yes","1"," ")</f>
        <v xml:space="preserve"> </v>
      </c>
      <c r="H1527" s="20" t="str">
        <f>IF(VLOOKUP(C1527,'Current OBD'!$B$6:$AL$2097,26,0)="Yes","2"," ")</f>
        <v xml:space="preserve"> </v>
      </c>
      <c r="I1527" s="20" t="str">
        <f>IF(VLOOKUP(C1527,'Current OBD'!$B$6:$AL$2097,27,0)="Yes","3"," ")</f>
        <v xml:space="preserve"> </v>
      </c>
      <c r="J1527" s="20" t="str">
        <f>IF(VLOOKUP(C1527,'Current OBD'!$B$6:$AL$2097,28,0)="Yes","4"," ")</f>
        <v xml:space="preserve"> </v>
      </c>
      <c r="K1527" s="20" t="str">
        <f>IF(VLOOKUP(C1527,'Current OBD'!$B$6:$AL$2097,29,0)="Yes","5"," ")</f>
        <v xml:space="preserve"> </v>
      </c>
      <c r="L1527" s="20" t="str">
        <f>IF(VLOOKUP(C1527,'Current OBD'!$B$6:$AL$2097,30,0)="Yes","6"," ")</f>
        <v>6</v>
      </c>
      <c r="M1527" s="20" t="str">
        <f>IF(VLOOKUP(C1527,'Current OBD'!$B$6:$AL$2097,31,0)="Yes","7"," ")</f>
        <v>7</v>
      </c>
      <c r="N1527" s="20" t="str">
        <f>IF(VLOOKUP(C1527,'Current OBD'!$B$6:$AL$2097,32,0)="Yes","8"," ")</f>
        <v>8</v>
      </c>
      <c r="O1527" s="20" t="str">
        <f>IF(VLOOKUP(C1527,'Current OBD'!$B$6:$AL$2097,33,0)="Yes","9"," ")</f>
        <v xml:space="preserve"> </v>
      </c>
      <c r="P1527" s="20" t="str">
        <f>IF(VLOOKUP(C1527,'Current OBD'!$B$6:$AL$2097,34,0)="Yes","10"," ")</f>
        <v xml:space="preserve"> </v>
      </c>
      <c r="Q1527" s="20" t="str">
        <f>IF(VLOOKUP(C1527,'Current OBD'!$B$6:$AL$2097,35,0)="Yes","11"," ")</f>
        <v xml:space="preserve"> </v>
      </c>
      <c r="R1527" s="20" t="str">
        <f>IF(VLOOKUP(C1527,'Current OBD'!$B$6:$AL$2097,36,0)="Yes","12"," ")</f>
        <v xml:space="preserve"> </v>
      </c>
      <c r="S1527" s="44">
        <v>52</v>
      </c>
      <c r="T1527" s="44">
        <v>13</v>
      </c>
      <c r="U1527" s="44">
        <v>455</v>
      </c>
      <c r="V1527" s="12">
        <f t="shared" si="138"/>
        <v>0.11428571428571428</v>
      </c>
      <c r="W1527" s="12">
        <f t="shared" si="139"/>
        <v>2.8571428571428571E-2</v>
      </c>
      <c r="X1527" s="12">
        <f t="shared" si="135"/>
        <v>0.14285714285714285</v>
      </c>
    </row>
    <row r="1528" spans="1:24">
      <c r="A1528" s="17" t="str">
        <f>VLOOKUP(C1528,'Current OBD'!$B$6:$K$2098,4,0)</f>
        <v>Pierce</v>
      </c>
      <c r="B1528" s="17" t="str">
        <f>VLOOKUP(C1528,'Current OBD'!$B$6:$K$2098,3,0)</f>
        <v>27-401</v>
      </c>
      <c r="C1528" s="18">
        <v>662007</v>
      </c>
      <c r="D1528" s="8" t="s">
        <v>3516</v>
      </c>
      <c r="E1528" s="20" t="str">
        <f>IF(VLOOKUP(C1528,'Current OBD'!$B$6:$AL$2097,23,0)="Yes","PK"," ")</f>
        <v xml:space="preserve"> </v>
      </c>
      <c r="F1528" s="20" t="str">
        <f>IF(VLOOKUP(C1528,'Current OBD'!$B$6:$AL$2097,24,0)="Yes","K"," ")</f>
        <v>K</v>
      </c>
      <c r="G1528" s="20" t="str">
        <f>IF(VLOOKUP(C1528,'Current OBD'!$B$6:$AL$2097,25,0)="Yes","1"," ")</f>
        <v>1</v>
      </c>
      <c r="H1528" s="20" t="str">
        <f>IF(VLOOKUP(C1528,'Current OBD'!$B$6:$AL$2097,26,0)="Yes","2"," ")</f>
        <v>2</v>
      </c>
      <c r="I1528" s="20" t="str">
        <f>IF(VLOOKUP(C1528,'Current OBD'!$B$6:$AL$2097,27,0)="Yes","3"," ")</f>
        <v>3</v>
      </c>
      <c r="J1528" s="20" t="str">
        <f>IF(VLOOKUP(C1528,'Current OBD'!$B$6:$AL$2097,28,0)="Yes","4"," ")</f>
        <v>4</v>
      </c>
      <c r="K1528" s="20" t="str">
        <f>IF(VLOOKUP(C1528,'Current OBD'!$B$6:$AL$2097,29,0)="Yes","5"," ")</f>
        <v>5</v>
      </c>
      <c r="L1528" s="20" t="str">
        <f>IF(VLOOKUP(C1528,'Current OBD'!$B$6:$AL$2097,30,0)="Yes","6"," ")</f>
        <v xml:space="preserve"> </v>
      </c>
      <c r="M1528" s="20" t="str">
        <f>IF(VLOOKUP(C1528,'Current OBD'!$B$6:$AL$2097,31,0)="Yes","7"," ")</f>
        <v xml:space="preserve"> </v>
      </c>
      <c r="N1528" s="20" t="str">
        <f>IF(VLOOKUP(C1528,'Current OBD'!$B$6:$AL$2097,32,0)="Yes","8"," ")</f>
        <v xml:space="preserve"> </v>
      </c>
      <c r="O1528" s="20" t="str">
        <f>IF(VLOOKUP(C1528,'Current OBD'!$B$6:$AL$2097,33,0)="Yes","9"," ")</f>
        <v xml:space="preserve"> </v>
      </c>
      <c r="P1528" s="20" t="str">
        <f>IF(VLOOKUP(C1528,'Current OBD'!$B$6:$AL$2097,34,0)="Yes","10"," ")</f>
        <v xml:space="preserve"> </v>
      </c>
      <c r="Q1528" s="20" t="str">
        <f>IF(VLOOKUP(C1528,'Current OBD'!$B$6:$AL$2097,35,0)="Yes","11"," ")</f>
        <v xml:space="preserve"> </v>
      </c>
      <c r="R1528" s="20" t="str">
        <f>IF(VLOOKUP(C1528,'Current OBD'!$B$6:$AL$2097,36,0)="Yes","12"," ")</f>
        <v xml:space="preserve"> </v>
      </c>
      <c r="S1528" s="44">
        <v>87</v>
      </c>
      <c r="T1528" s="44">
        <v>27</v>
      </c>
      <c r="U1528" s="44">
        <v>273</v>
      </c>
      <c r="V1528" s="12">
        <f t="shared" si="138"/>
        <v>0.31868131868131866</v>
      </c>
      <c r="W1528" s="12">
        <f t="shared" si="139"/>
        <v>9.8901098901098897E-2</v>
      </c>
      <c r="X1528" s="12">
        <f t="shared" si="135"/>
        <v>0.4175824175824176</v>
      </c>
    </row>
    <row r="1529" spans="1:24">
      <c r="A1529" s="17" t="str">
        <f>VLOOKUP(C1529,'Current OBD'!$B$6:$K$2098,4,0)</f>
        <v>Pierce</v>
      </c>
      <c r="B1529" s="17" t="str">
        <f>VLOOKUP(C1529,'Current OBD'!$B$6:$K$2098,3,0)</f>
        <v>27-401</v>
      </c>
      <c r="C1529" s="18">
        <v>661996</v>
      </c>
      <c r="D1529" s="8" t="s">
        <v>3519</v>
      </c>
      <c r="E1529" s="20" t="str">
        <f>IF(VLOOKUP(C1529,'Current OBD'!$B$6:$AL$2097,23,0)="Yes","PK"," ")</f>
        <v xml:space="preserve"> </v>
      </c>
      <c r="F1529" s="20" t="str">
        <f>IF(VLOOKUP(C1529,'Current OBD'!$B$6:$AL$2097,24,0)="Yes","K"," ")</f>
        <v xml:space="preserve"> </v>
      </c>
      <c r="G1529" s="20" t="str">
        <f>IF(VLOOKUP(C1529,'Current OBD'!$B$6:$AL$2097,25,0)="Yes","1"," ")</f>
        <v xml:space="preserve"> </v>
      </c>
      <c r="H1529" s="20" t="str">
        <f>IF(VLOOKUP(C1529,'Current OBD'!$B$6:$AL$2097,26,0)="Yes","2"," ")</f>
        <v xml:space="preserve"> </v>
      </c>
      <c r="I1529" s="20" t="str">
        <f>IF(VLOOKUP(C1529,'Current OBD'!$B$6:$AL$2097,27,0)="Yes","3"," ")</f>
        <v xml:space="preserve"> </v>
      </c>
      <c r="J1529" s="20" t="str">
        <f>IF(VLOOKUP(C1529,'Current OBD'!$B$6:$AL$2097,28,0)="Yes","4"," ")</f>
        <v xml:space="preserve"> </v>
      </c>
      <c r="K1529" s="20" t="str">
        <f>IF(VLOOKUP(C1529,'Current OBD'!$B$6:$AL$2097,29,0)="Yes","5"," ")</f>
        <v xml:space="preserve"> </v>
      </c>
      <c r="L1529" s="20" t="str">
        <f>IF(VLOOKUP(C1529,'Current OBD'!$B$6:$AL$2097,30,0)="Yes","6"," ")</f>
        <v xml:space="preserve"> </v>
      </c>
      <c r="M1529" s="20" t="str">
        <f>IF(VLOOKUP(C1529,'Current OBD'!$B$6:$AL$2097,31,0)="Yes","7"," ")</f>
        <v xml:space="preserve"> </v>
      </c>
      <c r="N1529" s="20" t="str">
        <f>IF(VLOOKUP(C1529,'Current OBD'!$B$6:$AL$2097,32,0)="Yes","8"," ")</f>
        <v xml:space="preserve"> </v>
      </c>
      <c r="O1529" s="20" t="str">
        <f>IF(VLOOKUP(C1529,'Current OBD'!$B$6:$AL$2097,33,0)="Yes","9"," ")</f>
        <v>9</v>
      </c>
      <c r="P1529" s="20" t="str">
        <f>IF(VLOOKUP(C1529,'Current OBD'!$B$6:$AL$2097,34,0)="Yes","10"," ")</f>
        <v>10</v>
      </c>
      <c r="Q1529" s="20" t="str">
        <f>IF(VLOOKUP(C1529,'Current OBD'!$B$6:$AL$2097,35,0)="Yes","11"," ")</f>
        <v>11</v>
      </c>
      <c r="R1529" s="20" t="str">
        <f>IF(VLOOKUP(C1529,'Current OBD'!$B$6:$AL$2097,36,0)="Yes","12"," ")</f>
        <v>12</v>
      </c>
      <c r="S1529" s="44">
        <v>248</v>
      </c>
      <c r="T1529" s="44">
        <v>52</v>
      </c>
      <c r="U1529" s="44">
        <v>1220</v>
      </c>
      <c r="V1529" s="12">
        <f t="shared" si="138"/>
        <v>0.20327868852459016</v>
      </c>
      <c r="W1529" s="12">
        <f t="shared" si="139"/>
        <v>4.2622950819672129E-2</v>
      </c>
      <c r="X1529" s="12">
        <f t="shared" si="135"/>
        <v>0.24590163934426229</v>
      </c>
    </row>
    <row r="1530" spans="1:24">
      <c r="A1530" s="17" t="str">
        <f>VLOOKUP(C1530,'Current OBD'!$B$6:$K$2098,4,0)</f>
        <v>Pierce</v>
      </c>
      <c r="B1530" s="17" t="str">
        <f>VLOOKUP(C1530,'Current OBD'!$B$6:$K$2098,3,0)</f>
        <v>27-401</v>
      </c>
      <c r="C1530" s="18">
        <v>686345</v>
      </c>
      <c r="D1530" s="8" t="s">
        <v>127</v>
      </c>
      <c r="E1530" s="20" t="str">
        <f>IF(VLOOKUP(C1530,'Current OBD'!$B$6:$AL$2097,23,0)="Yes","PK"," ")</f>
        <v xml:space="preserve"> </v>
      </c>
      <c r="F1530" s="20" t="str">
        <f>IF(VLOOKUP(C1530,'Current OBD'!$B$6:$AL$2097,24,0)="Yes","K"," ")</f>
        <v>K</v>
      </c>
      <c r="G1530" s="20" t="str">
        <f>IF(VLOOKUP(C1530,'Current OBD'!$B$6:$AL$2097,25,0)="Yes","1"," ")</f>
        <v>1</v>
      </c>
      <c r="H1530" s="20" t="str">
        <f>IF(VLOOKUP(C1530,'Current OBD'!$B$6:$AL$2097,26,0)="Yes","2"," ")</f>
        <v>2</v>
      </c>
      <c r="I1530" s="20" t="str">
        <f>IF(VLOOKUP(C1530,'Current OBD'!$B$6:$AL$2097,27,0)="Yes","3"," ")</f>
        <v>3</v>
      </c>
      <c r="J1530" s="20" t="str">
        <f>IF(VLOOKUP(C1530,'Current OBD'!$B$6:$AL$2097,28,0)="Yes","4"," ")</f>
        <v>4</v>
      </c>
      <c r="K1530" s="20" t="str">
        <f>IF(VLOOKUP(C1530,'Current OBD'!$B$6:$AL$2097,29,0)="Yes","5"," ")</f>
        <v>5</v>
      </c>
      <c r="L1530" s="20" t="str">
        <f>IF(VLOOKUP(C1530,'Current OBD'!$B$6:$AL$2097,30,0)="Yes","6"," ")</f>
        <v xml:space="preserve"> </v>
      </c>
      <c r="M1530" s="20" t="str">
        <f>IF(VLOOKUP(C1530,'Current OBD'!$B$6:$AL$2097,31,0)="Yes","7"," ")</f>
        <v xml:space="preserve"> </v>
      </c>
      <c r="N1530" s="20" t="str">
        <f>IF(VLOOKUP(C1530,'Current OBD'!$B$6:$AL$2097,32,0)="Yes","8"," ")</f>
        <v xml:space="preserve"> </v>
      </c>
      <c r="O1530" s="20" t="str">
        <f>IF(VLOOKUP(C1530,'Current OBD'!$B$6:$AL$2097,33,0)="Yes","9"," ")</f>
        <v xml:space="preserve"> </v>
      </c>
      <c r="P1530" s="20" t="str">
        <f>IF(VLOOKUP(C1530,'Current OBD'!$B$6:$AL$2097,34,0)="Yes","10"," ")</f>
        <v xml:space="preserve"> </v>
      </c>
      <c r="Q1530" s="20" t="str">
        <f>IF(VLOOKUP(C1530,'Current OBD'!$B$6:$AL$2097,35,0)="Yes","11"," ")</f>
        <v xml:space="preserve"> </v>
      </c>
      <c r="R1530" s="20" t="str">
        <f>IF(VLOOKUP(C1530,'Current OBD'!$B$6:$AL$2097,36,0)="Yes","12"," ")</f>
        <v xml:space="preserve"> </v>
      </c>
      <c r="S1530" s="44">
        <v>33</v>
      </c>
      <c r="T1530" s="44">
        <v>9</v>
      </c>
      <c r="U1530" s="44">
        <v>464</v>
      </c>
      <c r="V1530" s="12">
        <f t="shared" si="138"/>
        <v>7.1120689655172417E-2</v>
      </c>
      <c r="W1530" s="12">
        <f t="shared" si="139"/>
        <v>1.9396551724137932E-2</v>
      </c>
      <c r="X1530" s="12">
        <f t="shared" si="135"/>
        <v>9.0517241379310345E-2</v>
      </c>
    </row>
    <row r="1531" spans="1:24">
      <c r="A1531" s="17" t="str">
        <f>VLOOKUP(C1531,'Current OBD'!$B$6:$K$2098,4,0)</f>
        <v>Pierce</v>
      </c>
      <c r="B1531" s="17" t="str">
        <f>VLOOKUP(C1531,'Current OBD'!$B$6:$K$2098,3,0)</f>
        <v>27-401</v>
      </c>
      <c r="C1531" s="18">
        <v>662008</v>
      </c>
      <c r="D1531" s="8" t="s">
        <v>3523</v>
      </c>
      <c r="E1531" s="20" t="str">
        <f>IF(VLOOKUP(C1531,'Current OBD'!$B$6:$AL$2097,23,0)="Yes","PK"," ")</f>
        <v xml:space="preserve"> </v>
      </c>
      <c r="F1531" s="20" t="str">
        <f>IF(VLOOKUP(C1531,'Current OBD'!$B$6:$AL$2097,24,0)="Yes","K"," ")</f>
        <v>K</v>
      </c>
      <c r="G1531" s="20" t="str">
        <f>IF(VLOOKUP(C1531,'Current OBD'!$B$6:$AL$2097,25,0)="Yes","1"," ")</f>
        <v>1</v>
      </c>
      <c r="H1531" s="20" t="str">
        <f>IF(VLOOKUP(C1531,'Current OBD'!$B$6:$AL$2097,26,0)="Yes","2"," ")</f>
        <v>2</v>
      </c>
      <c r="I1531" s="20" t="str">
        <f>IF(VLOOKUP(C1531,'Current OBD'!$B$6:$AL$2097,27,0)="Yes","3"," ")</f>
        <v>3</v>
      </c>
      <c r="J1531" s="20" t="str">
        <f>IF(VLOOKUP(C1531,'Current OBD'!$B$6:$AL$2097,28,0)="Yes","4"," ")</f>
        <v>4</v>
      </c>
      <c r="K1531" s="20" t="str">
        <f>IF(VLOOKUP(C1531,'Current OBD'!$B$6:$AL$2097,29,0)="Yes","5"," ")</f>
        <v>5</v>
      </c>
      <c r="L1531" s="20" t="str">
        <f>IF(VLOOKUP(C1531,'Current OBD'!$B$6:$AL$2097,30,0)="Yes","6"," ")</f>
        <v xml:space="preserve"> </v>
      </c>
      <c r="M1531" s="20" t="str">
        <f>IF(VLOOKUP(C1531,'Current OBD'!$B$6:$AL$2097,31,0)="Yes","7"," ")</f>
        <v xml:space="preserve"> </v>
      </c>
      <c r="N1531" s="20" t="str">
        <f>IF(VLOOKUP(C1531,'Current OBD'!$B$6:$AL$2097,32,0)="Yes","8"," ")</f>
        <v xml:space="preserve"> </v>
      </c>
      <c r="O1531" s="20" t="str">
        <f>IF(VLOOKUP(C1531,'Current OBD'!$B$6:$AL$2097,33,0)="Yes","9"," ")</f>
        <v xml:space="preserve"> </v>
      </c>
      <c r="P1531" s="20" t="str">
        <f>IF(VLOOKUP(C1531,'Current OBD'!$B$6:$AL$2097,34,0)="Yes","10"," ")</f>
        <v xml:space="preserve"> </v>
      </c>
      <c r="Q1531" s="20" t="str">
        <f>IF(VLOOKUP(C1531,'Current OBD'!$B$6:$AL$2097,35,0)="Yes","11"," ")</f>
        <v xml:space="preserve"> </v>
      </c>
      <c r="R1531" s="20" t="str">
        <f>IF(VLOOKUP(C1531,'Current OBD'!$B$6:$AL$2097,36,0)="Yes","12"," ")</f>
        <v xml:space="preserve"> </v>
      </c>
      <c r="S1531" s="44">
        <v>68</v>
      </c>
      <c r="T1531" s="44">
        <v>25</v>
      </c>
      <c r="U1531" s="44">
        <v>432</v>
      </c>
      <c r="V1531" s="12">
        <f t="shared" si="138"/>
        <v>0.15740740740740741</v>
      </c>
      <c r="W1531" s="12">
        <f t="shared" si="139"/>
        <v>5.7870370370370371E-2</v>
      </c>
      <c r="X1531" s="12">
        <f t="shared" si="135"/>
        <v>0.21527777777777779</v>
      </c>
    </row>
    <row r="1532" spans="1:24">
      <c r="A1532" s="17" t="str">
        <f>VLOOKUP(C1532,'Current OBD'!$B$6:$K$2098,4,0)</f>
        <v>Pierce</v>
      </c>
      <c r="B1532" s="17" t="str">
        <f>VLOOKUP(C1532,'Current OBD'!$B$6:$K$2098,3,0)</f>
        <v>27-401</v>
      </c>
      <c r="C1532" s="18">
        <v>686875</v>
      </c>
      <c r="D1532" s="8" t="s">
        <v>3525</v>
      </c>
      <c r="E1532" s="20" t="str">
        <f>IF(VLOOKUP(C1532,'Current OBD'!$B$6:$AL$2097,23,0)="Yes","PK"," ")</f>
        <v xml:space="preserve"> </v>
      </c>
      <c r="F1532" s="20" t="str">
        <f>IF(VLOOKUP(C1532,'Current OBD'!$B$6:$AL$2097,24,0)="Yes","K"," ")</f>
        <v>K</v>
      </c>
      <c r="G1532" s="20" t="str">
        <f>IF(VLOOKUP(C1532,'Current OBD'!$B$6:$AL$2097,25,0)="Yes","1"," ")</f>
        <v>1</v>
      </c>
      <c r="H1532" s="20" t="str">
        <f>IF(VLOOKUP(C1532,'Current OBD'!$B$6:$AL$2097,26,0)="Yes","2"," ")</f>
        <v>2</v>
      </c>
      <c r="I1532" s="20" t="str">
        <f>IF(VLOOKUP(C1532,'Current OBD'!$B$6:$AL$2097,27,0)="Yes","3"," ")</f>
        <v>3</v>
      </c>
      <c r="J1532" s="20" t="str">
        <f>IF(VLOOKUP(C1532,'Current OBD'!$B$6:$AL$2097,28,0)="Yes","4"," ")</f>
        <v>4</v>
      </c>
      <c r="K1532" s="20" t="str">
        <f>IF(VLOOKUP(C1532,'Current OBD'!$B$6:$AL$2097,29,0)="Yes","5"," ")</f>
        <v>5</v>
      </c>
      <c r="L1532" s="20" t="str">
        <f>IF(VLOOKUP(C1532,'Current OBD'!$B$6:$AL$2097,30,0)="Yes","6"," ")</f>
        <v xml:space="preserve"> </v>
      </c>
      <c r="M1532" s="20" t="str">
        <f>IF(VLOOKUP(C1532,'Current OBD'!$B$6:$AL$2097,31,0)="Yes","7"," ")</f>
        <v xml:space="preserve"> </v>
      </c>
      <c r="N1532" s="20" t="str">
        <f>IF(VLOOKUP(C1532,'Current OBD'!$B$6:$AL$2097,32,0)="Yes","8"," ")</f>
        <v xml:space="preserve"> </v>
      </c>
      <c r="O1532" s="20" t="str">
        <f>IF(VLOOKUP(C1532,'Current OBD'!$B$6:$AL$2097,33,0)="Yes","9"," ")</f>
        <v xml:space="preserve"> </v>
      </c>
      <c r="P1532" s="20" t="str">
        <f>IF(VLOOKUP(C1532,'Current OBD'!$B$6:$AL$2097,34,0)="Yes","10"," ")</f>
        <v xml:space="preserve"> </v>
      </c>
      <c r="Q1532" s="20" t="str">
        <f>IF(VLOOKUP(C1532,'Current OBD'!$B$6:$AL$2097,35,0)="Yes","11"," ")</f>
        <v xml:space="preserve"> </v>
      </c>
      <c r="R1532" s="20" t="str">
        <f>IF(VLOOKUP(C1532,'Current OBD'!$B$6:$AL$2097,36,0)="Yes","12"," ")</f>
        <v xml:space="preserve"> </v>
      </c>
      <c r="S1532" s="44">
        <v>40</v>
      </c>
      <c r="T1532" s="44">
        <v>16</v>
      </c>
      <c r="U1532" s="44">
        <v>487</v>
      </c>
      <c r="V1532" s="12">
        <f t="shared" si="138"/>
        <v>8.2135523613963035E-2</v>
      </c>
      <c r="W1532" s="12">
        <f t="shared" si="139"/>
        <v>3.2854209445585217E-2</v>
      </c>
      <c r="X1532" s="12">
        <f t="shared" si="135"/>
        <v>0.11498973305954825</v>
      </c>
    </row>
    <row r="1533" spans="1:24">
      <c r="A1533" s="17" t="str">
        <f>VLOOKUP(C1533,'Current OBD'!$B$6:$K$2098,4,0)</f>
        <v>Pierce</v>
      </c>
      <c r="B1533" s="17" t="str">
        <f>VLOOKUP(C1533,'Current OBD'!$B$6:$K$2098,3,0)</f>
        <v>27-401</v>
      </c>
      <c r="C1533" s="18">
        <v>662009</v>
      </c>
      <c r="D1533" s="8" t="s">
        <v>3527</v>
      </c>
      <c r="E1533" s="20" t="str">
        <f>IF(VLOOKUP(C1533,'Current OBD'!$B$6:$AL$2097,23,0)="Yes","PK"," ")</f>
        <v>PK</v>
      </c>
      <c r="F1533" s="20" t="str">
        <f>IF(VLOOKUP(C1533,'Current OBD'!$B$6:$AL$2097,24,0)="Yes","K"," ")</f>
        <v>K</v>
      </c>
      <c r="G1533" s="20" t="str">
        <f>IF(VLOOKUP(C1533,'Current OBD'!$B$6:$AL$2097,25,0)="Yes","1"," ")</f>
        <v>1</v>
      </c>
      <c r="H1533" s="20" t="str">
        <f>IF(VLOOKUP(C1533,'Current OBD'!$B$6:$AL$2097,26,0)="Yes","2"," ")</f>
        <v>2</v>
      </c>
      <c r="I1533" s="20" t="str">
        <f>IF(VLOOKUP(C1533,'Current OBD'!$B$6:$AL$2097,27,0)="Yes","3"," ")</f>
        <v>3</v>
      </c>
      <c r="J1533" s="20" t="str">
        <f>IF(VLOOKUP(C1533,'Current OBD'!$B$6:$AL$2097,28,0)="Yes","4"," ")</f>
        <v>4</v>
      </c>
      <c r="K1533" s="20" t="str">
        <f>IF(VLOOKUP(C1533,'Current OBD'!$B$6:$AL$2097,29,0)="Yes","5"," ")</f>
        <v>5</v>
      </c>
      <c r="L1533" s="20" t="str">
        <f>IF(VLOOKUP(C1533,'Current OBD'!$B$6:$AL$2097,30,0)="Yes","6"," ")</f>
        <v xml:space="preserve"> </v>
      </c>
      <c r="M1533" s="20" t="str">
        <f>IF(VLOOKUP(C1533,'Current OBD'!$B$6:$AL$2097,31,0)="Yes","7"," ")</f>
        <v xml:space="preserve"> </v>
      </c>
      <c r="N1533" s="20" t="str">
        <f>IF(VLOOKUP(C1533,'Current OBD'!$B$6:$AL$2097,32,0)="Yes","8"," ")</f>
        <v xml:space="preserve"> </v>
      </c>
      <c r="O1533" s="20" t="str">
        <f>IF(VLOOKUP(C1533,'Current OBD'!$B$6:$AL$2097,33,0)="Yes","9"," ")</f>
        <v xml:space="preserve"> </v>
      </c>
      <c r="P1533" s="20" t="str">
        <f>IF(VLOOKUP(C1533,'Current OBD'!$B$6:$AL$2097,34,0)="Yes","10"," ")</f>
        <v xml:space="preserve"> </v>
      </c>
      <c r="Q1533" s="20" t="str">
        <f>IF(VLOOKUP(C1533,'Current OBD'!$B$6:$AL$2097,35,0)="Yes","11"," ")</f>
        <v xml:space="preserve"> </v>
      </c>
      <c r="R1533" s="20" t="str">
        <f>IF(VLOOKUP(C1533,'Current OBD'!$B$6:$AL$2097,36,0)="Yes","12"," ")</f>
        <v xml:space="preserve"> </v>
      </c>
      <c r="S1533" s="44">
        <v>101</v>
      </c>
      <c r="T1533" s="44">
        <v>24</v>
      </c>
      <c r="U1533" s="44">
        <v>272</v>
      </c>
      <c r="V1533" s="12">
        <f t="shared" si="138"/>
        <v>0.37132352941176472</v>
      </c>
      <c r="W1533" s="12">
        <f t="shared" si="139"/>
        <v>8.8235294117647065E-2</v>
      </c>
      <c r="X1533" s="12">
        <f t="shared" si="135"/>
        <v>0.45955882352941174</v>
      </c>
    </row>
    <row r="1534" spans="1:24">
      <c r="A1534" s="17" t="str">
        <f>VLOOKUP(C1534,'Current OBD'!$B$6:$K$2098,4,0)</f>
        <v>Pierce</v>
      </c>
      <c r="B1534" s="17" t="str">
        <f>VLOOKUP(C1534,'Current OBD'!$B$6:$K$2098,3,0)</f>
        <v>27-401</v>
      </c>
      <c r="C1534" s="18">
        <v>662010</v>
      </c>
      <c r="D1534" s="8" t="s">
        <v>3531</v>
      </c>
      <c r="E1534" s="20" t="str">
        <f>IF(VLOOKUP(C1534,'Current OBD'!$B$6:$AL$2097,23,0)="Yes","PK"," ")</f>
        <v xml:space="preserve"> </v>
      </c>
      <c r="F1534" s="20" t="str">
        <f>IF(VLOOKUP(C1534,'Current OBD'!$B$6:$AL$2097,24,0)="Yes","K"," ")</f>
        <v>K</v>
      </c>
      <c r="G1534" s="20" t="str">
        <f>IF(VLOOKUP(C1534,'Current OBD'!$B$6:$AL$2097,25,0)="Yes","1"," ")</f>
        <v>1</v>
      </c>
      <c r="H1534" s="20" t="str">
        <f>IF(VLOOKUP(C1534,'Current OBD'!$B$6:$AL$2097,26,0)="Yes","2"," ")</f>
        <v>2</v>
      </c>
      <c r="I1534" s="20" t="str">
        <f>IF(VLOOKUP(C1534,'Current OBD'!$B$6:$AL$2097,27,0)="Yes","3"," ")</f>
        <v>3</v>
      </c>
      <c r="J1534" s="20" t="str">
        <f>IF(VLOOKUP(C1534,'Current OBD'!$B$6:$AL$2097,28,0)="Yes","4"," ")</f>
        <v>4</v>
      </c>
      <c r="K1534" s="20" t="str">
        <f>IF(VLOOKUP(C1534,'Current OBD'!$B$6:$AL$2097,29,0)="Yes","5"," ")</f>
        <v>5</v>
      </c>
      <c r="L1534" s="20" t="str">
        <f>IF(VLOOKUP(C1534,'Current OBD'!$B$6:$AL$2097,30,0)="Yes","6"," ")</f>
        <v xml:space="preserve"> </v>
      </c>
      <c r="M1534" s="20" t="str">
        <f>IF(VLOOKUP(C1534,'Current OBD'!$B$6:$AL$2097,31,0)="Yes","7"," ")</f>
        <v xml:space="preserve"> </v>
      </c>
      <c r="N1534" s="20" t="str">
        <f>IF(VLOOKUP(C1534,'Current OBD'!$B$6:$AL$2097,32,0)="Yes","8"," ")</f>
        <v xml:space="preserve"> </v>
      </c>
      <c r="O1534" s="20" t="str">
        <f>IF(VLOOKUP(C1534,'Current OBD'!$B$6:$AL$2097,33,0)="Yes","9"," ")</f>
        <v xml:space="preserve"> </v>
      </c>
      <c r="P1534" s="20" t="str">
        <f>IF(VLOOKUP(C1534,'Current OBD'!$B$6:$AL$2097,34,0)="Yes","10"," ")</f>
        <v xml:space="preserve"> </v>
      </c>
      <c r="Q1534" s="20" t="str">
        <f>IF(VLOOKUP(C1534,'Current OBD'!$B$6:$AL$2097,35,0)="Yes","11"," ")</f>
        <v xml:space="preserve"> </v>
      </c>
      <c r="R1534" s="20" t="str">
        <f>IF(VLOOKUP(C1534,'Current OBD'!$B$6:$AL$2097,36,0)="Yes","12"," ")</f>
        <v xml:space="preserve"> </v>
      </c>
      <c r="S1534" s="44">
        <v>37</v>
      </c>
      <c r="T1534" s="44">
        <v>7</v>
      </c>
      <c r="U1534" s="44">
        <v>441</v>
      </c>
      <c r="V1534" s="12">
        <f t="shared" si="138"/>
        <v>8.390022675736962E-2</v>
      </c>
      <c r="W1534" s="12">
        <f t="shared" si="139"/>
        <v>1.5873015873015872E-2</v>
      </c>
      <c r="X1534" s="12">
        <f t="shared" si="135"/>
        <v>9.9773242630385492E-2</v>
      </c>
    </row>
    <row r="1535" spans="1:24">
      <c r="A1535" s="26" t="s">
        <v>390</v>
      </c>
      <c r="B1535" s="26" t="s">
        <v>1667</v>
      </c>
      <c r="C1535" s="10">
        <v>159976</v>
      </c>
      <c r="D1535" s="13" t="s">
        <v>1666</v>
      </c>
      <c r="E1535" s="19"/>
      <c r="F1535" s="19"/>
      <c r="G1535" s="19"/>
      <c r="H1535" s="19"/>
      <c r="I1535" s="19"/>
      <c r="J1535" s="19"/>
      <c r="K1535" s="19"/>
      <c r="L1535" s="19"/>
      <c r="M1535" s="19"/>
      <c r="N1535" s="19"/>
      <c r="O1535" s="19"/>
      <c r="P1535" s="19"/>
      <c r="Q1535" s="19"/>
      <c r="R1535" s="19"/>
      <c r="S1535" s="43">
        <v>6064</v>
      </c>
      <c r="T1535" s="43">
        <v>0</v>
      </c>
      <c r="U1535" s="43">
        <v>7356</v>
      </c>
      <c r="V1535" s="14"/>
      <c r="W1535" s="14"/>
      <c r="X1535" s="14">
        <f t="shared" si="135"/>
        <v>0.8243610657966286</v>
      </c>
    </row>
    <row r="1536" spans="1:24">
      <c r="A1536" s="17" t="str">
        <f>VLOOKUP(C1536,'Current OBD'!$B$6:$K$2098,4,0)</f>
        <v>Pierce</v>
      </c>
      <c r="B1536" s="17" t="str">
        <f>VLOOKUP(C1536,'Current OBD'!$B$6:$K$2098,3,0)</f>
        <v>27-402</v>
      </c>
      <c r="C1536" s="18">
        <v>663369</v>
      </c>
      <c r="D1536" s="8" t="s">
        <v>1668</v>
      </c>
      <c r="E1536" s="20" t="str">
        <f>IF(VLOOKUP(C1536,'Current OBD'!$B$6:$AL$2097,23,0)="Yes","PK"," ")</f>
        <v xml:space="preserve"> </v>
      </c>
      <c r="F1536" s="20" t="str">
        <f>IF(VLOOKUP(C1536,'Current OBD'!$B$6:$AL$2097,24,0)="Yes","K"," ")</f>
        <v>K</v>
      </c>
      <c r="G1536" s="20" t="str">
        <f>IF(VLOOKUP(C1536,'Current OBD'!$B$6:$AL$2097,25,0)="Yes","1"," ")</f>
        <v>1</v>
      </c>
      <c r="H1536" s="20" t="str">
        <f>IF(VLOOKUP(C1536,'Current OBD'!$B$6:$AL$2097,26,0)="Yes","2"," ")</f>
        <v>2</v>
      </c>
      <c r="I1536" s="20" t="str">
        <f>IF(VLOOKUP(C1536,'Current OBD'!$B$6:$AL$2097,27,0)="Yes","3"," ")</f>
        <v>3</v>
      </c>
      <c r="J1536" s="20" t="str">
        <f>IF(VLOOKUP(C1536,'Current OBD'!$B$6:$AL$2097,28,0)="Yes","4"," ")</f>
        <v>4</v>
      </c>
      <c r="K1536" s="20" t="str">
        <f>IF(VLOOKUP(C1536,'Current OBD'!$B$6:$AL$2097,29,0)="Yes","5"," ")</f>
        <v>5</v>
      </c>
      <c r="L1536" s="20" t="str">
        <f>IF(VLOOKUP(C1536,'Current OBD'!$B$6:$AL$2097,30,0)="Yes","6"," ")</f>
        <v xml:space="preserve"> </v>
      </c>
      <c r="M1536" s="20" t="str">
        <f>IF(VLOOKUP(C1536,'Current OBD'!$B$6:$AL$2097,31,0)="Yes","7"," ")</f>
        <v xml:space="preserve"> </v>
      </c>
      <c r="N1536" s="20" t="str">
        <f>IF(VLOOKUP(C1536,'Current OBD'!$B$6:$AL$2097,32,0)="Yes","8"," ")</f>
        <v xml:space="preserve"> </v>
      </c>
      <c r="O1536" s="20" t="str">
        <f>IF(VLOOKUP(C1536,'Current OBD'!$B$6:$AL$2097,33,0)="Yes","9"," ")</f>
        <v xml:space="preserve"> </v>
      </c>
      <c r="P1536" s="20" t="str">
        <f>IF(VLOOKUP(C1536,'Current OBD'!$B$6:$AL$2097,34,0)="Yes","10"," ")</f>
        <v xml:space="preserve"> </v>
      </c>
      <c r="Q1536" s="20" t="str">
        <f>IF(VLOOKUP(C1536,'Current OBD'!$B$6:$AL$2097,35,0)="Yes","11"," ")</f>
        <v xml:space="preserve"> </v>
      </c>
      <c r="R1536" s="20" t="str">
        <f>IF(VLOOKUP(C1536,'Current OBD'!$B$6:$AL$2097,36,0)="Yes","12"," ")</f>
        <v xml:space="preserve"> </v>
      </c>
      <c r="S1536" s="44">
        <v>399</v>
      </c>
      <c r="T1536" s="44">
        <v>0</v>
      </c>
      <c r="U1536" s="44">
        <v>500</v>
      </c>
      <c r="V1536" s="12">
        <f t="shared" ref="V1536:V1549" si="140">S1536/U1536</f>
        <v>0.79800000000000004</v>
      </c>
      <c r="W1536" s="12">
        <f t="shared" ref="W1536:W1549" si="141">T1536/U1536</f>
        <v>0</v>
      </c>
      <c r="X1536" s="12">
        <f t="shared" si="135"/>
        <v>0.79800000000000004</v>
      </c>
    </row>
    <row r="1537" spans="1:24">
      <c r="A1537" s="17" t="str">
        <f>VLOOKUP(C1537,'Current OBD'!$B$6:$K$2098,4,0)</f>
        <v>Pierce</v>
      </c>
      <c r="B1537" s="17" t="str">
        <f>VLOOKUP(C1537,'Current OBD'!$B$6:$K$2098,3,0)</f>
        <v>27-402</v>
      </c>
      <c r="C1537" s="18">
        <v>662031</v>
      </c>
      <c r="D1537" s="8" t="s">
        <v>1671</v>
      </c>
      <c r="E1537" s="20" t="str">
        <f>IF(VLOOKUP(C1537,'Current OBD'!$B$6:$AL$2097,23,0)="Yes","PK"," ")</f>
        <v xml:space="preserve"> </v>
      </c>
      <c r="F1537" s="20" t="str">
        <f>IF(VLOOKUP(C1537,'Current OBD'!$B$6:$AL$2097,24,0)="Yes","K"," ")</f>
        <v>K</v>
      </c>
      <c r="G1537" s="20" t="str">
        <f>IF(VLOOKUP(C1537,'Current OBD'!$B$6:$AL$2097,25,0)="Yes","1"," ")</f>
        <v>1</v>
      </c>
      <c r="H1537" s="20" t="str">
        <f>IF(VLOOKUP(C1537,'Current OBD'!$B$6:$AL$2097,26,0)="Yes","2"," ")</f>
        <v>2</v>
      </c>
      <c r="I1537" s="20" t="str">
        <f>IF(VLOOKUP(C1537,'Current OBD'!$B$6:$AL$2097,27,0)="Yes","3"," ")</f>
        <v>3</v>
      </c>
      <c r="J1537" s="20" t="str">
        <f>IF(VLOOKUP(C1537,'Current OBD'!$B$6:$AL$2097,28,0)="Yes","4"," ")</f>
        <v>4</v>
      </c>
      <c r="K1537" s="20" t="str">
        <f>IF(VLOOKUP(C1537,'Current OBD'!$B$6:$AL$2097,29,0)="Yes","5"," ")</f>
        <v>5</v>
      </c>
      <c r="L1537" s="20" t="str">
        <f>IF(VLOOKUP(C1537,'Current OBD'!$B$6:$AL$2097,30,0)="Yes","6"," ")</f>
        <v xml:space="preserve"> </v>
      </c>
      <c r="M1537" s="20" t="str">
        <f>IF(VLOOKUP(C1537,'Current OBD'!$B$6:$AL$2097,31,0)="Yes","7"," ")</f>
        <v xml:space="preserve"> </v>
      </c>
      <c r="N1537" s="20" t="str">
        <f>IF(VLOOKUP(C1537,'Current OBD'!$B$6:$AL$2097,32,0)="Yes","8"," ")</f>
        <v xml:space="preserve"> </v>
      </c>
      <c r="O1537" s="20" t="str">
        <f>IF(VLOOKUP(C1537,'Current OBD'!$B$6:$AL$2097,33,0)="Yes","9"," ")</f>
        <v xml:space="preserve"> </v>
      </c>
      <c r="P1537" s="20" t="str">
        <f>IF(VLOOKUP(C1537,'Current OBD'!$B$6:$AL$2097,34,0)="Yes","10"," ")</f>
        <v xml:space="preserve"> </v>
      </c>
      <c r="Q1537" s="20" t="str">
        <f>IF(VLOOKUP(C1537,'Current OBD'!$B$6:$AL$2097,35,0)="Yes","11"," ")</f>
        <v xml:space="preserve"> </v>
      </c>
      <c r="R1537" s="20" t="str">
        <f>IF(VLOOKUP(C1537,'Current OBD'!$B$6:$AL$2097,36,0)="Yes","12"," ")</f>
        <v xml:space="preserve"> </v>
      </c>
      <c r="S1537" s="44">
        <v>241</v>
      </c>
      <c r="T1537" s="44">
        <v>0</v>
      </c>
      <c r="U1537" s="44">
        <v>353</v>
      </c>
      <c r="V1537" s="12">
        <f t="shared" si="140"/>
        <v>0.68271954674220958</v>
      </c>
      <c r="W1537" s="12">
        <f t="shared" si="141"/>
        <v>0</v>
      </c>
      <c r="X1537" s="12">
        <f t="shared" ref="X1537:X1600" si="142">(S1537+T1537)/U1537</f>
        <v>0.68271954674220958</v>
      </c>
    </row>
    <row r="1538" spans="1:24">
      <c r="A1538" s="17" t="str">
        <f>VLOOKUP(C1538,'Current OBD'!$B$6:$K$2098,4,0)</f>
        <v>Pierce</v>
      </c>
      <c r="B1538" s="17" t="str">
        <f>VLOOKUP(C1538,'Current OBD'!$B$6:$K$2098,3,0)</f>
        <v>27-402</v>
      </c>
      <c r="C1538" s="18">
        <v>663368</v>
      </c>
      <c r="D1538" s="8" t="s">
        <v>1673</v>
      </c>
      <c r="E1538" s="20" t="str">
        <f>IF(VLOOKUP(C1538,'Current OBD'!$B$6:$AL$2097,23,0)="Yes","PK"," ")</f>
        <v xml:space="preserve"> </v>
      </c>
      <c r="F1538" s="20" t="str">
        <f>IF(VLOOKUP(C1538,'Current OBD'!$B$6:$AL$2097,24,0)="Yes","K"," ")</f>
        <v>K</v>
      </c>
      <c r="G1538" s="20" t="str">
        <f>IF(VLOOKUP(C1538,'Current OBD'!$B$6:$AL$2097,25,0)="Yes","1"," ")</f>
        <v>1</v>
      </c>
      <c r="H1538" s="20" t="str">
        <f>IF(VLOOKUP(C1538,'Current OBD'!$B$6:$AL$2097,26,0)="Yes","2"," ")</f>
        <v>2</v>
      </c>
      <c r="I1538" s="20" t="str">
        <f>IF(VLOOKUP(C1538,'Current OBD'!$B$6:$AL$2097,27,0)="Yes","3"," ")</f>
        <v>3</v>
      </c>
      <c r="J1538" s="20" t="str">
        <f>IF(VLOOKUP(C1538,'Current OBD'!$B$6:$AL$2097,28,0)="Yes","4"," ")</f>
        <v>4</v>
      </c>
      <c r="K1538" s="20" t="str">
        <f>IF(VLOOKUP(C1538,'Current OBD'!$B$6:$AL$2097,29,0)="Yes","5"," ")</f>
        <v>5</v>
      </c>
      <c r="L1538" s="20" t="str">
        <f>IF(VLOOKUP(C1538,'Current OBD'!$B$6:$AL$2097,30,0)="Yes","6"," ")</f>
        <v xml:space="preserve"> </v>
      </c>
      <c r="M1538" s="20" t="str">
        <f>IF(VLOOKUP(C1538,'Current OBD'!$B$6:$AL$2097,31,0)="Yes","7"," ")</f>
        <v xml:space="preserve"> </v>
      </c>
      <c r="N1538" s="20" t="str">
        <f>IF(VLOOKUP(C1538,'Current OBD'!$B$6:$AL$2097,32,0)="Yes","8"," ")</f>
        <v xml:space="preserve"> </v>
      </c>
      <c r="O1538" s="20" t="str">
        <f>IF(VLOOKUP(C1538,'Current OBD'!$B$6:$AL$2097,33,0)="Yes","9"," ")</f>
        <v xml:space="preserve"> </v>
      </c>
      <c r="P1538" s="20" t="str">
        <f>IF(VLOOKUP(C1538,'Current OBD'!$B$6:$AL$2097,34,0)="Yes","10"," ")</f>
        <v xml:space="preserve"> </v>
      </c>
      <c r="Q1538" s="20" t="str">
        <f>IF(VLOOKUP(C1538,'Current OBD'!$B$6:$AL$2097,35,0)="Yes","11"," ")</f>
        <v xml:space="preserve"> </v>
      </c>
      <c r="R1538" s="20" t="str">
        <f>IF(VLOOKUP(C1538,'Current OBD'!$B$6:$AL$2097,36,0)="Yes","12"," ")</f>
        <v xml:space="preserve"> </v>
      </c>
      <c r="S1538" s="44">
        <v>350</v>
      </c>
      <c r="T1538" s="44">
        <v>0</v>
      </c>
      <c r="U1538" s="44">
        <v>350</v>
      </c>
      <c r="V1538" s="12">
        <f t="shared" si="140"/>
        <v>1</v>
      </c>
      <c r="W1538" s="12">
        <f t="shared" si="141"/>
        <v>0</v>
      </c>
      <c r="X1538" s="12">
        <f t="shared" si="142"/>
        <v>1</v>
      </c>
    </row>
    <row r="1539" spans="1:24">
      <c r="A1539" s="17" t="str">
        <f>VLOOKUP(C1539,'Current OBD'!$B$6:$K$2098,4,0)</f>
        <v>Pierce</v>
      </c>
      <c r="B1539" s="17" t="str">
        <f>VLOOKUP(C1539,'Current OBD'!$B$6:$K$2098,3,0)</f>
        <v>27-402</v>
      </c>
      <c r="C1539" s="18">
        <v>662033</v>
      </c>
      <c r="D1539" s="8" t="s">
        <v>1675</v>
      </c>
      <c r="E1539" s="20" t="str">
        <f>IF(VLOOKUP(C1539,'Current OBD'!$B$6:$AL$2097,23,0)="Yes","PK"," ")</f>
        <v xml:space="preserve"> </v>
      </c>
      <c r="F1539" s="20" t="str">
        <f>IF(VLOOKUP(C1539,'Current OBD'!$B$6:$AL$2097,24,0)="Yes","K"," ")</f>
        <v>K</v>
      </c>
      <c r="G1539" s="20" t="str">
        <f>IF(VLOOKUP(C1539,'Current OBD'!$B$6:$AL$2097,25,0)="Yes","1"," ")</f>
        <v>1</v>
      </c>
      <c r="H1539" s="20" t="str">
        <f>IF(VLOOKUP(C1539,'Current OBD'!$B$6:$AL$2097,26,0)="Yes","2"," ")</f>
        <v>2</v>
      </c>
      <c r="I1539" s="20" t="str">
        <f>IF(VLOOKUP(C1539,'Current OBD'!$B$6:$AL$2097,27,0)="Yes","3"," ")</f>
        <v>3</v>
      </c>
      <c r="J1539" s="20" t="str">
        <f>IF(VLOOKUP(C1539,'Current OBD'!$B$6:$AL$2097,28,0)="Yes","4"," ")</f>
        <v>4</v>
      </c>
      <c r="K1539" s="20" t="str">
        <f>IF(VLOOKUP(C1539,'Current OBD'!$B$6:$AL$2097,29,0)="Yes","5"," ")</f>
        <v>5</v>
      </c>
      <c r="L1539" s="20" t="str">
        <f>IF(VLOOKUP(C1539,'Current OBD'!$B$6:$AL$2097,30,0)="Yes","6"," ")</f>
        <v xml:space="preserve"> </v>
      </c>
      <c r="M1539" s="20" t="str">
        <f>IF(VLOOKUP(C1539,'Current OBD'!$B$6:$AL$2097,31,0)="Yes","7"," ")</f>
        <v xml:space="preserve"> </v>
      </c>
      <c r="N1539" s="20" t="str">
        <f>IF(VLOOKUP(C1539,'Current OBD'!$B$6:$AL$2097,32,0)="Yes","8"," ")</f>
        <v xml:space="preserve"> </v>
      </c>
      <c r="O1539" s="20" t="str">
        <f>IF(VLOOKUP(C1539,'Current OBD'!$B$6:$AL$2097,33,0)="Yes","9"," ")</f>
        <v xml:space="preserve"> </v>
      </c>
      <c r="P1539" s="20" t="str">
        <f>IF(VLOOKUP(C1539,'Current OBD'!$B$6:$AL$2097,34,0)="Yes","10"," ")</f>
        <v xml:space="preserve"> </v>
      </c>
      <c r="Q1539" s="20" t="str">
        <f>IF(VLOOKUP(C1539,'Current OBD'!$B$6:$AL$2097,35,0)="Yes","11"," ")</f>
        <v xml:space="preserve"> </v>
      </c>
      <c r="R1539" s="20" t="str">
        <f>IF(VLOOKUP(C1539,'Current OBD'!$B$6:$AL$2097,36,0)="Yes","12"," ")</f>
        <v xml:space="preserve"> </v>
      </c>
      <c r="S1539" s="44">
        <v>313</v>
      </c>
      <c r="T1539" s="44">
        <v>0</v>
      </c>
      <c r="U1539" s="44">
        <v>502</v>
      </c>
      <c r="V1539" s="12">
        <f t="shared" si="140"/>
        <v>0.62350597609561753</v>
      </c>
      <c r="W1539" s="12">
        <f t="shared" si="141"/>
        <v>0</v>
      </c>
      <c r="X1539" s="12">
        <f t="shared" si="142"/>
        <v>0.62350597609561753</v>
      </c>
    </row>
    <row r="1540" spans="1:24">
      <c r="A1540" s="17" t="str">
        <f>VLOOKUP(C1540,'Current OBD'!$B$6:$K$2098,4,0)</f>
        <v>Pierce</v>
      </c>
      <c r="B1540" s="17" t="str">
        <f>VLOOKUP(C1540,'Current OBD'!$B$6:$K$2098,3,0)</f>
        <v>27-402</v>
      </c>
      <c r="C1540" s="18">
        <v>662460</v>
      </c>
      <c r="D1540" s="8" t="s">
        <v>1677</v>
      </c>
      <c r="E1540" s="20" t="str">
        <f>IF(VLOOKUP(C1540,'Current OBD'!$B$6:$AL$2097,23,0)="Yes","PK"," ")</f>
        <v>PK</v>
      </c>
      <c r="F1540" s="20" t="str">
        <f>IF(VLOOKUP(C1540,'Current OBD'!$B$6:$AL$2097,24,0)="Yes","K"," ")</f>
        <v xml:space="preserve"> </v>
      </c>
      <c r="G1540" s="20" t="str">
        <f>IF(VLOOKUP(C1540,'Current OBD'!$B$6:$AL$2097,25,0)="Yes","1"," ")</f>
        <v xml:space="preserve"> </v>
      </c>
      <c r="H1540" s="20" t="str">
        <f>IF(VLOOKUP(C1540,'Current OBD'!$B$6:$AL$2097,26,0)="Yes","2"," ")</f>
        <v xml:space="preserve"> </v>
      </c>
      <c r="I1540" s="20" t="str">
        <f>IF(VLOOKUP(C1540,'Current OBD'!$B$6:$AL$2097,27,0)="Yes","3"," ")</f>
        <v xml:space="preserve"> </v>
      </c>
      <c r="J1540" s="20" t="str">
        <f>IF(VLOOKUP(C1540,'Current OBD'!$B$6:$AL$2097,28,0)="Yes","4"," ")</f>
        <v xml:space="preserve"> </v>
      </c>
      <c r="K1540" s="20" t="str">
        <f>IF(VLOOKUP(C1540,'Current OBD'!$B$6:$AL$2097,29,0)="Yes","5"," ")</f>
        <v xml:space="preserve"> </v>
      </c>
      <c r="L1540" s="20" t="str">
        <f>IF(VLOOKUP(C1540,'Current OBD'!$B$6:$AL$2097,30,0)="Yes","6"," ")</f>
        <v xml:space="preserve"> </v>
      </c>
      <c r="M1540" s="20" t="str">
        <f>IF(VLOOKUP(C1540,'Current OBD'!$B$6:$AL$2097,31,0)="Yes","7"," ")</f>
        <v xml:space="preserve"> </v>
      </c>
      <c r="N1540" s="20" t="str">
        <f>IF(VLOOKUP(C1540,'Current OBD'!$B$6:$AL$2097,32,0)="Yes","8"," ")</f>
        <v xml:space="preserve"> </v>
      </c>
      <c r="O1540" s="20" t="str">
        <f>IF(VLOOKUP(C1540,'Current OBD'!$B$6:$AL$2097,33,0)="Yes","9"," ")</f>
        <v xml:space="preserve"> </v>
      </c>
      <c r="P1540" s="20" t="str">
        <f>IF(VLOOKUP(C1540,'Current OBD'!$B$6:$AL$2097,34,0)="Yes","10"," ")</f>
        <v xml:space="preserve"> </v>
      </c>
      <c r="Q1540" s="20" t="str">
        <f>IF(VLOOKUP(C1540,'Current OBD'!$B$6:$AL$2097,35,0)="Yes","11"," ")</f>
        <v xml:space="preserve"> </v>
      </c>
      <c r="R1540" s="20" t="str">
        <f>IF(VLOOKUP(C1540,'Current OBD'!$B$6:$AL$2097,36,0)="Yes","12"," ")</f>
        <v xml:space="preserve"> </v>
      </c>
      <c r="S1540" s="44">
        <v>228</v>
      </c>
      <c r="T1540" s="44">
        <v>0</v>
      </c>
      <c r="U1540" s="44">
        <v>245</v>
      </c>
      <c r="V1540" s="12">
        <f t="shared" si="140"/>
        <v>0.93061224489795913</v>
      </c>
      <c r="W1540" s="12">
        <f t="shared" si="141"/>
        <v>0</v>
      </c>
      <c r="X1540" s="12">
        <f t="shared" si="142"/>
        <v>0.93061224489795913</v>
      </c>
    </row>
    <row r="1541" spans="1:24">
      <c r="A1541" s="17" t="str">
        <f>VLOOKUP(C1541,'Current OBD'!$B$6:$K$2098,4,0)</f>
        <v>Pierce</v>
      </c>
      <c r="B1541" s="17" t="str">
        <f>VLOOKUP(C1541,'Current OBD'!$B$6:$K$2098,3,0)</f>
        <v>27-402</v>
      </c>
      <c r="C1541" s="18">
        <v>663753</v>
      </c>
      <c r="D1541" s="8" t="s">
        <v>1679</v>
      </c>
      <c r="E1541" s="20" t="str">
        <f>IF(VLOOKUP(C1541,'Current OBD'!$B$6:$AL$2097,23,0)="Yes","PK"," ")</f>
        <v xml:space="preserve"> </v>
      </c>
      <c r="F1541" s="20" t="str">
        <f>IF(VLOOKUP(C1541,'Current OBD'!$B$6:$AL$2097,24,0)="Yes","K"," ")</f>
        <v>K</v>
      </c>
      <c r="G1541" s="20" t="str">
        <f>IF(VLOOKUP(C1541,'Current OBD'!$B$6:$AL$2097,25,0)="Yes","1"," ")</f>
        <v>1</v>
      </c>
      <c r="H1541" s="20" t="str">
        <f>IF(VLOOKUP(C1541,'Current OBD'!$B$6:$AL$2097,26,0)="Yes","2"," ")</f>
        <v>2</v>
      </c>
      <c r="I1541" s="20" t="str">
        <f>IF(VLOOKUP(C1541,'Current OBD'!$B$6:$AL$2097,27,0)="Yes","3"," ")</f>
        <v>3</v>
      </c>
      <c r="J1541" s="20" t="str">
        <f>IF(VLOOKUP(C1541,'Current OBD'!$B$6:$AL$2097,28,0)="Yes","4"," ")</f>
        <v>4</v>
      </c>
      <c r="K1541" s="20" t="str">
        <f>IF(VLOOKUP(C1541,'Current OBD'!$B$6:$AL$2097,29,0)="Yes","5"," ")</f>
        <v>5</v>
      </c>
      <c r="L1541" s="20" t="str">
        <f>IF(VLOOKUP(C1541,'Current OBD'!$B$6:$AL$2097,30,0)="Yes","6"," ")</f>
        <v xml:space="preserve"> </v>
      </c>
      <c r="M1541" s="20" t="str">
        <f>IF(VLOOKUP(C1541,'Current OBD'!$B$6:$AL$2097,31,0)="Yes","7"," ")</f>
        <v xml:space="preserve"> </v>
      </c>
      <c r="N1541" s="20" t="str">
        <f>IF(VLOOKUP(C1541,'Current OBD'!$B$6:$AL$2097,32,0)="Yes","8"," ")</f>
        <v xml:space="preserve"> </v>
      </c>
      <c r="O1541" s="20" t="str">
        <f>IF(VLOOKUP(C1541,'Current OBD'!$B$6:$AL$2097,33,0)="Yes","9"," ")</f>
        <v xml:space="preserve"> </v>
      </c>
      <c r="P1541" s="20" t="str">
        <f>IF(VLOOKUP(C1541,'Current OBD'!$B$6:$AL$2097,34,0)="Yes","10"," ")</f>
        <v xml:space="preserve"> </v>
      </c>
      <c r="Q1541" s="20" t="str">
        <f>IF(VLOOKUP(C1541,'Current OBD'!$B$6:$AL$2097,35,0)="Yes","11"," ")</f>
        <v xml:space="preserve"> </v>
      </c>
      <c r="R1541" s="20" t="str">
        <f>IF(VLOOKUP(C1541,'Current OBD'!$B$6:$AL$2097,36,0)="Yes","12"," ")</f>
        <v xml:space="preserve"> </v>
      </c>
      <c r="S1541" s="44">
        <v>309</v>
      </c>
      <c r="T1541" s="44">
        <v>0</v>
      </c>
      <c r="U1541" s="44">
        <v>332</v>
      </c>
      <c r="V1541" s="12">
        <f t="shared" si="140"/>
        <v>0.93072289156626509</v>
      </c>
      <c r="W1541" s="12">
        <f t="shared" si="141"/>
        <v>0</v>
      </c>
      <c r="X1541" s="12">
        <f t="shared" si="142"/>
        <v>0.93072289156626509</v>
      </c>
    </row>
    <row r="1542" spans="1:24">
      <c r="A1542" s="17" t="str">
        <f>VLOOKUP(C1542,'Current OBD'!$B$6:$K$2098,4,0)</f>
        <v>Pierce</v>
      </c>
      <c r="B1542" s="17" t="str">
        <f>VLOOKUP(C1542,'Current OBD'!$B$6:$K$2098,3,0)</f>
        <v>27-402</v>
      </c>
      <c r="C1542" s="18">
        <v>665254</v>
      </c>
      <c r="D1542" s="8" t="s">
        <v>1681</v>
      </c>
      <c r="E1542" s="20" t="str">
        <f>IF(VLOOKUP(C1542,'Current OBD'!$B$6:$AL$2097,23,0)="Yes","PK"," ")</f>
        <v xml:space="preserve"> </v>
      </c>
      <c r="F1542" s="20" t="str">
        <f>IF(VLOOKUP(C1542,'Current OBD'!$B$6:$AL$2097,24,0)="Yes","K"," ")</f>
        <v xml:space="preserve"> </v>
      </c>
      <c r="G1542" s="20" t="str">
        <f>IF(VLOOKUP(C1542,'Current OBD'!$B$6:$AL$2097,25,0)="Yes","1"," ")</f>
        <v xml:space="preserve"> </v>
      </c>
      <c r="H1542" s="20" t="str">
        <f>IF(VLOOKUP(C1542,'Current OBD'!$B$6:$AL$2097,26,0)="Yes","2"," ")</f>
        <v xml:space="preserve"> </v>
      </c>
      <c r="I1542" s="20" t="str">
        <f>IF(VLOOKUP(C1542,'Current OBD'!$B$6:$AL$2097,27,0)="Yes","3"," ")</f>
        <v xml:space="preserve"> </v>
      </c>
      <c r="J1542" s="20" t="str">
        <f>IF(VLOOKUP(C1542,'Current OBD'!$B$6:$AL$2097,28,0)="Yes","4"," ")</f>
        <v xml:space="preserve"> </v>
      </c>
      <c r="K1542" s="20" t="str">
        <f>IF(VLOOKUP(C1542,'Current OBD'!$B$6:$AL$2097,29,0)="Yes","5"," ")</f>
        <v xml:space="preserve"> </v>
      </c>
      <c r="L1542" s="20" t="str">
        <f>IF(VLOOKUP(C1542,'Current OBD'!$B$6:$AL$2097,30,0)="Yes","6"," ")</f>
        <v xml:space="preserve"> </v>
      </c>
      <c r="M1542" s="20" t="str">
        <f>IF(VLOOKUP(C1542,'Current OBD'!$B$6:$AL$2097,31,0)="Yes","7"," ")</f>
        <v xml:space="preserve"> </v>
      </c>
      <c r="N1542" s="20" t="str">
        <f>IF(VLOOKUP(C1542,'Current OBD'!$B$6:$AL$2097,32,0)="Yes","8"," ")</f>
        <v xml:space="preserve"> </v>
      </c>
      <c r="O1542" s="20" t="str">
        <f>IF(VLOOKUP(C1542,'Current OBD'!$B$6:$AL$2097,33,0)="Yes","9"," ")</f>
        <v>9</v>
      </c>
      <c r="P1542" s="20" t="str">
        <f>IF(VLOOKUP(C1542,'Current OBD'!$B$6:$AL$2097,34,0)="Yes","10"," ")</f>
        <v>10</v>
      </c>
      <c r="Q1542" s="20" t="str">
        <f>IF(VLOOKUP(C1542,'Current OBD'!$B$6:$AL$2097,35,0)="Yes","11"," ")</f>
        <v>11</v>
      </c>
      <c r="R1542" s="20" t="str">
        <f>IF(VLOOKUP(C1542,'Current OBD'!$B$6:$AL$2097,36,0)="Yes","12"," ")</f>
        <v>12</v>
      </c>
      <c r="S1542" s="44">
        <v>750</v>
      </c>
      <c r="T1542" s="44">
        <v>0</v>
      </c>
      <c r="U1542" s="44">
        <v>1108</v>
      </c>
      <c r="V1542" s="12">
        <f t="shared" si="140"/>
        <v>0.67689530685920574</v>
      </c>
      <c r="W1542" s="12">
        <f t="shared" si="141"/>
        <v>0</v>
      </c>
      <c r="X1542" s="12">
        <f t="shared" si="142"/>
        <v>0.67689530685920574</v>
      </c>
    </row>
    <row r="1543" spans="1:24">
      <c r="A1543" s="17" t="str">
        <f>VLOOKUP(C1543,'Current OBD'!$B$6:$K$2098,4,0)</f>
        <v>Pierce</v>
      </c>
      <c r="B1543" s="17" t="str">
        <f>VLOOKUP(C1543,'Current OBD'!$B$6:$K$2098,3,0)</f>
        <v>27-402</v>
      </c>
      <c r="C1543" s="18">
        <v>662041</v>
      </c>
      <c r="D1543" s="8" t="s">
        <v>1683</v>
      </c>
      <c r="E1543" s="20" t="str">
        <f>IF(VLOOKUP(C1543,'Current OBD'!$B$6:$AL$2097,23,0)="Yes","PK"," ")</f>
        <v xml:space="preserve"> </v>
      </c>
      <c r="F1543" s="20" t="str">
        <f>IF(VLOOKUP(C1543,'Current OBD'!$B$6:$AL$2097,24,0)="Yes","K"," ")</f>
        <v xml:space="preserve"> </v>
      </c>
      <c r="G1543" s="20" t="str">
        <f>IF(VLOOKUP(C1543,'Current OBD'!$B$6:$AL$2097,25,0)="Yes","1"," ")</f>
        <v xml:space="preserve"> </v>
      </c>
      <c r="H1543" s="20" t="str">
        <f>IF(VLOOKUP(C1543,'Current OBD'!$B$6:$AL$2097,26,0)="Yes","2"," ")</f>
        <v xml:space="preserve"> </v>
      </c>
      <c r="I1543" s="20" t="str">
        <f>IF(VLOOKUP(C1543,'Current OBD'!$B$6:$AL$2097,27,0)="Yes","3"," ")</f>
        <v xml:space="preserve"> </v>
      </c>
      <c r="J1543" s="20" t="str">
        <f>IF(VLOOKUP(C1543,'Current OBD'!$B$6:$AL$2097,28,0)="Yes","4"," ")</f>
        <v xml:space="preserve"> </v>
      </c>
      <c r="K1543" s="20" t="str">
        <f>IF(VLOOKUP(C1543,'Current OBD'!$B$6:$AL$2097,29,0)="Yes","5"," ")</f>
        <v xml:space="preserve"> </v>
      </c>
      <c r="L1543" s="20" t="str">
        <f>IF(VLOOKUP(C1543,'Current OBD'!$B$6:$AL$2097,30,0)="Yes","6"," ")</f>
        <v xml:space="preserve"> </v>
      </c>
      <c r="M1543" s="20" t="str">
        <f>IF(VLOOKUP(C1543,'Current OBD'!$B$6:$AL$2097,31,0)="Yes","7"," ")</f>
        <v xml:space="preserve"> </v>
      </c>
      <c r="N1543" s="20" t="str">
        <f>IF(VLOOKUP(C1543,'Current OBD'!$B$6:$AL$2097,32,0)="Yes","8"," ")</f>
        <v xml:space="preserve"> </v>
      </c>
      <c r="O1543" s="20" t="str">
        <f>IF(VLOOKUP(C1543,'Current OBD'!$B$6:$AL$2097,33,0)="Yes","9"," ")</f>
        <v>9</v>
      </c>
      <c r="P1543" s="20" t="str">
        <f>IF(VLOOKUP(C1543,'Current OBD'!$B$6:$AL$2097,34,0)="Yes","10"," ")</f>
        <v>10</v>
      </c>
      <c r="Q1543" s="20" t="str">
        <f>IF(VLOOKUP(C1543,'Current OBD'!$B$6:$AL$2097,35,0)="Yes","11"," ")</f>
        <v>11</v>
      </c>
      <c r="R1543" s="20" t="str">
        <f>IF(VLOOKUP(C1543,'Current OBD'!$B$6:$AL$2097,36,0)="Yes","12"," ")</f>
        <v>12</v>
      </c>
      <c r="S1543" s="44">
        <v>119</v>
      </c>
      <c r="T1543" s="44">
        <v>0</v>
      </c>
      <c r="U1543" s="44">
        <v>119</v>
      </c>
      <c r="V1543" s="12">
        <f t="shared" si="140"/>
        <v>1</v>
      </c>
      <c r="W1543" s="12">
        <f t="shared" si="141"/>
        <v>0</v>
      </c>
      <c r="X1543" s="12">
        <f t="shared" si="142"/>
        <v>1</v>
      </c>
    </row>
    <row r="1544" spans="1:24">
      <c r="A1544" s="17" t="str">
        <f>VLOOKUP(C1544,'Current OBD'!$B$6:$K$2098,4,0)</f>
        <v>Pierce</v>
      </c>
      <c r="B1544" s="17" t="str">
        <f>VLOOKUP(C1544,'Current OBD'!$B$6:$K$2098,3,0)</f>
        <v>27-402</v>
      </c>
      <c r="C1544" s="18">
        <v>663370</v>
      </c>
      <c r="D1544" s="8" t="s">
        <v>1685</v>
      </c>
      <c r="E1544" s="20" t="str">
        <f>IF(VLOOKUP(C1544,'Current OBD'!$B$6:$AL$2097,23,0)="Yes","PK"," ")</f>
        <v xml:space="preserve"> </v>
      </c>
      <c r="F1544" s="20" t="str">
        <f>IF(VLOOKUP(C1544,'Current OBD'!$B$6:$AL$2097,24,0)="Yes","K"," ")</f>
        <v>K</v>
      </c>
      <c r="G1544" s="20" t="str">
        <f>IF(VLOOKUP(C1544,'Current OBD'!$B$6:$AL$2097,25,0)="Yes","1"," ")</f>
        <v>1</v>
      </c>
      <c r="H1544" s="20" t="str">
        <f>IF(VLOOKUP(C1544,'Current OBD'!$B$6:$AL$2097,26,0)="Yes","2"," ")</f>
        <v>2</v>
      </c>
      <c r="I1544" s="20" t="str">
        <f>IF(VLOOKUP(C1544,'Current OBD'!$B$6:$AL$2097,27,0)="Yes","3"," ")</f>
        <v>3</v>
      </c>
      <c r="J1544" s="20" t="str">
        <f>IF(VLOOKUP(C1544,'Current OBD'!$B$6:$AL$2097,28,0)="Yes","4"," ")</f>
        <v>4</v>
      </c>
      <c r="K1544" s="20" t="str">
        <f>IF(VLOOKUP(C1544,'Current OBD'!$B$6:$AL$2097,29,0)="Yes","5"," ")</f>
        <v>5</v>
      </c>
      <c r="L1544" s="20" t="str">
        <f>IF(VLOOKUP(C1544,'Current OBD'!$B$6:$AL$2097,30,0)="Yes","6"," ")</f>
        <v xml:space="preserve"> </v>
      </c>
      <c r="M1544" s="20" t="str">
        <f>IF(VLOOKUP(C1544,'Current OBD'!$B$6:$AL$2097,31,0)="Yes","7"," ")</f>
        <v xml:space="preserve"> </v>
      </c>
      <c r="N1544" s="20" t="str">
        <f>IF(VLOOKUP(C1544,'Current OBD'!$B$6:$AL$2097,32,0)="Yes","8"," ")</f>
        <v xml:space="preserve"> </v>
      </c>
      <c r="O1544" s="20" t="str">
        <f>IF(VLOOKUP(C1544,'Current OBD'!$B$6:$AL$2097,33,0)="Yes","9"," ")</f>
        <v xml:space="preserve"> </v>
      </c>
      <c r="P1544" s="20" t="str">
        <f>IF(VLOOKUP(C1544,'Current OBD'!$B$6:$AL$2097,34,0)="Yes","10"," ")</f>
        <v xml:space="preserve"> </v>
      </c>
      <c r="Q1544" s="20" t="str">
        <f>IF(VLOOKUP(C1544,'Current OBD'!$B$6:$AL$2097,35,0)="Yes","11"," ")</f>
        <v xml:space="preserve"> </v>
      </c>
      <c r="R1544" s="20" t="str">
        <f>IF(VLOOKUP(C1544,'Current OBD'!$B$6:$AL$2097,36,0)="Yes","12"," ")</f>
        <v xml:space="preserve"> </v>
      </c>
      <c r="S1544" s="44">
        <v>403</v>
      </c>
      <c r="T1544" s="44">
        <v>0</v>
      </c>
      <c r="U1544" s="44">
        <v>431</v>
      </c>
      <c r="V1544" s="12">
        <f t="shared" si="140"/>
        <v>0.93503480278422269</v>
      </c>
      <c r="W1544" s="12">
        <f t="shared" si="141"/>
        <v>0</v>
      </c>
      <c r="X1544" s="12">
        <f t="shared" si="142"/>
        <v>0.93503480278422269</v>
      </c>
    </row>
    <row r="1545" spans="1:24">
      <c r="A1545" s="17" t="str">
        <f>VLOOKUP(C1545,'Current OBD'!$B$6:$K$2098,4,0)</f>
        <v>Pierce</v>
      </c>
      <c r="B1545" s="17" t="str">
        <f>VLOOKUP(C1545,'Current OBD'!$B$6:$K$2098,3,0)</f>
        <v>27-402</v>
      </c>
      <c r="C1545" s="18">
        <v>678931</v>
      </c>
      <c r="D1545" s="8" t="s">
        <v>1687</v>
      </c>
      <c r="E1545" s="20" t="str">
        <f>IF(VLOOKUP(C1545,'Current OBD'!$B$6:$AL$2097,23,0)="Yes","PK"," ")</f>
        <v xml:space="preserve"> </v>
      </c>
      <c r="F1545" s="20" t="str">
        <f>IF(VLOOKUP(C1545,'Current OBD'!$B$6:$AL$2097,24,0)="Yes","K"," ")</f>
        <v>K</v>
      </c>
      <c r="G1545" s="20" t="str">
        <f>IF(VLOOKUP(C1545,'Current OBD'!$B$6:$AL$2097,25,0)="Yes","1"," ")</f>
        <v>1</v>
      </c>
      <c r="H1545" s="20" t="str">
        <f>IF(VLOOKUP(C1545,'Current OBD'!$B$6:$AL$2097,26,0)="Yes","2"," ")</f>
        <v>2</v>
      </c>
      <c r="I1545" s="20" t="str">
        <f>IF(VLOOKUP(C1545,'Current OBD'!$B$6:$AL$2097,27,0)="Yes","3"," ")</f>
        <v>3</v>
      </c>
      <c r="J1545" s="20" t="str">
        <f>IF(VLOOKUP(C1545,'Current OBD'!$B$6:$AL$2097,28,0)="Yes","4"," ")</f>
        <v>4</v>
      </c>
      <c r="K1545" s="20" t="str">
        <f>IF(VLOOKUP(C1545,'Current OBD'!$B$6:$AL$2097,29,0)="Yes","5"," ")</f>
        <v>5</v>
      </c>
      <c r="L1545" s="20" t="str">
        <f>IF(VLOOKUP(C1545,'Current OBD'!$B$6:$AL$2097,30,0)="Yes","6"," ")</f>
        <v xml:space="preserve"> </v>
      </c>
      <c r="M1545" s="20" t="str">
        <f>IF(VLOOKUP(C1545,'Current OBD'!$B$6:$AL$2097,31,0)="Yes","7"," ")</f>
        <v xml:space="preserve"> </v>
      </c>
      <c r="N1545" s="20" t="str">
        <f>IF(VLOOKUP(C1545,'Current OBD'!$B$6:$AL$2097,32,0)="Yes","8"," ")</f>
        <v xml:space="preserve"> </v>
      </c>
      <c r="O1545" s="20" t="str">
        <f>IF(VLOOKUP(C1545,'Current OBD'!$B$6:$AL$2097,33,0)="Yes","9"," ")</f>
        <v xml:space="preserve"> </v>
      </c>
      <c r="P1545" s="20" t="str">
        <f>IF(VLOOKUP(C1545,'Current OBD'!$B$6:$AL$2097,34,0)="Yes","10"," ")</f>
        <v xml:space="preserve"> </v>
      </c>
      <c r="Q1545" s="20" t="str">
        <f>IF(VLOOKUP(C1545,'Current OBD'!$B$6:$AL$2097,35,0)="Yes","11"," ")</f>
        <v xml:space="preserve"> </v>
      </c>
      <c r="R1545" s="20" t="str">
        <f>IF(VLOOKUP(C1545,'Current OBD'!$B$6:$AL$2097,36,0)="Yes","12"," ")</f>
        <v xml:space="preserve"> </v>
      </c>
      <c r="S1545" s="44">
        <v>351</v>
      </c>
      <c r="T1545" s="44">
        <v>0</v>
      </c>
      <c r="U1545" s="44">
        <v>378</v>
      </c>
      <c r="V1545" s="12">
        <f t="shared" si="140"/>
        <v>0.9285714285714286</v>
      </c>
      <c r="W1545" s="12">
        <f t="shared" si="141"/>
        <v>0</v>
      </c>
      <c r="X1545" s="12">
        <f t="shared" si="142"/>
        <v>0.9285714285714286</v>
      </c>
    </row>
    <row r="1546" spans="1:24">
      <c r="A1546" s="17" t="str">
        <f>VLOOKUP(C1546,'Current OBD'!$B$6:$K$2098,4,0)</f>
        <v>Pierce</v>
      </c>
      <c r="B1546" s="17" t="str">
        <f>VLOOKUP(C1546,'Current OBD'!$B$6:$K$2098,3,0)</f>
        <v>27-402</v>
      </c>
      <c r="C1546" s="18">
        <v>663367</v>
      </c>
      <c r="D1546" s="8" t="s">
        <v>1689</v>
      </c>
      <c r="E1546" s="20" t="str">
        <f>IF(VLOOKUP(C1546,'Current OBD'!$B$6:$AL$2097,23,0)="Yes","PK"," ")</f>
        <v xml:space="preserve"> </v>
      </c>
      <c r="F1546" s="20" t="str">
        <f>IF(VLOOKUP(C1546,'Current OBD'!$B$6:$AL$2097,24,0)="Yes","K"," ")</f>
        <v>K</v>
      </c>
      <c r="G1546" s="20" t="str">
        <f>IF(VLOOKUP(C1546,'Current OBD'!$B$6:$AL$2097,25,0)="Yes","1"," ")</f>
        <v>1</v>
      </c>
      <c r="H1546" s="20" t="str">
        <f>IF(VLOOKUP(C1546,'Current OBD'!$B$6:$AL$2097,26,0)="Yes","2"," ")</f>
        <v>2</v>
      </c>
      <c r="I1546" s="20" t="str">
        <f>IF(VLOOKUP(C1546,'Current OBD'!$B$6:$AL$2097,27,0)="Yes","3"," ")</f>
        <v>3</v>
      </c>
      <c r="J1546" s="20" t="str">
        <f>IF(VLOOKUP(C1546,'Current OBD'!$B$6:$AL$2097,28,0)="Yes","4"," ")</f>
        <v>4</v>
      </c>
      <c r="K1546" s="20" t="str">
        <f>IF(VLOOKUP(C1546,'Current OBD'!$B$6:$AL$2097,29,0)="Yes","5"," ")</f>
        <v>5</v>
      </c>
      <c r="L1546" s="20" t="str">
        <f>IF(VLOOKUP(C1546,'Current OBD'!$B$6:$AL$2097,30,0)="Yes","6"," ")</f>
        <v xml:space="preserve"> </v>
      </c>
      <c r="M1546" s="20" t="str">
        <f>IF(VLOOKUP(C1546,'Current OBD'!$B$6:$AL$2097,31,0)="Yes","7"," ")</f>
        <v xml:space="preserve"> </v>
      </c>
      <c r="N1546" s="20" t="str">
        <f>IF(VLOOKUP(C1546,'Current OBD'!$B$6:$AL$2097,32,0)="Yes","8"," ")</f>
        <v xml:space="preserve"> </v>
      </c>
      <c r="O1546" s="20" t="str">
        <f>IF(VLOOKUP(C1546,'Current OBD'!$B$6:$AL$2097,33,0)="Yes","9"," ")</f>
        <v xml:space="preserve"> </v>
      </c>
      <c r="P1546" s="20" t="str">
        <f>IF(VLOOKUP(C1546,'Current OBD'!$B$6:$AL$2097,34,0)="Yes","10"," ")</f>
        <v xml:space="preserve"> </v>
      </c>
      <c r="Q1546" s="20" t="str">
        <f>IF(VLOOKUP(C1546,'Current OBD'!$B$6:$AL$2097,35,0)="Yes","11"," ")</f>
        <v xml:space="preserve"> </v>
      </c>
      <c r="R1546" s="20" t="str">
        <f>IF(VLOOKUP(C1546,'Current OBD'!$B$6:$AL$2097,36,0)="Yes","12"," ")</f>
        <v xml:space="preserve"> </v>
      </c>
      <c r="S1546" s="44">
        <v>415</v>
      </c>
      <c r="T1546" s="44">
        <v>0</v>
      </c>
      <c r="U1546" s="44">
        <v>425</v>
      </c>
      <c r="V1546" s="12">
        <f t="shared" si="140"/>
        <v>0.97647058823529409</v>
      </c>
      <c r="W1546" s="12">
        <f t="shared" si="141"/>
        <v>0</v>
      </c>
      <c r="X1546" s="12">
        <f t="shared" si="142"/>
        <v>0.97647058823529409</v>
      </c>
    </row>
    <row r="1547" spans="1:24">
      <c r="A1547" s="17" t="str">
        <f>VLOOKUP(C1547,'Current OBD'!$B$6:$K$2098,4,0)</f>
        <v>Pierce</v>
      </c>
      <c r="B1547" s="17" t="str">
        <f>VLOOKUP(C1547,'Current OBD'!$B$6:$K$2098,3,0)</f>
        <v>27-402</v>
      </c>
      <c r="C1547" s="18">
        <v>665207</v>
      </c>
      <c r="D1547" s="8" t="s">
        <v>1691</v>
      </c>
      <c r="E1547" s="20" t="str">
        <f>IF(VLOOKUP(C1547,'Current OBD'!$B$6:$AL$2097,23,0)="Yes","PK"," ")</f>
        <v xml:space="preserve"> </v>
      </c>
      <c r="F1547" s="20" t="str">
        <f>IF(VLOOKUP(C1547,'Current OBD'!$B$6:$AL$2097,24,0)="Yes","K"," ")</f>
        <v xml:space="preserve"> </v>
      </c>
      <c r="G1547" s="20" t="str">
        <f>IF(VLOOKUP(C1547,'Current OBD'!$B$6:$AL$2097,25,0)="Yes","1"," ")</f>
        <v xml:space="preserve"> </v>
      </c>
      <c r="H1547" s="20" t="str">
        <f>IF(VLOOKUP(C1547,'Current OBD'!$B$6:$AL$2097,26,0)="Yes","2"," ")</f>
        <v xml:space="preserve"> </v>
      </c>
      <c r="I1547" s="20" t="str">
        <f>IF(VLOOKUP(C1547,'Current OBD'!$B$6:$AL$2097,27,0)="Yes","3"," ")</f>
        <v xml:space="preserve"> </v>
      </c>
      <c r="J1547" s="20" t="str">
        <f>IF(VLOOKUP(C1547,'Current OBD'!$B$6:$AL$2097,28,0)="Yes","4"," ")</f>
        <v xml:space="preserve"> </v>
      </c>
      <c r="K1547" s="20" t="str">
        <f>IF(VLOOKUP(C1547,'Current OBD'!$B$6:$AL$2097,29,0)="Yes","5"," ")</f>
        <v xml:space="preserve"> </v>
      </c>
      <c r="L1547" s="20" t="str">
        <f>IF(VLOOKUP(C1547,'Current OBD'!$B$6:$AL$2097,30,0)="Yes","6"," ")</f>
        <v>6</v>
      </c>
      <c r="M1547" s="20" t="str">
        <f>IF(VLOOKUP(C1547,'Current OBD'!$B$6:$AL$2097,31,0)="Yes","7"," ")</f>
        <v>7</v>
      </c>
      <c r="N1547" s="20" t="str">
        <f>IF(VLOOKUP(C1547,'Current OBD'!$B$6:$AL$2097,32,0)="Yes","8"," ")</f>
        <v>8</v>
      </c>
      <c r="O1547" s="20" t="str">
        <f>IF(VLOOKUP(C1547,'Current OBD'!$B$6:$AL$2097,33,0)="Yes","9"," ")</f>
        <v xml:space="preserve"> </v>
      </c>
      <c r="P1547" s="20" t="str">
        <f>IF(VLOOKUP(C1547,'Current OBD'!$B$6:$AL$2097,34,0)="Yes","10"," ")</f>
        <v xml:space="preserve"> </v>
      </c>
      <c r="Q1547" s="20" t="str">
        <f>IF(VLOOKUP(C1547,'Current OBD'!$B$6:$AL$2097,35,0)="Yes","11"," ")</f>
        <v xml:space="preserve"> </v>
      </c>
      <c r="R1547" s="20" t="str">
        <f>IF(VLOOKUP(C1547,'Current OBD'!$B$6:$AL$2097,36,0)="Yes","12"," ")</f>
        <v xml:space="preserve"> </v>
      </c>
      <c r="S1547" s="44">
        <v>632</v>
      </c>
      <c r="T1547" s="44">
        <v>0</v>
      </c>
      <c r="U1547" s="44">
        <v>830</v>
      </c>
      <c r="V1547" s="12">
        <f t="shared" si="140"/>
        <v>0.76144578313253009</v>
      </c>
      <c r="W1547" s="12">
        <f t="shared" si="141"/>
        <v>0</v>
      </c>
      <c r="X1547" s="12">
        <f t="shared" si="142"/>
        <v>0.76144578313253009</v>
      </c>
    </row>
    <row r="1548" spans="1:24">
      <c r="A1548" s="17" t="str">
        <f>VLOOKUP(C1548,'Current OBD'!$B$6:$K$2098,4,0)</f>
        <v>Pierce</v>
      </c>
      <c r="B1548" s="17" t="str">
        <f>VLOOKUP(C1548,'Current OBD'!$B$6:$K$2098,3,0)</f>
        <v>27-402</v>
      </c>
      <c r="C1548" s="18">
        <v>665206</v>
      </c>
      <c r="D1548" s="8" t="s">
        <v>1693</v>
      </c>
      <c r="E1548" s="20" t="str">
        <f>IF(VLOOKUP(C1548,'Current OBD'!$B$6:$AL$2097,23,0)="Yes","PK"," ")</f>
        <v xml:space="preserve"> </v>
      </c>
      <c r="F1548" s="20" t="str">
        <f>IF(VLOOKUP(C1548,'Current OBD'!$B$6:$AL$2097,24,0)="Yes","K"," ")</f>
        <v xml:space="preserve"> </v>
      </c>
      <c r="G1548" s="20" t="str">
        <f>IF(VLOOKUP(C1548,'Current OBD'!$B$6:$AL$2097,25,0)="Yes","1"," ")</f>
        <v xml:space="preserve"> </v>
      </c>
      <c r="H1548" s="20" t="str">
        <f>IF(VLOOKUP(C1548,'Current OBD'!$B$6:$AL$2097,26,0)="Yes","2"," ")</f>
        <v xml:space="preserve"> </v>
      </c>
      <c r="I1548" s="20" t="str">
        <f>IF(VLOOKUP(C1548,'Current OBD'!$B$6:$AL$2097,27,0)="Yes","3"," ")</f>
        <v xml:space="preserve"> </v>
      </c>
      <c r="J1548" s="20" t="str">
        <f>IF(VLOOKUP(C1548,'Current OBD'!$B$6:$AL$2097,28,0)="Yes","4"," ")</f>
        <v xml:space="preserve"> </v>
      </c>
      <c r="K1548" s="20" t="str">
        <f>IF(VLOOKUP(C1548,'Current OBD'!$B$6:$AL$2097,29,0)="Yes","5"," ")</f>
        <v xml:space="preserve"> </v>
      </c>
      <c r="L1548" s="20" t="str">
        <f>IF(VLOOKUP(C1548,'Current OBD'!$B$6:$AL$2097,30,0)="Yes","6"," ")</f>
        <v>6</v>
      </c>
      <c r="M1548" s="20" t="str">
        <f>IF(VLOOKUP(C1548,'Current OBD'!$B$6:$AL$2097,31,0)="Yes","7"," ")</f>
        <v>7</v>
      </c>
      <c r="N1548" s="20" t="str">
        <f>IF(VLOOKUP(C1548,'Current OBD'!$B$6:$AL$2097,32,0)="Yes","8"," ")</f>
        <v>8</v>
      </c>
      <c r="O1548" s="20" t="str">
        <f>IF(VLOOKUP(C1548,'Current OBD'!$B$6:$AL$2097,33,0)="Yes","9"," ")</f>
        <v xml:space="preserve"> </v>
      </c>
      <c r="P1548" s="20" t="str">
        <f>IF(VLOOKUP(C1548,'Current OBD'!$B$6:$AL$2097,34,0)="Yes","10"," ")</f>
        <v xml:space="preserve"> </v>
      </c>
      <c r="Q1548" s="20" t="str">
        <f>IF(VLOOKUP(C1548,'Current OBD'!$B$6:$AL$2097,35,0)="Yes","11"," ")</f>
        <v xml:space="preserve"> </v>
      </c>
      <c r="R1548" s="20" t="str">
        <f>IF(VLOOKUP(C1548,'Current OBD'!$B$6:$AL$2097,36,0)="Yes","12"," ")</f>
        <v xml:space="preserve"> </v>
      </c>
      <c r="S1548" s="44">
        <v>722</v>
      </c>
      <c r="T1548" s="44">
        <v>0</v>
      </c>
      <c r="U1548" s="44">
        <v>778</v>
      </c>
      <c r="V1548" s="12">
        <f t="shared" si="140"/>
        <v>0.92802056555269918</v>
      </c>
      <c r="W1548" s="12">
        <f t="shared" si="141"/>
        <v>0</v>
      </c>
      <c r="X1548" s="12">
        <f t="shared" si="142"/>
        <v>0.92802056555269918</v>
      </c>
    </row>
    <row r="1549" spans="1:24">
      <c r="A1549" s="17" t="str">
        <f>VLOOKUP(C1549,'Current OBD'!$B$6:$K$2098,4,0)</f>
        <v>Pierce</v>
      </c>
      <c r="B1549" s="17" t="str">
        <f>VLOOKUP(C1549,'Current OBD'!$B$6:$K$2098,3,0)</f>
        <v>27-402</v>
      </c>
      <c r="C1549" s="18">
        <v>663594</v>
      </c>
      <c r="D1549" s="8" t="s">
        <v>1695</v>
      </c>
      <c r="E1549" s="20" t="str">
        <f>IF(VLOOKUP(C1549,'Current OBD'!$B$6:$AL$2097,23,0)="Yes","PK"," ")</f>
        <v xml:space="preserve"> </v>
      </c>
      <c r="F1549" s="20" t="str">
        <f>IF(VLOOKUP(C1549,'Current OBD'!$B$6:$AL$2097,24,0)="Yes","K"," ")</f>
        <v xml:space="preserve"> </v>
      </c>
      <c r="G1549" s="20" t="str">
        <f>IF(VLOOKUP(C1549,'Current OBD'!$B$6:$AL$2097,25,0)="Yes","1"," ")</f>
        <v xml:space="preserve"> </v>
      </c>
      <c r="H1549" s="20" t="str">
        <f>IF(VLOOKUP(C1549,'Current OBD'!$B$6:$AL$2097,26,0)="Yes","2"," ")</f>
        <v xml:space="preserve"> </v>
      </c>
      <c r="I1549" s="20" t="str">
        <f>IF(VLOOKUP(C1549,'Current OBD'!$B$6:$AL$2097,27,0)="Yes","3"," ")</f>
        <v xml:space="preserve"> </v>
      </c>
      <c r="J1549" s="20" t="str">
        <f>IF(VLOOKUP(C1549,'Current OBD'!$B$6:$AL$2097,28,0)="Yes","4"," ")</f>
        <v xml:space="preserve"> </v>
      </c>
      <c r="K1549" s="20" t="str">
        <f>IF(VLOOKUP(C1549,'Current OBD'!$B$6:$AL$2097,29,0)="Yes","5"," ")</f>
        <v xml:space="preserve"> </v>
      </c>
      <c r="L1549" s="20" t="str">
        <f>IF(VLOOKUP(C1549,'Current OBD'!$B$6:$AL$2097,30,0)="Yes","6"," ")</f>
        <v xml:space="preserve"> </v>
      </c>
      <c r="M1549" s="20" t="str">
        <f>IF(VLOOKUP(C1549,'Current OBD'!$B$6:$AL$2097,31,0)="Yes","7"," ")</f>
        <v xml:space="preserve"> </v>
      </c>
      <c r="N1549" s="20" t="str">
        <f>IF(VLOOKUP(C1549,'Current OBD'!$B$6:$AL$2097,32,0)="Yes","8"," ")</f>
        <v xml:space="preserve"> </v>
      </c>
      <c r="O1549" s="20" t="str">
        <f>IF(VLOOKUP(C1549,'Current OBD'!$B$6:$AL$2097,33,0)="Yes","9"," ")</f>
        <v>9</v>
      </c>
      <c r="P1549" s="20" t="str">
        <f>IF(VLOOKUP(C1549,'Current OBD'!$B$6:$AL$2097,34,0)="Yes","10"," ")</f>
        <v>10</v>
      </c>
      <c r="Q1549" s="20" t="str">
        <f>IF(VLOOKUP(C1549,'Current OBD'!$B$6:$AL$2097,35,0)="Yes","11"," ")</f>
        <v>11</v>
      </c>
      <c r="R1549" s="20" t="str">
        <f>IF(VLOOKUP(C1549,'Current OBD'!$B$6:$AL$2097,36,0)="Yes","12"," ")</f>
        <v>12</v>
      </c>
      <c r="S1549" s="44">
        <v>832</v>
      </c>
      <c r="T1549" s="44">
        <v>0</v>
      </c>
      <c r="U1549" s="44">
        <v>1005</v>
      </c>
      <c r="V1549" s="12">
        <f t="shared" si="140"/>
        <v>0.8278606965174129</v>
      </c>
      <c r="W1549" s="12">
        <f t="shared" si="141"/>
        <v>0</v>
      </c>
      <c r="X1549" s="12">
        <f t="shared" si="142"/>
        <v>0.8278606965174129</v>
      </c>
    </row>
    <row r="1550" spans="1:24">
      <c r="A1550" s="26" t="s">
        <v>390</v>
      </c>
      <c r="B1550" s="26" t="s">
        <v>389</v>
      </c>
      <c r="C1550" s="10">
        <v>159241</v>
      </c>
      <c r="D1550" s="13" t="s">
        <v>388</v>
      </c>
      <c r="E1550" s="19"/>
      <c r="F1550" s="19"/>
      <c r="G1550" s="19"/>
      <c r="H1550" s="19"/>
      <c r="I1550" s="19"/>
      <c r="J1550" s="19"/>
      <c r="K1550" s="19"/>
      <c r="L1550" s="19"/>
      <c r="M1550" s="19"/>
      <c r="N1550" s="19"/>
      <c r="O1550" s="19"/>
      <c r="P1550" s="19"/>
      <c r="Q1550" s="19"/>
      <c r="R1550" s="19"/>
      <c r="S1550" s="43">
        <v>11689</v>
      </c>
      <c r="T1550" s="43">
        <v>317</v>
      </c>
      <c r="U1550" s="43">
        <v>20792</v>
      </c>
      <c r="V1550" s="14"/>
      <c r="W1550" s="14"/>
      <c r="X1550" s="14">
        <f t="shared" si="142"/>
        <v>0.57743362831858402</v>
      </c>
    </row>
    <row r="1551" spans="1:24">
      <c r="A1551" s="17" t="str">
        <f>VLOOKUP(C1551,'Current OBD'!$B$6:$K$2098,4,0)</f>
        <v>Pierce</v>
      </c>
      <c r="B1551" s="17" t="str">
        <f>VLOOKUP(C1551,'Current OBD'!$B$6:$K$2098,3,0)</f>
        <v>27-403</v>
      </c>
      <c r="C1551" s="18">
        <v>682321</v>
      </c>
      <c r="D1551" s="8" t="s">
        <v>392</v>
      </c>
      <c r="E1551" s="20" t="str">
        <f>IF(VLOOKUP(C1551,'Current OBD'!$B$6:$AL$2097,23,0)="Yes","PK"," ")</f>
        <v xml:space="preserve"> </v>
      </c>
      <c r="F1551" s="20" t="str">
        <f>IF(VLOOKUP(C1551,'Current OBD'!$B$6:$AL$2097,24,0)="Yes","K"," ")</f>
        <v xml:space="preserve"> </v>
      </c>
      <c r="G1551" s="20" t="str">
        <f>IF(VLOOKUP(C1551,'Current OBD'!$B$6:$AL$2097,25,0)="Yes","1"," ")</f>
        <v xml:space="preserve"> </v>
      </c>
      <c r="H1551" s="20" t="str">
        <f>IF(VLOOKUP(C1551,'Current OBD'!$B$6:$AL$2097,26,0)="Yes","2"," ")</f>
        <v xml:space="preserve"> </v>
      </c>
      <c r="I1551" s="20" t="str">
        <f>IF(VLOOKUP(C1551,'Current OBD'!$B$6:$AL$2097,27,0)="Yes","3"," ")</f>
        <v xml:space="preserve"> </v>
      </c>
      <c r="J1551" s="20" t="str">
        <f>IF(VLOOKUP(C1551,'Current OBD'!$B$6:$AL$2097,28,0)="Yes","4"," ")</f>
        <v xml:space="preserve"> </v>
      </c>
      <c r="K1551" s="20" t="str">
        <f>IF(VLOOKUP(C1551,'Current OBD'!$B$6:$AL$2097,29,0)="Yes","5"," ")</f>
        <v xml:space="preserve"> </v>
      </c>
      <c r="L1551" s="20" t="str">
        <f>IF(VLOOKUP(C1551,'Current OBD'!$B$6:$AL$2097,30,0)="Yes","6"," ")</f>
        <v xml:space="preserve"> </v>
      </c>
      <c r="M1551" s="20" t="str">
        <f>IF(VLOOKUP(C1551,'Current OBD'!$B$6:$AL$2097,31,0)="Yes","7"," ")</f>
        <v xml:space="preserve"> </v>
      </c>
      <c r="N1551" s="20" t="str">
        <f>IF(VLOOKUP(C1551,'Current OBD'!$B$6:$AL$2097,32,0)="Yes","8"," ")</f>
        <v xml:space="preserve"> </v>
      </c>
      <c r="O1551" s="20" t="str">
        <f>IF(VLOOKUP(C1551,'Current OBD'!$B$6:$AL$2097,33,0)="Yes","9"," ")</f>
        <v xml:space="preserve"> </v>
      </c>
      <c r="P1551" s="20" t="str">
        <f>IF(VLOOKUP(C1551,'Current OBD'!$B$6:$AL$2097,34,0)="Yes","10"," ")</f>
        <v>10</v>
      </c>
      <c r="Q1551" s="20" t="str">
        <f>IF(VLOOKUP(C1551,'Current OBD'!$B$6:$AL$2097,35,0)="Yes","11"," ")</f>
        <v>11</v>
      </c>
      <c r="R1551" s="20" t="str">
        <f>IF(VLOOKUP(C1551,'Current OBD'!$B$6:$AL$2097,36,0)="Yes","12"," ")</f>
        <v>12</v>
      </c>
      <c r="S1551" s="44">
        <v>309</v>
      </c>
      <c r="T1551" s="44">
        <v>0</v>
      </c>
      <c r="U1551" s="44">
        <v>409</v>
      </c>
      <c r="V1551" s="12">
        <f t="shared" ref="V1551:V1586" si="143">S1551/U1551</f>
        <v>0.75550122249388751</v>
      </c>
      <c r="W1551" s="12">
        <f t="shared" ref="W1551:W1586" si="144">T1551/U1551</f>
        <v>0</v>
      </c>
      <c r="X1551" s="12">
        <f t="shared" si="142"/>
        <v>0.75550122249388751</v>
      </c>
    </row>
    <row r="1552" spans="1:24">
      <c r="A1552" s="17" t="str">
        <f>VLOOKUP(C1552,'Current OBD'!$B$6:$K$2098,4,0)</f>
        <v>Pierce</v>
      </c>
      <c r="B1552" s="17" t="str">
        <f>VLOOKUP(C1552,'Current OBD'!$B$6:$K$2098,3,0)</f>
        <v>27-403</v>
      </c>
      <c r="C1552" s="18">
        <v>662061</v>
      </c>
      <c r="D1552" s="8" t="s">
        <v>396</v>
      </c>
      <c r="E1552" s="20" t="str">
        <f>IF(VLOOKUP(C1552,'Current OBD'!$B$6:$AL$2097,23,0)="Yes","PK"," ")</f>
        <v xml:space="preserve"> </v>
      </c>
      <c r="F1552" s="20" t="str">
        <f>IF(VLOOKUP(C1552,'Current OBD'!$B$6:$AL$2097,24,0)="Yes","K"," ")</f>
        <v xml:space="preserve"> </v>
      </c>
      <c r="G1552" s="20" t="str">
        <f>IF(VLOOKUP(C1552,'Current OBD'!$B$6:$AL$2097,25,0)="Yes","1"," ")</f>
        <v xml:space="preserve"> </v>
      </c>
      <c r="H1552" s="20" t="str">
        <f>IF(VLOOKUP(C1552,'Current OBD'!$B$6:$AL$2097,26,0)="Yes","2"," ")</f>
        <v xml:space="preserve"> </v>
      </c>
      <c r="I1552" s="20" t="str">
        <f>IF(VLOOKUP(C1552,'Current OBD'!$B$6:$AL$2097,27,0)="Yes","3"," ")</f>
        <v xml:space="preserve"> </v>
      </c>
      <c r="J1552" s="20" t="str">
        <f>IF(VLOOKUP(C1552,'Current OBD'!$B$6:$AL$2097,28,0)="Yes","4"," ")</f>
        <v xml:space="preserve"> </v>
      </c>
      <c r="K1552" s="20" t="str">
        <f>IF(VLOOKUP(C1552,'Current OBD'!$B$6:$AL$2097,29,0)="Yes","5"," ")</f>
        <v xml:space="preserve"> </v>
      </c>
      <c r="L1552" s="20" t="str">
        <f>IF(VLOOKUP(C1552,'Current OBD'!$B$6:$AL$2097,30,0)="Yes","6"," ")</f>
        <v xml:space="preserve"> </v>
      </c>
      <c r="M1552" s="20" t="str">
        <f>IF(VLOOKUP(C1552,'Current OBD'!$B$6:$AL$2097,31,0)="Yes","7"," ")</f>
        <v xml:space="preserve"> </v>
      </c>
      <c r="N1552" s="20" t="str">
        <f>IF(VLOOKUP(C1552,'Current OBD'!$B$6:$AL$2097,32,0)="Yes","8"," ")</f>
        <v xml:space="preserve"> </v>
      </c>
      <c r="O1552" s="20" t="str">
        <f>IF(VLOOKUP(C1552,'Current OBD'!$B$6:$AL$2097,33,0)="Yes","9"," ")</f>
        <v>9</v>
      </c>
      <c r="P1552" s="20" t="str">
        <f>IF(VLOOKUP(C1552,'Current OBD'!$B$6:$AL$2097,34,0)="Yes","10"," ")</f>
        <v>10</v>
      </c>
      <c r="Q1552" s="20" t="str">
        <f>IF(VLOOKUP(C1552,'Current OBD'!$B$6:$AL$2097,35,0)="Yes","11"," ")</f>
        <v>11</v>
      </c>
      <c r="R1552" s="20" t="str">
        <f>IF(VLOOKUP(C1552,'Current OBD'!$B$6:$AL$2097,36,0)="Yes","12"," ")</f>
        <v>12</v>
      </c>
      <c r="S1552" s="44">
        <v>826</v>
      </c>
      <c r="T1552" s="44">
        <v>0</v>
      </c>
      <c r="U1552" s="44">
        <v>1677</v>
      </c>
      <c r="V1552" s="12">
        <f t="shared" si="143"/>
        <v>0.49254621347644606</v>
      </c>
      <c r="W1552" s="12">
        <f t="shared" si="144"/>
        <v>0</v>
      </c>
      <c r="X1552" s="12">
        <f t="shared" si="142"/>
        <v>0.49254621347644606</v>
      </c>
    </row>
    <row r="1553" spans="1:24">
      <c r="A1553" s="17" t="str">
        <f>VLOOKUP(C1553,'Current OBD'!$B$6:$K$2098,4,0)</f>
        <v>Pierce</v>
      </c>
      <c r="B1553" s="17" t="str">
        <f>VLOOKUP(C1553,'Current OBD'!$B$6:$K$2098,3,0)</f>
        <v>27-403</v>
      </c>
      <c r="C1553" s="18">
        <v>686931</v>
      </c>
      <c r="D1553" s="8" t="s">
        <v>398</v>
      </c>
      <c r="E1553" s="20" t="str">
        <f>IF(VLOOKUP(C1553,'Current OBD'!$B$6:$AL$2097,23,0)="Yes","PK"," ")</f>
        <v>PK</v>
      </c>
      <c r="F1553" s="20" t="str">
        <f>IF(VLOOKUP(C1553,'Current OBD'!$B$6:$AL$2097,24,0)="Yes","K"," ")</f>
        <v>K</v>
      </c>
      <c r="G1553" s="20" t="str">
        <f>IF(VLOOKUP(C1553,'Current OBD'!$B$6:$AL$2097,25,0)="Yes","1"," ")</f>
        <v xml:space="preserve"> </v>
      </c>
      <c r="H1553" s="20" t="str">
        <f>IF(VLOOKUP(C1553,'Current OBD'!$B$6:$AL$2097,26,0)="Yes","2"," ")</f>
        <v xml:space="preserve"> </v>
      </c>
      <c r="I1553" s="20" t="str">
        <f>IF(VLOOKUP(C1553,'Current OBD'!$B$6:$AL$2097,27,0)="Yes","3"," ")</f>
        <v xml:space="preserve"> </v>
      </c>
      <c r="J1553" s="20" t="str">
        <f>IF(VLOOKUP(C1553,'Current OBD'!$B$6:$AL$2097,28,0)="Yes","4"," ")</f>
        <v xml:space="preserve"> </v>
      </c>
      <c r="K1553" s="20" t="str">
        <f>IF(VLOOKUP(C1553,'Current OBD'!$B$6:$AL$2097,29,0)="Yes","5"," ")</f>
        <v xml:space="preserve"> </v>
      </c>
      <c r="L1553" s="20" t="str">
        <f>IF(VLOOKUP(C1553,'Current OBD'!$B$6:$AL$2097,30,0)="Yes","6"," ")</f>
        <v xml:space="preserve"> </v>
      </c>
      <c r="M1553" s="20" t="str">
        <f>IF(VLOOKUP(C1553,'Current OBD'!$B$6:$AL$2097,31,0)="Yes","7"," ")</f>
        <v xml:space="preserve"> </v>
      </c>
      <c r="N1553" s="20" t="str">
        <f>IF(VLOOKUP(C1553,'Current OBD'!$B$6:$AL$2097,32,0)="Yes","8"," ")</f>
        <v xml:space="preserve"> </v>
      </c>
      <c r="O1553" s="20" t="str">
        <f>IF(VLOOKUP(C1553,'Current OBD'!$B$6:$AL$2097,33,0)="Yes","9"," ")</f>
        <v xml:space="preserve"> </v>
      </c>
      <c r="P1553" s="20" t="str">
        <f>IF(VLOOKUP(C1553,'Current OBD'!$B$6:$AL$2097,34,0)="Yes","10"," ")</f>
        <v xml:space="preserve"> </v>
      </c>
      <c r="Q1553" s="20" t="str">
        <f>IF(VLOOKUP(C1553,'Current OBD'!$B$6:$AL$2097,35,0)="Yes","11"," ")</f>
        <v xml:space="preserve"> </v>
      </c>
      <c r="R1553" s="20" t="str">
        <f>IF(VLOOKUP(C1553,'Current OBD'!$B$6:$AL$2097,36,0)="Yes","12"," ")</f>
        <v xml:space="preserve"> </v>
      </c>
      <c r="S1553" s="44">
        <v>152</v>
      </c>
      <c r="T1553" s="44">
        <v>0</v>
      </c>
      <c r="U1553" s="44">
        <v>169</v>
      </c>
      <c r="V1553" s="12">
        <f t="shared" si="143"/>
        <v>0.89940828402366868</v>
      </c>
      <c r="W1553" s="12">
        <f t="shared" si="144"/>
        <v>0</v>
      </c>
      <c r="X1553" s="12">
        <f t="shared" si="142"/>
        <v>0.89940828402366868</v>
      </c>
    </row>
    <row r="1554" spans="1:24">
      <c r="A1554" s="17" t="str">
        <f>VLOOKUP(C1554,'Current OBD'!$B$6:$K$2098,4,0)</f>
        <v>Pierce</v>
      </c>
      <c r="B1554" s="17" t="str">
        <f>VLOOKUP(C1554,'Current OBD'!$B$6:$K$2098,3,0)</f>
        <v>27-403</v>
      </c>
      <c r="C1554" s="18">
        <v>665927</v>
      </c>
      <c r="D1554" s="8" t="s">
        <v>400</v>
      </c>
      <c r="E1554" s="20" t="str">
        <f>IF(VLOOKUP(C1554,'Current OBD'!$B$6:$AL$2097,23,0)="Yes","PK"," ")</f>
        <v xml:space="preserve"> </v>
      </c>
      <c r="F1554" s="20" t="str">
        <f>IF(VLOOKUP(C1554,'Current OBD'!$B$6:$AL$2097,24,0)="Yes","K"," ")</f>
        <v xml:space="preserve"> </v>
      </c>
      <c r="G1554" s="20" t="str">
        <f>IF(VLOOKUP(C1554,'Current OBD'!$B$6:$AL$2097,25,0)="Yes","1"," ")</f>
        <v xml:space="preserve"> </v>
      </c>
      <c r="H1554" s="20" t="str">
        <f>IF(VLOOKUP(C1554,'Current OBD'!$B$6:$AL$2097,26,0)="Yes","2"," ")</f>
        <v xml:space="preserve"> </v>
      </c>
      <c r="I1554" s="20" t="str">
        <f>IF(VLOOKUP(C1554,'Current OBD'!$B$6:$AL$2097,27,0)="Yes","3"," ")</f>
        <v xml:space="preserve"> </v>
      </c>
      <c r="J1554" s="20" t="str">
        <f>IF(VLOOKUP(C1554,'Current OBD'!$B$6:$AL$2097,28,0)="Yes","4"," ")</f>
        <v xml:space="preserve"> </v>
      </c>
      <c r="K1554" s="20" t="str">
        <f>IF(VLOOKUP(C1554,'Current OBD'!$B$6:$AL$2097,29,0)="Yes","5"," ")</f>
        <v xml:space="preserve"> </v>
      </c>
      <c r="L1554" s="20" t="str">
        <f>IF(VLOOKUP(C1554,'Current OBD'!$B$6:$AL$2097,30,0)="Yes","6"," ")</f>
        <v>6</v>
      </c>
      <c r="M1554" s="20" t="str">
        <f>IF(VLOOKUP(C1554,'Current OBD'!$B$6:$AL$2097,31,0)="Yes","7"," ")</f>
        <v>7</v>
      </c>
      <c r="N1554" s="20" t="str">
        <f>IF(VLOOKUP(C1554,'Current OBD'!$B$6:$AL$2097,32,0)="Yes","8"," ")</f>
        <v>8</v>
      </c>
      <c r="O1554" s="20" t="str">
        <f>IF(VLOOKUP(C1554,'Current OBD'!$B$6:$AL$2097,33,0)="Yes","9"," ")</f>
        <v xml:space="preserve"> </v>
      </c>
      <c r="P1554" s="20" t="str">
        <f>IF(VLOOKUP(C1554,'Current OBD'!$B$6:$AL$2097,34,0)="Yes","10"," ")</f>
        <v xml:space="preserve"> </v>
      </c>
      <c r="Q1554" s="20" t="str">
        <f>IF(VLOOKUP(C1554,'Current OBD'!$B$6:$AL$2097,35,0)="Yes","11"," ")</f>
        <v xml:space="preserve"> </v>
      </c>
      <c r="R1554" s="20" t="str">
        <f>IF(VLOOKUP(C1554,'Current OBD'!$B$6:$AL$2097,36,0)="Yes","12"," ")</f>
        <v xml:space="preserve"> </v>
      </c>
      <c r="S1554" s="44">
        <v>476</v>
      </c>
      <c r="T1554" s="44">
        <v>0</v>
      </c>
      <c r="U1554" s="44">
        <v>676</v>
      </c>
      <c r="V1554" s="12">
        <f t="shared" si="143"/>
        <v>0.70414201183431957</v>
      </c>
      <c r="W1554" s="12">
        <f t="shared" si="144"/>
        <v>0</v>
      </c>
      <c r="X1554" s="12">
        <f t="shared" si="142"/>
        <v>0.70414201183431957</v>
      </c>
    </row>
    <row r="1555" spans="1:24">
      <c r="A1555" s="17" t="str">
        <f>VLOOKUP(C1555,'Current OBD'!$B$6:$K$2098,4,0)</f>
        <v>Pierce</v>
      </c>
      <c r="B1555" s="17" t="str">
        <f>VLOOKUP(C1555,'Current OBD'!$B$6:$K$2098,3,0)</f>
        <v>27-403</v>
      </c>
      <c r="C1555" s="18">
        <v>662042</v>
      </c>
      <c r="D1555" s="8" t="s">
        <v>402</v>
      </c>
      <c r="E1555" s="20" t="str">
        <f>IF(VLOOKUP(C1555,'Current OBD'!$B$6:$AL$2097,23,0)="Yes","PK"," ")</f>
        <v xml:space="preserve"> </v>
      </c>
      <c r="F1555" s="20" t="str">
        <f>IF(VLOOKUP(C1555,'Current OBD'!$B$6:$AL$2097,24,0)="Yes","K"," ")</f>
        <v>K</v>
      </c>
      <c r="G1555" s="20" t="str">
        <f>IF(VLOOKUP(C1555,'Current OBD'!$B$6:$AL$2097,25,0)="Yes","1"," ")</f>
        <v>1</v>
      </c>
      <c r="H1555" s="20" t="str">
        <f>IF(VLOOKUP(C1555,'Current OBD'!$B$6:$AL$2097,26,0)="Yes","2"," ")</f>
        <v>2</v>
      </c>
      <c r="I1555" s="20" t="str">
        <f>IF(VLOOKUP(C1555,'Current OBD'!$B$6:$AL$2097,27,0)="Yes","3"," ")</f>
        <v>3</v>
      </c>
      <c r="J1555" s="20" t="str">
        <f>IF(VLOOKUP(C1555,'Current OBD'!$B$6:$AL$2097,28,0)="Yes","4"," ")</f>
        <v>4</v>
      </c>
      <c r="K1555" s="20" t="str">
        <f>IF(VLOOKUP(C1555,'Current OBD'!$B$6:$AL$2097,29,0)="Yes","5"," ")</f>
        <v>5</v>
      </c>
      <c r="L1555" s="20" t="str">
        <f>IF(VLOOKUP(C1555,'Current OBD'!$B$6:$AL$2097,30,0)="Yes","6"," ")</f>
        <v xml:space="preserve"> </v>
      </c>
      <c r="M1555" s="20" t="str">
        <f>IF(VLOOKUP(C1555,'Current OBD'!$B$6:$AL$2097,31,0)="Yes","7"," ")</f>
        <v xml:space="preserve"> </v>
      </c>
      <c r="N1555" s="20" t="str">
        <f>IF(VLOOKUP(C1555,'Current OBD'!$B$6:$AL$2097,32,0)="Yes","8"," ")</f>
        <v xml:space="preserve"> </v>
      </c>
      <c r="O1555" s="20" t="str">
        <f>IF(VLOOKUP(C1555,'Current OBD'!$B$6:$AL$2097,33,0)="Yes","9"," ")</f>
        <v xml:space="preserve"> </v>
      </c>
      <c r="P1555" s="20" t="str">
        <f>IF(VLOOKUP(C1555,'Current OBD'!$B$6:$AL$2097,34,0)="Yes","10"," ")</f>
        <v xml:space="preserve"> </v>
      </c>
      <c r="Q1555" s="20" t="str">
        <f>IF(VLOOKUP(C1555,'Current OBD'!$B$6:$AL$2097,35,0)="Yes","11"," ")</f>
        <v xml:space="preserve"> </v>
      </c>
      <c r="R1555" s="20" t="str">
        <f>IF(VLOOKUP(C1555,'Current OBD'!$B$6:$AL$2097,36,0)="Yes","12"," ")</f>
        <v xml:space="preserve"> </v>
      </c>
      <c r="S1555" s="44">
        <v>389</v>
      </c>
      <c r="T1555" s="44">
        <v>0</v>
      </c>
      <c r="U1555" s="44">
        <v>511</v>
      </c>
      <c r="V1555" s="12">
        <f t="shared" si="143"/>
        <v>0.76125244618395305</v>
      </c>
      <c r="W1555" s="12">
        <f t="shared" si="144"/>
        <v>0</v>
      </c>
      <c r="X1555" s="12">
        <f t="shared" si="142"/>
        <v>0.76125244618395305</v>
      </c>
    </row>
    <row r="1556" spans="1:24">
      <c r="A1556" s="17" t="str">
        <f>VLOOKUP(C1556,'Current OBD'!$B$6:$K$2098,4,0)</f>
        <v>Pierce</v>
      </c>
      <c r="B1556" s="17" t="str">
        <f>VLOOKUP(C1556,'Current OBD'!$B$6:$K$2098,3,0)</f>
        <v>27-403</v>
      </c>
      <c r="C1556" s="18">
        <v>662058</v>
      </c>
      <c r="D1556" s="8" t="s">
        <v>404</v>
      </c>
      <c r="E1556" s="20" t="str">
        <f>IF(VLOOKUP(C1556,'Current OBD'!$B$6:$AL$2097,23,0)="Yes","PK"," ")</f>
        <v xml:space="preserve"> </v>
      </c>
      <c r="F1556" s="20" t="str">
        <f>IF(VLOOKUP(C1556,'Current OBD'!$B$6:$AL$2097,24,0)="Yes","K"," ")</f>
        <v xml:space="preserve"> </v>
      </c>
      <c r="G1556" s="20" t="str">
        <f>IF(VLOOKUP(C1556,'Current OBD'!$B$6:$AL$2097,25,0)="Yes","1"," ")</f>
        <v xml:space="preserve"> </v>
      </c>
      <c r="H1556" s="20" t="str">
        <f>IF(VLOOKUP(C1556,'Current OBD'!$B$6:$AL$2097,26,0)="Yes","2"," ")</f>
        <v xml:space="preserve"> </v>
      </c>
      <c r="I1556" s="20" t="str">
        <f>IF(VLOOKUP(C1556,'Current OBD'!$B$6:$AL$2097,27,0)="Yes","3"," ")</f>
        <v xml:space="preserve"> </v>
      </c>
      <c r="J1556" s="20" t="str">
        <f>IF(VLOOKUP(C1556,'Current OBD'!$B$6:$AL$2097,28,0)="Yes","4"," ")</f>
        <v xml:space="preserve"> </v>
      </c>
      <c r="K1556" s="20" t="str">
        <f>IF(VLOOKUP(C1556,'Current OBD'!$B$6:$AL$2097,29,0)="Yes","5"," ")</f>
        <v xml:space="preserve"> </v>
      </c>
      <c r="L1556" s="20" t="str">
        <f>IF(VLOOKUP(C1556,'Current OBD'!$B$6:$AL$2097,30,0)="Yes","6"," ")</f>
        <v>6</v>
      </c>
      <c r="M1556" s="20" t="str">
        <f>IF(VLOOKUP(C1556,'Current OBD'!$B$6:$AL$2097,31,0)="Yes","7"," ")</f>
        <v>7</v>
      </c>
      <c r="N1556" s="20" t="str">
        <f>IF(VLOOKUP(C1556,'Current OBD'!$B$6:$AL$2097,32,0)="Yes","8"," ")</f>
        <v>8</v>
      </c>
      <c r="O1556" s="20" t="str">
        <f>IF(VLOOKUP(C1556,'Current OBD'!$B$6:$AL$2097,33,0)="Yes","9"," ")</f>
        <v xml:space="preserve"> </v>
      </c>
      <c r="P1556" s="20" t="str">
        <f>IF(VLOOKUP(C1556,'Current OBD'!$B$6:$AL$2097,34,0)="Yes","10"," ")</f>
        <v xml:space="preserve"> </v>
      </c>
      <c r="Q1556" s="20" t="str">
        <f>IF(VLOOKUP(C1556,'Current OBD'!$B$6:$AL$2097,35,0)="Yes","11"," ")</f>
        <v xml:space="preserve"> </v>
      </c>
      <c r="R1556" s="20" t="str">
        <f>IF(VLOOKUP(C1556,'Current OBD'!$B$6:$AL$2097,36,0)="Yes","12"," ")</f>
        <v xml:space="preserve"> </v>
      </c>
      <c r="S1556" s="44">
        <v>468</v>
      </c>
      <c r="T1556" s="44">
        <v>0</v>
      </c>
      <c r="U1556" s="44">
        <v>712</v>
      </c>
      <c r="V1556" s="12">
        <f t="shared" si="143"/>
        <v>0.65730337078651691</v>
      </c>
      <c r="W1556" s="12">
        <f t="shared" si="144"/>
        <v>0</v>
      </c>
      <c r="X1556" s="12">
        <f t="shared" si="142"/>
        <v>0.65730337078651691</v>
      </c>
    </row>
    <row r="1557" spans="1:24">
      <c r="A1557" s="17" t="str">
        <f>VLOOKUP(C1557,'Current OBD'!$B$6:$K$2098,4,0)</f>
        <v>Pierce</v>
      </c>
      <c r="B1557" s="17" t="str">
        <f>VLOOKUP(C1557,'Current OBD'!$B$6:$K$2098,3,0)</f>
        <v>27-403</v>
      </c>
      <c r="C1557" s="18">
        <v>662043</v>
      </c>
      <c r="D1557" s="8" t="s">
        <v>406</v>
      </c>
      <c r="E1557" s="20" t="str">
        <f>IF(VLOOKUP(C1557,'Current OBD'!$B$6:$AL$2097,23,0)="Yes","PK"," ")</f>
        <v xml:space="preserve"> </v>
      </c>
      <c r="F1557" s="20" t="str">
        <f>IF(VLOOKUP(C1557,'Current OBD'!$B$6:$AL$2097,24,0)="Yes","K"," ")</f>
        <v>K</v>
      </c>
      <c r="G1557" s="20" t="str">
        <f>IF(VLOOKUP(C1557,'Current OBD'!$B$6:$AL$2097,25,0)="Yes","1"," ")</f>
        <v>1</v>
      </c>
      <c r="H1557" s="20" t="str">
        <f>IF(VLOOKUP(C1557,'Current OBD'!$B$6:$AL$2097,26,0)="Yes","2"," ")</f>
        <v>2</v>
      </c>
      <c r="I1557" s="20" t="str">
        <f>IF(VLOOKUP(C1557,'Current OBD'!$B$6:$AL$2097,27,0)="Yes","3"," ")</f>
        <v>3</v>
      </c>
      <c r="J1557" s="20" t="str">
        <f>IF(VLOOKUP(C1557,'Current OBD'!$B$6:$AL$2097,28,0)="Yes","4"," ")</f>
        <v>4</v>
      </c>
      <c r="K1557" s="20" t="str">
        <f>IF(VLOOKUP(C1557,'Current OBD'!$B$6:$AL$2097,29,0)="Yes","5"," ")</f>
        <v>5</v>
      </c>
      <c r="L1557" s="20" t="str">
        <f>IF(VLOOKUP(C1557,'Current OBD'!$B$6:$AL$2097,30,0)="Yes","6"," ")</f>
        <v xml:space="preserve"> </v>
      </c>
      <c r="M1557" s="20" t="str">
        <f>IF(VLOOKUP(C1557,'Current OBD'!$B$6:$AL$2097,31,0)="Yes","7"," ")</f>
        <v xml:space="preserve"> </v>
      </c>
      <c r="N1557" s="20" t="str">
        <f>IF(VLOOKUP(C1557,'Current OBD'!$B$6:$AL$2097,32,0)="Yes","8"," ")</f>
        <v xml:space="preserve"> </v>
      </c>
      <c r="O1557" s="20" t="str">
        <f>IF(VLOOKUP(C1557,'Current OBD'!$B$6:$AL$2097,33,0)="Yes","9"," ")</f>
        <v xml:space="preserve"> </v>
      </c>
      <c r="P1557" s="20" t="str">
        <f>IF(VLOOKUP(C1557,'Current OBD'!$B$6:$AL$2097,34,0)="Yes","10"," ")</f>
        <v xml:space="preserve"> </v>
      </c>
      <c r="Q1557" s="20" t="str">
        <f>IF(VLOOKUP(C1557,'Current OBD'!$B$6:$AL$2097,35,0)="Yes","11"," ")</f>
        <v xml:space="preserve"> </v>
      </c>
      <c r="R1557" s="20" t="str">
        <f>IF(VLOOKUP(C1557,'Current OBD'!$B$6:$AL$2097,36,0)="Yes","12"," ")</f>
        <v xml:space="preserve"> </v>
      </c>
      <c r="S1557" s="44">
        <v>404</v>
      </c>
      <c r="T1557" s="44">
        <v>0</v>
      </c>
      <c r="U1557" s="44">
        <v>565</v>
      </c>
      <c r="V1557" s="12">
        <f t="shared" si="143"/>
        <v>0.71504424778761067</v>
      </c>
      <c r="W1557" s="12">
        <f t="shared" si="144"/>
        <v>0</v>
      </c>
      <c r="X1557" s="12">
        <f t="shared" si="142"/>
        <v>0.71504424778761067</v>
      </c>
    </row>
    <row r="1558" spans="1:24">
      <c r="A1558" s="17" t="str">
        <f>VLOOKUP(C1558,'Current OBD'!$B$6:$K$2098,4,0)</f>
        <v>Pierce</v>
      </c>
      <c r="B1558" s="17" t="str">
        <f>VLOOKUP(C1558,'Current OBD'!$B$6:$K$2098,3,0)</f>
        <v>27-403</v>
      </c>
      <c r="C1558" s="18">
        <v>662063</v>
      </c>
      <c r="D1558" s="8" t="s">
        <v>410</v>
      </c>
      <c r="E1558" s="20" t="str">
        <f>IF(VLOOKUP(C1558,'Current OBD'!$B$6:$AL$2097,23,0)="Yes","PK"," ")</f>
        <v xml:space="preserve"> </v>
      </c>
      <c r="F1558" s="20" t="str">
        <f>IF(VLOOKUP(C1558,'Current OBD'!$B$6:$AL$2097,24,0)="Yes","K"," ")</f>
        <v xml:space="preserve"> </v>
      </c>
      <c r="G1558" s="20" t="str">
        <f>IF(VLOOKUP(C1558,'Current OBD'!$B$6:$AL$2097,25,0)="Yes","1"," ")</f>
        <v xml:space="preserve"> </v>
      </c>
      <c r="H1558" s="20" t="str">
        <f>IF(VLOOKUP(C1558,'Current OBD'!$B$6:$AL$2097,26,0)="Yes","2"," ")</f>
        <v xml:space="preserve"> </v>
      </c>
      <c r="I1558" s="20" t="str">
        <f>IF(VLOOKUP(C1558,'Current OBD'!$B$6:$AL$2097,27,0)="Yes","3"," ")</f>
        <v xml:space="preserve"> </v>
      </c>
      <c r="J1558" s="20" t="str">
        <f>IF(VLOOKUP(C1558,'Current OBD'!$B$6:$AL$2097,28,0)="Yes","4"," ")</f>
        <v xml:space="preserve"> </v>
      </c>
      <c r="K1558" s="20" t="str">
        <f>IF(VLOOKUP(C1558,'Current OBD'!$B$6:$AL$2097,29,0)="Yes","5"," ")</f>
        <v xml:space="preserve"> </v>
      </c>
      <c r="L1558" s="20" t="str">
        <f>IF(VLOOKUP(C1558,'Current OBD'!$B$6:$AL$2097,30,0)="Yes","6"," ")</f>
        <v>6</v>
      </c>
      <c r="M1558" s="20" t="str">
        <f>IF(VLOOKUP(C1558,'Current OBD'!$B$6:$AL$2097,31,0)="Yes","7"," ")</f>
        <v>7</v>
      </c>
      <c r="N1558" s="20" t="str">
        <f>IF(VLOOKUP(C1558,'Current OBD'!$B$6:$AL$2097,32,0)="Yes","8"," ")</f>
        <v>8</v>
      </c>
      <c r="O1558" s="20" t="str">
        <f>IF(VLOOKUP(C1558,'Current OBD'!$B$6:$AL$2097,33,0)="Yes","9"," ")</f>
        <v>9</v>
      </c>
      <c r="P1558" s="20" t="str">
        <f>IF(VLOOKUP(C1558,'Current OBD'!$B$6:$AL$2097,34,0)="Yes","10"," ")</f>
        <v>10</v>
      </c>
      <c r="Q1558" s="20" t="str">
        <f>IF(VLOOKUP(C1558,'Current OBD'!$B$6:$AL$2097,35,0)="Yes","11"," ")</f>
        <v>11</v>
      </c>
      <c r="R1558" s="20" t="str">
        <f>IF(VLOOKUP(C1558,'Current OBD'!$B$6:$AL$2097,36,0)="Yes","12"," ")</f>
        <v>12</v>
      </c>
      <c r="S1558" s="44">
        <v>277</v>
      </c>
      <c r="T1558" s="44">
        <v>0</v>
      </c>
      <c r="U1558" s="44">
        <v>362</v>
      </c>
      <c r="V1558" s="12">
        <f t="shared" si="143"/>
        <v>0.76519337016574585</v>
      </c>
      <c r="W1558" s="12">
        <f t="shared" si="144"/>
        <v>0</v>
      </c>
      <c r="X1558" s="12">
        <f t="shared" si="142"/>
        <v>0.76519337016574585</v>
      </c>
    </row>
    <row r="1559" spans="1:24">
      <c r="A1559" s="17" t="str">
        <f>VLOOKUP(C1559,'Current OBD'!$B$6:$K$2098,4,0)</f>
        <v>Pierce</v>
      </c>
      <c r="B1559" s="17" t="str">
        <f>VLOOKUP(C1559,'Current OBD'!$B$6:$K$2098,3,0)</f>
        <v>27-403</v>
      </c>
      <c r="C1559" s="18">
        <v>663355</v>
      </c>
      <c r="D1559" s="8" t="s">
        <v>412</v>
      </c>
      <c r="E1559" s="20" t="str">
        <f>IF(VLOOKUP(C1559,'Current OBD'!$B$6:$AL$2097,23,0)="Yes","PK"," ")</f>
        <v>PK</v>
      </c>
      <c r="F1559" s="20" t="str">
        <f>IF(VLOOKUP(C1559,'Current OBD'!$B$6:$AL$2097,24,0)="Yes","K"," ")</f>
        <v>K</v>
      </c>
      <c r="G1559" s="20" t="str">
        <f>IF(VLOOKUP(C1559,'Current OBD'!$B$6:$AL$2097,25,0)="Yes","1"," ")</f>
        <v>1</v>
      </c>
      <c r="H1559" s="20" t="str">
        <f>IF(VLOOKUP(C1559,'Current OBD'!$B$6:$AL$2097,26,0)="Yes","2"," ")</f>
        <v>2</v>
      </c>
      <c r="I1559" s="20" t="str">
        <f>IF(VLOOKUP(C1559,'Current OBD'!$B$6:$AL$2097,27,0)="Yes","3"," ")</f>
        <v>3</v>
      </c>
      <c r="J1559" s="20" t="str">
        <f>IF(VLOOKUP(C1559,'Current OBD'!$B$6:$AL$2097,28,0)="Yes","4"," ")</f>
        <v>4</v>
      </c>
      <c r="K1559" s="20" t="str">
        <f>IF(VLOOKUP(C1559,'Current OBD'!$B$6:$AL$2097,29,0)="Yes","5"," ")</f>
        <v>5</v>
      </c>
      <c r="L1559" s="20" t="str">
        <f>IF(VLOOKUP(C1559,'Current OBD'!$B$6:$AL$2097,30,0)="Yes","6"," ")</f>
        <v xml:space="preserve"> </v>
      </c>
      <c r="M1559" s="20" t="str">
        <f>IF(VLOOKUP(C1559,'Current OBD'!$B$6:$AL$2097,31,0)="Yes","7"," ")</f>
        <v xml:space="preserve"> </v>
      </c>
      <c r="N1559" s="20" t="str">
        <f>IF(VLOOKUP(C1559,'Current OBD'!$B$6:$AL$2097,32,0)="Yes","8"," ")</f>
        <v xml:space="preserve"> </v>
      </c>
      <c r="O1559" s="20" t="str">
        <f>IF(VLOOKUP(C1559,'Current OBD'!$B$6:$AL$2097,33,0)="Yes","9"," ")</f>
        <v xml:space="preserve"> </v>
      </c>
      <c r="P1559" s="20" t="str">
        <f>IF(VLOOKUP(C1559,'Current OBD'!$B$6:$AL$2097,34,0)="Yes","10"," ")</f>
        <v xml:space="preserve"> </v>
      </c>
      <c r="Q1559" s="20" t="str">
        <f>IF(VLOOKUP(C1559,'Current OBD'!$B$6:$AL$2097,35,0)="Yes","11"," ")</f>
        <v xml:space="preserve"> </v>
      </c>
      <c r="R1559" s="20" t="str">
        <f>IF(VLOOKUP(C1559,'Current OBD'!$B$6:$AL$2097,36,0)="Yes","12"," ")</f>
        <v xml:space="preserve"> </v>
      </c>
      <c r="S1559" s="44">
        <v>462</v>
      </c>
      <c r="T1559" s="44">
        <v>0</v>
      </c>
      <c r="U1559" s="44">
        <v>654</v>
      </c>
      <c r="V1559" s="12">
        <f t="shared" si="143"/>
        <v>0.70642201834862384</v>
      </c>
      <c r="W1559" s="12">
        <f t="shared" si="144"/>
        <v>0</v>
      </c>
      <c r="X1559" s="12">
        <f t="shared" si="142"/>
        <v>0.70642201834862384</v>
      </c>
    </row>
    <row r="1560" spans="1:24">
      <c r="A1560" s="17" t="str">
        <f>VLOOKUP(C1560,'Current OBD'!$B$6:$K$2098,4,0)</f>
        <v>Pierce</v>
      </c>
      <c r="B1560" s="17" t="str">
        <f>VLOOKUP(C1560,'Current OBD'!$B$6:$K$2098,3,0)</f>
        <v>27-403</v>
      </c>
      <c r="C1560" s="18">
        <v>662044</v>
      </c>
      <c r="D1560" s="8" t="s">
        <v>416</v>
      </c>
      <c r="E1560" s="20" t="str">
        <f>IF(VLOOKUP(C1560,'Current OBD'!$B$6:$AL$2097,23,0)="Yes","PK"," ")</f>
        <v xml:space="preserve"> </v>
      </c>
      <c r="F1560" s="20" t="str">
        <f>IF(VLOOKUP(C1560,'Current OBD'!$B$6:$AL$2097,24,0)="Yes","K"," ")</f>
        <v>K</v>
      </c>
      <c r="G1560" s="20" t="str">
        <f>IF(VLOOKUP(C1560,'Current OBD'!$B$6:$AL$2097,25,0)="Yes","1"," ")</f>
        <v>1</v>
      </c>
      <c r="H1560" s="20" t="str">
        <f>IF(VLOOKUP(C1560,'Current OBD'!$B$6:$AL$2097,26,0)="Yes","2"," ")</f>
        <v>2</v>
      </c>
      <c r="I1560" s="20" t="str">
        <f>IF(VLOOKUP(C1560,'Current OBD'!$B$6:$AL$2097,27,0)="Yes","3"," ")</f>
        <v>3</v>
      </c>
      <c r="J1560" s="20" t="str">
        <f>IF(VLOOKUP(C1560,'Current OBD'!$B$6:$AL$2097,28,0)="Yes","4"," ")</f>
        <v>4</v>
      </c>
      <c r="K1560" s="20" t="str">
        <f>IF(VLOOKUP(C1560,'Current OBD'!$B$6:$AL$2097,29,0)="Yes","5"," ")</f>
        <v>5</v>
      </c>
      <c r="L1560" s="20" t="str">
        <f>IF(VLOOKUP(C1560,'Current OBD'!$B$6:$AL$2097,30,0)="Yes","6"," ")</f>
        <v xml:space="preserve"> </v>
      </c>
      <c r="M1560" s="20" t="str">
        <f>IF(VLOOKUP(C1560,'Current OBD'!$B$6:$AL$2097,31,0)="Yes","7"," ")</f>
        <v xml:space="preserve"> </v>
      </c>
      <c r="N1560" s="20" t="str">
        <f>IF(VLOOKUP(C1560,'Current OBD'!$B$6:$AL$2097,32,0)="Yes","8"," ")</f>
        <v xml:space="preserve"> </v>
      </c>
      <c r="O1560" s="20" t="str">
        <f>IF(VLOOKUP(C1560,'Current OBD'!$B$6:$AL$2097,33,0)="Yes","9"," ")</f>
        <v xml:space="preserve"> </v>
      </c>
      <c r="P1560" s="20" t="str">
        <f>IF(VLOOKUP(C1560,'Current OBD'!$B$6:$AL$2097,34,0)="Yes","10"," ")</f>
        <v xml:space="preserve"> </v>
      </c>
      <c r="Q1560" s="20" t="str">
        <f>IF(VLOOKUP(C1560,'Current OBD'!$B$6:$AL$2097,35,0)="Yes","11"," ")</f>
        <v xml:space="preserve"> </v>
      </c>
      <c r="R1560" s="20" t="str">
        <f>IF(VLOOKUP(C1560,'Current OBD'!$B$6:$AL$2097,36,0)="Yes","12"," ")</f>
        <v xml:space="preserve"> </v>
      </c>
      <c r="S1560" s="44">
        <v>383</v>
      </c>
      <c r="T1560" s="44">
        <v>0</v>
      </c>
      <c r="U1560" s="44">
        <v>638</v>
      </c>
      <c r="V1560" s="12">
        <f t="shared" si="143"/>
        <v>0.60031347962382442</v>
      </c>
      <c r="W1560" s="12">
        <f t="shared" si="144"/>
        <v>0</v>
      </c>
      <c r="X1560" s="12">
        <f t="shared" si="142"/>
        <v>0.60031347962382442</v>
      </c>
    </row>
    <row r="1561" spans="1:24">
      <c r="A1561" s="17" t="str">
        <f>VLOOKUP(C1561,'Current OBD'!$B$6:$K$2098,4,0)</f>
        <v>Pierce</v>
      </c>
      <c r="B1561" s="17" t="str">
        <f>VLOOKUP(C1561,'Current OBD'!$B$6:$K$2098,3,0)</f>
        <v>27-403</v>
      </c>
      <c r="C1561" s="18">
        <v>662792</v>
      </c>
      <c r="D1561" s="8" t="s">
        <v>419</v>
      </c>
      <c r="E1561" s="20" t="str">
        <f>IF(VLOOKUP(C1561,'Current OBD'!$B$6:$AL$2097,23,0)="Yes","PK"," ")</f>
        <v xml:space="preserve"> </v>
      </c>
      <c r="F1561" s="20" t="str">
        <f>IF(VLOOKUP(C1561,'Current OBD'!$B$6:$AL$2097,24,0)="Yes","K"," ")</f>
        <v xml:space="preserve"> </v>
      </c>
      <c r="G1561" s="20" t="str">
        <f>IF(VLOOKUP(C1561,'Current OBD'!$B$6:$AL$2097,25,0)="Yes","1"," ")</f>
        <v xml:space="preserve"> </v>
      </c>
      <c r="H1561" s="20" t="str">
        <f>IF(VLOOKUP(C1561,'Current OBD'!$B$6:$AL$2097,26,0)="Yes","2"," ")</f>
        <v xml:space="preserve"> </v>
      </c>
      <c r="I1561" s="20" t="str">
        <f>IF(VLOOKUP(C1561,'Current OBD'!$B$6:$AL$2097,27,0)="Yes","3"," ")</f>
        <v xml:space="preserve"> </v>
      </c>
      <c r="J1561" s="20" t="str">
        <f>IF(VLOOKUP(C1561,'Current OBD'!$B$6:$AL$2097,28,0)="Yes","4"," ")</f>
        <v xml:space="preserve"> </v>
      </c>
      <c r="K1561" s="20" t="str">
        <f>IF(VLOOKUP(C1561,'Current OBD'!$B$6:$AL$2097,29,0)="Yes","5"," ")</f>
        <v xml:space="preserve"> </v>
      </c>
      <c r="L1561" s="20" t="str">
        <f>IF(VLOOKUP(C1561,'Current OBD'!$B$6:$AL$2097,30,0)="Yes","6"," ")</f>
        <v>6</v>
      </c>
      <c r="M1561" s="20" t="str">
        <f>IF(VLOOKUP(C1561,'Current OBD'!$B$6:$AL$2097,31,0)="Yes","7"," ")</f>
        <v>7</v>
      </c>
      <c r="N1561" s="20" t="str">
        <f>IF(VLOOKUP(C1561,'Current OBD'!$B$6:$AL$2097,32,0)="Yes","8"," ")</f>
        <v>8</v>
      </c>
      <c r="O1561" s="20" t="str">
        <f>IF(VLOOKUP(C1561,'Current OBD'!$B$6:$AL$2097,33,0)="Yes","9"," ")</f>
        <v xml:space="preserve"> </v>
      </c>
      <c r="P1561" s="20" t="str">
        <f>IF(VLOOKUP(C1561,'Current OBD'!$B$6:$AL$2097,34,0)="Yes","10"," ")</f>
        <v xml:space="preserve"> </v>
      </c>
      <c r="Q1561" s="20" t="str">
        <f>IF(VLOOKUP(C1561,'Current OBD'!$B$6:$AL$2097,35,0)="Yes","11"," ")</f>
        <v xml:space="preserve"> </v>
      </c>
      <c r="R1561" s="20" t="str">
        <f>IF(VLOOKUP(C1561,'Current OBD'!$B$6:$AL$2097,36,0)="Yes","12"," ")</f>
        <v xml:space="preserve"> </v>
      </c>
      <c r="S1561" s="44">
        <v>349</v>
      </c>
      <c r="T1561" s="44">
        <v>0</v>
      </c>
      <c r="U1561" s="44">
        <v>606</v>
      </c>
      <c r="V1561" s="12">
        <f t="shared" si="143"/>
        <v>0.57590759075907594</v>
      </c>
      <c r="W1561" s="12">
        <f t="shared" si="144"/>
        <v>0</v>
      </c>
      <c r="X1561" s="12">
        <f t="shared" si="142"/>
        <v>0.57590759075907594</v>
      </c>
    </row>
    <row r="1562" spans="1:24">
      <c r="A1562" s="17" t="str">
        <f>VLOOKUP(C1562,'Current OBD'!$B$6:$K$2098,4,0)</f>
        <v>Pierce</v>
      </c>
      <c r="B1562" s="17" t="str">
        <f>VLOOKUP(C1562,'Current OBD'!$B$6:$K$2098,3,0)</f>
        <v>27-403</v>
      </c>
      <c r="C1562" s="18">
        <v>664431</v>
      </c>
      <c r="D1562" s="8" t="s">
        <v>421</v>
      </c>
      <c r="E1562" s="20" t="str">
        <f>IF(VLOOKUP(C1562,'Current OBD'!$B$6:$AL$2097,23,0)="Yes","PK"," ")</f>
        <v>PK</v>
      </c>
      <c r="F1562" s="20" t="str">
        <f>IF(VLOOKUP(C1562,'Current OBD'!$B$6:$AL$2097,24,0)="Yes","K"," ")</f>
        <v xml:space="preserve"> </v>
      </c>
      <c r="G1562" s="20" t="str">
        <f>IF(VLOOKUP(C1562,'Current OBD'!$B$6:$AL$2097,25,0)="Yes","1"," ")</f>
        <v xml:space="preserve"> </v>
      </c>
      <c r="H1562" s="20" t="str">
        <f>IF(VLOOKUP(C1562,'Current OBD'!$B$6:$AL$2097,26,0)="Yes","2"," ")</f>
        <v xml:space="preserve"> </v>
      </c>
      <c r="I1562" s="20" t="str">
        <f>IF(VLOOKUP(C1562,'Current OBD'!$B$6:$AL$2097,27,0)="Yes","3"," ")</f>
        <v xml:space="preserve"> </v>
      </c>
      <c r="J1562" s="20" t="str">
        <f>IF(VLOOKUP(C1562,'Current OBD'!$B$6:$AL$2097,28,0)="Yes","4"," ")</f>
        <v xml:space="preserve"> </v>
      </c>
      <c r="K1562" s="20" t="str">
        <f>IF(VLOOKUP(C1562,'Current OBD'!$B$6:$AL$2097,29,0)="Yes","5"," ")</f>
        <v xml:space="preserve"> </v>
      </c>
      <c r="L1562" s="20" t="str">
        <f>IF(VLOOKUP(C1562,'Current OBD'!$B$6:$AL$2097,30,0)="Yes","6"," ")</f>
        <v xml:space="preserve"> </v>
      </c>
      <c r="M1562" s="20" t="str">
        <f>IF(VLOOKUP(C1562,'Current OBD'!$B$6:$AL$2097,31,0)="Yes","7"," ")</f>
        <v xml:space="preserve"> </v>
      </c>
      <c r="N1562" s="20" t="str">
        <f>IF(VLOOKUP(C1562,'Current OBD'!$B$6:$AL$2097,32,0)="Yes","8"," ")</f>
        <v xml:space="preserve"> </v>
      </c>
      <c r="O1562" s="20" t="str">
        <f>IF(VLOOKUP(C1562,'Current OBD'!$B$6:$AL$2097,33,0)="Yes","9"," ")</f>
        <v xml:space="preserve"> </v>
      </c>
      <c r="P1562" s="20" t="str">
        <f>IF(VLOOKUP(C1562,'Current OBD'!$B$6:$AL$2097,34,0)="Yes","10"," ")</f>
        <v xml:space="preserve"> </v>
      </c>
      <c r="Q1562" s="20" t="str">
        <f>IF(VLOOKUP(C1562,'Current OBD'!$B$6:$AL$2097,35,0)="Yes","11"," ")</f>
        <v xml:space="preserve"> </v>
      </c>
      <c r="R1562" s="20" t="str">
        <f>IF(VLOOKUP(C1562,'Current OBD'!$B$6:$AL$2097,36,0)="Yes","12"," ")</f>
        <v xml:space="preserve"> </v>
      </c>
      <c r="S1562" s="44">
        <v>38</v>
      </c>
      <c r="T1562" s="44">
        <v>0</v>
      </c>
      <c r="U1562" s="44">
        <v>38</v>
      </c>
      <c r="V1562" s="12">
        <f t="shared" si="143"/>
        <v>1</v>
      </c>
      <c r="W1562" s="12">
        <f t="shared" si="144"/>
        <v>0</v>
      </c>
      <c r="X1562" s="12">
        <f t="shared" si="142"/>
        <v>1</v>
      </c>
    </row>
    <row r="1563" spans="1:24">
      <c r="A1563" s="17" t="str">
        <f>VLOOKUP(C1563,'Current OBD'!$B$6:$K$2098,4,0)</f>
        <v>Pierce</v>
      </c>
      <c r="B1563" s="17" t="str">
        <f>VLOOKUP(C1563,'Current OBD'!$B$6:$K$2098,3,0)</f>
        <v>27-403</v>
      </c>
      <c r="C1563" s="18">
        <v>662045</v>
      </c>
      <c r="D1563" s="8" t="s">
        <v>423</v>
      </c>
      <c r="E1563" s="20" t="str">
        <f>IF(VLOOKUP(C1563,'Current OBD'!$B$6:$AL$2097,23,0)="Yes","PK"," ")</f>
        <v>PK</v>
      </c>
      <c r="F1563" s="20" t="str">
        <f>IF(VLOOKUP(C1563,'Current OBD'!$B$6:$AL$2097,24,0)="Yes","K"," ")</f>
        <v>K</v>
      </c>
      <c r="G1563" s="20" t="str">
        <f>IF(VLOOKUP(C1563,'Current OBD'!$B$6:$AL$2097,25,0)="Yes","1"," ")</f>
        <v>1</v>
      </c>
      <c r="H1563" s="20" t="str">
        <f>IF(VLOOKUP(C1563,'Current OBD'!$B$6:$AL$2097,26,0)="Yes","2"," ")</f>
        <v>2</v>
      </c>
      <c r="I1563" s="20" t="str">
        <f>IF(VLOOKUP(C1563,'Current OBD'!$B$6:$AL$2097,27,0)="Yes","3"," ")</f>
        <v>3</v>
      </c>
      <c r="J1563" s="20" t="str">
        <f>IF(VLOOKUP(C1563,'Current OBD'!$B$6:$AL$2097,28,0)="Yes","4"," ")</f>
        <v>4</v>
      </c>
      <c r="K1563" s="20" t="str">
        <f>IF(VLOOKUP(C1563,'Current OBD'!$B$6:$AL$2097,29,0)="Yes","5"," ")</f>
        <v>5</v>
      </c>
      <c r="L1563" s="20" t="str">
        <f>IF(VLOOKUP(C1563,'Current OBD'!$B$6:$AL$2097,30,0)="Yes","6"," ")</f>
        <v>6</v>
      </c>
      <c r="M1563" s="20" t="str">
        <f>IF(VLOOKUP(C1563,'Current OBD'!$B$6:$AL$2097,31,0)="Yes","7"," ")</f>
        <v>7</v>
      </c>
      <c r="N1563" s="20" t="str">
        <f>IF(VLOOKUP(C1563,'Current OBD'!$B$6:$AL$2097,32,0)="Yes","8"," ")</f>
        <v>8</v>
      </c>
      <c r="O1563" s="20" t="str">
        <f>IF(VLOOKUP(C1563,'Current OBD'!$B$6:$AL$2097,33,0)="Yes","9"," ")</f>
        <v xml:space="preserve"> </v>
      </c>
      <c r="P1563" s="20" t="str">
        <f>IF(VLOOKUP(C1563,'Current OBD'!$B$6:$AL$2097,34,0)="Yes","10"," ")</f>
        <v xml:space="preserve"> </v>
      </c>
      <c r="Q1563" s="20" t="str">
        <f>IF(VLOOKUP(C1563,'Current OBD'!$B$6:$AL$2097,35,0)="Yes","11"," ")</f>
        <v xml:space="preserve"> </v>
      </c>
      <c r="R1563" s="20" t="str">
        <f>IF(VLOOKUP(C1563,'Current OBD'!$B$6:$AL$2097,36,0)="Yes","12"," ")</f>
        <v xml:space="preserve"> </v>
      </c>
      <c r="S1563" s="44">
        <v>146</v>
      </c>
      <c r="T1563" s="44">
        <v>30</v>
      </c>
      <c r="U1563" s="44">
        <v>572</v>
      </c>
      <c r="V1563" s="12">
        <f t="shared" si="143"/>
        <v>0.25524475524475526</v>
      </c>
      <c r="W1563" s="12">
        <f t="shared" si="144"/>
        <v>5.2447552447552448E-2</v>
      </c>
      <c r="X1563" s="12">
        <f t="shared" si="142"/>
        <v>0.30769230769230771</v>
      </c>
    </row>
    <row r="1564" spans="1:24">
      <c r="A1564" s="17" t="str">
        <f>VLOOKUP(C1564,'Current OBD'!$B$6:$K$2098,4,0)</f>
        <v>Pierce</v>
      </c>
      <c r="B1564" s="17" t="str">
        <f>VLOOKUP(C1564,'Current OBD'!$B$6:$K$2098,3,0)</f>
        <v>27-403</v>
      </c>
      <c r="C1564" s="18">
        <v>662913</v>
      </c>
      <c r="D1564" s="8" t="s">
        <v>425</v>
      </c>
      <c r="E1564" s="20" t="str">
        <f>IF(VLOOKUP(C1564,'Current OBD'!$B$6:$AL$2097,23,0)="Yes","PK"," ")</f>
        <v xml:space="preserve"> </v>
      </c>
      <c r="F1564" s="20" t="str">
        <f>IF(VLOOKUP(C1564,'Current OBD'!$B$6:$AL$2097,24,0)="Yes","K"," ")</f>
        <v>K</v>
      </c>
      <c r="G1564" s="20" t="str">
        <f>IF(VLOOKUP(C1564,'Current OBD'!$B$6:$AL$2097,25,0)="Yes","1"," ")</f>
        <v>1</v>
      </c>
      <c r="H1564" s="20" t="str">
        <f>IF(VLOOKUP(C1564,'Current OBD'!$B$6:$AL$2097,26,0)="Yes","2"," ")</f>
        <v>2</v>
      </c>
      <c r="I1564" s="20" t="str">
        <f>IF(VLOOKUP(C1564,'Current OBD'!$B$6:$AL$2097,27,0)="Yes","3"," ")</f>
        <v>3</v>
      </c>
      <c r="J1564" s="20" t="str">
        <f>IF(VLOOKUP(C1564,'Current OBD'!$B$6:$AL$2097,28,0)="Yes","4"," ")</f>
        <v>4</v>
      </c>
      <c r="K1564" s="20" t="str">
        <f>IF(VLOOKUP(C1564,'Current OBD'!$B$6:$AL$2097,29,0)="Yes","5"," ")</f>
        <v>5</v>
      </c>
      <c r="L1564" s="20" t="str">
        <f>IF(VLOOKUP(C1564,'Current OBD'!$B$6:$AL$2097,30,0)="Yes","6"," ")</f>
        <v xml:space="preserve"> </v>
      </c>
      <c r="M1564" s="20" t="str">
        <f>IF(VLOOKUP(C1564,'Current OBD'!$B$6:$AL$2097,31,0)="Yes","7"," ")</f>
        <v xml:space="preserve"> </v>
      </c>
      <c r="N1564" s="20" t="str">
        <f>IF(VLOOKUP(C1564,'Current OBD'!$B$6:$AL$2097,32,0)="Yes","8"," ")</f>
        <v xml:space="preserve"> </v>
      </c>
      <c r="O1564" s="20" t="str">
        <f>IF(VLOOKUP(C1564,'Current OBD'!$B$6:$AL$2097,33,0)="Yes","9"," ")</f>
        <v xml:space="preserve"> </v>
      </c>
      <c r="P1564" s="20" t="str">
        <f>IF(VLOOKUP(C1564,'Current OBD'!$B$6:$AL$2097,34,0)="Yes","10"," ")</f>
        <v xml:space="preserve"> </v>
      </c>
      <c r="Q1564" s="20" t="str">
        <f>IF(VLOOKUP(C1564,'Current OBD'!$B$6:$AL$2097,35,0)="Yes","11"," ")</f>
        <v xml:space="preserve"> </v>
      </c>
      <c r="R1564" s="20" t="str">
        <f>IF(VLOOKUP(C1564,'Current OBD'!$B$6:$AL$2097,36,0)="Yes","12"," ")</f>
        <v xml:space="preserve"> </v>
      </c>
      <c r="S1564" s="44">
        <v>387</v>
      </c>
      <c r="T1564" s="44">
        <v>0</v>
      </c>
      <c r="U1564" s="44">
        <v>540</v>
      </c>
      <c r="V1564" s="12">
        <f t="shared" si="143"/>
        <v>0.71666666666666667</v>
      </c>
      <c r="W1564" s="12">
        <f t="shared" si="144"/>
        <v>0</v>
      </c>
      <c r="X1564" s="12">
        <f t="shared" si="142"/>
        <v>0.71666666666666667</v>
      </c>
    </row>
    <row r="1565" spans="1:24">
      <c r="A1565" s="17" t="str">
        <f>VLOOKUP(C1565,'Current OBD'!$B$6:$K$2098,4,0)</f>
        <v>Pierce</v>
      </c>
      <c r="B1565" s="17" t="str">
        <f>VLOOKUP(C1565,'Current OBD'!$B$6:$K$2098,3,0)</f>
        <v>27-403</v>
      </c>
      <c r="C1565" s="18">
        <v>664428</v>
      </c>
      <c r="D1565" s="8" t="s">
        <v>427</v>
      </c>
      <c r="E1565" s="20" t="str">
        <f>IF(VLOOKUP(C1565,'Current OBD'!$B$6:$AL$2097,23,0)="Yes","PK"," ")</f>
        <v xml:space="preserve"> </v>
      </c>
      <c r="F1565" s="20" t="str">
        <f>IF(VLOOKUP(C1565,'Current OBD'!$B$6:$AL$2097,24,0)="Yes","K"," ")</f>
        <v>K</v>
      </c>
      <c r="G1565" s="20" t="str">
        <f>IF(VLOOKUP(C1565,'Current OBD'!$B$6:$AL$2097,25,0)="Yes","1"," ")</f>
        <v>1</v>
      </c>
      <c r="H1565" s="20" t="str">
        <f>IF(VLOOKUP(C1565,'Current OBD'!$B$6:$AL$2097,26,0)="Yes","2"," ")</f>
        <v>2</v>
      </c>
      <c r="I1565" s="20" t="str">
        <f>IF(VLOOKUP(C1565,'Current OBD'!$B$6:$AL$2097,27,0)="Yes","3"," ")</f>
        <v>3</v>
      </c>
      <c r="J1565" s="20" t="str">
        <f>IF(VLOOKUP(C1565,'Current OBD'!$B$6:$AL$2097,28,0)="Yes","4"," ")</f>
        <v>4</v>
      </c>
      <c r="K1565" s="20" t="str">
        <f>IF(VLOOKUP(C1565,'Current OBD'!$B$6:$AL$2097,29,0)="Yes","5"," ")</f>
        <v>5</v>
      </c>
      <c r="L1565" s="20" t="str">
        <f>IF(VLOOKUP(C1565,'Current OBD'!$B$6:$AL$2097,30,0)="Yes","6"," ")</f>
        <v xml:space="preserve"> </v>
      </c>
      <c r="M1565" s="20" t="str">
        <f>IF(VLOOKUP(C1565,'Current OBD'!$B$6:$AL$2097,31,0)="Yes","7"," ")</f>
        <v xml:space="preserve"> </v>
      </c>
      <c r="N1565" s="20" t="str">
        <f>IF(VLOOKUP(C1565,'Current OBD'!$B$6:$AL$2097,32,0)="Yes","8"," ")</f>
        <v xml:space="preserve"> </v>
      </c>
      <c r="O1565" s="20" t="str">
        <f>IF(VLOOKUP(C1565,'Current OBD'!$B$6:$AL$2097,33,0)="Yes","9"," ")</f>
        <v xml:space="preserve"> </v>
      </c>
      <c r="P1565" s="20" t="str">
        <f>IF(VLOOKUP(C1565,'Current OBD'!$B$6:$AL$2097,34,0)="Yes","10"," ")</f>
        <v xml:space="preserve"> </v>
      </c>
      <c r="Q1565" s="20" t="str">
        <f>IF(VLOOKUP(C1565,'Current OBD'!$B$6:$AL$2097,35,0)="Yes","11"," ")</f>
        <v xml:space="preserve"> </v>
      </c>
      <c r="R1565" s="20" t="str">
        <f>IF(VLOOKUP(C1565,'Current OBD'!$B$6:$AL$2097,36,0)="Yes","12"," ")</f>
        <v xml:space="preserve"> </v>
      </c>
      <c r="S1565" s="44">
        <v>337</v>
      </c>
      <c r="T1565" s="44">
        <v>0</v>
      </c>
      <c r="U1565" s="44">
        <v>553</v>
      </c>
      <c r="V1565" s="12">
        <f t="shared" si="143"/>
        <v>0.60940325497287517</v>
      </c>
      <c r="W1565" s="12">
        <f t="shared" si="144"/>
        <v>0</v>
      </c>
      <c r="X1565" s="12">
        <f t="shared" si="142"/>
        <v>0.60940325497287517</v>
      </c>
    </row>
    <row r="1566" spans="1:24">
      <c r="A1566" s="17" t="str">
        <f>VLOOKUP(C1566,'Current OBD'!$B$6:$K$2098,4,0)</f>
        <v>Pierce</v>
      </c>
      <c r="B1566" s="17" t="str">
        <f>VLOOKUP(C1566,'Current OBD'!$B$6:$K$2098,3,0)</f>
        <v>27-403</v>
      </c>
      <c r="C1566" s="18">
        <v>662059</v>
      </c>
      <c r="D1566" s="8" t="s">
        <v>431</v>
      </c>
      <c r="E1566" s="20" t="str">
        <f>IF(VLOOKUP(C1566,'Current OBD'!$B$6:$AL$2097,23,0)="Yes","PK"," ")</f>
        <v xml:space="preserve"> </v>
      </c>
      <c r="F1566" s="20" t="str">
        <f>IF(VLOOKUP(C1566,'Current OBD'!$B$6:$AL$2097,24,0)="Yes","K"," ")</f>
        <v xml:space="preserve"> </v>
      </c>
      <c r="G1566" s="20" t="str">
        <f>IF(VLOOKUP(C1566,'Current OBD'!$B$6:$AL$2097,25,0)="Yes","1"," ")</f>
        <v xml:space="preserve"> </v>
      </c>
      <c r="H1566" s="20" t="str">
        <f>IF(VLOOKUP(C1566,'Current OBD'!$B$6:$AL$2097,26,0)="Yes","2"," ")</f>
        <v xml:space="preserve"> </v>
      </c>
      <c r="I1566" s="20" t="str">
        <f>IF(VLOOKUP(C1566,'Current OBD'!$B$6:$AL$2097,27,0)="Yes","3"," ")</f>
        <v xml:space="preserve"> </v>
      </c>
      <c r="J1566" s="20" t="str">
        <f>IF(VLOOKUP(C1566,'Current OBD'!$B$6:$AL$2097,28,0)="Yes","4"," ")</f>
        <v xml:space="preserve"> </v>
      </c>
      <c r="K1566" s="20" t="str">
        <f>IF(VLOOKUP(C1566,'Current OBD'!$B$6:$AL$2097,29,0)="Yes","5"," ")</f>
        <v xml:space="preserve"> </v>
      </c>
      <c r="L1566" s="20" t="str">
        <f>IF(VLOOKUP(C1566,'Current OBD'!$B$6:$AL$2097,30,0)="Yes","6"," ")</f>
        <v>6</v>
      </c>
      <c r="M1566" s="20" t="str">
        <f>IF(VLOOKUP(C1566,'Current OBD'!$B$6:$AL$2097,31,0)="Yes","7"," ")</f>
        <v>7</v>
      </c>
      <c r="N1566" s="20" t="str">
        <f>IF(VLOOKUP(C1566,'Current OBD'!$B$6:$AL$2097,32,0)="Yes","8"," ")</f>
        <v>8</v>
      </c>
      <c r="O1566" s="20" t="str">
        <f>IF(VLOOKUP(C1566,'Current OBD'!$B$6:$AL$2097,33,0)="Yes","9"," ")</f>
        <v xml:space="preserve"> </v>
      </c>
      <c r="P1566" s="20" t="str">
        <f>IF(VLOOKUP(C1566,'Current OBD'!$B$6:$AL$2097,34,0)="Yes","10"," ")</f>
        <v xml:space="preserve"> </v>
      </c>
      <c r="Q1566" s="20" t="str">
        <f>IF(VLOOKUP(C1566,'Current OBD'!$B$6:$AL$2097,35,0)="Yes","11"," ")</f>
        <v xml:space="preserve"> </v>
      </c>
      <c r="R1566" s="20" t="str">
        <f>IF(VLOOKUP(C1566,'Current OBD'!$B$6:$AL$2097,36,0)="Yes","12"," ")</f>
        <v xml:space="preserve"> </v>
      </c>
      <c r="S1566" s="44">
        <v>177</v>
      </c>
      <c r="T1566" s="44">
        <v>45</v>
      </c>
      <c r="U1566" s="44">
        <v>624</v>
      </c>
      <c r="V1566" s="12">
        <f t="shared" si="143"/>
        <v>0.28365384615384615</v>
      </c>
      <c r="W1566" s="12">
        <f t="shared" si="144"/>
        <v>7.2115384615384609E-2</v>
      </c>
      <c r="X1566" s="12">
        <f t="shared" si="142"/>
        <v>0.35576923076923078</v>
      </c>
    </row>
    <row r="1567" spans="1:24">
      <c r="A1567" s="17" t="str">
        <f>VLOOKUP(C1567,'Current OBD'!$B$6:$K$2098,4,0)</f>
        <v>Pierce</v>
      </c>
      <c r="B1567" s="17" t="str">
        <f>VLOOKUP(C1567,'Current OBD'!$B$6:$K$2098,3,0)</f>
        <v>27-403</v>
      </c>
      <c r="C1567" s="18">
        <v>662047</v>
      </c>
      <c r="D1567" s="8" t="s">
        <v>433</v>
      </c>
      <c r="E1567" s="20" t="str">
        <f>IF(VLOOKUP(C1567,'Current OBD'!$B$6:$AL$2097,23,0)="Yes","PK"," ")</f>
        <v xml:space="preserve"> </v>
      </c>
      <c r="F1567" s="20" t="str">
        <f>IF(VLOOKUP(C1567,'Current OBD'!$B$6:$AL$2097,24,0)="Yes","K"," ")</f>
        <v>K</v>
      </c>
      <c r="G1567" s="20" t="str">
        <f>IF(VLOOKUP(C1567,'Current OBD'!$B$6:$AL$2097,25,0)="Yes","1"," ")</f>
        <v>1</v>
      </c>
      <c r="H1567" s="20" t="str">
        <f>IF(VLOOKUP(C1567,'Current OBD'!$B$6:$AL$2097,26,0)="Yes","2"," ")</f>
        <v>2</v>
      </c>
      <c r="I1567" s="20" t="str">
        <f>IF(VLOOKUP(C1567,'Current OBD'!$B$6:$AL$2097,27,0)="Yes","3"," ")</f>
        <v>3</v>
      </c>
      <c r="J1567" s="20" t="str">
        <f>IF(VLOOKUP(C1567,'Current OBD'!$B$6:$AL$2097,28,0)="Yes","4"," ")</f>
        <v>4</v>
      </c>
      <c r="K1567" s="20" t="str">
        <f>IF(VLOOKUP(C1567,'Current OBD'!$B$6:$AL$2097,29,0)="Yes","5"," ")</f>
        <v>5</v>
      </c>
      <c r="L1567" s="20" t="str">
        <f>IF(VLOOKUP(C1567,'Current OBD'!$B$6:$AL$2097,30,0)="Yes","6"," ")</f>
        <v xml:space="preserve"> </v>
      </c>
      <c r="M1567" s="20" t="str">
        <f>IF(VLOOKUP(C1567,'Current OBD'!$B$6:$AL$2097,31,0)="Yes","7"," ")</f>
        <v xml:space="preserve"> </v>
      </c>
      <c r="N1567" s="20" t="str">
        <f>IF(VLOOKUP(C1567,'Current OBD'!$B$6:$AL$2097,32,0)="Yes","8"," ")</f>
        <v xml:space="preserve"> </v>
      </c>
      <c r="O1567" s="20" t="str">
        <f>IF(VLOOKUP(C1567,'Current OBD'!$B$6:$AL$2097,33,0)="Yes","9"," ")</f>
        <v xml:space="preserve"> </v>
      </c>
      <c r="P1567" s="20" t="str">
        <f>IF(VLOOKUP(C1567,'Current OBD'!$B$6:$AL$2097,34,0)="Yes","10"," ")</f>
        <v xml:space="preserve"> </v>
      </c>
      <c r="Q1567" s="20" t="str">
        <f>IF(VLOOKUP(C1567,'Current OBD'!$B$6:$AL$2097,35,0)="Yes","11"," ")</f>
        <v xml:space="preserve"> </v>
      </c>
      <c r="R1567" s="20" t="str">
        <f>IF(VLOOKUP(C1567,'Current OBD'!$B$6:$AL$2097,36,0)="Yes","12"," ")</f>
        <v xml:space="preserve"> </v>
      </c>
      <c r="S1567" s="44">
        <v>196</v>
      </c>
      <c r="T1567" s="44">
        <v>36</v>
      </c>
      <c r="U1567" s="44">
        <v>602</v>
      </c>
      <c r="V1567" s="12">
        <f t="shared" si="143"/>
        <v>0.32558139534883723</v>
      </c>
      <c r="W1567" s="12">
        <f t="shared" si="144"/>
        <v>5.9800664451827246E-2</v>
      </c>
      <c r="X1567" s="12">
        <f t="shared" si="142"/>
        <v>0.38538205980066448</v>
      </c>
    </row>
    <row r="1568" spans="1:24">
      <c r="A1568" s="17" t="str">
        <f>VLOOKUP(C1568,'Current OBD'!$B$6:$K$2098,4,0)</f>
        <v>Pierce</v>
      </c>
      <c r="B1568" s="17" t="str">
        <f>VLOOKUP(C1568,'Current OBD'!$B$6:$K$2098,3,0)</f>
        <v>27-403</v>
      </c>
      <c r="C1568" s="18">
        <v>663179</v>
      </c>
      <c r="D1568" s="8" t="s">
        <v>435</v>
      </c>
      <c r="E1568" s="20" t="str">
        <f>IF(VLOOKUP(C1568,'Current OBD'!$B$6:$AL$2097,23,0)="Yes","PK"," ")</f>
        <v xml:space="preserve"> </v>
      </c>
      <c r="F1568" s="20" t="str">
        <f>IF(VLOOKUP(C1568,'Current OBD'!$B$6:$AL$2097,24,0)="Yes","K"," ")</f>
        <v xml:space="preserve"> </v>
      </c>
      <c r="G1568" s="20" t="str">
        <f>IF(VLOOKUP(C1568,'Current OBD'!$B$6:$AL$2097,25,0)="Yes","1"," ")</f>
        <v xml:space="preserve"> </v>
      </c>
      <c r="H1568" s="20" t="str">
        <f>IF(VLOOKUP(C1568,'Current OBD'!$B$6:$AL$2097,26,0)="Yes","2"," ")</f>
        <v xml:space="preserve"> </v>
      </c>
      <c r="I1568" s="20" t="str">
        <f>IF(VLOOKUP(C1568,'Current OBD'!$B$6:$AL$2097,27,0)="Yes","3"," ")</f>
        <v xml:space="preserve"> </v>
      </c>
      <c r="J1568" s="20" t="str">
        <f>IF(VLOOKUP(C1568,'Current OBD'!$B$6:$AL$2097,28,0)="Yes","4"," ")</f>
        <v xml:space="preserve"> </v>
      </c>
      <c r="K1568" s="20" t="str">
        <f>IF(VLOOKUP(C1568,'Current OBD'!$B$6:$AL$2097,29,0)="Yes","5"," ")</f>
        <v xml:space="preserve"> </v>
      </c>
      <c r="L1568" s="20" t="str">
        <f>IF(VLOOKUP(C1568,'Current OBD'!$B$6:$AL$2097,30,0)="Yes","6"," ")</f>
        <v xml:space="preserve"> </v>
      </c>
      <c r="M1568" s="20" t="str">
        <f>IF(VLOOKUP(C1568,'Current OBD'!$B$6:$AL$2097,31,0)="Yes","7"," ")</f>
        <v xml:space="preserve"> </v>
      </c>
      <c r="N1568" s="20" t="str">
        <f>IF(VLOOKUP(C1568,'Current OBD'!$B$6:$AL$2097,32,0)="Yes","8"," ")</f>
        <v xml:space="preserve"> </v>
      </c>
      <c r="O1568" s="20" t="str">
        <f>IF(VLOOKUP(C1568,'Current OBD'!$B$6:$AL$2097,33,0)="Yes","9"," ")</f>
        <v>9</v>
      </c>
      <c r="P1568" s="20" t="str">
        <f>IF(VLOOKUP(C1568,'Current OBD'!$B$6:$AL$2097,34,0)="Yes","10"," ")</f>
        <v>10</v>
      </c>
      <c r="Q1568" s="20" t="str">
        <f>IF(VLOOKUP(C1568,'Current OBD'!$B$6:$AL$2097,35,0)="Yes","11"," ")</f>
        <v>11</v>
      </c>
      <c r="R1568" s="20" t="str">
        <f>IF(VLOOKUP(C1568,'Current OBD'!$B$6:$AL$2097,36,0)="Yes","12"," ")</f>
        <v>12</v>
      </c>
      <c r="S1568" s="44">
        <v>673</v>
      </c>
      <c r="T1568" s="44">
        <v>150</v>
      </c>
      <c r="U1568" s="44">
        <v>2122</v>
      </c>
      <c r="V1568" s="12">
        <f t="shared" si="143"/>
        <v>0.31715362865221491</v>
      </c>
      <c r="W1568" s="12">
        <f t="shared" si="144"/>
        <v>7.0688030160226206E-2</v>
      </c>
      <c r="X1568" s="12">
        <f t="shared" si="142"/>
        <v>0.38784165881244109</v>
      </c>
    </row>
    <row r="1569" spans="1:24">
      <c r="A1569" s="17" t="str">
        <f>VLOOKUP(C1569,'Current OBD'!$B$6:$K$2098,4,0)</f>
        <v>Pierce</v>
      </c>
      <c r="B1569" s="17" t="str">
        <f>VLOOKUP(C1569,'Current OBD'!$B$6:$K$2098,3,0)</f>
        <v>27-403</v>
      </c>
      <c r="C1569" s="18">
        <v>662048</v>
      </c>
      <c r="D1569" s="8" t="s">
        <v>437</v>
      </c>
      <c r="E1569" s="20" t="str">
        <f>IF(VLOOKUP(C1569,'Current OBD'!$B$6:$AL$2097,23,0)="Yes","PK"," ")</f>
        <v xml:space="preserve"> </v>
      </c>
      <c r="F1569" s="20" t="str">
        <f>IF(VLOOKUP(C1569,'Current OBD'!$B$6:$AL$2097,24,0)="Yes","K"," ")</f>
        <v>K</v>
      </c>
      <c r="G1569" s="20" t="str">
        <f>IF(VLOOKUP(C1569,'Current OBD'!$B$6:$AL$2097,25,0)="Yes","1"," ")</f>
        <v>1</v>
      </c>
      <c r="H1569" s="20" t="str">
        <f>IF(VLOOKUP(C1569,'Current OBD'!$B$6:$AL$2097,26,0)="Yes","2"," ")</f>
        <v>2</v>
      </c>
      <c r="I1569" s="20" t="str">
        <f>IF(VLOOKUP(C1569,'Current OBD'!$B$6:$AL$2097,27,0)="Yes","3"," ")</f>
        <v>3</v>
      </c>
      <c r="J1569" s="20" t="str">
        <f>IF(VLOOKUP(C1569,'Current OBD'!$B$6:$AL$2097,28,0)="Yes","4"," ")</f>
        <v>4</v>
      </c>
      <c r="K1569" s="20" t="str">
        <f>IF(VLOOKUP(C1569,'Current OBD'!$B$6:$AL$2097,29,0)="Yes","5"," ")</f>
        <v>5</v>
      </c>
      <c r="L1569" s="20" t="str">
        <f>IF(VLOOKUP(C1569,'Current OBD'!$B$6:$AL$2097,30,0)="Yes","6"," ")</f>
        <v xml:space="preserve"> </v>
      </c>
      <c r="M1569" s="20" t="str">
        <f>IF(VLOOKUP(C1569,'Current OBD'!$B$6:$AL$2097,31,0)="Yes","7"," ")</f>
        <v xml:space="preserve"> </v>
      </c>
      <c r="N1569" s="20" t="str">
        <f>IF(VLOOKUP(C1569,'Current OBD'!$B$6:$AL$2097,32,0)="Yes","8"," ")</f>
        <v xml:space="preserve"> </v>
      </c>
      <c r="O1569" s="20" t="str">
        <f>IF(VLOOKUP(C1569,'Current OBD'!$B$6:$AL$2097,33,0)="Yes","9"," ")</f>
        <v xml:space="preserve"> </v>
      </c>
      <c r="P1569" s="20" t="str">
        <f>IF(VLOOKUP(C1569,'Current OBD'!$B$6:$AL$2097,34,0)="Yes","10"," ")</f>
        <v xml:space="preserve"> </v>
      </c>
      <c r="Q1569" s="20" t="str">
        <f>IF(VLOOKUP(C1569,'Current OBD'!$B$6:$AL$2097,35,0)="Yes","11"," ")</f>
        <v xml:space="preserve"> </v>
      </c>
      <c r="R1569" s="20" t="str">
        <f>IF(VLOOKUP(C1569,'Current OBD'!$B$6:$AL$2097,36,0)="Yes","12"," ")</f>
        <v xml:space="preserve"> </v>
      </c>
      <c r="S1569" s="44">
        <v>167</v>
      </c>
      <c r="T1569" s="44">
        <v>0</v>
      </c>
      <c r="U1569" s="44">
        <v>356</v>
      </c>
      <c r="V1569" s="12">
        <f t="shared" si="143"/>
        <v>0.4691011235955056</v>
      </c>
      <c r="W1569" s="12">
        <f t="shared" si="144"/>
        <v>0</v>
      </c>
      <c r="X1569" s="12">
        <f t="shared" si="142"/>
        <v>0.4691011235955056</v>
      </c>
    </row>
    <row r="1570" spans="1:24">
      <c r="A1570" s="17" t="str">
        <f>VLOOKUP(C1570,'Current OBD'!$B$6:$K$2098,4,0)</f>
        <v>Pierce</v>
      </c>
      <c r="B1570" s="17" t="str">
        <f>VLOOKUP(C1570,'Current OBD'!$B$6:$K$2098,3,0)</f>
        <v>27-403</v>
      </c>
      <c r="C1570" s="18">
        <v>686909</v>
      </c>
      <c r="D1570" s="8" t="s">
        <v>439</v>
      </c>
      <c r="E1570" s="20" t="str">
        <f>IF(VLOOKUP(C1570,'Current OBD'!$B$6:$AL$2097,23,0)="Yes","PK"," ")</f>
        <v xml:space="preserve"> </v>
      </c>
      <c r="F1570" s="20" t="str">
        <f>IF(VLOOKUP(C1570,'Current OBD'!$B$6:$AL$2097,24,0)="Yes","K"," ")</f>
        <v>K</v>
      </c>
      <c r="G1570" s="20" t="str">
        <f>IF(VLOOKUP(C1570,'Current OBD'!$B$6:$AL$2097,25,0)="Yes","1"," ")</f>
        <v>1</v>
      </c>
      <c r="H1570" s="20" t="str">
        <f>IF(VLOOKUP(C1570,'Current OBD'!$B$6:$AL$2097,26,0)="Yes","2"," ")</f>
        <v>2</v>
      </c>
      <c r="I1570" s="20" t="str">
        <f>IF(VLOOKUP(C1570,'Current OBD'!$B$6:$AL$2097,27,0)="Yes","3"," ")</f>
        <v>3</v>
      </c>
      <c r="J1570" s="20" t="str">
        <f>IF(VLOOKUP(C1570,'Current OBD'!$B$6:$AL$2097,28,0)="Yes","4"," ")</f>
        <v>4</v>
      </c>
      <c r="K1570" s="20" t="str">
        <f>IF(VLOOKUP(C1570,'Current OBD'!$B$6:$AL$2097,29,0)="Yes","5"," ")</f>
        <v>5</v>
      </c>
      <c r="L1570" s="20" t="str">
        <f>IF(VLOOKUP(C1570,'Current OBD'!$B$6:$AL$2097,30,0)="Yes","6"," ")</f>
        <v xml:space="preserve"> </v>
      </c>
      <c r="M1570" s="20" t="str">
        <f>IF(VLOOKUP(C1570,'Current OBD'!$B$6:$AL$2097,31,0)="Yes","7"," ")</f>
        <v xml:space="preserve"> </v>
      </c>
      <c r="N1570" s="20" t="str">
        <f>IF(VLOOKUP(C1570,'Current OBD'!$B$6:$AL$2097,32,0)="Yes","8"," ")</f>
        <v xml:space="preserve"> </v>
      </c>
      <c r="O1570" s="20" t="str">
        <f>IF(VLOOKUP(C1570,'Current OBD'!$B$6:$AL$2097,33,0)="Yes","9"," ")</f>
        <v xml:space="preserve"> </v>
      </c>
      <c r="P1570" s="20" t="str">
        <f>IF(VLOOKUP(C1570,'Current OBD'!$B$6:$AL$2097,34,0)="Yes","10"," ")</f>
        <v xml:space="preserve"> </v>
      </c>
      <c r="Q1570" s="20" t="str">
        <f>IF(VLOOKUP(C1570,'Current OBD'!$B$6:$AL$2097,35,0)="Yes","11"," ")</f>
        <v xml:space="preserve"> </v>
      </c>
      <c r="R1570" s="20" t="str">
        <f>IF(VLOOKUP(C1570,'Current OBD'!$B$6:$AL$2097,36,0)="Yes","12"," ")</f>
        <v xml:space="preserve"> </v>
      </c>
      <c r="S1570" s="44">
        <v>306</v>
      </c>
      <c r="T1570" s="44">
        <v>0</v>
      </c>
      <c r="U1570" s="44">
        <v>595</v>
      </c>
      <c r="V1570" s="12">
        <f t="shared" si="143"/>
        <v>0.51428571428571423</v>
      </c>
      <c r="W1570" s="12">
        <f t="shared" si="144"/>
        <v>0</v>
      </c>
      <c r="X1570" s="12">
        <f t="shared" si="142"/>
        <v>0.51428571428571423</v>
      </c>
    </row>
    <row r="1571" spans="1:24">
      <c r="A1571" s="17" t="str">
        <f>VLOOKUP(C1571,'Current OBD'!$B$6:$K$2098,4,0)</f>
        <v>Pierce</v>
      </c>
      <c r="B1571" s="17" t="str">
        <f>VLOOKUP(C1571,'Current OBD'!$B$6:$K$2098,3,0)</f>
        <v>27-403</v>
      </c>
      <c r="C1571" s="18">
        <v>664735</v>
      </c>
      <c r="D1571" s="8" t="s">
        <v>442</v>
      </c>
      <c r="E1571" s="20" t="str">
        <f>IF(VLOOKUP(C1571,'Current OBD'!$B$6:$AL$2097,23,0)="Yes","PK"," ")</f>
        <v xml:space="preserve"> </v>
      </c>
      <c r="F1571" s="20" t="str">
        <f>IF(VLOOKUP(C1571,'Current OBD'!$B$6:$AL$2097,24,0)="Yes","K"," ")</f>
        <v xml:space="preserve"> </v>
      </c>
      <c r="G1571" s="20" t="str">
        <f>IF(VLOOKUP(C1571,'Current OBD'!$B$6:$AL$2097,25,0)="Yes","1"," ")</f>
        <v xml:space="preserve"> </v>
      </c>
      <c r="H1571" s="20" t="str">
        <f>IF(VLOOKUP(C1571,'Current OBD'!$B$6:$AL$2097,26,0)="Yes","2"," ")</f>
        <v xml:space="preserve"> </v>
      </c>
      <c r="I1571" s="20" t="str">
        <f>IF(VLOOKUP(C1571,'Current OBD'!$B$6:$AL$2097,27,0)="Yes","3"," ")</f>
        <v xml:space="preserve"> </v>
      </c>
      <c r="J1571" s="20" t="str">
        <f>IF(VLOOKUP(C1571,'Current OBD'!$B$6:$AL$2097,28,0)="Yes","4"," ")</f>
        <v xml:space="preserve"> </v>
      </c>
      <c r="K1571" s="20" t="str">
        <f>IF(VLOOKUP(C1571,'Current OBD'!$B$6:$AL$2097,29,0)="Yes","5"," ")</f>
        <v xml:space="preserve"> </v>
      </c>
      <c r="L1571" s="20" t="str">
        <f>IF(VLOOKUP(C1571,'Current OBD'!$B$6:$AL$2097,30,0)="Yes","6"," ")</f>
        <v>6</v>
      </c>
      <c r="M1571" s="20" t="str">
        <f>IF(VLOOKUP(C1571,'Current OBD'!$B$6:$AL$2097,31,0)="Yes","7"," ")</f>
        <v>7</v>
      </c>
      <c r="N1571" s="20" t="str">
        <f>IF(VLOOKUP(C1571,'Current OBD'!$B$6:$AL$2097,32,0)="Yes","8"," ")</f>
        <v>8</v>
      </c>
      <c r="O1571" s="20" t="str">
        <f>IF(VLOOKUP(C1571,'Current OBD'!$B$6:$AL$2097,33,0)="Yes","9"," ")</f>
        <v xml:space="preserve"> </v>
      </c>
      <c r="P1571" s="20" t="str">
        <f>IF(VLOOKUP(C1571,'Current OBD'!$B$6:$AL$2097,34,0)="Yes","10"," ")</f>
        <v xml:space="preserve"> </v>
      </c>
      <c r="Q1571" s="20" t="str">
        <f>IF(VLOOKUP(C1571,'Current OBD'!$B$6:$AL$2097,35,0)="Yes","11"," ")</f>
        <v xml:space="preserve"> </v>
      </c>
      <c r="R1571" s="20" t="str">
        <f>IF(VLOOKUP(C1571,'Current OBD'!$B$6:$AL$2097,36,0)="Yes","12"," ")</f>
        <v xml:space="preserve"> </v>
      </c>
      <c r="S1571" s="44">
        <v>497</v>
      </c>
      <c r="T1571" s="44">
        <v>0</v>
      </c>
      <c r="U1571" s="44">
        <v>911</v>
      </c>
      <c r="V1571" s="12">
        <f t="shared" si="143"/>
        <v>0.54555433589462132</v>
      </c>
      <c r="W1571" s="12">
        <f t="shared" si="144"/>
        <v>0</v>
      </c>
      <c r="X1571" s="12">
        <f t="shared" si="142"/>
        <v>0.54555433589462132</v>
      </c>
    </row>
    <row r="1572" spans="1:24">
      <c r="A1572" s="17" t="str">
        <f>VLOOKUP(C1572,'Current OBD'!$B$6:$K$2098,4,0)</f>
        <v>Pierce</v>
      </c>
      <c r="B1572" s="17" t="str">
        <f>VLOOKUP(C1572,'Current OBD'!$B$6:$K$2098,3,0)</f>
        <v>27-403</v>
      </c>
      <c r="C1572" s="18">
        <v>662049</v>
      </c>
      <c r="D1572" s="8" t="s">
        <v>444</v>
      </c>
      <c r="E1572" s="20" t="str">
        <f>IF(VLOOKUP(C1572,'Current OBD'!$B$6:$AL$2097,23,0)="Yes","PK"," ")</f>
        <v>PK</v>
      </c>
      <c r="F1572" s="20" t="str">
        <f>IF(VLOOKUP(C1572,'Current OBD'!$B$6:$AL$2097,24,0)="Yes","K"," ")</f>
        <v>K</v>
      </c>
      <c r="G1572" s="20" t="str">
        <f>IF(VLOOKUP(C1572,'Current OBD'!$B$6:$AL$2097,25,0)="Yes","1"," ")</f>
        <v>1</v>
      </c>
      <c r="H1572" s="20" t="str">
        <f>IF(VLOOKUP(C1572,'Current OBD'!$B$6:$AL$2097,26,0)="Yes","2"," ")</f>
        <v>2</v>
      </c>
      <c r="I1572" s="20" t="str">
        <f>IF(VLOOKUP(C1572,'Current OBD'!$B$6:$AL$2097,27,0)="Yes","3"," ")</f>
        <v>3</v>
      </c>
      <c r="J1572" s="20" t="str">
        <f>IF(VLOOKUP(C1572,'Current OBD'!$B$6:$AL$2097,28,0)="Yes","4"," ")</f>
        <v>4</v>
      </c>
      <c r="K1572" s="20" t="str">
        <f>IF(VLOOKUP(C1572,'Current OBD'!$B$6:$AL$2097,29,0)="Yes","5"," ")</f>
        <v>5</v>
      </c>
      <c r="L1572" s="20" t="str">
        <f>IF(VLOOKUP(C1572,'Current OBD'!$B$6:$AL$2097,30,0)="Yes","6"," ")</f>
        <v xml:space="preserve"> </v>
      </c>
      <c r="M1572" s="20" t="str">
        <f>IF(VLOOKUP(C1572,'Current OBD'!$B$6:$AL$2097,31,0)="Yes","7"," ")</f>
        <v xml:space="preserve"> </v>
      </c>
      <c r="N1572" s="20" t="str">
        <f>IF(VLOOKUP(C1572,'Current OBD'!$B$6:$AL$2097,32,0)="Yes","8"," ")</f>
        <v xml:space="preserve"> </v>
      </c>
      <c r="O1572" s="20" t="str">
        <f>IF(VLOOKUP(C1572,'Current OBD'!$B$6:$AL$2097,33,0)="Yes","9"," ")</f>
        <v xml:space="preserve"> </v>
      </c>
      <c r="P1572" s="20" t="str">
        <f>IF(VLOOKUP(C1572,'Current OBD'!$B$6:$AL$2097,34,0)="Yes","10"," ")</f>
        <v xml:space="preserve"> </v>
      </c>
      <c r="Q1572" s="20" t="str">
        <f>IF(VLOOKUP(C1572,'Current OBD'!$B$6:$AL$2097,35,0)="Yes","11"," ")</f>
        <v xml:space="preserve"> </v>
      </c>
      <c r="R1572" s="20" t="str">
        <f>IF(VLOOKUP(C1572,'Current OBD'!$B$6:$AL$2097,36,0)="Yes","12"," ")</f>
        <v xml:space="preserve"> </v>
      </c>
      <c r="S1572" s="44">
        <v>315</v>
      </c>
      <c r="T1572" s="44">
        <v>0</v>
      </c>
      <c r="U1572" s="44">
        <v>454</v>
      </c>
      <c r="V1572" s="12">
        <f t="shared" si="143"/>
        <v>0.69383259911894268</v>
      </c>
      <c r="W1572" s="12">
        <f t="shared" si="144"/>
        <v>0</v>
      </c>
      <c r="X1572" s="12">
        <f t="shared" si="142"/>
        <v>0.69383259911894268</v>
      </c>
    </row>
    <row r="1573" spans="1:24">
      <c r="A1573" s="17" t="str">
        <f>VLOOKUP(C1573,'Current OBD'!$B$6:$K$2098,4,0)</f>
        <v>Pierce</v>
      </c>
      <c r="B1573" s="17" t="str">
        <f>VLOOKUP(C1573,'Current OBD'!$B$6:$K$2098,3,0)</f>
        <v>27-403</v>
      </c>
      <c r="C1573" s="18">
        <v>687566</v>
      </c>
      <c r="D1573" s="8" t="s">
        <v>446</v>
      </c>
      <c r="E1573" s="20" t="str">
        <f>IF(VLOOKUP(C1573,'Current OBD'!$B$6:$AL$2097,23,0)="Yes","PK"," ")</f>
        <v>PK</v>
      </c>
      <c r="F1573" s="20" t="str">
        <f>IF(VLOOKUP(C1573,'Current OBD'!$B$6:$AL$2097,24,0)="Yes","K"," ")</f>
        <v xml:space="preserve"> </v>
      </c>
      <c r="G1573" s="20" t="str">
        <f>IF(VLOOKUP(C1573,'Current OBD'!$B$6:$AL$2097,25,0)="Yes","1"," ")</f>
        <v xml:space="preserve"> </v>
      </c>
      <c r="H1573" s="20" t="str">
        <f>IF(VLOOKUP(C1573,'Current OBD'!$B$6:$AL$2097,26,0)="Yes","2"," ")</f>
        <v xml:space="preserve"> </v>
      </c>
      <c r="I1573" s="20" t="str">
        <f>IF(VLOOKUP(C1573,'Current OBD'!$B$6:$AL$2097,27,0)="Yes","3"," ")</f>
        <v xml:space="preserve"> </v>
      </c>
      <c r="J1573" s="20" t="str">
        <f>IF(VLOOKUP(C1573,'Current OBD'!$B$6:$AL$2097,28,0)="Yes","4"," ")</f>
        <v xml:space="preserve"> </v>
      </c>
      <c r="K1573" s="20" t="str">
        <f>IF(VLOOKUP(C1573,'Current OBD'!$B$6:$AL$2097,29,0)="Yes","5"," ")</f>
        <v xml:space="preserve"> </v>
      </c>
      <c r="L1573" s="20" t="str">
        <f>IF(VLOOKUP(C1573,'Current OBD'!$B$6:$AL$2097,30,0)="Yes","6"," ")</f>
        <v xml:space="preserve"> </v>
      </c>
      <c r="M1573" s="20" t="str">
        <f>IF(VLOOKUP(C1573,'Current OBD'!$B$6:$AL$2097,31,0)="Yes","7"," ")</f>
        <v xml:space="preserve"> </v>
      </c>
      <c r="N1573" s="20" t="str">
        <f>IF(VLOOKUP(C1573,'Current OBD'!$B$6:$AL$2097,32,0)="Yes","8"," ")</f>
        <v xml:space="preserve"> </v>
      </c>
      <c r="O1573" s="20" t="str">
        <f>IF(VLOOKUP(C1573,'Current OBD'!$B$6:$AL$2097,33,0)="Yes","9"," ")</f>
        <v xml:space="preserve"> </v>
      </c>
      <c r="P1573" s="20" t="str">
        <f>IF(VLOOKUP(C1573,'Current OBD'!$B$6:$AL$2097,34,0)="Yes","10"," ")</f>
        <v xml:space="preserve"> </v>
      </c>
      <c r="Q1573" s="20" t="str">
        <f>IF(VLOOKUP(C1573,'Current OBD'!$B$6:$AL$2097,35,0)="Yes","11"," ")</f>
        <v xml:space="preserve"> </v>
      </c>
      <c r="R1573" s="20" t="str">
        <f>IF(VLOOKUP(C1573,'Current OBD'!$B$6:$AL$2097,36,0)="Yes","12"," ")</f>
        <v xml:space="preserve"> </v>
      </c>
      <c r="S1573" s="44">
        <v>135</v>
      </c>
      <c r="T1573" s="44">
        <v>0</v>
      </c>
      <c r="U1573" s="44">
        <v>146</v>
      </c>
      <c r="V1573" s="12">
        <f t="shared" si="143"/>
        <v>0.92465753424657537</v>
      </c>
      <c r="W1573" s="12">
        <f t="shared" si="144"/>
        <v>0</v>
      </c>
      <c r="X1573" s="12">
        <f t="shared" si="142"/>
        <v>0.92465753424657537</v>
      </c>
    </row>
    <row r="1574" spans="1:24">
      <c r="A1574" s="17" t="str">
        <f>VLOOKUP(C1574,'Current OBD'!$B$6:$K$2098,4,0)</f>
        <v>Pierce</v>
      </c>
      <c r="B1574" s="17" t="str">
        <f>VLOOKUP(C1574,'Current OBD'!$B$6:$K$2098,3,0)</f>
        <v>27-403</v>
      </c>
      <c r="C1574" s="18">
        <v>664427</v>
      </c>
      <c r="D1574" s="8" t="s">
        <v>447</v>
      </c>
      <c r="E1574" s="20" t="str">
        <f>IF(VLOOKUP(C1574,'Current OBD'!$B$6:$AL$2097,23,0)="Yes","PK"," ")</f>
        <v xml:space="preserve"> </v>
      </c>
      <c r="F1574" s="20" t="str">
        <f>IF(VLOOKUP(C1574,'Current OBD'!$B$6:$AL$2097,24,0)="Yes","K"," ")</f>
        <v>K</v>
      </c>
      <c r="G1574" s="20" t="str">
        <f>IF(VLOOKUP(C1574,'Current OBD'!$B$6:$AL$2097,25,0)="Yes","1"," ")</f>
        <v>1</v>
      </c>
      <c r="H1574" s="20" t="str">
        <f>IF(VLOOKUP(C1574,'Current OBD'!$B$6:$AL$2097,26,0)="Yes","2"," ")</f>
        <v>2</v>
      </c>
      <c r="I1574" s="20" t="str">
        <f>IF(VLOOKUP(C1574,'Current OBD'!$B$6:$AL$2097,27,0)="Yes","3"," ")</f>
        <v>3</v>
      </c>
      <c r="J1574" s="20" t="str">
        <f>IF(VLOOKUP(C1574,'Current OBD'!$B$6:$AL$2097,28,0)="Yes","4"," ")</f>
        <v>4</v>
      </c>
      <c r="K1574" s="20" t="str">
        <f>IF(VLOOKUP(C1574,'Current OBD'!$B$6:$AL$2097,29,0)="Yes","5"," ")</f>
        <v>5</v>
      </c>
      <c r="L1574" s="20" t="str">
        <f>IF(VLOOKUP(C1574,'Current OBD'!$B$6:$AL$2097,30,0)="Yes","6"," ")</f>
        <v xml:space="preserve"> </v>
      </c>
      <c r="M1574" s="20" t="str">
        <f>IF(VLOOKUP(C1574,'Current OBD'!$B$6:$AL$2097,31,0)="Yes","7"," ")</f>
        <v xml:space="preserve"> </v>
      </c>
      <c r="N1574" s="20" t="str">
        <f>IF(VLOOKUP(C1574,'Current OBD'!$B$6:$AL$2097,32,0)="Yes","8"," ")</f>
        <v xml:space="preserve"> </v>
      </c>
      <c r="O1574" s="20" t="str">
        <f>IF(VLOOKUP(C1574,'Current OBD'!$B$6:$AL$2097,33,0)="Yes","9"," ")</f>
        <v xml:space="preserve"> </v>
      </c>
      <c r="P1574" s="20" t="str">
        <f>IF(VLOOKUP(C1574,'Current OBD'!$B$6:$AL$2097,34,0)="Yes","10"," ")</f>
        <v xml:space="preserve"> </v>
      </c>
      <c r="Q1574" s="20" t="str">
        <f>IF(VLOOKUP(C1574,'Current OBD'!$B$6:$AL$2097,35,0)="Yes","11"," ")</f>
        <v xml:space="preserve"> </v>
      </c>
      <c r="R1574" s="20" t="str">
        <f>IF(VLOOKUP(C1574,'Current OBD'!$B$6:$AL$2097,36,0)="Yes","12"," ")</f>
        <v xml:space="preserve"> </v>
      </c>
      <c r="S1574" s="44">
        <v>237</v>
      </c>
      <c r="T1574" s="44">
        <v>56</v>
      </c>
      <c r="U1574" s="44">
        <v>750</v>
      </c>
      <c r="V1574" s="12">
        <f t="shared" si="143"/>
        <v>0.316</v>
      </c>
      <c r="W1574" s="12">
        <f t="shared" si="144"/>
        <v>7.4666666666666673E-2</v>
      </c>
      <c r="X1574" s="12">
        <f t="shared" si="142"/>
        <v>0.39066666666666666</v>
      </c>
    </row>
    <row r="1575" spans="1:24">
      <c r="A1575" s="17" t="str">
        <f>VLOOKUP(C1575,'Current OBD'!$B$6:$K$2098,4,0)</f>
        <v>Pierce</v>
      </c>
      <c r="B1575" s="17" t="str">
        <f>VLOOKUP(C1575,'Current OBD'!$B$6:$K$2098,3,0)</f>
        <v>27-403</v>
      </c>
      <c r="C1575" s="18">
        <v>662050</v>
      </c>
      <c r="D1575" s="8" t="s">
        <v>449</v>
      </c>
      <c r="E1575" s="20" t="str">
        <f>IF(VLOOKUP(C1575,'Current OBD'!$B$6:$AL$2097,23,0)="Yes","PK"," ")</f>
        <v xml:space="preserve"> </v>
      </c>
      <c r="F1575" s="20" t="str">
        <f>IF(VLOOKUP(C1575,'Current OBD'!$B$6:$AL$2097,24,0)="Yes","K"," ")</f>
        <v>K</v>
      </c>
      <c r="G1575" s="20" t="str">
        <f>IF(VLOOKUP(C1575,'Current OBD'!$B$6:$AL$2097,25,0)="Yes","1"," ")</f>
        <v>1</v>
      </c>
      <c r="H1575" s="20" t="str">
        <f>IF(VLOOKUP(C1575,'Current OBD'!$B$6:$AL$2097,26,0)="Yes","2"," ")</f>
        <v>2</v>
      </c>
      <c r="I1575" s="20" t="str">
        <f>IF(VLOOKUP(C1575,'Current OBD'!$B$6:$AL$2097,27,0)="Yes","3"," ")</f>
        <v>3</v>
      </c>
      <c r="J1575" s="20" t="str">
        <f>IF(VLOOKUP(C1575,'Current OBD'!$B$6:$AL$2097,28,0)="Yes","4"," ")</f>
        <v>4</v>
      </c>
      <c r="K1575" s="20" t="str">
        <f>IF(VLOOKUP(C1575,'Current OBD'!$B$6:$AL$2097,29,0)="Yes","5"," ")</f>
        <v>5</v>
      </c>
      <c r="L1575" s="20" t="str">
        <f>IF(VLOOKUP(C1575,'Current OBD'!$B$6:$AL$2097,30,0)="Yes","6"," ")</f>
        <v xml:space="preserve"> </v>
      </c>
      <c r="M1575" s="20" t="str">
        <f>IF(VLOOKUP(C1575,'Current OBD'!$B$6:$AL$2097,31,0)="Yes","7"," ")</f>
        <v xml:space="preserve"> </v>
      </c>
      <c r="N1575" s="20" t="str">
        <f>IF(VLOOKUP(C1575,'Current OBD'!$B$6:$AL$2097,32,0)="Yes","8"," ")</f>
        <v xml:space="preserve"> </v>
      </c>
      <c r="O1575" s="20" t="str">
        <f>IF(VLOOKUP(C1575,'Current OBD'!$B$6:$AL$2097,33,0)="Yes","9"," ")</f>
        <v xml:space="preserve"> </v>
      </c>
      <c r="P1575" s="20" t="str">
        <f>IF(VLOOKUP(C1575,'Current OBD'!$B$6:$AL$2097,34,0)="Yes","10"," ")</f>
        <v xml:space="preserve"> </v>
      </c>
      <c r="Q1575" s="20" t="str">
        <f>IF(VLOOKUP(C1575,'Current OBD'!$B$6:$AL$2097,35,0)="Yes","11"," ")</f>
        <v xml:space="preserve"> </v>
      </c>
      <c r="R1575" s="20" t="str">
        <f>IF(VLOOKUP(C1575,'Current OBD'!$B$6:$AL$2097,36,0)="Yes","12"," ")</f>
        <v xml:space="preserve"> </v>
      </c>
      <c r="S1575" s="44">
        <v>248</v>
      </c>
      <c r="T1575" s="44">
        <v>0</v>
      </c>
      <c r="U1575" s="44">
        <v>466</v>
      </c>
      <c r="V1575" s="12">
        <f t="shared" si="143"/>
        <v>0.53218884120171672</v>
      </c>
      <c r="W1575" s="12">
        <f t="shared" si="144"/>
        <v>0</v>
      </c>
      <c r="X1575" s="12">
        <f t="shared" si="142"/>
        <v>0.53218884120171672</v>
      </c>
    </row>
    <row r="1576" spans="1:24">
      <c r="A1576" s="17" t="str">
        <f>VLOOKUP(C1576,'Current OBD'!$B$6:$K$2098,4,0)</f>
        <v>Pierce</v>
      </c>
      <c r="B1576" s="17" t="str">
        <f>VLOOKUP(C1576,'Current OBD'!$B$6:$K$2098,3,0)</f>
        <v>27-403</v>
      </c>
      <c r="C1576" s="18">
        <v>662051</v>
      </c>
      <c r="D1576" s="8" t="s">
        <v>451</v>
      </c>
      <c r="E1576" s="20" t="str">
        <f>IF(VLOOKUP(C1576,'Current OBD'!$B$6:$AL$2097,23,0)="Yes","PK"," ")</f>
        <v>PK</v>
      </c>
      <c r="F1576" s="20" t="str">
        <f>IF(VLOOKUP(C1576,'Current OBD'!$B$6:$AL$2097,24,0)="Yes","K"," ")</f>
        <v>K</v>
      </c>
      <c r="G1576" s="20" t="str">
        <f>IF(VLOOKUP(C1576,'Current OBD'!$B$6:$AL$2097,25,0)="Yes","1"," ")</f>
        <v>1</v>
      </c>
      <c r="H1576" s="20" t="str">
        <f>IF(VLOOKUP(C1576,'Current OBD'!$B$6:$AL$2097,26,0)="Yes","2"," ")</f>
        <v>2</v>
      </c>
      <c r="I1576" s="20" t="str">
        <f>IF(VLOOKUP(C1576,'Current OBD'!$B$6:$AL$2097,27,0)="Yes","3"," ")</f>
        <v>3</v>
      </c>
      <c r="J1576" s="20" t="str">
        <f>IF(VLOOKUP(C1576,'Current OBD'!$B$6:$AL$2097,28,0)="Yes","4"," ")</f>
        <v>4</v>
      </c>
      <c r="K1576" s="20" t="str">
        <f>IF(VLOOKUP(C1576,'Current OBD'!$B$6:$AL$2097,29,0)="Yes","5"," ")</f>
        <v>5</v>
      </c>
      <c r="L1576" s="20" t="str">
        <f>IF(VLOOKUP(C1576,'Current OBD'!$B$6:$AL$2097,30,0)="Yes","6"," ")</f>
        <v xml:space="preserve"> </v>
      </c>
      <c r="M1576" s="20" t="str">
        <f>IF(VLOOKUP(C1576,'Current OBD'!$B$6:$AL$2097,31,0)="Yes","7"," ")</f>
        <v xml:space="preserve"> </v>
      </c>
      <c r="N1576" s="20" t="str">
        <f>IF(VLOOKUP(C1576,'Current OBD'!$B$6:$AL$2097,32,0)="Yes","8"," ")</f>
        <v xml:space="preserve"> </v>
      </c>
      <c r="O1576" s="20" t="str">
        <f>IF(VLOOKUP(C1576,'Current OBD'!$B$6:$AL$2097,33,0)="Yes","9"," ")</f>
        <v xml:space="preserve"> </v>
      </c>
      <c r="P1576" s="20" t="str">
        <f>IF(VLOOKUP(C1576,'Current OBD'!$B$6:$AL$2097,34,0)="Yes","10"," ")</f>
        <v xml:space="preserve"> </v>
      </c>
      <c r="Q1576" s="20" t="str">
        <f>IF(VLOOKUP(C1576,'Current OBD'!$B$6:$AL$2097,35,0)="Yes","11"," ")</f>
        <v xml:space="preserve"> </v>
      </c>
      <c r="R1576" s="20" t="str">
        <f>IF(VLOOKUP(C1576,'Current OBD'!$B$6:$AL$2097,36,0)="Yes","12"," ")</f>
        <v xml:space="preserve"> </v>
      </c>
      <c r="S1576" s="44">
        <v>288</v>
      </c>
      <c r="T1576" s="44">
        <v>0</v>
      </c>
      <c r="U1576" s="44">
        <v>531</v>
      </c>
      <c r="V1576" s="12">
        <f t="shared" si="143"/>
        <v>0.5423728813559322</v>
      </c>
      <c r="W1576" s="12">
        <f t="shared" si="144"/>
        <v>0</v>
      </c>
      <c r="X1576" s="12">
        <f t="shared" si="142"/>
        <v>0.5423728813559322</v>
      </c>
    </row>
    <row r="1577" spans="1:24">
      <c r="A1577" s="17" t="str">
        <f>VLOOKUP(C1577,'Current OBD'!$B$6:$K$2098,4,0)</f>
        <v>Pierce</v>
      </c>
      <c r="B1577" s="17" t="str">
        <f>VLOOKUP(C1577,'Current OBD'!$B$6:$K$2098,3,0)</f>
        <v>27-403</v>
      </c>
      <c r="C1577" s="18">
        <v>687567</v>
      </c>
      <c r="D1577" s="8" t="s">
        <v>453</v>
      </c>
      <c r="E1577" s="20" t="str">
        <f>IF(VLOOKUP(C1577,'Current OBD'!$B$6:$AL$2097,23,0)="Yes","PK"," ")</f>
        <v>PK</v>
      </c>
      <c r="F1577" s="20" t="str">
        <f>IF(VLOOKUP(C1577,'Current OBD'!$B$6:$AL$2097,24,0)="Yes","K"," ")</f>
        <v xml:space="preserve"> </v>
      </c>
      <c r="G1577" s="20" t="str">
        <f>IF(VLOOKUP(C1577,'Current OBD'!$B$6:$AL$2097,25,0)="Yes","1"," ")</f>
        <v xml:space="preserve"> </v>
      </c>
      <c r="H1577" s="20" t="str">
        <f>IF(VLOOKUP(C1577,'Current OBD'!$B$6:$AL$2097,26,0)="Yes","2"," ")</f>
        <v xml:space="preserve"> </v>
      </c>
      <c r="I1577" s="20" t="str">
        <f>IF(VLOOKUP(C1577,'Current OBD'!$B$6:$AL$2097,27,0)="Yes","3"," ")</f>
        <v xml:space="preserve"> </v>
      </c>
      <c r="J1577" s="20" t="str">
        <f>IF(VLOOKUP(C1577,'Current OBD'!$B$6:$AL$2097,28,0)="Yes","4"," ")</f>
        <v xml:space="preserve"> </v>
      </c>
      <c r="K1577" s="20" t="str">
        <f>IF(VLOOKUP(C1577,'Current OBD'!$B$6:$AL$2097,29,0)="Yes","5"," ")</f>
        <v xml:space="preserve"> </v>
      </c>
      <c r="L1577" s="20" t="str">
        <f>IF(VLOOKUP(C1577,'Current OBD'!$B$6:$AL$2097,30,0)="Yes","6"," ")</f>
        <v xml:space="preserve"> </v>
      </c>
      <c r="M1577" s="20" t="str">
        <f>IF(VLOOKUP(C1577,'Current OBD'!$B$6:$AL$2097,31,0)="Yes","7"," ")</f>
        <v xml:space="preserve"> </v>
      </c>
      <c r="N1577" s="20" t="str">
        <f>IF(VLOOKUP(C1577,'Current OBD'!$B$6:$AL$2097,32,0)="Yes","8"," ")</f>
        <v xml:space="preserve"> </v>
      </c>
      <c r="O1577" s="20" t="str">
        <f>IF(VLOOKUP(C1577,'Current OBD'!$B$6:$AL$2097,33,0)="Yes","9"," ")</f>
        <v xml:space="preserve"> </v>
      </c>
      <c r="P1577" s="20" t="str">
        <f>IF(VLOOKUP(C1577,'Current OBD'!$B$6:$AL$2097,34,0)="Yes","10"," ")</f>
        <v xml:space="preserve"> </v>
      </c>
      <c r="Q1577" s="20" t="str">
        <f>IF(VLOOKUP(C1577,'Current OBD'!$B$6:$AL$2097,35,0)="Yes","11"," ")</f>
        <v xml:space="preserve"> </v>
      </c>
      <c r="R1577" s="20" t="str">
        <f>IF(VLOOKUP(C1577,'Current OBD'!$B$6:$AL$2097,36,0)="Yes","12"," ")</f>
        <v xml:space="preserve"> </v>
      </c>
      <c r="S1577" s="44">
        <v>60</v>
      </c>
      <c r="T1577" s="44">
        <v>0</v>
      </c>
      <c r="U1577" s="44">
        <v>60</v>
      </c>
      <c r="V1577" s="12">
        <f t="shared" si="143"/>
        <v>1</v>
      </c>
      <c r="W1577" s="12">
        <f t="shared" si="144"/>
        <v>0</v>
      </c>
      <c r="X1577" s="12">
        <f t="shared" si="142"/>
        <v>1</v>
      </c>
    </row>
    <row r="1578" spans="1:24">
      <c r="A1578" s="17" t="str">
        <f>VLOOKUP(C1578,'Current OBD'!$B$6:$K$2098,4,0)</f>
        <v>Pierce</v>
      </c>
      <c r="B1578" s="17" t="str">
        <f>VLOOKUP(C1578,'Current OBD'!$B$6:$K$2098,3,0)</f>
        <v>27-403</v>
      </c>
      <c r="C1578" s="18">
        <v>662052</v>
      </c>
      <c r="D1578" s="8" t="s">
        <v>454</v>
      </c>
      <c r="E1578" s="20" t="str">
        <f>IF(VLOOKUP(C1578,'Current OBD'!$B$6:$AL$2097,23,0)="Yes","PK"," ")</f>
        <v>PK</v>
      </c>
      <c r="F1578" s="20" t="str">
        <f>IF(VLOOKUP(C1578,'Current OBD'!$B$6:$AL$2097,24,0)="Yes","K"," ")</f>
        <v>K</v>
      </c>
      <c r="G1578" s="20" t="str">
        <f>IF(VLOOKUP(C1578,'Current OBD'!$B$6:$AL$2097,25,0)="Yes","1"," ")</f>
        <v>1</v>
      </c>
      <c r="H1578" s="20" t="str">
        <f>IF(VLOOKUP(C1578,'Current OBD'!$B$6:$AL$2097,26,0)="Yes","2"," ")</f>
        <v>2</v>
      </c>
      <c r="I1578" s="20" t="str">
        <f>IF(VLOOKUP(C1578,'Current OBD'!$B$6:$AL$2097,27,0)="Yes","3"," ")</f>
        <v>3</v>
      </c>
      <c r="J1578" s="20" t="str">
        <f>IF(VLOOKUP(C1578,'Current OBD'!$B$6:$AL$2097,28,0)="Yes","4"," ")</f>
        <v>4</v>
      </c>
      <c r="K1578" s="20" t="str">
        <f>IF(VLOOKUP(C1578,'Current OBD'!$B$6:$AL$2097,29,0)="Yes","5"," ")</f>
        <v>5</v>
      </c>
      <c r="L1578" s="20" t="str">
        <f>IF(VLOOKUP(C1578,'Current OBD'!$B$6:$AL$2097,30,0)="Yes","6"," ")</f>
        <v xml:space="preserve"> </v>
      </c>
      <c r="M1578" s="20" t="str">
        <f>IF(VLOOKUP(C1578,'Current OBD'!$B$6:$AL$2097,31,0)="Yes","7"," ")</f>
        <v xml:space="preserve"> </v>
      </c>
      <c r="N1578" s="20" t="str">
        <f>IF(VLOOKUP(C1578,'Current OBD'!$B$6:$AL$2097,32,0)="Yes","8"," ")</f>
        <v xml:space="preserve"> </v>
      </c>
      <c r="O1578" s="20" t="str">
        <f>IF(VLOOKUP(C1578,'Current OBD'!$B$6:$AL$2097,33,0)="Yes","9"," ")</f>
        <v xml:space="preserve"> </v>
      </c>
      <c r="P1578" s="20" t="str">
        <f>IF(VLOOKUP(C1578,'Current OBD'!$B$6:$AL$2097,34,0)="Yes","10"," ")</f>
        <v xml:space="preserve"> </v>
      </c>
      <c r="Q1578" s="20" t="str">
        <f>IF(VLOOKUP(C1578,'Current OBD'!$B$6:$AL$2097,35,0)="Yes","11"," ")</f>
        <v xml:space="preserve"> </v>
      </c>
      <c r="R1578" s="20" t="str">
        <f>IF(VLOOKUP(C1578,'Current OBD'!$B$6:$AL$2097,36,0)="Yes","12"," ")</f>
        <v xml:space="preserve"> </v>
      </c>
      <c r="S1578" s="44">
        <v>261</v>
      </c>
      <c r="T1578" s="44">
        <v>0</v>
      </c>
      <c r="U1578" s="44">
        <v>437</v>
      </c>
      <c r="V1578" s="12">
        <f t="shared" si="143"/>
        <v>0.597254004576659</v>
      </c>
      <c r="W1578" s="12">
        <f t="shared" si="144"/>
        <v>0</v>
      </c>
      <c r="X1578" s="12">
        <f t="shared" si="142"/>
        <v>0.597254004576659</v>
      </c>
    </row>
    <row r="1579" spans="1:24">
      <c r="A1579" s="17" t="str">
        <f>VLOOKUP(C1579,'Current OBD'!$B$6:$K$2098,4,0)</f>
        <v>Pierce</v>
      </c>
      <c r="B1579" s="17" t="str">
        <f>VLOOKUP(C1579,'Current OBD'!$B$6:$K$2098,3,0)</f>
        <v>27-403</v>
      </c>
      <c r="C1579" s="18">
        <v>665227</v>
      </c>
      <c r="D1579" s="8" t="s">
        <v>456</v>
      </c>
      <c r="E1579" s="20" t="str">
        <f>IF(VLOOKUP(C1579,'Current OBD'!$B$6:$AL$2097,23,0)="Yes","PK"," ")</f>
        <v xml:space="preserve"> </v>
      </c>
      <c r="F1579" s="20" t="str">
        <f>IF(VLOOKUP(C1579,'Current OBD'!$B$6:$AL$2097,24,0)="Yes","K"," ")</f>
        <v>K</v>
      </c>
      <c r="G1579" s="20" t="str">
        <f>IF(VLOOKUP(C1579,'Current OBD'!$B$6:$AL$2097,25,0)="Yes","1"," ")</f>
        <v>1</v>
      </c>
      <c r="H1579" s="20" t="str">
        <f>IF(VLOOKUP(C1579,'Current OBD'!$B$6:$AL$2097,26,0)="Yes","2"," ")</f>
        <v>2</v>
      </c>
      <c r="I1579" s="20" t="str">
        <f>IF(VLOOKUP(C1579,'Current OBD'!$B$6:$AL$2097,27,0)="Yes","3"," ")</f>
        <v>3</v>
      </c>
      <c r="J1579" s="20" t="str">
        <f>IF(VLOOKUP(C1579,'Current OBD'!$B$6:$AL$2097,28,0)="Yes","4"," ")</f>
        <v>4</v>
      </c>
      <c r="K1579" s="20" t="str">
        <f>IF(VLOOKUP(C1579,'Current OBD'!$B$6:$AL$2097,29,0)="Yes","5"," ")</f>
        <v>5</v>
      </c>
      <c r="L1579" s="20" t="str">
        <f>IF(VLOOKUP(C1579,'Current OBD'!$B$6:$AL$2097,30,0)="Yes","6"," ")</f>
        <v xml:space="preserve"> </v>
      </c>
      <c r="M1579" s="20" t="str">
        <f>IF(VLOOKUP(C1579,'Current OBD'!$B$6:$AL$2097,31,0)="Yes","7"," ")</f>
        <v xml:space="preserve"> </v>
      </c>
      <c r="N1579" s="20" t="str">
        <f>IF(VLOOKUP(C1579,'Current OBD'!$B$6:$AL$2097,32,0)="Yes","8"," ")</f>
        <v xml:space="preserve"> </v>
      </c>
      <c r="O1579" s="20" t="str">
        <f>IF(VLOOKUP(C1579,'Current OBD'!$B$6:$AL$2097,33,0)="Yes","9"," ")</f>
        <v xml:space="preserve"> </v>
      </c>
      <c r="P1579" s="20" t="str">
        <f>IF(VLOOKUP(C1579,'Current OBD'!$B$6:$AL$2097,34,0)="Yes","10"," ")</f>
        <v xml:space="preserve"> </v>
      </c>
      <c r="Q1579" s="20" t="str">
        <f>IF(VLOOKUP(C1579,'Current OBD'!$B$6:$AL$2097,35,0)="Yes","11"," ")</f>
        <v xml:space="preserve"> </v>
      </c>
      <c r="R1579" s="20" t="str">
        <f>IF(VLOOKUP(C1579,'Current OBD'!$B$6:$AL$2097,36,0)="Yes","12"," ")</f>
        <v xml:space="preserve"> </v>
      </c>
      <c r="S1579" s="44">
        <v>151</v>
      </c>
      <c r="T1579" s="44">
        <v>0</v>
      </c>
      <c r="U1579" s="44">
        <v>269</v>
      </c>
      <c r="V1579" s="12">
        <f t="shared" si="143"/>
        <v>0.56133828996282531</v>
      </c>
      <c r="W1579" s="12">
        <f t="shared" si="144"/>
        <v>0</v>
      </c>
      <c r="X1579" s="12">
        <f t="shared" si="142"/>
        <v>0.56133828996282531</v>
      </c>
    </row>
    <row r="1580" spans="1:24">
      <c r="A1580" s="17" t="str">
        <f>VLOOKUP(C1580,'Current OBD'!$B$6:$K$2098,4,0)</f>
        <v>Pierce</v>
      </c>
      <c r="B1580" s="17" t="str">
        <f>VLOOKUP(C1580,'Current OBD'!$B$6:$K$2098,3,0)</f>
        <v>27-403</v>
      </c>
      <c r="C1580" s="18">
        <v>662054</v>
      </c>
      <c r="D1580" s="8" t="s">
        <v>461</v>
      </c>
      <c r="E1580" s="20" t="str">
        <f>IF(VLOOKUP(C1580,'Current OBD'!$B$6:$AL$2097,23,0)="Yes","PK"," ")</f>
        <v xml:space="preserve"> </v>
      </c>
      <c r="F1580" s="20" t="str">
        <f>IF(VLOOKUP(C1580,'Current OBD'!$B$6:$AL$2097,24,0)="Yes","K"," ")</f>
        <v>K</v>
      </c>
      <c r="G1580" s="20" t="str">
        <f>IF(VLOOKUP(C1580,'Current OBD'!$B$6:$AL$2097,25,0)="Yes","1"," ")</f>
        <v>1</v>
      </c>
      <c r="H1580" s="20" t="str">
        <f>IF(VLOOKUP(C1580,'Current OBD'!$B$6:$AL$2097,26,0)="Yes","2"," ")</f>
        <v>2</v>
      </c>
      <c r="I1580" s="20" t="str">
        <f>IF(VLOOKUP(C1580,'Current OBD'!$B$6:$AL$2097,27,0)="Yes","3"," ")</f>
        <v>3</v>
      </c>
      <c r="J1580" s="20" t="str">
        <f>IF(VLOOKUP(C1580,'Current OBD'!$B$6:$AL$2097,28,0)="Yes","4"," ")</f>
        <v>4</v>
      </c>
      <c r="K1580" s="20" t="str">
        <f>IF(VLOOKUP(C1580,'Current OBD'!$B$6:$AL$2097,29,0)="Yes","5"," ")</f>
        <v>5</v>
      </c>
      <c r="L1580" s="20" t="str">
        <f>IF(VLOOKUP(C1580,'Current OBD'!$B$6:$AL$2097,30,0)="Yes","6"," ")</f>
        <v xml:space="preserve"> </v>
      </c>
      <c r="M1580" s="20" t="str">
        <f>IF(VLOOKUP(C1580,'Current OBD'!$B$6:$AL$2097,31,0)="Yes","7"," ")</f>
        <v xml:space="preserve"> </v>
      </c>
      <c r="N1580" s="20" t="str">
        <f>IF(VLOOKUP(C1580,'Current OBD'!$B$6:$AL$2097,32,0)="Yes","8"," ")</f>
        <v xml:space="preserve"> </v>
      </c>
      <c r="O1580" s="20" t="str">
        <f>IF(VLOOKUP(C1580,'Current OBD'!$B$6:$AL$2097,33,0)="Yes","9"," ")</f>
        <v xml:space="preserve"> </v>
      </c>
      <c r="P1580" s="20" t="str">
        <f>IF(VLOOKUP(C1580,'Current OBD'!$B$6:$AL$2097,34,0)="Yes","10"," ")</f>
        <v xml:space="preserve"> </v>
      </c>
      <c r="Q1580" s="20" t="str">
        <f>IF(VLOOKUP(C1580,'Current OBD'!$B$6:$AL$2097,35,0)="Yes","11"," ")</f>
        <v xml:space="preserve"> </v>
      </c>
      <c r="R1580" s="20" t="str">
        <f>IF(VLOOKUP(C1580,'Current OBD'!$B$6:$AL$2097,36,0)="Yes","12"," ")</f>
        <v xml:space="preserve"> </v>
      </c>
      <c r="S1580" s="44">
        <v>465</v>
      </c>
      <c r="T1580" s="44">
        <v>0</v>
      </c>
      <c r="U1580" s="44">
        <v>630</v>
      </c>
      <c r="V1580" s="12">
        <f t="shared" si="143"/>
        <v>0.73809523809523814</v>
      </c>
      <c r="W1580" s="12">
        <f t="shared" si="144"/>
        <v>0</v>
      </c>
      <c r="X1580" s="12">
        <f t="shared" si="142"/>
        <v>0.73809523809523814</v>
      </c>
    </row>
    <row r="1581" spans="1:24">
      <c r="A1581" s="17" t="str">
        <f>VLOOKUP(C1581,'Current OBD'!$B$6:$K$2098,4,0)</f>
        <v>Pierce</v>
      </c>
      <c r="B1581" s="17" t="str">
        <f>VLOOKUP(C1581,'Current OBD'!$B$6:$K$2098,3,0)</f>
        <v>27-403</v>
      </c>
      <c r="C1581" s="18">
        <v>662914</v>
      </c>
      <c r="D1581" s="8" t="s">
        <v>463</v>
      </c>
      <c r="E1581" s="20" t="str">
        <f>IF(VLOOKUP(C1581,'Current OBD'!$B$6:$AL$2097,23,0)="Yes","PK"," ")</f>
        <v>PK</v>
      </c>
      <c r="F1581" s="20" t="str">
        <f>IF(VLOOKUP(C1581,'Current OBD'!$B$6:$AL$2097,24,0)="Yes","K"," ")</f>
        <v>K</v>
      </c>
      <c r="G1581" s="20" t="str">
        <f>IF(VLOOKUP(C1581,'Current OBD'!$B$6:$AL$2097,25,0)="Yes","1"," ")</f>
        <v>1</v>
      </c>
      <c r="H1581" s="20" t="str">
        <f>IF(VLOOKUP(C1581,'Current OBD'!$B$6:$AL$2097,26,0)="Yes","2"," ")</f>
        <v>2</v>
      </c>
      <c r="I1581" s="20" t="str">
        <f>IF(VLOOKUP(C1581,'Current OBD'!$B$6:$AL$2097,27,0)="Yes","3"," ")</f>
        <v>3</v>
      </c>
      <c r="J1581" s="20" t="str">
        <f>IF(VLOOKUP(C1581,'Current OBD'!$B$6:$AL$2097,28,0)="Yes","4"," ")</f>
        <v>4</v>
      </c>
      <c r="K1581" s="20" t="str">
        <f>IF(VLOOKUP(C1581,'Current OBD'!$B$6:$AL$2097,29,0)="Yes","5"," ")</f>
        <v>5</v>
      </c>
      <c r="L1581" s="20" t="str">
        <f>IF(VLOOKUP(C1581,'Current OBD'!$B$6:$AL$2097,30,0)="Yes","6"," ")</f>
        <v xml:space="preserve"> </v>
      </c>
      <c r="M1581" s="20" t="str">
        <f>IF(VLOOKUP(C1581,'Current OBD'!$B$6:$AL$2097,31,0)="Yes","7"," ")</f>
        <v xml:space="preserve"> </v>
      </c>
      <c r="N1581" s="20" t="str">
        <f>IF(VLOOKUP(C1581,'Current OBD'!$B$6:$AL$2097,32,0)="Yes","8"," ")</f>
        <v xml:space="preserve"> </v>
      </c>
      <c r="O1581" s="20" t="str">
        <f>IF(VLOOKUP(C1581,'Current OBD'!$B$6:$AL$2097,33,0)="Yes","9"," ")</f>
        <v xml:space="preserve"> </v>
      </c>
      <c r="P1581" s="20" t="str">
        <f>IF(VLOOKUP(C1581,'Current OBD'!$B$6:$AL$2097,34,0)="Yes","10"," ")</f>
        <v xml:space="preserve"> </v>
      </c>
      <c r="Q1581" s="20" t="str">
        <f>IF(VLOOKUP(C1581,'Current OBD'!$B$6:$AL$2097,35,0)="Yes","11"," ")</f>
        <v xml:space="preserve"> </v>
      </c>
      <c r="R1581" s="20" t="str">
        <f>IF(VLOOKUP(C1581,'Current OBD'!$B$6:$AL$2097,36,0)="Yes","12"," ")</f>
        <v xml:space="preserve"> </v>
      </c>
      <c r="S1581" s="44">
        <v>284</v>
      </c>
      <c r="T1581" s="44">
        <v>0</v>
      </c>
      <c r="U1581" s="44">
        <v>354</v>
      </c>
      <c r="V1581" s="12">
        <f t="shared" si="143"/>
        <v>0.80225988700564976</v>
      </c>
      <c r="W1581" s="12">
        <f t="shared" si="144"/>
        <v>0</v>
      </c>
      <c r="X1581" s="12">
        <f t="shared" si="142"/>
        <v>0.80225988700564976</v>
      </c>
    </row>
    <row r="1582" spans="1:24">
      <c r="A1582" s="17" t="str">
        <f>VLOOKUP(C1582,'Current OBD'!$B$6:$K$2098,4,0)</f>
        <v>Pierce</v>
      </c>
      <c r="B1582" s="17" t="str">
        <f>VLOOKUP(C1582,'Current OBD'!$B$6:$K$2098,3,0)</f>
        <v>27-403</v>
      </c>
      <c r="C1582" s="18">
        <v>664429</v>
      </c>
      <c r="D1582" s="8" t="s">
        <v>465</v>
      </c>
      <c r="E1582" s="20" t="str">
        <f>IF(VLOOKUP(C1582,'Current OBD'!$B$6:$AL$2097,23,0)="Yes","PK"," ")</f>
        <v>PK</v>
      </c>
      <c r="F1582" s="20" t="str">
        <f>IF(VLOOKUP(C1582,'Current OBD'!$B$6:$AL$2097,24,0)="Yes","K"," ")</f>
        <v xml:space="preserve"> </v>
      </c>
      <c r="G1582" s="20" t="str">
        <f>IF(VLOOKUP(C1582,'Current OBD'!$B$6:$AL$2097,25,0)="Yes","1"," ")</f>
        <v xml:space="preserve"> </v>
      </c>
      <c r="H1582" s="20" t="str">
        <f>IF(VLOOKUP(C1582,'Current OBD'!$B$6:$AL$2097,26,0)="Yes","2"," ")</f>
        <v xml:space="preserve"> </v>
      </c>
      <c r="I1582" s="20" t="str">
        <f>IF(VLOOKUP(C1582,'Current OBD'!$B$6:$AL$2097,27,0)="Yes","3"," ")</f>
        <v xml:space="preserve"> </v>
      </c>
      <c r="J1582" s="20" t="str">
        <f>IF(VLOOKUP(C1582,'Current OBD'!$B$6:$AL$2097,28,0)="Yes","4"," ")</f>
        <v xml:space="preserve"> </v>
      </c>
      <c r="K1582" s="20" t="str">
        <f>IF(VLOOKUP(C1582,'Current OBD'!$B$6:$AL$2097,29,0)="Yes","5"," ")</f>
        <v xml:space="preserve"> </v>
      </c>
      <c r="L1582" s="20" t="str">
        <f>IF(VLOOKUP(C1582,'Current OBD'!$B$6:$AL$2097,30,0)="Yes","6"," ")</f>
        <v xml:space="preserve"> </v>
      </c>
      <c r="M1582" s="20" t="str">
        <f>IF(VLOOKUP(C1582,'Current OBD'!$B$6:$AL$2097,31,0)="Yes","7"," ")</f>
        <v xml:space="preserve"> </v>
      </c>
      <c r="N1582" s="20" t="str">
        <f>IF(VLOOKUP(C1582,'Current OBD'!$B$6:$AL$2097,32,0)="Yes","8"," ")</f>
        <v xml:space="preserve"> </v>
      </c>
      <c r="O1582" s="20" t="str">
        <f>IF(VLOOKUP(C1582,'Current OBD'!$B$6:$AL$2097,33,0)="Yes","9"," ")</f>
        <v xml:space="preserve"> </v>
      </c>
      <c r="P1582" s="20" t="str">
        <f>IF(VLOOKUP(C1582,'Current OBD'!$B$6:$AL$2097,34,0)="Yes","10"," ")</f>
        <v xml:space="preserve"> </v>
      </c>
      <c r="Q1582" s="20" t="str">
        <f>IF(VLOOKUP(C1582,'Current OBD'!$B$6:$AL$2097,35,0)="Yes","11"," ")</f>
        <v xml:space="preserve"> </v>
      </c>
      <c r="R1582" s="20" t="str">
        <f>IF(VLOOKUP(C1582,'Current OBD'!$B$6:$AL$2097,36,0)="Yes","12"," ")</f>
        <v xml:space="preserve"> </v>
      </c>
      <c r="S1582" s="44">
        <v>69</v>
      </c>
      <c r="T1582" s="44">
        <v>0</v>
      </c>
      <c r="U1582" s="44">
        <v>69</v>
      </c>
      <c r="V1582" s="12">
        <f t="shared" si="143"/>
        <v>1</v>
      </c>
      <c r="W1582" s="12">
        <f t="shared" si="144"/>
        <v>0</v>
      </c>
      <c r="X1582" s="12">
        <f t="shared" si="142"/>
        <v>1</v>
      </c>
    </row>
    <row r="1583" spans="1:24">
      <c r="A1583" s="17" t="str">
        <f>VLOOKUP(C1583,'Current OBD'!$B$6:$K$2098,4,0)</f>
        <v>Pierce</v>
      </c>
      <c r="B1583" s="17" t="str">
        <f>VLOOKUP(C1583,'Current OBD'!$B$6:$K$2098,3,0)</f>
        <v>27-403</v>
      </c>
      <c r="C1583" s="18">
        <v>665715</v>
      </c>
      <c r="D1583" s="8" t="s">
        <v>467</v>
      </c>
      <c r="E1583" s="20" t="str">
        <f>IF(VLOOKUP(C1583,'Current OBD'!$B$6:$AL$2097,23,0)="Yes","PK"," ")</f>
        <v xml:space="preserve"> </v>
      </c>
      <c r="F1583" s="20" t="str">
        <f>IF(VLOOKUP(C1583,'Current OBD'!$B$6:$AL$2097,24,0)="Yes","K"," ")</f>
        <v xml:space="preserve"> </v>
      </c>
      <c r="G1583" s="20" t="str">
        <f>IF(VLOOKUP(C1583,'Current OBD'!$B$6:$AL$2097,25,0)="Yes","1"," ")</f>
        <v xml:space="preserve"> </v>
      </c>
      <c r="H1583" s="20" t="str">
        <f>IF(VLOOKUP(C1583,'Current OBD'!$B$6:$AL$2097,26,0)="Yes","2"," ")</f>
        <v xml:space="preserve"> </v>
      </c>
      <c r="I1583" s="20" t="str">
        <f>IF(VLOOKUP(C1583,'Current OBD'!$B$6:$AL$2097,27,0)="Yes","3"," ")</f>
        <v xml:space="preserve"> </v>
      </c>
      <c r="J1583" s="20" t="str">
        <f>IF(VLOOKUP(C1583,'Current OBD'!$B$6:$AL$2097,28,0)="Yes","4"," ")</f>
        <v xml:space="preserve"> </v>
      </c>
      <c r="K1583" s="20" t="str">
        <f>IF(VLOOKUP(C1583,'Current OBD'!$B$6:$AL$2097,29,0)="Yes","5"," ")</f>
        <v xml:space="preserve"> </v>
      </c>
      <c r="L1583" s="20" t="str">
        <f>IF(VLOOKUP(C1583,'Current OBD'!$B$6:$AL$2097,30,0)="Yes","6"," ")</f>
        <v xml:space="preserve"> </v>
      </c>
      <c r="M1583" s="20" t="str">
        <f>IF(VLOOKUP(C1583,'Current OBD'!$B$6:$AL$2097,31,0)="Yes","7"," ")</f>
        <v xml:space="preserve"> </v>
      </c>
      <c r="N1583" s="20" t="str">
        <f>IF(VLOOKUP(C1583,'Current OBD'!$B$6:$AL$2097,32,0)="Yes","8"," ")</f>
        <v xml:space="preserve"> </v>
      </c>
      <c r="O1583" s="20" t="str">
        <f>IF(VLOOKUP(C1583,'Current OBD'!$B$6:$AL$2097,33,0)="Yes","9"," ")</f>
        <v>9</v>
      </c>
      <c r="P1583" s="20" t="str">
        <f>IF(VLOOKUP(C1583,'Current OBD'!$B$6:$AL$2097,34,0)="Yes","10"," ")</f>
        <v>10</v>
      </c>
      <c r="Q1583" s="20" t="str">
        <f>IF(VLOOKUP(C1583,'Current OBD'!$B$6:$AL$2097,35,0)="Yes","11"," ")</f>
        <v>11</v>
      </c>
      <c r="R1583" s="20" t="str">
        <f>IF(VLOOKUP(C1583,'Current OBD'!$B$6:$AL$2097,36,0)="Yes","12"," ")</f>
        <v>12</v>
      </c>
      <c r="S1583" s="44">
        <v>1092</v>
      </c>
      <c r="T1583" s="44">
        <v>0</v>
      </c>
      <c r="U1583" s="44">
        <v>1823</v>
      </c>
      <c r="V1583" s="12">
        <f t="shared" si="143"/>
        <v>0.59901261656609983</v>
      </c>
      <c r="W1583" s="12">
        <f t="shared" si="144"/>
        <v>0</v>
      </c>
      <c r="X1583" s="12">
        <f t="shared" si="142"/>
        <v>0.59901261656609983</v>
      </c>
    </row>
    <row r="1584" spans="1:24">
      <c r="A1584" s="17" t="str">
        <f>VLOOKUP(C1584,'Current OBD'!$B$6:$K$2098,4,0)</f>
        <v>Pierce</v>
      </c>
      <c r="B1584" s="17" t="str">
        <f>VLOOKUP(C1584,'Current OBD'!$B$6:$K$2098,3,0)</f>
        <v>27-403</v>
      </c>
      <c r="C1584" s="18">
        <v>662915</v>
      </c>
      <c r="D1584" s="8" t="s">
        <v>469</v>
      </c>
      <c r="E1584" s="20" t="str">
        <f>IF(VLOOKUP(C1584,'Current OBD'!$B$6:$AL$2097,23,0)="Yes","PK"," ")</f>
        <v xml:space="preserve"> </v>
      </c>
      <c r="F1584" s="20" t="str">
        <f>IF(VLOOKUP(C1584,'Current OBD'!$B$6:$AL$2097,24,0)="Yes","K"," ")</f>
        <v xml:space="preserve"> </v>
      </c>
      <c r="G1584" s="20" t="str">
        <f>IF(VLOOKUP(C1584,'Current OBD'!$B$6:$AL$2097,25,0)="Yes","1"," ")</f>
        <v xml:space="preserve"> </v>
      </c>
      <c r="H1584" s="20" t="str">
        <f>IF(VLOOKUP(C1584,'Current OBD'!$B$6:$AL$2097,26,0)="Yes","2"," ")</f>
        <v xml:space="preserve"> </v>
      </c>
      <c r="I1584" s="20" t="str">
        <f>IF(VLOOKUP(C1584,'Current OBD'!$B$6:$AL$2097,27,0)="Yes","3"," ")</f>
        <v xml:space="preserve"> </v>
      </c>
      <c r="J1584" s="20" t="str">
        <f>IF(VLOOKUP(C1584,'Current OBD'!$B$6:$AL$2097,28,0)="Yes","4"," ")</f>
        <v xml:space="preserve"> </v>
      </c>
      <c r="K1584" s="20" t="str">
        <f>IF(VLOOKUP(C1584,'Current OBD'!$B$6:$AL$2097,29,0)="Yes","5"," ")</f>
        <v xml:space="preserve"> </v>
      </c>
      <c r="L1584" s="20" t="str">
        <f>IF(VLOOKUP(C1584,'Current OBD'!$B$6:$AL$2097,30,0)="Yes","6"," ")</f>
        <v>6</v>
      </c>
      <c r="M1584" s="20" t="str">
        <f>IF(VLOOKUP(C1584,'Current OBD'!$B$6:$AL$2097,31,0)="Yes","7"," ")</f>
        <v>7</v>
      </c>
      <c r="N1584" s="20" t="str">
        <f>IF(VLOOKUP(C1584,'Current OBD'!$B$6:$AL$2097,32,0)="Yes","8"," ")</f>
        <v>8</v>
      </c>
      <c r="O1584" s="20" t="str">
        <f>IF(VLOOKUP(C1584,'Current OBD'!$B$6:$AL$2097,33,0)="Yes","9"," ")</f>
        <v xml:space="preserve"> </v>
      </c>
      <c r="P1584" s="20" t="str">
        <f>IF(VLOOKUP(C1584,'Current OBD'!$B$6:$AL$2097,34,0)="Yes","10"," ")</f>
        <v xml:space="preserve"> </v>
      </c>
      <c r="Q1584" s="20" t="str">
        <f>IF(VLOOKUP(C1584,'Current OBD'!$B$6:$AL$2097,35,0)="Yes","11"," ")</f>
        <v xml:space="preserve"> </v>
      </c>
      <c r="R1584" s="20" t="str">
        <f>IF(VLOOKUP(C1584,'Current OBD'!$B$6:$AL$2097,36,0)="Yes","12"," ")</f>
        <v xml:space="preserve"> </v>
      </c>
      <c r="S1584" s="44">
        <v>527</v>
      </c>
      <c r="T1584" s="44">
        <v>0</v>
      </c>
      <c r="U1584" s="44">
        <v>756</v>
      </c>
      <c r="V1584" s="12">
        <f t="shared" si="143"/>
        <v>0.69708994708994709</v>
      </c>
      <c r="W1584" s="12">
        <f t="shared" si="144"/>
        <v>0</v>
      </c>
      <c r="X1584" s="12">
        <f t="shared" si="142"/>
        <v>0.69708994708994709</v>
      </c>
    </row>
    <row r="1585" spans="1:24">
      <c r="A1585" s="17" t="str">
        <f>VLOOKUP(C1585,'Current OBD'!$B$6:$K$2098,4,0)</f>
        <v>Pierce</v>
      </c>
      <c r="B1585" s="17" t="str">
        <f>VLOOKUP(C1585,'Current OBD'!$B$6:$K$2098,3,0)</f>
        <v>27-403</v>
      </c>
      <c r="C1585" s="18">
        <v>663599</v>
      </c>
      <c r="D1585" s="8" t="s">
        <v>471</v>
      </c>
      <c r="E1585" s="20" t="str">
        <f>IF(VLOOKUP(C1585,'Current OBD'!$B$6:$AL$2097,23,0)="Yes","PK"," ")</f>
        <v xml:space="preserve"> </v>
      </c>
      <c r="F1585" s="20" t="str">
        <f>IF(VLOOKUP(C1585,'Current OBD'!$B$6:$AL$2097,24,0)="Yes","K"," ")</f>
        <v xml:space="preserve"> </v>
      </c>
      <c r="G1585" s="20" t="str">
        <f>IF(VLOOKUP(C1585,'Current OBD'!$B$6:$AL$2097,25,0)="Yes","1"," ")</f>
        <v xml:space="preserve"> </v>
      </c>
      <c r="H1585" s="20" t="str">
        <f>IF(VLOOKUP(C1585,'Current OBD'!$B$6:$AL$2097,26,0)="Yes","2"," ")</f>
        <v xml:space="preserve"> </v>
      </c>
      <c r="I1585" s="20" t="str">
        <f>IF(VLOOKUP(C1585,'Current OBD'!$B$6:$AL$2097,27,0)="Yes","3"," ")</f>
        <v xml:space="preserve"> </v>
      </c>
      <c r="J1585" s="20" t="str">
        <f>IF(VLOOKUP(C1585,'Current OBD'!$B$6:$AL$2097,28,0)="Yes","4"," ")</f>
        <v xml:space="preserve"> </v>
      </c>
      <c r="K1585" s="20" t="str">
        <f>IF(VLOOKUP(C1585,'Current OBD'!$B$6:$AL$2097,29,0)="Yes","5"," ")</f>
        <v xml:space="preserve"> </v>
      </c>
      <c r="L1585" s="20" t="str">
        <f>IF(VLOOKUP(C1585,'Current OBD'!$B$6:$AL$2097,30,0)="Yes","6"," ")</f>
        <v xml:space="preserve"> </v>
      </c>
      <c r="M1585" s="20" t="str">
        <f>IF(VLOOKUP(C1585,'Current OBD'!$B$6:$AL$2097,31,0)="Yes","7"," ")</f>
        <v xml:space="preserve"> </v>
      </c>
      <c r="N1585" s="20" t="str">
        <f>IF(VLOOKUP(C1585,'Current OBD'!$B$6:$AL$2097,32,0)="Yes","8"," ")</f>
        <v xml:space="preserve"> </v>
      </c>
      <c r="O1585" s="20" t="str">
        <f>IF(VLOOKUP(C1585,'Current OBD'!$B$6:$AL$2097,33,0)="Yes","9"," ")</f>
        <v xml:space="preserve"> </v>
      </c>
      <c r="P1585" s="20" t="str">
        <f>IF(VLOOKUP(C1585,'Current OBD'!$B$6:$AL$2097,34,0)="Yes","10"," ")</f>
        <v xml:space="preserve"> </v>
      </c>
      <c r="Q1585" s="20" t="str">
        <f>IF(VLOOKUP(C1585,'Current OBD'!$B$6:$AL$2097,35,0)="Yes","11"," ")</f>
        <v xml:space="preserve"> </v>
      </c>
      <c r="R1585" s="20" t="str">
        <f>IF(VLOOKUP(C1585,'Current OBD'!$B$6:$AL$2097,36,0)="Yes","12"," ")</f>
        <v>12</v>
      </c>
      <c r="S1585" s="44">
        <v>1</v>
      </c>
      <c r="T1585" s="44">
        <v>0</v>
      </c>
      <c r="U1585" s="44">
        <v>1</v>
      </c>
      <c r="V1585" s="12">
        <f t="shared" si="143"/>
        <v>1</v>
      </c>
      <c r="W1585" s="12">
        <f t="shared" si="144"/>
        <v>0</v>
      </c>
      <c r="X1585" s="12">
        <f t="shared" si="142"/>
        <v>1</v>
      </c>
    </row>
    <row r="1586" spans="1:24">
      <c r="A1586" s="17" t="str">
        <f>VLOOKUP(C1586,'Current OBD'!$B$6:$K$2098,4,0)</f>
        <v>Pierce</v>
      </c>
      <c r="B1586" s="17" t="str">
        <f>VLOOKUP(C1586,'Current OBD'!$B$6:$K$2098,3,0)</f>
        <v>27-403</v>
      </c>
      <c r="C1586" s="18">
        <v>687568</v>
      </c>
      <c r="D1586" s="8" t="s">
        <v>473</v>
      </c>
      <c r="E1586" s="20" t="str">
        <f>IF(VLOOKUP(C1586,'Current OBD'!$B$6:$AL$2097,23,0)="Yes","PK"," ")</f>
        <v>PK</v>
      </c>
      <c r="F1586" s="20" t="str">
        <f>IF(VLOOKUP(C1586,'Current OBD'!$B$6:$AL$2097,24,0)="Yes","K"," ")</f>
        <v xml:space="preserve"> </v>
      </c>
      <c r="G1586" s="20" t="str">
        <f>IF(VLOOKUP(C1586,'Current OBD'!$B$6:$AL$2097,25,0)="Yes","1"," ")</f>
        <v xml:space="preserve"> </v>
      </c>
      <c r="H1586" s="20" t="str">
        <f>IF(VLOOKUP(C1586,'Current OBD'!$B$6:$AL$2097,26,0)="Yes","2"," ")</f>
        <v xml:space="preserve"> </v>
      </c>
      <c r="I1586" s="20" t="str">
        <f>IF(VLOOKUP(C1586,'Current OBD'!$B$6:$AL$2097,27,0)="Yes","3"," ")</f>
        <v xml:space="preserve"> </v>
      </c>
      <c r="J1586" s="20" t="str">
        <f>IF(VLOOKUP(C1586,'Current OBD'!$B$6:$AL$2097,28,0)="Yes","4"," ")</f>
        <v xml:space="preserve"> </v>
      </c>
      <c r="K1586" s="20" t="str">
        <f>IF(VLOOKUP(C1586,'Current OBD'!$B$6:$AL$2097,29,0)="Yes","5"," ")</f>
        <v xml:space="preserve"> </v>
      </c>
      <c r="L1586" s="20" t="str">
        <f>IF(VLOOKUP(C1586,'Current OBD'!$B$6:$AL$2097,30,0)="Yes","6"," ")</f>
        <v xml:space="preserve"> </v>
      </c>
      <c r="M1586" s="20" t="str">
        <f>IF(VLOOKUP(C1586,'Current OBD'!$B$6:$AL$2097,31,0)="Yes","7"," ")</f>
        <v xml:space="preserve"> </v>
      </c>
      <c r="N1586" s="20" t="str">
        <f>IF(VLOOKUP(C1586,'Current OBD'!$B$6:$AL$2097,32,0)="Yes","8"," ")</f>
        <v xml:space="preserve"> </v>
      </c>
      <c r="O1586" s="20" t="str">
        <f>IF(VLOOKUP(C1586,'Current OBD'!$B$6:$AL$2097,33,0)="Yes","9"," ")</f>
        <v xml:space="preserve"> </v>
      </c>
      <c r="P1586" s="20" t="str">
        <f>IF(VLOOKUP(C1586,'Current OBD'!$B$6:$AL$2097,34,0)="Yes","10"," ")</f>
        <v xml:space="preserve"> </v>
      </c>
      <c r="Q1586" s="20" t="str">
        <f>IF(VLOOKUP(C1586,'Current OBD'!$B$6:$AL$2097,35,0)="Yes","11"," ")</f>
        <v xml:space="preserve"> </v>
      </c>
      <c r="R1586" s="20" t="str">
        <f>IF(VLOOKUP(C1586,'Current OBD'!$B$6:$AL$2097,36,0)="Yes","12"," ")</f>
        <v xml:space="preserve"> </v>
      </c>
      <c r="S1586" s="44">
        <v>137</v>
      </c>
      <c r="T1586" s="44">
        <v>0</v>
      </c>
      <c r="U1586" s="44">
        <v>154</v>
      </c>
      <c r="V1586" s="12">
        <f t="shared" si="143"/>
        <v>0.88961038961038963</v>
      </c>
      <c r="W1586" s="12">
        <f t="shared" si="144"/>
        <v>0</v>
      </c>
      <c r="X1586" s="12">
        <f t="shared" si="142"/>
        <v>0.88961038961038963</v>
      </c>
    </row>
    <row r="1587" spans="1:24">
      <c r="A1587" s="26" t="s">
        <v>390</v>
      </c>
      <c r="B1587" s="26" t="s">
        <v>1210</v>
      </c>
      <c r="C1587" s="10">
        <v>159397</v>
      </c>
      <c r="D1587" s="13" t="s">
        <v>1209</v>
      </c>
      <c r="E1587" s="19"/>
      <c r="F1587" s="19"/>
      <c r="G1587" s="19"/>
      <c r="H1587" s="19"/>
      <c r="I1587" s="19"/>
      <c r="J1587" s="19"/>
      <c r="K1587" s="19"/>
      <c r="L1587" s="19"/>
      <c r="M1587" s="19"/>
      <c r="N1587" s="19"/>
      <c r="O1587" s="19"/>
      <c r="P1587" s="19"/>
      <c r="Q1587" s="19"/>
      <c r="R1587" s="19"/>
      <c r="S1587" s="43">
        <v>622</v>
      </c>
      <c r="T1587" s="43">
        <v>178</v>
      </c>
      <c r="U1587" s="43">
        <v>1997</v>
      </c>
      <c r="V1587" s="14"/>
      <c r="W1587" s="14"/>
      <c r="X1587" s="14">
        <f t="shared" si="142"/>
        <v>0.40060090135202803</v>
      </c>
    </row>
    <row r="1588" spans="1:24">
      <c r="A1588" s="17" t="str">
        <f>VLOOKUP(C1588,'Current OBD'!$B$6:$K$2098,4,0)</f>
        <v>Pierce</v>
      </c>
      <c r="B1588" s="17" t="str">
        <f>VLOOKUP(C1588,'Current OBD'!$B$6:$K$2098,3,0)</f>
        <v>27-404</v>
      </c>
      <c r="C1588" s="18">
        <v>662064</v>
      </c>
      <c r="D1588" s="8" t="s">
        <v>1211</v>
      </c>
      <c r="E1588" s="20" t="str">
        <f>IF(VLOOKUP(C1588,'Current OBD'!$B$6:$AL$2097,23,0)="Yes","PK"," ")</f>
        <v>PK</v>
      </c>
      <c r="F1588" s="20" t="str">
        <f>IF(VLOOKUP(C1588,'Current OBD'!$B$6:$AL$2097,24,0)="Yes","K"," ")</f>
        <v>K</v>
      </c>
      <c r="G1588" s="20" t="str">
        <f>IF(VLOOKUP(C1588,'Current OBD'!$B$6:$AL$2097,25,0)="Yes","1"," ")</f>
        <v>1</v>
      </c>
      <c r="H1588" s="20" t="str">
        <f>IF(VLOOKUP(C1588,'Current OBD'!$B$6:$AL$2097,26,0)="Yes","2"," ")</f>
        <v>2</v>
      </c>
      <c r="I1588" s="20" t="str">
        <f>IF(VLOOKUP(C1588,'Current OBD'!$B$6:$AL$2097,27,0)="Yes","3"," ")</f>
        <v>3</v>
      </c>
      <c r="J1588" s="20" t="str">
        <f>IF(VLOOKUP(C1588,'Current OBD'!$B$6:$AL$2097,28,0)="Yes","4"," ")</f>
        <v>4</v>
      </c>
      <c r="K1588" s="20" t="str">
        <f>IF(VLOOKUP(C1588,'Current OBD'!$B$6:$AL$2097,29,0)="Yes","5"," ")</f>
        <v>5</v>
      </c>
      <c r="L1588" s="20" t="str">
        <f>IF(VLOOKUP(C1588,'Current OBD'!$B$6:$AL$2097,30,0)="Yes","6"," ")</f>
        <v>6</v>
      </c>
      <c r="M1588" s="20" t="str">
        <f>IF(VLOOKUP(C1588,'Current OBD'!$B$6:$AL$2097,31,0)="Yes","7"," ")</f>
        <v>7</v>
      </c>
      <c r="N1588" s="20" t="str">
        <f>IF(VLOOKUP(C1588,'Current OBD'!$B$6:$AL$2097,32,0)="Yes","8"," ")</f>
        <v>8</v>
      </c>
      <c r="O1588" s="20" t="str">
        <f>IF(VLOOKUP(C1588,'Current OBD'!$B$6:$AL$2097,33,0)="Yes","9"," ")</f>
        <v xml:space="preserve"> </v>
      </c>
      <c r="P1588" s="20" t="str">
        <f>IF(VLOOKUP(C1588,'Current OBD'!$B$6:$AL$2097,34,0)="Yes","10"," ")</f>
        <v xml:space="preserve"> </v>
      </c>
      <c r="Q1588" s="20" t="str">
        <f>IF(VLOOKUP(C1588,'Current OBD'!$B$6:$AL$2097,35,0)="Yes","11"," ")</f>
        <v xml:space="preserve"> </v>
      </c>
      <c r="R1588" s="20" t="str">
        <f>IF(VLOOKUP(C1588,'Current OBD'!$B$6:$AL$2097,36,0)="Yes","12"," ")</f>
        <v xml:space="preserve"> </v>
      </c>
      <c r="S1588" s="44">
        <v>110</v>
      </c>
      <c r="T1588" s="44">
        <v>0</v>
      </c>
      <c r="U1588" s="44">
        <v>168</v>
      </c>
      <c r="V1588" s="12">
        <f>S1588/U1588</f>
        <v>0.65476190476190477</v>
      </c>
      <c r="W1588" s="12">
        <f>T1588/U1588</f>
        <v>0</v>
      </c>
      <c r="X1588" s="12">
        <f t="shared" si="142"/>
        <v>0.65476190476190477</v>
      </c>
    </row>
    <row r="1589" spans="1:24">
      <c r="A1589" s="17" t="str">
        <f>VLOOKUP(C1589,'Current OBD'!$B$6:$K$2098,4,0)</f>
        <v>Pierce</v>
      </c>
      <c r="B1589" s="17" t="str">
        <f>VLOOKUP(C1589,'Current OBD'!$B$6:$K$2098,3,0)</f>
        <v>27-404</v>
      </c>
      <c r="C1589" s="18">
        <v>662065</v>
      </c>
      <c r="D1589" s="8" t="s">
        <v>1215</v>
      </c>
      <c r="E1589" s="20" t="str">
        <f>IF(VLOOKUP(C1589,'Current OBD'!$B$6:$AL$2097,23,0)="Yes","PK"," ")</f>
        <v>PK</v>
      </c>
      <c r="F1589" s="20" t="str">
        <f>IF(VLOOKUP(C1589,'Current OBD'!$B$6:$AL$2097,24,0)="Yes","K"," ")</f>
        <v>K</v>
      </c>
      <c r="G1589" s="20" t="str">
        <f>IF(VLOOKUP(C1589,'Current OBD'!$B$6:$AL$2097,25,0)="Yes","1"," ")</f>
        <v>1</v>
      </c>
      <c r="H1589" s="20" t="str">
        <f>IF(VLOOKUP(C1589,'Current OBD'!$B$6:$AL$2097,26,0)="Yes","2"," ")</f>
        <v>2</v>
      </c>
      <c r="I1589" s="20" t="str">
        <f>IF(VLOOKUP(C1589,'Current OBD'!$B$6:$AL$2097,27,0)="Yes","3"," ")</f>
        <v>3</v>
      </c>
      <c r="J1589" s="20" t="str">
        <f>IF(VLOOKUP(C1589,'Current OBD'!$B$6:$AL$2097,28,0)="Yes","4"," ")</f>
        <v>4</v>
      </c>
      <c r="K1589" s="20" t="str">
        <f>IF(VLOOKUP(C1589,'Current OBD'!$B$6:$AL$2097,29,0)="Yes","5"," ")</f>
        <v>5</v>
      </c>
      <c r="L1589" s="20" t="str">
        <f>IF(VLOOKUP(C1589,'Current OBD'!$B$6:$AL$2097,30,0)="Yes","6"," ")</f>
        <v xml:space="preserve"> </v>
      </c>
      <c r="M1589" s="20" t="str">
        <f>IF(VLOOKUP(C1589,'Current OBD'!$B$6:$AL$2097,31,0)="Yes","7"," ")</f>
        <v xml:space="preserve"> </v>
      </c>
      <c r="N1589" s="20" t="str">
        <f>IF(VLOOKUP(C1589,'Current OBD'!$B$6:$AL$2097,32,0)="Yes","8"," ")</f>
        <v xml:space="preserve"> </v>
      </c>
      <c r="O1589" s="20" t="str">
        <f>IF(VLOOKUP(C1589,'Current OBD'!$B$6:$AL$2097,33,0)="Yes","9"," ")</f>
        <v xml:space="preserve"> </v>
      </c>
      <c r="P1589" s="20" t="str">
        <f>IF(VLOOKUP(C1589,'Current OBD'!$B$6:$AL$2097,34,0)="Yes","10"," ")</f>
        <v xml:space="preserve"> </v>
      </c>
      <c r="Q1589" s="20" t="str">
        <f>IF(VLOOKUP(C1589,'Current OBD'!$B$6:$AL$2097,35,0)="Yes","11"," ")</f>
        <v xml:space="preserve"> </v>
      </c>
      <c r="R1589" s="20" t="str">
        <f>IF(VLOOKUP(C1589,'Current OBD'!$B$6:$AL$2097,36,0)="Yes","12"," ")</f>
        <v xml:space="preserve"> </v>
      </c>
      <c r="S1589" s="44">
        <v>114</v>
      </c>
      <c r="T1589" s="44">
        <v>49</v>
      </c>
      <c r="U1589" s="44">
        <v>416</v>
      </c>
      <c r="V1589" s="12">
        <f>S1589/U1589</f>
        <v>0.27403846153846156</v>
      </c>
      <c r="W1589" s="12">
        <f>T1589/U1589</f>
        <v>0.11778846153846154</v>
      </c>
      <c r="X1589" s="12">
        <f t="shared" si="142"/>
        <v>0.39182692307692307</v>
      </c>
    </row>
    <row r="1590" spans="1:24">
      <c r="A1590" s="17" t="str">
        <f>VLOOKUP(C1590,'Current OBD'!$B$6:$K$2098,4,0)</f>
        <v>Pierce</v>
      </c>
      <c r="B1590" s="17" t="str">
        <f>VLOOKUP(C1590,'Current OBD'!$B$6:$K$2098,3,0)</f>
        <v>27-404</v>
      </c>
      <c r="C1590" s="18">
        <v>662068</v>
      </c>
      <c r="D1590" s="8" t="s">
        <v>1219</v>
      </c>
      <c r="E1590" s="20" t="str">
        <f>IF(VLOOKUP(C1590,'Current OBD'!$B$6:$AL$2097,23,0)="Yes","PK"," ")</f>
        <v xml:space="preserve"> </v>
      </c>
      <c r="F1590" s="20" t="str">
        <f>IF(VLOOKUP(C1590,'Current OBD'!$B$6:$AL$2097,24,0)="Yes","K"," ")</f>
        <v xml:space="preserve"> </v>
      </c>
      <c r="G1590" s="20" t="str">
        <f>IF(VLOOKUP(C1590,'Current OBD'!$B$6:$AL$2097,25,0)="Yes","1"," ")</f>
        <v xml:space="preserve"> </v>
      </c>
      <c r="H1590" s="20" t="str">
        <f>IF(VLOOKUP(C1590,'Current OBD'!$B$6:$AL$2097,26,0)="Yes","2"," ")</f>
        <v xml:space="preserve"> </v>
      </c>
      <c r="I1590" s="20" t="str">
        <f>IF(VLOOKUP(C1590,'Current OBD'!$B$6:$AL$2097,27,0)="Yes","3"," ")</f>
        <v xml:space="preserve"> </v>
      </c>
      <c r="J1590" s="20" t="str">
        <f>IF(VLOOKUP(C1590,'Current OBD'!$B$6:$AL$2097,28,0)="Yes","4"," ")</f>
        <v xml:space="preserve"> </v>
      </c>
      <c r="K1590" s="20" t="str">
        <f>IF(VLOOKUP(C1590,'Current OBD'!$B$6:$AL$2097,29,0)="Yes","5"," ")</f>
        <v xml:space="preserve"> </v>
      </c>
      <c r="L1590" s="20" t="str">
        <f>IF(VLOOKUP(C1590,'Current OBD'!$B$6:$AL$2097,30,0)="Yes","6"," ")</f>
        <v xml:space="preserve"> </v>
      </c>
      <c r="M1590" s="20" t="str">
        <f>IF(VLOOKUP(C1590,'Current OBD'!$B$6:$AL$2097,31,0)="Yes","7"," ")</f>
        <v xml:space="preserve"> </v>
      </c>
      <c r="N1590" s="20" t="str">
        <f>IF(VLOOKUP(C1590,'Current OBD'!$B$6:$AL$2097,32,0)="Yes","8"," ")</f>
        <v xml:space="preserve"> </v>
      </c>
      <c r="O1590" s="20" t="str">
        <f>IF(VLOOKUP(C1590,'Current OBD'!$B$6:$AL$2097,33,0)="Yes","9"," ")</f>
        <v>9</v>
      </c>
      <c r="P1590" s="20" t="str">
        <f>IF(VLOOKUP(C1590,'Current OBD'!$B$6:$AL$2097,34,0)="Yes","10"," ")</f>
        <v>10</v>
      </c>
      <c r="Q1590" s="20" t="str">
        <f>IF(VLOOKUP(C1590,'Current OBD'!$B$6:$AL$2097,35,0)="Yes","11"," ")</f>
        <v>11</v>
      </c>
      <c r="R1590" s="20" t="str">
        <f>IF(VLOOKUP(C1590,'Current OBD'!$B$6:$AL$2097,36,0)="Yes","12"," ")</f>
        <v>12</v>
      </c>
      <c r="S1590" s="44">
        <v>154</v>
      </c>
      <c r="T1590" s="44">
        <v>54</v>
      </c>
      <c r="U1590" s="44">
        <v>616</v>
      </c>
      <c r="V1590" s="12">
        <f>S1590/U1590</f>
        <v>0.25</v>
      </c>
      <c r="W1590" s="12">
        <f>T1590/U1590</f>
        <v>8.7662337662337664E-2</v>
      </c>
      <c r="X1590" s="12">
        <f t="shared" si="142"/>
        <v>0.33766233766233766</v>
      </c>
    </row>
    <row r="1591" spans="1:24">
      <c r="A1591" s="17" t="str">
        <f>VLOOKUP(C1591,'Current OBD'!$B$6:$K$2098,4,0)</f>
        <v>Pierce</v>
      </c>
      <c r="B1591" s="17" t="str">
        <f>VLOOKUP(C1591,'Current OBD'!$B$6:$K$2098,3,0)</f>
        <v>27-404</v>
      </c>
      <c r="C1591" s="18">
        <v>662067</v>
      </c>
      <c r="D1591" s="8" t="s">
        <v>1221</v>
      </c>
      <c r="E1591" s="20" t="str">
        <f>IF(VLOOKUP(C1591,'Current OBD'!$B$6:$AL$2097,23,0)="Yes","PK"," ")</f>
        <v xml:space="preserve"> </v>
      </c>
      <c r="F1591" s="20" t="str">
        <f>IF(VLOOKUP(C1591,'Current OBD'!$B$6:$AL$2097,24,0)="Yes","K"," ")</f>
        <v xml:space="preserve"> </v>
      </c>
      <c r="G1591" s="20" t="str">
        <f>IF(VLOOKUP(C1591,'Current OBD'!$B$6:$AL$2097,25,0)="Yes","1"," ")</f>
        <v xml:space="preserve"> </v>
      </c>
      <c r="H1591" s="20" t="str">
        <f>IF(VLOOKUP(C1591,'Current OBD'!$B$6:$AL$2097,26,0)="Yes","2"," ")</f>
        <v xml:space="preserve"> </v>
      </c>
      <c r="I1591" s="20" t="str">
        <f>IF(VLOOKUP(C1591,'Current OBD'!$B$6:$AL$2097,27,0)="Yes","3"," ")</f>
        <v xml:space="preserve"> </v>
      </c>
      <c r="J1591" s="20" t="str">
        <f>IF(VLOOKUP(C1591,'Current OBD'!$B$6:$AL$2097,28,0)="Yes","4"," ")</f>
        <v xml:space="preserve"> </v>
      </c>
      <c r="K1591" s="20" t="str">
        <f>IF(VLOOKUP(C1591,'Current OBD'!$B$6:$AL$2097,29,0)="Yes","5"," ")</f>
        <v xml:space="preserve"> </v>
      </c>
      <c r="L1591" s="20" t="str">
        <f>IF(VLOOKUP(C1591,'Current OBD'!$B$6:$AL$2097,30,0)="Yes","6"," ")</f>
        <v>6</v>
      </c>
      <c r="M1591" s="20" t="str">
        <f>IF(VLOOKUP(C1591,'Current OBD'!$B$6:$AL$2097,31,0)="Yes","7"," ")</f>
        <v>7</v>
      </c>
      <c r="N1591" s="20" t="str">
        <f>IF(VLOOKUP(C1591,'Current OBD'!$B$6:$AL$2097,32,0)="Yes","8"," ")</f>
        <v>8</v>
      </c>
      <c r="O1591" s="20" t="str">
        <f>IF(VLOOKUP(C1591,'Current OBD'!$B$6:$AL$2097,33,0)="Yes","9"," ")</f>
        <v xml:space="preserve"> </v>
      </c>
      <c r="P1591" s="20" t="str">
        <f>IF(VLOOKUP(C1591,'Current OBD'!$B$6:$AL$2097,34,0)="Yes","10"," ")</f>
        <v xml:space="preserve"> </v>
      </c>
      <c r="Q1591" s="20" t="str">
        <f>IF(VLOOKUP(C1591,'Current OBD'!$B$6:$AL$2097,35,0)="Yes","11"," ")</f>
        <v xml:space="preserve"> </v>
      </c>
      <c r="R1591" s="20" t="str">
        <f>IF(VLOOKUP(C1591,'Current OBD'!$B$6:$AL$2097,36,0)="Yes","12"," ")</f>
        <v xml:space="preserve"> </v>
      </c>
      <c r="S1591" s="44">
        <v>139</v>
      </c>
      <c r="T1591" s="44">
        <v>42</v>
      </c>
      <c r="U1591" s="44">
        <v>416</v>
      </c>
      <c r="V1591" s="12">
        <f>S1591/U1591</f>
        <v>0.33413461538461536</v>
      </c>
      <c r="W1591" s="12">
        <f>T1591/U1591</f>
        <v>0.10096153846153846</v>
      </c>
      <c r="X1591" s="12">
        <f t="shared" si="142"/>
        <v>0.43509615384615385</v>
      </c>
    </row>
    <row r="1592" spans="1:24">
      <c r="A1592" s="17" t="str">
        <f>VLOOKUP(C1592,'Current OBD'!$B$6:$K$2098,4,0)</f>
        <v>Pierce</v>
      </c>
      <c r="B1592" s="17" t="str">
        <f>VLOOKUP(C1592,'Current OBD'!$B$6:$K$2098,3,0)</f>
        <v>27-404</v>
      </c>
      <c r="C1592" s="18">
        <v>662066</v>
      </c>
      <c r="D1592" s="8" t="s">
        <v>1223</v>
      </c>
      <c r="E1592" s="20" t="str">
        <f>IF(VLOOKUP(C1592,'Current OBD'!$B$6:$AL$2097,23,0)="Yes","PK"," ")</f>
        <v>PK</v>
      </c>
      <c r="F1592" s="20" t="str">
        <f>IF(VLOOKUP(C1592,'Current OBD'!$B$6:$AL$2097,24,0)="Yes","K"," ")</f>
        <v>K</v>
      </c>
      <c r="G1592" s="20" t="str">
        <f>IF(VLOOKUP(C1592,'Current OBD'!$B$6:$AL$2097,25,0)="Yes","1"," ")</f>
        <v>1</v>
      </c>
      <c r="H1592" s="20" t="str">
        <f>IF(VLOOKUP(C1592,'Current OBD'!$B$6:$AL$2097,26,0)="Yes","2"," ")</f>
        <v>2</v>
      </c>
      <c r="I1592" s="20" t="str">
        <f>IF(VLOOKUP(C1592,'Current OBD'!$B$6:$AL$2097,27,0)="Yes","3"," ")</f>
        <v>3</v>
      </c>
      <c r="J1592" s="20" t="str">
        <f>IF(VLOOKUP(C1592,'Current OBD'!$B$6:$AL$2097,28,0)="Yes","4"," ")</f>
        <v>4</v>
      </c>
      <c r="K1592" s="20" t="str">
        <f>IF(VLOOKUP(C1592,'Current OBD'!$B$6:$AL$2097,29,0)="Yes","5"," ")</f>
        <v>5</v>
      </c>
      <c r="L1592" s="20" t="str">
        <f>IF(VLOOKUP(C1592,'Current OBD'!$B$6:$AL$2097,30,0)="Yes","6"," ")</f>
        <v xml:space="preserve"> </v>
      </c>
      <c r="M1592" s="20" t="str">
        <f>IF(VLOOKUP(C1592,'Current OBD'!$B$6:$AL$2097,31,0)="Yes","7"," ")</f>
        <v xml:space="preserve"> </v>
      </c>
      <c r="N1592" s="20" t="str">
        <f>IF(VLOOKUP(C1592,'Current OBD'!$B$6:$AL$2097,32,0)="Yes","8"," ")</f>
        <v xml:space="preserve"> </v>
      </c>
      <c r="O1592" s="20" t="str">
        <f>IF(VLOOKUP(C1592,'Current OBD'!$B$6:$AL$2097,33,0)="Yes","9"," ")</f>
        <v xml:space="preserve"> </v>
      </c>
      <c r="P1592" s="20" t="str">
        <f>IF(VLOOKUP(C1592,'Current OBD'!$B$6:$AL$2097,34,0)="Yes","10"," ")</f>
        <v xml:space="preserve"> </v>
      </c>
      <c r="Q1592" s="20" t="str">
        <f>IF(VLOOKUP(C1592,'Current OBD'!$B$6:$AL$2097,35,0)="Yes","11"," ")</f>
        <v xml:space="preserve"> </v>
      </c>
      <c r="R1592" s="20" t="str">
        <f>IF(VLOOKUP(C1592,'Current OBD'!$B$6:$AL$2097,36,0)="Yes","12"," ")</f>
        <v xml:space="preserve"> </v>
      </c>
      <c r="S1592" s="44">
        <v>105</v>
      </c>
      <c r="T1592" s="44">
        <v>33</v>
      </c>
      <c r="U1592" s="44">
        <v>381</v>
      </c>
      <c r="V1592" s="12">
        <f>S1592/U1592</f>
        <v>0.27559055118110237</v>
      </c>
      <c r="W1592" s="12">
        <f>T1592/U1592</f>
        <v>8.6614173228346455E-2</v>
      </c>
      <c r="X1592" s="12">
        <f t="shared" si="142"/>
        <v>0.36220472440944884</v>
      </c>
    </row>
    <row r="1593" spans="1:24">
      <c r="A1593" s="26" t="s">
        <v>390</v>
      </c>
      <c r="B1593" s="26" t="s">
        <v>5394</v>
      </c>
      <c r="C1593" s="10">
        <v>159558</v>
      </c>
      <c r="D1593" s="13" t="s">
        <v>5393</v>
      </c>
      <c r="E1593" s="19"/>
      <c r="F1593" s="19"/>
      <c r="G1593" s="19"/>
      <c r="H1593" s="19"/>
      <c r="I1593" s="19"/>
      <c r="J1593" s="19"/>
      <c r="K1593" s="19"/>
      <c r="L1593" s="19"/>
      <c r="M1593" s="19"/>
      <c r="N1593" s="19"/>
      <c r="O1593" s="19"/>
      <c r="P1593" s="19"/>
      <c r="Q1593" s="19"/>
      <c r="R1593" s="19"/>
      <c r="S1593" s="43">
        <v>1138</v>
      </c>
      <c r="T1593" s="43">
        <v>238</v>
      </c>
      <c r="U1593" s="43">
        <v>4875</v>
      </c>
      <c r="V1593" s="14"/>
      <c r="W1593" s="14"/>
      <c r="X1593" s="14">
        <f t="shared" si="142"/>
        <v>0.28225641025641024</v>
      </c>
    </row>
    <row r="1594" spans="1:24">
      <c r="A1594" s="17" t="str">
        <f>VLOOKUP(C1594,'Current OBD'!$B$6:$K$2098,4,0)</f>
        <v>Pierce</v>
      </c>
      <c r="B1594" s="17" t="str">
        <f>VLOOKUP(C1594,'Current OBD'!$B$6:$K$2098,3,0)</f>
        <v>27-416</v>
      </c>
      <c r="C1594" s="18">
        <v>685848</v>
      </c>
      <c r="D1594" s="8" t="s">
        <v>1308</v>
      </c>
      <c r="E1594" s="20" t="str">
        <f>IF(VLOOKUP(C1594,'Current OBD'!$B$6:$AL$2097,23,0)="Yes","PK"," ")</f>
        <v>PK</v>
      </c>
      <c r="F1594" s="20" t="str">
        <f>IF(VLOOKUP(C1594,'Current OBD'!$B$6:$AL$2097,24,0)="Yes","K"," ")</f>
        <v>K</v>
      </c>
      <c r="G1594" s="20" t="str">
        <f>IF(VLOOKUP(C1594,'Current OBD'!$B$6:$AL$2097,25,0)="Yes","1"," ")</f>
        <v xml:space="preserve"> </v>
      </c>
      <c r="H1594" s="20" t="str">
        <f>IF(VLOOKUP(C1594,'Current OBD'!$B$6:$AL$2097,26,0)="Yes","2"," ")</f>
        <v xml:space="preserve"> </v>
      </c>
      <c r="I1594" s="20" t="str">
        <f>IF(VLOOKUP(C1594,'Current OBD'!$B$6:$AL$2097,27,0)="Yes","3"," ")</f>
        <v xml:space="preserve"> </v>
      </c>
      <c r="J1594" s="20" t="str">
        <f>IF(VLOOKUP(C1594,'Current OBD'!$B$6:$AL$2097,28,0)="Yes","4"," ")</f>
        <v xml:space="preserve"> </v>
      </c>
      <c r="K1594" s="20" t="str">
        <f>IF(VLOOKUP(C1594,'Current OBD'!$B$6:$AL$2097,29,0)="Yes","5"," ")</f>
        <v xml:space="preserve"> </v>
      </c>
      <c r="L1594" s="20" t="str">
        <f>IF(VLOOKUP(C1594,'Current OBD'!$B$6:$AL$2097,30,0)="Yes","6"," ")</f>
        <v xml:space="preserve"> </v>
      </c>
      <c r="M1594" s="20" t="str">
        <f>IF(VLOOKUP(C1594,'Current OBD'!$B$6:$AL$2097,31,0)="Yes","7"," ")</f>
        <v xml:space="preserve"> </v>
      </c>
      <c r="N1594" s="20" t="str">
        <f>IF(VLOOKUP(C1594,'Current OBD'!$B$6:$AL$2097,32,0)="Yes","8"," ")</f>
        <v xml:space="preserve"> </v>
      </c>
      <c r="O1594" s="20" t="str">
        <f>IF(VLOOKUP(C1594,'Current OBD'!$B$6:$AL$2097,33,0)="Yes","9"," ")</f>
        <v xml:space="preserve"> </v>
      </c>
      <c r="P1594" s="20" t="str">
        <f>IF(VLOOKUP(C1594,'Current OBD'!$B$6:$AL$2097,34,0)="Yes","10"," ")</f>
        <v xml:space="preserve"> </v>
      </c>
      <c r="Q1594" s="20" t="str">
        <f>IF(VLOOKUP(C1594,'Current OBD'!$B$6:$AL$2097,35,0)="Yes","11"," ")</f>
        <v xml:space="preserve"> </v>
      </c>
      <c r="R1594" s="20" t="str">
        <f>IF(VLOOKUP(C1594,'Current OBD'!$B$6:$AL$2097,36,0)="Yes","12"," ")</f>
        <v xml:space="preserve"> </v>
      </c>
      <c r="S1594" s="44">
        <v>76</v>
      </c>
      <c r="T1594" s="44">
        <v>14</v>
      </c>
      <c r="U1594" s="44">
        <v>428</v>
      </c>
      <c r="V1594" s="12">
        <f t="shared" ref="V1594:V1600" si="145">S1594/U1594</f>
        <v>0.17757009345794392</v>
      </c>
      <c r="W1594" s="12">
        <f t="shared" ref="W1594:W1600" si="146">T1594/U1594</f>
        <v>3.2710280373831772E-2</v>
      </c>
      <c r="X1594" s="12">
        <f t="shared" si="142"/>
        <v>0.2102803738317757</v>
      </c>
    </row>
    <row r="1595" spans="1:24">
      <c r="A1595" s="17" t="str">
        <f>VLOOKUP(C1595,'Current OBD'!$B$6:$K$2098,4,0)</f>
        <v>Pierce</v>
      </c>
      <c r="B1595" s="17" t="str">
        <f>VLOOKUP(C1595,'Current OBD'!$B$6:$K$2098,3,0)</f>
        <v>27-416</v>
      </c>
      <c r="C1595" s="18">
        <v>662072</v>
      </c>
      <c r="D1595" s="8" t="s">
        <v>5398</v>
      </c>
      <c r="E1595" s="20" t="str">
        <f>IF(VLOOKUP(C1595,'Current OBD'!$B$6:$AL$2097,23,0)="Yes","PK"," ")</f>
        <v xml:space="preserve"> </v>
      </c>
      <c r="F1595" s="20" t="str">
        <f>IF(VLOOKUP(C1595,'Current OBD'!$B$6:$AL$2097,24,0)="Yes","K"," ")</f>
        <v>K</v>
      </c>
      <c r="G1595" s="20" t="str">
        <f>IF(VLOOKUP(C1595,'Current OBD'!$B$6:$AL$2097,25,0)="Yes","1"," ")</f>
        <v>1</v>
      </c>
      <c r="H1595" s="20" t="str">
        <f>IF(VLOOKUP(C1595,'Current OBD'!$B$6:$AL$2097,26,0)="Yes","2"," ")</f>
        <v>2</v>
      </c>
      <c r="I1595" s="20" t="str">
        <f>IF(VLOOKUP(C1595,'Current OBD'!$B$6:$AL$2097,27,0)="Yes","3"," ")</f>
        <v>3</v>
      </c>
      <c r="J1595" s="20" t="str">
        <f>IF(VLOOKUP(C1595,'Current OBD'!$B$6:$AL$2097,28,0)="Yes","4"," ")</f>
        <v>4</v>
      </c>
      <c r="K1595" s="20" t="str">
        <f>IF(VLOOKUP(C1595,'Current OBD'!$B$6:$AL$2097,29,0)="Yes","5"," ")</f>
        <v>5</v>
      </c>
      <c r="L1595" s="20" t="str">
        <f>IF(VLOOKUP(C1595,'Current OBD'!$B$6:$AL$2097,30,0)="Yes","6"," ")</f>
        <v xml:space="preserve"> </v>
      </c>
      <c r="M1595" s="20" t="str">
        <f>IF(VLOOKUP(C1595,'Current OBD'!$B$6:$AL$2097,31,0)="Yes","7"," ")</f>
        <v xml:space="preserve"> </v>
      </c>
      <c r="N1595" s="20" t="str">
        <f>IF(VLOOKUP(C1595,'Current OBD'!$B$6:$AL$2097,32,0)="Yes","8"," ")</f>
        <v xml:space="preserve"> </v>
      </c>
      <c r="O1595" s="20" t="str">
        <f>IF(VLOOKUP(C1595,'Current OBD'!$B$6:$AL$2097,33,0)="Yes","9"," ")</f>
        <v xml:space="preserve"> </v>
      </c>
      <c r="P1595" s="20" t="str">
        <f>IF(VLOOKUP(C1595,'Current OBD'!$B$6:$AL$2097,34,0)="Yes","10"," ")</f>
        <v xml:space="preserve"> </v>
      </c>
      <c r="Q1595" s="20" t="str">
        <f>IF(VLOOKUP(C1595,'Current OBD'!$B$6:$AL$2097,35,0)="Yes","11"," ")</f>
        <v xml:space="preserve"> </v>
      </c>
      <c r="R1595" s="20" t="str">
        <f>IF(VLOOKUP(C1595,'Current OBD'!$B$6:$AL$2097,36,0)="Yes","12"," ")</f>
        <v xml:space="preserve"> </v>
      </c>
      <c r="S1595" s="44">
        <v>137</v>
      </c>
      <c r="T1595" s="44">
        <v>11</v>
      </c>
      <c r="U1595" s="44">
        <v>601</v>
      </c>
      <c r="V1595" s="12">
        <f t="shared" si="145"/>
        <v>0.22795341098169716</v>
      </c>
      <c r="W1595" s="12">
        <f t="shared" si="146"/>
        <v>1.8302828618968387E-2</v>
      </c>
      <c r="X1595" s="12">
        <f t="shared" si="142"/>
        <v>0.24625623960066556</v>
      </c>
    </row>
    <row r="1596" spans="1:24">
      <c r="A1596" s="17" t="str">
        <f>VLOOKUP(C1596,'Current OBD'!$B$6:$K$2098,4,0)</f>
        <v>Pierce</v>
      </c>
      <c r="B1596" s="17" t="str">
        <f>VLOOKUP(C1596,'Current OBD'!$B$6:$K$2098,3,0)</f>
        <v>27-416</v>
      </c>
      <c r="C1596" s="18">
        <v>662073</v>
      </c>
      <c r="D1596" s="8" t="s">
        <v>5400</v>
      </c>
      <c r="E1596" s="20" t="str">
        <f>IF(VLOOKUP(C1596,'Current OBD'!$B$6:$AL$2097,23,0)="Yes","PK"," ")</f>
        <v xml:space="preserve"> </v>
      </c>
      <c r="F1596" s="20" t="str">
        <f>IF(VLOOKUP(C1596,'Current OBD'!$B$6:$AL$2097,24,0)="Yes","K"," ")</f>
        <v xml:space="preserve"> </v>
      </c>
      <c r="G1596" s="20" t="str">
        <f>IF(VLOOKUP(C1596,'Current OBD'!$B$6:$AL$2097,25,0)="Yes","1"," ")</f>
        <v>1</v>
      </c>
      <c r="H1596" s="20" t="str">
        <f>IF(VLOOKUP(C1596,'Current OBD'!$B$6:$AL$2097,26,0)="Yes","2"," ")</f>
        <v>2</v>
      </c>
      <c r="I1596" s="20" t="str">
        <f>IF(VLOOKUP(C1596,'Current OBD'!$B$6:$AL$2097,27,0)="Yes","3"," ")</f>
        <v>3</v>
      </c>
      <c r="J1596" s="20" t="str">
        <f>IF(VLOOKUP(C1596,'Current OBD'!$B$6:$AL$2097,28,0)="Yes","4"," ")</f>
        <v>4</v>
      </c>
      <c r="K1596" s="20" t="str">
        <f>IF(VLOOKUP(C1596,'Current OBD'!$B$6:$AL$2097,29,0)="Yes","5"," ")</f>
        <v>5</v>
      </c>
      <c r="L1596" s="20" t="str">
        <f>IF(VLOOKUP(C1596,'Current OBD'!$B$6:$AL$2097,30,0)="Yes","6"," ")</f>
        <v xml:space="preserve"> </v>
      </c>
      <c r="M1596" s="20" t="str">
        <f>IF(VLOOKUP(C1596,'Current OBD'!$B$6:$AL$2097,31,0)="Yes","7"," ")</f>
        <v xml:space="preserve"> </v>
      </c>
      <c r="N1596" s="20" t="str">
        <f>IF(VLOOKUP(C1596,'Current OBD'!$B$6:$AL$2097,32,0)="Yes","8"," ")</f>
        <v xml:space="preserve"> </v>
      </c>
      <c r="O1596" s="20" t="str">
        <f>IF(VLOOKUP(C1596,'Current OBD'!$B$6:$AL$2097,33,0)="Yes","9"," ")</f>
        <v xml:space="preserve"> </v>
      </c>
      <c r="P1596" s="20" t="str">
        <f>IF(VLOOKUP(C1596,'Current OBD'!$B$6:$AL$2097,34,0)="Yes","10"," ")</f>
        <v xml:space="preserve"> </v>
      </c>
      <c r="Q1596" s="20" t="str">
        <f>IF(VLOOKUP(C1596,'Current OBD'!$B$6:$AL$2097,35,0)="Yes","11"," ")</f>
        <v xml:space="preserve"> </v>
      </c>
      <c r="R1596" s="20" t="str">
        <f>IF(VLOOKUP(C1596,'Current OBD'!$B$6:$AL$2097,36,0)="Yes","12"," ")</f>
        <v xml:space="preserve"> </v>
      </c>
      <c r="S1596" s="44">
        <v>190</v>
      </c>
      <c r="T1596" s="44">
        <v>37</v>
      </c>
      <c r="U1596" s="44">
        <v>541</v>
      </c>
      <c r="V1596" s="12">
        <f t="shared" si="145"/>
        <v>0.3512014787430684</v>
      </c>
      <c r="W1596" s="12">
        <f t="shared" si="146"/>
        <v>6.839186691312385E-2</v>
      </c>
      <c r="X1596" s="12">
        <f t="shared" si="142"/>
        <v>0.41959334565619222</v>
      </c>
    </row>
    <row r="1597" spans="1:24">
      <c r="A1597" s="17" t="str">
        <f>VLOOKUP(C1597,'Current OBD'!$B$6:$K$2098,4,0)</f>
        <v>Pierce</v>
      </c>
      <c r="B1597" s="17" t="str">
        <f>VLOOKUP(C1597,'Current OBD'!$B$6:$K$2098,3,0)</f>
        <v>27-416</v>
      </c>
      <c r="C1597" s="18">
        <v>662989</v>
      </c>
      <c r="D1597" s="8" t="s">
        <v>1855</v>
      </c>
      <c r="E1597" s="20" t="str">
        <f>IF(VLOOKUP(C1597,'Current OBD'!$B$6:$AL$2097,23,0)="Yes","PK"," ")</f>
        <v xml:space="preserve"> </v>
      </c>
      <c r="F1597" s="20" t="str">
        <f>IF(VLOOKUP(C1597,'Current OBD'!$B$6:$AL$2097,24,0)="Yes","K"," ")</f>
        <v xml:space="preserve"> </v>
      </c>
      <c r="G1597" s="20" t="str">
        <f>IF(VLOOKUP(C1597,'Current OBD'!$B$6:$AL$2097,25,0)="Yes","1"," ")</f>
        <v xml:space="preserve"> </v>
      </c>
      <c r="H1597" s="20" t="str">
        <f>IF(VLOOKUP(C1597,'Current OBD'!$B$6:$AL$2097,26,0)="Yes","2"," ")</f>
        <v xml:space="preserve"> </v>
      </c>
      <c r="I1597" s="20" t="str">
        <f>IF(VLOOKUP(C1597,'Current OBD'!$B$6:$AL$2097,27,0)="Yes","3"," ")</f>
        <v xml:space="preserve"> </v>
      </c>
      <c r="J1597" s="20" t="str">
        <f>IF(VLOOKUP(C1597,'Current OBD'!$B$6:$AL$2097,28,0)="Yes","4"," ")</f>
        <v xml:space="preserve"> </v>
      </c>
      <c r="K1597" s="20" t="str">
        <f>IF(VLOOKUP(C1597,'Current OBD'!$B$6:$AL$2097,29,0)="Yes","5"," ")</f>
        <v xml:space="preserve"> </v>
      </c>
      <c r="L1597" s="20" t="str">
        <f>IF(VLOOKUP(C1597,'Current OBD'!$B$6:$AL$2097,30,0)="Yes","6"," ")</f>
        <v>6</v>
      </c>
      <c r="M1597" s="20" t="str">
        <f>IF(VLOOKUP(C1597,'Current OBD'!$B$6:$AL$2097,31,0)="Yes","7"," ")</f>
        <v>7</v>
      </c>
      <c r="N1597" s="20" t="str">
        <f>IF(VLOOKUP(C1597,'Current OBD'!$B$6:$AL$2097,32,0)="Yes","8"," ")</f>
        <v>8</v>
      </c>
      <c r="O1597" s="20" t="str">
        <f>IF(VLOOKUP(C1597,'Current OBD'!$B$6:$AL$2097,33,0)="Yes","9"," ")</f>
        <v xml:space="preserve"> </v>
      </c>
      <c r="P1597" s="20" t="str">
        <f>IF(VLOOKUP(C1597,'Current OBD'!$B$6:$AL$2097,34,0)="Yes","10"," ")</f>
        <v xml:space="preserve"> </v>
      </c>
      <c r="Q1597" s="20" t="str">
        <f>IF(VLOOKUP(C1597,'Current OBD'!$B$6:$AL$2097,35,0)="Yes","11"," ")</f>
        <v xml:space="preserve"> </v>
      </c>
      <c r="R1597" s="20" t="str">
        <f>IF(VLOOKUP(C1597,'Current OBD'!$B$6:$AL$2097,36,0)="Yes","12"," ")</f>
        <v xml:space="preserve"> </v>
      </c>
      <c r="S1597" s="44">
        <v>262</v>
      </c>
      <c r="T1597" s="44">
        <v>62</v>
      </c>
      <c r="U1597" s="44">
        <v>1060</v>
      </c>
      <c r="V1597" s="12">
        <f t="shared" si="145"/>
        <v>0.24716981132075472</v>
      </c>
      <c r="W1597" s="12">
        <f t="shared" si="146"/>
        <v>5.849056603773585E-2</v>
      </c>
      <c r="X1597" s="12">
        <f t="shared" si="142"/>
        <v>0.30566037735849055</v>
      </c>
    </row>
    <row r="1598" spans="1:24">
      <c r="A1598" s="17" t="str">
        <f>VLOOKUP(C1598,'Current OBD'!$B$6:$K$2098,4,0)</f>
        <v>Pierce</v>
      </c>
      <c r="B1598" s="17" t="str">
        <f>VLOOKUP(C1598,'Current OBD'!$B$6:$K$2098,3,0)</f>
        <v>27-416</v>
      </c>
      <c r="C1598" s="18">
        <v>662074</v>
      </c>
      <c r="D1598" s="8" t="s">
        <v>5403</v>
      </c>
      <c r="E1598" s="20" t="str">
        <f>IF(VLOOKUP(C1598,'Current OBD'!$B$6:$AL$2097,23,0)="Yes","PK"," ")</f>
        <v xml:space="preserve"> </v>
      </c>
      <c r="F1598" s="20" t="str">
        <f>IF(VLOOKUP(C1598,'Current OBD'!$B$6:$AL$2097,24,0)="Yes","K"," ")</f>
        <v xml:space="preserve"> </v>
      </c>
      <c r="G1598" s="20" t="str">
        <f>IF(VLOOKUP(C1598,'Current OBD'!$B$6:$AL$2097,25,0)="Yes","1"," ")</f>
        <v>1</v>
      </c>
      <c r="H1598" s="20" t="str">
        <f>IF(VLOOKUP(C1598,'Current OBD'!$B$6:$AL$2097,26,0)="Yes","2"," ")</f>
        <v>2</v>
      </c>
      <c r="I1598" s="20" t="str">
        <f>IF(VLOOKUP(C1598,'Current OBD'!$B$6:$AL$2097,27,0)="Yes","3"," ")</f>
        <v>3</v>
      </c>
      <c r="J1598" s="20" t="str">
        <f>IF(VLOOKUP(C1598,'Current OBD'!$B$6:$AL$2097,28,0)="Yes","4"," ")</f>
        <v>4</v>
      </c>
      <c r="K1598" s="20" t="str">
        <f>IF(VLOOKUP(C1598,'Current OBD'!$B$6:$AL$2097,29,0)="Yes","5"," ")</f>
        <v>5</v>
      </c>
      <c r="L1598" s="20" t="str">
        <f>IF(VLOOKUP(C1598,'Current OBD'!$B$6:$AL$2097,30,0)="Yes","6"," ")</f>
        <v xml:space="preserve"> </v>
      </c>
      <c r="M1598" s="20" t="str">
        <f>IF(VLOOKUP(C1598,'Current OBD'!$B$6:$AL$2097,31,0)="Yes","7"," ")</f>
        <v xml:space="preserve"> </v>
      </c>
      <c r="N1598" s="20" t="str">
        <f>IF(VLOOKUP(C1598,'Current OBD'!$B$6:$AL$2097,32,0)="Yes","8"," ")</f>
        <v xml:space="preserve"> </v>
      </c>
      <c r="O1598" s="20" t="str">
        <f>IF(VLOOKUP(C1598,'Current OBD'!$B$6:$AL$2097,33,0)="Yes","9"," ")</f>
        <v xml:space="preserve"> </v>
      </c>
      <c r="P1598" s="20" t="str">
        <f>IF(VLOOKUP(C1598,'Current OBD'!$B$6:$AL$2097,34,0)="Yes","10"," ")</f>
        <v xml:space="preserve"> </v>
      </c>
      <c r="Q1598" s="20" t="str">
        <f>IF(VLOOKUP(C1598,'Current OBD'!$B$6:$AL$2097,35,0)="Yes","11"," ")</f>
        <v xml:space="preserve"> </v>
      </c>
      <c r="R1598" s="20" t="str">
        <f>IF(VLOOKUP(C1598,'Current OBD'!$B$6:$AL$2097,36,0)="Yes","12"," ")</f>
        <v xml:space="preserve"> </v>
      </c>
      <c r="S1598" s="44">
        <v>71</v>
      </c>
      <c r="T1598" s="44">
        <v>21</v>
      </c>
      <c r="U1598" s="44">
        <v>428</v>
      </c>
      <c r="V1598" s="12">
        <f t="shared" si="145"/>
        <v>0.16588785046728971</v>
      </c>
      <c r="W1598" s="12">
        <f t="shared" si="146"/>
        <v>4.9065420560747662E-2</v>
      </c>
      <c r="X1598" s="12">
        <f t="shared" si="142"/>
        <v>0.21495327102803738</v>
      </c>
    </row>
    <row r="1599" spans="1:24">
      <c r="A1599" s="17" t="str">
        <f>VLOOKUP(C1599,'Current OBD'!$B$6:$K$2098,4,0)</f>
        <v>Pierce</v>
      </c>
      <c r="B1599" s="17" t="str">
        <f>VLOOKUP(C1599,'Current OBD'!$B$6:$K$2098,3,0)</f>
        <v>27-416</v>
      </c>
      <c r="C1599" s="18">
        <v>662069</v>
      </c>
      <c r="D1599" s="8" t="s">
        <v>5405</v>
      </c>
      <c r="E1599" s="20" t="str">
        <f>IF(VLOOKUP(C1599,'Current OBD'!$B$6:$AL$2097,23,0)="Yes","PK"," ")</f>
        <v xml:space="preserve"> </v>
      </c>
      <c r="F1599" s="20" t="str">
        <f>IF(VLOOKUP(C1599,'Current OBD'!$B$6:$AL$2097,24,0)="Yes","K"," ")</f>
        <v xml:space="preserve"> </v>
      </c>
      <c r="G1599" s="20" t="str">
        <f>IF(VLOOKUP(C1599,'Current OBD'!$B$6:$AL$2097,25,0)="Yes","1"," ")</f>
        <v xml:space="preserve"> </v>
      </c>
      <c r="H1599" s="20" t="str">
        <f>IF(VLOOKUP(C1599,'Current OBD'!$B$6:$AL$2097,26,0)="Yes","2"," ")</f>
        <v xml:space="preserve"> </v>
      </c>
      <c r="I1599" s="20" t="str">
        <f>IF(VLOOKUP(C1599,'Current OBD'!$B$6:$AL$2097,27,0)="Yes","3"," ")</f>
        <v xml:space="preserve"> </v>
      </c>
      <c r="J1599" s="20" t="str">
        <f>IF(VLOOKUP(C1599,'Current OBD'!$B$6:$AL$2097,28,0)="Yes","4"," ")</f>
        <v xml:space="preserve"> </v>
      </c>
      <c r="K1599" s="20" t="str">
        <f>IF(VLOOKUP(C1599,'Current OBD'!$B$6:$AL$2097,29,0)="Yes","5"," ")</f>
        <v xml:space="preserve"> </v>
      </c>
      <c r="L1599" s="20" t="str">
        <f>IF(VLOOKUP(C1599,'Current OBD'!$B$6:$AL$2097,30,0)="Yes","6"," ")</f>
        <v xml:space="preserve"> </v>
      </c>
      <c r="M1599" s="20" t="str">
        <f>IF(VLOOKUP(C1599,'Current OBD'!$B$6:$AL$2097,31,0)="Yes","7"," ")</f>
        <v xml:space="preserve"> </v>
      </c>
      <c r="N1599" s="20" t="str">
        <f>IF(VLOOKUP(C1599,'Current OBD'!$B$6:$AL$2097,32,0)="Yes","8"," ")</f>
        <v xml:space="preserve"> </v>
      </c>
      <c r="O1599" s="20" t="str">
        <f>IF(VLOOKUP(C1599,'Current OBD'!$B$6:$AL$2097,33,0)="Yes","9"," ")</f>
        <v>9</v>
      </c>
      <c r="P1599" s="20" t="str">
        <f>IF(VLOOKUP(C1599,'Current OBD'!$B$6:$AL$2097,34,0)="Yes","10"," ")</f>
        <v>10</v>
      </c>
      <c r="Q1599" s="20" t="str">
        <f>IF(VLOOKUP(C1599,'Current OBD'!$B$6:$AL$2097,35,0)="Yes","11"," ")</f>
        <v>11</v>
      </c>
      <c r="R1599" s="20" t="str">
        <f>IF(VLOOKUP(C1599,'Current OBD'!$B$6:$AL$2097,36,0)="Yes","12"," ")</f>
        <v>12</v>
      </c>
      <c r="S1599" s="44">
        <v>342</v>
      </c>
      <c r="T1599" s="44">
        <v>75</v>
      </c>
      <c r="U1599" s="44">
        <v>1515</v>
      </c>
      <c r="V1599" s="12">
        <f t="shared" si="145"/>
        <v>0.22574257425742575</v>
      </c>
      <c r="W1599" s="12">
        <f t="shared" si="146"/>
        <v>4.9504950495049507E-2</v>
      </c>
      <c r="X1599" s="12">
        <f t="shared" si="142"/>
        <v>0.27524752475247527</v>
      </c>
    </row>
    <row r="1600" spans="1:24">
      <c r="A1600" s="17" t="str">
        <f>VLOOKUP(C1600,'Current OBD'!$B$6:$K$2098,4,0)</f>
        <v>Pierce</v>
      </c>
      <c r="B1600" s="17" t="str">
        <f>VLOOKUP(C1600,'Current OBD'!$B$6:$K$2098,3,0)</f>
        <v>27-416</v>
      </c>
      <c r="C1600" s="18">
        <v>662075</v>
      </c>
      <c r="D1600" s="8" t="s">
        <v>5407</v>
      </c>
      <c r="E1600" s="20" t="str">
        <f>IF(VLOOKUP(C1600,'Current OBD'!$B$6:$AL$2097,23,0)="Yes","PK"," ")</f>
        <v xml:space="preserve"> </v>
      </c>
      <c r="F1600" s="20" t="str">
        <f>IF(VLOOKUP(C1600,'Current OBD'!$B$6:$AL$2097,24,0)="Yes","K"," ")</f>
        <v xml:space="preserve"> </v>
      </c>
      <c r="G1600" s="20" t="str">
        <f>IF(VLOOKUP(C1600,'Current OBD'!$B$6:$AL$2097,25,0)="Yes","1"," ")</f>
        <v>1</v>
      </c>
      <c r="H1600" s="20" t="str">
        <f>IF(VLOOKUP(C1600,'Current OBD'!$B$6:$AL$2097,26,0)="Yes","2"," ")</f>
        <v>2</v>
      </c>
      <c r="I1600" s="20" t="str">
        <f>IF(VLOOKUP(C1600,'Current OBD'!$B$6:$AL$2097,27,0)="Yes","3"," ")</f>
        <v>3</v>
      </c>
      <c r="J1600" s="20" t="str">
        <f>IF(VLOOKUP(C1600,'Current OBD'!$B$6:$AL$2097,28,0)="Yes","4"," ")</f>
        <v>4</v>
      </c>
      <c r="K1600" s="20" t="str">
        <f>IF(VLOOKUP(C1600,'Current OBD'!$B$6:$AL$2097,29,0)="Yes","5"," ")</f>
        <v>5</v>
      </c>
      <c r="L1600" s="20" t="str">
        <f>IF(VLOOKUP(C1600,'Current OBD'!$B$6:$AL$2097,30,0)="Yes","6"," ")</f>
        <v xml:space="preserve"> </v>
      </c>
      <c r="M1600" s="20" t="str">
        <f>IF(VLOOKUP(C1600,'Current OBD'!$B$6:$AL$2097,31,0)="Yes","7"," ")</f>
        <v xml:space="preserve"> </v>
      </c>
      <c r="N1600" s="20" t="str">
        <f>IF(VLOOKUP(C1600,'Current OBD'!$B$6:$AL$2097,32,0)="Yes","8"," ")</f>
        <v xml:space="preserve"> </v>
      </c>
      <c r="O1600" s="20" t="str">
        <f>IF(VLOOKUP(C1600,'Current OBD'!$B$6:$AL$2097,33,0)="Yes","9"," ")</f>
        <v xml:space="preserve"> </v>
      </c>
      <c r="P1600" s="20" t="str">
        <f>IF(VLOOKUP(C1600,'Current OBD'!$B$6:$AL$2097,34,0)="Yes","10"," ")</f>
        <v xml:space="preserve"> </v>
      </c>
      <c r="Q1600" s="20" t="str">
        <f>IF(VLOOKUP(C1600,'Current OBD'!$B$6:$AL$2097,35,0)="Yes","11"," ")</f>
        <v xml:space="preserve"> </v>
      </c>
      <c r="R1600" s="20" t="str">
        <f>IF(VLOOKUP(C1600,'Current OBD'!$B$6:$AL$2097,36,0)="Yes","12"," ")</f>
        <v xml:space="preserve"> </v>
      </c>
      <c r="S1600" s="44">
        <v>60</v>
      </c>
      <c r="T1600" s="44">
        <v>18</v>
      </c>
      <c r="U1600" s="44">
        <v>302</v>
      </c>
      <c r="V1600" s="12">
        <f t="shared" si="145"/>
        <v>0.19867549668874171</v>
      </c>
      <c r="W1600" s="12">
        <f t="shared" si="146"/>
        <v>5.9602649006622516E-2</v>
      </c>
      <c r="X1600" s="12">
        <f t="shared" si="142"/>
        <v>0.25827814569536423</v>
      </c>
    </row>
    <row r="1601" spans="1:24">
      <c r="A1601" s="26" t="s">
        <v>390</v>
      </c>
      <c r="B1601" s="26" t="s">
        <v>1638</v>
      </c>
      <c r="C1601" s="10">
        <v>159294</v>
      </c>
      <c r="D1601" s="13" t="s">
        <v>1637</v>
      </c>
      <c r="E1601" s="19"/>
      <c r="F1601" s="19"/>
      <c r="G1601" s="19"/>
      <c r="H1601" s="19"/>
      <c r="I1601" s="19"/>
      <c r="J1601" s="19"/>
      <c r="K1601" s="19"/>
      <c r="L1601" s="19"/>
      <c r="M1601" s="19"/>
      <c r="N1601" s="19"/>
      <c r="O1601" s="19"/>
      <c r="P1601" s="19"/>
      <c r="Q1601" s="19"/>
      <c r="R1601" s="19"/>
      <c r="S1601" s="43">
        <v>1503</v>
      </c>
      <c r="T1601" s="43">
        <v>430</v>
      </c>
      <c r="U1601" s="43">
        <v>3926</v>
      </c>
      <c r="V1601" s="14"/>
      <c r="W1601" s="14"/>
      <c r="X1601" s="14">
        <f t="shared" ref="X1601:X1664" si="147">(S1601+T1601)/U1601</f>
        <v>0.49235863474274072</v>
      </c>
    </row>
    <row r="1602" spans="1:24">
      <c r="A1602" s="17" t="str">
        <f>VLOOKUP(C1602,'Current OBD'!$B$6:$K$2098,4,0)</f>
        <v>Pierce</v>
      </c>
      <c r="B1602" s="17" t="str">
        <f>VLOOKUP(C1602,'Current OBD'!$B$6:$K$2098,3,0)</f>
        <v>27-417</v>
      </c>
      <c r="C1602" s="18">
        <v>662726</v>
      </c>
      <c r="D1602" s="8" t="s">
        <v>1639</v>
      </c>
      <c r="E1602" s="20" t="str">
        <f>IF(VLOOKUP(C1602,'Current OBD'!$B$6:$AL$2097,23,0)="Yes","PK"," ")</f>
        <v xml:space="preserve"> </v>
      </c>
      <c r="F1602" s="20" t="str">
        <f>IF(VLOOKUP(C1602,'Current OBD'!$B$6:$AL$2097,24,0)="Yes","K"," ")</f>
        <v xml:space="preserve"> </v>
      </c>
      <c r="G1602" s="20" t="str">
        <f>IF(VLOOKUP(C1602,'Current OBD'!$B$6:$AL$2097,25,0)="Yes","1"," ")</f>
        <v xml:space="preserve"> </v>
      </c>
      <c r="H1602" s="20" t="str">
        <f>IF(VLOOKUP(C1602,'Current OBD'!$B$6:$AL$2097,26,0)="Yes","2"," ")</f>
        <v xml:space="preserve"> </v>
      </c>
      <c r="I1602" s="20" t="str">
        <f>IF(VLOOKUP(C1602,'Current OBD'!$B$6:$AL$2097,27,0)="Yes","3"," ")</f>
        <v xml:space="preserve"> </v>
      </c>
      <c r="J1602" s="20" t="str">
        <f>IF(VLOOKUP(C1602,'Current OBD'!$B$6:$AL$2097,28,0)="Yes","4"," ")</f>
        <v xml:space="preserve"> </v>
      </c>
      <c r="K1602" s="20" t="str">
        <f>IF(VLOOKUP(C1602,'Current OBD'!$B$6:$AL$2097,29,0)="Yes","5"," ")</f>
        <v xml:space="preserve"> </v>
      </c>
      <c r="L1602" s="20" t="str">
        <f>IF(VLOOKUP(C1602,'Current OBD'!$B$6:$AL$2097,30,0)="Yes","6"," ")</f>
        <v xml:space="preserve"> </v>
      </c>
      <c r="M1602" s="20" t="str">
        <f>IF(VLOOKUP(C1602,'Current OBD'!$B$6:$AL$2097,31,0)="Yes","7"," ")</f>
        <v xml:space="preserve"> </v>
      </c>
      <c r="N1602" s="20" t="str">
        <f>IF(VLOOKUP(C1602,'Current OBD'!$B$6:$AL$2097,32,0)="Yes","8"," ")</f>
        <v>8</v>
      </c>
      <c r="O1602" s="20" t="str">
        <f>IF(VLOOKUP(C1602,'Current OBD'!$B$6:$AL$2097,33,0)="Yes","9"," ")</f>
        <v>9</v>
      </c>
      <c r="P1602" s="20" t="str">
        <f>IF(VLOOKUP(C1602,'Current OBD'!$B$6:$AL$2097,34,0)="Yes","10"," ")</f>
        <v xml:space="preserve"> </v>
      </c>
      <c r="Q1602" s="20" t="str">
        <f>IF(VLOOKUP(C1602,'Current OBD'!$B$6:$AL$2097,35,0)="Yes","11"," ")</f>
        <v xml:space="preserve"> </v>
      </c>
      <c r="R1602" s="20" t="str">
        <f>IF(VLOOKUP(C1602,'Current OBD'!$B$6:$AL$2097,36,0)="Yes","12"," ")</f>
        <v xml:space="preserve"> </v>
      </c>
      <c r="S1602" s="44">
        <v>226</v>
      </c>
      <c r="T1602" s="44">
        <v>77</v>
      </c>
      <c r="U1602" s="44">
        <v>604</v>
      </c>
      <c r="V1602" s="12">
        <f t="shared" ref="V1602:V1607" si="148">S1602/U1602</f>
        <v>0.3741721854304636</v>
      </c>
      <c r="W1602" s="12">
        <f t="shared" ref="W1602:W1607" si="149">T1602/U1602</f>
        <v>0.12748344370860928</v>
      </c>
      <c r="X1602" s="12">
        <f t="shared" si="147"/>
        <v>0.5016556291390728</v>
      </c>
    </row>
    <row r="1603" spans="1:24">
      <c r="A1603" s="17" t="str">
        <f>VLOOKUP(C1603,'Current OBD'!$B$6:$K$2098,4,0)</f>
        <v>Pierce</v>
      </c>
      <c r="B1603" s="17" t="str">
        <f>VLOOKUP(C1603,'Current OBD'!$B$6:$K$2098,3,0)</f>
        <v>27-417</v>
      </c>
      <c r="C1603" s="18">
        <v>662080</v>
      </c>
      <c r="D1603" s="8" t="s">
        <v>1642</v>
      </c>
      <c r="E1603" s="20" t="str">
        <f>IF(VLOOKUP(C1603,'Current OBD'!$B$6:$AL$2097,23,0)="Yes","PK"," ")</f>
        <v>PK</v>
      </c>
      <c r="F1603" s="20" t="str">
        <f>IF(VLOOKUP(C1603,'Current OBD'!$B$6:$AL$2097,24,0)="Yes","K"," ")</f>
        <v>K</v>
      </c>
      <c r="G1603" s="20" t="str">
        <f>IF(VLOOKUP(C1603,'Current OBD'!$B$6:$AL$2097,25,0)="Yes","1"," ")</f>
        <v>1</v>
      </c>
      <c r="H1603" s="20" t="str">
        <f>IF(VLOOKUP(C1603,'Current OBD'!$B$6:$AL$2097,26,0)="Yes","2"," ")</f>
        <v>2</v>
      </c>
      <c r="I1603" s="20" t="str">
        <f>IF(VLOOKUP(C1603,'Current OBD'!$B$6:$AL$2097,27,0)="Yes","3"," ")</f>
        <v xml:space="preserve"> </v>
      </c>
      <c r="J1603" s="20" t="str">
        <f>IF(VLOOKUP(C1603,'Current OBD'!$B$6:$AL$2097,28,0)="Yes","4"," ")</f>
        <v xml:space="preserve"> </v>
      </c>
      <c r="K1603" s="20" t="str">
        <f>IF(VLOOKUP(C1603,'Current OBD'!$B$6:$AL$2097,29,0)="Yes","5"," ")</f>
        <v xml:space="preserve"> </v>
      </c>
      <c r="L1603" s="20" t="str">
        <f>IF(VLOOKUP(C1603,'Current OBD'!$B$6:$AL$2097,30,0)="Yes","6"," ")</f>
        <v xml:space="preserve"> </v>
      </c>
      <c r="M1603" s="20" t="str">
        <f>IF(VLOOKUP(C1603,'Current OBD'!$B$6:$AL$2097,31,0)="Yes","7"," ")</f>
        <v xml:space="preserve"> </v>
      </c>
      <c r="N1603" s="20" t="str">
        <f>IF(VLOOKUP(C1603,'Current OBD'!$B$6:$AL$2097,32,0)="Yes","8"," ")</f>
        <v xml:space="preserve"> </v>
      </c>
      <c r="O1603" s="20" t="str">
        <f>IF(VLOOKUP(C1603,'Current OBD'!$B$6:$AL$2097,33,0)="Yes","9"," ")</f>
        <v xml:space="preserve"> </v>
      </c>
      <c r="P1603" s="20" t="str">
        <f>IF(VLOOKUP(C1603,'Current OBD'!$B$6:$AL$2097,34,0)="Yes","10"," ")</f>
        <v xml:space="preserve"> </v>
      </c>
      <c r="Q1603" s="20" t="str">
        <f>IF(VLOOKUP(C1603,'Current OBD'!$B$6:$AL$2097,35,0)="Yes","11"," ")</f>
        <v xml:space="preserve"> </v>
      </c>
      <c r="R1603" s="20" t="str">
        <f>IF(VLOOKUP(C1603,'Current OBD'!$B$6:$AL$2097,36,0)="Yes","12"," ")</f>
        <v xml:space="preserve"> </v>
      </c>
      <c r="S1603" s="44">
        <v>157</v>
      </c>
      <c r="T1603" s="44">
        <v>47</v>
      </c>
      <c r="U1603" s="44">
        <v>484</v>
      </c>
      <c r="V1603" s="12">
        <f t="shared" si="148"/>
        <v>0.32438016528925617</v>
      </c>
      <c r="W1603" s="12">
        <f t="shared" si="149"/>
        <v>9.7107438016528921E-2</v>
      </c>
      <c r="X1603" s="12">
        <f t="shared" si="147"/>
        <v>0.42148760330578511</v>
      </c>
    </row>
    <row r="1604" spans="1:24">
      <c r="A1604" s="17" t="str">
        <f>VLOOKUP(C1604,'Current OBD'!$B$6:$K$2098,4,0)</f>
        <v>Pierce</v>
      </c>
      <c r="B1604" s="17" t="str">
        <f>VLOOKUP(C1604,'Current OBD'!$B$6:$K$2098,3,0)</f>
        <v>27-417</v>
      </c>
      <c r="C1604" s="18">
        <v>686912</v>
      </c>
      <c r="D1604" s="8" t="s">
        <v>1646</v>
      </c>
      <c r="E1604" s="20" t="str">
        <f>IF(VLOOKUP(C1604,'Current OBD'!$B$6:$AL$2097,23,0)="Yes","PK"," ")</f>
        <v xml:space="preserve"> </v>
      </c>
      <c r="F1604" s="20" t="str">
        <f>IF(VLOOKUP(C1604,'Current OBD'!$B$6:$AL$2097,24,0)="Yes","K"," ")</f>
        <v>K</v>
      </c>
      <c r="G1604" s="20" t="str">
        <f>IF(VLOOKUP(C1604,'Current OBD'!$B$6:$AL$2097,25,0)="Yes","1"," ")</f>
        <v>1</v>
      </c>
      <c r="H1604" s="20" t="str">
        <f>IF(VLOOKUP(C1604,'Current OBD'!$B$6:$AL$2097,26,0)="Yes","2"," ")</f>
        <v>2</v>
      </c>
      <c r="I1604" s="20" t="str">
        <f>IF(VLOOKUP(C1604,'Current OBD'!$B$6:$AL$2097,27,0)="Yes","3"," ")</f>
        <v>3</v>
      </c>
      <c r="J1604" s="20" t="str">
        <f>IF(VLOOKUP(C1604,'Current OBD'!$B$6:$AL$2097,28,0)="Yes","4"," ")</f>
        <v>4</v>
      </c>
      <c r="K1604" s="20" t="str">
        <f>IF(VLOOKUP(C1604,'Current OBD'!$B$6:$AL$2097,29,0)="Yes","5"," ")</f>
        <v>5</v>
      </c>
      <c r="L1604" s="20" t="str">
        <f>IF(VLOOKUP(C1604,'Current OBD'!$B$6:$AL$2097,30,0)="Yes","6"," ")</f>
        <v xml:space="preserve"> </v>
      </c>
      <c r="M1604" s="20" t="str">
        <f>IF(VLOOKUP(C1604,'Current OBD'!$B$6:$AL$2097,31,0)="Yes","7"," ")</f>
        <v xml:space="preserve"> </v>
      </c>
      <c r="N1604" s="20" t="str">
        <f>IF(VLOOKUP(C1604,'Current OBD'!$B$6:$AL$2097,32,0)="Yes","8"," ")</f>
        <v xml:space="preserve"> </v>
      </c>
      <c r="O1604" s="20" t="str">
        <f>IF(VLOOKUP(C1604,'Current OBD'!$B$6:$AL$2097,33,0)="Yes","9"," ")</f>
        <v xml:space="preserve"> </v>
      </c>
      <c r="P1604" s="20" t="str">
        <f>IF(VLOOKUP(C1604,'Current OBD'!$B$6:$AL$2097,34,0)="Yes","10"," ")</f>
        <v xml:space="preserve"> </v>
      </c>
      <c r="Q1604" s="20" t="str">
        <f>IF(VLOOKUP(C1604,'Current OBD'!$B$6:$AL$2097,35,0)="Yes","11"," ")</f>
        <v xml:space="preserve"> </v>
      </c>
      <c r="R1604" s="20" t="str">
        <f>IF(VLOOKUP(C1604,'Current OBD'!$B$6:$AL$2097,36,0)="Yes","12"," ")</f>
        <v xml:space="preserve"> </v>
      </c>
      <c r="S1604" s="44">
        <v>365</v>
      </c>
      <c r="T1604" s="44">
        <v>92</v>
      </c>
      <c r="U1604" s="44">
        <v>824</v>
      </c>
      <c r="V1604" s="12">
        <f t="shared" si="148"/>
        <v>0.44296116504854371</v>
      </c>
      <c r="W1604" s="12">
        <f t="shared" si="149"/>
        <v>0.11165048543689321</v>
      </c>
      <c r="X1604" s="12">
        <f t="shared" si="147"/>
        <v>0.55461165048543692</v>
      </c>
    </row>
    <row r="1605" spans="1:24">
      <c r="A1605" s="17" t="str">
        <f>VLOOKUP(C1605,'Current OBD'!$B$6:$K$2098,4,0)</f>
        <v>Pierce</v>
      </c>
      <c r="B1605" s="17" t="str">
        <f>VLOOKUP(C1605,'Current OBD'!$B$6:$K$2098,3,0)</f>
        <v>27-417</v>
      </c>
      <c r="C1605" s="18">
        <v>662077</v>
      </c>
      <c r="D1605" s="8" t="s">
        <v>1649</v>
      </c>
      <c r="E1605" s="20" t="str">
        <f>IF(VLOOKUP(C1605,'Current OBD'!$B$6:$AL$2097,23,0)="Yes","PK"," ")</f>
        <v xml:space="preserve"> </v>
      </c>
      <c r="F1605" s="20" t="str">
        <f>IF(VLOOKUP(C1605,'Current OBD'!$B$6:$AL$2097,24,0)="Yes","K"," ")</f>
        <v xml:space="preserve"> </v>
      </c>
      <c r="G1605" s="20" t="str">
        <f>IF(VLOOKUP(C1605,'Current OBD'!$B$6:$AL$2097,25,0)="Yes","1"," ")</f>
        <v xml:space="preserve"> </v>
      </c>
      <c r="H1605" s="20" t="str">
        <f>IF(VLOOKUP(C1605,'Current OBD'!$B$6:$AL$2097,26,0)="Yes","2"," ")</f>
        <v xml:space="preserve"> </v>
      </c>
      <c r="I1605" s="20" t="str">
        <f>IF(VLOOKUP(C1605,'Current OBD'!$B$6:$AL$2097,27,0)="Yes","3"," ")</f>
        <v xml:space="preserve"> </v>
      </c>
      <c r="J1605" s="20" t="str">
        <f>IF(VLOOKUP(C1605,'Current OBD'!$B$6:$AL$2097,28,0)="Yes","4"," ")</f>
        <v xml:space="preserve"> </v>
      </c>
      <c r="K1605" s="20" t="str">
        <f>IF(VLOOKUP(C1605,'Current OBD'!$B$6:$AL$2097,29,0)="Yes","5"," ")</f>
        <v xml:space="preserve"> </v>
      </c>
      <c r="L1605" s="20" t="str">
        <f>IF(VLOOKUP(C1605,'Current OBD'!$B$6:$AL$2097,30,0)="Yes","6"," ")</f>
        <v xml:space="preserve"> </v>
      </c>
      <c r="M1605" s="20" t="str">
        <f>IF(VLOOKUP(C1605,'Current OBD'!$B$6:$AL$2097,31,0)="Yes","7"," ")</f>
        <v xml:space="preserve"> </v>
      </c>
      <c r="N1605" s="20" t="str">
        <f>IF(VLOOKUP(C1605,'Current OBD'!$B$6:$AL$2097,32,0)="Yes","8"," ")</f>
        <v xml:space="preserve"> </v>
      </c>
      <c r="O1605" s="20" t="str">
        <f>IF(VLOOKUP(C1605,'Current OBD'!$B$6:$AL$2097,33,0)="Yes","9"," ")</f>
        <v xml:space="preserve"> </v>
      </c>
      <c r="P1605" s="20" t="str">
        <f>IF(VLOOKUP(C1605,'Current OBD'!$B$6:$AL$2097,34,0)="Yes","10"," ")</f>
        <v>10</v>
      </c>
      <c r="Q1605" s="20" t="str">
        <f>IF(VLOOKUP(C1605,'Current OBD'!$B$6:$AL$2097,35,0)="Yes","11"," ")</f>
        <v>11</v>
      </c>
      <c r="R1605" s="20" t="str">
        <f>IF(VLOOKUP(C1605,'Current OBD'!$B$6:$AL$2097,36,0)="Yes","12"," ")</f>
        <v>12</v>
      </c>
      <c r="S1605" s="44">
        <v>297</v>
      </c>
      <c r="T1605" s="44">
        <v>98</v>
      </c>
      <c r="U1605" s="44">
        <v>876</v>
      </c>
      <c r="V1605" s="12">
        <f t="shared" si="148"/>
        <v>0.33904109589041098</v>
      </c>
      <c r="W1605" s="12">
        <f t="shared" si="149"/>
        <v>0.11187214611872145</v>
      </c>
      <c r="X1605" s="12">
        <f t="shared" si="147"/>
        <v>0.45091324200913241</v>
      </c>
    </row>
    <row r="1606" spans="1:24">
      <c r="A1606" s="17" t="str">
        <f>VLOOKUP(C1606,'Current OBD'!$B$6:$K$2098,4,0)</f>
        <v>Pierce</v>
      </c>
      <c r="B1606" s="17" t="str">
        <f>VLOOKUP(C1606,'Current OBD'!$B$6:$K$2098,3,0)</f>
        <v>27-417</v>
      </c>
      <c r="C1606" s="18">
        <v>662081</v>
      </c>
      <c r="D1606" s="8" t="s">
        <v>1651</v>
      </c>
      <c r="E1606" s="20" t="str">
        <f>IF(VLOOKUP(C1606,'Current OBD'!$B$6:$AL$2097,23,0)="Yes","PK"," ")</f>
        <v xml:space="preserve"> </v>
      </c>
      <c r="F1606" s="20" t="str">
        <f>IF(VLOOKUP(C1606,'Current OBD'!$B$6:$AL$2097,24,0)="Yes","K"," ")</f>
        <v xml:space="preserve"> </v>
      </c>
      <c r="G1606" s="20" t="str">
        <f>IF(VLOOKUP(C1606,'Current OBD'!$B$6:$AL$2097,25,0)="Yes","1"," ")</f>
        <v xml:space="preserve"> </v>
      </c>
      <c r="H1606" s="20" t="str">
        <f>IF(VLOOKUP(C1606,'Current OBD'!$B$6:$AL$2097,26,0)="Yes","2"," ")</f>
        <v xml:space="preserve"> </v>
      </c>
      <c r="I1606" s="20" t="str">
        <f>IF(VLOOKUP(C1606,'Current OBD'!$B$6:$AL$2097,27,0)="Yes","3"," ")</f>
        <v>3</v>
      </c>
      <c r="J1606" s="20" t="str">
        <f>IF(VLOOKUP(C1606,'Current OBD'!$B$6:$AL$2097,28,0)="Yes","4"," ")</f>
        <v>4</v>
      </c>
      <c r="K1606" s="20" t="str">
        <f>IF(VLOOKUP(C1606,'Current OBD'!$B$6:$AL$2097,29,0)="Yes","5"," ")</f>
        <v>5</v>
      </c>
      <c r="L1606" s="20" t="str">
        <f>IF(VLOOKUP(C1606,'Current OBD'!$B$6:$AL$2097,30,0)="Yes","6"," ")</f>
        <v xml:space="preserve"> </v>
      </c>
      <c r="M1606" s="20" t="str">
        <f>IF(VLOOKUP(C1606,'Current OBD'!$B$6:$AL$2097,31,0)="Yes","7"," ")</f>
        <v xml:space="preserve"> </v>
      </c>
      <c r="N1606" s="20" t="str">
        <f>IF(VLOOKUP(C1606,'Current OBD'!$B$6:$AL$2097,32,0)="Yes","8"," ")</f>
        <v xml:space="preserve"> </v>
      </c>
      <c r="O1606" s="20" t="str">
        <f>IF(VLOOKUP(C1606,'Current OBD'!$B$6:$AL$2097,33,0)="Yes","9"," ")</f>
        <v xml:space="preserve"> </v>
      </c>
      <c r="P1606" s="20" t="str">
        <f>IF(VLOOKUP(C1606,'Current OBD'!$B$6:$AL$2097,34,0)="Yes","10"," ")</f>
        <v xml:space="preserve"> </v>
      </c>
      <c r="Q1606" s="20" t="str">
        <f>IF(VLOOKUP(C1606,'Current OBD'!$B$6:$AL$2097,35,0)="Yes","11"," ")</f>
        <v xml:space="preserve"> </v>
      </c>
      <c r="R1606" s="20" t="str">
        <f>IF(VLOOKUP(C1606,'Current OBD'!$B$6:$AL$2097,36,0)="Yes","12"," ")</f>
        <v xml:space="preserve"> </v>
      </c>
      <c r="S1606" s="44">
        <v>169</v>
      </c>
      <c r="T1606" s="44">
        <v>47</v>
      </c>
      <c r="U1606" s="44">
        <v>476</v>
      </c>
      <c r="V1606" s="12">
        <f t="shared" si="148"/>
        <v>0.3550420168067227</v>
      </c>
      <c r="W1606" s="12">
        <f t="shared" si="149"/>
        <v>9.8739495798319324E-2</v>
      </c>
      <c r="X1606" s="12">
        <f t="shared" si="147"/>
        <v>0.45378151260504201</v>
      </c>
    </row>
    <row r="1607" spans="1:24">
      <c r="A1607" s="17" t="str">
        <f>VLOOKUP(C1607,'Current OBD'!$B$6:$K$2098,4,0)</f>
        <v>Pierce</v>
      </c>
      <c r="B1607" s="17" t="str">
        <f>VLOOKUP(C1607,'Current OBD'!$B$6:$K$2098,3,0)</f>
        <v>27-417</v>
      </c>
      <c r="C1607" s="18">
        <v>662078</v>
      </c>
      <c r="D1607" s="8" t="s">
        <v>1655</v>
      </c>
      <c r="E1607" s="20" t="str">
        <f>IF(VLOOKUP(C1607,'Current OBD'!$B$6:$AL$2097,23,0)="Yes","PK"," ")</f>
        <v xml:space="preserve"> </v>
      </c>
      <c r="F1607" s="20" t="str">
        <f>IF(VLOOKUP(C1607,'Current OBD'!$B$6:$AL$2097,24,0)="Yes","K"," ")</f>
        <v xml:space="preserve"> </v>
      </c>
      <c r="G1607" s="20" t="str">
        <f>IF(VLOOKUP(C1607,'Current OBD'!$B$6:$AL$2097,25,0)="Yes","1"," ")</f>
        <v xml:space="preserve"> </v>
      </c>
      <c r="H1607" s="20" t="str">
        <f>IF(VLOOKUP(C1607,'Current OBD'!$B$6:$AL$2097,26,0)="Yes","2"," ")</f>
        <v xml:space="preserve"> </v>
      </c>
      <c r="I1607" s="20" t="str">
        <f>IF(VLOOKUP(C1607,'Current OBD'!$B$6:$AL$2097,27,0)="Yes","3"," ")</f>
        <v xml:space="preserve"> </v>
      </c>
      <c r="J1607" s="20" t="str">
        <f>IF(VLOOKUP(C1607,'Current OBD'!$B$6:$AL$2097,28,0)="Yes","4"," ")</f>
        <v xml:space="preserve"> </v>
      </c>
      <c r="K1607" s="20" t="str">
        <f>IF(VLOOKUP(C1607,'Current OBD'!$B$6:$AL$2097,29,0)="Yes","5"," ")</f>
        <v xml:space="preserve"> </v>
      </c>
      <c r="L1607" s="20" t="str">
        <f>IF(VLOOKUP(C1607,'Current OBD'!$B$6:$AL$2097,30,0)="Yes","6"," ")</f>
        <v>6</v>
      </c>
      <c r="M1607" s="20" t="str">
        <f>IF(VLOOKUP(C1607,'Current OBD'!$B$6:$AL$2097,31,0)="Yes","7"," ")</f>
        <v>7</v>
      </c>
      <c r="N1607" s="20" t="str">
        <f>IF(VLOOKUP(C1607,'Current OBD'!$B$6:$AL$2097,32,0)="Yes","8"," ")</f>
        <v xml:space="preserve"> </v>
      </c>
      <c r="O1607" s="20" t="str">
        <f>IF(VLOOKUP(C1607,'Current OBD'!$B$6:$AL$2097,33,0)="Yes","9"," ")</f>
        <v xml:space="preserve"> </v>
      </c>
      <c r="P1607" s="20" t="str">
        <f>IF(VLOOKUP(C1607,'Current OBD'!$B$6:$AL$2097,34,0)="Yes","10"," ")</f>
        <v xml:space="preserve"> </v>
      </c>
      <c r="Q1607" s="20" t="str">
        <f>IF(VLOOKUP(C1607,'Current OBD'!$B$6:$AL$2097,35,0)="Yes","11"," ")</f>
        <v xml:space="preserve"> </v>
      </c>
      <c r="R1607" s="20" t="str">
        <f>IF(VLOOKUP(C1607,'Current OBD'!$B$6:$AL$2097,36,0)="Yes","12"," ")</f>
        <v xml:space="preserve"> </v>
      </c>
      <c r="S1607" s="44">
        <v>289</v>
      </c>
      <c r="T1607" s="44">
        <v>69</v>
      </c>
      <c r="U1607" s="44">
        <v>662</v>
      </c>
      <c r="V1607" s="12">
        <f t="shared" si="148"/>
        <v>0.43655589123867067</v>
      </c>
      <c r="W1607" s="12">
        <f t="shared" si="149"/>
        <v>0.10422960725075529</v>
      </c>
      <c r="X1607" s="12">
        <f t="shared" si="147"/>
        <v>0.54078549848942603</v>
      </c>
    </row>
    <row r="1608" spans="1:24">
      <c r="A1608" s="26" t="s">
        <v>390</v>
      </c>
      <c r="B1608" s="26" t="s">
        <v>821</v>
      </c>
      <c r="C1608" s="10">
        <v>159694</v>
      </c>
      <c r="D1608" s="13" t="s">
        <v>820</v>
      </c>
      <c r="E1608" s="19"/>
      <c r="F1608" s="19"/>
      <c r="G1608" s="19"/>
      <c r="H1608" s="19"/>
      <c r="I1608" s="19"/>
      <c r="J1608" s="19"/>
      <c r="K1608" s="19"/>
      <c r="L1608" s="19"/>
      <c r="M1608" s="19"/>
      <c r="N1608" s="19"/>
      <c r="O1608" s="19"/>
      <c r="P1608" s="19"/>
      <c r="Q1608" s="19"/>
      <c r="R1608" s="19"/>
      <c r="S1608" s="43">
        <v>506</v>
      </c>
      <c r="T1608" s="43">
        <v>0</v>
      </c>
      <c r="U1608" s="43">
        <v>728</v>
      </c>
      <c r="V1608" s="14"/>
      <c r="W1608" s="14"/>
      <c r="X1608" s="14">
        <f t="shared" si="147"/>
        <v>0.69505494505494503</v>
      </c>
    </row>
    <row r="1609" spans="1:24">
      <c r="A1609" s="17" t="str">
        <f>VLOOKUP(C1609,'Current OBD'!$B$6:$K$2098,4,0)</f>
        <v>Pierce</v>
      </c>
      <c r="B1609" s="17" t="str">
        <f>VLOOKUP(C1609,'Current OBD'!$B$6:$K$2098,3,0)</f>
        <v>27-901</v>
      </c>
      <c r="C1609" s="18">
        <v>678926</v>
      </c>
      <c r="D1609" s="8" t="s">
        <v>820</v>
      </c>
      <c r="E1609" s="20" t="str">
        <f>IF(VLOOKUP(C1609,'Current OBD'!$B$6:$AL$2097,23,0)="Yes","PK"," ")</f>
        <v>PK</v>
      </c>
      <c r="F1609" s="20" t="str">
        <f>IF(VLOOKUP(C1609,'Current OBD'!$B$6:$AL$2097,24,0)="Yes","K"," ")</f>
        <v>K</v>
      </c>
      <c r="G1609" s="20" t="str">
        <f>IF(VLOOKUP(C1609,'Current OBD'!$B$6:$AL$2097,25,0)="Yes","1"," ")</f>
        <v>1</v>
      </c>
      <c r="H1609" s="20" t="str">
        <f>IF(VLOOKUP(C1609,'Current OBD'!$B$6:$AL$2097,26,0)="Yes","2"," ")</f>
        <v>2</v>
      </c>
      <c r="I1609" s="20" t="str">
        <f>IF(VLOOKUP(C1609,'Current OBD'!$B$6:$AL$2097,27,0)="Yes","3"," ")</f>
        <v>3</v>
      </c>
      <c r="J1609" s="20" t="str">
        <f>IF(VLOOKUP(C1609,'Current OBD'!$B$6:$AL$2097,28,0)="Yes","4"," ")</f>
        <v>4</v>
      </c>
      <c r="K1609" s="20" t="str">
        <f>IF(VLOOKUP(C1609,'Current OBD'!$B$6:$AL$2097,29,0)="Yes","5"," ")</f>
        <v>5</v>
      </c>
      <c r="L1609" s="20" t="str">
        <f>IF(VLOOKUP(C1609,'Current OBD'!$B$6:$AL$2097,30,0)="Yes","6"," ")</f>
        <v>6</v>
      </c>
      <c r="M1609" s="20" t="str">
        <f>IF(VLOOKUP(C1609,'Current OBD'!$B$6:$AL$2097,31,0)="Yes","7"," ")</f>
        <v>7</v>
      </c>
      <c r="N1609" s="20" t="str">
        <f>IF(VLOOKUP(C1609,'Current OBD'!$B$6:$AL$2097,32,0)="Yes","8"," ")</f>
        <v>8</v>
      </c>
      <c r="O1609" s="20" t="str">
        <f>IF(VLOOKUP(C1609,'Current OBD'!$B$6:$AL$2097,33,0)="Yes","9"," ")</f>
        <v>9</v>
      </c>
      <c r="P1609" s="20" t="str">
        <f>IF(VLOOKUP(C1609,'Current OBD'!$B$6:$AL$2097,34,0)="Yes","10"," ")</f>
        <v>10</v>
      </c>
      <c r="Q1609" s="20" t="str">
        <f>IF(VLOOKUP(C1609,'Current OBD'!$B$6:$AL$2097,35,0)="Yes","11"," ")</f>
        <v>11</v>
      </c>
      <c r="R1609" s="20" t="str">
        <f>IF(VLOOKUP(C1609,'Current OBD'!$B$6:$AL$2097,36,0)="Yes","12"," ")</f>
        <v>12</v>
      </c>
      <c r="S1609" s="44">
        <v>506</v>
      </c>
      <c r="T1609" s="44">
        <v>0</v>
      </c>
      <c r="U1609" s="44">
        <v>728</v>
      </c>
      <c r="V1609" s="12">
        <f>S1609/U1609</f>
        <v>0.69505494505494503</v>
      </c>
      <c r="W1609" s="12">
        <f>T1609/U1609</f>
        <v>0</v>
      </c>
      <c r="X1609" s="12">
        <f t="shared" si="147"/>
        <v>0.69505494505494503</v>
      </c>
    </row>
    <row r="1610" spans="1:24">
      <c r="A1610" s="26" t="s">
        <v>390</v>
      </c>
      <c r="B1610" s="26" t="s">
        <v>1949</v>
      </c>
      <c r="C1610" s="10">
        <v>160531</v>
      </c>
      <c r="D1610" s="13" t="s">
        <v>1948</v>
      </c>
      <c r="E1610" s="19"/>
      <c r="F1610" s="19"/>
      <c r="G1610" s="19"/>
      <c r="H1610" s="19"/>
      <c r="I1610" s="19"/>
      <c r="J1610" s="19"/>
      <c r="K1610" s="19"/>
      <c r="L1610" s="19"/>
      <c r="M1610" s="19"/>
      <c r="N1610" s="19"/>
      <c r="O1610" s="19"/>
      <c r="P1610" s="19"/>
      <c r="Q1610" s="19"/>
      <c r="R1610" s="19"/>
      <c r="S1610" s="43">
        <v>178</v>
      </c>
      <c r="T1610" s="43">
        <v>0</v>
      </c>
      <c r="U1610" s="43">
        <v>259</v>
      </c>
      <c r="V1610" s="14"/>
      <c r="W1610" s="14"/>
      <c r="X1610" s="14">
        <f t="shared" si="147"/>
        <v>0.68725868725868722</v>
      </c>
    </row>
    <row r="1611" spans="1:24">
      <c r="A1611" s="17" t="str">
        <f>VLOOKUP(C1611,'Current OBD'!$B$6:$K$2098,4,0)</f>
        <v>Pierce</v>
      </c>
      <c r="B1611" s="17" t="str">
        <f>VLOOKUP(C1611,'Current OBD'!$B$6:$K$2098,3,0)</f>
        <v>27-902</v>
      </c>
      <c r="C1611" s="18">
        <v>686823</v>
      </c>
      <c r="D1611" s="8" t="s">
        <v>1948</v>
      </c>
      <c r="E1611" s="20" t="str">
        <f>IF(VLOOKUP(C1611,'Current OBD'!$B$6:$AL$2097,23,0)="Yes","PK"," ")</f>
        <v xml:space="preserve"> </v>
      </c>
      <c r="F1611" s="20" t="str">
        <f>IF(VLOOKUP(C1611,'Current OBD'!$B$6:$AL$2097,24,0)="Yes","K"," ")</f>
        <v>K</v>
      </c>
      <c r="G1611" s="20" t="str">
        <f>IF(VLOOKUP(C1611,'Current OBD'!$B$6:$AL$2097,25,0)="Yes","1"," ")</f>
        <v>1</v>
      </c>
      <c r="H1611" s="20" t="str">
        <f>IF(VLOOKUP(C1611,'Current OBD'!$B$6:$AL$2097,26,0)="Yes","2"," ")</f>
        <v>2</v>
      </c>
      <c r="I1611" s="20" t="str">
        <f>IF(VLOOKUP(C1611,'Current OBD'!$B$6:$AL$2097,27,0)="Yes","3"," ")</f>
        <v>3</v>
      </c>
      <c r="J1611" s="20" t="str">
        <f>IF(VLOOKUP(C1611,'Current OBD'!$B$6:$AL$2097,28,0)="Yes","4"," ")</f>
        <v xml:space="preserve"> </v>
      </c>
      <c r="K1611" s="20" t="str">
        <f>IF(VLOOKUP(C1611,'Current OBD'!$B$6:$AL$2097,29,0)="Yes","5"," ")</f>
        <v xml:space="preserve"> </v>
      </c>
      <c r="L1611" s="20" t="str">
        <f>IF(VLOOKUP(C1611,'Current OBD'!$B$6:$AL$2097,30,0)="Yes","6"," ")</f>
        <v xml:space="preserve"> </v>
      </c>
      <c r="M1611" s="20" t="str">
        <f>IF(VLOOKUP(C1611,'Current OBD'!$B$6:$AL$2097,31,0)="Yes","7"," ")</f>
        <v xml:space="preserve"> </v>
      </c>
      <c r="N1611" s="20" t="str">
        <f>IF(VLOOKUP(C1611,'Current OBD'!$B$6:$AL$2097,32,0)="Yes","8"," ")</f>
        <v xml:space="preserve"> </v>
      </c>
      <c r="O1611" s="20" t="str">
        <f>IF(VLOOKUP(C1611,'Current OBD'!$B$6:$AL$2097,33,0)="Yes","9"," ")</f>
        <v xml:space="preserve"> </v>
      </c>
      <c r="P1611" s="20" t="str">
        <f>IF(VLOOKUP(C1611,'Current OBD'!$B$6:$AL$2097,34,0)="Yes","10"," ")</f>
        <v xml:space="preserve"> </v>
      </c>
      <c r="Q1611" s="20" t="str">
        <f>IF(VLOOKUP(C1611,'Current OBD'!$B$6:$AL$2097,35,0)="Yes","11"," ")</f>
        <v xml:space="preserve"> </v>
      </c>
      <c r="R1611" s="20" t="str">
        <f>IF(VLOOKUP(C1611,'Current OBD'!$B$6:$AL$2097,36,0)="Yes","12"," ")</f>
        <v xml:space="preserve"> </v>
      </c>
      <c r="S1611" s="44">
        <v>178</v>
      </c>
      <c r="T1611" s="44">
        <v>0</v>
      </c>
      <c r="U1611" s="44">
        <v>259</v>
      </c>
      <c r="V1611" s="12">
        <f>S1611/U1611</f>
        <v>0.68725868725868722</v>
      </c>
      <c r="W1611" s="12">
        <f>T1611/U1611</f>
        <v>0</v>
      </c>
      <c r="X1611" s="12">
        <f t="shared" si="147"/>
        <v>0.68725868725868722</v>
      </c>
    </row>
    <row r="1612" spans="1:24">
      <c r="A1612" s="26" t="s">
        <v>390</v>
      </c>
      <c r="B1612" s="26" t="s">
        <v>4708</v>
      </c>
      <c r="C1612" s="10">
        <v>160175</v>
      </c>
      <c r="D1612" s="13" t="s">
        <v>4707</v>
      </c>
      <c r="E1612" s="19"/>
      <c r="F1612" s="19"/>
      <c r="G1612" s="19"/>
      <c r="H1612" s="19"/>
      <c r="I1612" s="19"/>
      <c r="J1612" s="19"/>
      <c r="K1612" s="19"/>
      <c r="L1612" s="19"/>
      <c r="M1612" s="19"/>
      <c r="N1612" s="19"/>
      <c r="O1612" s="19"/>
      <c r="P1612" s="19"/>
      <c r="Q1612" s="19"/>
      <c r="R1612" s="19"/>
      <c r="S1612" s="43">
        <v>107</v>
      </c>
      <c r="T1612" s="43">
        <v>0</v>
      </c>
      <c r="U1612" s="43">
        <v>152</v>
      </c>
      <c r="V1612" s="14"/>
      <c r="W1612" s="14"/>
      <c r="X1612" s="14">
        <f t="shared" si="147"/>
        <v>0.70394736842105265</v>
      </c>
    </row>
    <row r="1613" spans="1:24">
      <c r="A1613" s="17" t="str">
        <f>VLOOKUP(C1613,'Current OBD'!$B$6:$K$2098,4,0)</f>
        <v>Pierce</v>
      </c>
      <c r="B1613" s="17" t="str">
        <f>VLOOKUP(C1613,'Current OBD'!$B$6:$K$2098,3,0)</f>
        <v>27-905</v>
      </c>
      <c r="C1613" s="18">
        <v>683658</v>
      </c>
      <c r="D1613" s="8" t="s">
        <v>4709</v>
      </c>
      <c r="E1613" s="20" t="str">
        <f>IF(VLOOKUP(C1613,'Current OBD'!$B$6:$AL$2097,23,0)="Yes","PK"," ")</f>
        <v xml:space="preserve"> </v>
      </c>
      <c r="F1613" s="20" t="str">
        <f>IF(VLOOKUP(C1613,'Current OBD'!$B$6:$AL$2097,24,0)="Yes","K"," ")</f>
        <v xml:space="preserve"> </v>
      </c>
      <c r="G1613" s="20" t="str">
        <f>IF(VLOOKUP(C1613,'Current OBD'!$B$6:$AL$2097,25,0)="Yes","1"," ")</f>
        <v xml:space="preserve"> </v>
      </c>
      <c r="H1613" s="20" t="str">
        <f>IF(VLOOKUP(C1613,'Current OBD'!$B$6:$AL$2097,26,0)="Yes","2"," ")</f>
        <v xml:space="preserve"> </v>
      </c>
      <c r="I1613" s="20" t="str">
        <f>IF(VLOOKUP(C1613,'Current OBD'!$B$6:$AL$2097,27,0)="Yes","3"," ")</f>
        <v xml:space="preserve"> </v>
      </c>
      <c r="J1613" s="20" t="str">
        <f>IF(VLOOKUP(C1613,'Current OBD'!$B$6:$AL$2097,28,0)="Yes","4"," ")</f>
        <v xml:space="preserve"> </v>
      </c>
      <c r="K1613" s="20" t="str">
        <f>IF(VLOOKUP(C1613,'Current OBD'!$B$6:$AL$2097,29,0)="Yes","5"," ")</f>
        <v xml:space="preserve"> </v>
      </c>
      <c r="L1613" s="20" t="str">
        <f>IF(VLOOKUP(C1613,'Current OBD'!$B$6:$AL$2097,30,0)="Yes","6"," ")</f>
        <v xml:space="preserve"> </v>
      </c>
      <c r="M1613" s="20" t="str">
        <f>IF(VLOOKUP(C1613,'Current OBD'!$B$6:$AL$2097,31,0)="Yes","7"," ")</f>
        <v xml:space="preserve"> </v>
      </c>
      <c r="N1613" s="20" t="str">
        <f>IF(VLOOKUP(C1613,'Current OBD'!$B$6:$AL$2097,32,0)="Yes","8"," ")</f>
        <v xml:space="preserve"> </v>
      </c>
      <c r="O1613" s="20" t="str">
        <f>IF(VLOOKUP(C1613,'Current OBD'!$B$6:$AL$2097,33,0)="Yes","9"," ")</f>
        <v>9</v>
      </c>
      <c r="P1613" s="20" t="str">
        <f>IF(VLOOKUP(C1613,'Current OBD'!$B$6:$AL$2097,34,0)="Yes","10"," ")</f>
        <v>10</v>
      </c>
      <c r="Q1613" s="20" t="str">
        <f>IF(VLOOKUP(C1613,'Current OBD'!$B$6:$AL$2097,35,0)="Yes","11"," ")</f>
        <v>11</v>
      </c>
      <c r="R1613" s="20" t="str">
        <f>IF(VLOOKUP(C1613,'Current OBD'!$B$6:$AL$2097,36,0)="Yes","12"," ")</f>
        <v>12</v>
      </c>
      <c r="S1613" s="44">
        <v>107</v>
      </c>
      <c r="T1613" s="44">
        <v>0</v>
      </c>
      <c r="U1613" s="44">
        <v>152</v>
      </c>
      <c r="V1613" s="12">
        <f>S1613/U1613</f>
        <v>0.70394736842105265</v>
      </c>
      <c r="W1613" s="12">
        <f>T1613/U1613</f>
        <v>0</v>
      </c>
      <c r="X1613" s="12">
        <f t="shared" si="147"/>
        <v>0.70394736842105265</v>
      </c>
    </row>
    <row r="1614" spans="1:24">
      <c r="A1614" s="26" t="s">
        <v>831</v>
      </c>
      <c r="B1614" s="26" t="s">
        <v>3336</v>
      </c>
      <c r="C1614" s="10">
        <v>159427</v>
      </c>
      <c r="D1614" s="13" t="s">
        <v>3335</v>
      </c>
      <c r="E1614" s="19"/>
      <c r="F1614" s="19"/>
      <c r="G1614" s="19"/>
      <c r="H1614" s="19"/>
      <c r="I1614" s="19"/>
      <c r="J1614" s="19"/>
      <c r="K1614" s="19"/>
      <c r="L1614" s="19"/>
      <c r="M1614" s="19"/>
      <c r="N1614" s="19"/>
      <c r="O1614" s="19"/>
      <c r="P1614" s="19"/>
      <c r="Q1614" s="19"/>
      <c r="R1614" s="19"/>
      <c r="S1614" s="43">
        <v>117</v>
      </c>
      <c r="T1614" s="43">
        <v>57</v>
      </c>
      <c r="U1614" s="43">
        <v>450</v>
      </c>
      <c r="V1614" s="14"/>
      <c r="W1614" s="14"/>
      <c r="X1614" s="14">
        <f t="shared" si="147"/>
        <v>0.38666666666666666</v>
      </c>
    </row>
    <row r="1615" spans="1:24">
      <c r="A1615" s="17" t="str">
        <f>VLOOKUP(C1615,'Current OBD'!$B$6:$K$2098,4,0)</f>
        <v>San Juan</v>
      </c>
      <c r="B1615" s="17" t="str">
        <f>VLOOKUP(C1615,'Current OBD'!$B$6:$K$2098,3,0)</f>
        <v>28-137</v>
      </c>
      <c r="C1615" s="18">
        <v>661866</v>
      </c>
      <c r="D1615" s="8" t="s">
        <v>3337</v>
      </c>
      <c r="E1615" s="20" t="str">
        <f>IF(VLOOKUP(C1615,'Current OBD'!$B$6:$AL$2097,23,0)="Yes","PK"," ")</f>
        <v xml:space="preserve"> </v>
      </c>
      <c r="F1615" s="20" t="str">
        <f>IF(VLOOKUP(C1615,'Current OBD'!$B$6:$AL$2097,24,0)="Yes","K"," ")</f>
        <v>K</v>
      </c>
      <c r="G1615" s="20" t="str">
        <f>IF(VLOOKUP(C1615,'Current OBD'!$B$6:$AL$2097,25,0)="Yes","1"," ")</f>
        <v>1</v>
      </c>
      <c r="H1615" s="20" t="str">
        <f>IF(VLOOKUP(C1615,'Current OBD'!$B$6:$AL$2097,26,0)="Yes","2"," ")</f>
        <v>2</v>
      </c>
      <c r="I1615" s="20" t="str">
        <f>IF(VLOOKUP(C1615,'Current OBD'!$B$6:$AL$2097,27,0)="Yes","3"," ")</f>
        <v>3</v>
      </c>
      <c r="J1615" s="20" t="str">
        <f>IF(VLOOKUP(C1615,'Current OBD'!$B$6:$AL$2097,28,0)="Yes","4"," ")</f>
        <v>4</v>
      </c>
      <c r="K1615" s="20" t="str">
        <f>IF(VLOOKUP(C1615,'Current OBD'!$B$6:$AL$2097,29,0)="Yes","5"," ")</f>
        <v>5</v>
      </c>
      <c r="L1615" s="20" t="str">
        <f>IF(VLOOKUP(C1615,'Current OBD'!$B$6:$AL$2097,30,0)="Yes","6"," ")</f>
        <v xml:space="preserve"> </v>
      </c>
      <c r="M1615" s="20" t="str">
        <f>IF(VLOOKUP(C1615,'Current OBD'!$B$6:$AL$2097,31,0)="Yes","7"," ")</f>
        <v xml:space="preserve"> </v>
      </c>
      <c r="N1615" s="20" t="str">
        <f>IF(VLOOKUP(C1615,'Current OBD'!$B$6:$AL$2097,32,0)="Yes","8"," ")</f>
        <v xml:space="preserve"> </v>
      </c>
      <c r="O1615" s="20" t="str">
        <f>IF(VLOOKUP(C1615,'Current OBD'!$B$6:$AL$2097,33,0)="Yes","9"," ")</f>
        <v xml:space="preserve"> </v>
      </c>
      <c r="P1615" s="20" t="str">
        <f>IF(VLOOKUP(C1615,'Current OBD'!$B$6:$AL$2097,34,0)="Yes","10"," ")</f>
        <v xml:space="preserve"> </v>
      </c>
      <c r="Q1615" s="20" t="str">
        <f>IF(VLOOKUP(C1615,'Current OBD'!$B$6:$AL$2097,35,0)="Yes","11"," ")</f>
        <v xml:space="preserve"> </v>
      </c>
      <c r="R1615" s="20" t="str">
        <f>IF(VLOOKUP(C1615,'Current OBD'!$B$6:$AL$2097,36,0)="Yes","12"," ")</f>
        <v xml:space="preserve"> </v>
      </c>
      <c r="S1615" s="44">
        <v>48</v>
      </c>
      <c r="T1615" s="44">
        <v>18</v>
      </c>
      <c r="U1615" s="44">
        <v>182</v>
      </c>
      <c r="V1615" s="12">
        <f>S1615/U1615</f>
        <v>0.26373626373626374</v>
      </c>
      <c r="W1615" s="12">
        <f>T1615/U1615</f>
        <v>9.8901098901098897E-2</v>
      </c>
      <c r="X1615" s="12">
        <f t="shared" si="147"/>
        <v>0.36263736263736263</v>
      </c>
    </row>
    <row r="1616" spans="1:24">
      <c r="A1616" s="17" t="str">
        <f>VLOOKUP(C1616,'Current OBD'!$B$6:$K$2098,4,0)</f>
        <v>San Juan</v>
      </c>
      <c r="B1616" s="17" t="str">
        <f>VLOOKUP(C1616,'Current OBD'!$B$6:$K$2098,3,0)</f>
        <v>28-137</v>
      </c>
      <c r="C1616" s="18">
        <v>661868</v>
      </c>
      <c r="D1616" s="8" t="s">
        <v>3341</v>
      </c>
      <c r="E1616" s="20" t="str">
        <f>IF(VLOOKUP(C1616,'Current OBD'!$B$6:$AL$2097,23,0)="Yes","PK"," ")</f>
        <v xml:space="preserve"> </v>
      </c>
      <c r="F1616" s="20" t="str">
        <f>IF(VLOOKUP(C1616,'Current OBD'!$B$6:$AL$2097,24,0)="Yes","K"," ")</f>
        <v xml:space="preserve"> </v>
      </c>
      <c r="G1616" s="20" t="str">
        <f>IF(VLOOKUP(C1616,'Current OBD'!$B$6:$AL$2097,25,0)="Yes","1"," ")</f>
        <v xml:space="preserve"> </v>
      </c>
      <c r="H1616" s="20" t="str">
        <f>IF(VLOOKUP(C1616,'Current OBD'!$B$6:$AL$2097,26,0)="Yes","2"," ")</f>
        <v xml:space="preserve"> </v>
      </c>
      <c r="I1616" s="20" t="str">
        <f>IF(VLOOKUP(C1616,'Current OBD'!$B$6:$AL$2097,27,0)="Yes","3"," ")</f>
        <v xml:space="preserve"> </v>
      </c>
      <c r="J1616" s="20" t="str">
        <f>IF(VLOOKUP(C1616,'Current OBD'!$B$6:$AL$2097,28,0)="Yes","4"," ")</f>
        <v xml:space="preserve"> </v>
      </c>
      <c r="K1616" s="20" t="str">
        <f>IF(VLOOKUP(C1616,'Current OBD'!$B$6:$AL$2097,29,0)="Yes","5"," ")</f>
        <v xml:space="preserve"> </v>
      </c>
      <c r="L1616" s="20" t="str">
        <f>IF(VLOOKUP(C1616,'Current OBD'!$B$6:$AL$2097,30,0)="Yes","6"," ")</f>
        <v xml:space="preserve"> </v>
      </c>
      <c r="M1616" s="20" t="str">
        <f>IF(VLOOKUP(C1616,'Current OBD'!$B$6:$AL$2097,31,0)="Yes","7"," ")</f>
        <v xml:space="preserve"> </v>
      </c>
      <c r="N1616" s="20" t="str">
        <f>IF(VLOOKUP(C1616,'Current OBD'!$B$6:$AL$2097,32,0)="Yes","8"," ")</f>
        <v xml:space="preserve"> </v>
      </c>
      <c r="O1616" s="20" t="str">
        <f>IF(VLOOKUP(C1616,'Current OBD'!$B$6:$AL$2097,33,0)="Yes","9"," ")</f>
        <v>9</v>
      </c>
      <c r="P1616" s="20" t="str">
        <f>IF(VLOOKUP(C1616,'Current OBD'!$B$6:$AL$2097,34,0)="Yes","10"," ")</f>
        <v>10</v>
      </c>
      <c r="Q1616" s="20" t="str">
        <f>IF(VLOOKUP(C1616,'Current OBD'!$B$6:$AL$2097,35,0)="Yes","11"," ")</f>
        <v>11</v>
      </c>
      <c r="R1616" s="20" t="str">
        <f>IF(VLOOKUP(C1616,'Current OBD'!$B$6:$AL$2097,36,0)="Yes","12"," ")</f>
        <v>12</v>
      </c>
      <c r="S1616" s="44">
        <v>48</v>
      </c>
      <c r="T1616" s="44">
        <v>23</v>
      </c>
      <c r="U1616" s="44">
        <v>175</v>
      </c>
      <c r="V1616" s="12">
        <f>S1616/U1616</f>
        <v>0.2742857142857143</v>
      </c>
      <c r="W1616" s="12">
        <f>T1616/U1616</f>
        <v>0.13142857142857142</v>
      </c>
      <c r="X1616" s="12">
        <f t="shared" si="147"/>
        <v>0.40571428571428569</v>
      </c>
    </row>
    <row r="1617" spans="1:24">
      <c r="A1617" s="17" t="str">
        <f>VLOOKUP(C1617,'Current OBD'!$B$6:$K$2098,4,0)</f>
        <v>San Juan</v>
      </c>
      <c r="B1617" s="17" t="str">
        <f>VLOOKUP(C1617,'Current OBD'!$B$6:$K$2098,3,0)</f>
        <v>28-137</v>
      </c>
      <c r="C1617" s="18">
        <v>661867</v>
      </c>
      <c r="D1617" s="8" t="s">
        <v>3343</v>
      </c>
      <c r="E1617" s="20" t="str">
        <f>IF(VLOOKUP(C1617,'Current OBD'!$B$6:$AL$2097,23,0)="Yes","PK"," ")</f>
        <v xml:space="preserve"> </v>
      </c>
      <c r="F1617" s="20" t="str">
        <f>IF(VLOOKUP(C1617,'Current OBD'!$B$6:$AL$2097,24,0)="Yes","K"," ")</f>
        <v xml:space="preserve"> </v>
      </c>
      <c r="G1617" s="20" t="str">
        <f>IF(VLOOKUP(C1617,'Current OBD'!$B$6:$AL$2097,25,0)="Yes","1"," ")</f>
        <v xml:space="preserve"> </v>
      </c>
      <c r="H1617" s="20" t="str">
        <f>IF(VLOOKUP(C1617,'Current OBD'!$B$6:$AL$2097,26,0)="Yes","2"," ")</f>
        <v xml:space="preserve"> </v>
      </c>
      <c r="I1617" s="20" t="str">
        <f>IF(VLOOKUP(C1617,'Current OBD'!$B$6:$AL$2097,27,0)="Yes","3"," ")</f>
        <v xml:space="preserve"> </v>
      </c>
      <c r="J1617" s="20" t="str">
        <f>IF(VLOOKUP(C1617,'Current OBD'!$B$6:$AL$2097,28,0)="Yes","4"," ")</f>
        <v xml:space="preserve"> </v>
      </c>
      <c r="K1617" s="20" t="str">
        <f>IF(VLOOKUP(C1617,'Current OBD'!$B$6:$AL$2097,29,0)="Yes","5"," ")</f>
        <v xml:space="preserve"> </v>
      </c>
      <c r="L1617" s="20" t="str">
        <f>IF(VLOOKUP(C1617,'Current OBD'!$B$6:$AL$2097,30,0)="Yes","6"," ")</f>
        <v>6</v>
      </c>
      <c r="M1617" s="20" t="str">
        <f>IF(VLOOKUP(C1617,'Current OBD'!$B$6:$AL$2097,31,0)="Yes","7"," ")</f>
        <v>7</v>
      </c>
      <c r="N1617" s="20" t="str">
        <f>IF(VLOOKUP(C1617,'Current OBD'!$B$6:$AL$2097,32,0)="Yes","8"," ")</f>
        <v>8</v>
      </c>
      <c r="O1617" s="20" t="str">
        <f>IF(VLOOKUP(C1617,'Current OBD'!$B$6:$AL$2097,33,0)="Yes","9"," ")</f>
        <v xml:space="preserve"> </v>
      </c>
      <c r="P1617" s="20" t="str">
        <f>IF(VLOOKUP(C1617,'Current OBD'!$B$6:$AL$2097,34,0)="Yes","10"," ")</f>
        <v xml:space="preserve"> </v>
      </c>
      <c r="Q1617" s="20" t="str">
        <f>IF(VLOOKUP(C1617,'Current OBD'!$B$6:$AL$2097,35,0)="Yes","11"," ")</f>
        <v xml:space="preserve"> </v>
      </c>
      <c r="R1617" s="20" t="str">
        <f>IF(VLOOKUP(C1617,'Current OBD'!$B$6:$AL$2097,36,0)="Yes","12"," ")</f>
        <v xml:space="preserve"> </v>
      </c>
      <c r="S1617" s="44">
        <v>21</v>
      </c>
      <c r="T1617" s="44">
        <v>16</v>
      </c>
      <c r="U1617" s="44">
        <v>93</v>
      </c>
      <c r="V1617" s="12">
        <f>S1617/U1617</f>
        <v>0.22580645161290322</v>
      </c>
      <c r="W1617" s="12">
        <f>T1617/U1617</f>
        <v>0.17204301075268819</v>
      </c>
      <c r="X1617" s="12">
        <f t="shared" si="147"/>
        <v>0.39784946236559138</v>
      </c>
    </row>
    <row r="1618" spans="1:24">
      <c r="A1618" s="26" t="s">
        <v>831</v>
      </c>
      <c r="B1618" s="26" t="s">
        <v>2502</v>
      </c>
      <c r="C1618" s="10">
        <v>159431</v>
      </c>
      <c r="D1618" s="13" t="s">
        <v>2501</v>
      </c>
      <c r="E1618" s="19"/>
      <c r="F1618" s="19"/>
      <c r="G1618" s="19"/>
      <c r="H1618" s="19"/>
      <c r="I1618" s="19"/>
      <c r="J1618" s="19"/>
      <c r="K1618" s="19"/>
      <c r="L1618" s="19"/>
      <c r="M1618" s="19"/>
      <c r="N1618" s="19"/>
      <c r="O1618" s="19"/>
      <c r="P1618" s="19"/>
      <c r="Q1618" s="19"/>
      <c r="R1618" s="19"/>
      <c r="S1618" s="43">
        <v>70</v>
      </c>
      <c r="T1618" s="43">
        <v>61</v>
      </c>
      <c r="U1618" s="43">
        <v>222</v>
      </c>
      <c r="V1618" s="14"/>
      <c r="W1618" s="14"/>
      <c r="X1618" s="14">
        <f t="shared" si="147"/>
        <v>0.59009009009009006</v>
      </c>
    </row>
    <row r="1619" spans="1:24">
      <c r="A1619" s="17" t="str">
        <f>VLOOKUP(C1619,'Current OBD'!$B$6:$K$2098,4,0)</f>
        <v>San Juan</v>
      </c>
      <c r="B1619" s="17" t="str">
        <f>VLOOKUP(C1619,'Current OBD'!$B$6:$K$2098,3,0)</f>
        <v>28-144</v>
      </c>
      <c r="C1619" s="18">
        <v>661869</v>
      </c>
      <c r="D1619" s="8" t="s">
        <v>2503</v>
      </c>
      <c r="E1619" s="20" t="str">
        <f>IF(VLOOKUP(C1619,'Current OBD'!$B$6:$AL$2097,23,0)="Yes","PK"," ")</f>
        <v xml:space="preserve"> </v>
      </c>
      <c r="F1619" s="20" t="str">
        <f>IF(VLOOKUP(C1619,'Current OBD'!$B$6:$AL$2097,24,0)="Yes","K"," ")</f>
        <v>K</v>
      </c>
      <c r="G1619" s="20" t="str">
        <f>IF(VLOOKUP(C1619,'Current OBD'!$B$6:$AL$2097,25,0)="Yes","1"," ")</f>
        <v>1</v>
      </c>
      <c r="H1619" s="20" t="str">
        <f>IF(VLOOKUP(C1619,'Current OBD'!$B$6:$AL$2097,26,0)="Yes","2"," ")</f>
        <v>2</v>
      </c>
      <c r="I1619" s="20" t="str">
        <f>IF(VLOOKUP(C1619,'Current OBD'!$B$6:$AL$2097,27,0)="Yes","3"," ")</f>
        <v>3</v>
      </c>
      <c r="J1619" s="20" t="str">
        <f>IF(VLOOKUP(C1619,'Current OBD'!$B$6:$AL$2097,28,0)="Yes","4"," ")</f>
        <v>4</v>
      </c>
      <c r="K1619" s="20" t="str">
        <f>IF(VLOOKUP(C1619,'Current OBD'!$B$6:$AL$2097,29,0)="Yes","5"," ")</f>
        <v>5</v>
      </c>
      <c r="L1619" s="20" t="str">
        <f>IF(VLOOKUP(C1619,'Current OBD'!$B$6:$AL$2097,30,0)="Yes","6"," ")</f>
        <v>6</v>
      </c>
      <c r="M1619" s="20" t="str">
        <f>IF(VLOOKUP(C1619,'Current OBD'!$B$6:$AL$2097,31,0)="Yes","7"," ")</f>
        <v xml:space="preserve"> </v>
      </c>
      <c r="N1619" s="20" t="str">
        <f>IF(VLOOKUP(C1619,'Current OBD'!$B$6:$AL$2097,32,0)="Yes","8"," ")</f>
        <v xml:space="preserve"> </v>
      </c>
      <c r="O1619" s="20" t="str">
        <f>IF(VLOOKUP(C1619,'Current OBD'!$B$6:$AL$2097,33,0)="Yes","9"," ")</f>
        <v xml:space="preserve"> </v>
      </c>
      <c r="P1619" s="20" t="str">
        <f>IF(VLOOKUP(C1619,'Current OBD'!$B$6:$AL$2097,34,0)="Yes","10"," ")</f>
        <v xml:space="preserve"> </v>
      </c>
      <c r="Q1619" s="20" t="str">
        <f>IF(VLOOKUP(C1619,'Current OBD'!$B$6:$AL$2097,35,0)="Yes","11"," ")</f>
        <v xml:space="preserve"> </v>
      </c>
      <c r="R1619" s="20" t="str">
        <f>IF(VLOOKUP(C1619,'Current OBD'!$B$6:$AL$2097,36,0)="Yes","12"," ")</f>
        <v xml:space="preserve"> </v>
      </c>
      <c r="S1619" s="44">
        <v>21</v>
      </c>
      <c r="T1619" s="44">
        <v>30</v>
      </c>
      <c r="U1619" s="44">
        <v>95</v>
      </c>
      <c r="V1619" s="12">
        <f>S1619/U1619</f>
        <v>0.22105263157894736</v>
      </c>
      <c r="W1619" s="12">
        <f>T1619/U1619</f>
        <v>0.31578947368421051</v>
      </c>
      <c r="X1619" s="12">
        <f t="shared" si="147"/>
        <v>0.5368421052631579</v>
      </c>
    </row>
    <row r="1620" spans="1:24">
      <c r="A1620" s="17" t="str">
        <f>VLOOKUP(C1620,'Current OBD'!$B$6:$K$2098,4,0)</f>
        <v>San Juan</v>
      </c>
      <c r="B1620" s="17" t="str">
        <f>VLOOKUP(C1620,'Current OBD'!$B$6:$K$2098,3,0)</f>
        <v>28-144</v>
      </c>
      <c r="C1620" s="18">
        <v>661871</v>
      </c>
      <c r="D1620" s="8" t="s">
        <v>2507</v>
      </c>
      <c r="E1620" s="20" t="str">
        <f>IF(VLOOKUP(C1620,'Current OBD'!$B$6:$AL$2097,23,0)="Yes","PK"," ")</f>
        <v xml:space="preserve"> </v>
      </c>
      <c r="F1620" s="20" t="str">
        <f>IF(VLOOKUP(C1620,'Current OBD'!$B$6:$AL$2097,24,0)="Yes","K"," ")</f>
        <v xml:space="preserve"> </v>
      </c>
      <c r="G1620" s="20" t="str">
        <f>IF(VLOOKUP(C1620,'Current OBD'!$B$6:$AL$2097,25,0)="Yes","1"," ")</f>
        <v xml:space="preserve"> </v>
      </c>
      <c r="H1620" s="20" t="str">
        <f>IF(VLOOKUP(C1620,'Current OBD'!$B$6:$AL$2097,26,0)="Yes","2"," ")</f>
        <v xml:space="preserve"> </v>
      </c>
      <c r="I1620" s="20" t="str">
        <f>IF(VLOOKUP(C1620,'Current OBD'!$B$6:$AL$2097,27,0)="Yes","3"," ")</f>
        <v xml:space="preserve"> </v>
      </c>
      <c r="J1620" s="20" t="str">
        <f>IF(VLOOKUP(C1620,'Current OBD'!$B$6:$AL$2097,28,0)="Yes","4"," ")</f>
        <v xml:space="preserve"> </v>
      </c>
      <c r="K1620" s="20" t="str">
        <f>IF(VLOOKUP(C1620,'Current OBD'!$B$6:$AL$2097,29,0)="Yes","5"," ")</f>
        <v xml:space="preserve"> </v>
      </c>
      <c r="L1620" s="20" t="str">
        <f>IF(VLOOKUP(C1620,'Current OBD'!$B$6:$AL$2097,30,0)="Yes","6"," ")</f>
        <v xml:space="preserve"> </v>
      </c>
      <c r="M1620" s="20" t="str">
        <f>IF(VLOOKUP(C1620,'Current OBD'!$B$6:$AL$2097,31,0)="Yes","7"," ")</f>
        <v>7</v>
      </c>
      <c r="N1620" s="20" t="str">
        <f>IF(VLOOKUP(C1620,'Current OBD'!$B$6:$AL$2097,32,0)="Yes","8"," ")</f>
        <v>8</v>
      </c>
      <c r="O1620" s="20" t="str">
        <f>IF(VLOOKUP(C1620,'Current OBD'!$B$6:$AL$2097,33,0)="Yes","9"," ")</f>
        <v>9</v>
      </c>
      <c r="P1620" s="20" t="str">
        <f>IF(VLOOKUP(C1620,'Current OBD'!$B$6:$AL$2097,34,0)="Yes","10"," ")</f>
        <v>10</v>
      </c>
      <c r="Q1620" s="20" t="str">
        <f>IF(VLOOKUP(C1620,'Current OBD'!$B$6:$AL$2097,35,0)="Yes","11"," ")</f>
        <v>11</v>
      </c>
      <c r="R1620" s="20" t="str">
        <f>IF(VLOOKUP(C1620,'Current OBD'!$B$6:$AL$2097,36,0)="Yes","12"," ")</f>
        <v>12</v>
      </c>
      <c r="S1620" s="44">
        <v>49</v>
      </c>
      <c r="T1620" s="44">
        <v>31</v>
      </c>
      <c r="U1620" s="44">
        <v>127</v>
      </c>
      <c r="V1620" s="12">
        <f>S1620/U1620</f>
        <v>0.38582677165354329</v>
      </c>
      <c r="W1620" s="12">
        <f>T1620/U1620</f>
        <v>0.24409448818897639</v>
      </c>
      <c r="X1620" s="12">
        <f t="shared" si="147"/>
        <v>0.62992125984251968</v>
      </c>
    </row>
    <row r="1621" spans="1:24">
      <c r="A1621" s="26" t="s">
        <v>831</v>
      </c>
      <c r="B1621" s="26" t="s">
        <v>3981</v>
      </c>
      <c r="C1621" s="10">
        <v>159379</v>
      </c>
      <c r="D1621" s="13" t="s">
        <v>3980</v>
      </c>
      <c r="E1621" s="19"/>
      <c r="F1621" s="19"/>
      <c r="G1621" s="19"/>
      <c r="H1621" s="19"/>
      <c r="I1621" s="19"/>
      <c r="J1621" s="19"/>
      <c r="K1621" s="19"/>
      <c r="L1621" s="19"/>
      <c r="M1621" s="19"/>
      <c r="N1621" s="19"/>
      <c r="O1621" s="19"/>
      <c r="P1621" s="19"/>
      <c r="Q1621" s="19"/>
      <c r="R1621" s="19"/>
      <c r="S1621" s="43">
        <v>195</v>
      </c>
      <c r="T1621" s="43">
        <v>81</v>
      </c>
      <c r="U1621" s="43">
        <v>810</v>
      </c>
      <c r="V1621" s="14"/>
      <c r="W1621" s="14"/>
      <c r="X1621" s="14">
        <f t="shared" si="147"/>
        <v>0.34074074074074073</v>
      </c>
    </row>
    <row r="1622" spans="1:24">
      <c r="A1622" s="17" t="str">
        <f>VLOOKUP(C1622,'Current OBD'!$B$6:$K$2098,4,0)</f>
        <v>San Juan</v>
      </c>
      <c r="B1622" s="17" t="str">
        <f>VLOOKUP(C1622,'Current OBD'!$B$6:$K$2098,3,0)</f>
        <v>28-149</v>
      </c>
      <c r="C1622" s="18">
        <v>661863</v>
      </c>
      <c r="D1622" s="8" t="s">
        <v>3982</v>
      </c>
      <c r="E1622" s="20" t="str">
        <f>IF(VLOOKUP(C1622,'Current OBD'!$B$6:$AL$2097,23,0)="Yes","PK"," ")</f>
        <v xml:space="preserve"> </v>
      </c>
      <c r="F1622" s="20" t="str">
        <f>IF(VLOOKUP(C1622,'Current OBD'!$B$6:$AL$2097,24,0)="Yes","K"," ")</f>
        <v>K</v>
      </c>
      <c r="G1622" s="20" t="str">
        <f>IF(VLOOKUP(C1622,'Current OBD'!$B$6:$AL$2097,25,0)="Yes","1"," ")</f>
        <v>1</v>
      </c>
      <c r="H1622" s="20" t="str">
        <f>IF(VLOOKUP(C1622,'Current OBD'!$B$6:$AL$2097,26,0)="Yes","2"," ")</f>
        <v>2</v>
      </c>
      <c r="I1622" s="20" t="str">
        <f>IF(VLOOKUP(C1622,'Current OBD'!$B$6:$AL$2097,27,0)="Yes","3"," ")</f>
        <v>3</v>
      </c>
      <c r="J1622" s="20" t="str">
        <f>IF(VLOOKUP(C1622,'Current OBD'!$B$6:$AL$2097,28,0)="Yes","4"," ")</f>
        <v>4</v>
      </c>
      <c r="K1622" s="20" t="str">
        <f>IF(VLOOKUP(C1622,'Current OBD'!$B$6:$AL$2097,29,0)="Yes","5"," ")</f>
        <v>5</v>
      </c>
      <c r="L1622" s="20" t="str">
        <f>IF(VLOOKUP(C1622,'Current OBD'!$B$6:$AL$2097,30,0)="Yes","6"," ")</f>
        <v xml:space="preserve"> </v>
      </c>
      <c r="M1622" s="20" t="str">
        <f>IF(VLOOKUP(C1622,'Current OBD'!$B$6:$AL$2097,31,0)="Yes","7"," ")</f>
        <v xml:space="preserve"> </v>
      </c>
      <c r="N1622" s="20" t="str">
        <f>IF(VLOOKUP(C1622,'Current OBD'!$B$6:$AL$2097,32,0)="Yes","8"," ")</f>
        <v xml:space="preserve"> </v>
      </c>
      <c r="O1622" s="20" t="str">
        <f>IF(VLOOKUP(C1622,'Current OBD'!$B$6:$AL$2097,33,0)="Yes","9"," ")</f>
        <v xml:space="preserve"> </v>
      </c>
      <c r="P1622" s="20" t="str">
        <f>IF(VLOOKUP(C1622,'Current OBD'!$B$6:$AL$2097,34,0)="Yes","10"," ")</f>
        <v xml:space="preserve"> </v>
      </c>
      <c r="Q1622" s="20" t="str">
        <f>IF(VLOOKUP(C1622,'Current OBD'!$B$6:$AL$2097,35,0)="Yes","11"," ")</f>
        <v xml:space="preserve"> </v>
      </c>
      <c r="R1622" s="20" t="str">
        <f>IF(VLOOKUP(C1622,'Current OBD'!$B$6:$AL$2097,36,0)="Yes","12"," ")</f>
        <v xml:space="preserve"> </v>
      </c>
      <c r="S1622" s="44">
        <v>77</v>
      </c>
      <c r="T1622" s="44">
        <v>28</v>
      </c>
      <c r="U1622" s="44">
        <v>331</v>
      </c>
      <c r="V1622" s="12">
        <f>S1622/U1622</f>
        <v>0.23262839879154079</v>
      </c>
      <c r="W1622" s="12">
        <f>T1622/U1622</f>
        <v>8.4592145015105744E-2</v>
      </c>
      <c r="X1622" s="12">
        <f t="shared" si="147"/>
        <v>0.31722054380664655</v>
      </c>
    </row>
    <row r="1623" spans="1:24">
      <c r="A1623" s="17" t="str">
        <f>VLOOKUP(C1623,'Current OBD'!$B$6:$K$2098,4,0)</f>
        <v>San Juan</v>
      </c>
      <c r="B1623" s="17" t="str">
        <f>VLOOKUP(C1623,'Current OBD'!$B$6:$K$2098,3,0)</f>
        <v>28-149</v>
      </c>
      <c r="C1623" s="18">
        <v>661865</v>
      </c>
      <c r="D1623" s="8" t="s">
        <v>3987</v>
      </c>
      <c r="E1623" s="20" t="str">
        <f>IF(VLOOKUP(C1623,'Current OBD'!$B$6:$AL$2097,23,0)="Yes","PK"," ")</f>
        <v xml:space="preserve"> </v>
      </c>
      <c r="F1623" s="20" t="str">
        <f>IF(VLOOKUP(C1623,'Current OBD'!$B$6:$AL$2097,24,0)="Yes","K"," ")</f>
        <v xml:space="preserve"> </v>
      </c>
      <c r="G1623" s="20" t="str">
        <f>IF(VLOOKUP(C1623,'Current OBD'!$B$6:$AL$2097,25,0)="Yes","1"," ")</f>
        <v xml:space="preserve"> </v>
      </c>
      <c r="H1623" s="20" t="str">
        <f>IF(VLOOKUP(C1623,'Current OBD'!$B$6:$AL$2097,26,0)="Yes","2"," ")</f>
        <v xml:space="preserve"> </v>
      </c>
      <c r="I1623" s="20" t="str">
        <f>IF(VLOOKUP(C1623,'Current OBD'!$B$6:$AL$2097,27,0)="Yes","3"," ")</f>
        <v xml:space="preserve"> </v>
      </c>
      <c r="J1623" s="20" t="str">
        <f>IF(VLOOKUP(C1623,'Current OBD'!$B$6:$AL$2097,28,0)="Yes","4"," ")</f>
        <v xml:space="preserve"> </v>
      </c>
      <c r="K1623" s="20" t="str">
        <f>IF(VLOOKUP(C1623,'Current OBD'!$B$6:$AL$2097,29,0)="Yes","5"," ")</f>
        <v xml:space="preserve"> </v>
      </c>
      <c r="L1623" s="20" t="str">
        <f>IF(VLOOKUP(C1623,'Current OBD'!$B$6:$AL$2097,30,0)="Yes","6"," ")</f>
        <v xml:space="preserve"> </v>
      </c>
      <c r="M1623" s="20" t="str">
        <f>IF(VLOOKUP(C1623,'Current OBD'!$B$6:$AL$2097,31,0)="Yes","7"," ")</f>
        <v xml:space="preserve"> </v>
      </c>
      <c r="N1623" s="20" t="str">
        <f>IF(VLOOKUP(C1623,'Current OBD'!$B$6:$AL$2097,32,0)="Yes","8"," ")</f>
        <v xml:space="preserve"> </v>
      </c>
      <c r="O1623" s="20" t="str">
        <f>IF(VLOOKUP(C1623,'Current OBD'!$B$6:$AL$2097,33,0)="Yes","9"," ")</f>
        <v>9</v>
      </c>
      <c r="P1623" s="20" t="str">
        <f>IF(VLOOKUP(C1623,'Current OBD'!$B$6:$AL$2097,34,0)="Yes","10"," ")</f>
        <v>10</v>
      </c>
      <c r="Q1623" s="20" t="str">
        <f>IF(VLOOKUP(C1623,'Current OBD'!$B$6:$AL$2097,35,0)="Yes","11"," ")</f>
        <v>11</v>
      </c>
      <c r="R1623" s="20" t="str">
        <f>IF(VLOOKUP(C1623,'Current OBD'!$B$6:$AL$2097,36,0)="Yes","12"," ")</f>
        <v>12</v>
      </c>
      <c r="S1623" s="44">
        <v>63</v>
      </c>
      <c r="T1623" s="44">
        <v>29</v>
      </c>
      <c r="U1623" s="44">
        <v>265</v>
      </c>
      <c r="V1623" s="12">
        <f>S1623/U1623</f>
        <v>0.23773584905660378</v>
      </c>
      <c r="W1623" s="12">
        <f>T1623/U1623</f>
        <v>0.10943396226415095</v>
      </c>
      <c r="X1623" s="12">
        <f t="shared" si="147"/>
        <v>0.3471698113207547</v>
      </c>
    </row>
    <row r="1624" spans="1:24">
      <c r="A1624" s="17" t="str">
        <f>VLOOKUP(C1624,'Current OBD'!$B$6:$K$2098,4,0)</f>
        <v>San Juan</v>
      </c>
      <c r="B1624" s="17" t="str">
        <f>VLOOKUP(C1624,'Current OBD'!$B$6:$K$2098,3,0)</f>
        <v>28-149</v>
      </c>
      <c r="C1624" s="18">
        <v>661864</v>
      </c>
      <c r="D1624" s="8" t="s">
        <v>3990</v>
      </c>
      <c r="E1624" s="20" t="str">
        <f>IF(VLOOKUP(C1624,'Current OBD'!$B$6:$AL$2097,23,0)="Yes","PK"," ")</f>
        <v xml:space="preserve"> </v>
      </c>
      <c r="F1624" s="20" t="str">
        <f>IF(VLOOKUP(C1624,'Current OBD'!$B$6:$AL$2097,24,0)="Yes","K"," ")</f>
        <v xml:space="preserve"> </v>
      </c>
      <c r="G1624" s="20" t="str">
        <f>IF(VLOOKUP(C1624,'Current OBD'!$B$6:$AL$2097,25,0)="Yes","1"," ")</f>
        <v xml:space="preserve"> </v>
      </c>
      <c r="H1624" s="20" t="str">
        <f>IF(VLOOKUP(C1624,'Current OBD'!$B$6:$AL$2097,26,0)="Yes","2"," ")</f>
        <v xml:space="preserve"> </v>
      </c>
      <c r="I1624" s="20" t="str">
        <f>IF(VLOOKUP(C1624,'Current OBD'!$B$6:$AL$2097,27,0)="Yes","3"," ")</f>
        <v xml:space="preserve"> </v>
      </c>
      <c r="J1624" s="20" t="str">
        <f>IF(VLOOKUP(C1624,'Current OBD'!$B$6:$AL$2097,28,0)="Yes","4"," ")</f>
        <v xml:space="preserve"> </v>
      </c>
      <c r="K1624" s="20" t="str">
        <f>IF(VLOOKUP(C1624,'Current OBD'!$B$6:$AL$2097,29,0)="Yes","5"," ")</f>
        <v xml:space="preserve"> </v>
      </c>
      <c r="L1624" s="20" t="str">
        <f>IF(VLOOKUP(C1624,'Current OBD'!$B$6:$AL$2097,30,0)="Yes","6"," ")</f>
        <v>6</v>
      </c>
      <c r="M1624" s="20" t="str">
        <f>IF(VLOOKUP(C1624,'Current OBD'!$B$6:$AL$2097,31,0)="Yes","7"," ")</f>
        <v>7</v>
      </c>
      <c r="N1624" s="20" t="str">
        <f>IF(VLOOKUP(C1624,'Current OBD'!$B$6:$AL$2097,32,0)="Yes","8"," ")</f>
        <v>8</v>
      </c>
      <c r="O1624" s="20" t="str">
        <f>IF(VLOOKUP(C1624,'Current OBD'!$B$6:$AL$2097,33,0)="Yes","9"," ")</f>
        <v xml:space="preserve"> </v>
      </c>
      <c r="P1624" s="20" t="str">
        <f>IF(VLOOKUP(C1624,'Current OBD'!$B$6:$AL$2097,34,0)="Yes","10"," ")</f>
        <v xml:space="preserve"> </v>
      </c>
      <c r="Q1624" s="20" t="str">
        <f>IF(VLOOKUP(C1624,'Current OBD'!$B$6:$AL$2097,35,0)="Yes","11"," ")</f>
        <v xml:space="preserve"> </v>
      </c>
      <c r="R1624" s="20" t="str">
        <f>IF(VLOOKUP(C1624,'Current OBD'!$B$6:$AL$2097,36,0)="Yes","12"," ")</f>
        <v xml:space="preserve"> </v>
      </c>
      <c r="S1624" s="44">
        <v>47</v>
      </c>
      <c r="T1624" s="44">
        <v>22</v>
      </c>
      <c r="U1624" s="44">
        <v>177</v>
      </c>
      <c r="V1624" s="12">
        <f>S1624/U1624</f>
        <v>0.2655367231638418</v>
      </c>
      <c r="W1624" s="12">
        <f>T1624/U1624</f>
        <v>0.12429378531073447</v>
      </c>
      <c r="X1624" s="12">
        <f t="shared" si="147"/>
        <v>0.38983050847457629</v>
      </c>
    </row>
    <row r="1625" spans="1:24">
      <c r="A1625" s="17" t="str">
        <f>VLOOKUP(C1625,'Current OBD'!$B$6:$K$2098,4,0)</f>
        <v>San Juan</v>
      </c>
      <c r="B1625" s="17" t="str">
        <f>VLOOKUP(C1625,'Current OBD'!$B$6:$K$2098,3,0)</f>
        <v>28-149</v>
      </c>
      <c r="C1625" s="18">
        <v>663051</v>
      </c>
      <c r="D1625" s="8" t="s">
        <v>3992</v>
      </c>
      <c r="E1625" s="20" t="str">
        <f>IF(VLOOKUP(C1625,'Current OBD'!$B$6:$AL$2097,23,0)="Yes","PK"," ")</f>
        <v xml:space="preserve"> </v>
      </c>
      <c r="F1625" s="20" t="str">
        <f>IF(VLOOKUP(C1625,'Current OBD'!$B$6:$AL$2097,24,0)="Yes","K"," ")</f>
        <v>K</v>
      </c>
      <c r="G1625" s="20" t="str">
        <f>IF(VLOOKUP(C1625,'Current OBD'!$B$6:$AL$2097,25,0)="Yes","1"," ")</f>
        <v>1</v>
      </c>
      <c r="H1625" s="20" t="str">
        <f>IF(VLOOKUP(C1625,'Current OBD'!$B$6:$AL$2097,26,0)="Yes","2"," ")</f>
        <v>2</v>
      </c>
      <c r="I1625" s="20" t="str">
        <f>IF(VLOOKUP(C1625,'Current OBD'!$B$6:$AL$2097,27,0)="Yes","3"," ")</f>
        <v>3</v>
      </c>
      <c r="J1625" s="20" t="str">
        <f>IF(VLOOKUP(C1625,'Current OBD'!$B$6:$AL$2097,28,0)="Yes","4"," ")</f>
        <v>4</v>
      </c>
      <c r="K1625" s="20" t="str">
        <f>IF(VLOOKUP(C1625,'Current OBD'!$B$6:$AL$2097,29,0)="Yes","5"," ")</f>
        <v>5</v>
      </c>
      <c r="L1625" s="20" t="str">
        <f>IF(VLOOKUP(C1625,'Current OBD'!$B$6:$AL$2097,30,0)="Yes","6"," ")</f>
        <v>6</v>
      </c>
      <c r="M1625" s="20" t="str">
        <f>IF(VLOOKUP(C1625,'Current OBD'!$B$6:$AL$2097,31,0)="Yes","7"," ")</f>
        <v>7</v>
      </c>
      <c r="N1625" s="20" t="str">
        <f>IF(VLOOKUP(C1625,'Current OBD'!$B$6:$AL$2097,32,0)="Yes","8"," ")</f>
        <v>8</v>
      </c>
      <c r="O1625" s="20" t="str">
        <f>IF(VLOOKUP(C1625,'Current OBD'!$B$6:$AL$2097,33,0)="Yes","9"," ")</f>
        <v>9</v>
      </c>
      <c r="P1625" s="20" t="str">
        <f>IF(VLOOKUP(C1625,'Current OBD'!$B$6:$AL$2097,34,0)="Yes","10"," ")</f>
        <v>10</v>
      </c>
      <c r="Q1625" s="20" t="str">
        <f>IF(VLOOKUP(C1625,'Current OBD'!$B$6:$AL$2097,35,0)="Yes","11"," ")</f>
        <v>11</v>
      </c>
      <c r="R1625" s="20" t="str">
        <f>IF(VLOOKUP(C1625,'Current OBD'!$B$6:$AL$2097,36,0)="Yes","12"," ")</f>
        <v>12</v>
      </c>
      <c r="S1625" s="44">
        <v>8</v>
      </c>
      <c r="T1625" s="44">
        <v>2</v>
      </c>
      <c r="U1625" s="44">
        <v>37</v>
      </c>
      <c r="V1625" s="12">
        <f>S1625/U1625</f>
        <v>0.21621621621621623</v>
      </c>
      <c r="W1625" s="12">
        <f>T1625/U1625</f>
        <v>5.4054054054054057E-2</v>
      </c>
      <c r="X1625" s="12">
        <f t="shared" si="147"/>
        <v>0.27027027027027029</v>
      </c>
    </row>
    <row r="1626" spans="1:24">
      <c r="A1626" s="26" t="s">
        <v>95</v>
      </c>
      <c r="B1626" s="26" t="s">
        <v>974</v>
      </c>
      <c r="C1626" s="10">
        <v>159422</v>
      </c>
      <c r="D1626" s="13" t="s">
        <v>973</v>
      </c>
      <c r="E1626" s="19"/>
      <c r="F1626" s="19"/>
      <c r="G1626" s="19"/>
      <c r="H1626" s="19"/>
      <c r="I1626" s="19"/>
      <c r="J1626" s="19"/>
      <c r="K1626" s="19"/>
      <c r="L1626" s="19"/>
      <c r="M1626" s="19"/>
      <c r="N1626" s="19"/>
      <c r="O1626" s="19"/>
      <c r="P1626" s="19"/>
      <c r="Q1626" s="19"/>
      <c r="R1626" s="19"/>
      <c r="S1626" s="43">
        <v>384</v>
      </c>
      <c r="T1626" s="43">
        <v>0</v>
      </c>
      <c r="U1626" s="43">
        <v>538</v>
      </c>
      <c r="V1626" s="14"/>
      <c r="W1626" s="14"/>
      <c r="X1626" s="14">
        <f t="shared" si="147"/>
        <v>0.71375464684014867</v>
      </c>
    </row>
    <row r="1627" spans="1:24">
      <c r="A1627" s="17" t="str">
        <f>VLOOKUP(C1627,'Current OBD'!$B$6:$K$2098,4,0)</f>
        <v>Skagit</v>
      </c>
      <c r="B1627" s="17" t="str">
        <f>VLOOKUP(C1627,'Current OBD'!$B$6:$K$2098,3,0)</f>
        <v>29-011</v>
      </c>
      <c r="C1627" s="18">
        <v>660531</v>
      </c>
      <c r="D1627" s="8" t="s">
        <v>975</v>
      </c>
      <c r="E1627" s="20" t="str">
        <f>IF(VLOOKUP(C1627,'Current OBD'!$B$6:$AL$2097,23,0)="Yes","PK"," ")</f>
        <v>PK</v>
      </c>
      <c r="F1627" s="20" t="str">
        <f>IF(VLOOKUP(C1627,'Current OBD'!$B$6:$AL$2097,24,0)="Yes","K"," ")</f>
        <v>K</v>
      </c>
      <c r="G1627" s="20" t="str">
        <f>IF(VLOOKUP(C1627,'Current OBD'!$B$6:$AL$2097,25,0)="Yes","1"," ")</f>
        <v>1</v>
      </c>
      <c r="H1627" s="20" t="str">
        <f>IF(VLOOKUP(C1627,'Current OBD'!$B$6:$AL$2097,26,0)="Yes","2"," ")</f>
        <v>2</v>
      </c>
      <c r="I1627" s="20" t="str">
        <f>IF(VLOOKUP(C1627,'Current OBD'!$B$6:$AL$2097,27,0)="Yes","3"," ")</f>
        <v>3</v>
      </c>
      <c r="J1627" s="20" t="str">
        <f>IF(VLOOKUP(C1627,'Current OBD'!$B$6:$AL$2097,28,0)="Yes","4"," ")</f>
        <v>4</v>
      </c>
      <c r="K1627" s="20" t="str">
        <f>IF(VLOOKUP(C1627,'Current OBD'!$B$6:$AL$2097,29,0)="Yes","5"," ")</f>
        <v>5</v>
      </c>
      <c r="L1627" s="20" t="str">
        <f>IF(VLOOKUP(C1627,'Current OBD'!$B$6:$AL$2097,30,0)="Yes","6"," ")</f>
        <v>6</v>
      </c>
      <c r="M1627" s="20" t="str">
        <f>IF(VLOOKUP(C1627,'Current OBD'!$B$6:$AL$2097,31,0)="Yes","7"," ")</f>
        <v xml:space="preserve"> </v>
      </c>
      <c r="N1627" s="20" t="str">
        <f>IF(VLOOKUP(C1627,'Current OBD'!$B$6:$AL$2097,32,0)="Yes","8"," ")</f>
        <v xml:space="preserve"> </v>
      </c>
      <c r="O1627" s="20" t="str">
        <f>IF(VLOOKUP(C1627,'Current OBD'!$B$6:$AL$2097,33,0)="Yes","9"," ")</f>
        <v xml:space="preserve"> </v>
      </c>
      <c r="P1627" s="20" t="str">
        <f>IF(VLOOKUP(C1627,'Current OBD'!$B$6:$AL$2097,34,0)="Yes","10"," ")</f>
        <v xml:space="preserve"> </v>
      </c>
      <c r="Q1627" s="20" t="str">
        <f>IF(VLOOKUP(C1627,'Current OBD'!$B$6:$AL$2097,35,0)="Yes","11"," ")</f>
        <v xml:space="preserve"> </v>
      </c>
      <c r="R1627" s="20" t="str">
        <f>IF(VLOOKUP(C1627,'Current OBD'!$B$6:$AL$2097,36,0)="Yes","12"," ")</f>
        <v xml:space="preserve"> </v>
      </c>
      <c r="S1627" s="44">
        <v>237</v>
      </c>
      <c r="T1627" s="44">
        <v>0</v>
      </c>
      <c r="U1627" s="44">
        <v>320</v>
      </c>
      <c r="V1627" s="12">
        <f>S1627/U1627</f>
        <v>0.74062499999999998</v>
      </c>
      <c r="W1627" s="12">
        <f>T1627/U1627</f>
        <v>0</v>
      </c>
      <c r="X1627" s="12">
        <f t="shared" si="147"/>
        <v>0.74062499999999998</v>
      </c>
    </row>
    <row r="1628" spans="1:24">
      <c r="A1628" s="17" t="str">
        <f>VLOOKUP(C1628,'Current OBD'!$B$6:$K$2098,4,0)</f>
        <v>Skagit</v>
      </c>
      <c r="B1628" s="17" t="str">
        <f>VLOOKUP(C1628,'Current OBD'!$B$6:$K$2098,3,0)</f>
        <v>29-011</v>
      </c>
      <c r="C1628" s="18">
        <v>660533</v>
      </c>
      <c r="D1628" s="8" t="s">
        <v>979</v>
      </c>
      <c r="E1628" s="20" t="str">
        <f>IF(VLOOKUP(C1628,'Current OBD'!$B$6:$AL$2097,23,0)="Yes","PK"," ")</f>
        <v xml:space="preserve"> </v>
      </c>
      <c r="F1628" s="20" t="str">
        <f>IF(VLOOKUP(C1628,'Current OBD'!$B$6:$AL$2097,24,0)="Yes","K"," ")</f>
        <v xml:space="preserve"> </v>
      </c>
      <c r="G1628" s="20" t="str">
        <f>IF(VLOOKUP(C1628,'Current OBD'!$B$6:$AL$2097,25,0)="Yes","1"," ")</f>
        <v xml:space="preserve"> </v>
      </c>
      <c r="H1628" s="20" t="str">
        <f>IF(VLOOKUP(C1628,'Current OBD'!$B$6:$AL$2097,26,0)="Yes","2"," ")</f>
        <v xml:space="preserve"> </v>
      </c>
      <c r="I1628" s="20" t="str">
        <f>IF(VLOOKUP(C1628,'Current OBD'!$B$6:$AL$2097,27,0)="Yes","3"," ")</f>
        <v xml:space="preserve"> </v>
      </c>
      <c r="J1628" s="20" t="str">
        <f>IF(VLOOKUP(C1628,'Current OBD'!$B$6:$AL$2097,28,0)="Yes","4"," ")</f>
        <v xml:space="preserve"> </v>
      </c>
      <c r="K1628" s="20" t="str">
        <f>IF(VLOOKUP(C1628,'Current OBD'!$B$6:$AL$2097,29,0)="Yes","5"," ")</f>
        <v xml:space="preserve"> </v>
      </c>
      <c r="L1628" s="20" t="str">
        <f>IF(VLOOKUP(C1628,'Current OBD'!$B$6:$AL$2097,30,0)="Yes","6"," ")</f>
        <v xml:space="preserve"> </v>
      </c>
      <c r="M1628" s="20" t="str">
        <f>IF(VLOOKUP(C1628,'Current OBD'!$B$6:$AL$2097,31,0)="Yes","7"," ")</f>
        <v>7</v>
      </c>
      <c r="N1628" s="20" t="str">
        <f>IF(VLOOKUP(C1628,'Current OBD'!$B$6:$AL$2097,32,0)="Yes","8"," ")</f>
        <v>8</v>
      </c>
      <c r="O1628" s="20" t="str">
        <f>IF(VLOOKUP(C1628,'Current OBD'!$B$6:$AL$2097,33,0)="Yes","9"," ")</f>
        <v>9</v>
      </c>
      <c r="P1628" s="20" t="str">
        <f>IF(VLOOKUP(C1628,'Current OBD'!$B$6:$AL$2097,34,0)="Yes","10"," ")</f>
        <v>10</v>
      </c>
      <c r="Q1628" s="20" t="str">
        <f>IF(VLOOKUP(C1628,'Current OBD'!$B$6:$AL$2097,35,0)="Yes","11"," ")</f>
        <v>11</v>
      </c>
      <c r="R1628" s="20" t="str">
        <f>IF(VLOOKUP(C1628,'Current OBD'!$B$6:$AL$2097,36,0)="Yes","12"," ")</f>
        <v>12</v>
      </c>
      <c r="S1628" s="44">
        <v>147</v>
      </c>
      <c r="T1628" s="44">
        <v>0</v>
      </c>
      <c r="U1628" s="44">
        <v>218</v>
      </c>
      <c r="V1628" s="12">
        <f>S1628/U1628</f>
        <v>0.67431192660550454</v>
      </c>
      <c r="W1628" s="12">
        <f>T1628/U1628</f>
        <v>0</v>
      </c>
      <c r="X1628" s="12">
        <f t="shared" si="147"/>
        <v>0.67431192660550454</v>
      </c>
    </row>
    <row r="1629" spans="1:24">
      <c r="A1629" s="26" t="s">
        <v>95</v>
      </c>
      <c r="B1629" s="26" t="s">
        <v>548</v>
      </c>
      <c r="C1629" s="10">
        <v>159210</v>
      </c>
      <c r="D1629" s="13" t="s">
        <v>547</v>
      </c>
      <c r="E1629" s="19"/>
      <c r="F1629" s="19"/>
      <c r="G1629" s="19"/>
      <c r="H1629" s="19"/>
      <c r="I1629" s="19"/>
      <c r="J1629" s="19"/>
      <c r="K1629" s="19"/>
      <c r="L1629" s="19"/>
      <c r="M1629" s="19"/>
      <c r="N1629" s="19"/>
      <c r="O1629" s="19"/>
      <c r="P1629" s="19"/>
      <c r="Q1629" s="19"/>
      <c r="R1629" s="19"/>
      <c r="S1629" s="43">
        <v>2443</v>
      </c>
      <c r="T1629" s="43">
        <v>0</v>
      </c>
      <c r="U1629" s="43">
        <v>3537</v>
      </c>
      <c r="V1629" s="14"/>
      <c r="W1629" s="14"/>
      <c r="X1629" s="14">
        <f t="shared" si="147"/>
        <v>0.69069833191970598</v>
      </c>
    </row>
    <row r="1630" spans="1:24">
      <c r="A1630" s="17" t="str">
        <f>VLOOKUP(C1630,'Current OBD'!$B$6:$K$2098,4,0)</f>
        <v>Skagit</v>
      </c>
      <c r="B1630" s="17" t="str">
        <f>VLOOKUP(C1630,'Current OBD'!$B$6:$K$2098,3,0)</f>
        <v>29-100</v>
      </c>
      <c r="C1630" s="18">
        <v>665294</v>
      </c>
      <c r="D1630" s="8" t="s">
        <v>549</v>
      </c>
      <c r="E1630" s="20" t="str">
        <f>IF(VLOOKUP(C1630,'Current OBD'!$B$6:$AL$2097,23,0)="Yes","PK"," ")</f>
        <v xml:space="preserve"> </v>
      </c>
      <c r="F1630" s="20" t="str">
        <f>IF(VLOOKUP(C1630,'Current OBD'!$B$6:$AL$2097,24,0)="Yes","K"," ")</f>
        <v>K</v>
      </c>
      <c r="G1630" s="20" t="str">
        <f>IF(VLOOKUP(C1630,'Current OBD'!$B$6:$AL$2097,25,0)="Yes","1"," ")</f>
        <v>1</v>
      </c>
      <c r="H1630" s="20" t="str">
        <f>IF(VLOOKUP(C1630,'Current OBD'!$B$6:$AL$2097,26,0)="Yes","2"," ")</f>
        <v>2</v>
      </c>
      <c r="I1630" s="20" t="str">
        <f>IF(VLOOKUP(C1630,'Current OBD'!$B$6:$AL$2097,27,0)="Yes","3"," ")</f>
        <v>3</v>
      </c>
      <c r="J1630" s="20" t="str">
        <f>IF(VLOOKUP(C1630,'Current OBD'!$B$6:$AL$2097,28,0)="Yes","4"," ")</f>
        <v>4</v>
      </c>
      <c r="K1630" s="20" t="str">
        <f>IF(VLOOKUP(C1630,'Current OBD'!$B$6:$AL$2097,29,0)="Yes","5"," ")</f>
        <v>5</v>
      </c>
      <c r="L1630" s="20" t="str">
        <f>IF(VLOOKUP(C1630,'Current OBD'!$B$6:$AL$2097,30,0)="Yes","6"," ")</f>
        <v>6</v>
      </c>
      <c r="M1630" s="20" t="str">
        <f>IF(VLOOKUP(C1630,'Current OBD'!$B$6:$AL$2097,31,0)="Yes","7"," ")</f>
        <v>7</v>
      </c>
      <c r="N1630" s="20" t="str">
        <f>IF(VLOOKUP(C1630,'Current OBD'!$B$6:$AL$2097,32,0)="Yes","8"," ")</f>
        <v>8</v>
      </c>
      <c r="O1630" s="20" t="str">
        <f>IF(VLOOKUP(C1630,'Current OBD'!$B$6:$AL$2097,33,0)="Yes","9"," ")</f>
        <v xml:space="preserve"> </v>
      </c>
      <c r="P1630" s="20" t="str">
        <f>IF(VLOOKUP(C1630,'Current OBD'!$B$6:$AL$2097,34,0)="Yes","10"," ")</f>
        <v xml:space="preserve"> </v>
      </c>
      <c r="Q1630" s="20" t="str">
        <f>IF(VLOOKUP(C1630,'Current OBD'!$B$6:$AL$2097,35,0)="Yes","11"," ")</f>
        <v xml:space="preserve"> </v>
      </c>
      <c r="R1630" s="20" t="str">
        <f>IF(VLOOKUP(C1630,'Current OBD'!$B$6:$AL$2097,36,0)="Yes","12"," ")</f>
        <v xml:space="preserve"> </v>
      </c>
      <c r="S1630" s="44">
        <v>433</v>
      </c>
      <c r="T1630" s="44">
        <v>0</v>
      </c>
      <c r="U1630" s="44">
        <v>433</v>
      </c>
      <c r="V1630" s="12">
        <f t="shared" ref="V1630:V1635" si="150">S1630/U1630</f>
        <v>1</v>
      </c>
      <c r="W1630" s="12">
        <f t="shared" ref="W1630:W1635" si="151">T1630/U1630</f>
        <v>0</v>
      </c>
      <c r="X1630" s="12">
        <f t="shared" si="147"/>
        <v>1</v>
      </c>
    </row>
    <row r="1631" spans="1:24">
      <c r="A1631" s="17" t="str">
        <f>VLOOKUP(C1631,'Current OBD'!$B$6:$K$2098,4,0)</f>
        <v>Skagit</v>
      </c>
      <c r="B1631" s="17" t="str">
        <f>VLOOKUP(C1631,'Current OBD'!$B$6:$K$2098,3,0)</f>
        <v>29-100</v>
      </c>
      <c r="C1631" s="18">
        <v>660527</v>
      </c>
      <c r="D1631" s="8" t="s">
        <v>553</v>
      </c>
      <c r="E1631" s="20" t="str">
        <f>IF(VLOOKUP(C1631,'Current OBD'!$B$6:$AL$2097,23,0)="Yes","PK"," ")</f>
        <v xml:space="preserve"> </v>
      </c>
      <c r="F1631" s="20" t="str">
        <f>IF(VLOOKUP(C1631,'Current OBD'!$B$6:$AL$2097,24,0)="Yes","K"," ")</f>
        <v>K</v>
      </c>
      <c r="G1631" s="20" t="str">
        <f>IF(VLOOKUP(C1631,'Current OBD'!$B$6:$AL$2097,25,0)="Yes","1"," ")</f>
        <v>1</v>
      </c>
      <c r="H1631" s="20" t="str">
        <f>IF(VLOOKUP(C1631,'Current OBD'!$B$6:$AL$2097,26,0)="Yes","2"," ")</f>
        <v>2</v>
      </c>
      <c r="I1631" s="20" t="str">
        <f>IF(VLOOKUP(C1631,'Current OBD'!$B$6:$AL$2097,27,0)="Yes","3"," ")</f>
        <v>3</v>
      </c>
      <c r="J1631" s="20" t="str">
        <f>IF(VLOOKUP(C1631,'Current OBD'!$B$6:$AL$2097,28,0)="Yes","4"," ")</f>
        <v>4</v>
      </c>
      <c r="K1631" s="20" t="str">
        <f>IF(VLOOKUP(C1631,'Current OBD'!$B$6:$AL$2097,29,0)="Yes","5"," ")</f>
        <v>5</v>
      </c>
      <c r="L1631" s="20" t="str">
        <f>IF(VLOOKUP(C1631,'Current OBD'!$B$6:$AL$2097,30,0)="Yes","6"," ")</f>
        <v>6</v>
      </c>
      <c r="M1631" s="20" t="str">
        <f>IF(VLOOKUP(C1631,'Current OBD'!$B$6:$AL$2097,31,0)="Yes","7"," ")</f>
        <v>7</v>
      </c>
      <c r="N1631" s="20" t="str">
        <f>IF(VLOOKUP(C1631,'Current OBD'!$B$6:$AL$2097,32,0)="Yes","8"," ")</f>
        <v>8</v>
      </c>
      <c r="O1631" s="20" t="str">
        <f>IF(VLOOKUP(C1631,'Current OBD'!$B$6:$AL$2097,33,0)="Yes","9"," ")</f>
        <v xml:space="preserve"> </v>
      </c>
      <c r="P1631" s="20" t="str">
        <f>IF(VLOOKUP(C1631,'Current OBD'!$B$6:$AL$2097,34,0)="Yes","10"," ")</f>
        <v xml:space="preserve"> </v>
      </c>
      <c r="Q1631" s="20" t="str">
        <f>IF(VLOOKUP(C1631,'Current OBD'!$B$6:$AL$2097,35,0)="Yes","11"," ")</f>
        <v xml:space="preserve"> </v>
      </c>
      <c r="R1631" s="20" t="str">
        <f>IF(VLOOKUP(C1631,'Current OBD'!$B$6:$AL$2097,36,0)="Yes","12"," ")</f>
        <v xml:space="preserve"> </v>
      </c>
      <c r="S1631" s="44">
        <v>216</v>
      </c>
      <c r="T1631" s="44">
        <v>0</v>
      </c>
      <c r="U1631" s="44">
        <v>462</v>
      </c>
      <c r="V1631" s="12">
        <f t="shared" si="150"/>
        <v>0.46753246753246752</v>
      </c>
      <c r="W1631" s="12">
        <f t="shared" si="151"/>
        <v>0</v>
      </c>
      <c r="X1631" s="12">
        <f t="shared" si="147"/>
        <v>0.46753246753246752</v>
      </c>
    </row>
    <row r="1632" spans="1:24">
      <c r="A1632" s="17" t="str">
        <f>VLOOKUP(C1632,'Current OBD'!$B$6:$K$2098,4,0)</f>
        <v>Skagit</v>
      </c>
      <c r="B1632" s="17" t="str">
        <f>VLOOKUP(C1632,'Current OBD'!$B$6:$K$2098,3,0)</f>
        <v>29-100</v>
      </c>
      <c r="C1632" s="18">
        <v>664899</v>
      </c>
      <c r="D1632" s="8" t="s">
        <v>557</v>
      </c>
      <c r="E1632" s="20" t="str">
        <f>IF(VLOOKUP(C1632,'Current OBD'!$B$6:$AL$2097,23,0)="Yes","PK"," ")</f>
        <v xml:space="preserve"> </v>
      </c>
      <c r="F1632" s="20" t="str">
        <f>IF(VLOOKUP(C1632,'Current OBD'!$B$6:$AL$2097,24,0)="Yes","K"," ")</f>
        <v xml:space="preserve"> </v>
      </c>
      <c r="G1632" s="20" t="str">
        <f>IF(VLOOKUP(C1632,'Current OBD'!$B$6:$AL$2097,25,0)="Yes","1"," ")</f>
        <v xml:space="preserve"> </v>
      </c>
      <c r="H1632" s="20" t="str">
        <f>IF(VLOOKUP(C1632,'Current OBD'!$B$6:$AL$2097,26,0)="Yes","2"," ")</f>
        <v xml:space="preserve"> </v>
      </c>
      <c r="I1632" s="20" t="str">
        <f>IF(VLOOKUP(C1632,'Current OBD'!$B$6:$AL$2097,27,0)="Yes","3"," ")</f>
        <v xml:space="preserve"> </v>
      </c>
      <c r="J1632" s="20" t="str">
        <f>IF(VLOOKUP(C1632,'Current OBD'!$B$6:$AL$2097,28,0)="Yes","4"," ")</f>
        <v xml:space="preserve"> </v>
      </c>
      <c r="K1632" s="20" t="str">
        <f>IF(VLOOKUP(C1632,'Current OBD'!$B$6:$AL$2097,29,0)="Yes","5"," ")</f>
        <v xml:space="preserve"> </v>
      </c>
      <c r="L1632" s="20" t="str">
        <f>IF(VLOOKUP(C1632,'Current OBD'!$B$6:$AL$2097,30,0)="Yes","6"," ")</f>
        <v xml:space="preserve"> </v>
      </c>
      <c r="M1632" s="20" t="str">
        <f>IF(VLOOKUP(C1632,'Current OBD'!$B$6:$AL$2097,31,0)="Yes","7"," ")</f>
        <v xml:space="preserve"> </v>
      </c>
      <c r="N1632" s="20" t="str">
        <f>IF(VLOOKUP(C1632,'Current OBD'!$B$6:$AL$2097,32,0)="Yes","8"," ")</f>
        <v xml:space="preserve"> </v>
      </c>
      <c r="O1632" s="20" t="str">
        <f>IF(VLOOKUP(C1632,'Current OBD'!$B$6:$AL$2097,33,0)="Yes","9"," ")</f>
        <v>9</v>
      </c>
      <c r="P1632" s="20" t="str">
        <f>IF(VLOOKUP(C1632,'Current OBD'!$B$6:$AL$2097,34,0)="Yes","10"," ")</f>
        <v>10</v>
      </c>
      <c r="Q1632" s="20" t="str">
        <f>IF(VLOOKUP(C1632,'Current OBD'!$B$6:$AL$2097,35,0)="Yes","11"," ")</f>
        <v>11</v>
      </c>
      <c r="R1632" s="20" t="str">
        <f>IF(VLOOKUP(C1632,'Current OBD'!$B$6:$AL$2097,36,0)="Yes","12"," ")</f>
        <v>12</v>
      </c>
      <c r="S1632" s="44">
        <v>675</v>
      </c>
      <c r="T1632" s="44">
        <v>0</v>
      </c>
      <c r="U1632" s="44">
        <v>1061</v>
      </c>
      <c r="V1632" s="12">
        <f t="shared" si="150"/>
        <v>0.63619227144203583</v>
      </c>
      <c r="W1632" s="12">
        <f t="shared" si="151"/>
        <v>0</v>
      </c>
      <c r="X1632" s="12">
        <f t="shared" si="147"/>
        <v>0.63619227144203583</v>
      </c>
    </row>
    <row r="1633" spans="1:24">
      <c r="A1633" s="17" t="str">
        <f>VLOOKUP(C1633,'Current OBD'!$B$6:$K$2098,4,0)</f>
        <v>Skagit</v>
      </c>
      <c r="B1633" s="17" t="str">
        <f>VLOOKUP(C1633,'Current OBD'!$B$6:$K$2098,3,0)</f>
        <v>29-100</v>
      </c>
      <c r="C1633" s="18">
        <v>660528</v>
      </c>
      <c r="D1633" s="8" t="s">
        <v>559</v>
      </c>
      <c r="E1633" s="20" t="str">
        <f>IF(VLOOKUP(C1633,'Current OBD'!$B$6:$AL$2097,23,0)="Yes","PK"," ")</f>
        <v xml:space="preserve"> </v>
      </c>
      <c r="F1633" s="20" t="str">
        <f>IF(VLOOKUP(C1633,'Current OBD'!$B$6:$AL$2097,24,0)="Yes","K"," ")</f>
        <v>K</v>
      </c>
      <c r="G1633" s="20" t="str">
        <f>IF(VLOOKUP(C1633,'Current OBD'!$B$6:$AL$2097,25,0)="Yes","1"," ")</f>
        <v>1</v>
      </c>
      <c r="H1633" s="20" t="str">
        <f>IF(VLOOKUP(C1633,'Current OBD'!$B$6:$AL$2097,26,0)="Yes","2"," ")</f>
        <v>2</v>
      </c>
      <c r="I1633" s="20" t="str">
        <f>IF(VLOOKUP(C1633,'Current OBD'!$B$6:$AL$2097,27,0)="Yes","3"," ")</f>
        <v>3</v>
      </c>
      <c r="J1633" s="20" t="str">
        <f>IF(VLOOKUP(C1633,'Current OBD'!$B$6:$AL$2097,28,0)="Yes","4"," ")</f>
        <v>4</v>
      </c>
      <c r="K1633" s="20" t="str">
        <f>IF(VLOOKUP(C1633,'Current OBD'!$B$6:$AL$2097,29,0)="Yes","5"," ")</f>
        <v>5</v>
      </c>
      <c r="L1633" s="20" t="str">
        <f>IF(VLOOKUP(C1633,'Current OBD'!$B$6:$AL$2097,30,0)="Yes","6"," ")</f>
        <v>6</v>
      </c>
      <c r="M1633" s="20" t="str">
        <f>IF(VLOOKUP(C1633,'Current OBD'!$B$6:$AL$2097,31,0)="Yes","7"," ")</f>
        <v>7</v>
      </c>
      <c r="N1633" s="20" t="str">
        <f>IF(VLOOKUP(C1633,'Current OBD'!$B$6:$AL$2097,32,0)="Yes","8"," ")</f>
        <v>8</v>
      </c>
      <c r="O1633" s="20" t="str">
        <f>IF(VLOOKUP(C1633,'Current OBD'!$B$6:$AL$2097,33,0)="Yes","9"," ")</f>
        <v xml:space="preserve"> </v>
      </c>
      <c r="P1633" s="20" t="str">
        <f>IF(VLOOKUP(C1633,'Current OBD'!$B$6:$AL$2097,34,0)="Yes","10"," ")</f>
        <v xml:space="preserve"> </v>
      </c>
      <c r="Q1633" s="20" t="str">
        <f>IF(VLOOKUP(C1633,'Current OBD'!$B$6:$AL$2097,35,0)="Yes","11"," ")</f>
        <v xml:space="preserve"> </v>
      </c>
      <c r="R1633" s="20" t="str">
        <f>IF(VLOOKUP(C1633,'Current OBD'!$B$6:$AL$2097,36,0)="Yes","12"," ")</f>
        <v xml:space="preserve"> </v>
      </c>
      <c r="S1633" s="44">
        <v>166</v>
      </c>
      <c r="T1633" s="44">
        <v>0</v>
      </c>
      <c r="U1633" s="44">
        <v>435</v>
      </c>
      <c r="V1633" s="12">
        <f t="shared" si="150"/>
        <v>0.38160919540229887</v>
      </c>
      <c r="W1633" s="12">
        <f t="shared" si="151"/>
        <v>0</v>
      </c>
      <c r="X1633" s="12">
        <f t="shared" si="147"/>
        <v>0.38160919540229887</v>
      </c>
    </row>
    <row r="1634" spans="1:24">
      <c r="A1634" s="17" t="str">
        <f>VLOOKUP(C1634,'Current OBD'!$B$6:$K$2098,4,0)</f>
        <v>Skagit</v>
      </c>
      <c r="B1634" s="17" t="str">
        <f>VLOOKUP(C1634,'Current OBD'!$B$6:$K$2098,3,0)</f>
        <v>29-100</v>
      </c>
      <c r="C1634" s="18">
        <v>663448</v>
      </c>
      <c r="D1634" s="8" t="s">
        <v>561</v>
      </c>
      <c r="E1634" s="20" t="str">
        <f>IF(VLOOKUP(C1634,'Current OBD'!$B$6:$AL$2097,23,0)="Yes","PK"," ")</f>
        <v xml:space="preserve"> </v>
      </c>
      <c r="F1634" s="20" t="str">
        <f>IF(VLOOKUP(C1634,'Current OBD'!$B$6:$AL$2097,24,0)="Yes","K"," ")</f>
        <v xml:space="preserve"> </v>
      </c>
      <c r="G1634" s="20" t="str">
        <f>IF(VLOOKUP(C1634,'Current OBD'!$B$6:$AL$2097,25,0)="Yes","1"," ")</f>
        <v>1</v>
      </c>
      <c r="H1634" s="20" t="str">
        <f>IF(VLOOKUP(C1634,'Current OBD'!$B$6:$AL$2097,26,0)="Yes","2"," ")</f>
        <v>2</v>
      </c>
      <c r="I1634" s="20" t="str">
        <f>IF(VLOOKUP(C1634,'Current OBD'!$B$6:$AL$2097,27,0)="Yes","3"," ")</f>
        <v>3</v>
      </c>
      <c r="J1634" s="20" t="str">
        <f>IF(VLOOKUP(C1634,'Current OBD'!$B$6:$AL$2097,28,0)="Yes","4"," ")</f>
        <v>4</v>
      </c>
      <c r="K1634" s="20" t="str">
        <f>IF(VLOOKUP(C1634,'Current OBD'!$B$6:$AL$2097,29,0)="Yes","5"," ")</f>
        <v>5</v>
      </c>
      <c r="L1634" s="20" t="str">
        <f>IF(VLOOKUP(C1634,'Current OBD'!$B$6:$AL$2097,30,0)="Yes","6"," ")</f>
        <v>6</v>
      </c>
      <c r="M1634" s="20" t="str">
        <f>IF(VLOOKUP(C1634,'Current OBD'!$B$6:$AL$2097,31,0)="Yes","7"," ")</f>
        <v>7</v>
      </c>
      <c r="N1634" s="20" t="str">
        <f>IF(VLOOKUP(C1634,'Current OBD'!$B$6:$AL$2097,32,0)="Yes","8"," ")</f>
        <v>8</v>
      </c>
      <c r="O1634" s="20" t="str">
        <f>IF(VLOOKUP(C1634,'Current OBD'!$B$6:$AL$2097,33,0)="Yes","9"," ")</f>
        <v xml:space="preserve"> </v>
      </c>
      <c r="P1634" s="20" t="str">
        <f>IF(VLOOKUP(C1634,'Current OBD'!$B$6:$AL$2097,34,0)="Yes","10"," ")</f>
        <v xml:space="preserve"> </v>
      </c>
      <c r="Q1634" s="20" t="str">
        <f>IF(VLOOKUP(C1634,'Current OBD'!$B$6:$AL$2097,35,0)="Yes","11"," ")</f>
        <v xml:space="preserve"> </v>
      </c>
      <c r="R1634" s="20" t="str">
        <f>IF(VLOOKUP(C1634,'Current OBD'!$B$6:$AL$2097,36,0)="Yes","12"," ")</f>
        <v xml:space="preserve"> </v>
      </c>
      <c r="S1634" s="44">
        <v>627</v>
      </c>
      <c r="T1634" s="44">
        <v>0</v>
      </c>
      <c r="U1634" s="44">
        <v>709</v>
      </c>
      <c r="V1634" s="12">
        <f t="shared" si="150"/>
        <v>0.88434414668547245</v>
      </c>
      <c r="W1634" s="12">
        <f t="shared" si="151"/>
        <v>0</v>
      </c>
      <c r="X1634" s="12">
        <f t="shared" si="147"/>
        <v>0.88434414668547245</v>
      </c>
    </row>
    <row r="1635" spans="1:24">
      <c r="A1635" s="17" t="str">
        <f>VLOOKUP(C1635,'Current OBD'!$B$6:$K$2098,4,0)</f>
        <v>Skagit</v>
      </c>
      <c r="B1635" s="17" t="str">
        <f>VLOOKUP(C1635,'Current OBD'!$B$6:$K$2098,3,0)</f>
        <v>29-100</v>
      </c>
      <c r="C1635" s="18">
        <v>660530</v>
      </c>
      <c r="D1635" s="8" t="s">
        <v>563</v>
      </c>
      <c r="E1635" s="20" t="str">
        <f>IF(VLOOKUP(C1635,'Current OBD'!$B$6:$AL$2097,23,0)="Yes","PK"," ")</f>
        <v>PK</v>
      </c>
      <c r="F1635" s="20" t="str">
        <f>IF(VLOOKUP(C1635,'Current OBD'!$B$6:$AL$2097,24,0)="Yes","K"," ")</f>
        <v>K</v>
      </c>
      <c r="G1635" s="20" t="str">
        <f>IF(VLOOKUP(C1635,'Current OBD'!$B$6:$AL$2097,25,0)="Yes","1"," ")</f>
        <v>1</v>
      </c>
      <c r="H1635" s="20" t="str">
        <f>IF(VLOOKUP(C1635,'Current OBD'!$B$6:$AL$2097,26,0)="Yes","2"," ")</f>
        <v>2</v>
      </c>
      <c r="I1635" s="20" t="str">
        <f>IF(VLOOKUP(C1635,'Current OBD'!$B$6:$AL$2097,27,0)="Yes","3"," ")</f>
        <v>3</v>
      </c>
      <c r="J1635" s="20" t="str">
        <f>IF(VLOOKUP(C1635,'Current OBD'!$B$6:$AL$2097,28,0)="Yes","4"," ")</f>
        <v>4</v>
      </c>
      <c r="K1635" s="20" t="str">
        <f>IF(VLOOKUP(C1635,'Current OBD'!$B$6:$AL$2097,29,0)="Yes","5"," ")</f>
        <v>5</v>
      </c>
      <c r="L1635" s="20" t="str">
        <f>IF(VLOOKUP(C1635,'Current OBD'!$B$6:$AL$2097,30,0)="Yes","6"," ")</f>
        <v>6</v>
      </c>
      <c r="M1635" s="20" t="str">
        <f>IF(VLOOKUP(C1635,'Current OBD'!$B$6:$AL$2097,31,0)="Yes","7"," ")</f>
        <v xml:space="preserve"> </v>
      </c>
      <c r="N1635" s="20" t="str">
        <f>IF(VLOOKUP(C1635,'Current OBD'!$B$6:$AL$2097,32,0)="Yes","8"," ")</f>
        <v xml:space="preserve"> </v>
      </c>
      <c r="O1635" s="20" t="str">
        <f>IF(VLOOKUP(C1635,'Current OBD'!$B$6:$AL$2097,33,0)="Yes","9"," ")</f>
        <v xml:space="preserve"> </v>
      </c>
      <c r="P1635" s="20" t="str">
        <f>IF(VLOOKUP(C1635,'Current OBD'!$B$6:$AL$2097,34,0)="Yes","10"," ")</f>
        <v xml:space="preserve"> </v>
      </c>
      <c r="Q1635" s="20" t="str">
        <f>IF(VLOOKUP(C1635,'Current OBD'!$B$6:$AL$2097,35,0)="Yes","11"," ")</f>
        <v xml:space="preserve"> </v>
      </c>
      <c r="R1635" s="20" t="str">
        <f>IF(VLOOKUP(C1635,'Current OBD'!$B$6:$AL$2097,36,0)="Yes","12"," ")</f>
        <v xml:space="preserve"> </v>
      </c>
      <c r="S1635" s="44">
        <v>326</v>
      </c>
      <c r="T1635" s="44">
        <v>0</v>
      </c>
      <c r="U1635" s="44">
        <v>437</v>
      </c>
      <c r="V1635" s="12">
        <f t="shared" si="150"/>
        <v>0.74599542334096114</v>
      </c>
      <c r="W1635" s="12">
        <f t="shared" si="151"/>
        <v>0</v>
      </c>
      <c r="X1635" s="12">
        <f t="shared" si="147"/>
        <v>0.74599542334096114</v>
      </c>
    </row>
    <row r="1636" spans="1:24">
      <c r="A1636" s="26" t="s">
        <v>95</v>
      </c>
      <c r="B1636" s="26" t="s">
        <v>4230</v>
      </c>
      <c r="C1636" s="10">
        <v>159978</v>
      </c>
      <c r="D1636" s="13" t="s">
        <v>4229</v>
      </c>
      <c r="E1636" s="19"/>
      <c r="F1636" s="19"/>
      <c r="G1636" s="19"/>
      <c r="H1636" s="19"/>
      <c r="I1636" s="19"/>
      <c r="J1636" s="19"/>
      <c r="K1636" s="19"/>
      <c r="L1636" s="19"/>
      <c r="M1636" s="19"/>
      <c r="N1636" s="19"/>
      <c r="O1636" s="19"/>
      <c r="P1636" s="19"/>
      <c r="Q1636" s="19"/>
      <c r="R1636" s="19"/>
      <c r="S1636" s="43">
        <v>2946</v>
      </c>
      <c r="T1636" s="43">
        <v>0</v>
      </c>
      <c r="U1636" s="43">
        <v>4389</v>
      </c>
      <c r="V1636" s="14"/>
      <c r="W1636" s="14"/>
      <c r="X1636" s="14">
        <f t="shared" si="147"/>
        <v>0.6712235133287765</v>
      </c>
    </row>
    <row r="1637" spans="1:24">
      <c r="A1637" s="17" t="str">
        <f>VLOOKUP(C1637,'Current OBD'!$B$6:$K$2098,4,0)</f>
        <v>Skagit</v>
      </c>
      <c r="B1637" s="17" t="str">
        <f>VLOOKUP(C1637,'Current OBD'!$B$6:$K$2098,3,0)</f>
        <v>29-101</v>
      </c>
      <c r="C1637" s="18">
        <v>660539</v>
      </c>
      <c r="D1637" s="8" t="s">
        <v>4231</v>
      </c>
      <c r="E1637" s="20" t="str">
        <f>IF(VLOOKUP(C1637,'Current OBD'!$B$6:$AL$2097,23,0)="Yes","PK"," ")</f>
        <v xml:space="preserve"> </v>
      </c>
      <c r="F1637" s="20" t="str">
        <f>IF(VLOOKUP(C1637,'Current OBD'!$B$6:$AL$2097,24,0)="Yes","K"," ")</f>
        <v>K</v>
      </c>
      <c r="G1637" s="20" t="str">
        <f>IF(VLOOKUP(C1637,'Current OBD'!$B$6:$AL$2097,25,0)="Yes","1"," ")</f>
        <v>1</v>
      </c>
      <c r="H1637" s="20" t="str">
        <f>IF(VLOOKUP(C1637,'Current OBD'!$B$6:$AL$2097,26,0)="Yes","2"," ")</f>
        <v>2</v>
      </c>
      <c r="I1637" s="20" t="str">
        <f>IF(VLOOKUP(C1637,'Current OBD'!$B$6:$AL$2097,27,0)="Yes","3"," ")</f>
        <v>3</v>
      </c>
      <c r="J1637" s="20" t="str">
        <f>IF(VLOOKUP(C1637,'Current OBD'!$B$6:$AL$2097,28,0)="Yes","4"," ")</f>
        <v>4</v>
      </c>
      <c r="K1637" s="20" t="str">
        <f>IF(VLOOKUP(C1637,'Current OBD'!$B$6:$AL$2097,29,0)="Yes","5"," ")</f>
        <v>5</v>
      </c>
      <c r="L1637" s="20" t="str">
        <f>IF(VLOOKUP(C1637,'Current OBD'!$B$6:$AL$2097,30,0)="Yes","6"," ")</f>
        <v>6</v>
      </c>
      <c r="M1637" s="20" t="str">
        <f>IF(VLOOKUP(C1637,'Current OBD'!$B$6:$AL$2097,31,0)="Yes","7"," ")</f>
        <v xml:space="preserve"> </v>
      </c>
      <c r="N1637" s="20" t="str">
        <f>IF(VLOOKUP(C1637,'Current OBD'!$B$6:$AL$2097,32,0)="Yes","8"," ")</f>
        <v xml:space="preserve"> </v>
      </c>
      <c r="O1637" s="20" t="str">
        <f>IF(VLOOKUP(C1637,'Current OBD'!$B$6:$AL$2097,33,0)="Yes","9"," ")</f>
        <v xml:space="preserve"> </v>
      </c>
      <c r="P1637" s="20" t="str">
        <f>IF(VLOOKUP(C1637,'Current OBD'!$B$6:$AL$2097,34,0)="Yes","10"," ")</f>
        <v xml:space="preserve"> </v>
      </c>
      <c r="Q1637" s="20" t="str">
        <f>IF(VLOOKUP(C1637,'Current OBD'!$B$6:$AL$2097,35,0)="Yes","11"," ")</f>
        <v xml:space="preserve"> </v>
      </c>
      <c r="R1637" s="20" t="str">
        <f>IF(VLOOKUP(C1637,'Current OBD'!$B$6:$AL$2097,36,0)="Yes","12"," ")</f>
        <v xml:space="preserve"> </v>
      </c>
      <c r="S1637" s="44">
        <v>87</v>
      </c>
      <c r="T1637" s="44">
        <v>0</v>
      </c>
      <c r="U1637" s="44">
        <v>271</v>
      </c>
      <c r="V1637" s="12">
        <f t="shared" ref="V1637:V1647" si="152">S1637/U1637</f>
        <v>0.3210332103321033</v>
      </c>
      <c r="W1637" s="12">
        <f t="shared" ref="W1637:W1647" si="153">T1637/U1637</f>
        <v>0</v>
      </c>
      <c r="X1637" s="12">
        <f t="shared" si="147"/>
        <v>0.3210332103321033</v>
      </c>
    </row>
    <row r="1638" spans="1:24">
      <c r="A1638" s="17" t="str">
        <f>VLOOKUP(C1638,'Current OBD'!$B$6:$K$2098,4,0)</f>
        <v>Skagit</v>
      </c>
      <c r="B1638" s="17" t="str">
        <f>VLOOKUP(C1638,'Current OBD'!$B$6:$K$2098,3,0)</f>
        <v>29-101</v>
      </c>
      <c r="C1638" s="18">
        <v>660535</v>
      </c>
      <c r="D1638" s="8" t="s">
        <v>172</v>
      </c>
      <c r="E1638" s="20" t="str">
        <f>IF(VLOOKUP(C1638,'Current OBD'!$B$6:$AL$2097,23,0)="Yes","PK"," ")</f>
        <v xml:space="preserve"> </v>
      </c>
      <c r="F1638" s="20" t="str">
        <f>IF(VLOOKUP(C1638,'Current OBD'!$B$6:$AL$2097,24,0)="Yes","K"," ")</f>
        <v xml:space="preserve"> </v>
      </c>
      <c r="G1638" s="20" t="str">
        <f>IF(VLOOKUP(C1638,'Current OBD'!$B$6:$AL$2097,25,0)="Yes","1"," ")</f>
        <v xml:space="preserve"> </v>
      </c>
      <c r="H1638" s="20" t="str">
        <f>IF(VLOOKUP(C1638,'Current OBD'!$B$6:$AL$2097,26,0)="Yes","2"," ")</f>
        <v xml:space="preserve"> </v>
      </c>
      <c r="I1638" s="20" t="str">
        <f>IF(VLOOKUP(C1638,'Current OBD'!$B$6:$AL$2097,27,0)="Yes","3"," ")</f>
        <v xml:space="preserve"> </v>
      </c>
      <c r="J1638" s="20" t="str">
        <f>IF(VLOOKUP(C1638,'Current OBD'!$B$6:$AL$2097,28,0)="Yes","4"," ")</f>
        <v xml:space="preserve"> </v>
      </c>
      <c r="K1638" s="20" t="str">
        <f>IF(VLOOKUP(C1638,'Current OBD'!$B$6:$AL$2097,29,0)="Yes","5"," ")</f>
        <v xml:space="preserve"> </v>
      </c>
      <c r="L1638" s="20" t="str">
        <f>IF(VLOOKUP(C1638,'Current OBD'!$B$6:$AL$2097,30,0)="Yes","6"," ")</f>
        <v xml:space="preserve"> </v>
      </c>
      <c r="M1638" s="20" t="str">
        <f>IF(VLOOKUP(C1638,'Current OBD'!$B$6:$AL$2097,31,0)="Yes","7"," ")</f>
        <v>7</v>
      </c>
      <c r="N1638" s="20" t="str">
        <f>IF(VLOOKUP(C1638,'Current OBD'!$B$6:$AL$2097,32,0)="Yes","8"," ")</f>
        <v>8</v>
      </c>
      <c r="O1638" s="20" t="str">
        <f>IF(VLOOKUP(C1638,'Current OBD'!$B$6:$AL$2097,33,0)="Yes","9"," ")</f>
        <v xml:space="preserve"> </v>
      </c>
      <c r="P1638" s="20" t="str">
        <f>IF(VLOOKUP(C1638,'Current OBD'!$B$6:$AL$2097,34,0)="Yes","10"," ")</f>
        <v xml:space="preserve"> </v>
      </c>
      <c r="Q1638" s="20" t="str">
        <f>IF(VLOOKUP(C1638,'Current OBD'!$B$6:$AL$2097,35,0)="Yes","11"," ")</f>
        <v xml:space="preserve"> </v>
      </c>
      <c r="R1638" s="20" t="str">
        <f>IF(VLOOKUP(C1638,'Current OBD'!$B$6:$AL$2097,36,0)="Yes","12"," ")</f>
        <v xml:space="preserve"> </v>
      </c>
      <c r="S1638" s="44">
        <v>428</v>
      </c>
      <c r="T1638" s="44">
        <v>0</v>
      </c>
      <c r="U1638" s="44">
        <v>678</v>
      </c>
      <c r="V1638" s="12">
        <f t="shared" si="152"/>
        <v>0.63126843657817111</v>
      </c>
      <c r="W1638" s="12">
        <f t="shared" si="153"/>
        <v>0</v>
      </c>
      <c r="X1638" s="12">
        <f t="shared" si="147"/>
        <v>0.63126843657817111</v>
      </c>
    </row>
    <row r="1639" spans="1:24">
      <c r="A1639" s="17" t="str">
        <f>VLOOKUP(C1639,'Current OBD'!$B$6:$K$2098,4,0)</f>
        <v>Skagit</v>
      </c>
      <c r="B1639" s="17" t="str">
        <f>VLOOKUP(C1639,'Current OBD'!$B$6:$K$2098,3,0)</f>
        <v>29-101</v>
      </c>
      <c r="C1639" s="18">
        <v>663743</v>
      </c>
      <c r="D1639" s="8" t="s">
        <v>1617</v>
      </c>
      <c r="E1639" s="20" t="str">
        <f>IF(VLOOKUP(C1639,'Current OBD'!$B$6:$AL$2097,23,0)="Yes","PK"," ")</f>
        <v>PK</v>
      </c>
      <c r="F1639" s="20" t="str">
        <f>IF(VLOOKUP(C1639,'Current OBD'!$B$6:$AL$2097,24,0)="Yes","K"," ")</f>
        <v>K</v>
      </c>
      <c r="G1639" s="20" t="str">
        <f>IF(VLOOKUP(C1639,'Current OBD'!$B$6:$AL$2097,25,0)="Yes","1"," ")</f>
        <v>1</v>
      </c>
      <c r="H1639" s="20" t="str">
        <f>IF(VLOOKUP(C1639,'Current OBD'!$B$6:$AL$2097,26,0)="Yes","2"," ")</f>
        <v>2</v>
      </c>
      <c r="I1639" s="20" t="str">
        <f>IF(VLOOKUP(C1639,'Current OBD'!$B$6:$AL$2097,27,0)="Yes","3"," ")</f>
        <v>3</v>
      </c>
      <c r="J1639" s="20" t="str">
        <f>IF(VLOOKUP(C1639,'Current OBD'!$B$6:$AL$2097,28,0)="Yes","4"," ")</f>
        <v>4</v>
      </c>
      <c r="K1639" s="20" t="str">
        <f>IF(VLOOKUP(C1639,'Current OBD'!$B$6:$AL$2097,29,0)="Yes","5"," ")</f>
        <v>5</v>
      </c>
      <c r="L1639" s="20" t="str">
        <f>IF(VLOOKUP(C1639,'Current OBD'!$B$6:$AL$2097,30,0)="Yes","6"," ")</f>
        <v>6</v>
      </c>
      <c r="M1639" s="20" t="str">
        <f>IF(VLOOKUP(C1639,'Current OBD'!$B$6:$AL$2097,31,0)="Yes","7"," ")</f>
        <v xml:space="preserve"> </v>
      </c>
      <c r="N1639" s="20" t="str">
        <f>IF(VLOOKUP(C1639,'Current OBD'!$B$6:$AL$2097,32,0)="Yes","8"," ")</f>
        <v xml:space="preserve"> </v>
      </c>
      <c r="O1639" s="20" t="str">
        <f>IF(VLOOKUP(C1639,'Current OBD'!$B$6:$AL$2097,33,0)="Yes","9"," ")</f>
        <v xml:space="preserve"> </v>
      </c>
      <c r="P1639" s="20" t="str">
        <f>IF(VLOOKUP(C1639,'Current OBD'!$B$6:$AL$2097,34,0)="Yes","10"," ")</f>
        <v xml:space="preserve"> </v>
      </c>
      <c r="Q1639" s="20" t="str">
        <f>IF(VLOOKUP(C1639,'Current OBD'!$B$6:$AL$2097,35,0)="Yes","11"," ")</f>
        <v xml:space="preserve"> </v>
      </c>
      <c r="R1639" s="20" t="str">
        <f>IF(VLOOKUP(C1639,'Current OBD'!$B$6:$AL$2097,36,0)="Yes","12"," ")</f>
        <v xml:space="preserve"> </v>
      </c>
      <c r="S1639" s="44">
        <v>344</v>
      </c>
      <c r="T1639" s="44">
        <v>0</v>
      </c>
      <c r="U1639" s="44">
        <v>469</v>
      </c>
      <c r="V1639" s="12">
        <f t="shared" si="152"/>
        <v>0.73347547974413652</v>
      </c>
      <c r="W1639" s="12">
        <f t="shared" si="153"/>
        <v>0</v>
      </c>
      <c r="X1639" s="12">
        <f t="shared" si="147"/>
        <v>0.73347547974413652</v>
      </c>
    </row>
    <row r="1640" spans="1:24">
      <c r="A1640" s="17" t="str">
        <f>VLOOKUP(C1640,'Current OBD'!$B$6:$K$2098,4,0)</f>
        <v>Skagit</v>
      </c>
      <c r="B1640" s="17" t="str">
        <f>VLOOKUP(C1640,'Current OBD'!$B$6:$K$2098,3,0)</f>
        <v>29-101</v>
      </c>
      <c r="C1640" s="18">
        <v>660538</v>
      </c>
      <c r="D1640" s="8" t="s">
        <v>4237</v>
      </c>
      <c r="E1640" s="20" t="str">
        <f>IF(VLOOKUP(C1640,'Current OBD'!$B$6:$AL$2097,23,0)="Yes","PK"," ")</f>
        <v xml:space="preserve"> </v>
      </c>
      <c r="F1640" s="20" t="str">
        <f>IF(VLOOKUP(C1640,'Current OBD'!$B$6:$AL$2097,24,0)="Yes","K"," ")</f>
        <v>K</v>
      </c>
      <c r="G1640" s="20" t="str">
        <f>IF(VLOOKUP(C1640,'Current OBD'!$B$6:$AL$2097,25,0)="Yes","1"," ")</f>
        <v>1</v>
      </c>
      <c r="H1640" s="20" t="str">
        <f>IF(VLOOKUP(C1640,'Current OBD'!$B$6:$AL$2097,26,0)="Yes","2"," ")</f>
        <v>2</v>
      </c>
      <c r="I1640" s="20" t="str">
        <f>IF(VLOOKUP(C1640,'Current OBD'!$B$6:$AL$2097,27,0)="Yes","3"," ")</f>
        <v>3</v>
      </c>
      <c r="J1640" s="20" t="str">
        <f>IF(VLOOKUP(C1640,'Current OBD'!$B$6:$AL$2097,28,0)="Yes","4"," ")</f>
        <v>4</v>
      </c>
      <c r="K1640" s="20" t="str">
        <f>IF(VLOOKUP(C1640,'Current OBD'!$B$6:$AL$2097,29,0)="Yes","5"," ")</f>
        <v>5</v>
      </c>
      <c r="L1640" s="20" t="str">
        <f>IF(VLOOKUP(C1640,'Current OBD'!$B$6:$AL$2097,30,0)="Yes","6"," ")</f>
        <v>6</v>
      </c>
      <c r="M1640" s="20" t="str">
        <f>IF(VLOOKUP(C1640,'Current OBD'!$B$6:$AL$2097,31,0)="Yes","7"," ")</f>
        <v xml:space="preserve"> </v>
      </c>
      <c r="N1640" s="20" t="str">
        <f>IF(VLOOKUP(C1640,'Current OBD'!$B$6:$AL$2097,32,0)="Yes","8"," ")</f>
        <v xml:space="preserve"> </v>
      </c>
      <c r="O1640" s="20" t="str">
        <f>IF(VLOOKUP(C1640,'Current OBD'!$B$6:$AL$2097,33,0)="Yes","9"," ")</f>
        <v xml:space="preserve"> </v>
      </c>
      <c r="P1640" s="20" t="str">
        <f>IF(VLOOKUP(C1640,'Current OBD'!$B$6:$AL$2097,34,0)="Yes","10"," ")</f>
        <v xml:space="preserve"> </v>
      </c>
      <c r="Q1640" s="20" t="str">
        <f>IF(VLOOKUP(C1640,'Current OBD'!$B$6:$AL$2097,35,0)="Yes","11"," ")</f>
        <v xml:space="preserve"> </v>
      </c>
      <c r="R1640" s="20" t="str">
        <f>IF(VLOOKUP(C1640,'Current OBD'!$B$6:$AL$2097,36,0)="Yes","12"," ")</f>
        <v xml:space="preserve"> </v>
      </c>
      <c r="S1640" s="44">
        <v>155</v>
      </c>
      <c r="T1640" s="44">
        <v>0</v>
      </c>
      <c r="U1640" s="44">
        <v>306</v>
      </c>
      <c r="V1640" s="12">
        <f t="shared" si="152"/>
        <v>0.50653594771241828</v>
      </c>
      <c r="W1640" s="12">
        <f t="shared" si="153"/>
        <v>0</v>
      </c>
      <c r="X1640" s="12">
        <f t="shared" si="147"/>
        <v>0.50653594771241828</v>
      </c>
    </row>
    <row r="1641" spans="1:24">
      <c r="A1641" s="17" t="str">
        <f>VLOOKUP(C1641,'Current OBD'!$B$6:$K$2098,4,0)</f>
        <v>Skagit</v>
      </c>
      <c r="B1641" s="17" t="str">
        <f>VLOOKUP(C1641,'Current OBD'!$B$6:$K$2098,3,0)</f>
        <v>29-101</v>
      </c>
      <c r="C1641" s="18">
        <v>660536</v>
      </c>
      <c r="D1641" s="8" t="s">
        <v>425</v>
      </c>
      <c r="E1641" s="20" t="str">
        <f>IF(VLOOKUP(C1641,'Current OBD'!$B$6:$AL$2097,23,0)="Yes","PK"," ")</f>
        <v xml:space="preserve"> </v>
      </c>
      <c r="F1641" s="20" t="str">
        <f>IF(VLOOKUP(C1641,'Current OBD'!$B$6:$AL$2097,24,0)="Yes","K"," ")</f>
        <v>K</v>
      </c>
      <c r="G1641" s="20" t="str">
        <f>IF(VLOOKUP(C1641,'Current OBD'!$B$6:$AL$2097,25,0)="Yes","1"," ")</f>
        <v>1</v>
      </c>
      <c r="H1641" s="20" t="str">
        <f>IF(VLOOKUP(C1641,'Current OBD'!$B$6:$AL$2097,26,0)="Yes","2"," ")</f>
        <v>2</v>
      </c>
      <c r="I1641" s="20" t="str">
        <f>IF(VLOOKUP(C1641,'Current OBD'!$B$6:$AL$2097,27,0)="Yes","3"," ")</f>
        <v>3</v>
      </c>
      <c r="J1641" s="20" t="str">
        <f>IF(VLOOKUP(C1641,'Current OBD'!$B$6:$AL$2097,28,0)="Yes","4"," ")</f>
        <v>4</v>
      </c>
      <c r="K1641" s="20" t="str">
        <f>IF(VLOOKUP(C1641,'Current OBD'!$B$6:$AL$2097,29,0)="Yes","5"," ")</f>
        <v>5</v>
      </c>
      <c r="L1641" s="20" t="str">
        <f>IF(VLOOKUP(C1641,'Current OBD'!$B$6:$AL$2097,30,0)="Yes","6"," ")</f>
        <v>6</v>
      </c>
      <c r="M1641" s="20" t="str">
        <f>IF(VLOOKUP(C1641,'Current OBD'!$B$6:$AL$2097,31,0)="Yes","7"," ")</f>
        <v xml:space="preserve"> </v>
      </c>
      <c r="N1641" s="20" t="str">
        <f>IF(VLOOKUP(C1641,'Current OBD'!$B$6:$AL$2097,32,0)="Yes","8"," ")</f>
        <v xml:space="preserve"> </v>
      </c>
      <c r="O1641" s="20" t="str">
        <f>IF(VLOOKUP(C1641,'Current OBD'!$B$6:$AL$2097,33,0)="Yes","9"," ")</f>
        <v xml:space="preserve"> </v>
      </c>
      <c r="P1641" s="20" t="str">
        <f>IF(VLOOKUP(C1641,'Current OBD'!$B$6:$AL$2097,34,0)="Yes","10"," ")</f>
        <v xml:space="preserve"> </v>
      </c>
      <c r="Q1641" s="20" t="str">
        <f>IF(VLOOKUP(C1641,'Current OBD'!$B$6:$AL$2097,35,0)="Yes","11"," ")</f>
        <v xml:space="preserve"> </v>
      </c>
      <c r="R1641" s="20" t="str">
        <f>IF(VLOOKUP(C1641,'Current OBD'!$B$6:$AL$2097,36,0)="Yes","12"," ")</f>
        <v xml:space="preserve"> </v>
      </c>
      <c r="S1641" s="44">
        <v>434</v>
      </c>
      <c r="T1641" s="44">
        <v>0</v>
      </c>
      <c r="U1641" s="44">
        <v>539</v>
      </c>
      <c r="V1641" s="12">
        <f t="shared" si="152"/>
        <v>0.80519480519480524</v>
      </c>
      <c r="W1641" s="12">
        <f t="shared" si="153"/>
        <v>0</v>
      </c>
      <c r="X1641" s="12">
        <f t="shared" si="147"/>
        <v>0.80519480519480524</v>
      </c>
    </row>
    <row r="1642" spans="1:24">
      <c r="A1642" s="17" t="str">
        <f>VLOOKUP(C1642,'Current OBD'!$B$6:$K$2098,4,0)</f>
        <v>Skagit</v>
      </c>
      <c r="B1642" s="17" t="str">
        <f>VLOOKUP(C1642,'Current OBD'!$B$6:$K$2098,3,0)</f>
        <v>29-101</v>
      </c>
      <c r="C1642" s="18">
        <v>660542</v>
      </c>
      <c r="D1642" s="8" t="s">
        <v>4242</v>
      </c>
      <c r="E1642" s="20" t="str">
        <f>IF(VLOOKUP(C1642,'Current OBD'!$B$6:$AL$2097,23,0)="Yes","PK"," ")</f>
        <v>PK</v>
      </c>
      <c r="F1642" s="20" t="str">
        <f>IF(VLOOKUP(C1642,'Current OBD'!$B$6:$AL$2097,24,0)="Yes","K"," ")</f>
        <v xml:space="preserve"> </v>
      </c>
      <c r="G1642" s="20" t="str">
        <f>IF(VLOOKUP(C1642,'Current OBD'!$B$6:$AL$2097,25,0)="Yes","1"," ")</f>
        <v xml:space="preserve"> </v>
      </c>
      <c r="H1642" s="20" t="str">
        <f>IF(VLOOKUP(C1642,'Current OBD'!$B$6:$AL$2097,26,0)="Yes","2"," ")</f>
        <v xml:space="preserve"> </v>
      </c>
      <c r="I1642" s="20" t="str">
        <f>IF(VLOOKUP(C1642,'Current OBD'!$B$6:$AL$2097,27,0)="Yes","3"," ")</f>
        <v xml:space="preserve"> </v>
      </c>
      <c r="J1642" s="20" t="str">
        <f>IF(VLOOKUP(C1642,'Current OBD'!$B$6:$AL$2097,28,0)="Yes","4"," ")</f>
        <v xml:space="preserve"> </v>
      </c>
      <c r="K1642" s="20" t="str">
        <f>IF(VLOOKUP(C1642,'Current OBD'!$B$6:$AL$2097,29,0)="Yes","5"," ")</f>
        <v xml:space="preserve"> </v>
      </c>
      <c r="L1642" s="20" t="str">
        <f>IF(VLOOKUP(C1642,'Current OBD'!$B$6:$AL$2097,30,0)="Yes","6"," ")</f>
        <v xml:space="preserve"> </v>
      </c>
      <c r="M1642" s="20" t="str">
        <f>IF(VLOOKUP(C1642,'Current OBD'!$B$6:$AL$2097,31,0)="Yes","7"," ")</f>
        <v xml:space="preserve"> </v>
      </c>
      <c r="N1642" s="20" t="str">
        <f>IF(VLOOKUP(C1642,'Current OBD'!$B$6:$AL$2097,32,0)="Yes","8"," ")</f>
        <v xml:space="preserve"> </v>
      </c>
      <c r="O1642" s="20" t="str">
        <f>IF(VLOOKUP(C1642,'Current OBD'!$B$6:$AL$2097,33,0)="Yes","9"," ")</f>
        <v xml:space="preserve"> </v>
      </c>
      <c r="P1642" s="20" t="str">
        <f>IF(VLOOKUP(C1642,'Current OBD'!$B$6:$AL$2097,34,0)="Yes","10"," ")</f>
        <v xml:space="preserve"> </v>
      </c>
      <c r="Q1642" s="20" t="str">
        <f>IF(VLOOKUP(C1642,'Current OBD'!$B$6:$AL$2097,35,0)="Yes","11"," ")</f>
        <v xml:space="preserve"> </v>
      </c>
      <c r="R1642" s="20" t="str">
        <f>IF(VLOOKUP(C1642,'Current OBD'!$B$6:$AL$2097,36,0)="Yes","12"," ")</f>
        <v xml:space="preserve"> </v>
      </c>
      <c r="S1642" s="44">
        <v>42</v>
      </c>
      <c r="T1642" s="44">
        <v>0</v>
      </c>
      <c r="U1642" s="44">
        <v>71</v>
      </c>
      <c r="V1642" s="12">
        <f t="shared" si="152"/>
        <v>0.59154929577464788</v>
      </c>
      <c r="W1642" s="12">
        <f t="shared" si="153"/>
        <v>0</v>
      </c>
      <c r="X1642" s="12">
        <f t="shared" si="147"/>
        <v>0.59154929577464788</v>
      </c>
    </row>
    <row r="1643" spans="1:24">
      <c r="A1643" s="17" t="str">
        <f>VLOOKUP(C1643,'Current OBD'!$B$6:$K$2098,4,0)</f>
        <v>Skagit</v>
      </c>
      <c r="B1643" s="17" t="str">
        <f>VLOOKUP(C1643,'Current OBD'!$B$6:$K$2098,3,0)</f>
        <v>29-101</v>
      </c>
      <c r="C1643" s="18">
        <v>664594</v>
      </c>
      <c r="D1643" s="8" t="s">
        <v>4244</v>
      </c>
      <c r="E1643" s="20" t="str">
        <f>IF(VLOOKUP(C1643,'Current OBD'!$B$6:$AL$2097,23,0)="Yes","PK"," ")</f>
        <v xml:space="preserve"> </v>
      </c>
      <c r="F1643" s="20" t="str">
        <f>IF(VLOOKUP(C1643,'Current OBD'!$B$6:$AL$2097,24,0)="Yes","K"," ")</f>
        <v>K</v>
      </c>
      <c r="G1643" s="20" t="str">
        <f>IF(VLOOKUP(C1643,'Current OBD'!$B$6:$AL$2097,25,0)="Yes","1"," ")</f>
        <v>1</v>
      </c>
      <c r="H1643" s="20" t="str">
        <f>IF(VLOOKUP(C1643,'Current OBD'!$B$6:$AL$2097,26,0)="Yes","2"," ")</f>
        <v>2</v>
      </c>
      <c r="I1643" s="20" t="str">
        <f>IF(VLOOKUP(C1643,'Current OBD'!$B$6:$AL$2097,27,0)="Yes","3"," ")</f>
        <v>3</v>
      </c>
      <c r="J1643" s="20" t="str">
        <f>IF(VLOOKUP(C1643,'Current OBD'!$B$6:$AL$2097,28,0)="Yes","4"," ")</f>
        <v>4</v>
      </c>
      <c r="K1643" s="20" t="str">
        <f>IF(VLOOKUP(C1643,'Current OBD'!$B$6:$AL$2097,29,0)="Yes","5"," ")</f>
        <v>5</v>
      </c>
      <c r="L1643" s="20" t="str">
        <f>IF(VLOOKUP(C1643,'Current OBD'!$B$6:$AL$2097,30,0)="Yes","6"," ")</f>
        <v>6</v>
      </c>
      <c r="M1643" s="20" t="str">
        <f>IF(VLOOKUP(C1643,'Current OBD'!$B$6:$AL$2097,31,0)="Yes","7"," ")</f>
        <v xml:space="preserve"> </v>
      </c>
      <c r="N1643" s="20" t="str">
        <f>IF(VLOOKUP(C1643,'Current OBD'!$B$6:$AL$2097,32,0)="Yes","8"," ")</f>
        <v xml:space="preserve"> </v>
      </c>
      <c r="O1643" s="20" t="str">
        <f>IF(VLOOKUP(C1643,'Current OBD'!$B$6:$AL$2097,33,0)="Yes","9"," ")</f>
        <v xml:space="preserve"> </v>
      </c>
      <c r="P1643" s="20" t="str">
        <f>IF(VLOOKUP(C1643,'Current OBD'!$B$6:$AL$2097,34,0)="Yes","10"," ")</f>
        <v xml:space="preserve"> </v>
      </c>
      <c r="Q1643" s="20" t="str">
        <f>IF(VLOOKUP(C1643,'Current OBD'!$B$6:$AL$2097,35,0)="Yes","11"," ")</f>
        <v xml:space="preserve"> </v>
      </c>
      <c r="R1643" s="20" t="str">
        <f>IF(VLOOKUP(C1643,'Current OBD'!$B$6:$AL$2097,36,0)="Yes","12"," ")</f>
        <v xml:space="preserve"> </v>
      </c>
      <c r="S1643" s="44">
        <v>97</v>
      </c>
      <c r="T1643" s="44">
        <v>0</v>
      </c>
      <c r="U1643" s="44">
        <v>155</v>
      </c>
      <c r="V1643" s="12">
        <f t="shared" si="152"/>
        <v>0.62580645161290327</v>
      </c>
      <c r="W1643" s="12">
        <f t="shared" si="153"/>
        <v>0</v>
      </c>
      <c r="X1643" s="12">
        <f t="shared" si="147"/>
        <v>0.62580645161290327</v>
      </c>
    </row>
    <row r="1644" spans="1:24">
      <c r="A1644" s="17" t="str">
        <f>VLOOKUP(C1644,'Current OBD'!$B$6:$K$2098,4,0)</f>
        <v>Skagit</v>
      </c>
      <c r="B1644" s="17" t="str">
        <f>VLOOKUP(C1644,'Current OBD'!$B$6:$K$2098,3,0)</f>
        <v>29-101</v>
      </c>
      <c r="C1644" s="18">
        <v>663428</v>
      </c>
      <c r="D1644" s="8" t="s">
        <v>4248</v>
      </c>
      <c r="E1644" s="20" t="str">
        <f>IF(VLOOKUP(C1644,'Current OBD'!$B$6:$AL$2097,23,0)="Yes","PK"," ")</f>
        <v>PK</v>
      </c>
      <c r="F1644" s="20" t="str">
        <f>IF(VLOOKUP(C1644,'Current OBD'!$B$6:$AL$2097,24,0)="Yes","K"," ")</f>
        <v>K</v>
      </c>
      <c r="G1644" s="20" t="str">
        <f>IF(VLOOKUP(C1644,'Current OBD'!$B$6:$AL$2097,25,0)="Yes","1"," ")</f>
        <v>1</v>
      </c>
      <c r="H1644" s="20" t="str">
        <f>IF(VLOOKUP(C1644,'Current OBD'!$B$6:$AL$2097,26,0)="Yes","2"," ")</f>
        <v>2</v>
      </c>
      <c r="I1644" s="20" t="str">
        <f>IF(VLOOKUP(C1644,'Current OBD'!$B$6:$AL$2097,27,0)="Yes","3"," ")</f>
        <v>3</v>
      </c>
      <c r="J1644" s="20" t="str">
        <f>IF(VLOOKUP(C1644,'Current OBD'!$B$6:$AL$2097,28,0)="Yes","4"," ")</f>
        <v>4</v>
      </c>
      <c r="K1644" s="20" t="str">
        <f>IF(VLOOKUP(C1644,'Current OBD'!$B$6:$AL$2097,29,0)="Yes","5"," ")</f>
        <v>5</v>
      </c>
      <c r="L1644" s="20" t="str">
        <f>IF(VLOOKUP(C1644,'Current OBD'!$B$6:$AL$2097,30,0)="Yes","6"," ")</f>
        <v>6</v>
      </c>
      <c r="M1644" s="20" t="str">
        <f>IF(VLOOKUP(C1644,'Current OBD'!$B$6:$AL$2097,31,0)="Yes","7"," ")</f>
        <v xml:space="preserve"> </v>
      </c>
      <c r="N1644" s="20" t="str">
        <f>IF(VLOOKUP(C1644,'Current OBD'!$B$6:$AL$2097,32,0)="Yes","8"," ")</f>
        <v xml:space="preserve"> </v>
      </c>
      <c r="O1644" s="20" t="str">
        <f>IF(VLOOKUP(C1644,'Current OBD'!$B$6:$AL$2097,33,0)="Yes","9"," ")</f>
        <v xml:space="preserve"> </v>
      </c>
      <c r="P1644" s="20" t="str">
        <f>IF(VLOOKUP(C1644,'Current OBD'!$B$6:$AL$2097,34,0)="Yes","10"," ")</f>
        <v xml:space="preserve"> </v>
      </c>
      <c r="Q1644" s="20" t="str">
        <f>IF(VLOOKUP(C1644,'Current OBD'!$B$6:$AL$2097,35,0)="Yes","11"," ")</f>
        <v xml:space="preserve"> </v>
      </c>
      <c r="R1644" s="20" t="str">
        <f>IF(VLOOKUP(C1644,'Current OBD'!$B$6:$AL$2097,36,0)="Yes","12"," ")</f>
        <v xml:space="preserve"> </v>
      </c>
      <c r="S1644" s="44">
        <v>373</v>
      </c>
      <c r="T1644" s="44">
        <v>0</v>
      </c>
      <c r="U1644" s="44">
        <v>378</v>
      </c>
      <c r="V1644" s="12">
        <f t="shared" si="152"/>
        <v>0.98677248677248675</v>
      </c>
      <c r="W1644" s="12">
        <f t="shared" si="153"/>
        <v>0</v>
      </c>
      <c r="X1644" s="12">
        <f t="shared" si="147"/>
        <v>0.98677248677248675</v>
      </c>
    </row>
    <row r="1645" spans="1:24">
      <c r="A1645" s="17" t="str">
        <f>VLOOKUP(C1645,'Current OBD'!$B$6:$K$2098,4,0)</f>
        <v>Skagit</v>
      </c>
      <c r="B1645" s="17" t="str">
        <f>VLOOKUP(C1645,'Current OBD'!$B$6:$K$2098,3,0)</f>
        <v>29-101</v>
      </c>
      <c r="C1645" s="18">
        <v>660540</v>
      </c>
      <c r="D1645" s="8" t="s">
        <v>4251</v>
      </c>
      <c r="E1645" s="20" t="str">
        <f>IF(VLOOKUP(C1645,'Current OBD'!$B$6:$AL$2097,23,0)="Yes","PK"," ")</f>
        <v xml:space="preserve"> </v>
      </c>
      <c r="F1645" s="20" t="str">
        <f>IF(VLOOKUP(C1645,'Current OBD'!$B$6:$AL$2097,24,0)="Yes","K"," ")</f>
        <v>K</v>
      </c>
      <c r="G1645" s="20" t="str">
        <f>IF(VLOOKUP(C1645,'Current OBD'!$B$6:$AL$2097,25,0)="Yes","1"," ")</f>
        <v>1</v>
      </c>
      <c r="H1645" s="20" t="str">
        <f>IF(VLOOKUP(C1645,'Current OBD'!$B$6:$AL$2097,26,0)="Yes","2"," ")</f>
        <v>2</v>
      </c>
      <c r="I1645" s="20" t="str">
        <f>IF(VLOOKUP(C1645,'Current OBD'!$B$6:$AL$2097,27,0)="Yes","3"," ")</f>
        <v>3</v>
      </c>
      <c r="J1645" s="20" t="str">
        <f>IF(VLOOKUP(C1645,'Current OBD'!$B$6:$AL$2097,28,0)="Yes","4"," ")</f>
        <v>4</v>
      </c>
      <c r="K1645" s="20" t="str">
        <f>IF(VLOOKUP(C1645,'Current OBD'!$B$6:$AL$2097,29,0)="Yes","5"," ")</f>
        <v>5</v>
      </c>
      <c r="L1645" s="20" t="str">
        <f>IF(VLOOKUP(C1645,'Current OBD'!$B$6:$AL$2097,30,0)="Yes","6"," ")</f>
        <v>6</v>
      </c>
      <c r="M1645" s="20" t="str">
        <f>IF(VLOOKUP(C1645,'Current OBD'!$B$6:$AL$2097,31,0)="Yes","7"," ")</f>
        <v xml:space="preserve"> </v>
      </c>
      <c r="N1645" s="20" t="str">
        <f>IF(VLOOKUP(C1645,'Current OBD'!$B$6:$AL$2097,32,0)="Yes","8"," ")</f>
        <v xml:space="preserve"> </v>
      </c>
      <c r="O1645" s="20" t="str">
        <f>IF(VLOOKUP(C1645,'Current OBD'!$B$6:$AL$2097,33,0)="Yes","9"," ")</f>
        <v xml:space="preserve"> </v>
      </c>
      <c r="P1645" s="20" t="str">
        <f>IF(VLOOKUP(C1645,'Current OBD'!$B$6:$AL$2097,34,0)="Yes","10"," ")</f>
        <v xml:space="preserve"> </v>
      </c>
      <c r="Q1645" s="20" t="str">
        <f>IF(VLOOKUP(C1645,'Current OBD'!$B$6:$AL$2097,35,0)="Yes","11"," ")</f>
        <v xml:space="preserve"> </v>
      </c>
      <c r="R1645" s="20" t="str">
        <f>IF(VLOOKUP(C1645,'Current OBD'!$B$6:$AL$2097,36,0)="Yes","12"," ")</f>
        <v xml:space="preserve"> </v>
      </c>
      <c r="S1645" s="44">
        <v>95</v>
      </c>
      <c r="T1645" s="44">
        <v>0</v>
      </c>
      <c r="U1645" s="44">
        <v>167</v>
      </c>
      <c r="V1645" s="12">
        <f t="shared" si="152"/>
        <v>0.56886227544910184</v>
      </c>
      <c r="W1645" s="12">
        <f t="shared" si="153"/>
        <v>0</v>
      </c>
      <c r="X1645" s="12">
        <f t="shared" si="147"/>
        <v>0.56886227544910184</v>
      </c>
    </row>
    <row r="1646" spans="1:24">
      <c r="A1646" s="17" t="str">
        <f>VLOOKUP(C1646,'Current OBD'!$B$6:$K$2098,4,0)</f>
        <v>Skagit</v>
      </c>
      <c r="B1646" s="17" t="str">
        <f>VLOOKUP(C1646,'Current OBD'!$B$6:$K$2098,3,0)</f>
        <v>29-101</v>
      </c>
      <c r="C1646" s="18">
        <v>660534</v>
      </c>
      <c r="D1646" s="8" t="s">
        <v>4253</v>
      </c>
      <c r="E1646" s="20" t="str">
        <f>IF(VLOOKUP(C1646,'Current OBD'!$B$6:$AL$2097,23,0)="Yes","PK"," ")</f>
        <v xml:space="preserve"> </v>
      </c>
      <c r="F1646" s="20" t="str">
        <f>IF(VLOOKUP(C1646,'Current OBD'!$B$6:$AL$2097,24,0)="Yes","K"," ")</f>
        <v xml:space="preserve"> </v>
      </c>
      <c r="G1646" s="20" t="str">
        <f>IF(VLOOKUP(C1646,'Current OBD'!$B$6:$AL$2097,25,0)="Yes","1"," ")</f>
        <v xml:space="preserve"> </v>
      </c>
      <c r="H1646" s="20" t="str">
        <f>IF(VLOOKUP(C1646,'Current OBD'!$B$6:$AL$2097,26,0)="Yes","2"," ")</f>
        <v xml:space="preserve"> </v>
      </c>
      <c r="I1646" s="20" t="str">
        <f>IF(VLOOKUP(C1646,'Current OBD'!$B$6:$AL$2097,27,0)="Yes","3"," ")</f>
        <v xml:space="preserve"> </v>
      </c>
      <c r="J1646" s="20" t="str">
        <f>IF(VLOOKUP(C1646,'Current OBD'!$B$6:$AL$2097,28,0)="Yes","4"," ")</f>
        <v xml:space="preserve"> </v>
      </c>
      <c r="K1646" s="20" t="str">
        <f>IF(VLOOKUP(C1646,'Current OBD'!$B$6:$AL$2097,29,0)="Yes","5"," ")</f>
        <v xml:space="preserve"> </v>
      </c>
      <c r="L1646" s="20" t="str">
        <f>IF(VLOOKUP(C1646,'Current OBD'!$B$6:$AL$2097,30,0)="Yes","6"," ")</f>
        <v xml:space="preserve"> </v>
      </c>
      <c r="M1646" s="20" t="str">
        <f>IF(VLOOKUP(C1646,'Current OBD'!$B$6:$AL$2097,31,0)="Yes","7"," ")</f>
        <v xml:space="preserve"> </v>
      </c>
      <c r="N1646" s="20" t="str">
        <f>IF(VLOOKUP(C1646,'Current OBD'!$B$6:$AL$2097,32,0)="Yes","8"," ")</f>
        <v xml:space="preserve"> </v>
      </c>
      <c r="O1646" s="20" t="str">
        <f>IF(VLOOKUP(C1646,'Current OBD'!$B$6:$AL$2097,33,0)="Yes","9"," ")</f>
        <v>9</v>
      </c>
      <c r="P1646" s="20" t="str">
        <f>IF(VLOOKUP(C1646,'Current OBD'!$B$6:$AL$2097,34,0)="Yes","10"," ")</f>
        <v>10</v>
      </c>
      <c r="Q1646" s="20" t="str">
        <f>IF(VLOOKUP(C1646,'Current OBD'!$B$6:$AL$2097,35,0)="Yes","11"," ")</f>
        <v>11</v>
      </c>
      <c r="R1646" s="20" t="str">
        <f>IF(VLOOKUP(C1646,'Current OBD'!$B$6:$AL$2097,36,0)="Yes","12"," ")</f>
        <v>12</v>
      </c>
      <c r="S1646" s="44">
        <v>750</v>
      </c>
      <c r="T1646" s="44">
        <v>0</v>
      </c>
      <c r="U1646" s="44">
        <v>1214</v>
      </c>
      <c r="V1646" s="12">
        <f t="shared" si="152"/>
        <v>0.61779242174629323</v>
      </c>
      <c r="W1646" s="12">
        <f t="shared" si="153"/>
        <v>0</v>
      </c>
      <c r="X1646" s="12">
        <f t="shared" si="147"/>
        <v>0.61779242174629323</v>
      </c>
    </row>
    <row r="1647" spans="1:24">
      <c r="A1647" s="17" t="str">
        <f>VLOOKUP(C1647,'Current OBD'!$B$6:$K$2098,4,0)</f>
        <v>Skagit</v>
      </c>
      <c r="B1647" s="17" t="str">
        <f>VLOOKUP(C1647,'Current OBD'!$B$6:$K$2098,3,0)</f>
        <v>29-101</v>
      </c>
      <c r="C1647" s="18">
        <v>660544</v>
      </c>
      <c r="D1647" s="8" t="s">
        <v>4255</v>
      </c>
      <c r="E1647" s="20" t="str">
        <f>IF(VLOOKUP(C1647,'Current OBD'!$B$6:$AL$2097,23,0)="Yes","PK"," ")</f>
        <v xml:space="preserve"> </v>
      </c>
      <c r="F1647" s="20" t="str">
        <f>IF(VLOOKUP(C1647,'Current OBD'!$B$6:$AL$2097,24,0)="Yes","K"," ")</f>
        <v xml:space="preserve"> </v>
      </c>
      <c r="G1647" s="20" t="str">
        <f>IF(VLOOKUP(C1647,'Current OBD'!$B$6:$AL$2097,25,0)="Yes","1"," ")</f>
        <v xml:space="preserve"> </v>
      </c>
      <c r="H1647" s="20" t="str">
        <f>IF(VLOOKUP(C1647,'Current OBD'!$B$6:$AL$2097,26,0)="Yes","2"," ")</f>
        <v xml:space="preserve"> </v>
      </c>
      <c r="I1647" s="20" t="str">
        <f>IF(VLOOKUP(C1647,'Current OBD'!$B$6:$AL$2097,27,0)="Yes","3"," ")</f>
        <v xml:space="preserve"> </v>
      </c>
      <c r="J1647" s="20" t="str">
        <f>IF(VLOOKUP(C1647,'Current OBD'!$B$6:$AL$2097,28,0)="Yes","4"," ")</f>
        <v xml:space="preserve"> </v>
      </c>
      <c r="K1647" s="20" t="str">
        <f>IF(VLOOKUP(C1647,'Current OBD'!$B$6:$AL$2097,29,0)="Yes","5"," ")</f>
        <v xml:space="preserve"> </v>
      </c>
      <c r="L1647" s="20" t="str">
        <f>IF(VLOOKUP(C1647,'Current OBD'!$B$6:$AL$2097,30,0)="Yes","6"," ")</f>
        <v xml:space="preserve"> </v>
      </c>
      <c r="M1647" s="20" t="str">
        <f>IF(VLOOKUP(C1647,'Current OBD'!$B$6:$AL$2097,31,0)="Yes","7"," ")</f>
        <v xml:space="preserve"> </v>
      </c>
      <c r="N1647" s="20" t="str">
        <f>IF(VLOOKUP(C1647,'Current OBD'!$B$6:$AL$2097,32,0)="Yes","8"," ")</f>
        <v xml:space="preserve"> </v>
      </c>
      <c r="O1647" s="20" t="str">
        <f>IF(VLOOKUP(C1647,'Current OBD'!$B$6:$AL$2097,33,0)="Yes","9"," ")</f>
        <v>9</v>
      </c>
      <c r="P1647" s="20" t="str">
        <f>IF(VLOOKUP(C1647,'Current OBD'!$B$6:$AL$2097,34,0)="Yes","10"," ")</f>
        <v>10</v>
      </c>
      <c r="Q1647" s="20" t="str">
        <f>IF(VLOOKUP(C1647,'Current OBD'!$B$6:$AL$2097,35,0)="Yes","11"," ")</f>
        <v>11</v>
      </c>
      <c r="R1647" s="20" t="str">
        <f>IF(VLOOKUP(C1647,'Current OBD'!$B$6:$AL$2097,36,0)="Yes","12"," ")</f>
        <v>12</v>
      </c>
      <c r="S1647" s="44">
        <v>141</v>
      </c>
      <c r="T1647" s="44">
        <v>0</v>
      </c>
      <c r="U1647" s="44">
        <v>141</v>
      </c>
      <c r="V1647" s="12">
        <f t="shared" si="152"/>
        <v>1</v>
      </c>
      <c r="W1647" s="12">
        <f t="shared" si="153"/>
        <v>0</v>
      </c>
      <c r="X1647" s="12">
        <f t="shared" si="147"/>
        <v>1</v>
      </c>
    </row>
    <row r="1648" spans="1:24">
      <c r="A1648" s="26" t="s">
        <v>95</v>
      </c>
      <c r="B1648" s="26" t="s">
        <v>94</v>
      </c>
      <c r="C1648" s="10">
        <v>159979</v>
      </c>
      <c r="D1648" s="13" t="s">
        <v>93</v>
      </c>
      <c r="E1648" s="19"/>
      <c r="F1648" s="19"/>
      <c r="G1648" s="19"/>
      <c r="H1648" s="19"/>
      <c r="I1648" s="19"/>
      <c r="J1648" s="19"/>
      <c r="K1648" s="19"/>
      <c r="L1648" s="19"/>
      <c r="M1648" s="19"/>
      <c r="N1648" s="19"/>
      <c r="O1648" s="19"/>
      <c r="P1648" s="19"/>
      <c r="Q1648" s="19"/>
      <c r="R1648" s="19"/>
      <c r="S1648" s="43">
        <v>598</v>
      </c>
      <c r="T1648" s="43">
        <v>157</v>
      </c>
      <c r="U1648" s="43">
        <v>2572</v>
      </c>
      <c r="V1648" s="14"/>
      <c r="W1648" s="14"/>
      <c r="X1648" s="14">
        <f t="shared" si="147"/>
        <v>0.29354587869362364</v>
      </c>
    </row>
    <row r="1649" spans="1:24">
      <c r="A1649" s="17" t="str">
        <f>VLOOKUP(C1649,'Current OBD'!$B$6:$K$2098,4,0)</f>
        <v>Skagit</v>
      </c>
      <c r="B1649" s="17" t="str">
        <f>VLOOKUP(C1649,'Current OBD'!$B$6:$K$2098,3,0)</f>
        <v>29-103</v>
      </c>
      <c r="C1649" s="18">
        <v>660518</v>
      </c>
      <c r="D1649" s="8" t="s">
        <v>97</v>
      </c>
      <c r="E1649" s="20" t="str">
        <f>IF(VLOOKUP(C1649,'Current OBD'!$B$6:$AL$2097,23,0)="Yes","PK"," ")</f>
        <v xml:space="preserve"> </v>
      </c>
      <c r="F1649" s="20" t="str">
        <f>IF(VLOOKUP(C1649,'Current OBD'!$B$6:$AL$2097,24,0)="Yes","K"," ")</f>
        <v xml:space="preserve"> </v>
      </c>
      <c r="G1649" s="20" t="str">
        <f>IF(VLOOKUP(C1649,'Current OBD'!$B$6:$AL$2097,25,0)="Yes","1"," ")</f>
        <v xml:space="preserve"> </v>
      </c>
      <c r="H1649" s="20" t="str">
        <f>IF(VLOOKUP(C1649,'Current OBD'!$B$6:$AL$2097,26,0)="Yes","2"," ")</f>
        <v xml:space="preserve"> </v>
      </c>
      <c r="I1649" s="20" t="str">
        <f>IF(VLOOKUP(C1649,'Current OBD'!$B$6:$AL$2097,27,0)="Yes","3"," ")</f>
        <v xml:space="preserve"> </v>
      </c>
      <c r="J1649" s="20" t="str">
        <f>IF(VLOOKUP(C1649,'Current OBD'!$B$6:$AL$2097,28,0)="Yes","4"," ")</f>
        <v xml:space="preserve"> </v>
      </c>
      <c r="K1649" s="20" t="str">
        <f>IF(VLOOKUP(C1649,'Current OBD'!$B$6:$AL$2097,29,0)="Yes","5"," ")</f>
        <v xml:space="preserve"> </v>
      </c>
      <c r="L1649" s="20" t="str">
        <f>IF(VLOOKUP(C1649,'Current OBD'!$B$6:$AL$2097,30,0)="Yes","6"," ")</f>
        <v xml:space="preserve"> </v>
      </c>
      <c r="M1649" s="20" t="str">
        <f>IF(VLOOKUP(C1649,'Current OBD'!$B$6:$AL$2097,31,0)="Yes","7"," ")</f>
        <v xml:space="preserve"> </v>
      </c>
      <c r="N1649" s="20" t="str">
        <f>IF(VLOOKUP(C1649,'Current OBD'!$B$6:$AL$2097,32,0)="Yes","8"," ")</f>
        <v xml:space="preserve"> </v>
      </c>
      <c r="O1649" s="20" t="str">
        <f>IF(VLOOKUP(C1649,'Current OBD'!$B$6:$AL$2097,33,0)="Yes","9"," ")</f>
        <v>9</v>
      </c>
      <c r="P1649" s="20" t="str">
        <f>IF(VLOOKUP(C1649,'Current OBD'!$B$6:$AL$2097,34,0)="Yes","10"," ")</f>
        <v>10</v>
      </c>
      <c r="Q1649" s="20" t="str">
        <f>IF(VLOOKUP(C1649,'Current OBD'!$B$6:$AL$2097,35,0)="Yes","11"," ")</f>
        <v>11</v>
      </c>
      <c r="R1649" s="20" t="str">
        <f>IF(VLOOKUP(C1649,'Current OBD'!$B$6:$AL$2097,36,0)="Yes","12"," ")</f>
        <v>12</v>
      </c>
      <c r="S1649" s="42">
        <v>128</v>
      </c>
      <c r="T1649" s="42">
        <v>42</v>
      </c>
      <c r="U1649" s="42">
        <v>729</v>
      </c>
      <c r="V1649" s="12">
        <f t="shared" ref="V1649:V1654" si="154">S1649/U1649</f>
        <v>0.1755829903978052</v>
      </c>
      <c r="W1649" s="12">
        <f t="shared" ref="W1649:W1654" si="155">T1649/U1649</f>
        <v>5.7613168724279837E-2</v>
      </c>
      <c r="X1649" s="12">
        <f t="shared" si="147"/>
        <v>0.23319615912208505</v>
      </c>
    </row>
    <row r="1650" spans="1:24">
      <c r="A1650" s="17" t="str">
        <f>VLOOKUP(C1650,'Current OBD'!$B$6:$K$2098,4,0)</f>
        <v>Skagit</v>
      </c>
      <c r="B1650" s="17" t="str">
        <f>VLOOKUP(C1650,'Current OBD'!$B$6:$K$2098,3,0)</f>
        <v>29-103</v>
      </c>
      <c r="C1650" s="18">
        <v>660519</v>
      </c>
      <c r="D1650" s="8" t="s">
        <v>101</v>
      </c>
      <c r="E1650" s="20" t="str">
        <f>IF(VLOOKUP(C1650,'Current OBD'!$B$6:$AL$2097,23,0)="Yes","PK"," ")</f>
        <v xml:space="preserve"> </v>
      </c>
      <c r="F1650" s="20" t="str">
        <f>IF(VLOOKUP(C1650,'Current OBD'!$B$6:$AL$2097,24,0)="Yes","K"," ")</f>
        <v xml:space="preserve"> </v>
      </c>
      <c r="G1650" s="20" t="str">
        <f>IF(VLOOKUP(C1650,'Current OBD'!$B$6:$AL$2097,25,0)="Yes","1"," ")</f>
        <v xml:space="preserve"> </v>
      </c>
      <c r="H1650" s="20" t="str">
        <f>IF(VLOOKUP(C1650,'Current OBD'!$B$6:$AL$2097,26,0)="Yes","2"," ")</f>
        <v xml:space="preserve"> </v>
      </c>
      <c r="I1650" s="20" t="str">
        <f>IF(VLOOKUP(C1650,'Current OBD'!$B$6:$AL$2097,27,0)="Yes","3"," ")</f>
        <v xml:space="preserve"> </v>
      </c>
      <c r="J1650" s="20" t="str">
        <f>IF(VLOOKUP(C1650,'Current OBD'!$B$6:$AL$2097,28,0)="Yes","4"," ")</f>
        <v xml:space="preserve"> </v>
      </c>
      <c r="K1650" s="20" t="str">
        <f>IF(VLOOKUP(C1650,'Current OBD'!$B$6:$AL$2097,29,0)="Yes","5"," ")</f>
        <v xml:space="preserve"> </v>
      </c>
      <c r="L1650" s="20" t="str">
        <f>IF(VLOOKUP(C1650,'Current OBD'!$B$6:$AL$2097,30,0)="Yes","6"," ")</f>
        <v>6</v>
      </c>
      <c r="M1650" s="20" t="str">
        <f>IF(VLOOKUP(C1650,'Current OBD'!$B$6:$AL$2097,31,0)="Yes","7"," ")</f>
        <v>7</v>
      </c>
      <c r="N1650" s="20" t="str">
        <f>IF(VLOOKUP(C1650,'Current OBD'!$B$6:$AL$2097,32,0)="Yes","8"," ")</f>
        <v>8</v>
      </c>
      <c r="O1650" s="20" t="str">
        <f>IF(VLOOKUP(C1650,'Current OBD'!$B$6:$AL$2097,33,0)="Yes","9"," ")</f>
        <v xml:space="preserve"> </v>
      </c>
      <c r="P1650" s="20" t="str">
        <f>IF(VLOOKUP(C1650,'Current OBD'!$B$6:$AL$2097,34,0)="Yes","10"," ")</f>
        <v xml:space="preserve"> </v>
      </c>
      <c r="Q1650" s="20" t="str">
        <f>IF(VLOOKUP(C1650,'Current OBD'!$B$6:$AL$2097,35,0)="Yes","11"," ")</f>
        <v xml:space="preserve"> </v>
      </c>
      <c r="R1650" s="20" t="str">
        <f>IF(VLOOKUP(C1650,'Current OBD'!$B$6:$AL$2097,36,0)="Yes","12"," ")</f>
        <v xml:space="preserve"> </v>
      </c>
      <c r="S1650" s="42">
        <v>122</v>
      </c>
      <c r="T1650" s="42">
        <v>47</v>
      </c>
      <c r="U1650" s="42">
        <v>607</v>
      </c>
      <c r="V1650" s="12">
        <f t="shared" si="154"/>
        <v>0.20098846787479407</v>
      </c>
      <c r="W1650" s="12">
        <f t="shared" si="155"/>
        <v>7.7429983525535415E-2</v>
      </c>
      <c r="X1650" s="12">
        <f t="shared" si="147"/>
        <v>0.2784184514003295</v>
      </c>
    </row>
    <row r="1651" spans="1:24">
      <c r="A1651" s="17" t="str">
        <f>VLOOKUP(C1651,'Current OBD'!$B$6:$K$2098,4,0)</f>
        <v>Skagit</v>
      </c>
      <c r="B1651" s="17" t="str">
        <f>VLOOKUP(C1651,'Current OBD'!$B$6:$K$2098,3,0)</f>
        <v>29-103</v>
      </c>
      <c r="C1651" s="18">
        <v>664490</v>
      </c>
      <c r="D1651" s="8" t="s">
        <v>103</v>
      </c>
      <c r="E1651" s="20" t="str">
        <f>IF(VLOOKUP(C1651,'Current OBD'!$B$6:$AL$2097,23,0)="Yes","PK"," ")</f>
        <v xml:space="preserve"> </v>
      </c>
      <c r="F1651" s="20" t="str">
        <f>IF(VLOOKUP(C1651,'Current OBD'!$B$6:$AL$2097,24,0)="Yes","K"," ")</f>
        <v xml:space="preserve"> </v>
      </c>
      <c r="G1651" s="20" t="str">
        <f>IF(VLOOKUP(C1651,'Current OBD'!$B$6:$AL$2097,25,0)="Yes","1"," ")</f>
        <v xml:space="preserve"> </v>
      </c>
      <c r="H1651" s="20" t="str">
        <f>IF(VLOOKUP(C1651,'Current OBD'!$B$6:$AL$2097,26,0)="Yes","2"," ")</f>
        <v xml:space="preserve"> </v>
      </c>
      <c r="I1651" s="20" t="str">
        <f>IF(VLOOKUP(C1651,'Current OBD'!$B$6:$AL$2097,27,0)="Yes","3"," ")</f>
        <v xml:space="preserve"> </v>
      </c>
      <c r="J1651" s="20" t="str">
        <f>IF(VLOOKUP(C1651,'Current OBD'!$B$6:$AL$2097,28,0)="Yes","4"," ")</f>
        <v xml:space="preserve"> </v>
      </c>
      <c r="K1651" s="20" t="str">
        <f>IF(VLOOKUP(C1651,'Current OBD'!$B$6:$AL$2097,29,0)="Yes","5"," ")</f>
        <v xml:space="preserve"> </v>
      </c>
      <c r="L1651" s="20" t="str">
        <f>IF(VLOOKUP(C1651,'Current OBD'!$B$6:$AL$2097,30,0)="Yes","6"," ")</f>
        <v xml:space="preserve"> </v>
      </c>
      <c r="M1651" s="20" t="str">
        <f>IF(VLOOKUP(C1651,'Current OBD'!$B$6:$AL$2097,31,0)="Yes","7"," ")</f>
        <v xml:space="preserve"> </v>
      </c>
      <c r="N1651" s="20" t="str">
        <f>IF(VLOOKUP(C1651,'Current OBD'!$B$6:$AL$2097,32,0)="Yes","8"," ")</f>
        <v xml:space="preserve"> </v>
      </c>
      <c r="O1651" s="20" t="str">
        <f>IF(VLOOKUP(C1651,'Current OBD'!$B$6:$AL$2097,33,0)="Yes","9"," ")</f>
        <v>9</v>
      </c>
      <c r="P1651" s="20" t="str">
        <f>IF(VLOOKUP(C1651,'Current OBD'!$B$6:$AL$2097,34,0)="Yes","10"," ")</f>
        <v>10</v>
      </c>
      <c r="Q1651" s="20" t="str">
        <f>IF(VLOOKUP(C1651,'Current OBD'!$B$6:$AL$2097,35,0)="Yes","11"," ")</f>
        <v>11</v>
      </c>
      <c r="R1651" s="20" t="str">
        <f>IF(VLOOKUP(C1651,'Current OBD'!$B$6:$AL$2097,36,0)="Yes","12"," ")</f>
        <v>12</v>
      </c>
      <c r="S1651" s="42">
        <v>44</v>
      </c>
      <c r="T1651" s="42">
        <v>0</v>
      </c>
      <c r="U1651" s="42">
        <v>58</v>
      </c>
      <c r="V1651" s="12">
        <f t="shared" si="154"/>
        <v>0.75862068965517238</v>
      </c>
      <c r="W1651" s="12">
        <f t="shared" si="155"/>
        <v>0</v>
      </c>
      <c r="X1651" s="12">
        <f t="shared" si="147"/>
        <v>0.75862068965517238</v>
      </c>
    </row>
    <row r="1652" spans="1:24">
      <c r="A1652" s="17" t="str">
        <f>VLOOKUP(C1652,'Current OBD'!$B$6:$K$2098,4,0)</f>
        <v>Skagit</v>
      </c>
      <c r="B1652" s="17" t="str">
        <f>VLOOKUP(C1652,'Current OBD'!$B$6:$K$2098,3,0)</f>
        <v>29-103</v>
      </c>
      <c r="C1652" s="18">
        <v>660520</v>
      </c>
      <c r="D1652" s="8" t="s">
        <v>106</v>
      </c>
      <c r="E1652" s="20" t="str">
        <f>IF(VLOOKUP(C1652,'Current OBD'!$B$6:$AL$2097,23,0)="Yes","PK"," ")</f>
        <v xml:space="preserve"> </v>
      </c>
      <c r="F1652" s="20" t="str">
        <f>IF(VLOOKUP(C1652,'Current OBD'!$B$6:$AL$2097,24,0)="Yes","K"," ")</f>
        <v>K</v>
      </c>
      <c r="G1652" s="20" t="str">
        <f>IF(VLOOKUP(C1652,'Current OBD'!$B$6:$AL$2097,25,0)="Yes","1"," ")</f>
        <v>1</v>
      </c>
      <c r="H1652" s="20" t="str">
        <f>IF(VLOOKUP(C1652,'Current OBD'!$B$6:$AL$2097,26,0)="Yes","2"," ")</f>
        <v>2</v>
      </c>
      <c r="I1652" s="20" t="str">
        <f>IF(VLOOKUP(C1652,'Current OBD'!$B$6:$AL$2097,27,0)="Yes","3"," ")</f>
        <v>3</v>
      </c>
      <c r="J1652" s="20" t="str">
        <f>IF(VLOOKUP(C1652,'Current OBD'!$B$6:$AL$2097,28,0)="Yes","4"," ")</f>
        <v>4</v>
      </c>
      <c r="K1652" s="20" t="str">
        <f>IF(VLOOKUP(C1652,'Current OBD'!$B$6:$AL$2097,29,0)="Yes","5"," ")</f>
        <v>5</v>
      </c>
      <c r="L1652" s="20" t="str">
        <f>IF(VLOOKUP(C1652,'Current OBD'!$B$6:$AL$2097,30,0)="Yes","6"," ")</f>
        <v xml:space="preserve"> </v>
      </c>
      <c r="M1652" s="20" t="str">
        <f>IF(VLOOKUP(C1652,'Current OBD'!$B$6:$AL$2097,31,0)="Yes","7"," ")</f>
        <v xml:space="preserve"> </v>
      </c>
      <c r="N1652" s="20" t="str">
        <f>IF(VLOOKUP(C1652,'Current OBD'!$B$6:$AL$2097,32,0)="Yes","8"," ")</f>
        <v xml:space="preserve"> </v>
      </c>
      <c r="O1652" s="20" t="str">
        <f>IF(VLOOKUP(C1652,'Current OBD'!$B$6:$AL$2097,33,0)="Yes","9"," ")</f>
        <v xml:space="preserve"> </v>
      </c>
      <c r="P1652" s="20" t="str">
        <f>IF(VLOOKUP(C1652,'Current OBD'!$B$6:$AL$2097,34,0)="Yes","10"," ")</f>
        <v xml:space="preserve"> </v>
      </c>
      <c r="Q1652" s="20" t="str">
        <f>IF(VLOOKUP(C1652,'Current OBD'!$B$6:$AL$2097,35,0)="Yes","11"," ")</f>
        <v xml:space="preserve"> </v>
      </c>
      <c r="R1652" s="20" t="str">
        <f>IF(VLOOKUP(C1652,'Current OBD'!$B$6:$AL$2097,36,0)="Yes","12"," ")</f>
        <v xml:space="preserve"> </v>
      </c>
      <c r="S1652" s="42">
        <v>84</v>
      </c>
      <c r="T1652" s="42">
        <v>28</v>
      </c>
      <c r="U1652" s="42">
        <v>359</v>
      </c>
      <c r="V1652" s="12">
        <f t="shared" si="154"/>
        <v>0.23398328690807799</v>
      </c>
      <c r="W1652" s="12">
        <f t="shared" si="155"/>
        <v>7.7994428969359333E-2</v>
      </c>
      <c r="X1652" s="12">
        <f t="shared" si="147"/>
        <v>0.31197771587743733</v>
      </c>
    </row>
    <row r="1653" spans="1:24">
      <c r="A1653" s="17" t="str">
        <f>VLOOKUP(C1653,'Current OBD'!$B$6:$K$2098,4,0)</f>
        <v>Skagit</v>
      </c>
      <c r="B1653" s="17" t="str">
        <f>VLOOKUP(C1653,'Current OBD'!$B$6:$K$2098,3,0)</f>
        <v>29-103</v>
      </c>
      <c r="C1653" s="18">
        <v>660521</v>
      </c>
      <c r="D1653" s="8" t="s">
        <v>108</v>
      </c>
      <c r="E1653" s="20" t="str">
        <f>IF(VLOOKUP(C1653,'Current OBD'!$B$6:$AL$2097,23,0)="Yes","PK"," ")</f>
        <v xml:space="preserve"> </v>
      </c>
      <c r="F1653" s="20" t="str">
        <f>IF(VLOOKUP(C1653,'Current OBD'!$B$6:$AL$2097,24,0)="Yes","K"," ")</f>
        <v>K</v>
      </c>
      <c r="G1653" s="20" t="str">
        <f>IF(VLOOKUP(C1653,'Current OBD'!$B$6:$AL$2097,25,0)="Yes","1"," ")</f>
        <v>1</v>
      </c>
      <c r="H1653" s="20" t="str">
        <f>IF(VLOOKUP(C1653,'Current OBD'!$B$6:$AL$2097,26,0)="Yes","2"," ")</f>
        <v>2</v>
      </c>
      <c r="I1653" s="20" t="str">
        <f>IF(VLOOKUP(C1653,'Current OBD'!$B$6:$AL$2097,27,0)="Yes","3"," ")</f>
        <v>3</v>
      </c>
      <c r="J1653" s="20" t="str">
        <f>IF(VLOOKUP(C1653,'Current OBD'!$B$6:$AL$2097,28,0)="Yes","4"," ")</f>
        <v>4</v>
      </c>
      <c r="K1653" s="20" t="str">
        <f>IF(VLOOKUP(C1653,'Current OBD'!$B$6:$AL$2097,29,0)="Yes","5"," ")</f>
        <v>5</v>
      </c>
      <c r="L1653" s="20" t="str">
        <f>IF(VLOOKUP(C1653,'Current OBD'!$B$6:$AL$2097,30,0)="Yes","6"," ")</f>
        <v xml:space="preserve"> </v>
      </c>
      <c r="M1653" s="20" t="str">
        <f>IF(VLOOKUP(C1653,'Current OBD'!$B$6:$AL$2097,31,0)="Yes","7"," ")</f>
        <v xml:space="preserve"> </v>
      </c>
      <c r="N1653" s="20" t="str">
        <f>IF(VLOOKUP(C1653,'Current OBD'!$B$6:$AL$2097,32,0)="Yes","8"," ")</f>
        <v xml:space="preserve"> </v>
      </c>
      <c r="O1653" s="20" t="str">
        <f>IF(VLOOKUP(C1653,'Current OBD'!$B$6:$AL$2097,33,0)="Yes","9"," ")</f>
        <v xml:space="preserve"> </v>
      </c>
      <c r="P1653" s="20" t="str">
        <f>IF(VLOOKUP(C1653,'Current OBD'!$B$6:$AL$2097,34,0)="Yes","10"," ")</f>
        <v xml:space="preserve"> </v>
      </c>
      <c r="Q1653" s="20" t="str">
        <f>IF(VLOOKUP(C1653,'Current OBD'!$B$6:$AL$2097,35,0)="Yes","11"," ")</f>
        <v xml:space="preserve"> </v>
      </c>
      <c r="R1653" s="20" t="str">
        <f>IF(VLOOKUP(C1653,'Current OBD'!$B$6:$AL$2097,36,0)="Yes","12"," ")</f>
        <v xml:space="preserve"> </v>
      </c>
      <c r="S1653" s="42">
        <v>114</v>
      </c>
      <c r="T1653" s="42">
        <v>15</v>
      </c>
      <c r="U1653" s="42">
        <v>464</v>
      </c>
      <c r="V1653" s="12">
        <f t="shared" si="154"/>
        <v>0.24568965517241378</v>
      </c>
      <c r="W1653" s="12">
        <f t="shared" si="155"/>
        <v>3.2327586206896554E-2</v>
      </c>
      <c r="X1653" s="12">
        <f t="shared" si="147"/>
        <v>0.27801724137931033</v>
      </c>
    </row>
    <row r="1654" spans="1:24">
      <c r="A1654" s="17" t="str">
        <f>VLOOKUP(C1654,'Current OBD'!$B$6:$K$2098,4,0)</f>
        <v>Skagit</v>
      </c>
      <c r="B1654" s="17" t="str">
        <f>VLOOKUP(C1654,'Current OBD'!$B$6:$K$2098,3,0)</f>
        <v>29-103</v>
      </c>
      <c r="C1654" s="18">
        <v>660522</v>
      </c>
      <c r="D1654" s="8" t="s">
        <v>110</v>
      </c>
      <c r="E1654" s="20" t="str">
        <f>IF(VLOOKUP(C1654,'Current OBD'!$B$6:$AL$2097,23,0)="Yes","PK"," ")</f>
        <v xml:space="preserve"> </v>
      </c>
      <c r="F1654" s="20" t="str">
        <f>IF(VLOOKUP(C1654,'Current OBD'!$B$6:$AL$2097,24,0)="Yes","K"," ")</f>
        <v>K</v>
      </c>
      <c r="G1654" s="20" t="str">
        <f>IF(VLOOKUP(C1654,'Current OBD'!$B$6:$AL$2097,25,0)="Yes","1"," ")</f>
        <v>1</v>
      </c>
      <c r="H1654" s="20" t="str">
        <f>IF(VLOOKUP(C1654,'Current OBD'!$B$6:$AL$2097,26,0)="Yes","2"," ")</f>
        <v>2</v>
      </c>
      <c r="I1654" s="20" t="str">
        <f>IF(VLOOKUP(C1654,'Current OBD'!$B$6:$AL$2097,27,0)="Yes","3"," ")</f>
        <v>3</v>
      </c>
      <c r="J1654" s="20" t="str">
        <f>IF(VLOOKUP(C1654,'Current OBD'!$B$6:$AL$2097,28,0)="Yes","4"," ")</f>
        <v>4</v>
      </c>
      <c r="K1654" s="20" t="str">
        <f>IF(VLOOKUP(C1654,'Current OBD'!$B$6:$AL$2097,29,0)="Yes","5"," ")</f>
        <v>5</v>
      </c>
      <c r="L1654" s="20" t="str">
        <f>IF(VLOOKUP(C1654,'Current OBD'!$B$6:$AL$2097,30,0)="Yes","6"," ")</f>
        <v xml:space="preserve"> </v>
      </c>
      <c r="M1654" s="20" t="str">
        <f>IF(VLOOKUP(C1654,'Current OBD'!$B$6:$AL$2097,31,0)="Yes","7"," ")</f>
        <v xml:space="preserve"> </v>
      </c>
      <c r="N1654" s="20" t="str">
        <f>IF(VLOOKUP(C1654,'Current OBD'!$B$6:$AL$2097,32,0)="Yes","8"," ")</f>
        <v xml:space="preserve"> </v>
      </c>
      <c r="O1654" s="20" t="str">
        <f>IF(VLOOKUP(C1654,'Current OBD'!$B$6:$AL$2097,33,0)="Yes","9"," ")</f>
        <v xml:space="preserve"> </v>
      </c>
      <c r="P1654" s="20" t="str">
        <f>IF(VLOOKUP(C1654,'Current OBD'!$B$6:$AL$2097,34,0)="Yes","10"," ")</f>
        <v xml:space="preserve"> </v>
      </c>
      <c r="Q1654" s="20" t="str">
        <f>IF(VLOOKUP(C1654,'Current OBD'!$B$6:$AL$2097,35,0)="Yes","11"," ")</f>
        <v xml:space="preserve"> </v>
      </c>
      <c r="R1654" s="20" t="str">
        <f>IF(VLOOKUP(C1654,'Current OBD'!$B$6:$AL$2097,36,0)="Yes","12"," ")</f>
        <v xml:space="preserve"> </v>
      </c>
      <c r="S1654" s="42">
        <v>106</v>
      </c>
      <c r="T1654" s="42">
        <v>25</v>
      </c>
      <c r="U1654" s="42">
        <v>355</v>
      </c>
      <c r="V1654" s="12">
        <f t="shared" si="154"/>
        <v>0.29859154929577464</v>
      </c>
      <c r="W1654" s="12">
        <f t="shared" si="155"/>
        <v>7.0422535211267609E-2</v>
      </c>
      <c r="X1654" s="12">
        <f t="shared" si="147"/>
        <v>0.36901408450704226</v>
      </c>
    </row>
    <row r="1655" spans="1:24">
      <c r="A1655" s="26" t="s">
        <v>95</v>
      </c>
      <c r="B1655" s="26" t="s">
        <v>2269</v>
      </c>
      <c r="C1655" s="10">
        <v>159318</v>
      </c>
      <c r="D1655" s="13" t="s">
        <v>2268</v>
      </c>
      <c r="E1655" s="19"/>
      <c r="F1655" s="19"/>
      <c r="G1655" s="19"/>
      <c r="H1655" s="19"/>
      <c r="I1655" s="19"/>
      <c r="J1655" s="19"/>
      <c r="K1655" s="19"/>
      <c r="L1655" s="19"/>
      <c r="M1655" s="19"/>
      <c r="N1655" s="19"/>
      <c r="O1655" s="19"/>
      <c r="P1655" s="19"/>
      <c r="Q1655" s="19"/>
      <c r="R1655" s="19"/>
      <c r="S1655" s="43">
        <v>396</v>
      </c>
      <c r="T1655" s="43">
        <v>0</v>
      </c>
      <c r="U1655" s="43">
        <v>495</v>
      </c>
      <c r="V1655" s="14"/>
      <c r="W1655" s="14"/>
      <c r="X1655" s="14">
        <f t="shared" si="147"/>
        <v>0.8</v>
      </c>
    </row>
    <row r="1656" spans="1:24">
      <c r="A1656" s="17" t="str">
        <f>VLOOKUP(C1656,'Current OBD'!$B$6:$K$2098,4,0)</f>
        <v>Skagit</v>
      </c>
      <c r="B1656" s="17" t="str">
        <f>VLOOKUP(C1656,'Current OBD'!$B$6:$K$2098,3,0)</f>
        <v>29-311</v>
      </c>
      <c r="C1656" s="18">
        <v>660545</v>
      </c>
      <c r="D1656" s="8" t="s">
        <v>2270</v>
      </c>
      <c r="E1656" s="20" t="str">
        <f>IF(VLOOKUP(C1656,'Current OBD'!$B$6:$AL$2097,23,0)="Yes","PK"," ")</f>
        <v xml:space="preserve"> </v>
      </c>
      <c r="F1656" s="20" t="str">
        <f>IF(VLOOKUP(C1656,'Current OBD'!$B$6:$AL$2097,24,0)="Yes","K"," ")</f>
        <v>K</v>
      </c>
      <c r="G1656" s="20" t="str">
        <f>IF(VLOOKUP(C1656,'Current OBD'!$B$6:$AL$2097,25,0)="Yes","1"," ")</f>
        <v>1</v>
      </c>
      <c r="H1656" s="20" t="str">
        <f>IF(VLOOKUP(C1656,'Current OBD'!$B$6:$AL$2097,26,0)="Yes","2"," ")</f>
        <v>2</v>
      </c>
      <c r="I1656" s="20" t="str">
        <f>IF(VLOOKUP(C1656,'Current OBD'!$B$6:$AL$2097,27,0)="Yes","3"," ")</f>
        <v>3</v>
      </c>
      <c r="J1656" s="20" t="str">
        <f>IF(VLOOKUP(C1656,'Current OBD'!$B$6:$AL$2097,28,0)="Yes","4"," ")</f>
        <v>4</v>
      </c>
      <c r="K1656" s="20" t="str">
        <f>IF(VLOOKUP(C1656,'Current OBD'!$B$6:$AL$2097,29,0)="Yes","5"," ")</f>
        <v>5</v>
      </c>
      <c r="L1656" s="20" t="str">
        <f>IF(VLOOKUP(C1656,'Current OBD'!$B$6:$AL$2097,30,0)="Yes","6"," ")</f>
        <v xml:space="preserve"> </v>
      </c>
      <c r="M1656" s="20" t="str">
        <f>IF(VLOOKUP(C1656,'Current OBD'!$B$6:$AL$2097,31,0)="Yes","7"," ")</f>
        <v xml:space="preserve"> </v>
      </c>
      <c r="N1656" s="20" t="str">
        <f>IF(VLOOKUP(C1656,'Current OBD'!$B$6:$AL$2097,32,0)="Yes","8"," ")</f>
        <v xml:space="preserve"> </v>
      </c>
      <c r="O1656" s="20" t="str">
        <f>IF(VLOOKUP(C1656,'Current OBD'!$B$6:$AL$2097,33,0)="Yes","9"," ")</f>
        <v xml:space="preserve"> </v>
      </c>
      <c r="P1656" s="20" t="str">
        <f>IF(VLOOKUP(C1656,'Current OBD'!$B$6:$AL$2097,34,0)="Yes","10"," ")</f>
        <v xml:space="preserve"> </v>
      </c>
      <c r="Q1656" s="20" t="str">
        <f>IF(VLOOKUP(C1656,'Current OBD'!$B$6:$AL$2097,35,0)="Yes","11"," ")</f>
        <v xml:space="preserve"> </v>
      </c>
      <c r="R1656" s="20" t="str">
        <f>IF(VLOOKUP(C1656,'Current OBD'!$B$6:$AL$2097,36,0)="Yes","12"," ")</f>
        <v xml:space="preserve"> </v>
      </c>
      <c r="S1656" s="44">
        <v>185</v>
      </c>
      <c r="T1656" s="44">
        <v>0</v>
      </c>
      <c r="U1656" s="44">
        <v>212</v>
      </c>
      <c r="V1656" s="12">
        <f>S1656/U1656</f>
        <v>0.87264150943396224</v>
      </c>
      <c r="W1656" s="12">
        <f>T1656/U1656</f>
        <v>0</v>
      </c>
      <c r="X1656" s="12">
        <f t="shared" si="147"/>
        <v>0.87264150943396224</v>
      </c>
    </row>
    <row r="1657" spans="1:24">
      <c r="A1657" s="17" t="str">
        <f>VLOOKUP(C1657,'Current OBD'!$B$6:$K$2098,4,0)</f>
        <v>Skagit</v>
      </c>
      <c r="B1657" s="17" t="str">
        <f>VLOOKUP(C1657,'Current OBD'!$B$6:$K$2098,3,0)</f>
        <v>29-311</v>
      </c>
      <c r="C1657" s="18">
        <v>660547</v>
      </c>
      <c r="D1657" s="8" t="s">
        <v>2275</v>
      </c>
      <c r="E1657" s="20" t="str">
        <f>IF(VLOOKUP(C1657,'Current OBD'!$B$6:$AL$2097,23,0)="Yes","PK"," ")</f>
        <v xml:space="preserve"> </v>
      </c>
      <c r="F1657" s="20" t="str">
        <f>IF(VLOOKUP(C1657,'Current OBD'!$B$6:$AL$2097,24,0)="Yes","K"," ")</f>
        <v xml:space="preserve"> </v>
      </c>
      <c r="G1657" s="20" t="str">
        <f>IF(VLOOKUP(C1657,'Current OBD'!$B$6:$AL$2097,25,0)="Yes","1"," ")</f>
        <v xml:space="preserve"> </v>
      </c>
      <c r="H1657" s="20" t="str">
        <f>IF(VLOOKUP(C1657,'Current OBD'!$B$6:$AL$2097,26,0)="Yes","2"," ")</f>
        <v xml:space="preserve"> </v>
      </c>
      <c r="I1657" s="20" t="str">
        <f>IF(VLOOKUP(C1657,'Current OBD'!$B$6:$AL$2097,27,0)="Yes","3"," ")</f>
        <v xml:space="preserve"> </v>
      </c>
      <c r="J1657" s="20" t="str">
        <f>IF(VLOOKUP(C1657,'Current OBD'!$B$6:$AL$2097,28,0)="Yes","4"," ")</f>
        <v xml:space="preserve"> </v>
      </c>
      <c r="K1657" s="20" t="str">
        <f>IF(VLOOKUP(C1657,'Current OBD'!$B$6:$AL$2097,29,0)="Yes","5"," ")</f>
        <v xml:space="preserve"> </v>
      </c>
      <c r="L1657" s="20" t="str">
        <f>IF(VLOOKUP(C1657,'Current OBD'!$B$6:$AL$2097,30,0)="Yes","6"," ")</f>
        <v xml:space="preserve"> </v>
      </c>
      <c r="M1657" s="20" t="str">
        <f>IF(VLOOKUP(C1657,'Current OBD'!$B$6:$AL$2097,31,0)="Yes","7"," ")</f>
        <v xml:space="preserve"> </v>
      </c>
      <c r="N1657" s="20" t="str">
        <f>IF(VLOOKUP(C1657,'Current OBD'!$B$6:$AL$2097,32,0)="Yes","8"," ")</f>
        <v xml:space="preserve"> </v>
      </c>
      <c r="O1657" s="20" t="str">
        <f>IF(VLOOKUP(C1657,'Current OBD'!$B$6:$AL$2097,33,0)="Yes","9"," ")</f>
        <v>9</v>
      </c>
      <c r="P1657" s="20" t="str">
        <f>IF(VLOOKUP(C1657,'Current OBD'!$B$6:$AL$2097,34,0)="Yes","10"," ")</f>
        <v>10</v>
      </c>
      <c r="Q1657" s="20" t="str">
        <f>IF(VLOOKUP(C1657,'Current OBD'!$B$6:$AL$2097,35,0)="Yes","11"," ")</f>
        <v>11</v>
      </c>
      <c r="R1657" s="20" t="str">
        <f>IF(VLOOKUP(C1657,'Current OBD'!$B$6:$AL$2097,36,0)="Yes","12"," ")</f>
        <v>12</v>
      </c>
      <c r="S1657" s="44">
        <v>104</v>
      </c>
      <c r="T1657" s="44">
        <v>0</v>
      </c>
      <c r="U1657" s="44">
        <v>155</v>
      </c>
      <c r="V1657" s="12">
        <f>S1657/U1657</f>
        <v>0.67096774193548392</v>
      </c>
      <c r="W1657" s="12">
        <f>T1657/U1657</f>
        <v>0</v>
      </c>
      <c r="X1657" s="12">
        <f t="shared" si="147"/>
        <v>0.67096774193548392</v>
      </c>
    </row>
    <row r="1658" spans="1:24">
      <c r="A1658" s="17" t="str">
        <f>VLOOKUP(C1658,'Current OBD'!$B$6:$K$2098,4,0)</f>
        <v>Skagit</v>
      </c>
      <c r="B1658" s="17" t="str">
        <f>VLOOKUP(C1658,'Current OBD'!$B$6:$K$2098,3,0)</f>
        <v>29-311</v>
      </c>
      <c r="C1658" s="18">
        <v>660546</v>
      </c>
      <c r="D1658" s="8" t="s">
        <v>2277</v>
      </c>
      <c r="E1658" s="20" t="str">
        <f>IF(VLOOKUP(C1658,'Current OBD'!$B$6:$AL$2097,23,0)="Yes","PK"," ")</f>
        <v xml:space="preserve"> </v>
      </c>
      <c r="F1658" s="20" t="str">
        <f>IF(VLOOKUP(C1658,'Current OBD'!$B$6:$AL$2097,24,0)="Yes","K"," ")</f>
        <v xml:space="preserve"> </v>
      </c>
      <c r="G1658" s="20" t="str">
        <f>IF(VLOOKUP(C1658,'Current OBD'!$B$6:$AL$2097,25,0)="Yes","1"," ")</f>
        <v xml:space="preserve"> </v>
      </c>
      <c r="H1658" s="20" t="str">
        <f>IF(VLOOKUP(C1658,'Current OBD'!$B$6:$AL$2097,26,0)="Yes","2"," ")</f>
        <v xml:space="preserve"> </v>
      </c>
      <c r="I1658" s="20" t="str">
        <f>IF(VLOOKUP(C1658,'Current OBD'!$B$6:$AL$2097,27,0)="Yes","3"," ")</f>
        <v xml:space="preserve"> </v>
      </c>
      <c r="J1658" s="20" t="str">
        <f>IF(VLOOKUP(C1658,'Current OBD'!$B$6:$AL$2097,28,0)="Yes","4"," ")</f>
        <v xml:space="preserve"> </v>
      </c>
      <c r="K1658" s="20" t="str">
        <f>IF(VLOOKUP(C1658,'Current OBD'!$B$6:$AL$2097,29,0)="Yes","5"," ")</f>
        <v xml:space="preserve"> </v>
      </c>
      <c r="L1658" s="20" t="str">
        <f>IF(VLOOKUP(C1658,'Current OBD'!$B$6:$AL$2097,30,0)="Yes","6"," ")</f>
        <v>6</v>
      </c>
      <c r="M1658" s="20" t="str">
        <f>IF(VLOOKUP(C1658,'Current OBD'!$B$6:$AL$2097,31,0)="Yes","7"," ")</f>
        <v>7</v>
      </c>
      <c r="N1658" s="20" t="str">
        <f>IF(VLOOKUP(C1658,'Current OBD'!$B$6:$AL$2097,32,0)="Yes","8"," ")</f>
        <v>8</v>
      </c>
      <c r="O1658" s="20" t="str">
        <f>IF(VLOOKUP(C1658,'Current OBD'!$B$6:$AL$2097,33,0)="Yes","9"," ")</f>
        <v xml:space="preserve"> </v>
      </c>
      <c r="P1658" s="20" t="str">
        <f>IF(VLOOKUP(C1658,'Current OBD'!$B$6:$AL$2097,34,0)="Yes","10"," ")</f>
        <v xml:space="preserve"> </v>
      </c>
      <c r="Q1658" s="20" t="str">
        <f>IF(VLOOKUP(C1658,'Current OBD'!$B$6:$AL$2097,35,0)="Yes","11"," ")</f>
        <v xml:space="preserve"> </v>
      </c>
      <c r="R1658" s="20" t="str">
        <f>IF(VLOOKUP(C1658,'Current OBD'!$B$6:$AL$2097,36,0)="Yes","12"," ")</f>
        <v xml:space="preserve"> </v>
      </c>
      <c r="S1658" s="44">
        <v>107</v>
      </c>
      <c r="T1658" s="44">
        <v>0</v>
      </c>
      <c r="U1658" s="44">
        <v>128</v>
      </c>
      <c r="V1658" s="12">
        <f>S1658/U1658</f>
        <v>0.8359375</v>
      </c>
      <c r="W1658" s="12">
        <f>T1658/U1658</f>
        <v>0</v>
      </c>
      <c r="X1658" s="12">
        <f t="shared" si="147"/>
        <v>0.8359375</v>
      </c>
    </row>
    <row r="1659" spans="1:24">
      <c r="A1659" s="26" t="s">
        <v>95</v>
      </c>
      <c r="B1659" s="26" t="s">
        <v>982</v>
      </c>
      <c r="C1659" s="10">
        <v>159428</v>
      </c>
      <c r="D1659" s="13" t="s">
        <v>981</v>
      </c>
      <c r="E1659" s="19"/>
      <c r="F1659" s="19"/>
      <c r="G1659" s="19"/>
      <c r="H1659" s="19"/>
      <c r="I1659" s="19"/>
      <c r="J1659" s="19"/>
      <c r="K1659" s="19"/>
      <c r="L1659" s="19"/>
      <c r="M1659" s="19"/>
      <c r="N1659" s="19"/>
      <c r="O1659" s="19"/>
      <c r="P1659" s="19"/>
      <c r="Q1659" s="19"/>
      <c r="R1659" s="19"/>
      <c r="S1659" s="43">
        <v>86</v>
      </c>
      <c r="T1659" s="43">
        <v>33</v>
      </c>
      <c r="U1659" s="43">
        <v>442</v>
      </c>
      <c r="V1659" s="14"/>
      <c r="W1659" s="14"/>
      <c r="X1659" s="14">
        <f t="shared" si="147"/>
        <v>0.26923076923076922</v>
      </c>
    </row>
    <row r="1660" spans="1:24">
      <c r="A1660" s="17" t="str">
        <f>VLOOKUP(C1660,'Current OBD'!$B$6:$K$2098,4,0)</f>
        <v>Skagit</v>
      </c>
      <c r="B1660" s="17" t="str">
        <f>VLOOKUP(C1660,'Current OBD'!$B$6:$K$2098,3,0)</f>
        <v>29-317</v>
      </c>
      <c r="C1660" s="18">
        <v>660548</v>
      </c>
      <c r="D1660" s="8" t="s">
        <v>983</v>
      </c>
      <c r="E1660" s="20" t="str">
        <f>IF(VLOOKUP(C1660,'Current OBD'!$B$6:$AL$2097,23,0)="Yes","PK"," ")</f>
        <v>PK</v>
      </c>
      <c r="F1660" s="20" t="str">
        <f>IF(VLOOKUP(C1660,'Current OBD'!$B$6:$AL$2097,24,0)="Yes","K"," ")</f>
        <v>K</v>
      </c>
      <c r="G1660" s="20" t="str">
        <f>IF(VLOOKUP(C1660,'Current OBD'!$B$6:$AL$2097,25,0)="Yes","1"," ")</f>
        <v>1</v>
      </c>
      <c r="H1660" s="20" t="str">
        <f>IF(VLOOKUP(C1660,'Current OBD'!$B$6:$AL$2097,26,0)="Yes","2"," ")</f>
        <v>2</v>
      </c>
      <c r="I1660" s="20" t="str">
        <f>IF(VLOOKUP(C1660,'Current OBD'!$B$6:$AL$2097,27,0)="Yes","3"," ")</f>
        <v>3</v>
      </c>
      <c r="J1660" s="20" t="str">
        <f>IF(VLOOKUP(C1660,'Current OBD'!$B$6:$AL$2097,28,0)="Yes","4"," ")</f>
        <v>4</v>
      </c>
      <c r="K1660" s="20" t="str">
        <f>IF(VLOOKUP(C1660,'Current OBD'!$B$6:$AL$2097,29,0)="Yes","5"," ")</f>
        <v>5</v>
      </c>
      <c r="L1660" s="20" t="str">
        <f>IF(VLOOKUP(C1660,'Current OBD'!$B$6:$AL$2097,30,0)="Yes","6"," ")</f>
        <v>6</v>
      </c>
      <c r="M1660" s="20" t="str">
        <f>IF(VLOOKUP(C1660,'Current OBD'!$B$6:$AL$2097,31,0)="Yes","7"," ")</f>
        <v>7</v>
      </c>
      <c r="N1660" s="20" t="str">
        <f>IF(VLOOKUP(C1660,'Current OBD'!$B$6:$AL$2097,32,0)="Yes","8"," ")</f>
        <v>8</v>
      </c>
      <c r="O1660" s="20" t="str">
        <f>IF(VLOOKUP(C1660,'Current OBD'!$B$6:$AL$2097,33,0)="Yes","9"," ")</f>
        <v xml:space="preserve"> </v>
      </c>
      <c r="P1660" s="20" t="str">
        <f>IF(VLOOKUP(C1660,'Current OBD'!$B$6:$AL$2097,34,0)="Yes","10"," ")</f>
        <v xml:space="preserve"> </v>
      </c>
      <c r="Q1660" s="20" t="str">
        <f>IF(VLOOKUP(C1660,'Current OBD'!$B$6:$AL$2097,35,0)="Yes","11"," ")</f>
        <v xml:space="preserve"> </v>
      </c>
      <c r="R1660" s="20" t="str">
        <f>IF(VLOOKUP(C1660,'Current OBD'!$B$6:$AL$2097,36,0)="Yes","12"," ")</f>
        <v xml:space="preserve"> </v>
      </c>
      <c r="S1660" s="44">
        <v>86</v>
      </c>
      <c r="T1660" s="44">
        <v>33</v>
      </c>
      <c r="U1660" s="44">
        <v>442</v>
      </c>
      <c r="V1660" s="12">
        <f>S1660/U1660</f>
        <v>0.19457013574660634</v>
      </c>
      <c r="W1660" s="12">
        <f>T1660/U1660</f>
        <v>7.4660633484162894E-2</v>
      </c>
      <c r="X1660" s="12">
        <f t="shared" si="147"/>
        <v>0.26923076923076922</v>
      </c>
    </row>
    <row r="1661" spans="1:24">
      <c r="A1661" s="26" t="s">
        <v>95</v>
      </c>
      <c r="B1661" s="26" t="s">
        <v>2846</v>
      </c>
      <c r="C1661" s="10">
        <v>159974</v>
      </c>
      <c r="D1661" s="13" t="s">
        <v>2845</v>
      </c>
      <c r="E1661" s="19"/>
      <c r="F1661" s="19"/>
      <c r="G1661" s="19"/>
      <c r="H1661" s="19"/>
      <c r="I1661" s="19"/>
      <c r="J1661" s="19"/>
      <c r="K1661" s="19"/>
      <c r="L1661" s="19"/>
      <c r="M1661" s="19"/>
      <c r="N1661" s="19"/>
      <c r="O1661" s="19"/>
      <c r="P1661" s="19"/>
      <c r="Q1661" s="19"/>
      <c r="R1661" s="19"/>
      <c r="S1661" s="43">
        <v>4610</v>
      </c>
      <c r="T1661" s="43">
        <v>0</v>
      </c>
      <c r="U1661" s="43">
        <v>5408</v>
      </c>
      <c r="V1661" s="14"/>
      <c r="W1661" s="14"/>
      <c r="X1661" s="14">
        <f t="shared" si="147"/>
        <v>0.8524408284023669</v>
      </c>
    </row>
    <row r="1662" spans="1:24">
      <c r="A1662" s="17" t="str">
        <f>VLOOKUP(C1662,'Current OBD'!$B$6:$K$2098,4,0)</f>
        <v>Skagit</v>
      </c>
      <c r="B1662" s="17" t="str">
        <f>VLOOKUP(C1662,'Current OBD'!$B$6:$K$2098,3,0)</f>
        <v>29-320</v>
      </c>
      <c r="C1662" s="18">
        <v>660552</v>
      </c>
      <c r="D1662" s="8" t="s">
        <v>406</v>
      </c>
      <c r="E1662" s="20" t="str">
        <f>IF(VLOOKUP(C1662,'Current OBD'!$B$6:$AL$2097,23,0)="Yes","PK"," ")</f>
        <v xml:space="preserve"> </v>
      </c>
      <c r="F1662" s="20" t="str">
        <f>IF(VLOOKUP(C1662,'Current OBD'!$B$6:$AL$2097,24,0)="Yes","K"," ")</f>
        <v>K</v>
      </c>
      <c r="G1662" s="20" t="str">
        <f>IF(VLOOKUP(C1662,'Current OBD'!$B$6:$AL$2097,25,0)="Yes","1"," ")</f>
        <v>1</v>
      </c>
      <c r="H1662" s="20" t="str">
        <f>IF(VLOOKUP(C1662,'Current OBD'!$B$6:$AL$2097,26,0)="Yes","2"," ")</f>
        <v>2</v>
      </c>
      <c r="I1662" s="20" t="str">
        <f>IF(VLOOKUP(C1662,'Current OBD'!$B$6:$AL$2097,27,0)="Yes","3"," ")</f>
        <v>3</v>
      </c>
      <c r="J1662" s="20" t="str">
        <f>IF(VLOOKUP(C1662,'Current OBD'!$B$6:$AL$2097,28,0)="Yes","4"," ")</f>
        <v>4</v>
      </c>
      <c r="K1662" s="20" t="str">
        <f>IF(VLOOKUP(C1662,'Current OBD'!$B$6:$AL$2097,29,0)="Yes","5"," ")</f>
        <v>5</v>
      </c>
      <c r="L1662" s="20" t="str">
        <f>IF(VLOOKUP(C1662,'Current OBD'!$B$6:$AL$2097,30,0)="Yes","6"," ")</f>
        <v xml:space="preserve"> </v>
      </c>
      <c r="M1662" s="20" t="str">
        <f>IF(VLOOKUP(C1662,'Current OBD'!$B$6:$AL$2097,31,0)="Yes","7"," ")</f>
        <v xml:space="preserve"> </v>
      </c>
      <c r="N1662" s="20" t="str">
        <f>IF(VLOOKUP(C1662,'Current OBD'!$B$6:$AL$2097,32,0)="Yes","8"," ")</f>
        <v xml:space="preserve"> </v>
      </c>
      <c r="O1662" s="20" t="str">
        <f>IF(VLOOKUP(C1662,'Current OBD'!$B$6:$AL$2097,33,0)="Yes","9"," ")</f>
        <v xml:space="preserve"> </v>
      </c>
      <c r="P1662" s="20" t="str">
        <f>IF(VLOOKUP(C1662,'Current OBD'!$B$6:$AL$2097,34,0)="Yes","10"," ")</f>
        <v xml:space="preserve"> </v>
      </c>
      <c r="Q1662" s="20" t="str">
        <f>IF(VLOOKUP(C1662,'Current OBD'!$B$6:$AL$2097,35,0)="Yes","11"," ")</f>
        <v xml:space="preserve"> </v>
      </c>
      <c r="R1662" s="20" t="str">
        <f>IF(VLOOKUP(C1662,'Current OBD'!$B$6:$AL$2097,36,0)="Yes","12"," ")</f>
        <v xml:space="preserve"> </v>
      </c>
      <c r="S1662" s="44">
        <v>448</v>
      </c>
      <c r="T1662" s="44">
        <v>0</v>
      </c>
      <c r="U1662" s="44">
        <v>464</v>
      </c>
      <c r="V1662" s="12">
        <f t="shared" ref="V1662:V1669" si="156">S1662/U1662</f>
        <v>0.96551724137931039</v>
      </c>
      <c r="W1662" s="12">
        <f t="shared" ref="W1662:W1669" si="157">T1662/U1662</f>
        <v>0</v>
      </c>
      <c r="X1662" s="12">
        <f t="shared" si="147"/>
        <v>0.96551724137931039</v>
      </c>
    </row>
    <row r="1663" spans="1:24">
      <c r="A1663" s="17" t="str">
        <f>VLOOKUP(C1663,'Current OBD'!$B$6:$K$2098,4,0)</f>
        <v>Skagit</v>
      </c>
      <c r="B1663" s="17" t="str">
        <f>VLOOKUP(C1663,'Current OBD'!$B$6:$K$2098,3,0)</f>
        <v>29-320</v>
      </c>
      <c r="C1663" s="18">
        <v>685849</v>
      </c>
      <c r="D1663" s="8" t="s">
        <v>2848</v>
      </c>
      <c r="E1663" s="20" t="str">
        <f>IF(VLOOKUP(C1663,'Current OBD'!$B$6:$AL$2097,23,0)="Yes","PK"," ")</f>
        <v xml:space="preserve"> </v>
      </c>
      <c r="F1663" s="20" t="str">
        <f>IF(VLOOKUP(C1663,'Current OBD'!$B$6:$AL$2097,24,0)="Yes","K"," ")</f>
        <v>K</v>
      </c>
      <c r="G1663" s="20" t="str">
        <f>IF(VLOOKUP(C1663,'Current OBD'!$B$6:$AL$2097,25,0)="Yes","1"," ")</f>
        <v>1</v>
      </c>
      <c r="H1663" s="20" t="str">
        <f>IF(VLOOKUP(C1663,'Current OBD'!$B$6:$AL$2097,26,0)="Yes","2"," ")</f>
        <v>2</v>
      </c>
      <c r="I1663" s="20" t="str">
        <f>IF(VLOOKUP(C1663,'Current OBD'!$B$6:$AL$2097,27,0)="Yes","3"," ")</f>
        <v>3</v>
      </c>
      <c r="J1663" s="20" t="str">
        <f>IF(VLOOKUP(C1663,'Current OBD'!$B$6:$AL$2097,28,0)="Yes","4"," ")</f>
        <v>4</v>
      </c>
      <c r="K1663" s="20" t="str">
        <f>IF(VLOOKUP(C1663,'Current OBD'!$B$6:$AL$2097,29,0)="Yes","5"," ")</f>
        <v>5</v>
      </c>
      <c r="L1663" s="20" t="str">
        <f>IF(VLOOKUP(C1663,'Current OBD'!$B$6:$AL$2097,30,0)="Yes","6"," ")</f>
        <v xml:space="preserve"> </v>
      </c>
      <c r="M1663" s="20" t="str">
        <f>IF(VLOOKUP(C1663,'Current OBD'!$B$6:$AL$2097,31,0)="Yes","7"," ")</f>
        <v xml:space="preserve"> </v>
      </c>
      <c r="N1663" s="20" t="str">
        <f>IF(VLOOKUP(C1663,'Current OBD'!$B$6:$AL$2097,32,0)="Yes","8"," ")</f>
        <v xml:space="preserve"> </v>
      </c>
      <c r="O1663" s="20" t="str">
        <f>IF(VLOOKUP(C1663,'Current OBD'!$B$6:$AL$2097,33,0)="Yes","9"," ")</f>
        <v xml:space="preserve"> </v>
      </c>
      <c r="P1663" s="20" t="str">
        <f>IF(VLOOKUP(C1663,'Current OBD'!$B$6:$AL$2097,34,0)="Yes","10"," ")</f>
        <v xml:space="preserve"> </v>
      </c>
      <c r="Q1663" s="20" t="str">
        <f>IF(VLOOKUP(C1663,'Current OBD'!$B$6:$AL$2097,35,0)="Yes","11"," ")</f>
        <v xml:space="preserve"> </v>
      </c>
      <c r="R1663" s="20" t="str">
        <f>IF(VLOOKUP(C1663,'Current OBD'!$B$6:$AL$2097,36,0)="Yes","12"," ")</f>
        <v xml:space="preserve"> </v>
      </c>
      <c r="S1663" s="44">
        <v>448</v>
      </c>
      <c r="T1663" s="44">
        <v>0</v>
      </c>
      <c r="U1663" s="44">
        <v>504</v>
      </c>
      <c r="V1663" s="12">
        <f t="shared" si="156"/>
        <v>0.88888888888888884</v>
      </c>
      <c r="W1663" s="12">
        <f t="shared" si="157"/>
        <v>0</v>
      </c>
      <c r="X1663" s="12">
        <f t="shared" si="147"/>
        <v>0.88888888888888884</v>
      </c>
    </row>
    <row r="1664" spans="1:24">
      <c r="A1664" s="17" t="str">
        <f>VLOOKUP(C1664,'Current OBD'!$B$6:$K$2098,4,0)</f>
        <v>Skagit</v>
      </c>
      <c r="B1664" s="17" t="str">
        <f>VLOOKUP(C1664,'Current OBD'!$B$6:$K$2098,3,0)</f>
        <v>29-320</v>
      </c>
      <c r="C1664" s="18">
        <v>660553</v>
      </c>
      <c r="D1664" s="8" t="s">
        <v>2850</v>
      </c>
      <c r="E1664" s="20" t="str">
        <f>IF(VLOOKUP(C1664,'Current OBD'!$B$6:$AL$2097,23,0)="Yes","PK"," ")</f>
        <v xml:space="preserve"> </v>
      </c>
      <c r="F1664" s="20" t="str">
        <f>IF(VLOOKUP(C1664,'Current OBD'!$B$6:$AL$2097,24,0)="Yes","K"," ")</f>
        <v>K</v>
      </c>
      <c r="G1664" s="20" t="str">
        <f>IF(VLOOKUP(C1664,'Current OBD'!$B$6:$AL$2097,25,0)="Yes","1"," ")</f>
        <v>1</v>
      </c>
      <c r="H1664" s="20" t="str">
        <f>IF(VLOOKUP(C1664,'Current OBD'!$B$6:$AL$2097,26,0)="Yes","2"," ")</f>
        <v>2</v>
      </c>
      <c r="I1664" s="20" t="str">
        <f>IF(VLOOKUP(C1664,'Current OBD'!$B$6:$AL$2097,27,0)="Yes","3"," ")</f>
        <v>3</v>
      </c>
      <c r="J1664" s="20" t="str">
        <f>IF(VLOOKUP(C1664,'Current OBD'!$B$6:$AL$2097,28,0)="Yes","4"," ")</f>
        <v>4</v>
      </c>
      <c r="K1664" s="20" t="str">
        <f>IF(VLOOKUP(C1664,'Current OBD'!$B$6:$AL$2097,29,0)="Yes","5"," ")</f>
        <v>5</v>
      </c>
      <c r="L1664" s="20" t="str">
        <f>IF(VLOOKUP(C1664,'Current OBD'!$B$6:$AL$2097,30,0)="Yes","6"," ")</f>
        <v xml:space="preserve"> </v>
      </c>
      <c r="M1664" s="20" t="str">
        <f>IF(VLOOKUP(C1664,'Current OBD'!$B$6:$AL$2097,31,0)="Yes","7"," ")</f>
        <v xml:space="preserve"> </v>
      </c>
      <c r="N1664" s="20" t="str">
        <f>IF(VLOOKUP(C1664,'Current OBD'!$B$6:$AL$2097,32,0)="Yes","8"," ")</f>
        <v xml:space="preserve"> </v>
      </c>
      <c r="O1664" s="20" t="str">
        <f>IF(VLOOKUP(C1664,'Current OBD'!$B$6:$AL$2097,33,0)="Yes","9"," ")</f>
        <v xml:space="preserve"> </v>
      </c>
      <c r="P1664" s="20" t="str">
        <f>IF(VLOOKUP(C1664,'Current OBD'!$B$6:$AL$2097,34,0)="Yes","10"," ")</f>
        <v xml:space="preserve"> </v>
      </c>
      <c r="Q1664" s="20" t="str">
        <f>IF(VLOOKUP(C1664,'Current OBD'!$B$6:$AL$2097,35,0)="Yes","11"," ")</f>
        <v xml:space="preserve"> </v>
      </c>
      <c r="R1664" s="20" t="str">
        <f>IF(VLOOKUP(C1664,'Current OBD'!$B$6:$AL$2097,36,0)="Yes","12"," ")</f>
        <v xml:space="preserve"> </v>
      </c>
      <c r="S1664" s="44">
        <v>401</v>
      </c>
      <c r="T1664" s="44">
        <v>0</v>
      </c>
      <c r="U1664" s="44">
        <v>455</v>
      </c>
      <c r="V1664" s="12">
        <f t="shared" si="156"/>
        <v>0.8813186813186813</v>
      </c>
      <c r="W1664" s="12">
        <f t="shared" si="157"/>
        <v>0</v>
      </c>
      <c r="X1664" s="12">
        <f t="shared" si="147"/>
        <v>0.8813186813186813</v>
      </c>
    </row>
    <row r="1665" spans="1:24">
      <c r="A1665" s="17" t="str">
        <f>VLOOKUP(C1665,'Current OBD'!$B$6:$K$2098,4,0)</f>
        <v>Skagit</v>
      </c>
      <c r="B1665" s="17" t="str">
        <f>VLOOKUP(C1665,'Current OBD'!$B$6:$K$2098,3,0)</f>
        <v>29-320</v>
      </c>
      <c r="C1665" s="18">
        <v>665515</v>
      </c>
      <c r="D1665" s="8" t="s">
        <v>2852</v>
      </c>
      <c r="E1665" s="20" t="str">
        <f>IF(VLOOKUP(C1665,'Current OBD'!$B$6:$AL$2097,23,0)="Yes","PK"," ")</f>
        <v xml:space="preserve"> </v>
      </c>
      <c r="F1665" s="20" t="str">
        <f>IF(VLOOKUP(C1665,'Current OBD'!$B$6:$AL$2097,24,0)="Yes","K"," ")</f>
        <v xml:space="preserve"> </v>
      </c>
      <c r="G1665" s="20" t="str">
        <f>IF(VLOOKUP(C1665,'Current OBD'!$B$6:$AL$2097,25,0)="Yes","1"," ")</f>
        <v xml:space="preserve"> </v>
      </c>
      <c r="H1665" s="20" t="str">
        <f>IF(VLOOKUP(C1665,'Current OBD'!$B$6:$AL$2097,26,0)="Yes","2"," ")</f>
        <v xml:space="preserve"> </v>
      </c>
      <c r="I1665" s="20" t="str">
        <f>IF(VLOOKUP(C1665,'Current OBD'!$B$6:$AL$2097,27,0)="Yes","3"," ")</f>
        <v xml:space="preserve"> </v>
      </c>
      <c r="J1665" s="20" t="str">
        <f>IF(VLOOKUP(C1665,'Current OBD'!$B$6:$AL$2097,28,0)="Yes","4"," ")</f>
        <v xml:space="preserve"> </v>
      </c>
      <c r="K1665" s="20" t="str">
        <f>IF(VLOOKUP(C1665,'Current OBD'!$B$6:$AL$2097,29,0)="Yes","5"," ")</f>
        <v xml:space="preserve"> </v>
      </c>
      <c r="L1665" s="20" t="str">
        <f>IF(VLOOKUP(C1665,'Current OBD'!$B$6:$AL$2097,30,0)="Yes","6"," ")</f>
        <v>6</v>
      </c>
      <c r="M1665" s="20" t="str">
        <f>IF(VLOOKUP(C1665,'Current OBD'!$B$6:$AL$2097,31,0)="Yes","7"," ")</f>
        <v>7</v>
      </c>
      <c r="N1665" s="20" t="str">
        <f>IF(VLOOKUP(C1665,'Current OBD'!$B$6:$AL$2097,32,0)="Yes","8"," ")</f>
        <v>8</v>
      </c>
      <c r="O1665" s="20" t="str">
        <f>IF(VLOOKUP(C1665,'Current OBD'!$B$6:$AL$2097,33,0)="Yes","9"," ")</f>
        <v xml:space="preserve"> </v>
      </c>
      <c r="P1665" s="20" t="str">
        <f>IF(VLOOKUP(C1665,'Current OBD'!$B$6:$AL$2097,34,0)="Yes","10"," ")</f>
        <v xml:space="preserve"> </v>
      </c>
      <c r="Q1665" s="20" t="str">
        <f>IF(VLOOKUP(C1665,'Current OBD'!$B$6:$AL$2097,35,0)="Yes","11"," ")</f>
        <v xml:space="preserve"> </v>
      </c>
      <c r="R1665" s="20" t="str">
        <f>IF(VLOOKUP(C1665,'Current OBD'!$B$6:$AL$2097,36,0)="Yes","12"," ")</f>
        <v xml:space="preserve"> </v>
      </c>
      <c r="S1665" s="44">
        <v>657</v>
      </c>
      <c r="T1665" s="44">
        <v>0</v>
      </c>
      <c r="U1665" s="44">
        <v>691</v>
      </c>
      <c r="V1665" s="12">
        <f t="shared" si="156"/>
        <v>0.95079594790159194</v>
      </c>
      <c r="W1665" s="12">
        <f t="shared" si="157"/>
        <v>0</v>
      </c>
      <c r="X1665" s="12">
        <f t="shared" ref="X1665:X1728" si="158">(S1665+T1665)/U1665</f>
        <v>0.95079594790159194</v>
      </c>
    </row>
    <row r="1666" spans="1:24">
      <c r="A1666" s="17" t="str">
        <f>VLOOKUP(C1666,'Current OBD'!$B$6:$K$2098,4,0)</f>
        <v>Skagit</v>
      </c>
      <c r="B1666" s="17" t="str">
        <f>VLOOKUP(C1666,'Current OBD'!$B$6:$K$2098,3,0)</f>
        <v>29-320</v>
      </c>
      <c r="C1666" s="18">
        <v>660555</v>
      </c>
      <c r="D1666" s="8" t="s">
        <v>2854</v>
      </c>
      <c r="E1666" s="20" t="str">
        <f>IF(VLOOKUP(C1666,'Current OBD'!$B$6:$AL$2097,23,0)="Yes","PK"," ")</f>
        <v xml:space="preserve"> </v>
      </c>
      <c r="F1666" s="20" t="str">
        <f>IF(VLOOKUP(C1666,'Current OBD'!$B$6:$AL$2097,24,0)="Yes","K"," ")</f>
        <v>K</v>
      </c>
      <c r="G1666" s="20" t="str">
        <f>IF(VLOOKUP(C1666,'Current OBD'!$B$6:$AL$2097,25,0)="Yes","1"," ")</f>
        <v>1</v>
      </c>
      <c r="H1666" s="20" t="str">
        <f>IF(VLOOKUP(C1666,'Current OBD'!$B$6:$AL$2097,26,0)="Yes","2"," ")</f>
        <v>2</v>
      </c>
      <c r="I1666" s="20" t="str">
        <f>IF(VLOOKUP(C1666,'Current OBD'!$B$6:$AL$2097,27,0)="Yes","3"," ")</f>
        <v>3</v>
      </c>
      <c r="J1666" s="20" t="str">
        <f>IF(VLOOKUP(C1666,'Current OBD'!$B$6:$AL$2097,28,0)="Yes","4"," ")</f>
        <v>4</v>
      </c>
      <c r="K1666" s="20" t="str">
        <f>IF(VLOOKUP(C1666,'Current OBD'!$B$6:$AL$2097,29,0)="Yes","5"," ")</f>
        <v>5</v>
      </c>
      <c r="L1666" s="20" t="str">
        <f>IF(VLOOKUP(C1666,'Current OBD'!$B$6:$AL$2097,30,0)="Yes","6"," ")</f>
        <v xml:space="preserve"> </v>
      </c>
      <c r="M1666" s="20" t="str">
        <f>IF(VLOOKUP(C1666,'Current OBD'!$B$6:$AL$2097,31,0)="Yes","7"," ")</f>
        <v xml:space="preserve"> </v>
      </c>
      <c r="N1666" s="20" t="str">
        <f>IF(VLOOKUP(C1666,'Current OBD'!$B$6:$AL$2097,32,0)="Yes","8"," ")</f>
        <v xml:space="preserve"> </v>
      </c>
      <c r="O1666" s="20" t="str">
        <f>IF(VLOOKUP(C1666,'Current OBD'!$B$6:$AL$2097,33,0)="Yes","9"," ")</f>
        <v xml:space="preserve"> </v>
      </c>
      <c r="P1666" s="20" t="str">
        <f>IF(VLOOKUP(C1666,'Current OBD'!$B$6:$AL$2097,34,0)="Yes","10"," ")</f>
        <v xml:space="preserve"> </v>
      </c>
      <c r="Q1666" s="20" t="str">
        <f>IF(VLOOKUP(C1666,'Current OBD'!$B$6:$AL$2097,35,0)="Yes","11"," ")</f>
        <v xml:space="preserve"> </v>
      </c>
      <c r="R1666" s="20" t="str">
        <f>IF(VLOOKUP(C1666,'Current OBD'!$B$6:$AL$2097,36,0)="Yes","12"," ")</f>
        <v xml:space="preserve"> </v>
      </c>
      <c r="S1666" s="44">
        <v>302</v>
      </c>
      <c r="T1666" s="44">
        <v>0</v>
      </c>
      <c r="U1666" s="44">
        <v>360</v>
      </c>
      <c r="V1666" s="12">
        <f t="shared" si="156"/>
        <v>0.83888888888888891</v>
      </c>
      <c r="W1666" s="12">
        <f t="shared" si="157"/>
        <v>0</v>
      </c>
      <c r="X1666" s="12">
        <f t="shared" si="158"/>
        <v>0.83888888888888891</v>
      </c>
    </row>
    <row r="1667" spans="1:24">
      <c r="A1667" s="17" t="str">
        <f>VLOOKUP(C1667,'Current OBD'!$B$6:$K$2098,4,0)</f>
        <v>Skagit</v>
      </c>
      <c r="B1667" s="17" t="str">
        <f>VLOOKUP(C1667,'Current OBD'!$B$6:$K$2098,3,0)</f>
        <v>29-320</v>
      </c>
      <c r="C1667" s="18">
        <v>663502</v>
      </c>
      <c r="D1667" s="8" t="s">
        <v>2856</v>
      </c>
      <c r="E1667" s="20" t="str">
        <f>IF(VLOOKUP(C1667,'Current OBD'!$B$6:$AL$2097,23,0)="Yes","PK"," ")</f>
        <v xml:space="preserve"> </v>
      </c>
      <c r="F1667" s="20" t="str">
        <f>IF(VLOOKUP(C1667,'Current OBD'!$B$6:$AL$2097,24,0)="Yes","K"," ")</f>
        <v xml:space="preserve"> </v>
      </c>
      <c r="G1667" s="20" t="str">
        <f>IF(VLOOKUP(C1667,'Current OBD'!$B$6:$AL$2097,25,0)="Yes","1"," ")</f>
        <v xml:space="preserve"> </v>
      </c>
      <c r="H1667" s="20" t="str">
        <f>IF(VLOOKUP(C1667,'Current OBD'!$B$6:$AL$2097,26,0)="Yes","2"," ")</f>
        <v xml:space="preserve"> </v>
      </c>
      <c r="I1667" s="20" t="str">
        <f>IF(VLOOKUP(C1667,'Current OBD'!$B$6:$AL$2097,27,0)="Yes","3"," ")</f>
        <v xml:space="preserve"> </v>
      </c>
      <c r="J1667" s="20" t="str">
        <f>IF(VLOOKUP(C1667,'Current OBD'!$B$6:$AL$2097,28,0)="Yes","4"," ")</f>
        <v xml:space="preserve"> </v>
      </c>
      <c r="K1667" s="20" t="str">
        <f>IF(VLOOKUP(C1667,'Current OBD'!$B$6:$AL$2097,29,0)="Yes","5"," ")</f>
        <v xml:space="preserve"> </v>
      </c>
      <c r="L1667" s="20" t="str">
        <f>IF(VLOOKUP(C1667,'Current OBD'!$B$6:$AL$2097,30,0)="Yes","6"," ")</f>
        <v>6</v>
      </c>
      <c r="M1667" s="20" t="str">
        <f>IF(VLOOKUP(C1667,'Current OBD'!$B$6:$AL$2097,31,0)="Yes","7"," ")</f>
        <v>7</v>
      </c>
      <c r="N1667" s="20" t="str">
        <f>IF(VLOOKUP(C1667,'Current OBD'!$B$6:$AL$2097,32,0)="Yes","8"," ")</f>
        <v>8</v>
      </c>
      <c r="O1667" s="20" t="str">
        <f>IF(VLOOKUP(C1667,'Current OBD'!$B$6:$AL$2097,33,0)="Yes","9"," ")</f>
        <v xml:space="preserve"> </v>
      </c>
      <c r="P1667" s="20" t="str">
        <f>IF(VLOOKUP(C1667,'Current OBD'!$B$6:$AL$2097,34,0)="Yes","10"," ")</f>
        <v xml:space="preserve"> </v>
      </c>
      <c r="Q1667" s="20" t="str">
        <f>IF(VLOOKUP(C1667,'Current OBD'!$B$6:$AL$2097,35,0)="Yes","11"," ")</f>
        <v xml:space="preserve"> </v>
      </c>
      <c r="R1667" s="20" t="str">
        <f>IF(VLOOKUP(C1667,'Current OBD'!$B$6:$AL$2097,36,0)="Yes","12"," ")</f>
        <v xml:space="preserve"> </v>
      </c>
      <c r="S1667" s="44">
        <v>489</v>
      </c>
      <c r="T1667" s="44">
        <v>0</v>
      </c>
      <c r="U1667" s="44">
        <v>599</v>
      </c>
      <c r="V1667" s="12">
        <f t="shared" si="156"/>
        <v>0.81636060100166941</v>
      </c>
      <c r="W1667" s="12">
        <f t="shared" si="157"/>
        <v>0</v>
      </c>
      <c r="X1667" s="12">
        <f t="shared" si="158"/>
        <v>0.81636060100166941</v>
      </c>
    </row>
    <row r="1668" spans="1:24">
      <c r="A1668" s="17" t="str">
        <f>VLOOKUP(C1668,'Current OBD'!$B$6:$K$2098,4,0)</f>
        <v>Skagit</v>
      </c>
      <c r="B1668" s="17" t="str">
        <f>VLOOKUP(C1668,'Current OBD'!$B$6:$K$2098,3,0)</f>
        <v>29-320</v>
      </c>
      <c r="C1668" s="18">
        <v>660549</v>
      </c>
      <c r="D1668" s="8" t="s">
        <v>2858</v>
      </c>
      <c r="E1668" s="20" t="str">
        <f>IF(VLOOKUP(C1668,'Current OBD'!$B$6:$AL$2097,23,0)="Yes","PK"," ")</f>
        <v xml:space="preserve"> </v>
      </c>
      <c r="F1668" s="20" t="str">
        <f>IF(VLOOKUP(C1668,'Current OBD'!$B$6:$AL$2097,24,0)="Yes","K"," ")</f>
        <v xml:space="preserve"> </v>
      </c>
      <c r="G1668" s="20" t="str">
        <f>IF(VLOOKUP(C1668,'Current OBD'!$B$6:$AL$2097,25,0)="Yes","1"," ")</f>
        <v xml:space="preserve"> </v>
      </c>
      <c r="H1668" s="20" t="str">
        <f>IF(VLOOKUP(C1668,'Current OBD'!$B$6:$AL$2097,26,0)="Yes","2"," ")</f>
        <v xml:space="preserve"> </v>
      </c>
      <c r="I1668" s="20" t="str">
        <f>IF(VLOOKUP(C1668,'Current OBD'!$B$6:$AL$2097,27,0)="Yes","3"," ")</f>
        <v xml:space="preserve"> </v>
      </c>
      <c r="J1668" s="20" t="str">
        <f>IF(VLOOKUP(C1668,'Current OBD'!$B$6:$AL$2097,28,0)="Yes","4"," ")</f>
        <v xml:space="preserve"> </v>
      </c>
      <c r="K1668" s="20" t="str">
        <f>IF(VLOOKUP(C1668,'Current OBD'!$B$6:$AL$2097,29,0)="Yes","5"," ")</f>
        <v xml:space="preserve"> </v>
      </c>
      <c r="L1668" s="20" t="str">
        <f>IF(VLOOKUP(C1668,'Current OBD'!$B$6:$AL$2097,30,0)="Yes","6"," ")</f>
        <v xml:space="preserve"> </v>
      </c>
      <c r="M1668" s="20" t="str">
        <f>IF(VLOOKUP(C1668,'Current OBD'!$B$6:$AL$2097,31,0)="Yes","7"," ")</f>
        <v xml:space="preserve"> </v>
      </c>
      <c r="N1668" s="20" t="str">
        <f>IF(VLOOKUP(C1668,'Current OBD'!$B$6:$AL$2097,32,0)="Yes","8"," ")</f>
        <v xml:space="preserve"> </v>
      </c>
      <c r="O1668" s="20" t="str">
        <f>IF(VLOOKUP(C1668,'Current OBD'!$B$6:$AL$2097,33,0)="Yes","9"," ")</f>
        <v>9</v>
      </c>
      <c r="P1668" s="20" t="str">
        <f>IF(VLOOKUP(C1668,'Current OBD'!$B$6:$AL$2097,34,0)="Yes","10"," ")</f>
        <v>10</v>
      </c>
      <c r="Q1668" s="20" t="str">
        <f>IF(VLOOKUP(C1668,'Current OBD'!$B$6:$AL$2097,35,0)="Yes","11"," ")</f>
        <v>11</v>
      </c>
      <c r="R1668" s="20" t="str">
        <f>IF(VLOOKUP(C1668,'Current OBD'!$B$6:$AL$2097,36,0)="Yes","12"," ")</f>
        <v>12</v>
      </c>
      <c r="S1668" s="44">
        <v>1535</v>
      </c>
      <c r="T1668" s="44">
        <v>0</v>
      </c>
      <c r="U1668" s="44">
        <v>2005</v>
      </c>
      <c r="V1668" s="12">
        <f t="shared" si="156"/>
        <v>0.76558603491271815</v>
      </c>
      <c r="W1668" s="12">
        <f t="shared" si="157"/>
        <v>0</v>
      </c>
      <c r="X1668" s="12">
        <f t="shared" si="158"/>
        <v>0.76558603491271815</v>
      </c>
    </row>
    <row r="1669" spans="1:24">
      <c r="A1669" s="17" t="str">
        <f>VLOOKUP(C1669,'Current OBD'!$B$6:$K$2098,4,0)</f>
        <v>Skagit</v>
      </c>
      <c r="B1669" s="17" t="str">
        <f>VLOOKUP(C1669,'Current OBD'!$B$6:$K$2098,3,0)</f>
        <v>29-320</v>
      </c>
      <c r="C1669" s="18">
        <v>665903</v>
      </c>
      <c r="D1669" s="8" t="s">
        <v>202</v>
      </c>
      <c r="E1669" s="20" t="str">
        <f>IF(VLOOKUP(C1669,'Current OBD'!$B$6:$AL$2097,23,0)="Yes","PK"," ")</f>
        <v xml:space="preserve"> </v>
      </c>
      <c r="F1669" s="20" t="str">
        <f>IF(VLOOKUP(C1669,'Current OBD'!$B$6:$AL$2097,24,0)="Yes","K"," ")</f>
        <v>K</v>
      </c>
      <c r="G1669" s="20" t="str">
        <f>IF(VLOOKUP(C1669,'Current OBD'!$B$6:$AL$2097,25,0)="Yes","1"," ")</f>
        <v>1</v>
      </c>
      <c r="H1669" s="20" t="str">
        <f>IF(VLOOKUP(C1669,'Current OBD'!$B$6:$AL$2097,26,0)="Yes","2"," ")</f>
        <v>2</v>
      </c>
      <c r="I1669" s="20" t="str">
        <f>IF(VLOOKUP(C1669,'Current OBD'!$B$6:$AL$2097,27,0)="Yes","3"," ")</f>
        <v>3</v>
      </c>
      <c r="J1669" s="20" t="str">
        <f>IF(VLOOKUP(C1669,'Current OBD'!$B$6:$AL$2097,28,0)="Yes","4"," ")</f>
        <v>4</v>
      </c>
      <c r="K1669" s="20" t="str">
        <f>IF(VLOOKUP(C1669,'Current OBD'!$B$6:$AL$2097,29,0)="Yes","5"," ")</f>
        <v>5</v>
      </c>
      <c r="L1669" s="20" t="str">
        <f>IF(VLOOKUP(C1669,'Current OBD'!$B$6:$AL$2097,30,0)="Yes","6"," ")</f>
        <v xml:space="preserve"> </v>
      </c>
      <c r="M1669" s="20" t="str">
        <f>IF(VLOOKUP(C1669,'Current OBD'!$B$6:$AL$2097,31,0)="Yes","7"," ")</f>
        <v xml:space="preserve"> </v>
      </c>
      <c r="N1669" s="20" t="str">
        <f>IF(VLOOKUP(C1669,'Current OBD'!$B$6:$AL$2097,32,0)="Yes","8"," ")</f>
        <v xml:space="preserve"> </v>
      </c>
      <c r="O1669" s="20" t="str">
        <f>IF(VLOOKUP(C1669,'Current OBD'!$B$6:$AL$2097,33,0)="Yes","9"," ")</f>
        <v xml:space="preserve"> </v>
      </c>
      <c r="P1669" s="20" t="str">
        <f>IF(VLOOKUP(C1669,'Current OBD'!$B$6:$AL$2097,34,0)="Yes","10"," ")</f>
        <v xml:space="preserve"> </v>
      </c>
      <c r="Q1669" s="20" t="str">
        <f>IF(VLOOKUP(C1669,'Current OBD'!$B$6:$AL$2097,35,0)="Yes","11"," ")</f>
        <v xml:space="preserve"> </v>
      </c>
      <c r="R1669" s="20" t="str">
        <f>IF(VLOOKUP(C1669,'Current OBD'!$B$6:$AL$2097,36,0)="Yes","12"," ")</f>
        <v xml:space="preserve"> </v>
      </c>
      <c r="S1669" s="44">
        <v>330</v>
      </c>
      <c r="T1669" s="44">
        <v>0</v>
      </c>
      <c r="U1669" s="44">
        <v>330</v>
      </c>
      <c r="V1669" s="12">
        <f t="shared" si="156"/>
        <v>1</v>
      </c>
      <c r="W1669" s="12">
        <f t="shared" si="157"/>
        <v>0</v>
      </c>
      <c r="X1669" s="12">
        <f t="shared" si="158"/>
        <v>1</v>
      </c>
    </row>
    <row r="1670" spans="1:24">
      <c r="A1670" s="26" t="s">
        <v>2711</v>
      </c>
      <c r="B1670" s="26" t="s">
        <v>4346</v>
      </c>
      <c r="C1670" s="10">
        <v>159567</v>
      </c>
      <c r="D1670" s="13" t="s">
        <v>4345</v>
      </c>
      <c r="E1670" s="19"/>
      <c r="F1670" s="19"/>
      <c r="G1670" s="19"/>
      <c r="H1670" s="19"/>
      <c r="I1670" s="19"/>
      <c r="J1670" s="19"/>
      <c r="K1670" s="19"/>
      <c r="L1670" s="19"/>
      <c r="M1670" s="19"/>
      <c r="N1670" s="19"/>
      <c r="O1670" s="19"/>
      <c r="P1670" s="19"/>
      <c r="Q1670" s="19"/>
      <c r="R1670" s="19"/>
      <c r="S1670" s="43">
        <v>24</v>
      </c>
      <c r="T1670" s="43">
        <v>3</v>
      </c>
      <c r="U1670" s="43">
        <v>83</v>
      </c>
      <c r="V1670" s="14"/>
      <c r="W1670" s="14"/>
      <c r="X1670" s="14">
        <f t="shared" si="158"/>
        <v>0.3253012048192771</v>
      </c>
    </row>
    <row r="1671" spans="1:24">
      <c r="A1671" s="17" t="str">
        <f>VLOOKUP(C1671,'Current OBD'!$B$6:$K$2098,4,0)</f>
        <v>Skamania</v>
      </c>
      <c r="B1671" s="17" t="str">
        <f>VLOOKUP(C1671,'Current OBD'!$B$6:$K$2098,3,0)</f>
        <v>30-002</v>
      </c>
      <c r="C1671" s="18">
        <v>660725</v>
      </c>
      <c r="D1671" s="8" t="s">
        <v>4347</v>
      </c>
      <c r="E1671" s="20" t="str">
        <f>IF(VLOOKUP(C1671,'Current OBD'!$B$6:$AL$2097,23,0)="Yes","PK"," ")</f>
        <v>PK</v>
      </c>
      <c r="F1671" s="20" t="str">
        <f>IF(VLOOKUP(C1671,'Current OBD'!$B$6:$AL$2097,24,0)="Yes","K"," ")</f>
        <v>K</v>
      </c>
      <c r="G1671" s="20" t="str">
        <f>IF(VLOOKUP(C1671,'Current OBD'!$B$6:$AL$2097,25,0)="Yes","1"," ")</f>
        <v>1</v>
      </c>
      <c r="H1671" s="20" t="str">
        <f>IF(VLOOKUP(C1671,'Current OBD'!$B$6:$AL$2097,26,0)="Yes","2"," ")</f>
        <v>2</v>
      </c>
      <c r="I1671" s="20" t="str">
        <f>IF(VLOOKUP(C1671,'Current OBD'!$B$6:$AL$2097,27,0)="Yes","3"," ")</f>
        <v>3</v>
      </c>
      <c r="J1671" s="20" t="str">
        <f>IF(VLOOKUP(C1671,'Current OBD'!$B$6:$AL$2097,28,0)="Yes","4"," ")</f>
        <v>4</v>
      </c>
      <c r="K1671" s="20" t="str">
        <f>IF(VLOOKUP(C1671,'Current OBD'!$B$6:$AL$2097,29,0)="Yes","5"," ")</f>
        <v>5</v>
      </c>
      <c r="L1671" s="20" t="str">
        <f>IF(VLOOKUP(C1671,'Current OBD'!$B$6:$AL$2097,30,0)="Yes","6"," ")</f>
        <v>6</v>
      </c>
      <c r="M1671" s="20" t="str">
        <f>IF(VLOOKUP(C1671,'Current OBD'!$B$6:$AL$2097,31,0)="Yes","7"," ")</f>
        <v>7</v>
      </c>
      <c r="N1671" s="20" t="str">
        <f>IF(VLOOKUP(C1671,'Current OBD'!$B$6:$AL$2097,32,0)="Yes","8"," ")</f>
        <v>8</v>
      </c>
      <c r="O1671" s="20" t="str">
        <f>IF(VLOOKUP(C1671,'Current OBD'!$B$6:$AL$2097,33,0)="Yes","9"," ")</f>
        <v xml:space="preserve"> </v>
      </c>
      <c r="P1671" s="20" t="str">
        <f>IF(VLOOKUP(C1671,'Current OBD'!$B$6:$AL$2097,34,0)="Yes","10"," ")</f>
        <v xml:space="preserve"> </v>
      </c>
      <c r="Q1671" s="20" t="str">
        <f>IF(VLOOKUP(C1671,'Current OBD'!$B$6:$AL$2097,35,0)="Yes","11"," ")</f>
        <v xml:space="preserve"> </v>
      </c>
      <c r="R1671" s="20" t="str">
        <f>IF(VLOOKUP(C1671,'Current OBD'!$B$6:$AL$2097,36,0)="Yes","12"," ")</f>
        <v xml:space="preserve"> </v>
      </c>
      <c r="S1671" s="44">
        <v>24</v>
      </c>
      <c r="T1671" s="44">
        <v>3</v>
      </c>
      <c r="U1671" s="44">
        <v>83</v>
      </c>
      <c r="V1671" s="12">
        <f>S1671/U1671</f>
        <v>0.28915662650602408</v>
      </c>
      <c r="W1671" s="12">
        <f>T1671/U1671</f>
        <v>3.614457831325301E-2</v>
      </c>
      <c r="X1671" s="12">
        <f t="shared" si="158"/>
        <v>0.3253012048192771</v>
      </c>
    </row>
    <row r="1672" spans="1:24">
      <c r="A1672" s="26" t="s">
        <v>2711</v>
      </c>
      <c r="B1672" s="26" t="s">
        <v>2838</v>
      </c>
      <c r="C1672" s="10">
        <v>159862</v>
      </c>
      <c r="D1672" s="13" t="s">
        <v>2837</v>
      </c>
      <c r="E1672" s="19"/>
      <c r="F1672" s="19"/>
      <c r="G1672" s="19"/>
      <c r="H1672" s="19"/>
      <c r="I1672" s="19"/>
      <c r="J1672" s="19"/>
      <c r="K1672" s="19"/>
      <c r="L1672" s="19"/>
      <c r="M1672" s="19"/>
      <c r="N1672" s="19"/>
      <c r="O1672" s="19"/>
      <c r="P1672" s="19"/>
      <c r="Q1672" s="19"/>
      <c r="R1672" s="19"/>
      <c r="S1672" s="43">
        <v>0</v>
      </c>
      <c r="T1672" s="43">
        <v>0</v>
      </c>
      <c r="U1672" s="43">
        <v>68</v>
      </c>
      <c r="V1672" s="14"/>
      <c r="W1672" s="14"/>
      <c r="X1672" s="14">
        <f t="shared" si="158"/>
        <v>0</v>
      </c>
    </row>
    <row r="1673" spans="1:24">
      <c r="A1673" s="17" t="str">
        <f>VLOOKUP(C1673,'Current OBD'!$B$6:$K$2098,4,0)</f>
        <v>Skamania</v>
      </c>
      <c r="B1673" s="17" t="str">
        <f>VLOOKUP(C1673,'Current OBD'!$B$6:$K$2098,3,0)</f>
        <v>30-029</v>
      </c>
      <c r="C1673" s="18">
        <v>660733</v>
      </c>
      <c r="D1673" s="8" t="s">
        <v>2839</v>
      </c>
      <c r="E1673" s="20" t="str">
        <f>IF(VLOOKUP(C1673,'Current OBD'!$B$6:$AL$2097,23,0)="Yes","PK"," ")</f>
        <v xml:space="preserve"> </v>
      </c>
      <c r="F1673" s="20" t="str">
        <f>IF(VLOOKUP(C1673,'Current OBD'!$B$6:$AL$2097,24,0)="Yes","K"," ")</f>
        <v>K</v>
      </c>
      <c r="G1673" s="20" t="str">
        <f>IF(VLOOKUP(C1673,'Current OBD'!$B$6:$AL$2097,25,0)="Yes","1"," ")</f>
        <v>1</v>
      </c>
      <c r="H1673" s="20" t="str">
        <f>IF(VLOOKUP(C1673,'Current OBD'!$B$6:$AL$2097,26,0)="Yes","2"," ")</f>
        <v>2</v>
      </c>
      <c r="I1673" s="20" t="str">
        <f>IF(VLOOKUP(C1673,'Current OBD'!$B$6:$AL$2097,27,0)="Yes","3"," ")</f>
        <v>3</v>
      </c>
      <c r="J1673" s="20" t="str">
        <f>IF(VLOOKUP(C1673,'Current OBD'!$B$6:$AL$2097,28,0)="Yes","4"," ")</f>
        <v>4</v>
      </c>
      <c r="K1673" s="20" t="str">
        <f>IF(VLOOKUP(C1673,'Current OBD'!$B$6:$AL$2097,29,0)="Yes","5"," ")</f>
        <v>5</v>
      </c>
      <c r="L1673" s="20" t="str">
        <f>IF(VLOOKUP(C1673,'Current OBD'!$B$6:$AL$2097,30,0)="Yes","6"," ")</f>
        <v>6</v>
      </c>
      <c r="M1673" s="20" t="str">
        <f>IF(VLOOKUP(C1673,'Current OBD'!$B$6:$AL$2097,31,0)="Yes","7"," ")</f>
        <v>7</v>
      </c>
      <c r="N1673" s="20" t="str">
        <f>IF(VLOOKUP(C1673,'Current OBD'!$B$6:$AL$2097,32,0)="Yes","8"," ")</f>
        <v>8</v>
      </c>
      <c r="O1673" s="20" t="str">
        <f>IF(VLOOKUP(C1673,'Current OBD'!$B$6:$AL$2097,33,0)="Yes","9"," ")</f>
        <v xml:space="preserve"> </v>
      </c>
      <c r="P1673" s="20" t="str">
        <f>IF(VLOOKUP(C1673,'Current OBD'!$B$6:$AL$2097,34,0)="Yes","10"," ")</f>
        <v xml:space="preserve"> </v>
      </c>
      <c r="Q1673" s="20" t="str">
        <f>IF(VLOOKUP(C1673,'Current OBD'!$B$6:$AL$2097,35,0)="Yes","11"," ")</f>
        <v xml:space="preserve"> </v>
      </c>
      <c r="R1673" s="20" t="str">
        <f>IF(VLOOKUP(C1673,'Current OBD'!$B$6:$AL$2097,36,0)="Yes","12"," ")</f>
        <v xml:space="preserve"> </v>
      </c>
      <c r="S1673" s="44">
        <v>0</v>
      </c>
      <c r="T1673" s="44">
        <v>0</v>
      </c>
      <c r="U1673" s="44">
        <v>68</v>
      </c>
      <c r="V1673" s="12">
        <f>S1673/U1673</f>
        <v>0</v>
      </c>
      <c r="W1673" s="12">
        <f>T1673/U1673</f>
        <v>0</v>
      </c>
      <c r="X1673" s="12">
        <f t="shared" si="158"/>
        <v>0</v>
      </c>
    </row>
    <row r="1674" spans="1:24">
      <c r="A1674" s="26" t="s">
        <v>2711</v>
      </c>
      <c r="B1674" s="26" t="s">
        <v>2710</v>
      </c>
      <c r="C1674" s="10">
        <v>159539</v>
      </c>
      <c r="D1674" s="13" t="s">
        <v>2709</v>
      </c>
      <c r="E1674" s="19"/>
      <c r="F1674" s="19"/>
      <c r="G1674" s="19"/>
      <c r="H1674" s="19"/>
      <c r="I1674" s="19"/>
      <c r="J1674" s="19"/>
      <c r="K1674" s="19"/>
      <c r="L1674" s="19"/>
      <c r="M1674" s="19"/>
      <c r="N1674" s="19"/>
      <c r="O1674" s="19"/>
      <c r="P1674" s="19"/>
      <c r="Q1674" s="19"/>
      <c r="R1674" s="19"/>
      <c r="S1674" s="43">
        <v>14</v>
      </c>
      <c r="T1674" s="43">
        <v>5</v>
      </c>
      <c r="U1674" s="43">
        <v>69</v>
      </c>
      <c r="V1674" s="14"/>
      <c r="W1674" s="14"/>
      <c r="X1674" s="14">
        <f t="shared" si="158"/>
        <v>0.27536231884057971</v>
      </c>
    </row>
    <row r="1675" spans="1:24">
      <c r="A1675" s="17" t="str">
        <f>VLOOKUP(C1675,'Current OBD'!$B$6:$K$2098,4,0)</f>
        <v>Skamania</v>
      </c>
      <c r="B1675" s="17" t="str">
        <f>VLOOKUP(C1675,'Current OBD'!$B$6:$K$2098,3,0)</f>
        <v>30-031</v>
      </c>
      <c r="C1675" s="18">
        <v>660724</v>
      </c>
      <c r="D1675" s="8" t="s">
        <v>2712</v>
      </c>
      <c r="E1675" s="20" t="str">
        <f>IF(VLOOKUP(C1675,'Current OBD'!$B$6:$AL$2097,23,0)="Yes","PK"," ")</f>
        <v xml:space="preserve"> </v>
      </c>
      <c r="F1675" s="20" t="str">
        <f>IF(VLOOKUP(C1675,'Current OBD'!$B$6:$AL$2097,24,0)="Yes","K"," ")</f>
        <v>K</v>
      </c>
      <c r="G1675" s="20" t="str">
        <f>IF(VLOOKUP(C1675,'Current OBD'!$B$6:$AL$2097,25,0)="Yes","1"," ")</f>
        <v>1</v>
      </c>
      <c r="H1675" s="20" t="str">
        <f>IF(VLOOKUP(C1675,'Current OBD'!$B$6:$AL$2097,26,0)="Yes","2"," ")</f>
        <v>2</v>
      </c>
      <c r="I1675" s="20" t="str">
        <f>IF(VLOOKUP(C1675,'Current OBD'!$B$6:$AL$2097,27,0)="Yes","3"," ")</f>
        <v>3</v>
      </c>
      <c r="J1675" s="20" t="str">
        <f>IF(VLOOKUP(C1675,'Current OBD'!$B$6:$AL$2097,28,0)="Yes","4"," ")</f>
        <v>4</v>
      </c>
      <c r="K1675" s="20" t="str">
        <f>IF(VLOOKUP(C1675,'Current OBD'!$B$6:$AL$2097,29,0)="Yes","5"," ")</f>
        <v>5</v>
      </c>
      <c r="L1675" s="20" t="str">
        <f>IF(VLOOKUP(C1675,'Current OBD'!$B$6:$AL$2097,30,0)="Yes","6"," ")</f>
        <v>6</v>
      </c>
      <c r="M1675" s="20" t="str">
        <f>IF(VLOOKUP(C1675,'Current OBD'!$B$6:$AL$2097,31,0)="Yes","7"," ")</f>
        <v>7</v>
      </c>
      <c r="N1675" s="20" t="str">
        <f>IF(VLOOKUP(C1675,'Current OBD'!$B$6:$AL$2097,32,0)="Yes","8"," ")</f>
        <v>8</v>
      </c>
      <c r="O1675" s="20" t="str">
        <f>IF(VLOOKUP(C1675,'Current OBD'!$B$6:$AL$2097,33,0)="Yes","9"," ")</f>
        <v xml:space="preserve"> </v>
      </c>
      <c r="P1675" s="20" t="str">
        <f>IF(VLOOKUP(C1675,'Current OBD'!$B$6:$AL$2097,34,0)="Yes","10"," ")</f>
        <v xml:space="preserve"> </v>
      </c>
      <c r="Q1675" s="20" t="str">
        <f>IF(VLOOKUP(C1675,'Current OBD'!$B$6:$AL$2097,35,0)="Yes","11"," ")</f>
        <v xml:space="preserve"> </v>
      </c>
      <c r="R1675" s="20" t="str">
        <f>IF(VLOOKUP(C1675,'Current OBD'!$B$6:$AL$2097,36,0)="Yes","12"," ")</f>
        <v xml:space="preserve"> </v>
      </c>
      <c r="S1675" s="44">
        <v>10</v>
      </c>
      <c r="T1675" s="44">
        <v>3</v>
      </c>
      <c r="U1675" s="44">
        <v>46</v>
      </c>
      <c r="V1675" s="12">
        <f>S1675/U1675</f>
        <v>0.21739130434782608</v>
      </c>
      <c r="W1675" s="12">
        <f>T1675/U1675</f>
        <v>6.5217391304347824E-2</v>
      </c>
      <c r="X1675" s="12">
        <f t="shared" si="158"/>
        <v>0.28260869565217389</v>
      </c>
    </row>
    <row r="1676" spans="1:24">
      <c r="A1676" s="17" t="str">
        <f>VLOOKUP(C1676,'Current OBD'!$B$6:$K$2098,4,0)</f>
        <v>Skamania</v>
      </c>
      <c r="B1676" s="17" t="str">
        <f>VLOOKUP(C1676,'Current OBD'!$B$6:$K$2098,3,0)</f>
        <v>30-031</v>
      </c>
      <c r="C1676" s="18">
        <v>684987</v>
      </c>
      <c r="D1676" s="8" t="s">
        <v>2716</v>
      </c>
      <c r="E1676" s="20" t="str">
        <f>IF(VLOOKUP(C1676,'Current OBD'!$B$6:$AL$2097,23,0)="Yes","PK"," ")</f>
        <v xml:space="preserve"> </v>
      </c>
      <c r="F1676" s="20" t="str">
        <f>IF(VLOOKUP(C1676,'Current OBD'!$B$6:$AL$2097,24,0)="Yes","K"," ")</f>
        <v xml:space="preserve"> </v>
      </c>
      <c r="G1676" s="20" t="str">
        <f>IF(VLOOKUP(C1676,'Current OBD'!$B$6:$AL$2097,25,0)="Yes","1"," ")</f>
        <v xml:space="preserve"> </v>
      </c>
      <c r="H1676" s="20" t="str">
        <f>IF(VLOOKUP(C1676,'Current OBD'!$B$6:$AL$2097,26,0)="Yes","2"," ")</f>
        <v xml:space="preserve"> </v>
      </c>
      <c r="I1676" s="20" t="str">
        <f>IF(VLOOKUP(C1676,'Current OBD'!$B$6:$AL$2097,27,0)="Yes","3"," ")</f>
        <v xml:space="preserve"> </v>
      </c>
      <c r="J1676" s="20" t="str">
        <f>IF(VLOOKUP(C1676,'Current OBD'!$B$6:$AL$2097,28,0)="Yes","4"," ")</f>
        <v xml:space="preserve"> </v>
      </c>
      <c r="K1676" s="20" t="str">
        <f>IF(VLOOKUP(C1676,'Current OBD'!$B$6:$AL$2097,29,0)="Yes","5"," ")</f>
        <v xml:space="preserve"> </v>
      </c>
      <c r="L1676" s="20" t="str">
        <f>IF(VLOOKUP(C1676,'Current OBD'!$B$6:$AL$2097,30,0)="Yes","6"," ")</f>
        <v xml:space="preserve"> </v>
      </c>
      <c r="M1676" s="20" t="str">
        <f>IF(VLOOKUP(C1676,'Current OBD'!$B$6:$AL$2097,31,0)="Yes","7"," ")</f>
        <v xml:space="preserve"> </v>
      </c>
      <c r="N1676" s="20" t="str">
        <f>IF(VLOOKUP(C1676,'Current OBD'!$B$6:$AL$2097,32,0)="Yes","8"," ")</f>
        <v xml:space="preserve"> </v>
      </c>
      <c r="O1676" s="20" t="str">
        <f>IF(VLOOKUP(C1676,'Current OBD'!$B$6:$AL$2097,33,0)="Yes","9"," ")</f>
        <v>9</v>
      </c>
      <c r="P1676" s="20" t="str">
        <f>IF(VLOOKUP(C1676,'Current OBD'!$B$6:$AL$2097,34,0)="Yes","10"," ")</f>
        <v>10</v>
      </c>
      <c r="Q1676" s="20" t="str">
        <f>IF(VLOOKUP(C1676,'Current OBD'!$B$6:$AL$2097,35,0)="Yes","11"," ")</f>
        <v>11</v>
      </c>
      <c r="R1676" s="20" t="str">
        <f>IF(VLOOKUP(C1676,'Current OBD'!$B$6:$AL$2097,36,0)="Yes","12"," ")</f>
        <v>12</v>
      </c>
      <c r="S1676" s="44">
        <v>4</v>
      </c>
      <c r="T1676" s="44">
        <v>2</v>
      </c>
      <c r="U1676" s="44">
        <v>23</v>
      </c>
      <c r="V1676" s="12">
        <f>S1676/U1676</f>
        <v>0.17391304347826086</v>
      </c>
      <c r="W1676" s="12">
        <f>T1676/U1676</f>
        <v>8.6956521739130432E-2</v>
      </c>
      <c r="X1676" s="12">
        <f t="shared" si="158"/>
        <v>0.2608695652173913</v>
      </c>
    </row>
    <row r="1677" spans="1:24">
      <c r="A1677" s="26" t="s">
        <v>2711</v>
      </c>
      <c r="B1677" s="26" t="s">
        <v>4680</v>
      </c>
      <c r="C1677" s="10">
        <v>159354</v>
      </c>
      <c r="D1677" s="13" t="s">
        <v>4679</v>
      </c>
      <c r="E1677" s="19"/>
      <c r="F1677" s="19"/>
      <c r="G1677" s="19"/>
      <c r="H1677" s="19"/>
      <c r="I1677" s="19"/>
      <c r="J1677" s="19"/>
      <c r="K1677" s="19"/>
      <c r="L1677" s="19"/>
      <c r="M1677" s="19"/>
      <c r="N1677" s="19"/>
      <c r="O1677" s="19"/>
      <c r="P1677" s="19"/>
      <c r="Q1677" s="19"/>
      <c r="R1677" s="19"/>
      <c r="S1677" s="43">
        <v>514</v>
      </c>
      <c r="T1677" s="43">
        <v>28</v>
      </c>
      <c r="U1677" s="43">
        <v>901</v>
      </c>
      <c r="V1677" s="14"/>
      <c r="W1677" s="14"/>
      <c r="X1677" s="14">
        <f t="shared" si="158"/>
        <v>0.60155382907880128</v>
      </c>
    </row>
    <row r="1678" spans="1:24">
      <c r="A1678" s="17" t="str">
        <f>VLOOKUP(C1678,'Current OBD'!$B$6:$K$2098,4,0)</f>
        <v>Skamania</v>
      </c>
      <c r="B1678" s="17" t="str">
        <f>VLOOKUP(C1678,'Current OBD'!$B$6:$K$2098,3,0)</f>
        <v>30-303</v>
      </c>
      <c r="C1678" s="18">
        <v>660738</v>
      </c>
      <c r="D1678" s="8" t="s">
        <v>4681</v>
      </c>
      <c r="E1678" s="20" t="str">
        <f>IF(VLOOKUP(C1678,'Current OBD'!$B$6:$AL$2097,23,0)="Yes","PK"," ")</f>
        <v xml:space="preserve"> </v>
      </c>
      <c r="F1678" s="20" t="str">
        <f>IF(VLOOKUP(C1678,'Current OBD'!$B$6:$AL$2097,24,0)="Yes","K"," ")</f>
        <v xml:space="preserve"> </v>
      </c>
      <c r="G1678" s="20" t="str">
        <f>IF(VLOOKUP(C1678,'Current OBD'!$B$6:$AL$2097,25,0)="Yes","1"," ")</f>
        <v xml:space="preserve"> </v>
      </c>
      <c r="H1678" s="20" t="str">
        <f>IF(VLOOKUP(C1678,'Current OBD'!$B$6:$AL$2097,26,0)="Yes","2"," ")</f>
        <v xml:space="preserve"> </v>
      </c>
      <c r="I1678" s="20" t="str">
        <f>IF(VLOOKUP(C1678,'Current OBD'!$B$6:$AL$2097,27,0)="Yes","3"," ")</f>
        <v>3</v>
      </c>
      <c r="J1678" s="20" t="str">
        <f>IF(VLOOKUP(C1678,'Current OBD'!$B$6:$AL$2097,28,0)="Yes","4"," ")</f>
        <v>4</v>
      </c>
      <c r="K1678" s="20" t="str">
        <f>IF(VLOOKUP(C1678,'Current OBD'!$B$6:$AL$2097,29,0)="Yes","5"," ")</f>
        <v>5</v>
      </c>
      <c r="L1678" s="20" t="str">
        <f>IF(VLOOKUP(C1678,'Current OBD'!$B$6:$AL$2097,30,0)="Yes","6"," ")</f>
        <v xml:space="preserve"> </v>
      </c>
      <c r="M1678" s="20" t="str">
        <f>IF(VLOOKUP(C1678,'Current OBD'!$B$6:$AL$2097,31,0)="Yes","7"," ")</f>
        <v xml:space="preserve"> </v>
      </c>
      <c r="N1678" s="20" t="str">
        <f>IF(VLOOKUP(C1678,'Current OBD'!$B$6:$AL$2097,32,0)="Yes","8"," ")</f>
        <v xml:space="preserve"> </v>
      </c>
      <c r="O1678" s="20" t="str">
        <f>IF(VLOOKUP(C1678,'Current OBD'!$B$6:$AL$2097,33,0)="Yes","9"," ")</f>
        <v xml:space="preserve"> </v>
      </c>
      <c r="P1678" s="20" t="str">
        <f>IF(VLOOKUP(C1678,'Current OBD'!$B$6:$AL$2097,34,0)="Yes","10"," ")</f>
        <v xml:space="preserve"> </v>
      </c>
      <c r="Q1678" s="20" t="str">
        <f>IF(VLOOKUP(C1678,'Current OBD'!$B$6:$AL$2097,35,0)="Yes","11"," ")</f>
        <v xml:space="preserve"> </v>
      </c>
      <c r="R1678" s="20" t="str">
        <f>IF(VLOOKUP(C1678,'Current OBD'!$B$6:$AL$2097,36,0)="Yes","12"," ")</f>
        <v xml:space="preserve"> </v>
      </c>
      <c r="S1678" s="44">
        <v>134</v>
      </c>
      <c r="T1678" s="44">
        <v>0</v>
      </c>
      <c r="U1678" s="44">
        <v>215</v>
      </c>
      <c r="V1678" s="12">
        <f>S1678/U1678</f>
        <v>0.62325581395348839</v>
      </c>
      <c r="W1678" s="12">
        <f>T1678/U1678</f>
        <v>0</v>
      </c>
      <c r="X1678" s="12">
        <f t="shared" si="158"/>
        <v>0.62325581395348839</v>
      </c>
    </row>
    <row r="1679" spans="1:24">
      <c r="A1679" s="17" t="str">
        <f>VLOOKUP(C1679,'Current OBD'!$B$6:$K$2098,4,0)</f>
        <v>Skamania</v>
      </c>
      <c r="B1679" s="17" t="str">
        <f>VLOOKUP(C1679,'Current OBD'!$B$6:$K$2098,3,0)</f>
        <v>30-303</v>
      </c>
      <c r="C1679" s="18">
        <v>660739</v>
      </c>
      <c r="D1679" s="8" t="s">
        <v>4685</v>
      </c>
      <c r="E1679" s="20" t="str">
        <f>IF(VLOOKUP(C1679,'Current OBD'!$B$6:$AL$2097,23,0)="Yes","PK"," ")</f>
        <v>PK</v>
      </c>
      <c r="F1679" s="20" t="str">
        <f>IF(VLOOKUP(C1679,'Current OBD'!$B$6:$AL$2097,24,0)="Yes","K"," ")</f>
        <v>K</v>
      </c>
      <c r="G1679" s="20" t="str">
        <f>IF(VLOOKUP(C1679,'Current OBD'!$B$6:$AL$2097,25,0)="Yes","1"," ")</f>
        <v>1</v>
      </c>
      <c r="H1679" s="20" t="str">
        <f>IF(VLOOKUP(C1679,'Current OBD'!$B$6:$AL$2097,26,0)="Yes","2"," ")</f>
        <v>2</v>
      </c>
      <c r="I1679" s="20" t="str">
        <f>IF(VLOOKUP(C1679,'Current OBD'!$B$6:$AL$2097,27,0)="Yes","3"," ")</f>
        <v xml:space="preserve"> </v>
      </c>
      <c r="J1679" s="20" t="str">
        <f>IF(VLOOKUP(C1679,'Current OBD'!$B$6:$AL$2097,28,0)="Yes","4"," ")</f>
        <v xml:space="preserve"> </v>
      </c>
      <c r="K1679" s="20" t="str">
        <f>IF(VLOOKUP(C1679,'Current OBD'!$B$6:$AL$2097,29,0)="Yes","5"," ")</f>
        <v xml:space="preserve"> </v>
      </c>
      <c r="L1679" s="20" t="str">
        <f>IF(VLOOKUP(C1679,'Current OBD'!$B$6:$AL$2097,30,0)="Yes","6"," ")</f>
        <v xml:space="preserve"> </v>
      </c>
      <c r="M1679" s="20" t="str">
        <f>IF(VLOOKUP(C1679,'Current OBD'!$B$6:$AL$2097,31,0)="Yes","7"," ")</f>
        <v xml:space="preserve"> </v>
      </c>
      <c r="N1679" s="20" t="str">
        <f>IF(VLOOKUP(C1679,'Current OBD'!$B$6:$AL$2097,32,0)="Yes","8"," ")</f>
        <v xml:space="preserve"> </v>
      </c>
      <c r="O1679" s="20" t="str">
        <f>IF(VLOOKUP(C1679,'Current OBD'!$B$6:$AL$2097,33,0)="Yes","9"," ")</f>
        <v xml:space="preserve"> </v>
      </c>
      <c r="P1679" s="20" t="str">
        <f>IF(VLOOKUP(C1679,'Current OBD'!$B$6:$AL$2097,34,0)="Yes","10"," ")</f>
        <v xml:space="preserve"> </v>
      </c>
      <c r="Q1679" s="20" t="str">
        <f>IF(VLOOKUP(C1679,'Current OBD'!$B$6:$AL$2097,35,0)="Yes","11"," ")</f>
        <v xml:space="preserve"> </v>
      </c>
      <c r="R1679" s="20" t="str">
        <f>IF(VLOOKUP(C1679,'Current OBD'!$B$6:$AL$2097,36,0)="Yes","12"," ")</f>
        <v xml:space="preserve"> </v>
      </c>
      <c r="S1679" s="44">
        <v>138</v>
      </c>
      <c r="T1679" s="44">
        <v>0</v>
      </c>
      <c r="U1679" s="44">
        <v>190</v>
      </c>
      <c r="V1679" s="12">
        <f>S1679/U1679</f>
        <v>0.72631578947368425</v>
      </c>
      <c r="W1679" s="12">
        <f>T1679/U1679</f>
        <v>0</v>
      </c>
      <c r="X1679" s="12">
        <f t="shared" si="158"/>
        <v>0.72631578947368425</v>
      </c>
    </row>
    <row r="1680" spans="1:24">
      <c r="A1680" s="17" t="str">
        <f>VLOOKUP(C1680,'Current OBD'!$B$6:$K$2098,4,0)</f>
        <v>Skamania</v>
      </c>
      <c r="B1680" s="17" t="str">
        <f>VLOOKUP(C1680,'Current OBD'!$B$6:$K$2098,3,0)</f>
        <v>30-303</v>
      </c>
      <c r="C1680" s="18">
        <v>660736</v>
      </c>
      <c r="D1680" s="8" t="s">
        <v>4686</v>
      </c>
      <c r="E1680" s="20" t="str">
        <f>IF(VLOOKUP(C1680,'Current OBD'!$B$6:$AL$2097,23,0)="Yes","PK"," ")</f>
        <v xml:space="preserve"> </v>
      </c>
      <c r="F1680" s="20" t="str">
        <f>IF(VLOOKUP(C1680,'Current OBD'!$B$6:$AL$2097,24,0)="Yes","K"," ")</f>
        <v xml:space="preserve"> </v>
      </c>
      <c r="G1680" s="20" t="str">
        <f>IF(VLOOKUP(C1680,'Current OBD'!$B$6:$AL$2097,25,0)="Yes","1"," ")</f>
        <v xml:space="preserve"> </v>
      </c>
      <c r="H1680" s="20" t="str">
        <f>IF(VLOOKUP(C1680,'Current OBD'!$B$6:$AL$2097,26,0)="Yes","2"," ")</f>
        <v xml:space="preserve"> </v>
      </c>
      <c r="I1680" s="20" t="str">
        <f>IF(VLOOKUP(C1680,'Current OBD'!$B$6:$AL$2097,27,0)="Yes","3"," ")</f>
        <v xml:space="preserve"> </v>
      </c>
      <c r="J1680" s="20" t="str">
        <f>IF(VLOOKUP(C1680,'Current OBD'!$B$6:$AL$2097,28,0)="Yes","4"," ")</f>
        <v xml:space="preserve"> </v>
      </c>
      <c r="K1680" s="20" t="str">
        <f>IF(VLOOKUP(C1680,'Current OBD'!$B$6:$AL$2097,29,0)="Yes","5"," ")</f>
        <v xml:space="preserve"> </v>
      </c>
      <c r="L1680" s="20" t="str">
        <f>IF(VLOOKUP(C1680,'Current OBD'!$B$6:$AL$2097,30,0)="Yes","6"," ")</f>
        <v xml:space="preserve"> </v>
      </c>
      <c r="M1680" s="20" t="str">
        <f>IF(VLOOKUP(C1680,'Current OBD'!$B$6:$AL$2097,31,0)="Yes","7"," ")</f>
        <v xml:space="preserve"> </v>
      </c>
      <c r="N1680" s="20" t="str">
        <f>IF(VLOOKUP(C1680,'Current OBD'!$B$6:$AL$2097,32,0)="Yes","8"," ")</f>
        <v xml:space="preserve"> </v>
      </c>
      <c r="O1680" s="20" t="str">
        <f>IF(VLOOKUP(C1680,'Current OBD'!$B$6:$AL$2097,33,0)="Yes","9"," ")</f>
        <v>9</v>
      </c>
      <c r="P1680" s="20" t="str">
        <f>IF(VLOOKUP(C1680,'Current OBD'!$B$6:$AL$2097,34,0)="Yes","10"," ")</f>
        <v>10</v>
      </c>
      <c r="Q1680" s="20" t="str">
        <f>IF(VLOOKUP(C1680,'Current OBD'!$B$6:$AL$2097,35,0)="Yes","11"," ")</f>
        <v>11</v>
      </c>
      <c r="R1680" s="20" t="str">
        <f>IF(VLOOKUP(C1680,'Current OBD'!$B$6:$AL$2097,36,0)="Yes","12"," ")</f>
        <v>12</v>
      </c>
      <c r="S1680" s="44">
        <v>120</v>
      </c>
      <c r="T1680" s="44">
        <v>28</v>
      </c>
      <c r="U1680" s="44">
        <v>311</v>
      </c>
      <c r="V1680" s="12">
        <f>S1680/U1680</f>
        <v>0.38585209003215432</v>
      </c>
      <c r="W1680" s="12">
        <f>T1680/U1680</f>
        <v>9.0032154340836015E-2</v>
      </c>
      <c r="X1680" s="12">
        <f t="shared" si="158"/>
        <v>0.47588424437299037</v>
      </c>
    </row>
    <row r="1681" spans="1:24">
      <c r="A1681" s="17" t="str">
        <f>VLOOKUP(C1681,'Current OBD'!$B$6:$K$2098,4,0)</f>
        <v>Skamania</v>
      </c>
      <c r="B1681" s="17" t="str">
        <f>VLOOKUP(C1681,'Current OBD'!$B$6:$K$2098,3,0)</f>
        <v>30-303</v>
      </c>
      <c r="C1681" s="18">
        <v>663341</v>
      </c>
      <c r="D1681" s="8" t="s">
        <v>4687</v>
      </c>
      <c r="E1681" s="20" t="str">
        <f>IF(VLOOKUP(C1681,'Current OBD'!$B$6:$AL$2097,23,0)="Yes","PK"," ")</f>
        <v xml:space="preserve"> </v>
      </c>
      <c r="F1681" s="20" t="str">
        <f>IF(VLOOKUP(C1681,'Current OBD'!$B$6:$AL$2097,24,0)="Yes","K"," ")</f>
        <v xml:space="preserve"> </v>
      </c>
      <c r="G1681" s="20" t="str">
        <f>IF(VLOOKUP(C1681,'Current OBD'!$B$6:$AL$2097,25,0)="Yes","1"," ")</f>
        <v xml:space="preserve"> </v>
      </c>
      <c r="H1681" s="20" t="str">
        <f>IF(VLOOKUP(C1681,'Current OBD'!$B$6:$AL$2097,26,0)="Yes","2"," ")</f>
        <v xml:space="preserve"> </v>
      </c>
      <c r="I1681" s="20" t="str">
        <f>IF(VLOOKUP(C1681,'Current OBD'!$B$6:$AL$2097,27,0)="Yes","3"," ")</f>
        <v xml:space="preserve"> </v>
      </c>
      <c r="J1681" s="20" t="str">
        <f>IF(VLOOKUP(C1681,'Current OBD'!$B$6:$AL$2097,28,0)="Yes","4"," ")</f>
        <v xml:space="preserve"> </v>
      </c>
      <c r="K1681" s="20" t="str">
        <f>IF(VLOOKUP(C1681,'Current OBD'!$B$6:$AL$2097,29,0)="Yes","5"," ")</f>
        <v xml:space="preserve"> </v>
      </c>
      <c r="L1681" s="20" t="str">
        <f>IF(VLOOKUP(C1681,'Current OBD'!$B$6:$AL$2097,30,0)="Yes","6"," ")</f>
        <v>6</v>
      </c>
      <c r="M1681" s="20" t="str">
        <f>IF(VLOOKUP(C1681,'Current OBD'!$B$6:$AL$2097,31,0)="Yes","7"," ")</f>
        <v>7</v>
      </c>
      <c r="N1681" s="20" t="str">
        <f>IF(VLOOKUP(C1681,'Current OBD'!$B$6:$AL$2097,32,0)="Yes","8"," ")</f>
        <v>8</v>
      </c>
      <c r="O1681" s="20" t="str">
        <f>IF(VLOOKUP(C1681,'Current OBD'!$B$6:$AL$2097,33,0)="Yes","9"," ")</f>
        <v xml:space="preserve"> </v>
      </c>
      <c r="P1681" s="20" t="str">
        <f>IF(VLOOKUP(C1681,'Current OBD'!$B$6:$AL$2097,34,0)="Yes","10"," ")</f>
        <v xml:space="preserve"> </v>
      </c>
      <c r="Q1681" s="20" t="str">
        <f>IF(VLOOKUP(C1681,'Current OBD'!$B$6:$AL$2097,35,0)="Yes","11"," ")</f>
        <v xml:space="preserve"> </v>
      </c>
      <c r="R1681" s="20" t="str">
        <f>IF(VLOOKUP(C1681,'Current OBD'!$B$6:$AL$2097,36,0)="Yes","12"," ")</f>
        <v xml:space="preserve"> </v>
      </c>
      <c r="S1681" s="44">
        <v>122</v>
      </c>
      <c r="T1681" s="44">
        <v>0</v>
      </c>
      <c r="U1681" s="44">
        <v>185</v>
      </c>
      <c r="V1681" s="12">
        <f>S1681/U1681</f>
        <v>0.6594594594594595</v>
      </c>
      <c r="W1681" s="12">
        <f>T1681/U1681</f>
        <v>0</v>
      </c>
      <c r="X1681" s="12">
        <f t="shared" si="158"/>
        <v>0.6594594594594595</v>
      </c>
    </row>
    <row r="1682" spans="1:24">
      <c r="A1682" s="26" t="s">
        <v>114</v>
      </c>
      <c r="B1682" s="26" t="s">
        <v>1387</v>
      </c>
      <c r="C1682" s="10">
        <v>159873</v>
      </c>
      <c r="D1682" s="13" t="s">
        <v>1386</v>
      </c>
      <c r="E1682" s="19"/>
      <c r="F1682" s="19"/>
      <c r="G1682" s="19"/>
      <c r="H1682" s="19"/>
      <c r="I1682" s="19"/>
      <c r="J1682" s="19"/>
      <c r="K1682" s="19"/>
      <c r="L1682" s="19"/>
      <c r="M1682" s="19"/>
      <c r="N1682" s="19"/>
      <c r="O1682" s="19"/>
      <c r="P1682" s="19"/>
      <c r="Q1682" s="19"/>
      <c r="R1682" s="19"/>
      <c r="S1682" s="43">
        <v>9112</v>
      </c>
      <c r="T1682" s="43">
        <v>335</v>
      </c>
      <c r="U1682" s="43">
        <v>20165</v>
      </c>
      <c r="V1682" s="14"/>
      <c r="W1682" s="14"/>
      <c r="X1682" s="14">
        <f t="shared" si="158"/>
        <v>0.46848499876022814</v>
      </c>
    </row>
    <row r="1683" spans="1:24">
      <c r="A1683" s="17" t="str">
        <f>VLOOKUP(C1683,'Current OBD'!$B$6:$K$2098,4,0)</f>
        <v>Snohomish</v>
      </c>
      <c r="B1683" s="17" t="str">
        <f>VLOOKUP(C1683,'Current OBD'!$B$6:$K$2098,3,0)</f>
        <v>31-002</v>
      </c>
      <c r="C1683" s="18">
        <v>660652</v>
      </c>
      <c r="D1683" s="8" t="s">
        <v>627</v>
      </c>
      <c r="E1683" s="20" t="str">
        <f>IF(VLOOKUP(C1683,'Current OBD'!$B$6:$AL$2097,23,0)="Yes","PK"," ")</f>
        <v xml:space="preserve"> </v>
      </c>
      <c r="F1683" s="20" t="str">
        <f>IF(VLOOKUP(C1683,'Current OBD'!$B$6:$AL$2097,24,0)="Yes","K"," ")</f>
        <v xml:space="preserve"> </v>
      </c>
      <c r="G1683" s="20" t="str">
        <f>IF(VLOOKUP(C1683,'Current OBD'!$B$6:$AL$2097,25,0)="Yes","1"," ")</f>
        <v xml:space="preserve"> </v>
      </c>
      <c r="H1683" s="20" t="str">
        <f>IF(VLOOKUP(C1683,'Current OBD'!$B$6:$AL$2097,26,0)="Yes","2"," ")</f>
        <v xml:space="preserve"> </v>
      </c>
      <c r="I1683" s="20" t="str">
        <f>IF(VLOOKUP(C1683,'Current OBD'!$B$6:$AL$2097,27,0)="Yes","3"," ")</f>
        <v xml:space="preserve"> </v>
      </c>
      <c r="J1683" s="20" t="str">
        <f>IF(VLOOKUP(C1683,'Current OBD'!$B$6:$AL$2097,28,0)="Yes","4"," ")</f>
        <v xml:space="preserve"> </v>
      </c>
      <c r="K1683" s="20" t="str">
        <f>IF(VLOOKUP(C1683,'Current OBD'!$B$6:$AL$2097,29,0)="Yes","5"," ")</f>
        <v xml:space="preserve"> </v>
      </c>
      <c r="L1683" s="20" t="str">
        <f>IF(VLOOKUP(C1683,'Current OBD'!$B$6:$AL$2097,30,0)="Yes","6"," ")</f>
        <v xml:space="preserve"> </v>
      </c>
      <c r="M1683" s="20" t="str">
        <f>IF(VLOOKUP(C1683,'Current OBD'!$B$6:$AL$2097,31,0)="Yes","7"," ")</f>
        <v xml:space="preserve"> </v>
      </c>
      <c r="N1683" s="20" t="str">
        <f>IF(VLOOKUP(C1683,'Current OBD'!$B$6:$AL$2097,32,0)="Yes","8"," ")</f>
        <v xml:space="preserve"> </v>
      </c>
      <c r="O1683" s="20" t="str">
        <f>IF(VLOOKUP(C1683,'Current OBD'!$B$6:$AL$2097,33,0)="Yes","9"," ")</f>
        <v>9</v>
      </c>
      <c r="P1683" s="20" t="str">
        <f>IF(VLOOKUP(C1683,'Current OBD'!$B$6:$AL$2097,34,0)="Yes","10"," ")</f>
        <v>10</v>
      </c>
      <c r="Q1683" s="20" t="str">
        <f>IF(VLOOKUP(C1683,'Current OBD'!$B$6:$AL$2097,35,0)="Yes","11"," ")</f>
        <v>11</v>
      </c>
      <c r="R1683" s="20" t="str">
        <f>IF(VLOOKUP(C1683,'Current OBD'!$B$6:$AL$2097,36,0)="Yes","12"," ")</f>
        <v>12</v>
      </c>
      <c r="S1683" s="44">
        <v>1009</v>
      </c>
      <c r="T1683" s="44">
        <v>0</v>
      </c>
      <c r="U1683" s="44">
        <v>1722</v>
      </c>
      <c r="V1683" s="12">
        <f t="shared" ref="V1683:V1709" si="159">S1683/U1683</f>
        <v>0.58594657375145176</v>
      </c>
      <c r="W1683" s="12">
        <f t="shared" ref="W1683:W1709" si="160">T1683/U1683</f>
        <v>0</v>
      </c>
      <c r="X1683" s="12">
        <f t="shared" si="158"/>
        <v>0.58594657375145176</v>
      </c>
    </row>
    <row r="1684" spans="1:24">
      <c r="A1684" s="17" t="str">
        <f>VLOOKUP(C1684,'Current OBD'!$B$6:$K$2098,4,0)</f>
        <v>Snohomish</v>
      </c>
      <c r="B1684" s="17" t="str">
        <f>VLOOKUP(C1684,'Current OBD'!$B$6:$K$2098,3,0)</f>
        <v>31-002</v>
      </c>
      <c r="C1684" s="18">
        <v>660631</v>
      </c>
      <c r="D1684" s="8" t="s">
        <v>1391</v>
      </c>
      <c r="E1684" s="20" t="str">
        <f>IF(VLOOKUP(C1684,'Current OBD'!$B$6:$AL$2097,23,0)="Yes","PK"," ")</f>
        <v>PK</v>
      </c>
      <c r="F1684" s="20" t="str">
        <f>IF(VLOOKUP(C1684,'Current OBD'!$B$6:$AL$2097,24,0)="Yes","K"," ")</f>
        <v>K</v>
      </c>
      <c r="G1684" s="20" t="str">
        <f>IF(VLOOKUP(C1684,'Current OBD'!$B$6:$AL$2097,25,0)="Yes","1"," ")</f>
        <v>1</v>
      </c>
      <c r="H1684" s="20" t="str">
        <f>IF(VLOOKUP(C1684,'Current OBD'!$B$6:$AL$2097,26,0)="Yes","2"," ")</f>
        <v>2</v>
      </c>
      <c r="I1684" s="20" t="str">
        <f>IF(VLOOKUP(C1684,'Current OBD'!$B$6:$AL$2097,27,0)="Yes","3"," ")</f>
        <v>3</v>
      </c>
      <c r="J1684" s="20" t="str">
        <f>IF(VLOOKUP(C1684,'Current OBD'!$B$6:$AL$2097,28,0)="Yes","4"," ")</f>
        <v>4</v>
      </c>
      <c r="K1684" s="20" t="str">
        <f>IF(VLOOKUP(C1684,'Current OBD'!$B$6:$AL$2097,29,0)="Yes","5"," ")</f>
        <v>5</v>
      </c>
      <c r="L1684" s="20" t="str">
        <f>IF(VLOOKUP(C1684,'Current OBD'!$B$6:$AL$2097,30,0)="Yes","6"," ")</f>
        <v xml:space="preserve"> </v>
      </c>
      <c r="M1684" s="20" t="str">
        <f>IF(VLOOKUP(C1684,'Current OBD'!$B$6:$AL$2097,31,0)="Yes","7"," ")</f>
        <v xml:space="preserve"> </v>
      </c>
      <c r="N1684" s="20" t="str">
        <f>IF(VLOOKUP(C1684,'Current OBD'!$B$6:$AL$2097,32,0)="Yes","8"," ")</f>
        <v xml:space="preserve"> </v>
      </c>
      <c r="O1684" s="20" t="str">
        <f>IF(VLOOKUP(C1684,'Current OBD'!$B$6:$AL$2097,33,0)="Yes","9"," ")</f>
        <v xml:space="preserve"> </v>
      </c>
      <c r="P1684" s="20" t="str">
        <f>IF(VLOOKUP(C1684,'Current OBD'!$B$6:$AL$2097,34,0)="Yes","10"," ")</f>
        <v xml:space="preserve"> </v>
      </c>
      <c r="Q1684" s="20" t="str">
        <f>IF(VLOOKUP(C1684,'Current OBD'!$B$6:$AL$2097,35,0)="Yes","11"," ")</f>
        <v xml:space="preserve"> </v>
      </c>
      <c r="R1684" s="20" t="str">
        <f>IF(VLOOKUP(C1684,'Current OBD'!$B$6:$AL$2097,36,0)="Yes","12"," ")</f>
        <v xml:space="preserve"> </v>
      </c>
      <c r="S1684" s="44">
        <v>130</v>
      </c>
      <c r="T1684" s="44">
        <v>14</v>
      </c>
      <c r="U1684" s="44">
        <v>703</v>
      </c>
      <c r="V1684" s="12">
        <f t="shared" si="159"/>
        <v>0.18492176386913228</v>
      </c>
      <c r="W1684" s="12">
        <f t="shared" si="160"/>
        <v>1.9914651493598862E-2</v>
      </c>
      <c r="X1684" s="12">
        <f t="shared" si="158"/>
        <v>0.20483641536273114</v>
      </c>
    </row>
    <row r="1685" spans="1:24">
      <c r="A1685" s="17" t="str">
        <f>VLOOKUP(C1685,'Current OBD'!$B$6:$K$2098,4,0)</f>
        <v>Snohomish</v>
      </c>
      <c r="B1685" s="17" t="str">
        <f>VLOOKUP(C1685,'Current OBD'!$B$6:$K$2098,3,0)</f>
        <v>31-002</v>
      </c>
      <c r="C1685" s="18">
        <v>660647</v>
      </c>
      <c r="D1685" s="8" t="s">
        <v>1393</v>
      </c>
      <c r="E1685" s="20" t="str">
        <f>IF(VLOOKUP(C1685,'Current OBD'!$B$6:$AL$2097,23,0)="Yes","PK"," ")</f>
        <v xml:space="preserve"> </v>
      </c>
      <c r="F1685" s="20" t="str">
        <f>IF(VLOOKUP(C1685,'Current OBD'!$B$6:$AL$2097,24,0)="Yes","K"," ")</f>
        <v xml:space="preserve"> </v>
      </c>
      <c r="G1685" s="20" t="str">
        <f>IF(VLOOKUP(C1685,'Current OBD'!$B$6:$AL$2097,25,0)="Yes","1"," ")</f>
        <v xml:space="preserve"> </v>
      </c>
      <c r="H1685" s="20" t="str">
        <f>IF(VLOOKUP(C1685,'Current OBD'!$B$6:$AL$2097,26,0)="Yes","2"," ")</f>
        <v xml:space="preserve"> </v>
      </c>
      <c r="I1685" s="20" t="str">
        <f>IF(VLOOKUP(C1685,'Current OBD'!$B$6:$AL$2097,27,0)="Yes","3"," ")</f>
        <v xml:space="preserve"> </v>
      </c>
      <c r="J1685" s="20" t="str">
        <f>IF(VLOOKUP(C1685,'Current OBD'!$B$6:$AL$2097,28,0)="Yes","4"," ")</f>
        <v xml:space="preserve"> </v>
      </c>
      <c r="K1685" s="20" t="str">
        <f>IF(VLOOKUP(C1685,'Current OBD'!$B$6:$AL$2097,29,0)="Yes","5"," ")</f>
        <v xml:space="preserve"> </v>
      </c>
      <c r="L1685" s="20" t="str">
        <f>IF(VLOOKUP(C1685,'Current OBD'!$B$6:$AL$2097,30,0)="Yes","6"," ")</f>
        <v>6</v>
      </c>
      <c r="M1685" s="20" t="str">
        <f>IF(VLOOKUP(C1685,'Current OBD'!$B$6:$AL$2097,31,0)="Yes","7"," ")</f>
        <v>7</v>
      </c>
      <c r="N1685" s="20" t="str">
        <f>IF(VLOOKUP(C1685,'Current OBD'!$B$6:$AL$2097,32,0)="Yes","8"," ")</f>
        <v>8</v>
      </c>
      <c r="O1685" s="20" t="str">
        <f>IF(VLOOKUP(C1685,'Current OBD'!$B$6:$AL$2097,33,0)="Yes","9"," ")</f>
        <v xml:space="preserve"> </v>
      </c>
      <c r="P1685" s="20" t="str">
        <f>IF(VLOOKUP(C1685,'Current OBD'!$B$6:$AL$2097,34,0)="Yes","10"," ")</f>
        <v xml:space="preserve"> </v>
      </c>
      <c r="Q1685" s="20" t="str">
        <f>IF(VLOOKUP(C1685,'Current OBD'!$B$6:$AL$2097,35,0)="Yes","11"," ")</f>
        <v xml:space="preserve"> </v>
      </c>
      <c r="R1685" s="20" t="str">
        <f>IF(VLOOKUP(C1685,'Current OBD'!$B$6:$AL$2097,36,0)="Yes","12"," ")</f>
        <v xml:space="preserve"> </v>
      </c>
      <c r="S1685" s="44">
        <v>428</v>
      </c>
      <c r="T1685" s="44">
        <v>0</v>
      </c>
      <c r="U1685" s="44">
        <v>869</v>
      </c>
      <c r="V1685" s="12">
        <f t="shared" si="159"/>
        <v>0.49252013808975836</v>
      </c>
      <c r="W1685" s="12">
        <f t="shared" si="160"/>
        <v>0</v>
      </c>
      <c r="X1685" s="12">
        <f t="shared" si="158"/>
        <v>0.49252013808975836</v>
      </c>
    </row>
    <row r="1686" spans="1:24">
      <c r="A1686" s="17" t="str">
        <f>VLOOKUP(C1686,'Current OBD'!$B$6:$K$2098,4,0)</f>
        <v>Snohomish</v>
      </c>
      <c r="B1686" s="17" t="str">
        <f>VLOOKUP(C1686,'Current OBD'!$B$6:$K$2098,3,0)</f>
        <v>31-002</v>
      </c>
      <c r="C1686" s="18">
        <v>663456</v>
      </c>
      <c r="D1686" s="8" t="s">
        <v>1396</v>
      </c>
      <c r="E1686" s="20" t="str">
        <f>IF(VLOOKUP(C1686,'Current OBD'!$B$6:$AL$2097,23,0)="Yes","PK"," ")</f>
        <v>PK</v>
      </c>
      <c r="F1686" s="20" t="str">
        <f>IF(VLOOKUP(C1686,'Current OBD'!$B$6:$AL$2097,24,0)="Yes","K"," ")</f>
        <v>K</v>
      </c>
      <c r="G1686" s="20" t="str">
        <f>IF(VLOOKUP(C1686,'Current OBD'!$B$6:$AL$2097,25,0)="Yes","1"," ")</f>
        <v>1</v>
      </c>
      <c r="H1686" s="20" t="str">
        <f>IF(VLOOKUP(C1686,'Current OBD'!$B$6:$AL$2097,26,0)="Yes","2"," ")</f>
        <v>2</v>
      </c>
      <c r="I1686" s="20" t="str">
        <f>IF(VLOOKUP(C1686,'Current OBD'!$B$6:$AL$2097,27,0)="Yes","3"," ")</f>
        <v>3</v>
      </c>
      <c r="J1686" s="20" t="str">
        <f>IF(VLOOKUP(C1686,'Current OBD'!$B$6:$AL$2097,28,0)="Yes","4"," ")</f>
        <v>4</v>
      </c>
      <c r="K1686" s="20" t="str">
        <f>IF(VLOOKUP(C1686,'Current OBD'!$B$6:$AL$2097,29,0)="Yes","5"," ")</f>
        <v>5</v>
      </c>
      <c r="L1686" s="20" t="str">
        <f>IF(VLOOKUP(C1686,'Current OBD'!$B$6:$AL$2097,30,0)="Yes","6"," ")</f>
        <v xml:space="preserve"> </v>
      </c>
      <c r="M1686" s="20" t="str">
        <f>IF(VLOOKUP(C1686,'Current OBD'!$B$6:$AL$2097,31,0)="Yes","7"," ")</f>
        <v xml:space="preserve"> </v>
      </c>
      <c r="N1686" s="20" t="str">
        <f>IF(VLOOKUP(C1686,'Current OBD'!$B$6:$AL$2097,32,0)="Yes","8"," ")</f>
        <v xml:space="preserve"> </v>
      </c>
      <c r="O1686" s="20" t="str">
        <f>IF(VLOOKUP(C1686,'Current OBD'!$B$6:$AL$2097,33,0)="Yes","9"," ")</f>
        <v xml:space="preserve"> </v>
      </c>
      <c r="P1686" s="20" t="str">
        <f>IF(VLOOKUP(C1686,'Current OBD'!$B$6:$AL$2097,34,0)="Yes","10"," ")</f>
        <v xml:space="preserve"> </v>
      </c>
      <c r="Q1686" s="20" t="str">
        <f>IF(VLOOKUP(C1686,'Current OBD'!$B$6:$AL$2097,35,0)="Yes","11"," ")</f>
        <v xml:space="preserve"> </v>
      </c>
      <c r="R1686" s="20" t="str">
        <f>IF(VLOOKUP(C1686,'Current OBD'!$B$6:$AL$2097,36,0)="Yes","12"," ")</f>
        <v xml:space="preserve"> </v>
      </c>
      <c r="S1686" s="44">
        <v>507</v>
      </c>
      <c r="T1686" s="44">
        <v>0</v>
      </c>
      <c r="U1686" s="44">
        <v>645</v>
      </c>
      <c r="V1686" s="12">
        <f t="shared" si="159"/>
        <v>0.78604651162790695</v>
      </c>
      <c r="W1686" s="12">
        <f t="shared" si="160"/>
        <v>0</v>
      </c>
      <c r="X1686" s="12">
        <f t="shared" si="158"/>
        <v>0.78604651162790695</v>
      </c>
    </row>
    <row r="1687" spans="1:24">
      <c r="A1687" s="17" t="str">
        <f>VLOOKUP(C1687,'Current OBD'!$B$6:$K$2098,4,0)</f>
        <v>Snohomish</v>
      </c>
      <c r="B1687" s="17" t="str">
        <f>VLOOKUP(C1687,'Current OBD'!$B$6:$K$2098,3,0)</f>
        <v>31-002</v>
      </c>
      <c r="C1687" s="18">
        <v>660653</v>
      </c>
      <c r="D1687" s="8" t="s">
        <v>1398</v>
      </c>
      <c r="E1687" s="20" t="str">
        <f>IF(VLOOKUP(C1687,'Current OBD'!$B$6:$AL$2097,23,0)="Yes","PK"," ")</f>
        <v xml:space="preserve"> </v>
      </c>
      <c r="F1687" s="20" t="str">
        <f>IF(VLOOKUP(C1687,'Current OBD'!$B$6:$AL$2097,24,0)="Yes","K"," ")</f>
        <v xml:space="preserve"> </v>
      </c>
      <c r="G1687" s="20" t="str">
        <f>IF(VLOOKUP(C1687,'Current OBD'!$B$6:$AL$2097,25,0)="Yes","1"," ")</f>
        <v xml:space="preserve"> </v>
      </c>
      <c r="H1687" s="20" t="str">
        <f>IF(VLOOKUP(C1687,'Current OBD'!$B$6:$AL$2097,26,0)="Yes","2"," ")</f>
        <v xml:space="preserve"> </v>
      </c>
      <c r="I1687" s="20" t="str">
        <f>IF(VLOOKUP(C1687,'Current OBD'!$B$6:$AL$2097,27,0)="Yes","3"," ")</f>
        <v xml:space="preserve"> </v>
      </c>
      <c r="J1687" s="20" t="str">
        <f>IF(VLOOKUP(C1687,'Current OBD'!$B$6:$AL$2097,28,0)="Yes","4"," ")</f>
        <v xml:space="preserve"> </v>
      </c>
      <c r="K1687" s="20" t="str">
        <f>IF(VLOOKUP(C1687,'Current OBD'!$B$6:$AL$2097,29,0)="Yes","5"," ")</f>
        <v xml:space="preserve"> </v>
      </c>
      <c r="L1687" s="20" t="str">
        <f>IF(VLOOKUP(C1687,'Current OBD'!$B$6:$AL$2097,30,0)="Yes","6"," ")</f>
        <v xml:space="preserve"> </v>
      </c>
      <c r="M1687" s="20" t="str">
        <f>IF(VLOOKUP(C1687,'Current OBD'!$B$6:$AL$2097,31,0)="Yes","7"," ")</f>
        <v xml:space="preserve"> </v>
      </c>
      <c r="N1687" s="20" t="str">
        <f>IF(VLOOKUP(C1687,'Current OBD'!$B$6:$AL$2097,32,0)="Yes","8"," ")</f>
        <v xml:space="preserve"> </v>
      </c>
      <c r="O1687" s="20" t="str">
        <f>IF(VLOOKUP(C1687,'Current OBD'!$B$6:$AL$2097,33,0)="Yes","9"," ")</f>
        <v>9</v>
      </c>
      <c r="P1687" s="20" t="str">
        <f>IF(VLOOKUP(C1687,'Current OBD'!$B$6:$AL$2097,34,0)="Yes","10"," ")</f>
        <v>10</v>
      </c>
      <c r="Q1687" s="20" t="str">
        <f>IF(VLOOKUP(C1687,'Current OBD'!$B$6:$AL$2097,35,0)="Yes","11"," ")</f>
        <v>11</v>
      </c>
      <c r="R1687" s="20" t="str">
        <f>IF(VLOOKUP(C1687,'Current OBD'!$B$6:$AL$2097,36,0)="Yes","12"," ")</f>
        <v>12</v>
      </c>
      <c r="S1687" s="44">
        <v>1046</v>
      </c>
      <c r="T1687" s="44">
        <v>0</v>
      </c>
      <c r="U1687" s="44">
        <v>1684</v>
      </c>
      <c r="V1687" s="12">
        <f t="shared" si="159"/>
        <v>0.62114014251781469</v>
      </c>
      <c r="W1687" s="12">
        <f t="shared" si="160"/>
        <v>0</v>
      </c>
      <c r="X1687" s="12">
        <f t="shared" si="158"/>
        <v>0.62114014251781469</v>
      </c>
    </row>
    <row r="1688" spans="1:24">
      <c r="A1688" s="17" t="str">
        <f>VLOOKUP(C1688,'Current OBD'!$B$6:$K$2098,4,0)</f>
        <v>Snohomish</v>
      </c>
      <c r="B1688" s="17" t="str">
        <f>VLOOKUP(C1688,'Current OBD'!$B$6:$K$2098,3,0)</f>
        <v>31-002</v>
      </c>
      <c r="C1688" s="18">
        <v>665401</v>
      </c>
      <c r="D1688" s="8" t="s">
        <v>1401</v>
      </c>
      <c r="E1688" s="20" t="str">
        <f>IF(VLOOKUP(C1688,'Current OBD'!$B$6:$AL$2097,23,0)="Yes","PK"," ")</f>
        <v xml:space="preserve"> </v>
      </c>
      <c r="F1688" s="20" t="str">
        <f>IF(VLOOKUP(C1688,'Current OBD'!$B$6:$AL$2097,24,0)="Yes","K"," ")</f>
        <v xml:space="preserve"> </v>
      </c>
      <c r="G1688" s="20" t="str">
        <f>IF(VLOOKUP(C1688,'Current OBD'!$B$6:$AL$2097,25,0)="Yes","1"," ")</f>
        <v xml:space="preserve"> </v>
      </c>
      <c r="H1688" s="20" t="str">
        <f>IF(VLOOKUP(C1688,'Current OBD'!$B$6:$AL$2097,26,0)="Yes","2"," ")</f>
        <v xml:space="preserve"> </v>
      </c>
      <c r="I1688" s="20" t="str">
        <f>IF(VLOOKUP(C1688,'Current OBD'!$B$6:$AL$2097,27,0)="Yes","3"," ")</f>
        <v xml:space="preserve"> </v>
      </c>
      <c r="J1688" s="20" t="str">
        <f>IF(VLOOKUP(C1688,'Current OBD'!$B$6:$AL$2097,28,0)="Yes","4"," ")</f>
        <v xml:space="preserve"> </v>
      </c>
      <c r="K1688" s="20" t="str">
        <f>IF(VLOOKUP(C1688,'Current OBD'!$B$6:$AL$2097,29,0)="Yes","5"," ")</f>
        <v xml:space="preserve"> </v>
      </c>
      <c r="L1688" s="20" t="str">
        <f>IF(VLOOKUP(C1688,'Current OBD'!$B$6:$AL$2097,30,0)="Yes","6"," ")</f>
        <v>6</v>
      </c>
      <c r="M1688" s="20" t="str">
        <f>IF(VLOOKUP(C1688,'Current OBD'!$B$6:$AL$2097,31,0)="Yes","7"," ")</f>
        <v>7</v>
      </c>
      <c r="N1688" s="20" t="str">
        <f>IF(VLOOKUP(C1688,'Current OBD'!$B$6:$AL$2097,32,0)="Yes","8"," ")</f>
        <v>8</v>
      </c>
      <c r="O1688" s="20" t="str">
        <f>IF(VLOOKUP(C1688,'Current OBD'!$B$6:$AL$2097,33,0)="Yes","9"," ")</f>
        <v xml:space="preserve"> </v>
      </c>
      <c r="P1688" s="20" t="str">
        <f>IF(VLOOKUP(C1688,'Current OBD'!$B$6:$AL$2097,34,0)="Yes","10"," ")</f>
        <v xml:space="preserve"> </v>
      </c>
      <c r="Q1688" s="20" t="str">
        <f>IF(VLOOKUP(C1688,'Current OBD'!$B$6:$AL$2097,35,0)="Yes","11"," ")</f>
        <v xml:space="preserve"> </v>
      </c>
      <c r="R1688" s="20" t="str">
        <f>IF(VLOOKUP(C1688,'Current OBD'!$B$6:$AL$2097,36,0)="Yes","12"," ")</f>
        <v xml:space="preserve"> </v>
      </c>
      <c r="S1688" s="44">
        <v>651</v>
      </c>
      <c r="T1688" s="44">
        <v>0</v>
      </c>
      <c r="U1688" s="44">
        <v>899</v>
      </c>
      <c r="V1688" s="12">
        <f t="shared" si="159"/>
        <v>0.72413793103448276</v>
      </c>
      <c r="W1688" s="12">
        <f t="shared" si="160"/>
        <v>0</v>
      </c>
      <c r="X1688" s="12">
        <f t="shared" si="158"/>
        <v>0.72413793103448276</v>
      </c>
    </row>
    <row r="1689" spans="1:24">
      <c r="A1689" s="17" t="str">
        <f>VLOOKUP(C1689,'Current OBD'!$B$6:$K$2098,4,0)</f>
        <v>Snohomish</v>
      </c>
      <c r="B1689" s="17" t="str">
        <f>VLOOKUP(C1689,'Current OBD'!$B$6:$K$2098,3,0)</f>
        <v>31-002</v>
      </c>
      <c r="C1689" s="18">
        <v>663864</v>
      </c>
      <c r="D1689" s="8" t="s">
        <v>1403</v>
      </c>
      <c r="E1689" s="20" t="str">
        <f>IF(VLOOKUP(C1689,'Current OBD'!$B$6:$AL$2097,23,0)="Yes","PK"," ")</f>
        <v xml:space="preserve"> </v>
      </c>
      <c r="F1689" s="20" t="str">
        <f>IF(VLOOKUP(C1689,'Current OBD'!$B$6:$AL$2097,24,0)="Yes","K"," ")</f>
        <v>K</v>
      </c>
      <c r="G1689" s="20" t="str">
        <f>IF(VLOOKUP(C1689,'Current OBD'!$B$6:$AL$2097,25,0)="Yes","1"," ")</f>
        <v>1</v>
      </c>
      <c r="H1689" s="20" t="str">
        <f>IF(VLOOKUP(C1689,'Current OBD'!$B$6:$AL$2097,26,0)="Yes","2"," ")</f>
        <v>2</v>
      </c>
      <c r="I1689" s="20" t="str">
        <f>IF(VLOOKUP(C1689,'Current OBD'!$B$6:$AL$2097,27,0)="Yes","3"," ")</f>
        <v>3</v>
      </c>
      <c r="J1689" s="20" t="str">
        <f>IF(VLOOKUP(C1689,'Current OBD'!$B$6:$AL$2097,28,0)="Yes","4"," ")</f>
        <v>4</v>
      </c>
      <c r="K1689" s="20" t="str">
        <f>IF(VLOOKUP(C1689,'Current OBD'!$B$6:$AL$2097,29,0)="Yes","5"," ")</f>
        <v>5</v>
      </c>
      <c r="L1689" s="20" t="str">
        <f>IF(VLOOKUP(C1689,'Current OBD'!$B$6:$AL$2097,30,0)="Yes","6"," ")</f>
        <v xml:space="preserve"> </v>
      </c>
      <c r="M1689" s="20" t="str">
        <f>IF(VLOOKUP(C1689,'Current OBD'!$B$6:$AL$2097,31,0)="Yes","7"," ")</f>
        <v xml:space="preserve"> </v>
      </c>
      <c r="N1689" s="20" t="str">
        <f>IF(VLOOKUP(C1689,'Current OBD'!$B$6:$AL$2097,32,0)="Yes","8"," ")</f>
        <v xml:space="preserve"> </v>
      </c>
      <c r="O1689" s="20" t="str">
        <f>IF(VLOOKUP(C1689,'Current OBD'!$B$6:$AL$2097,33,0)="Yes","9"," ")</f>
        <v xml:space="preserve"> </v>
      </c>
      <c r="P1689" s="20" t="str">
        <f>IF(VLOOKUP(C1689,'Current OBD'!$B$6:$AL$2097,34,0)="Yes","10"," ")</f>
        <v xml:space="preserve"> </v>
      </c>
      <c r="Q1689" s="20" t="str">
        <f>IF(VLOOKUP(C1689,'Current OBD'!$B$6:$AL$2097,35,0)="Yes","11"," ")</f>
        <v xml:space="preserve"> </v>
      </c>
      <c r="R1689" s="20" t="str">
        <f>IF(VLOOKUP(C1689,'Current OBD'!$B$6:$AL$2097,36,0)="Yes","12"," ")</f>
        <v xml:space="preserve"> </v>
      </c>
      <c r="S1689" s="44">
        <v>56</v>
      </c>
      <c r="T1689" s="44">
        <v>20</v>
      </c>
      <c r="U1689" s="44">
        <v>649</v>
      </c>
      <c r="V1689" s="12">
        <f t="shared" si="159"/>
        <v>8.6286594761171037E-2</v>
      </c>
      <c r="W1689" s="12">
        <f t="shared" si="160"/>
        <v>3.0816640986132512E-2</v>
      </c>
      <c r="X1689" s="12">
        <f t="shared" si="158"/>
        <v>0.11710323574730354</v>
      </c>
    </row>
    <row r="1690" spans="1:24">
      <c r="A1690" s="17" t="str">
        <f>VLOOKUP(C1690,'Current OBD'!$B$6:$K$2098,4,0)</f>
        <v>Snohomish</v>
      </c>
      <c r="B1690" s="17" t="str">
        <f>VLOOKUP(C1690,'Current OBD'!$B$6:$K$2098,3,0)</f>
        <v>31-002</v>
      </c>
      <c r="C1690" s="18">
        <v>660633</v>
      </c>
      <c r="D1690" s="8" t="s">
        <v>1405</v>
      </c>
      <c r="E1690" s="20" t="str">
        <f>IF(VLOOKUP(C1690,'Current OBD'!$B$6:$AL$2097,23,0)="Yes","PK"," ")</f>
        <v>PK</v>
      </c>
      <c r="F1690" s="20" t="str">
        <f>IF(VLOOKUP(C1690,'Current OBD'!$B$6:$AL$2097,24,0)="Yes","K"," ")</f>
        <v>K</v>
      </c>
      <c r="G1690" s="20" t="str">
        <f>IF(VLOOKUP(C1690,'Current OBD'!$B$6:$AL$2097,25,0)="Yes","1"," ")</f>
        <v>1</v>
      </c>
      <c r="H1690" s="20" t="str">
        <f>IF(VLOOKUP(C1690,'Current OBD'!$B$6:$AL$2097,26,0)="Yes","2"," ")</f>
        <v>2</v>
      </c>
      <c r="I1690" s="20" t="str">
        <f>IF(VLOOKUP(C1690,'Current OBD'!$B$6:$AL$2097,27,0)="Yes","3"," ")</f>
        <v>3</v>
      </c>
      <c r="J1690" s="20" t="str">
        <f>IF(VLOOKUP(C1690,'Current OBD'!$B$6:$AL$2097,28,0)="Yes","4"," ")</f>
        <v>4</v>
      </c>
      <c r="K1690" s="20" t="str">
        <f>IF(VLOOKUP(C1690,'Current OBD'!$B$6:$AL$2097,29,0)="Yes","5"," ")</f>
        <v>5</v>
      </c>
      <c r="L1690" s="20" t="str">
        <f>IF(VLOOKUP(C1690,'Current OBD'!$B$6:$AL$2097,30,0)="Yes","6"," ")</f>
        <v xml:space="preserve"> </v>
      </c>
      <c r="M1690" s="20" t="str">
        <f>IF(VLOOKUP(C1690,'Current OBD'!$B$6:$AL$2097,31,0)="Yes","7"," ")</f>
        <v xml:space="preserve"> </v>
      </c>
      <c r="N1690" s="20" t="str">
        <f>IF(VLOOKUP(C1690,'Current OBD'!$B$6:$AL$2097,32,0)="Yes","8"," ")</f>
        <v xml:space="preserve"> </v>
      </c>
      <c r="O1690" s="20" t="str">
        <f>IF(VLOOKUP(C1690,'Current OBD'!$B$6:$AL$2097,33,0)="Yes","9"," ")</f>
        <v xml:space="preserve"> </v>
      </c>
      <c r="P1690" s="20" t="str">
        <f>IF(VLOOKUP(C1690,'Current OBD'!$B$6:$AL$2097,34,0)="Yes","10"," ")</f>
        <v xml:space="preserve"> </v>
      </c>
      <c r="Q1690" s="20" t="str">
        <f>IF(VLOOKUP(C1690,'Current OBD'!$B$6:$AL$2097,35,0)="Yes","11"," ")</f>
        <v xml:space="preserve"> </v>
      </c>
      <c r="R1690" s="20" t="str">
        <f>IF(VLOOKUP(C1690,'Current OBD'!$B$6:$AL$2097,36,0)="Yes","12"," ")</f>
        <v xml:space="preserve"> </v>
      </c>
      <c r="S1690" s="44">
        <v>331</v>
      </c>
      <c r="T1690" s="44">
        <v>0</v>
      </c>
      <c r="U1690" s="44">
        <v>395</v>
      </c>
      <c r="V1690" s="12">
        <f t="shared" si="159"/>
        <v>0.83797468354430382</v>
      </c>
      <c r="W1690" s="12">
        <f t="shared" si="160"/>
        <v>0</v>
      </c>
      <c r="X1690" s="12">
        <f t="shared" si="158"/>
        <v>0.83797468354430382</v>
      </c>
    </row>
    <row r="1691" spans="1:24">
      <c r="A1691" s="17" t="str">
        <f>VLOOKUP(C1691,'Current OBD'!$B$6:$K$2098,4,0)</f>
        <v>Snohomish</v>
      </c>
      <c r="B1691" s="17" t="str">
        <f>VLOOKUP(C1691,'Current OBD'!$B$6:$K$2098,3,0)</f>
        <v>31-002</v>
      </c>
      <c r="C1691" s="18">
        <v>660649</v>
      </c>
      <c r="D1691" s="8" t="s">
        <v>1407</v>
      </c>
      <c r="E1691" s="20" t="str">
        <f>IF(VLOOKUP(C1691,'Current OBD'!$B$6:$AL$2097,23,0)="Yes","PK"," ")</f>
        <v xml:space="preserve"> </v>
      </c>
      <c r="F1691" s="20" t="str">
        <f>IF(VLOOKUP(C1691,'Current OBD'!$B$6:$AL$2097,24,0)="Yes","K"," ")</f>
        <v xml:space="preserve"> </v>
      </c>
      <c r="G1691" s="20" t="str">
        <f>IF(VLOOKUP(C1691,'Current OBD'!$B$6:$AL$2097,25,0)="Yes","1"," ")</f>
        <v xml:space="preserve"> </v>
      </c>
      <c r="H1691" s="20" t="str">
        <f>IF(VLOOKUP(C1691,'Current OBD'!$B$6:$AL$2097,26,0)="Yes","2"," ")</f>
        <v xml:space="preserve"> </v>
      </c>
      <c r="I1691" s="20" t="str">
        <f>IF(VLOOKUP(C1691,'Current OBD'!$B$6:$AL$2097,27,0)="Yes","3"," ")</f>
        <v xml:space="preserve"> </v>
      </c>
      <c r="J1691" s="20" t="str">
        <f>IF(VLOOKUP(C1691,'Current OBD'!$B$6:$AL$2097,28,0)="Yes","4"," ")</f>
        <v xml:space="preserve"> </v>
      </c>
      <c r="K1691" s="20" t="str">
        <f>IF(VLOOKUP(C1691,'Current OBD'!$B$6:$AL$2097,29,0)="Yes","5"," ")</f>
        <v xml:space="preserve"> </v>
      </c>
      <c r="L1691" s="20" t="str">
        <f>IF(VLOOKUP(C1691,'Current OBD'!$B$6:$AL$2097,30,0)="Yes","6"," ")</f>
        <v>6</v>
      </c>
      <c r="M1691" s="20" t="str">
        <f>IF(VLOOKUP(C1691,'Current OBD'!$B$6:$AL$2097,31,0)="Yes","7"," ")</f>
        <v>7</v>
      </c>
      <c r="N1691" s="20" t="str">
        <f>IF(VLOOKUP(C1691,'Current OBD'!$B$6:$AL$2097,32,0)="Yes","8"," ")</f>
        <v>8</v>
      </c>
      <c r="O1691" s="20" t="str">
        <f>IF(VLOOKUP(C1691,'Current OBD'!$B$6:$AL$2097,33,0)="Yes","9"," ")</f>
        <v xml:space="preserve"> </v>
      </c>
      <c r="P1691" s="20" t="str">
        <f>IF(VLOOKUP(C1691,'Current OBD'!$B$6:$AL$2097,34,0)="Yes","10"," ")</f>
        <v xml:space="preserve"> </v>
      </c>
      <c r="Q1691" s="20" t="str">
        <f>IF(VLOOKUP(C1691,'Current OBD'!$B$6:$AL$2097,35,0)="Yes","11"," ")</f>
        <v xml:space="preserve"> </v>
      </c>
      <c r="R1691" s="20" t="str">
        <f>IF(VLOOKUP(C1691,'Current OBD'!$B$6:$AL$2097,36,0)="Yes","12"," ")</f>
        <v xml:space="preserve"> </v>
      </c>
      <c r="S1691" s="44">
        <v>127</v>
      </c>
      <c r="T1691" s="44">
        <v>33</v>
      </c>
      <c r="U1691" s="44">
        <v>1015</v>
      </c>
      <c r="V1691" s="12">
        <f t="shared" si="159"/>
        <v>0.12512315270935961</v>
      </c>
      <c r="W1691" s="12">
        <f t="shared" si="160"/>
        <v>3.2512315270935961E-2</v>
      </c>
      <c r="X1691" s="12">
        <f t="shared" si="158"/>
        <v>0.15763546798029557</v>
      </c>
    </row>
    <row r="1692" spans="1:24">
      <c r="A1692" s="17" t="str">
        <f>VLOOKUP(C1692,'Current OBD'!$B$6:$K$2098,4,0)</f>
        <v>Snohomish</v>
      </c>
      <c r="B1692" s="17" t="str">
        <f>VLOOKUP(C1692,'Current OBD'!$B$6:$K$2098,3,0)</f>
        <v>31-002</v>
      </c>
      <c r="C1692" s="18">
        <v>660634</v>
      </c>
      <c r="D1692" s="8" t="s">
        <v>1409</v>
      </c>
      <c r="E1692" s="20" t="str">
        <f>IF(VLOOKUP(C1692,'Current OBD'!$B$6:$AL$2097,23,0)="Yes","PK"," ")</f>
        <v>PK</v>
      </c>
      <c r="F1692" s="20" t="str">
        <f>IF(VLOOKUP(C1692,'Current OBD'!$B$6:$AL$2097,24,0)="Yes","K"," ")</f>
        <v>K</v>
      </c>
      <c r="G1692" s="20" t="str">
        <f>IF(VLOOKUP(C1692,'Current OBD'!$B$6:$AL$2097,25,0)="Yes","1"," ")</f>
        <v>1</v>
      </c>
      <c r="H1692" s="20" t="str">
        <f>IF(VLOOKUP(C1692,'Current OBD'!$B$6:$AL$2097,26,0)="Yes","2"," ")</f>
        <v>2</v>
      </c>
      <c r="I1692" s="20" t="str">
        <f>IF(VLOOKUP(C1692,'Current OBD'!$B$6:$AL$2097,27,0)="Yes","3"," ")</f>
        <v>3</v>
      </c>
      <c r="J1692" s="20" t="str">
        <f>IF(VLOOKUP(C1692,'Current OBD'!$B$6:$AL$2097,28,0)="Yes","4"," ")</f>
        <v>4</v>
      </c>
      <c r="K1692" s="20" t="str">
        <f>IF(VLOOKUP(C1692,'Current OBD'!$B$6:$AL$2097,29,0)="Yes","5"," ")</f>
        <v>5</v>
      </c>
      <c r="L1692" s="20" t="str">
        <f>IF(VLOOKUP(C1692,'Current OBD'!$B$6:$AL$2097,30,0)="Yes","6"," ")</f>
        <v xml:space="preserve"> </v>
      </c>
      <c r="M1692" s="20" t="str">
        <f>IF(VLOOKUP(C1692,'Current OBD'!$B$6:$AL$2097,31,0)="Yes","7"," ")</f>
        <v xml:space="preserve"> </v>
      </c>
      <c r="N1692" s="20" t="str">
        <f>IF(VLOOKUP(C1692,'Current OBD'!$B$6:$AL$2097,32,0)="Yes","8"," ")</f>
        <v xml:space="preserve"> </v>
      </c>
      <c r="O1692" s="20" t="str">
        <f>IF(VLOOKUP(C1692,'Current OBD'!$B$6:$AL$2097,33,0)="Yes","9"," ")</f>
        <v xml:space="preserve"> </v>
      </c>
      <c r="P1692" s="20" t="str">
        <f>IF(VLOOKUP(C1692,'Current OBD'!$B$6:$AL$2097,34,0)="Yes","10"," ")</f>
        <v xml:space="preserve"> </v>
      </c>
      <c r="Q1692" s="20" t="str">
        <f>IF(VLOOKUP(C1692,'Current OBD'!$B$6:$AL$2097,35,0)="Yes","11"," ")</f>
        <v xml:space="preserve"> </v>
      </c>
      <c r="R1692" s="20" t="str">
        <f>IF(VLOOKUP(C1692,'Current OBD'!$B$6:$AL$2097,36,0)="Yes","12"," ")</f>
        <v xml:space="preserve"> </v>
      </c>
      <c r="S1692" s="44">
        <v>452</v>
      </c>
      <c r="T1692" s="44">
        <v>0</v>
      </c>
      <c r="U1692" s="44">
        <v>452</v>
      </c>
      <c r="V1692" s="12">
        <f t="shared" si="159"/>
        <v>1</v>
      </c>
      <c r="W1692" s="12">
        <f t="shared" si="160"/>
        <v>0</v>
      </c>
      <c r="X1692" s="12">
        <f t="shared" si="158"/>
        <v>1</v>
      </c>
    </row>
    <row r="1693" spans="1:24">
      <c r="A1693" s="17" t="str">
        <f>VLOOKUP(C1693,'Current OBD'!$B$6:$K$2098,4,0)</f>
        <v>Snohomish</v>
      </c>
      <c r="B1693" s="17" t="str">
        <f>VLOOKUP(C1693,'Current OBD'!$B$6:$K$2098,3,0)</f>
        <v>31-002</v>
      </c>
      <c r="C1693" s="18">
        <v>660650</v>
      </c>
      <c r="D1693" s="8" t="s">
        <v>1411</v>
      </c>
      <c r="E1693" s="20" t="str">
        <f>IF(VLOOKUP(C1693,'Current OBD'!$B$6:$AL$2097,23,0)="Yes","PK"," ")</f>
        <v xml:space="preserve"> </v>
      </c>
      <c r="F1693" s="20" t="str">
        <f>IF(VLOOKUP(C1693,'Current OBD'!$B$6:$AL$2097,24,0)="Yes","K"," ")</f>
        <v xml:space="preserve"> </v>
      </c>
      <c r="G1693" s="20" t="str">
        <f>IF(VLOOKUP(C1693,'Current OBD'!$B$6:$AL$2097,25,0)="Yes","1"," ")</f>
        <v xml:space="preserve"> </v>
      </c>
      <c r="H1693" s="20" t="str">
        <f>IF(VLOOKUP(C1693,'Current OBD'!$B$6:$AL$2097,26,0)="Yes","2"," ")</f>
        <v xml:space="preserve"> </v>
      </c>
      <c r="I1693" s="20" t="str">
        <f>IF(VLOOKUP(C1693,'Current OBD'!$B$6:$AL$2097,27,0)="Yes","3"," ")</f>
        <v xml:space="preserve"> </v>
      </c>
      <c r="J1693" s="20" t="str">
        <f>IF(VLOOKUP(C1693,'Current OBD'!$B$6:$AL$2097,28,0)="Yes","4"," ")</f>
        <v xml:space="preserve"> </v>
      </c>
      <c r="K1693" s="20" t="str">
        <f>IF(VLOOKUP(C1693,'Current OBD'!$B$6:$AL$2097,29,0)="Yes","5"," ")</f>
        <v xml:space="preserve"> </v>
      </c>
      <c r="L1693" s="20" t="str">
        <f>IF(VLOOKUP(C1693,'Current OBD'!$B$6:$AL$2097,30,0)="Yes","6"," ")</f>
        <v>6</v>
      </c>
      <c r="M1693" s="20" t="str">
        <f>IF(VLOOKUP(C1693,'Current OBD'!$B$6:$AL$2097,31,0)="Yes","7"," ")</f>
        <v>7</v>
      </c>
      <c r="N1693" s="20" t="str">
        <f>IF(VLOOKUP(C1693,'Current OBD'!$B$6:$AL$2097,32,0)="Yes","8"," ")</f>
        <v>8</v>
      </c>
      <c r="O1693" s="20" t="str">
        <f>IF(VLOOKUP(C1693,'Current OBD'!$B$6:$AL$2097,33,0)="Yes","9"," ")</f>
        <v xml:space="preserve"> </v>
      </c>
      <c r="P1693" s="20" t="str">
        <f>IF(VLOOKUP(C1693,'Current OBD'!$B$6:$AL$2097,34,0)="Yes","10"," ")</f>
        <v xml:space="preserve"> </v>
      </c>
      <c r="Q1693" s="20" t="str">
        <f>IF(VLOOKUP(C1693,'Current OBD'!$B$6:$AL$2097,35,0)="Yes","11"," ")</f>
        <v xml:space="preserve"> </v>
      </c>
      <c r="R1693" s="20" t="str">
        <f>IF(VLOOKUP(C1693,'Current OBD'!$B$6:$AL$2097,36,0)="Yes","12"," ")</f>
        <v xml:space="preserve"> </v>
      </c>
      <c r="S1693" s="44">
        <v>215</v>
      </c>
      <c r="T1693" s="44">
        <v>64</v>
      </c>
      <c r="U1693" s="44">
        <v>1017</v>
      </c>
      <c r="V1693" s="12">
        <f t="shared" si="159"/>
        <v>0.21140609636184857</v>
      </c>
      <c r="W1693" s="12">
        <f t="shared" si="160"/>
        <v>6.2930186823992137E-2</v>
      </c>
      <c r="X1693" s="12">
        <f t="shared" si="158"/>
        <v>0.27433628318584069</v>
      </c>
    </row>
    <row r="1694" spans="1:24">
      <c r="A1694" s="17" t="str">
        <f>VLOOKUP(C1694,'Current OBD'!$B$6:$K$2098,4,0)</f>
        <v>Snohomish</v>
      </c>
      <c r="B1694" s="17" t="str">
        <f>VLOOKUP(C1694,'Current OBD'!$B$6:$K$2098,3,0)</f>
        <v>31-002</v>
      </c>
      <c r="C1694" s="18">
        <v>660654</v>
      </c>
      <c r="D1694" s="8" t="s">
        <v>1414</v>
      </c>
      <c r="E1694" s="20" t="str">
        <f>IF(VLOOKUP(C1694,'Current OBD'!$B$6:$AL$2097,23,0)="Yes","PK"," ")</f>
        <v xml:space="preserve"> </v>
      </c>
      <c r="F1694" s="20" t="str">
        <f>IF(VLOOKUP(C1694,'Current OBD'!$B$6:$AL$2097,24,0)="Yes","K"," ")</f>
        <v xml:space="preserve"> </v>
      </c>
      <c r="G1694" s="20" t="str">
        <f>IF(VLOOKUP(C1694,'Current OBD'!$B$6:$AL$2097,25,0)="Yes","1"," ")</f>
        <v xml:space="preserve"> </v>
      </c>
      <c r="H1694" s="20" t="str">
        <f>IF(VLOOKUP(C1694,'Current OBD'!$B$6:$AL$2097,26,0)="Yes","2"," ")</f>
        <v xml:space="preserve"> </v>
      </c>
      <c r="I1694" s="20" t="str">
        <f>IF(VLOOKUP(C1694,'Current OBD'!$B$6:$AL$2097,27,0)="Yes","3"," ")</f>
        <v xml:space="preserve"> </v>
      </c>
      <c r="J1694" s="20" t="str">
        <f>IF(VLOOKUP(C1694,'Current OBD'!$B$6:$AL$2097,28,0)="Yes","4"," ")</f>
        <v xml:space="preserve"> </v>
      </c>
      <c r="K1694" s="20" t="str">
        <f>IF(VLOOKUP(C1694,'Current OBD'!$B$6:$AL$2097,29,0)="Yes","5"," ")</f>
        <v xml:space="preserve"> </v>
      </c>
      <c r="L1694" s="20" t="str">
        <f>IF(VLOOKUP(C1694,'Current OBD'!$B$6:$AL$2097,30,0)="Yes","6"," ")</f>
        <v xml:space="preserve"> </v>
      </c>
      <c r="M1694" s="20" t="str">
        <f>IF(VLOOKUP(C1694,'Current OBD'!$B$6:$AL$2097,31,0)="Yes","7"," ")</f>
        <v xml:space="preserve"> </v>
      </c>
      <c r="N1694" s="20" t="str">
        <f>IF(VLOOKUP(C1694,'Current OBD'!$B$6:$AL$2097,32,0)="Yes","8"," ")</f>
        <v xml:space="preserve"> </v>
      </c>
      <c r="O1694" s="20" t="str">
        <f>IF(VLOOKUP(C1694,'Current OBD'!$B$6:$AL$2097,33,0)="Yes","9"," ")</f>
        <v>9</v>
      </c>
      <c r="P1694" s="20" t="str">
        <f>IF(VLOOKUP(C1694,'Current OBD'!$B$6:$AL$2097,34,0)="Yes","10"," ")</f>
        <v>10</v>
      </c>
      <c r="Q1694" s="20" t="str">
        <f>IF(VLOOKUP(C1694,'Current OBD'!$B$6:$AL$2097,35,0)="Yes","11"," ")</f>
        <v>11</v>
      </c>
      <c r="R1694" s="20" t="str">
        <f>IF(VLOOKUP(C1694,'Current OBD'!$B$6:$AL$2097,36,0)="Yes","12"," ")</f>
        <v>12</v>
      </c>
      <c r="S1694" s="44">
        <v>382</v>
      </c>
      <c r="T1694" s="44">
        <v>102</v>
      </c>
      <c r="U1694" s="44">
        <v>2179</v>
      </c>
      <c r="V1694" s="12">
        <f t="shared" si="159"/>
        <v>0.17530977512620469</v>
      </c>
      <c r="W1694" s="12">
        <f t="shared" si="160"/>
        <v>4.6810463515374025E-2</v>
      </c>
      <c r="X1694" s="12">
        <f t="shared" si="158"/>
        <v>0.2221202386415787</v>
      </c>
    </row>
    <row r="1695" spans="1:24">
      <c r="A1695" s="17" t="str">
        <f>VLOOKUP(C1695,'Current OBD'!$B$6:$K$2098,4,0)</f>
        <v>Snohomish</v>
      </c>
      <c r="B1695" s="17" t="str">
        <f>VLOOKUP(C1695,'Current OBD'!$B$6:$K$2098,3,0)</f>
        <v>31-002</v>
      </c>
      <c r="C1695" s="18">
        <v>660635</v>
      </c>
      <c r="D1695" s="8" t="s">
        <v>1416</v>
      </c>
      <c r="E1695" s="20" t="str">
        <f>IF(VLOOKUP(C1695,'Current OBD'!$B$6:$AL$2097,23,0)="Yes","PK"," ")</f>
        <v>PK</v>
      </c>
      <c r="F1695" s="20" t="str">
        <f>IF(VLOOKUP(C1695,'Current OBD'!$B$6:$AL$2097,24,0)="Yes","K"," ")</f>
        <v>K</v>
      </c>
      <c r="G1695" s="20" t="str">
        <f>IF(VLOOKUP(C1695,'Current OBD'!$B$6:$AL$2097,25,0)="Yes","1"," ")</f>
        <v>1</v>
      </c>
      <c r="H1695" s="20" t="str">
        <f>IF(VLOOKUP(C1695,'Current OBD'!$B$6:$AL$2097,26,0)="Yes","2"," ")</f>
        <v>2</v>
      </c>
      <c r="I1695" s="20" t="str">
        <f>IF(VLOOKUP(C1695,'Current OBD'!$B$6:$AL$2097,27,0)="Yes","3"," ")</f>
        <v>3</v>
      </c>
      <c r="J1695" s="20" t="str">
        <f>IF(VLOOKUP(C1695,'Current OBD'!$B$6:$AL$2097,28,0)="Yes","4"," ")</f>
        <v>4</v>
      </c>
      <c r="K1695" s="20" t="str">
        <f>IF(VLOOKUP(C1695,'Current OBD'!$B$6:$AL$2097,29,0)="Yes","5"," ")</f>
        <v>5</v>
      </c>
      <c r="L1695" s="20" t="str">
        <f>IF(VLOOKUP(C1695,'Current OBD'!$B$6:$AL$2097,30,0)="Yes","6"," ")</f>
        <v xml:space="preserve"> </v>
      </c>
      <c r="M1695" s="20" t="str">
        <f>IF(VLOOKUP(C1695,'Current OBD'!$B$6:$AL$2097,31,0)="Yes","7"," ")</f>
        <v xml:space="preserve"> </v>
      </c>
      <c r="N1695" s="20" t="str">
        <f>IF(VLOOKUP(C1695,'Current OBD'!$B$6:$AL$2097,32,0)="Yes","8"," ")</f>
        <v xml:space="preserve"> </v>
      </c>
      <c r="O1695" s="20" t="str">
        <f>IF(VLOOKUP(C1695,'Current OBD'!$B$6:$AL$2097,33,0)="Yes","9"," ")</f>
        <v xml:space="preserve"> </v>
      </c>
      <c r="P1695" s="20" t="str">
        <f>IF(VLOOKUP(C1695,'Current OBD'!$B$6:$AL$2097,34,0)="Yes","10"," ")</f>
        <v xml:space="preserve"> </v>
      </c>
      <c r="Q1695" s="20" t="str">
        <f>IF(VLOOKUP(C1695,'Current OBD'!$B$6:$AL$2097,35,0)="Yes","11"," ")</f>
        <v xml:space="preserve"> </v>
      </c>
      <c r="R1695" s="20" t="str">
        <f>IF(VLOOKUP(C1695,'Current OBD'!$B$6:$AL$2097,36,0)="Yes","12"," ")</f>
        <v xml:space="preserve"> </v>
      </c>
      <c r="S1695" s="44">
        <v>270</v>
      </c>
      <c r="T1695" s="44">
        <v>0</v>
      </c>
      <c r="U1695" s="44">
        <v>316</v>
      </c>
      <c r="V1695" s="12">
        <f t="shared" si="159"/>
        <v>0.85443037974683544</v>
      </c>
      <c r="W1695" s="12">
        <f t="shared" si="160"/>
        <v>0</v>
      </c>
      <c r="X1695" s="12">
        <f t="shared" si="158"/>
        <v>0.85443037974683544</v>
      </c>
    </row>
    <row r="1696" spans="1:24">
      <c r="A1696" s="17" t="str">
        <f>VLOOKUP(C1696,'Current OBD'!$B$6:$K$2098,4,0)</f>
        <v>Snohomish</v>
      </c>
      <c r="B1696" s="17" t="str">
        <f>VLOOKUP(C1696,'Current OBD'!$B$6:$K$2098,3,0)</f>
        <v>31-002</v>
      </c>
      <c r="C1696" s="18">
        <v>665402</v>
      </c>
      <c r="D1696" s="8" t="s">
        <v>1418</v>
      </c>
      <c r="E1696" s="20" t="str">
        <f>IF(VLOOKUP(C1696,'Current OBD'!$B$6:$AL$2097,23,0)="Yes","PK"," ")</f>
        <v xml:space="preserve"> </v>
      </c>
      <c r="F1696" s="20" t="str">
        <f>IF(VLOOKUP(C1696,'Current OBD'!$B$6:$AL$2097,24,0)="Yes","K"," ")</f>
        <v>K</v>
      </c>
      <c r="G1696" s="20" t="str">
        <f>IF(VLOOKUP(C1696,'Current OBD'!$B$6:$AL$2097,25,0)="Yes","1"," ")</f>
        <v>1</v>
      </c>
      <c r="H1696" s="20" t="str">
        <f>IF(VLOOKUP(C1696,'Current OBD'!$B$6:$AL$2097,26,0)="Yes","2"," ")</f>
        <v>2</v>
      </c>
      <c r="I1696" s="20" t="str">
        <f>IF(VLOOKUP(C1696,'Current OBD'!$B$6:$AL$2097,27,0)="Yes","3"," ")</f>
        <v>3</v>
      </c>
      <c r="J1696" s="20" t="str">
        <f>IF(VLOOKUP(C1696,'Current OBD'!$B$6:$AL$2097,28,0)="Yes","4"," ")</f>
        <v>4</v>
      </c>
      <c r="K1696" s="20" t="str">
        <f>IF(VLOOKUP(C1696,'Current OBD'!$B$6:$AL$2097,29,0)="Yes","5"," ")</f>
        <v>5</v>
      </c>
      <c r="L1696" s="20" t="str">
        <f>IF(VLOOKUP(C1696,'Current OBD'!$B$6:$AL$2097,30,0)="Yes","6"," ")</f>
        <v xml:space="preserve"> </v>
      </c>
      <c r="M1696" s="20" t="str">
        <f>IF(VLOOKUP(C1696,'Current OBD'!$B$6:$AL$2097,31,0)="Yes","7"," ")</f>
        <v xml:space="preserve"> </v>
      </c>
      <c r="N1696" s="20" t="str">
        <f>IF(VLOOKUP(C1696,'Current OBD'!$B$6:$AL$2097,32,0)="Yes","8"," ")</f>
        <v xml:space="preserve"> </v>
      </c>
      <c r="O1696" s="20" t="str">
        <f>IF(VLOOKUP(C1696,'Current OBD'!$B$6:$AL$2097,33,0)="Yes","9"," ")</f>
        <v xml:space="preserve"> </v>
      </c>
      <c r="P1696" s="20" t="str">
        <f>IF(VLOOKUP(C1696,'Current OBD'!$B$6:$AL$2097,34,0)="Yes","10"," ")</f>
        <v xml:space="preserve"> </v>
      </c>
      <c r="Q1696" s="20" t="str">
        <f>IF(VLOOKUP(C1696,'Current OBD'!$B$6:$AL$2097,35,0)="Yes","11"," ")</f>
        <v xml:space="preserve"> </v>
      </c>
      <c r="R1696" s="20" t="str">
        <f>IF(VLOOKUP(C1696,'Current OBD'!$B$6:$AL$2097,36,0)="Yes","12"," ")</f>
        <v xml:space="preserve"> </v>
      </c>
      <c r="S1696" s="44">
        <v>210</v>
      </c>
      <c r="T1696" s="44">
        <v>0</v>
      </c>
      <c r="U1696" s="44">
        <v>496</v>
      </c>
      <c r="V1696" s="12">
        <f t="shared" si="159"/>
        <v>0.42338709677419356</v>
      </c>
      <c r="W1696" s="12">
        <f t="shared" si="160"/>
        <v>0</v>
      </c>
      <c r="X1696" s="12">
        <f t="shared" si="158"/>
        <v>0.42338709677419356</v>
      </c>
    </row>
    <row r="1697" spans="1:24">
      <c r="A1697" s="17" t="str">
        <f>VLOOKUP(C1697,'Current OBD'!$B$6:$K$2098,4,0)</f>
        <v>Snohomish</v>
      </c>
      <c r="B1697" s="17" t="str">
        <f>VLOOKUP(C1697,'Current OBD'!$B$6:$K$2098,3,0)</f>
        <v>31-002</v>
      </c>
      <c r="C1697" s="18">
        <v>664057</v>
      </c>
      <c r="D1697" s="8" t="s">
        <v>358</v>
      </c>
      <c r="E1697" s="20" t="str">
        <f>IF(VLOOKUP(C1697,'Current OBD'!$B$6:$AL$2097,23,0)="Yes","PK"," ")</f>
        <v>PK</v>
      </c>
      <c r="F1697" s="20" t="str">
        <f>IF(VLOOKUP(C1697,'Current OBD'!$B$6:$AL$2097,24,0)="Yes","K"," ")</f>
        <v>K</v>
      </c>
      <c r="G1697" s="20" t="str">
        <f>IF(VLOOKUP(C1697,'Current OBD'!$B$6:$AL$2097,25,0)="Yes","1"," ")</f>
        <v>1</v>
      </c>
      <c r="H1697" s="20" t="str">
        <f>IF(VLOOKUP(C1697,'Current OBD'!$B$6:$AL$2097,26,0)="Yes","2"," ")</f>
        <v>2</v>
      </c>
      <c r="I1697" s="20" t="str">
        <f>IF(VLOOKUP(C1697,'Current OBD'!$B$6:$AL$2097,27,0)="Yes","3"," ")</f>
        <v>3</v>
      </c>
      <c r="J1697" s="20" t="str">
        <f>IF(VLOOKUP(C1697,'Current OBD'!$B$6:$AL$2097,28,0)="Yes","4"," ")</f>
        <v>4</v>
      </c>
      <c r="K1697" s="20" t="str">
        <f>IF(VLOOKUP(C1697,'Current OBD'!$B$6:$AL$2097,29,0)="Yes","5"," ")</f>
        <v>5</v>
      </c>
      <c r="L1697" s="20" t="str">
        <f>IF(VLOOKUP(C1697,'Current OBD'!$B$6:$AL$2097,30,0)="Yes","6"," ")</f>
        <v xml:space="preserve"> </v>
      </c>
      <c r="M1697" s="20" t="str">
        <f>IF(VLOOKUP(C1697,'Current OBD'!$B$6:$AL$2097,31,0)="Yes","7"," ")</f>
        <v xml:space="preserve"> </v>
      </c>
      <c r="N1697" s="20" t="str">
        <f>IF(VLOOKUP(C1697,'Current OBD'!$B$6:$AL$2097,32,0)="Yes","8"," ")</f>
        <v xml:space="preserve"> </v>
      </c>
      <c r="O1697" s="20" t="str">
        <f>IF(VLOOKUP(C1697,'Current OBD'!$B$6:$AL$2097,33,0)="Yes","9"," ")</f>
        <v xml:space="preserve"> </v>
      </c>
      <c r="P1697" s="20" t="str">
        <f>IF(VLOOKUP(C1697,'Current OBD'!$B$6:$AL$2097,34,0)="Yes","10"," ")</f>
        <v xml:space="preserve"> </v>
      </c>
      <c r="Q1697" s="20" t="str">
        <f>IF(VLOOKUP(C1697,'Current OBD'!$B$6:$AL$2097,35,0)="Yes","11"," ")</f>
        <v xml:space="preserve"> </v>
      </c>
      <c r="R1697" s="20" t="str">
        <f>IF(VLOOKUP(C1697,'Current OBD'!$B$6:$AL$2097,36,0)="Yes","12"," ")</f>
        <v xml:space="preserve"> </v>
      </c>
      <c r="S1697" s="44">
        <v>446</v>
      </c>
      <c r="T1697" s="44">
        <v>0</v>
      </c>
      <c r="U1697" s="44">
        <v>545</v>
      </c>
      <c r="V1697" s="12">
        <f t="shared" si="159"/>
        <v>0.81834862385321105</v>
      </c>
      <c r="W1697" s="12">
        <f t="shared" si="160"/>
        <v>0</v>
      </c>
      <c r="X1697" s="12">
        <f t="shared" si="158"/>
        <v>0.81834862385321105</v>
      </c>
    </row>
    <row r="1698" spans="1:24">
      <c r="A1698" s="17" t="str">
        <f>VLOOKUP(C1698,'Current OBD'!$B$6:$K$2098,4,0)</f>
        <v>Snohomish</v>
      </c>
      <c r="B1698" s="17" t="str">
        <f>VLOOKUP(C1698,'Current OBD'!$B$6:$K$2098,3,0)</f>
        <v>31-002</v>
      </c>
      <c r="C1698" s="18">
        <v>663451</v>
      </c>
      <c r="D1698" s="8" t="s">
        <v>1422</v>
      </c>
      <c r="E1698" s="20" t="str">
        <f>IF(VLOOKUP(C1698,'Current OBD'!$B$6:$AL$2097,23,0)="Yes","PK"," ")</f>
        <v>PK</v>
      </c>
      <c r="F1698" s="20" t="str">
        <f>IF(VLOOKUP(C1698,'Current OBD'!$B$6:$AL$2097,24,0)="Yes","K"," ")</f>
        <v>K</v>
      </c>
      <c r="G1698" s="20" t="str">
        <f>IF(VLOOKUP(C1698,'Current OBD'!$B$6:$AL$2097,25,0)="Yes","1"," ")</f>
        <v>1</v>
      </c>
      <c r="H1698" s="20" t="str">
        <f>IF(VLOOKUP(C1698,'Current OBD'!$B$6:$AL$2097,26,0)="Yes","2"," ")</f>
        <v>2</v>
      </c>
      <c r="I1698" s="20" t="str">
        <f>IF(VLOOKUP(C1698,'Current OBD'!$B$6:$AL$2097,27,0)="Yes","3"," ")</f>
        <v>3</v>
      </c>
      <c r="J1698" s="20" t="str">
        <f>IF(VLOOKUP(C1698,'Current OBD'!$B$6:$AL$2097,28,0)="Yes","4"," ")</f>
        <v>4</v>
      </c>
      <c r="K1698" s="20" t="str">
        <f>IF(VLOOKUP(C1698,'Current OBD'!$B$6:$AL$2097,29,0)="Yes","5"," ")</f>
        <v>5</v>
      </c>
      <c r="L1698" s="20" t="str">
        <f>IF(VLOOKUP(C1698,'Current OBD'!$B$6:$AL$2097,30,0)="Yes","6"," ")</f>
        <v xml:space="preserve"> </v>
      </c>
      <c r="M1698" s="20" t="str">
        <f>IF(VLOOKUP(C1698,'Current OBD'!$B$6:$AL$2097,31,0)="Yes","7"," ")</f>
        <v xml:space="preserve"> </v>
      </c>
      <c r="N1698" s="20" t="str">
        <f>IF(VLOOKUP(C1698,'Current OBD'!$B$6:$AL$2097,32,0)="Yes","8"," ")</f>
        <v xml:space="preserve"> </v>
      </c>
      <c r="O1698" s="20" t="str">
        <f>IF(VLOOKUP(C1698,'Current OBD'!$B$6:$AL$2097,33,0)="Yes","9"," ")</f>
        <v xml:space="preserve"> </v>
      </c>
      <c r="P1698" s="20" t="str">
        <f>IF(VLOOKUP(C1698,'Current OBD'!$B$6:$AL$2097,34,0)="Yes","10"," ")</f>
        <v xml:space="preserve"> </v>
      </c>
      <c r="Q1698" s="20" t="str">
        <f>IF(VLOOKUP(C1698,'Current OBD'!$B$6:$AL$2097,35,0)="Yes","11"," ")</f>
        <v xml:space="preserve"> </v>
      </c>
      <c r="R1698" s="20" t="str">
        <f>IF(VLOOKUP(C1698,'Current OBD'!$B$6:$AL$2097,36,0)="Yes","12"," ")</f>
        <v xml:space="preserve"> </v>
      </c>
      <c r="S1698" s="44">
        <v>382</v>
      </c>
      <c r="T1698" s="44">
        <v>0</v>
      </c>
      <c r="U1698" s="44">
        <v>427</v>
      </c>
      <c r="V1698" s="12">
        <f t="shared" si="159"/>
        <v>0.8946135831381733</v>
      </c>
      <c r="W1698" s="12">
        <f t="shared" si="160"/>
        <v>0</v>
      </c>
      <c r="X1698" s="12">
        <f t="shared" si="158"/>
        <v>0.8946135831381733</v>
      </c>
    </row>
    <row r="1699" spans="1:24">
      <c r="A1699" s="17" t="str">
        <f>VLOOKUP(C1699,'Current OBD'!$B$6:$K$2098,4,0)</f>
        <v>Snohomish</v>
      </c>
      <c r="B1699" s="17" t="str">
        <f>VLOOKUP(C1699,'Current OBD'!$B$6:$K$2098,3,0)</f>
        <v>31-002</v>
      </c>
      <c r="C1699" s="18">
        <v>660639</v>
      </c>
      <c r="D1699" s="8" t="s">
        <v>1413</v>
      </c>
      <c r="E1699" s="20" t="str">
        <f>IF(VLOOKUP(C1699,'Current OBD'!$B$6:$AL$2097,23,0)="Yes","PK"," ")</f>
        <v xml:space="preserve"> </v>
      </c>
      <c r="F1699" s="20" t="str">
        <f>IF(VLOOKUP(C1699,'Current OBD'!$B$6:$AL$2097,24,0)="Yes","K"," ")</f>
        <v>K</v>
      </c>
      <c r="G1699" s="20" t="str">
        <f>IF(VLOOKUP(C1699,'Current OBD'!$B$6:$AL$2097,25,0)="Yes","1"," ")</f>
        <v>1</v>
      </c>
      <c r="H1699" s="20" t="str">
        <f>IF(VLOOKUP(C1699,'Current OBD'!$B$6:$AL$2097,26,0)="Yes","2"," ")</f>
        <v>2</v>
      </c>
      <c r="I1699" s="20" t="str">
        <f>IF(VLOOKUP(C1699,'Current OBD'!$B$6:$AL$2097,27,0)="Yes","3"," ")</f>
        <v>3</v>
      </c>
      <c r="J1699" s="20" t="str">
        <f>IF(VLOOKUP(C1699,'Current OBD'!$B$6:$AL$2097,28,0)="Yes","4"," ")</f>
        <v>4</v>
      </c>
      <c r="K1699" s="20" t="str">
        <f>IF(VLOOKUP(C1699,'Current OBD'!$B$6:$AL$2097,29,0)="Yes","5"," ")</f>
        <v>5</v>
      </c>
      <c r="L1699" s="20" t="str">
        <f>IF(VLOOKUP(C1699,'Current OBD'!$B$6:$AL$2097,30,0)="Yes","6"," ")</f>
        <v xml:space="preserve"> </v>
      </c>
      <c r="M1699" s="20" t="str">
        <f>IF(VLOOKUP(C1699,'Current OBD'!$B$6:$AL$2097,31,0)="Yes","7"," ")</f>
        <v xml:space="preserve"> </v>
      </c>
      <c r="N1699" s="20" t="str">
        <f>IF(VLOOKUP(C1699,'Current OBD'!$B$6:$AL$2097,32,0)="Yes","8"," ")</f>
        <v xml:space="preserve"> </v>
      </c>
      <c r="O1699" s="20" t="str">
        <f>IF(VLOOKUP(C1699,'Current OBD'!$B$6:$AL$2097,33,0)="Yes","9"," ")</f>
        <v xml:space="preserve"> </v>
      </c>
      <c r="P1699" s="20" t="str">
        <f>IF(VLOOKUP(C1699,'Current OBD'!$B$6:$AL$2097,34,0)="Yes","10"," ")</f>
        <v xml:space="preserve"> </v>
      </c>
      <c r="Q1699" s="20" t="str">
        <f>IF(VLOOKUP(C1699,'Current OBD'!$B$6:$AL$2097,35,0)="Yes","11"," ")</f>
        <v xml:space="preserve"> </v>
      </c>
      <c r="R1699" s="20" t="str">
        <f>IF(VLOOKUP(C1699,'Current OBD'!$B$6:$AL$2097,36,0)="Yes","12"," ")</f>
        <v xml:space="preserve"> </v>
      </c>
      <c r="S1699" s="44">
        <v>110</v>
      </c>
      <c r="T1699" s="44">
        <v>31</v>
      </c>
      <c r="U1699" s="44">
        <v>666</v>
      </c>
      <c r="V1699" s="12">
        <f t="shared" si="159"/>
        <v>0.16516516516516516</v>
      </c>
      <c r="W1699" s="12">
        <f t="shared" si="160"/>
        <v>4.6546546546546545E-2</v>
      </c>
      <c r="X1699" s="12">
        <f t="shared" si="158"/>
        <v>0.21171171171171171</v>
      </c>
    </row>
    <row r="1700" spans="1:24">
      <c r="A1700" s="17" t="str">
        <f>VLOOKUP(C1700,'Current OBD'!$B$6:$K$2098,4,0)</f>
        <v>Snohomish</v>
      </c>
      <c r="B1700" s="17" t="str">
        <f>VLOOKUP(C1700,'Current OBD'!$B$6:$K$2098,3,0)</f>
        <v>31-002</v>
      </c>
      <c r="C1700" s="18">
        <v>660640</v>
      </c>
      <c r="D1700" s="8" t="s">
        <v>1425</v>
      </c>
      <c r="E1700" s="20" t="str">
        <f>IF(VLOOKUP(C1700,'Current OBD'!$B$6:$AL$2097,23,0)="Yes","PK"," ")</f>
        <v>PK</v>
      </c>
      <c r="F1700" s="20" t="str">
        <f>IF(VLOOKUP(C1700,'Current OBD'!$B$6:$AL$2097,24,0)="Yes","K"," ")</f>
        <v>K</v>
      </c>
      <c r="G1700" s="20" t="str">
        <f>IF(VLOOKUP(C1700,'Current OBD'!$B$6:$AL$2097,25,0)="Yes","1"," ")</f>
        <v>1</v>
      </c>
      <c r="H1700" s="20" t="str">
        <f>IF(VLOOKUP(C1700,'Current OBD'!$B$6:$AL$2097,26,0)="Yes","2"," ")</f>
        <v>2</v>
      </c>
      <c r="I1700" s="20" t="str">
        <f>IF(VLOOKUP(C1700,'Current OBD'!$B$6:$AL$2097,27,0)="Yes","3"," ")</f>
        <v>3</v>
      </c>
      <c r="J1700" s="20" t="str">
        <f>IF(VLOOKUP(C1700,'Current OBD'!$B$6:$AL$2097,28,0)="Yes","4"," ")</f>
        <v>4</v>
      </c>
      <c r="K1700" s="20" t="str">
        <f>IF(VLOOKUP(C1700,'Current OBD'!$B$6:$AL$2097,29,0)="Yes","5"," ")</f>
        <v>5</v>
      </c>
      <c r="L1700" s="20" t="str">
        <f>IF(VLOOKUP(C1700,'Current OBD'!$B$6:$AL$2097,30,0)="Yes","6"," ")</f>
        <v xml:space="preserve"> </v>
      </c>
      <c r="M1700" s="20" t="str">
        <f>IF(VLOOKUP(C1700,'Current OBD'!$B$6:$AL$2097,31,0)="Yes","7"," ")</f>
        <v xml:space="preserve"> </v>
      </c>
      <c r="N1700" s="20" t="str">
        <f>IF(VLOOKUP(C1700,'Current OBD'!$B$6:$AL$2097,32,0)="Yes","8"," ")</f>
        <v xml:space="preserve"> </v>
      </c>
      <c r="O1700" s="20" t="str">
        <f>IF(VLOOKUP(C1700,'Current OBD'!$B$6:$AL$2097,33,0)="Yes","9"," ")</f>
        <v xml:space="preserve"> </v>
      </c>
      <c r="P1700" s="20" t="str">
        <f>IF(VLOOKUP(C1700,'Current OBD'!$B$6:$AL$2097,34,0)="Yes","10"," ")</f>
        <v xml:space="preserve"> </v>
      </c>
      <c r="Q1700" s="20" t="str">
        <f>IF(VLOOKUP(C1700,'Current OBD'!$B$6:$AL$2097,35,0)="Yes","11"," ")</f>
        <v xml:space="preserve"> </v>
      </c>
      <c r="R1700" s="20" t="str">
        <f>IF(VLOOKUP(C1700,'Current OBD'!$B$6:$AL$2097,36,0)="Yes","12"," ")</f>
        <v xml:space="preserve"> </v>
      </c>
      <c r="S1700" s="44">
        <v>247</v>
      </c>
      <c r="T1700" s="44">
        <v>0</v>
      </c>
      <c r="U1700" s="44">
        <v>509</v>
      </c>
      <c r="V1700" s="12">
        <f t="shared" si="159"/>
        <v>0.48526522593320237</v>
      </c>
      <c r="W1700" s="12">
        <f t="shared" si="160"/>
        <v>0</v>
      </c>
      <c r="X1700" s="12">
        <f t="shared" si="158"/>
        <v>0.48526522593320237</v>
      </c>
    </row>
    <row r="1701" spans="1:24">
      <c r="A1701" s="17" t="str">
        <f>VLOOKUP(C1701,'Current OBD'!$B$6:$K$2098,4,0)</f>
        <v>Snohomish</v>
      </c>
      <c r="B1701" s="17" t="str">
        <f>VLOOKUP(C1701,'Current OBD'!$B$6:$K$2098,3,0)</f>
        <v>31-002</v>
      </c>
      <c r="C1701" s="18">
        <v>660651</v>
      </c>
      <c r="D1701" s="8" t="s">
        <v>1427</v>
      </c>
      <c r="E1701" s="20" t="str">
        <f>IF(VLOOKUP(C1701,'Current OBD'!$B$6:$AL$2097,23,0)="Yes","PK"," ")</f>
        <v xml:space="preserve"> </v>
      </c>
      <c r="F1701" s="20" t="str">
        <f>IF(VLOOKUP(C1701,'Current OBD'!$B$6:$AL$2097,24,0)="Yes","K"," ")</f>
        <v xml:space="preserve"> </v>
      </c>
      <c r="G1701" s="20" t="str">
        <f>IF(VLOOKUP(C1701,'Current OBD'!$B$6:$AL$2097,25,0)="Yes","1"," ")</f>
        <v xml:space="preserve"> </v>
      </c>
      <c r="H1701" s="20" t="str">
        <f>IF(VLOOKUP(C1701,'Current OBD'!$B$6:$AL$2097,26,0)="Yes","2"," ")</f>
        <v xml:space="preserve"> </v>
      </c>
      <c r="I1701" s="20" t="str">
        <f>IF(VLOOKUP(C1701,'Current OBD'!$B$6:$AL$2097,27,0)="Yes","3"," ")</f>
        <v xml:space="preserve"> </v>
      </c>
      <c r="J1701" s="20" t="str">
        <f>IF(VLOOKUP(C1701,'Current OBD'!$B$6:$AL$2097,28,0)="Yes","4"," ")</f>
        <v xml:space="preserve"> </v>
      </c>
      <c r="K1701" s="20" t="str">
        <f>IF(VLOOKUP(C1701,'Current OBD'!$B$6:$AL$2097,29,0)="Yes","5"," ")</f>
        <v xml:space="preserve"> </v>
      </c>
      <c r="L1701" s="20" t="str">
        <f>IF(VLOOKUP(C1701,'Current OBD'!$B$6:$AL$2097,30,0)="Yes","6"," ")</f>
        <v>6</v>
      </c>
      <c r="M1701" s="20" t="str">
        <f>IF(VLOOKUP(C1701,'Current OBD'!$B$6:$AL$2097,31,0)="Yes","7"," ")</f>
        <v>7</v>
      </c>
      <c r="N1701" s="20" t="str">
        <f>IF(VLOOKUP(C1701,'Current OBD'!$B$6:$AL$2097,32,0)="Yes","8"," ")</f>
        <v>8</v>
      </c>
      <c r="O1701" s="20" t="str">
        <f>IF(VLOOKUP(C1701,'Current OBD'!$B$6:$AL$2097,33,0)="Yes","9"," ")</f>
        <v xml:space="preserve"> </v>
      </c>
      <c r="P1701" s="20" t="str">
        <f>IF(VLOOKUP(C1701,'Current OBD'!$B$6:$AL$2097,34,0)="Yes","10"," ")</f>
        <v xml:space="preserve"> </v>
      </c>
      <c r="Q1701" s="20" t="str">
        <f>IF(VLOOKUP(C1701,'Current OBD'!$B$6:$AL$2097,35,0)="Yes","11"," ")</f>
        <v xml:space="preserve"> </v>
      </c>
      <c r="R1701" s="20" t="str">
        <f>IF(VLOOKUP(C1701,'Current OBD'!$B$6:$AL$2097,36,0)="Yes","12"," ")</f>
        <v xml:space="preserve"> </v>
      </c>
      <c r="S1701" s="44">
        <v>544</v>
      </c>
      <c r="T1701" s="44">
        <v>0</v>
      </c>
      <c r="U1701" s="44">
        <v>685</v>
      </c>
      <c r="V1701" s="12">
        <f t="shared" si="159"/>
        <v>0.79416058394160582</v>
      </c>
      <c r="W1701" s="12">
        <f t="shared" si="160"/>
        <v>0</v>
      </c>
      <c r="X1701" s="12">
        <f t="shared" si="158"/>
        <v>0.79416058394160582</v>
      </c>
    </row>
    <row r="1702" spans="1:24">
      <c r="A1702" s="17" t="str">
        <f>VLOOKUP(C1702,'Current OBD'!$B$6:$K$2098,4,0)</f>
        <v>Snohomish</v>
      </c>
      <c r="B1702" s="17" t="str">
        <f>VLOOKUP(C1702,'Current OBD'!$B$6:$K$2098,3,0)</f>
        <v>31-002</v>
      </c>
      <c r="C1702" s="18">
        <v>660641</v>
      </c>
      <c r="D1702" s="8" t="s">
        <v>1429</v>
      </c>
      <c r="E1702" s="20" t="str">
        <f>IF(VLOOKUP(C1702,'Current OBD'!$B$6:$AL$2097,23,0)="Yes","PK"," ")</f>
        <v xml:space="preserve"> </v>
      </c>
      <c r="F1702" s="20" t="str">
        <f>IF(VLOOKUP(C1702,'Current OBD'!$B$6:$AL$2097,24,0)="Yes","K"," ")</f>
        <v>K</v>
      </c>
      <c r="G1702" s="20" t="str">
        <f>IF(VLOOKUP(C1702,'Current OBD'!$B$6:$AL$2097,25,0)="Yes","1"," ")</f>
        <v>1</v>
      </c>
      <c r="H1702" s="20" t="str">
        <f>IF(VLOOKUP(C1702,'Current OBD'!$B$6:$AL$2097,26,0)="Yes","2"," ")</f>
        <v>2</v>
      </c>
      <c r="I1702" s="20" t="str">
        <f>IF(VLOOKUP(C1702,'Current OBD'!$B$6:$AL$2097,27,0)="Yes","3"," ")</f>
        <v>3</v>
      </c>
      <c r="J1702" s="20" t="str">
        <f>IF(VLOOKUP(C1702,'Current OBD'!$B$6:$AL$2097,28,0)="Yes","4"," ")</f>
        <v>4</v>
      </c>
      <c r="K1702" s="20" t="str">
        <f>IF(VLOOKUP(C1702,'Current OBD'!$B$6:$AL$2097,29,0)="Yes","5"," ")</f>
        <v>5</v>
      </c>
      <c r="L1702" s="20" t="str">
        <f>IF(VLOOKUP(C1702,'Current OBD'!$B$6:$AL$2097,30,0)="Yes","6"," ")</f>
        <v xml:space="preserve"> </v>
      </c>
      <c r="M1702" s="20" t="str">
        <f>IF(VLOOKUP(C1702,'Current OBD'!$B$6:$AL$2097,31,0)="Yes","7"," ")</f>
        <v xml:space="preserve"> </v>
      </c>
      <c r="N1702" s="20" t="str">
        <f>IF(VLOOKUP(C1702,'Current OBD'!$B$6:$AL$2097,32,0)="Yes","8"," ")</f>
        <v xml:space="preserve"> </v>
      </c>
      <c r="O1702" s="20" t="str">
        <f>IF(VLOOKUP(C1702,'Current OBD'!$B$6:$AL$2097,33,0)="Yes","9"," ")</f>
        <v xml:space="preserve"> </v>
      </c>
      <c r="P1702" s="20" t="str">
        <f>IF(VLOOKUP(C1702,'Current OBD'!$B$6:$AL$2097,34,0)="Yes","10"," ")</f>
        <v xml:space="preserve"> </v>
      </c>
      <c r="Q1702" s="20" t="str">
        <f>IF(VLOOKUP(C1702,'Current OBD'!$B$6:$AL$2097,35,0)="Yes","11"," ")</f>
        <v xml:space="preserve"> </v>
      </c>
      <c r="R1702" s="20" t="str">
        <f>IF(VLOOKUP(C1702,'Current OBD'!$B$6:$AL$2097,36,0)="Yes","12"," ")</f>
        <v xml:space="preserve"> </v>
      </c>
      <c r="S1702" s="44">
        <v>200</v>
      </c>
      <c r="T1702" s="44">
        <v>42</v>
      </c>
      <c r="U1702" s="44">
        <v>796</v>
      </c>
      <c r="V1702" s="12">
        <f t="shared" si="159"/>
        <v>0.25125628140703515</v>
      </c>
      <c r="W1702" s="12">
        <f t="shared" si="160"/>
        <v>5.2763819095477386E-2</v>
      </c>
      <c r="X1702" s="12">
        <f t="shared" si="158"/>
        <v>0.30402010050251255</v>
      </c>
    </row>
    <row r="1703" spans="1:24">
      <c r="A1703" s="17" t="str">
        <f>VLOOKUP(C1703,'Current OBD'!$B$6:$K$2098,4,0)</f>
        <v>Snohomish</v>
      </c>
      <c r="B1703" s="17" t="str">
        <f>VLOOKUP(C1703,'Current OBD'!$B$6:$K$2098,3,0)</f>
        <v>31-002</v>
      </c>
      <c r="C1703" s="18">
        <v>663741</v>
      </c>
      <c r="D1703" s="8" t="s">
        <v>1431</v>
      </c>
      <c r="E1703" s="20" t="str">
        <f>IF(VLOOKUP(C1703,'Current OBD'!$B$6:$AL$2097,23,0)="Yes","PK"," ")</f>
        <v xml:space="preserve"> </v>
      </c>
      <c r="F1703" s="20" t="str">
        <f>IF(VLOOKUP(C1703,'Current OBD'!$B$6:$AL$2097,24,0)="Yes","K"," ")</f>
        <v xml:space="preserve"> </v>
      </c>
      <c r="G1703" s="20" t="str">
        <f>IF(VLOOKUP(C1703,'Current OBD'!$B$6:$AL$2097,25,0)="Yes","1"," ")</f>
        <v xml:space="preserve"> </v>
      </c>
      <c r="H1703" s="20" t="str">
        <f>IF(VLOOKUP(C1703,'Current OBD'!$B$6:$AL$2097,26,0)="Yes","2"," ")</f>
        <v xml:space="preserve"> </v>
      </c>
      <c r="I1703" s="20" t="str">
        <f>IF(VLOOKUP(C1703,'Current OBD'!$B$6:$AL$2097,27,0)="Yes","3"," ")</f>
        <v xml:space="preserve"> </v>
      </c>
      <c r="J1703" s="20" t="str">
        <f>IF(VLOOKUP(C1703,'Current OBD'!$B$6:$AL$2097,28,0)="Yes","4"," ")</f>
        <v xml:space="preserve"> </v>
      </c>
      <c r="K1703" s="20" t="str">
        <f>IF(VLOOKUP(C1703,'Current OBD'!$B$6:$AL$2097,29,0)="Yes","5"," ")</f>
        <v xml:space="preserve"> </v>
      </c>
      <c r="L1703" s="20" t="str">
        <f>IF(VLOOKUP(C1703,'Current OBD'!$B$6:$AL$2097,30,0)="Yes","6"," ")</f>
        <v xml:space="preserve"> </v>
      </c>
      <c r="M1703" s="20" t="str">
        <f>IF(VLOOKUP(C1703,'Current OBD'!$B$6:$AL$2097,31,0)="Yes","7"," ")</f>
        <v xml:space="preserve"> </v>
      </c>
      <c r="N1703" s="20" t="str">
        <f>IF(VLOOKUP(C1703,'Current OBD'!$B$6:$AL$2097,32,0)="Yes","8"," ")</f>
        <v xml:space="preserve"> </v>
      </c>
      <c r="O1703" s="20" t="str">
        <f>IF(VLOOKUP(C1703,'Current OBD'!$B$6:$AL$2097,33,0)="Yes","9"," ")</f>
        <v>9</v>
      </c>
      <c r="P1703" s="20" t="str">
        <f>IF(VLOOKUP(C1703,'Current OBD'!$B$6:$AL$2097,34,0)="Yes","10"," ")</f>
        <v>10</v>
      </c>
      <c r="Q1703" s="20" t="str">
        <f>IF(VLOOKUP(C1703,'Current OBD'!$B$6:$AL$2097,35,0)="Yes","11"," ")</f>
        <v>11</v>
      </c>
      <c r="R1703" s="20" t="str">
        <f>IF(VLOOKUP(C1703,'Current OBD'!$B$6:$AL$2097,36,0)="Yes","12"," ")</f>
        <v>12</v>
      </c>
      <c r="S1703" s="44">
        <v>116</v>
      </c>
      <c r="T1703" s="44">
        <v>0</v>
      </c>
      <c r="U1703" s="44">
        <v>144</v>
      </c>
      <c r="V1703" s="12">
        <f t="shared" si="159"/>
        <v>0.80555555555555558</v>
      </c>
      <c r="W1703" s="12">
        <f t="shared" si="160"/>
        <v>0</v>
      </c>
      <c r="X1703" s="12">
        <f t="shared" si="158"/>
        <v>0.80555555555555558</v>
      </c>
    </row>
    <row r="1704" spans="1:24">
      <c r="A1704" s="17" t="str">
        <f>VLOOKUP(C1704,'Current OBD'!$B$6:$K$2098,4,0)</f>
        <v>Snohomish</v>
      </c>
      <c r="B1704" s="17" t="str">
        <f>VLOOKUP(C1704,'Current OBD'!$B$6:$K$2098,3,0)</f>
        <v>31-002</v>
      </c>
      <c r="C1704" s="18">
        <v>660642</v>
      </c>
      <c r="D1704" s="8" t="s">
        <v>1433</v>
      </c>
      <c r="E1704" s="20" t="str">
        <f>IF(VLOOKUP(C1704,'Current OBD'!$B$6:$AL$2097,23,0)="Yes","PK"," ")</f>
        <v xml:space="preserve"> </v>
      </c>
      <c r="F1704" s="20" t="str">
        <f>IF(VLOOKUP(C1704,'Current OBD'!$B$6:$AL$2097,24,0)="Yes","K"," ")</f>
        <v>K</v>
      </c>
      <c r="G1704" s="20" t="str">
        <f>IF(VLOOKUP(C1704,'Current OBD'!$B$6:$AL$2097,25,0)="Yes","1"," ")</f>
        <v>1</v>
      </c>
      <c r="H1704" s="20" t="str">
        <f>IF(VLOOKUP(C1704,'Current OBD'!$B$6:$AL$2097,26,0)="Yes","2"," ")</f>
        <v>2</v>
      </c>
      <c r="I1704" s="20" t="str">
        <f>IF(VLOOKUP(C1704,'Current OBD'!$B$6:$AL$2097,27,0)="Yes","3"," ")</f>
        <v>3</v>
      </c>
      <c r="J1704" s="20" t="str">
        <f>IF(VLOOKUP(C1704,'Current OBD'!$B$6:$AL$2097,28,0)="Yes","4"," ")</f>
        <v>4</v>
      </c>
      <c r="K1704" s="20" t="str">
        <f>IF(VLOOKUP(C1704,'Current OBD'!$B$6:$AL$2097,29,0)="Yes","5"," ")</f>
        <v>5</v>
      </c>
      <c r="L1704" s="20" t="str">
        <f>IF(VLOOKUP(C1704,'Current OBD'!$B$6:$AL$2097,30,0)="Yes","6"," ")</f>
        <v xml:space="preserve"> </v>
      </c>
      <c r="M1704" s="20" t="str">
        <f>IF(VLOOKUP(C1704,'Current OBD'!$B$6:$AL$2097,31,0)="Yes","7"," ")</f>
        <v xml:space="preserve"> </v>
      </c>
      <c r="N1704" s="20" t="str">
        <f>IF(VLOOKUP(C1704,'Current OBD'!$B$6:$AL$2097,32,0)="Yes","8"," ")</f>
        <v xml:space="preserve"> </v>
      </c>
      <c r="O1704" s="20" t="str">
        <f>IF(VLOOKUP(C1704,'Current OBD'!$B$6:$AL$2097,33,0)="Yes","9"," ")</f>
        <v xml:space="preserve"> </v>
      </c>
      <c r="P1704" s="20" t="str">
        <f>IF(VLOOKUP(C1704,'Current OBD'!$B$6:$AL$2097,34,0)="Yes","10"," ")</f>
        <v xml:space="preserve"> </v>
      </c>
      <c r="Q1704" s="20" t="str">
        <f>IF(VLOOKUP(C1704,'Current OBD'!$B$6:$AL$2097,35,0)="Yes","11"," ")</f>
        <v xml:space="preserve"> </v>
      </c>
      <c r="R1704" s="20" t="str">
        <f>IF(VLOOKUP(C1704,'Current OBD'!$B$6:$AL$2097,36,0)="Yes","12"," ")</f>
        <v xml:space="preserve"> </v>
      </c>
      <c r="S1704" s="44">
        <v>78</v>
      </c>
      <c r="T1704" s="44">
        <v>14</v>
      </c>
      <c r="U1704" s="44">
        <v>539</v>
      </c>
      <c r="V1704" s="12">
        <f t="shared" si="159"/>
        <v>0.14471243042671614</v>
      </c>
      <c r="W1704" s="12">
        <f t="shared" si="160"/>
        <v>2.5974025974025976E-2</v>
      </c>
      <c r="X1704" s="12">
        <f t="shared" si="158"/>
        <v>0.17068645640074212</v>
      </c>
    </row>
    <row r="1705" spans="1:24">
      <c r="A1705" s="17" t="str">
        <f>VLOOKUP(C1705,'Current OBD'!$B$6:$K$2098,4,0)</f>
        <v>Snohomish</v>
      </c>
      <c r="B1705" s="17" t="str">
        <f>VLOOKUP(C1705,'Current OBD'!$B$6:$K$2098,3,0)</f>
        <v>31-002</v>
      </c>
      <c r="C1705" s="18">
        <v>664607</v>
      </c>
      <c r="D1705" s="8" t="s">
        <v>1435</v>
      </c>
      <c r="E1705" s="20" t="str">
        <f>IF(VLOOKUP(C1705,'Current OBD'!$B$6:$AL$2097,23,0)="Yes","PK"," ")</f>
        <v>PK</v>
      </c>
      <c r="F1705" s="20" t="str">
        <f>IF(VLOOKUP(C1705,'Current OBD'!$B$6:$AL$2097,24,0)="Yes","K"," ")</f>
        <v>K</v>
      </c>
      <c r="G1705" s="20" t="str">
        <f>IF(VLOOKUP(C1705,'Current OBD'!$B$6:$AL$2097,25,0)="Yes","1"," ")</f>
        <v>1</v>
      </c>
      <c r="H1705" s="20" t="str">
        <f>IF(VLOOKUP(C1705,'Current OBD'!$B$6:$AL$2097,26,0)="Yes","2"," ")</f>
        <v>2</v>
      </c>
      <c r="I1705" s="20" t="str">
        <f>IF(VLOOKUP(C1705,'Current OBD'!$B$6:$AL$2097,27,0)="Yes","3"," ")</f>
        <v>3</v>
      </c>
      <c r="J1705" s="20" t="str">
        <f>IF(VLOOKUP(C1705,'Current OBD'!$B$6:$AL$2097,28,0)="Yes","4"," ")</f>
        <v>4</v>
      </c>
      <c r="K1705" s="20" t="str">
        <f>IF(VLOOKUP(C1705,'Current OBD'!$B$6:$AL$2097,29,0)="Yes","5"," ")</f>
        <v>5</v>
      </c>
      <c r="L1705" s="20" t="str">
        <f>IF(VLOOKUP(C1705,'Current OBD'!$B$6:$AL$2097,30,0)="Yes","6"," ")</f>
        <v xml:space="preserve"> </v>
      </c>
      <c r="M1705" s="20" t="str">
        <f>IF(VLOOKUP(C1705,'Current OBD'!$B$6:$AL$2097,31,0)="Yes","7"," ")</f>
        <v xml:space="preserve"> </v>
      </c>
      <c r="N1705" s="20" t="str">
        <f>IF(VLOOKUP(C1705,'Current OBD'!$B$6:$AL$2097,32,0)="Yes","8"," ")</f>
        <v xml:space="preserve"> </v>
      </c>
      <c r="O1705" s="20" t="str">
        <f>IF(VLOOKUP(C1705,'Current OBD'!$B$6:$AL$2097,33,0)="Yes","9"," ")</f>
        <v xml:space="preserve"> </v>
      </c>
      <c r="P1705" s="20" t="str">
        <f>IF(VLOOKUP(C1705,'Current OBD'!$B$6:$AL$2097,34,0)="Yes","10"," ")</f>
        <v xml:space="preserve"> </v>
      </c>
      <c r="Q1705" s="20" t="str">
        <f>IF(VLOOKUP(C1705,'Current OBD'!$B$6:$AL$2097,35,0)="Yes","11"," ")</f>
        <v xml:space="preserve"> </v>
      </c>
      <c r="R1705" s="20" t="str">
        <f>IF(VLOOKUP(C1705,'Current OBD'!$B$6:$AL$2097,36,0)="Yes","12"," ")</f>
        <v xml:space="preserve"> </v>
      </c>
      <c r="S1705" s="44">
        <v>419</v>
      </c>
      <c r="T1705" s="44">
        <v>0</v>
      </c>
      <c r="U1705" s="44">
        <v>585</v>
      </c>
      <c r="V1705" s="12">
        <f t="shared" si="159"/>
        <v>0.71623931623931625</v>
      </c>
      <c r="W1705" s="12">
        <f t="shared" si="160"/>
        <v>0</v>
      </c>
      <c r="X1705" s="12">
        <f t="shared" si="158"/>
        <v>0.71623931623931625</v>
      </c>
    </row>
    <row r="1706" spans="1:24">
      <c r="A1706" s="17" t="str">
        <f>VLOOKUP(C1706,'Current OBD'!$B$6:$K$2098,4,0)</f>
        <v>Snohomish</v>
      </c>
      <c r="B1706" s="17" t="str">
        <f>VLOOKUP(C1706,'Current OBD'!$B$6:$K$2098,3,0)</f>
        <v>31-002</v>
      </c>
      <c r="C1706" s="18">
        <v>685757</v>
      </c>
      <c r="D1706" s="8" t="s">
        <v>1437</v>
      </c>
      <c r="E1706" s="20" t="str">
        <f>IF(VLOOKUP(C1706,'Current OBD'!$B$6:$AL$2097,23,0)="Yes","PK"," ")</f>
        <v xml:space="preserve"> </v>
      </c>
      <c r="F1706" s="20" t="str">
        <f>IF(VLOOKUP(C1706,'Current OBD'!$B$6:$AL$2097,24,0)="Yes","K"," ")</f>
        <v>K</v>
      </c>
      <c r="G1706" s="20" t="str">
        <f>IF(VLOOKUP(C1706,'Current OBD'!$B$6:$AL$2097,25,0)="Yes","1"," ")</f>
        <v>1</v>
      </c>
      <c r="H1706" s="20" t="str">
        <f>IF(VLOOKUP(C1706,'Current OBD'!$B$6:$AL$2097,26,0)="Yes","2"," ")</f>
        <v>2</v>
      </c>
      <c r="I1706" s="20" t="str">
        <f>IF(VLOOKUP(C1706,'Current OBD'!$B$6:$AL$2097,27,0)="Yes","3"," ")</f>
        <v>3</v>
      </c>
      <c r="J1706" s="20" t="str">
        <f>IF(VLOOKUP(C1706,'Current OBD'!$B$6:$AL$2097,28,0)="Yes","4"," ")</f>
        <v>4</v>
      </c>
      <c r="K1706" s="20" t="str">
        <f>IF(VLOOKUP(C1706,'Current OBD'!$B$6:$AL$2097,29,0)="Yes","5"," ")</f>
        <v>5</v>
      </c>
      <c r="L1706" s="20" t="str">
        <f>IF(VLOOKUP(C1706,'Current OBD'!$B$6:$AL$2097,30,0)="Yes","6"," ")</f>
        <v xml:space="preserve"> </v>
      </c>
      <c r="M1706" s="20" t="str">
        <f>IF(VLOOKUP(C1706,'Current OBD'!$B$6:$AL$2097,31,0)="Yes","7"," ")</f>
        <v xml:space="preserve"> </v>
      </c>
      <c r="N1706" s="20" t="str">
        <f>IF(VLOOKUP(C1706,'Current OBD'!$B$6:$AL$2097,32,0)="Yes","8"," ")</f>
        <v xml:space="preserve"> </v>
      </c>
      <c r="O1706" s="20" t="str">
        <f>IF(VLOOKUP(C1706,'Current OBD'!$B$6:$AL$2097,33,0)="Yes","9"," ")</f>
        <v xml:space="preserve"> </v>
      </c>
      <c r="P1706" s="20" t="str">
        <f>IF(VLOOKUP(C1706,'Current OBD'!$B$6:$AL$2097,34,0)="Yes","10"," ")</f>
        <v xml:space="preserve"> </v>
      </c>
      <c r="Q1706" s="20" t="str">
        <f>IF(VLOOKUP(C1706,'Current OBD'!$B$6:$AL$2097,35,0)="Yes","11"," ")</f>
        <v xml:space="preserve"> </v>
      </c>
      <c r="R1706" s="20" t="str">
        <f>IF(VLOOKUP(C1706,'Current OBD'!$B$6:$AL$2097,36,0)="Yes","12"," ")</f>
        <v xml:space="preserve"> </v>
      </c>
      <c r="S1706" s="44">
        <v>45</v>
      </c>
      <c r="T1706" s="44">
        <v>15</v>
      </c>
      <c r="U1706" s="44">
        <v>743</v>
      </c>
      <c r="V1706" s="12">
        <f t="shared" si="159"/>
        <v>6.0565275908479141E-2</v>
      </c>
      <c r="W1706" s="12">
        <f t="shared" si="160"/>
        <v>2.0188425302826378E-2</v>
      </c>
      <c r="X1706" s="12">
        <f t="shared" si="158"/>
        <v>8.0753701211305512E-2</v>
      </c>
    </row>
    <row r="1707" spans="1:24">
      <c r="A1707" s="17" t="str">
        <f>VLOOKUP(C1707,'Current OBD'!$B$6:$K$2098,4,0)</f>
        <v>Snohomish</v>
      </c>
      <c r="B1707" s="17" t="str">
        <f>VLOOKUP(C1707,'Current OBD'!$B$6:$K$2098,3,0)</f>
        <v>31-002</v>
      </c>
      <c r="C1707" s="18">
        <v>660644</v>
      </c>
      <c r="D1707" s="8" t="s">
        <v>1439</v>
      </c>
      <c r="E1707" s="20" t="str">
        <f>IF(VLOOKUP(C1707,'Current OBD'!$B$6:$AL$2097,23,0)="Yes","PK"," ")</f>
        <v>PK</v>
      </c>
      <c r="F1707" s="20" t="str">
        <f>IF(VLOOKUP(C1707,'Current OBD'!$B$6:$AL$2097,24,0)="Yes","K"," ")</f>
        <v>K</v>
      </c>
      <c r="G1707" s="20" t="str">
        <f>IF(VLOOKUP(C1707,'Current OBD'!$B$6:$AL$2097,25,0)="Yes","1"," ")</f>
        <v>1</v>
      </c>
      <c r="H1707" s="20" t="str">
        <f>IF(VLOOKUP(C1707,'Current OBD'!$B$6:$AL$2097,26,0)="Yes","2"," ")</f>
        <v>2</v>
      </c>
      <c r="I1707" s="20" t="str">
        <f>IF(VLOOKUP(C1707,'Current OBD'!$B$6:$AL$2097,27,0)="Yes","3"," ")</f>
        <v>3</v>
      </c>
      <c r="J1707" s="20" t="str">
        <f>IF(VLOOKUP(C1707,'Current OBD'!$B$6:$AL$2097,28,0)="Yes","4"," ")</f>
        <v>4</v>
      </c>
      <c r="K1707" s="20" t="str">
        <f>IF(VLOOKUP(C1707,'Current OBD'!$B$6:$AL$2097,29,0)="Yes","5"," ")</f>
        <v>5</v>
      </c>
      <c r="L1707" s="20" t="str">
        <f>IF(VLOOKUP(C1707,'Current OBD'!$B$6:$AL$2097,30,0)="Yes","6"," ")</f>
        <v xml:space="preserve"> </v>
      </c>
      <c r="M1707" s="20" t="str">
        <f>IF(VLOOKUP(C1707,'Current OBD'!$B$6:$AL$2097,31,0)="Yes","7"," ")</f>
        <v xml:space="preserve"> </v>
      </c>
      <c r="N1707" s="20" t="str">
        <f>IF(VLOOKUP(C1707,'Current OBD'!$B$6:$AL$2097,32,0)="Yes","8"," ")</f>
        <v xml:space="preserve"> </v>
      </c>
      <c r="O1707" s="20" t="str">
        <f>IF(VLOOKUP(C1707,'Current OBD'!$B$6:$AL$2097,33,0)="Yes","9"," ")</f>
        <v xml:space="preserve"> </v>
      </c>
      <c r="P1707" s="20" t="str">
        <f>IF(VLOOKUP(C1707,'Current OBD'!$B$6:$AL$2097,34,0)="Yes","10"," ")</f>
        <v xml:space="preserve"> </v>
      </c>
      <c r="Q1707" s="20" t="str">
        <f>IF(VLOOKUP(C1707,'Current OBD'!$B$6:$AL$2097,35,0)="Yes","11"," ")</f>
        <v xml:space="preserve"> </v>
      </c>
      <c r="R1707" s="20" t="str">
        <f>IF(VLOOKUP(C1707,'Current OBD'!$B$6:$AL$2097,36,0)="Yes","12"," ")</f>
        <v xml:space="preserve"> </v>
      </c>
      <c r="S1707" s="44">
        <v>254</v>
      </c>
      <c r="T1707" s="44">
        <v>0</v>
      </c>
      <c r="U1707" s="44">
        <v>468</v>
      </c>
      <c r="V1707" s="12">
        <f t="shared" si="159"/>
        <v>0.54273504273504269</v>
      </c>
      <c r="W1707" s="12">
        <f t="shared" si="160"/>
        <v>0</v>
      </c>
      <c r="X1707" s="12">
        <f t="shared" si="158"/>
        <v>0.54273504273504269</v>
      </c>
    </row>
    <row r="1708" spans="1:24">
      <c r="A1708" s="17" t="str">
        <f>VLOOKUP(C1708,'Current OBD'!$B$6:$K$2098,4,0)</f>
        <v>Snohomish</v>
      </c>
      <c r="B1708" s="17" t="str">
        <f>VLOOKUP(C1708,'Current OBD'!$B$6:$K$2098,3,0)</f>
        <v>31-002</v>
      </c>
      <c r="C1708" s="18">
        <v>663740</v>
      </c>
      <c r="D1708" s="8" t="s">
        <v>1441</v>
      </c>
      <c r="E1708" s="20" t="str">
        <f>IF(VLOOKUP(C1708,'Current OBD'!$B$6:$AL$2097,23,0)="Yes","PK"," ")</f>
        <v xml:space="preserve"> </v>
      </c>
      <c r="F1708" s="20" t="str">
        <f>IF(VLOOKUP(C1708,'Current OBD'!$B$6:$AL$2097,24,0)="Yes","K"," ")</f>
        <v>K</v>
      </c>
      <c r="G1708" s="20" t="str">
        <f>IF(VLOOKUP(C1708,'Current OBD'!$B$6:$AL$2097,25,0)="Yes","1"," ")</f>
        <v>1</v>
      </c>
      <c r="H1708" s="20" t="str">
        <f>IF(VLOOKUP(C1708,'Current OBD'!$B$6:$AL$2097,26,0)="Yes","2"," ")</f>
        <v>2</v>
      </c>
      <c r="I1708" s="20" t="str">
        <f>IF(VLOOKUP(C1708,'Current OBD'!$B$6:$AL$2097,27,0)="Yes","3"," ")</f>
        <v>3</v>
      </c>
      <c r="J1708" s="20" t="str">
        <f>IF(VLOOKUP(C1708,'Current OBD'!$B$6:$AL$2097,28,0)="Yes","4"," ")</f>
        <v>4</v>
      </c>
      <c r="K1708" s="20" t="str">
        <f>IF(VLOOKUP(C1708,'Current OBD'!$B$6:$AL$2097,29,0)="Yes","5"," ")</f>
        <v>5</v>
      </c>
      <c r="L1708" s="20" t="str">
        <f>IF(VLOOKUP(C1708,'Current OBD'!$B$6:$AL$2097,30,0)="Yes","6"," ")</f>
        <v xml:space="preserve"> </v>
      </c>
      <c r="M1708" s="20" t="str">
        <f>IF(VLOOKUP(C1708,'Current OBD'!$B$6:$AL$2097,31,0)="Yes","7"," ")</f>
        <v xml:space="preserve"> </v>
      </c>
      <c r="N1708" s="20" t="str">
        <f>IF(VLOOKUP(C1708,'Current OBD'!$B$6:$AL$2097,32,0)="Yes","8"," ")</f>
        <v xml:space="preserve"> </v>
      </c>
      <c r="O1708" s="20" t="str">
        <f>IF(VLOOKUP(C1708,'Current OBD'!$B$6:$AL$2097,33,0)="Yes","9"," ")</f>
        <v xml:space="preserve"> </v>
      </c>
      <c r="P1708" s="20" t="str">
        <f>IF(VLOOKUP(C1708,'Current OBD'!$B$6:$AL$2097,34,0)="Yes","10"," ")</f>
        <v xml:space="preserve"> </v>
      </c>
      <c r="Q1708" s="20" t="str">
        <f>IF(VLOOKUP(C1708,'Current OBD'!$B$6:$AL$2097,35,0)="Yes","11"," ")</f>
        <v xml:space="preserve"> </v>
      </c>
      <c r="R1708" s="20" t="str">
        <f>IF(VLOOKUP(C1708,'Current OBD'!$B$6:$AL$2097,36,0)="Yes","12"," ")</f>
        <v xml:space="preserve"> </v>
      </c>
      <c r="S1708" s="44">
        <v>206</v>
      </c>
      <c r="T1708" s="44">
        <v>0</v>
      </c>
      <c r="U1708" s="44">
        <v>438</v>
      </c>
      <c r="V1708" s="12">
        <f t="shared" si="159"/>
        <v>0.47031963470319632</v>
      </c>
      <c r="W1708" s="12">
        <f t="shared" si="160"/>
        <v>0</v>
      </c>
      <c r="X1708" s="12">
        <f t="shared" si="158"/>
        <v>0.47031963470319632</v>
      </c>
    </row>
    <row r="1709" spans="1:24">
      <c r="A1709" s="17" t="str">
        <f>VLOOKUP(C1709,'Current OBD'!$B$6:$K$2098,4,0)</f>
        <v>Snohomish</v>
      </c>
      <c r="B1709" s="17" t="str">
        <f>VLOOKUP(C1709,'Current OBD'!$B$6:$K$2098,3,0)</f>
        <v>31-002</v>
      </c>
      <c r="C1709" s="18">
        <v>660646</v>
      </c>
      <c r="D1709" s="8" t="s">
        <v>1443</v>
      </c>
      <c r="E1709" s="20" t="str">
        <f>IF(VLOOKUP(C1709,'Current OBD'!$B$6:$AL$2097,23,0)="Yes","PK"," ")</f>
        <v xml:space="preserve"> </v>
      </c>
      <c r="F1709" s="20" t="str">
        <f>IF(VLOOKUP(C1709,'Current OBD'!$B$6:$AL$2097,24,0)="Yes","K"," ")</f>
        <v>K</v>
      </c>
      <c r="G1709" s="20" t="str">
        <f>IF(VLOOKUP(C1709,'Current OBD'!$B$6:$AL$2097,25,0)="Yes","1"," ")</f>
        <v>1</v>
      </c>
      <c r="H1709" s="20" t="str">
        <f>IF(VLOOKUP(C1709,'Current OBD'!$B$6:$AL$2097,26,0)="Yes","2"," ")</f>
        <v>2</v>
      </c>
      <c r="I1709" s="20" t="str">
        <f>IF(VLOOKUP(C1709,'Current OBD'!$B$6:$AL$2097,27,0)="Yes","3"," ")</f>
        <v>3</v>
      </c>
      <c r="J1709" s="20" t="str">
        <f>IF(VLOOKUP(C1709,'Current OBD'!$B$6:$AL$2097,28,0)="Yes","4"," ")</f>
        <v>4</v>
      </c>
      <c r="K1709" s="20" t="str">
        <f>IF(VLOOKUP(C1709,'Current OBD'!$B$6:$AL$2097,29,0)="Yes","5"," ")</f>
        <v>5</v>
      </c>
      <c r="L1709" s="20" t="str">
        <f>IF(VLOOKUP(C1709,'Current OBD'!$B$6:$AL$2097,30,0)="Yes","6"," ")</f>
        <v xml:space="preserve"> </v>
      </c>
      <c r="M1709" s="20" t="str">
        <f>IF(VLOOKUP(C1709,'Current OBD'!$B$6:$AL$2097,31,0)="Yes","7"," ")</f>
        <v xml:space="preserve"> </v>
      </c>
      <c r="N1709" s="20" t="str">
        <f>IF(VLOOKUP(C1709,'Current OBD'!$B$6:$AL$2097,32,0)="Yes","8"," ")</f>
        <v xml:space="preserve"> </v>
      </c>
      <c r="O1709" s="20" t="str">
        <f>IF(VLOOKUP(C1709,'Current OBD'!$B$6:$AL$2097,33,0)="Yes","9"," ")</f>
        <v xml:space="preserve"> </v>
      </c>
      <c r="P1709" s="20" t="str">
        <f>IF(VLOOKUP(C1709,'Current OBD'!$B$6:$AL$2097,34,0)="Yes","10"," ")</f>
        <v xml:space="preserve"> </v>
      </c>
      <c r="Q1709" s="20" t="str">
        <f>IF(VLOOKUP(C1709,'Current OBD'!$B$6:$AL$2097,35,0)="Yes","11"," ")</f>
        <v xml:space="preserve"> </v>
      </c>
      <c r="R1709" s="20" t="str">
        <f>IF(VLOOKUP(C1709,'Current OBD'!$B$6:$AL$2097,36,0)="Yes","12"," ")</f>
        <v xml:space="preserve"> </v>
      </c>
      <c r="S1709" s="44">
        <v>251</v>
      </c>
      <c r="T1709" s="44">
        <v>0</v>
      </c>
      <c r="U1709" s="44">
        <v>579</v>
      </c>
      <c r="V1709" s="12">
        <f t="shared" si="159"/>
        <v>0.43350604490500866</v>
      </c>
      <c r="W1709" s="12">
        <f t="shared" si="160"/>
        <v>0</v>
      </c>
      <c r="X1709" s="12">
        <f t="shared" si="158"/>
        <v>0.43350604490500866</v>
      </c>
    </row>
    <row r="1710" spans="1:24">
      <c r="A1710" s="26" t="s">
        <v>114</v>
      </c>
      <c r="B1710" s="26" t="s">
        <v>2302</v>
      </c>
      <c r="C1710" s="10">
        <v>159276</v>
      </c>
      <c r="D1710" s="13" t="s">
        <v>2301</v>
      </c>
      <c r="E1710" s="19"/>
      <c r="F1710" s="19"/>
      <c r="G1710" s="19"/>
      <c r="H1710" s="19"/>
      <c r="I1710" s="19"/>
      <c r="J1710" s="19"/>
      <c r="K1710" s="19"/>
      <c r="L1710" s="19"/>
      <c r="M1710" s="19"/>
      <c r="N1710" s="19"/>
      <c r="O1710" s="19"/>
      <c r="P1710" s="19"/>
      <c r="Q1710" s="19"/>
      <c r="R1710" s="19"/>
      <c r="S1710" s="43">
        <v>2083</v>
      </c>
      <c r="T1710" s="43">
        <v>542</v>
      </c>
      <c r="U1710" s="43">
        <v>9854</v>
      </c>
      <c r="V1710" s="14"/>
      <c r="W1710" s="14"/>
      <c r="X1710" s="14">
        <f t="shared" si="158"/>
        <v>0.26638928353967933</v>
      </c>
    </row>
    <row r="1711" spans="1:24">
      <c r="A1711" s="17" t="str">
        <f>VLOOKUP(C1711,'Current OBD'!$B$6:$K$2098,4,0)</f>
        <v>Snohomish</v>
      </c>
      <c r="B1711" s="17" t="str">
        <f>VLOOKUP(C1711,'Current OBD'!$B$6:$K$2098,3,0)</f>
        <v>31-004</v>
      </c>
      <c r="C1711" s="18">
        <v>663872</v>
      </c>
      <c r="D1711" s="8" t="s">
        <v>2303</v>
      </c>
      <c r="E1711" s="20" t="str">
        <f>IF(VLOOKUP(C1711,'Current OBD'!$B$6:$AL$2097,23,0)="Yes","PK"," ")</f>
        <v xml:space="preserve"> </v>
      </c>
      <c r="F1711" s="20" t="str">
        <f>IF(VLOOKUP(C1711,'Current OBD'!$B$6:$AL$2097,24,0)="Yes","K"," ")</f>
        <v xml:space="preserve"> </v>
      </c>
      <c r="G1711" s="20" t="str">
        <f>IF(VLOOKUP(C1711,'Current OBD'!$B$6:$AL$2097,25,0)="Yes","1"," ")</f>
        <v xml:space="preserve"> </v>
      </c>
      <c r="H1711" s="20" t="str">
        <f>IF(VLOOKUP(C1711,'Current OBD'!$B$6:$AL$2097,26,0)="Yes","2"," ")</f>
        <v xml:space="preserve"> </v>
      </c>
      <c r="I1711" s="20" t="str">
        <f>IF(VLOOKUP(C1711,'Current OBD'!$B$6:$AL$2097,27,0)="Yes","3"," ")</f>
        <v xml:space="preserve"> </v>
      </c>
      <c r="J1711" s="20" t="str">
        <f>IF(VLOOKUP(C1711,'Current OBD'!$B$6:$AL$2097,28,0)="Yes","4"," ")</f>
        <v xml:space="preserve"> </v>
      </c>
      <c r="K1711" s="20" t="str">
        <f>IF(VLOOKUP(C1711,'Current OBD'!$B$6:$AL$2097,29,0)="Yes","5"," ")</f>
        <v xml:space="preserve"> </v>
      </c>
      <c r="L1711" s="20" t="str">
        <f>IF(VLOOKUP(C1711,'Current OBD'!$B$6:$AL$2097,30,0)="Yes","6"," ")</f>
        <v xml:space="preserve"> </v>
      </c>
      <c r="M1711" s="20" t="str">
        <f>IF(VLOOKUP(C1711,'Current OBD'!$B$6:$AL$2097,31,0)="Yes","7"," ")</f>
        <v xml:space="preserve"> </v>
      </c>
      <c r="N1711" s="20" t="str">
        <f>IF(VLOOKUP(C1711,'Current OBD'!$B$6:$AL$2097,32,0)="Yes","8"," ")</f>
        <v>8</v>
      </c>
      <c r="O1711" s="20" t="str">
        <f>IF(VLOOKUP(C1711,'Current OBD'!$B$6:$AL$2097,33,0)="Yes","9"," ")</f>
        <v>9</v>
      </c>
      <c r="P1711" s="20" t="str">
        <f>IF(VLOOKUP(C1711,'Current OBD'!$B$6:$AL$2097,34,0)="Yes","10"," ")</f>
        <v xml:space="preserve"> </v>
      </c>
      <c r="Q1711" s="20" t="str">
        <f>IF(VLOOKUP(C1711,'Current OBD'!$B$6:$AL$2097,35,0)="Yes","11"," ")</f>
        <v xml:space="preserve"> </v>
      </c>
      <c r="R1711" s="20" t="str">
        <f>IF(VLOOKUP(C1711,'Current OBD'!$B$6:$AL$2097,36,0)="Yes","12"," ")</f>
        <v xml:space="preserve"> </v>
      </c>
      <c r="S1711" s="44">
        <v>297</v>
      </c>
      <c r="T1711" s="44">
        <v>93</v>
      </c>
      <c r="U1711" s="44">
        <v>1457</v>
      </c>
      <c r="V1711" s="12">
        <f t="shared" ref="V1711:V1722" si="161">S1711/U1711</f>
        <v>0.20384351407000686</v>
      </c>
      <c r="W1711" s="12">
        <f t="shared" ref="W1711:W1722" si="162">T1711/U1711</f>
        <v>6.3829787234042548E-2</v>
      </c>
      <c r="X1711" s="12">
        <f t="shared" si="158"/>
        <v>0.26767330130404943</v>
      </c>
    </row>
    <row r="1712" spans="1:24">
      <c r="A1712" s="17" t="str">
        <f>VLOOKUP(C1712,'Current OBD'!$B$6:$K$2098,4,0)</f>
        <v>Snohomish</v>
      </c>
      <c r="B1712" s="17" t="str">
        <f>VLOOKUP(C1712,'Current OBD'!$B$6:$K$2098,3,0)</f>
        <v>31-004</v>
      </c>
      <c r="C1712" s="18">
        <v>684850</v>
      </c>
      <c r="D1712" s="8" t="s">
        <v>1308</v>
      </c>
      <c r="E1712" s="20" t="str">
        <f>IF(VLOOKUP(C1712,'Current OBD'!$B$6:$AL$2097,23,0)="Yes","PK"," ")</f>
        <v>PK</v>
      </c>
      <c r="F1712" s="20" t="str">
        <f>IF(VLOOKUP(C1712,'Current OBD'!$B$6:$AL$2097,24,0)="Yes","K"," ")</f>
        <v xml:space="preserve"> </v>
      </c>
      <c r="G1712" s="20" t="str">
        <f>IF(VLOOKUP(C1712,'Current OBD'!$B$6:$AL$2097,25,0)="Yes","1"," ")</f>
        <v xml:space="preserve"> </v>
      </c>
      <c r="H1712" s="20" t="str">
        <f>IF(VLOOKUP(C1712,'Current OBD'!$B$6:$AL$2097,26,0)="Yes","2"," ")</f>
        <v xml:space="preserve"> </v>
      </c>
      <c r="I1712" s="20" t="str">
        <f>IF(VLOOKUP(C1712,'Current OBD'!$B$6:$AL$2097,27,0)="Yes","3"," ")</f>
        <v xml:space="preserve"> </v>
      </c>
      <c r="J1712" s="20" t="str">
        <f>IF(VLOOKUP(C1712,'Current OBD'!$B$6:$AL$2097,28,0)="Yes","4"," ")</f>
        <v xml:space="preserve"> </v>
      </c>
      <c r="K1712" s="20" t="str">
        <f>IF(VLOOKUP(C1712,'Current OBD'!$B$6:$AL$2097,29,0)="Yes","5"," ")</f>
        <v xml:space="preserve"> </v>
      </c>
      <c r="L1712" s="20" t="str">
        <f>IF(VLOOKUP(C1712,'Current OBD'!$B$6:$AL$2097,30,0)="Yes","6"," ")</f>
        <v xml:space="preserve"> </v>
      </c>
      <c r="M1712" s="20" t="str">
        <f>IF(VLOOKUP(C1712,'Current OBD'!$B$6:$AL$2097,31,0)="Yes","7"," ")</f>
        <v xml:space="preserve"> </v>
      </c>
      <c r="N1712" s="20" t="str">
        <f>IF(VLOOKUP(C1712,'Current OBD'!$B$6:$AL$2097,32,0)="Yes","8"," ")</f>
        <v xml:space="preserve"> </v>
      </c>
      <c r="O1712" s="20" t="str">
        <f>IF(VLOOKUP(C1712,'Current OBD'!$B$6:$AL$2097,33,0)="Yes","9"," ")</f>
        <v xml:space="preserve"> </v>
      </c>
      <c r="P1712" s="20" t="str">
        <f>IF(VLOOKUP(C1712,'Current OBD'!$B$6:$AL$2097,34,0)="Yes","10"," ")</f>
        <v xml:space="preserve"> </v>
      </c>
      <c r="Q1712" s="20" t="str">
        <f>IF(VLOOKUP(C1712,'Current OBD'!$B$6:$AL$2097,35,0)="Yes","11"," ")</f>
        <v xml:space="preserve"> </v>
      </c>
      <c r="R1712" s="20" t="str">
        <f>IF(VLOOKUP(C1712,'Current OBD'!$B$6:$AL$2097,36,0)="Yes","12"," ")</f>
        <v xml:space="preserve"> </v>
      </c>
      <c r="S1712" s="44">
        <v>190</v>
      </c>
      <c r="T1712" s="44">
        <v>0</v>
      </c>
      <c r="U1712" s="44">
        <v>265</v>
      </c>
      <c r="V1712" s="12">
        <f t="shared" si="161"/>
        <v>0.71698113207547165</v>
      </c>
      <c r="W1712" s="12">
        <f t="shared" si="162"/>
        <v>0</v>
      </c>
      <c r="X1712" s="12">
        <f t="shared" si="158"/>
        <v>0.71698113207547165</v>
      </c>
    </row>
    <row r="1713" spans="1:24">
      <c r="A1713" s="17" t="str">
        <f>VLOOKUP(C1713,'Current OBD'!$B$6:$K$2098,4,0)</f>
        <v>Snohomish</v>
      </c>
      <c r="B1713" s="17" t="str">
        <f>VLOOKUP(C1713,'Current OBD'!$B$6:$K$2098,3,0)</f>
        <v>31-004</v>
      </c>
      <c r="C1713" s="18">
        <v>660589</v>
      </c>
      <c r="D1713" s="8" t="s">
        <v>2308</v>
      </c>
      <c r="E1713" s="20" t="str">
        <f>IF(VLOOKUP(C1713,'Current OBD'!$B$6:$AL$2097,23,0)="Yes","PK"," ")</f>
        <v xml:space="preserve"> </v>
      </c>
      <c r="F1713" s="20" t="str">
        <f>IF(VLOOKUP(C1713,'Current OBD'!$B$6:$AL$2097,24,0)="Yes","K"," ")</f>
        <v>K</v>
      </c>
      <c r="G1713" s="20" t="str">
        <f>IF(VLOOKUP(C1713,'Current OBD'!$B$6:$AL$2097,25,0)="Yes","1"," ")</f>
        <v>1</v>
      </c>
      <c r="H1713" s="20" t="str">
        <f>IF(VLOOKUP(C1713,'Current OBD'!$B$6:$AL$2097,26,0)="Yes","2"," ")</f>
        <v>2</v>
      </c>
      <c r="I1713" s="20" t="str">
        <f>IF(VLOOKUP(C1713,'Current OBD'!$B$6:$AL$2097,27,0)="Yes","3"," ")</f>
        <v>3</v>
      </c>
      <c r="J1713" s="20" t="str">
        <f>IF(VLOOKUP(C1713,'Current OBD'!$B$6:$AL$2097,28,0)="Yes","4"," ")</f>
        <v>4</v>
      </c>
      <c r="K1713" s="20" t="str">
        <f>IF(VLOOKUP(C1713,'Current OBD'!$B$6:$AL$2097,29,0)="Yes","5"," ")</f>
        <v>5</v>
      </c>
      <c r="L1713" s="20" t="str">
        <f>IF(VLOOKUP(C1713,'Current OBD'!$B$6:$AL$2097,30,0)="Yes","6"," ")</f>
        <v xml:space="preserve"> </v>
      </c>
      <c r="M1713" s="20" t="str">
        <f>IF(VLOOKUP(C1713,'Current OBD'!$B$6:$AL$2097,31,0)="Yes","7"," ")</f>
        <v xml:space="preserve"> </v>
      </c>
      <c r="N1713" s="20" t="str">
        <f>IF(VLOOKUP(C1713,'Current OBD'!$B$6:$AL$2097,32,0)="Yes","8"," ")</f>
        <v xml:space="preserve"> </v>
      </c>
      <c r="O1713" s="20" t="str">
        <f>IF(VLOOKUP(C1713,'Current OBD'!$B$6:$AL$2097,33,0)="Yes","9"," ")</f>
        <v xml:space="preserve"> </v>
      </c>
      <c r="P1713" s="20" t="str">
        <f>IF(VLOOKUP(C1713,'Current OBD'!$B$6:$AL$2097,34,0)="Yes","10"," ")</f>
        <v xml:space="preserve"> </v>
      </c>
      <c r="Q1713" s="20" t="str">
        <f>IF(VLOOKUP(C1713,'Current OBD'!$B$6:$AL$2097,35,0)="Yes","11"," ")</f>
        <v xml:space="preserve"> </v>
      </c>
      <c r="R1713" s="20" t="str">
        <f>IF(VLOOKUP(C1713,'Current OBD'!$B$6:$AL$2097,36,0)="Yes","12"," ")</f>
        <v xml:space="preserve"> </v>
      </c>
      <c r="S1713" s="44">
        <v>109</v>
      </c>
      <c r="T1713" s="44">
        <v>35</v>
      </c>
      <c r="U1713" s="44">
        <v>658</v>
      </c>
      <c r="V1713" s="12">
        <f t="shared" si="161"/>
        <v>0.16565349544072949</v>
      </c>
      <c r="W1713" s="12">
        <f t="shared" si="162"/>
        <v>5.3191489361702128E-2</v>
      </c>
      <c r="X1713" s="12">
        <f t="shared" si="158"/>
        <v>0.21884498480243161</v>
      </c>
    </row>
    <row r="1714" spans="1:24">
      <c r="A1714" s="17" t="str">
        <f>VLOOKUP(C1714,'Current OBD'!$B$6:$K$2098,4,0)</f>
        <v>Snohomish</v>
      </c>
      <c r="B1714" s="17" t="str">
        <f>VLOOKUP(C1714,'Current OBD'!$B$6:$K$2098,3,0)</f>
        <v>31-004</v>
      </c>
      <c r="C1714" s="18">
        <v>660590</v>
      </c>
      <c r="D1714" s="8" t="s">
        <v>2310</v>
      </c>
      <c r="E1714" s="20" t="str">
        <f>IF(VLOOKUP(C1714,'Current OBD'!$B$6:$AL$2097,23,0)="Yes","PK"," ")</f>
        <v xml:space="preserve"> </v>
      </c>
      <c r="F1714" s="20" t="str">
        <f>IF(VLOOKUP(C1714,'Current OBD'!$B$6:$AL$2097,24,0)="Yes","K"," ")</f>
        <v>K</v>
      </c>
      <c r="G1714" s="20" t="str">
        <f>IF(VLOOKUP(C1714,'Current OBD'!$B$6:$AL$2097,25,0)="Yes","1"," ")</f>
        <v>1</v>
      </c>
      <c r="H1714" s="20" t="str">
        <f>IF(VLOOKUP(C1714,'Current OBD'!$B$6:$AL$2097,26,0)="Yes","2"," ")</f>
        <v>2</v>
      </c>
      <c r="I1714" s="20" t="str">
        <f>IF(VLOOKUP(C1714,'Current OBD'!$B$6:$AL$2097,27,0)="Yes","3"," ")</f>
        <v>3</v>
      </c>
      <c r="J1714" s="20" t="str">
        <f>IF(VLOOKUP(C1714,'Current OBD'!$B$6:$AL$2097,28,0)="Yes","4"," ")</f>
        <v>4</v>
      </c>
      <c r="K1714" s="20" t="str">
        <f>IF(VLOOKUP(C1714,'Current OBD'!$B$6:$AL$2097,29,0)="Yes","5"," ")</f>
        <v>5</v>
      </c>
      <c r="L1714" s="20" t="str">
        <f>IF(VLOOKUP(C1714,'Current OBD'!$B$6:$AL$2097,30,0)="Yes","6"," ")</f>
        <v xml:space="preserve"> </v>
      </c>
      <c r="M1714" s="20" t="str">
        <f>IF(VLOOKUP(C1714,'Current OBD'!$B$6:$AL$2097,31,0)="Yes","7"," ")</f>
        <v xml:space="preserve"> </v>
      </c>
      <c r="N1714" s="20" t="str">
        <f>IF(VLOOKUP(C1714,'Current OBD'!$B$6:$AL$2097,32,0)="Yes","8"," ")</f>
        <v xml:space="preserve"> </v>
      </c>
      <c r="O1714" s="20" t="str">
        <f>IF(VLOOKUP(C1714,'Current OBD'!$B$6:$AL$2097,33,0)="Yes","9"," ")</f>
        <v xml:space="preserve"> </v>
      </c>
      <c r="P1714" s="20" t="str">
        <f>IF(VLOOKUP(C1714,'Current OBD'!$B$6:$AL$2097,34,0)="Yes","10"," ")</f>
        <v xml:space="preserve"> </v>
      </c>
      <c r="Q1714" s="20" t="str">
        <f>IF(VLOOKUP(C1714,'Current OBD'!$B$6:$AL$2097,35,0)="Yes","11"," ")</f>
        <v xml:space="preserve"> </v>
      </c>
      <c r="R1714" s="20" t="str">
        <f>IF(VLOOKUP(C1714,'Current OBD'!$B$6:$AL$2097,36,0)="Yes","12"," ")</f>
        <v xml:space="preserve"> </v>
      </c>
      <c r="S1714" s="44">
        <v>104</v>
      </c>
      <c r="T1714" s="44">
        <v>21</v>
      </c>
      <c r="U1714" s="44">
        <v>565</v>
      </c>
      <c r="V1714" s="12">
        <f t="shared" si="161"/>
        <v>0.18407079646017699</v>
      </c>
      <c r="W1714" s="12">
        <f t="shared" si="162"/>
        <v>3.7168141592920353E-2</v>
      </c>
      <c r="X1714" s="12">
        <f t="shared" si="158"/>
        <v>0.22123893805309736</v>
      </c>
    </row>
    <row r="1715" spans="1:24">
      <c r="A1715" s="17" t="str">
        <f>VLOOKUP(C1715,'Current OBD'!$B$6:$K$2098,4,0)</f>
        <v>Snohomish</v>
      </c>
      <c r="B1715" s="17" t="str">
        <f>VLOOKUP(C1715,'Current OBD'!$B$6:$K$2098,3,0)</f>
        <v>31-004</v>
      </c>
      <c r="C1715" s="18">
        <v>665243</v>
      </c>
      <c r="D1715" s="8" t="s">
        <v>2312</v>
      </c>
      <c r="E1715" s="20" t="str">
        <f>IF(VLOOKUP(C1715,'Current OBD'!$B$6:$AL$2097,23,0)="Yes","PK"," ")</f>
        <v xml:space="preserve"> </v>
      </c>
      <c r="F1715" s="20" t="str">
        <f>IF(VLOOKUP(C1715,'Current OBD'!$B$6:$AL$2097,24,0)="Yes","K"," ")</f>
        <v>K</v>
      </c>
      <c r="G1715" s="20" t="str">
        <f>IF(VLOOKUP(C1715,'Current OBD'!$B$6:$AL$2097,25,0)="Yes","1"," ")</f>
        <v>1</v>
      </c>
      <c r="H1715" s="20" t="str">
        <f>IF(VLOOKUP(C1715,'Current OBD'!$B$6:$AL$2097,26,0)="Yes","2"," ")</f>
        <v>2</v>
      </c>
      <c r="I1715" s="20" t="str">
        <f>IF(VLOOKUP(C1715,'Current OBD'!$B$6:$AL$2097,27,0)="Yes","3"," ")</f>
        <v>3</v>
      </c>
      <c r="J1715" s="20" t="str">
        <f>IF(VLOOKUP(C1715,'Current OBD'!$B$6:$AL$2097,28,0)="Yes","4"," ")</f>
        <v>4</v>
      </c>
      <c r="K1715" s="20" t="str">
        <f>IF(VLOOKUP(C1715,'Current OBD'!$B$6:$AL$2097,29,0)="Yes","5"," ")</f>
        <v>5</v>
      </c>
      <c r="L1715" s="20" t="str">
        <f>IF(VLOOKUP(C1715,'Current OBD'!$B$6:$AL$2097,30,0)="Yes","6"," ")</f>
        <v xml:space="preserve"> </v>
      </c>
      <c r="M1715" s="20" t="str">
        <f>IF(VLOOKUP(C1715,'Current OBD'!$B$6:$AL$2097,31,0)="Yes","7"," ")</f>
        <v xml:space="preserve"> </v>
      </c>
      <c r="N1715" s="20" t="str">
        <f>IF(VLOOKUP(C1715,'Current OBD'!$B$6:$AL$2097,32,0)="Yes","8"," ")</f>
        <v xml:space="preserve"> </v>
      </c>
      <c r="O1715" s="20" t="str">
        <f>IF(VLOOKUP(C1715,'Current OBD'!$B$6:$AL$2097,33,0)="Yes","9"," ")</f>
        <v xml:space="preserve"> </v>
      </c>
      <c r="P1715" s="20" t="str">
        <f>IF(VLOOKUP(C1715,'Current OBD'!$B$6:$AL$2097,34,0)="Yes","10"," ")</f>
        <v xml:space="preserve"> </v>
      </c>
      <c r="Q1715" s="20" t="str">
        <f>IF(VLOOKUP(C1715,'Current OBD'!$B$6:$AL$2097,35,0)="Yes","11"," ")</f>
        <v xml:space="preserve"> </v>
      </c>
      <c r="R1715" s="20" t="str">
        <f>IF(VLOOKUP(C1715,'Current OBD'!$B$6:$AL$2097,36,0)="Yes","12"," ")</f>
        <v xml:space="preserve"> </v>
      </c>
      <c r="S1715" s="44">
        <v>136</v>
      </c>
      <c r="T1715" s="44">
        <v>46</v>
      </c>
      <c r="U1715" s="44">
        <v>781</v>
      </c>
      <c r="V1715" s="12">
        <f t="shared" si="161"/>
        <v>0.17413572343149808</v>
      </c>
      <c r="W1715" s="12">
        <f t="shared" si="162"/>
        <v>5.8898847631242E-2</v>
      </c>
      <c r="X1715" s="12">
        <f t="shared" si="158"/>
        <v>0.23303457106274009</v>
      </c>
    </row>
    <row r="1716" spans="1:24">
      <c r="A1716" s="17" t="str">
        <f>VLOOKUP(C1716,'Current OBD'!$B$6:$K$2098,4,0)</f>
        <v>Snohomish</v>
      </c>
      <c r="B1716" s="17" t="str">
        <f>VLOOKUP(C1716,'Current OBD'!$B$6:$K$2098,3,0)</f>
        <v>31-004</v>
      </c>
      <c r="C1716" s="18">
        <v>660585</v>
      </c>
      <c r="D1716" s="8" t="s">
        <v>2314</v>
      </c>
      <c r="E1716" s="20" t="str">
        <f>IF(VLOOKUP(C1716,'Current OBD'!$B$6:$AL$2097,23,0)="Yes","PK"," ")</f>
        <v xml:space="preserve"> </v>
      </c>
      <c r="F1716" s="20" t="str">
        <f>IF(VLOOKUP(C1716,'Current OBD'!$B$6:$AL$2097,24,0)="Yes","K"," ")</f>
        <v xml:space="preserve"> </v>
      </c>
      <c r="G1716" s="20" t="str">
        <f>IF(VLOOKUP(C1716,'Current OBD'!$B$6:$AL$2097,25,0)="Yes","1"," ")</f>
        <v xml:space="preserve"> </v>
      </c>
      <c r="H1716" s="20" t="str">
        <f>IF(VLOOKUP(C1716,'Current OBD'!$B$6:$AL$2097,26,0)="Yes","2"," ")</f>
        <v xml:space="preserve"> </v>
      </c>
      <c r="I1716" s="20" t="str">
        <f>IF(VLOOKUP(C1716,'Current OBD'!$B$6:$AL$2097,27,0)="Yes","3"," ")</f>
        <v xml:space="preserve"> </v>
      </c>
      <c r="J1716" s="20" t="str">
        <f>IF(VLOOKUP(C1716,'Current OBD'!$B$6:$AL$2097,28,0)="Yes","4"," ")</f>
        <v xml:space="preserve"> </v>
      </c>
      <c r="K1716" s="20" t="str">
        <f>IF(VLOOKUP(C1716,'Current OBD'!$B$6:$AL$2097,29,0)="Yes","5"," ")</f>
        <v xml:space="preserve"> </v>
      </c>
      <c r="L1716" s="20" t="str">
        <f>IF(VLOOKUP(C1716,'Current OBD'!$B$6:$AL$2097,30,0)="Yes","6"," ")</f>
        <v xml:space="preserve"> </v>
      </c>
      <c r="M1716" s="20" t="str">
        <f>IF(VLOOKUP(C1716,'Current OBD'!$B$6:$AL$2097,31,0)="Yes","7"," ")</f>
        <v xml:space="preserve"> </v>
      </c>
      <c r="N1716" s="20" t="str">
        <f>IF(VLOOKUP(C1716,'Current OBD'!$B$6:$AL$2097,32,0)="Yes","8"," ")</f>
        <v xml:space="preserve"> </v>
      </c>
      <c r="O1716" s="20" t="str">
        <f>IF(VLOOKUP(C1716,'Current OBD'!$B$6:$AL$2097,33,0)="Yes","9"," ")</f>
        <v xml:space="preserve"> </v>
      </c>
      <c r="P1716" s="20" t="str">
        <f>IF(VLOOKUP(C1716,'Current OBD'!$B$6:$AL$2097,34,0)="Yes","10"," ")</f>
        <v>10</v>
      </c>
      <c r="Q1716" s="20" t="str">
        <f>IF(VLOOKUP(C1716,'Current OBD'!$B$6:$AL$2097,35,0)="Yes","11"," ")</f>
        <v>11</v>
      </c>
      <c r="R1716" s="20" t="str">
        <f>IF(VLOOKUP(C1716,'Current OBD'!$B$6:$AL$2097,36,0)="Yes","12"," ")</f>
        <v>12</v>
      </c>
      <c r="S1716" s="44">
        <v>434</v>
      </c>
      <c r="T1716" s="44">
        <v>127</v>
      </c>
      <c r="U1716" s="44">
        <v>2208</v>
      </c>
      <c r="V1716" s="12">
        <f t="shared" si="161"/>
        <v>0.19655797101449277</v>
      </c>
      <c r="W1716" s="12">
        <f t="shared" si="162"/>
        <v>5.7518115942028984E-2</v>
      </c>
      <c r="X1716" s="12">
        <f t="shared" si="158"/>
        <v>0.25407608695652173</v>
      </c>
    </row>
    <row r="1717" spans="1:24">
      <c r="A1717" s="17" t="str">
        <f>VLOOKUP(C1717,'Current OBD'!$B$6:$K$2098,4,0)</f>
        <v>Snohomish</v>
      </c>
      <c r="B1717" s="17" t="str">
        <f>VLOOKUP(C1717,'Current OBD'!$B$6:$K$2098,3,0)</f>
        <v>31-004</v>
      </c>
      <c r="C1717" s="18">
        <v>660586</v>
      </c>
      <c r="D1717" s="8" t="s">
        <v>2316</v>
      </c>
      <c r="E1717" s="20" t="str">
        <f>IF(VLOOKUP(C1717,'Current OBD'!$B$6:$AL$2097,23,0)="Yes","PK"," ")</f>
        <v xml:space="preserve"> </v>
      </c>
      <c r="F1717" s="20" t="str">
        <f>IF(VLOOKUP(C1717,'Current OBD'!$B$6:$AL$2097,24,0)="Yes","K"," ")</f>
        <v xml:space="preserve"> </v>
      </c>
      <c r="G1717" s="20" t="str">
        <f>IF(VLOOKUP(C1717,'Current OBD'!$B$6:$AL$2097,25,0)="Yes","1"," ")</f>
        <v xml:space="preserve"> </v>
      </c>
      <c r="H1717" s="20" t="str">
        <f>IF(VLOOKUP(C1717,'Current OBD'!$B$6:$AL$2097,26,0)="Yes","2"," ")</f>
        <v xml:space="preserve"> </v>
      </c>
      <c r="I1717" s="20" t="str">
        <f>IF(VLOOKUP(C1717,'Current OBD'!$B$6:$AL$2097,27,0)="Yes","3"," ")</f>
        <v xml:space="preserve"> </v>
      </c>
      <c r="J1717" s="20" t="str">
        <f>IF(VLOOKUP(C1717,'Current OBD'!$B$6:$AL$2097,28,0)="Yes","4"," ")</f>
        <v xml:space="preserve"> </v>
      </c>
      <c r="K1717" s="20" t="str">
        <f>IF(VLOOKUP(C1717,'Current OBD'!$B$6:$AL$2097,29,0)="Yes","5"," ")</f>
        <v xml:space="preserve"> </v>
      </c>
      <c r="L1717" s="20" t="str">
        <f>IF(VLOOKUP(C1717,'Current OBD'!$B$6:$AL$2097,30,0)="Yes","6"," ")</f>
        <v>6</v>
      </c>
      <c r="M1717" s="20" t="str">
        <f>IF(VLOOKUP(C1717,'Current OBD'!$B$6:$AL$2097,31,0)="Yes","7"," ")</f>
        <v>7</v>
      </c>
      <c r="N1717" s="20" t="str">
        <f>IF(VLOOKUP(C1717,'Current OBD'!$B$6:$AL$2097,32,0)="Yes","8"," ")</f>
        <v xml:space="preserve"> </v>
      </c>
      <c r="O1717" s="20" t="str">
        <f>IF(VLOOKUP(C1717,'Current OBD'!$B$6:$AL$2097,33,0)="Yes","9"," ")</f>
        <v xml:space="preserve"> </v>
      </c>
      <c r="P1717" s="20" t="str">
        <f>IF(VLOOKUP(C1717,'Current OBD'!$B$6:$AL$2097,34,0)="Yes","10"," ")</f>
        <v xml:space="preserve"> </v>
      </c>
      <c r="Q1717" s="20" t="str">
        <f>IF(VLOOKUP(C1717,'Current OBD'!$B$6:$AL$2097,35,0)="Yes","11"," ")</f>
        <v xml:space="preserve"> </v>
      </c>
      <c r="R1717" s="20" t="str">
        <f>IF(VLOOKUP(C1717,'Current OBD'!$B$6:$AL$2097,36,0)="Yes","12"," ")</f>
        <v xml:space="preserve"> </v>
      </c>
      <c r="S1717" s="44">
        <v>171</v>
      </c>
      <c r="T1717" s="44">
        <v>28</v>
      </c>
      <c r="U1717" s="44">
        <v>712</v>
      </c>
      <c r="V1717" s="12">
        <f t="shared" si="161"/>
        <v>0.2401685393258427</v>
      </c>
      <c r="W1717" s="12">
        <f t="shared" si="162"/>
        <v>3.9325842696629212E-2</v>
      </c>
      <c r="X1717" s="12">
        <f t="shared" si="158"/>
        <v>0.2794943820224719</v>
      </c>
    </row>
    <row r="1718" spans="1:24">
      <c r="A1718" s="17" t="str">
        <f>VLOOKUP(C1718,'Current OBD'!$B$6:$K$2098,4,0)</f>
        <v>Snohomish</v>
      </c>
      <c r="B1718" s="17" t="str">
        <f>VLOOKUP(C1718,'Current OBD'!$B$6:$K$2098,3,0)</f>
        <v>31-004</v>
      </c>
      <c r="C1718" s="18">
        <v>660592</v>
      </c>
      <c r="D1718" s="8" t="s">
        <v>2318</v>
      </c>
      <c r="E1718" s="20" t="str">
        <f>IF(VLOOKUP(C1718,'Current OBD'!$B$6:$AL$2097,23,0)="Yes","PK"," ")</f>
        <v xml:space="preserve"> </v>
      </c>
      <c r="F1718" s="20" t="str">
        <f>IF(VLOOKUP(C1718,'Current OBD'!$B$6:$AL$2097,24,0)="Yes","K"," ")</f>
        <v>K</v>
      </c>
      <c r="G1718" s="20" t="str">
        <f>IF(VLOOKUP(C1718,'Current OBD'!$B$6:$AL$2097,25,0)="Yes","1"," ")</f>
        <v>1</v>
      </c>
      <c r="H1718" s="20" t="str">
        <f>IF(VLOOKUP(C1718,'Current OBD'!$B$6:$AL$2097,26,0)="Yes","2"," ")</f>
        <v>2</v>
      </c>
      <c r="I1718" s="20" t="str">
        <f>IF(VLOOKUP(C1718,'Current OBD'!$B$6:$AL$2097,27,0)="Yes","3"," ")</f>
        <v>3</v>
      </c>
      <c r="J1718" s="20" t="str">
        <f>IF(VLOOKUP(C1718,'Current OBD'!$B$6:$AL$2097,28,0)="Yes","4"," ")</f>
        <v>4</v>
      </c>
      <c r="K1718" s="20" t="str">
        <f>IF(VLOOKUP(C1718,'Current OBD'!$B$6:$AL$2097,29,0)="Yes","5"," ")</f>
        <v>5</v>
      </c>
      <c r="L1718" s="20" t="str">
        <f>IF(VLOOKUP(C1718,'Current OBD'!$B$6:$AL$2097,30,0)="Yes","6"," ")</f>
        <v xml:space="preserve"> </v>
      </c>
      <c r="M1718" s="20" t="str">
        <f>IF(VLOOKUP(C1718,'Current OBD'!$B$6:$AL$2097,31,0)="Yes","7"," ")</f>
        <v xml:space="preserve"> </v>
      </c>
      <c r="N1718" s="20" t="str">
        <f>IF(VLOOKUP(C1718,'Current OBD'!$B$6:$AL$2097,32,0)="Yes","8"," ")</f>
        <v xml:space="preserve"> </v>
      </c>
      <c r="O1718" s="20" t="str">
        <f>IF(VLOOKUP(C1718,'Current OBD'!$B$6:$AL$2097,33,0)="Yes","9"," ")</f>
        <v xml:space="preserve"> </v>
      </c>
      <c r="P1718" s="20" t="str">
        <f>IF(VLOOKUP(C1718,'Current OBD'!$B$6:$AL$2097,34,0)="Yes","10"," ")</f>
        <v xml:space="preserve"> </v>
      </c>
      <c r="Q1718" s="20" t="str">
        <f>IF(VLOOKUP(C1718,'Current OBD'!$B$6:$AL$2097,35,0)="Yes","11"," ")</f>
        <v xml:space="preserve"> </v>
      </c>
      <c r="R1718" s="20" t="str">
        <f>IF(VLOOKUP(C1718,'Current OBD'!$B$6:$AL$2097,36,0)="Yes","12"," ")</f>
        <v xml:space="preserve"> </v>
      </c>
      <c r="S1718" s="44">
        <v>98</v>
      </c>
      <c r="T1718" s="44">
        <v>35</v>
      </c>
      <c r="U1718" s="44">
        <v>532</v>
      </c>
      <c r="V1718" s="12">
        <f t="shared" si="161"/>
        <v>0.18421052631578946</v>
      </c>
      <c r="W1718" s="12">
        <f t="shared" si="162"/>
        <v>6.5789473684210523E-2</v>
      </c>
      <c r="X1718" s="12">
        <f t="shared" si="158"/>
        <v>0.25</v>
      </c>
    </row>
    <row r="1719" spans="1:24">
      <c r="A1719" s="17" t="str">
        <f>VLOOKUP(C1719,'Current OBD'!$B$6:$K$2098,4,0)</f>
        <v>Snohomish</v>
      </c>
      <c r="B1719" s="17" t="str">
        <f>VLOOKUP(C1719,'Current OBD'!$B$6:$K$2098,3,0)</f>
        <v>31-004</v>
      </c>
      <c r="C1719" s="18">
        <v>660587</v>
      </c>
      <c r="D1719" s="8" t="s">
        <v>2320</v>
      </c>
      <c r="E1719" s="20" t="str">
        <f>IF(VLOOKUP(C1719,'Current OBD'!$B$6:$AL$2097,23,0)="Yes","PK"," ")</f>
        <v xml:space="preserve"> </v>
      </c>
      <c r="F1719" s="20" t="str">
        <f>IF(VLOOKUP(C1719,'Current OBD'!$B$6:$AL$2097,24,0)="Yes","K"," ")</f>
        <v xml:space="preserve"> </v>
      </c>
      <c r="G1719" s="20" t="str">
        <f>IF(VLOOKUP(C1719,'Current OBD'!$B$6:$AL$2097,25,0)="Yes","1"," ")</f>
        <v xml:space="preserve"> </v>
      </c>
      <c r="H1719" s="20" t="str">
        <f>IF(VLOOKUP(C1719,'Current OBD'!$B$6:$AL$2097,26,0)="Yes","2"," ")</f>
        <v xml:space="preserve"> </v>
      </c>
      <c r="I1719" s="20" t="str">
        <f>IF(VLOOKUP(C1719,'Current OBD'!$B$6:$AL$2097,27,0)="Yes","3"," ")</f>
        <v xml:space="preserve"> </v>
      </c>
      <c r="J1719" s="20" t="str">
        <f>IF(VLOOKUP(C1719,'Current OBD'!$B$6:$AL$2097,28,0)="Yes","4"," ")</f>
        <v xml:space="preserve"> </v>
      </c>
      <c r="K1719" s="20" t="str">
        <f>IF(VLOOKUP(C1719,'Current OBD'!$B$6:$AL$2097,29,0)="Yes","5"," ")</f>
        <v xml:space="preserve"> </v>
      </c>
      <c r="L1719" s="20" t="str">
        <f>IF(VLOOKUP(C1719,'Current OBD'!$B$6:$AL$2097,30,0)="Yes","6"," ")</f>
        <v>6</v>
      </c>
      <c r="M1719" s="20" t="str">
        <f>IF(VLOOKUP(C1719,'Current OBD'!$B$6:$AL$2097,31,0)="Yes","7"," ")</f>
        <v>7</v>
      </c>
      <c r="N1719" s="20" t="str">
        <f>IF(VLOOKUP(C1719,'Current OBD'!$B$6:$AL$2097,32,0)="Yes","8"," ")</f>
        <v xml:space="preserve"> </v>
      </c>
      <c r="O1719" s="20" t="str">
        <f>IF(VLOOKUP(C1719,'Current OBD'!$B$6:$AL$2097,33,0)="Yes","9"," ")</f>
        <v xml:space="preserve"> </v>
      </c>
      <c r="P1719" s="20" t="str">
        <f>IF(VLOOKUP(C1719,'Current OBD'!$B$6:$AL$2097,34,0)="Yes","10"," ")</f>
        <v xml:space="preserve"> </v>
      </c>
      <c r="Q1719" s="20" t="str">
        <f>IF(VLOOKUP(C1719,'Current OBD'!$B$6:$AL$2097,35,0)="Yes","11"," ")</f>
        <v xml:space="preserve"> </v>
      </c>
      <c r="R1719" s="20" t="str">
        <f>IF(VLOOKUP(C1719,'Current OBD'!$B$6:$AL$2097,36,0)="Yes","12"," ")</f>
        <v xml:space="preserve"> </v>
      </c>
      <c r="S1719" s="44">
        <v>158</v>
      </c>
      <c r="T1719" s="44">
        <v>48</v>
      </c>
      <c r="U1719" s="44">
        <v>818</v>
      </c>
      <c r="V1719" s="12">
        <f t="shared" si="161"/>
        <v>0.19315403422982885</v>
      </c>
      <c r="W1719" s="12">
        <f t="shared" si="162"/>
        <v>5.8679706601466992E-2</v>
      </c>
      <c r="X1719" s="12">
        <f t="shared" si="158"/>
        <v>0.25183374083129584</v>
      </c>
    </row>
    <row r="1720" spans="1:24">
      <c r="A1720" s="17" t="str">
        <f>VLOOKUP(C1720,'Current OBD'!$B$6:$K$2098,4,0)</f>
        <v>Snohomish</v>
      </c>
      <c r="B1720" s="17" t="str">
        <f>VLOOKUP(C1720,'Current OBD'!$B$6:$K$2098,3,0)</f>
        <v>31-004</v>
      </c>
      <c r="C1720" s="18">
        <v>660593</v>
      </c>
      <c r="D1720" s="8" t="s">
        <v>1629</v>
      </c>
      <c r="E1720" s="20" t="str">
        <f>IF(VLOOKUP(C1720,'Current OBD'!$B$6:$AL$2097,23,0)="Yes","PK"," ")</f>
        <v xml:space="preserve"> </v>
      </c>
      <c r="F1720" s="20" t="str">
        <f>IF(VLOOKUP(C1720,'Current OBD'!$B$6:$AL$2097,24,0)="Yes","K"," ")</f>
        <v>K</v>
      </c>
      <c r="G1720" s="20" t="str">
        <f>IF(VLOOKUP(C1720,'Current OBD'!$B$6:$AL$2097,25,0)="Yes","1"," ")</f>
        <v>1</v>
      </c>
      <c r="H1720" s="20" t="str">
        <f>IF(VLOOKUP(C1720,'Current OBD'!$B$6:$AL$2097,26,0)="Yes","2"," ")</f>
        <v>2</v>
      </c>
      <c r="I1720" s="20" t="str">
        <f>IF(VLOOKUP(C1720,'Current OBD'!$B$6:$AL$2097,27,0)="Yes","3"," ")</f>
        <v>3</v>
      </c>
      <c r="J1720" s="20" t="str">
        <f>IF(VLOOKUP(C1720,'Current OBD'!$B$6:$AL$2097,28,0)="Yes","4"," ")</f>
        <v>4</v>
      </c>
      <c r="K1720" s="20" t="str">
        <f>IF(VLOOKUP(C1720,'Current OBD'!$B$6:$AL$2097,29,0)="Yes","5"," ")</f>
        <v>5</v>
      </c>
      <c r="L1720" s="20" t="str">
        <f>IF(VLOOKUP(C1720,'Current OBD'!$B$6:$AL$2097,30,0)="Yes","6"," ")</f>
        <v xml:space="preserve"> </v>
      </c>
      <c r="M1720" s="20" t="str">
        <f>IF(VLOOKUP(C1720,'Current OBD'!$B$6:$AL$2097,31,0)="Yes","7"," ")</f>
        <v xml:space="preserve"> </v>
      </c>
      <c r="N1720" s="20" t="str">
        <f>IF(VLOOKUP(C1720,'Current OBD'!$B$6:$AL$2097,32,0)="Yes","8"," ")</f>
        <v xml:space="preserve"> </v>
      </c>
      <c r="O1720" s="20" t="str">
        <f>IF(VLOOKUP(C1720,'Current OBD'!$B$6:$AL$2097,33,0)="Yes","9"," ")</f>
        <v xml:space="preserve"> </v>
      </c>
      <c r="P1720" s="20" t="str">
        <f>IF(VLOOKUP(C1720,'Current OBD'!$B$6:$AL$2097,34,0)="Yes","10"," ")</f>
        <v xml:space="preserve"> </v>
      </c>
      <c r="Q1720" s="20" t="str">
        <f>IF(VLOOKUP(C1720,'Current OBD'!$B$6:$AL$2097,35,0)="Yes","11"," ")</f>
        <v xml:space="preserve"> </v>
      </c>
      <c r="R1720" s="20" t="str">
        <f>IF(VLOOKUP(C1720,'Current OBD'!$B$6:$AL$2097,36,0)="Yes","12"," ")</f>
        <v xml:space="preserve"> </v>
      </c>
      <c r="S1720" s="44">
        <v>129</v>
      </c>
      <c r="T1720" s="44">
        <v>35</v>
      </c>
      <c r="U1720" s="44">
        <v>556</v>
      </c>
      <c r="V1720" s="12">
        <f t="shared" si="161"/>
        <v>0.23201438848920863</v>
      </c>
      <c r="W1720" s="12">
        <f t="shared" si="162"/>
        <v>6.2949640287769781E-2</v>
      </c>
      <c r="X1720" s="12">
        <f t="shared" si="158"/>
        <v>0.29496402877697842</v>
      </c>
    </row>
    <row r="1721" spans="1:24">
      <c r="A1721" s="17" t="str">
        <f>VLOOKUP(C1721,'Current OBD'!$B$6:$K$2098,4,0)</f>
        <v>Snohomish</v>
      </c>
      <c r="B1721" s="17" t="str">
        <f>VLOOKUP(C1721,'Current OBD'!$B$6:$K$2098,3,0)</f>
        <v>31-004</v>
      </c>
      <c r="C1721" s="18">
        <v>685301</v>
      </c>
      <c r="D1721" s="8" t="s">
        <v>2323</v>
      </c>
      <c r="E1721" s="20" t="str">
        <f>IF(VLOOKUP(C1721,'Current OBD'!$B$6:$AL$2097,23,0)="Yes","PK"," ")</f>
        <v xml:space="preserve"> </v>
      </c>
      <c r="F1721" s="20" t="str">
        <f>IF(VLOOKUP(C1721,'Current OBD'!$B$6:$AL$2097,24,0)="Yes","K"," ")</f>
        <v>K</v>
      </c>
      <c r="G1721" s="20" t="str">
        <f>IF(VLOOKUP(C1721,'Current OBD'!$B$6:$AL$2097,25,0)="Yes","1"," ")</f>
        <v>1</v>
      </c>
      <c r="H1721" s="20" t="str">
        <f>IF(VLOOKUP(C1721,'Current OBD'!$B$6:$AL$2097,26,0)="Yes","2"," ")</f>
        <v>2</v>
      </c>
      <c r="I1721" s="20" t="str">
        <f>IF(VLOOKUP(C1721,'Current OBD'!$B$6:$AL$2097,27,0)="Yes","3"," ")</f>
        <v>3</v>
      </c>
      <c r="J1721" s="20" t="str">
        <f>IF(VLOOKUP(C1721,'Current OBD'!$B$6:$AL$2097,28,0)="Yes","4"," ")</f>
        <v>4</v>
      </c>
      <c r="K1721" s="20" t="str">
        <f>IF(VLOOKUP(C1721,'Current OBD'!$B$6:$AL$2097,29,0)="Yes","5"," ")</f>
        <v>5</v>
      </c>
      <c r="L1721" s="20" t="str">
        <f>IF(VLOOKUP(C1721,'Current OBD'!$B$6:$AL$2097,30,0)="Yes","6"," ")</f>
        <v xml:space="preserve"> </v>
      </c>
      <c r="M1721" s="20" t="str">
        <f>IF(VLOOKUP(C1721,'Current OBD'!$B$6:$AL$2097,31,0)="Yes","7"," ")</f>
        <v xml:space="preserve"> </v>
      </c>
      <c r="N1721" s="20" t="str">
        <f>IF(VLOOKUP(C1721,'Current OBD'!$B$6:$AL$2097,32,0)="Yes","8"," ")</f>
        <v xml:space="preserve"> </v>
      </c>
      <c r="O1721" s="20" t="str">
        <f>IF(VLOOKUP(C1721,'Current OBD'!$B$6:$AL$2097,33,0)="Yes","9"," ")</f>
        <v xml:space="preserve"> </v>
      </c>
      <c r="P1721" s="20" t="str">
        <f>IF(VLOOKUP(C1721,'Current OBD'!$B$6:$AL$2097,34,0)="Yes","10"," ")</f>
        <v xml:space="preserve"> </v>
      </c>
      <c r="Q1721" s="20" t="str">
        <f>IF(VLOOKUP(C1721,'Current OBD'!$B$6:$AL$2097,35,0)="Yes","11"," ")</f>
        <v xml:space="preserve"> </v>
      </c>
      <c r="R1721" s="20" t="str">
        <f>IF(VLOOKUP(C1721,'Current OBD'!$B$6:$AL$2097,36,0)="Yes","12"," ")</f>
        <v xml:space="preserve"> </v>
      </c>
      <c r="S1721" s="44">
        <v>132</v>
      </c>
      <c r="T1721" s="44">
        <v>45</v>
      </c>
      <c r="U1721" s="44">
        <v>636</v>
      </c>
      <c r="V1721" s="12">
        <f t="shared" si="161"/>
        <v>0.20754716981132076</v>
      </c>
      <c r="W1721" s="12">
        <f t="shared" si="162"/>
        <v>7.0754716981132074E-2</v>
      </c>
      <c r="X1721" s="12">
        <f t="shared" si="158"/>
        <v>0.27830188679245282</v>
      </c>
    </row>
    <row r="1722" spans="1:24">
      <c r="A1722" s="17" t="str">
        <f>VLOOKUP(C1722,'Current OBD'!$B$6:$K$2098,4,0)</f>
        <v>Snohomish</v>
      </c>
      <c r="B1722" s="17" t="str">
        <f>VLOOKUP(C1722,'Current OBD'!$B$6:$K$2098,3,0)</f>
        <v>31-004</v>
      </c>
      <c r="C1722" s="18">
        <v>660594</v>
      </c>
      <c r="D1722" s="8" t="s">
        <v>1591</v>
      </c>
      <c r="E1722" s="20" t="str">
        <f>IF(VLOOKUP(C1722,'Current OBD'!$B$6:$AL$2097,23,0)="Yes","PK"," ")</f>
        <v xml:space="preserve"> </v>
      </c>
      <c r="F1722" s="20" t="str">
        <f>IF(VLOOKUP(C1722,'Current OBD'!$B$6:$AL$2097,24,0)="Yes","K"," ")</f>
        <v>K</v>
      </c>
      <c r="G1722" s="20" t="str">
        <f>IF(VLOOKUP(C1722,'Current OBD'!$B$6:$AL$2097,25,0)="Yes","1"," ")</f>
        <v>1</v>
      </c>
      <c r="H1722" s="20" t="str">
        <f>IF(VLOOKUP(C1722,'Current OBD'!$B$6:$AL$2097,26,0)="Yes","2"," ")</f>
        <v>2</v>
      </c>
      <c r="I1722" s="20" t="str">
        <f>IF(VLOOKUP(C1722,'Current OBD'!$B$6:$AL$2097,27,0)="Yes","3"," ")</f>
        <v>3</v>
      </c>
      <c r="J1722" s="20" t="str">
        <f>IF(VLOOKUP(C1722,'Current OBD'!$B$6:$AL$2097,28,0)="Yes","4"," ")</f>
        <v>4</v>
      </c>
      <c r="K1722" s="20" t="str">
        <f>IF(VLOOKUP(C1722,'Current OBD'!$B$6:$AL$2097,29,0)="Yes","5"," ")</f>
        <v>5</v>
      </c>
      <c r="L1722" s="20" t="str">
        <f>IF(VLOOKUP(C1722,'Current OBD'!$B$6:$AL$2097,30,0)="Yes","6"," ")</f>
        <v xml:space="preserve"> </v>
      </c>
      <c r="M1722" s="20" t="str">
        <f>IF(VLOOKUP(C1722,'Current OBD'!$B$6:$AL$2097,31,0)="Yes","7"," ")</f>
        <v xml:space="preserve"> </v>
      </c>
      <c r="N1722" s="20" t="str">
        <f>IF(VLOOKUP(C1722,'Current OBD'!$B$6:$AL$2097,32,0)="Yes","8"," ")</f>
        <v xml:space="preserve"> </v>
      </c>
      <c r="O1722" s="20" t="str">
        <f>IF(VLOOKUP(C1722,'Current OBD'!$B$6:$AL$2097,33,0)="Yes","9"," ")</f>
        <v xml:space="preserve"> </v>
      </c>
      <c r="P1722" s="20" t="str">
        <f>IF(VLOOKUP(C1722,'Current OBD'!$B$6:$AL$2097,34,0)="Yes","10"," ")</f>
        <v xml:space="preserve"> </v>
      </c>
      <c r="Q1722" s="20" t="str">
        <f>IF(VLOOKUP(C1722,'Current OBD'!$B$6:$AL$2097,35,0)="Yes","11"," ")</f>
        <v xml:space="preserve"> </v>
      </c>
      <c r="R1722" s="20" t="str">
        <f>IF(VLOOKUP(C1722,'Current OBD'!$B$6:$AL$2097,36,0)="Yes","12"," ")</f>
        <v xml:space="preserve"> </v>
      </c>
      <c r="S1722" s="44">
        <v>125</v>
      </c>
      <c r="T1722" s="44">
        <v>29</v>
      </c>
      <c r="U1722" s="44">
        <v>666</v>
      </c>
      <c r="V1722" s="12">
        <f t="shared" si="161"/>
        <v>0.18768768768768768</v>
      </c>
      <c r="W1722" s="12">
        <f t="shared" si="162"/>
        <v>4.3543543543543541E-2</v>
      </c>
      <c r="X1722" s="12">
        <f t="shared" si="158"/>
        <v>0.23123123123123124</v>
      </c>
    </row>
    <row r="1723" spans="1:24">
      <c r="A1723" s="26" t="s">
        <v>114</v>
      </c>
      <c r="B1723" s="26" t="s">
        <v>2862</v>
      </c>
      <c r="C1723" s="10">
        <v>160059</v>
      </c>
      <c r="D1723" s="13" t="s">
        <v>2861</v>
      </c>
      <c r="E1723" s="19"/>
      <c r="F1723" s="19"/>
      <c r="G1723" s="19"/>
      <c r="H1723" s="19"/>
      <c r="I1723" s="19"/>
      <c r="J1723" s="19"/>
      <c r="K1723" s="19"/>
      <c r="L1723" s="19"/>
      <c r="M1723" s="19"/>
      <c r="N1723" s="19"/>
      <c r="O1723" s="19"/>
      <c r="P1723" s="19"/>
      <c r="Q1723" s="19"/>
      <c r="R1723" s="19"/>
      <c r="S1723" s="43">
        <v>9505</v>
      </c>
      <c r="T1723" s="43">
        <v>177</v>
      </c>
      <c r="U1723" s="43">
        <v>16180</v>
      </c>
      <c r="V1723" s="14"/>
      <c r="W1723" s="14"/>
      <c r="X1723" s="14">
        <f t="shared" si="158"/>
        <v>0.59839307787391838</v>
      </c>
    </row>
    <row r="1724" spans="1:24">
      <c r="A1724" s="17" t="str">
        <f>VLOOKUP(C1724,'Current OBD'!$B$6:$K$2098,4,0)</f>
        <v>Snohomish</v>
      </c>
      <c r="B1724" s="17" t="str">
        <f>VLOOKUP(C1724,'Current OBD'!$B$6:$K$2098,3,0)</f>
        <v>31-006</v>
      </c>
      <c r="C1724" s="18">
        <v>660674</v>
      </c>
      <c r="D1724" s="8" t="s">
        <v>2863</v>
      </c>
      <c r="E1724" s="20" t="str">
        <f>IF(VLOOKUP(C1724,'Current OBD'!$B$6:$AL$2097,23,0)="Yes","PK"," ")</f>
        <v xml:space="preserve"> </v>
      </c>
      <c r="F1724" s="20" t="str">
        <f>IF(VLOOKUP(C1724,'Current OBD'!$B$6:$AL$2097,24,0)="Yes","K"," ")</f>
        <v xml:space="preserve"> </v>
      </c>
      <c r="G1724" s="20" t="str">
        <f>IF(VLOOKUP(C1724,'Current OBD'!$B$6:$AL$2097,25,0)="Yes","1"," ")</f>
        <v xml:space="preserve"> </v>
      </c>
      <c r="H1724" s="20" t="str">
        <f>IF(VLOOKUP(C1724,'Current OBD'!$B$6:$AL$2097,26,0)="Yes","2"," ")</f>
        <v xml:space="preserve"> </v>
      </c>
      <c r="I1724" s="20" t="str">
        <f>IF(VLOOKUP(C1724,'Current OBD'!$B$6:$AL$2097,27,0)="Yes","3"," ")</f>
        <v xml:space="preserve"> </v>
      </c>
      <c r="J1724" s="20" t="str">
        <f>IF(VLOOKUP(C1724,'Current OBD'!$B$6:$AL$2097,28,0)="Yes","4"," ")</f>
        <v xml:space="preserve"> </v>
      </c>
      <c r="K1724" s="20" t="str">
        <f>IF(VLOOKUP(C1724,'Current OBD'!$B$6:$AL$2097,29,0)="Yes","5"," ")</f>
        <v xml:space="preserve"> </v>
      </c>
      <c r="L1724" s="20" t="str">
        <f>IF(VLOOKUP(C1724,'Current OBD'!$B$6:$AL$2097,30,0)="Yes","6"," ")</f>
        <v xml:space="preserve"> </v>
      </c>
      <c r="M1724" s="20" t="str">
        <f>IF(VLOOKUP(C1724,'Current OBD'!$B$6:$AL$2097,31,0)="Yes","7"," ")</f>
        <v xml:space="preserve"> </v>
      </c>
      <c r="N1724" s="20" t="str">
        <f>IF(VLOOKUP(C1724,'Current OBD'!$B$6:$AL$2097,32,0)="Yes","8"," ")</f>
        <v xml:space="preserve"> </v>
      </c>
      <c r="O1724" s="20" t="str">
        <f>IF(VLOOKUP(C1724,'Current OBD'!$B$6:$AL$2097,33,0)="Yes","9"," ")</f>
        <v>9</v>
      </c>
      <c r="P1724" s="20" t="str">
        <f>IF(VLOOKUP(C1724,'Current OBD'!$B$6:$AL$2097,34,0)="Yes","10"," ")</f>
        <v>10</v>
      </c>
      <c r="Q1724" s="20" t="str">
        <f>IF(VLOOKUP(C1724,'Current OBD'!$B$6:$AL$2097,35,0)="Yes","11"," ")</f>
        <v>11</v>
      </c>
      <c r="R1724" s="20" t="str">
        <f>IF(VLOOKUP(C1724,'Current OBD'!$B$6:$AL$2097,36,0)="Yes","12"," ")</f>
        <v>12</v>
      </c>
      <c r="S1724" s="44">
        <v>178</v>
      </c>
      <c r="T1724" s="44">
        <v>0</v>
      </c>
      <c r="U1724" s="44">
        <v>178</v>
      </c>
      <c r="V1724" s="12">
        <f t="shared" ref="V1724:V1744" si="163">S1724/U1724</f>
        <v>1</v>
      </c>
      <c r="W1724" s="12">
        <f t="shared" ref="W1724:W1744" si="164">T1724/U1724</f>
        <v>0</v>
      </c>
      <c r="X1724" s="12">
        <f t="shared" si="158"/>
        <v>1</v>
      </c>
    </row>
    <row r="1725" spans="1:24">
      <c r="A1725" s="17" t="str">
        <f>VLOOKUP(C1725,'Current OBD'!$B$6:$K$2098,4,0)</f>
        <v>Snohomish</v>
      </c>
      <c r="B1725" s="17" t="str">
        <f>VLOOKUP(C1725,'Current OBD'!$B$6:$K$2098,3,0)</f>
        <v>31-006</v>
      </c>
      <c r="C1725" s="18">
        <v>659309</v>
      </c>
      <c r="D1725" s="8" t="s">
        <v>2866</v>
      </c>
      <c r="E1725" s="20" t="str">
        <f>IF(VLOOKUP(C1725,'Current OBD'!$B$6:$AL$2097,23,0)="Yes","PK"," ")</f>
        <v>PK</v>
      </c>
      <c r="F1725" s="20" t="str">
        <f>IF(VLOOKUP(C1725,'Current OBD'!$B$6:$AL$2097,24,0)="Yes","K"," ")</f>
        <v>K</v>
      </c>
      <c r="G1725" s="20" t="str">
        <f>IF(VLOOKUP(C1725,'Current OBD'!$B$6:$AL$2097,25,0)="Yes","1"," ")</f>
        <v>1</v>
      </c>
      <c r="H1725" s="20" t="str">
        <f>IF(VLOOKUP(C1725,'Current OBD'!$B$6:$AL$2097,26,0)="Yes","2"," ")</f>
        <v>2</v>
      </c>
      <c r="I1725" s="20" t="str">
        <f>IF(VLOOKUP(C1725,'Current OBD'!$B$6:$AL$2097,27,0)="Yes","3"," ")</f>
        <v>3</v>
      </c>
      <c r="J1725" s="20" t="str">
        <f>IF(VLOOKUP(C1725,'Current OBD'!$B$6:$AL$2097,28,0)="Yes","4"," ")</f>
        <v>4</v>
      </c>
      <c r="K1725" s="20" t="str">
        <f>IF(VLOOKUP(C1725,'Current OBD'!$B$6:$AL$2097,29,0)="Yes","5"," ")</f>
        <v>5</v>
      </c>
      <c r="L1725" s="20" t="str">
        <f>IF(VLOOKUP(C1725,'Current OBD'!$B$6:$AL$2097,30,0)="Yes","6"," ")</f>
        <v xml:space="preserve"> </v>
      </c>
      <c r="M1725" s="20" t="str">
        <f>IF(VLOOKUP(C1725,'Current OBD'!$B$6:$AL$2097,31,0)="Yes","7"," ")</f>
        <v xml:space="preserve"> </v>
      </c>
      <c r="N1725" s="20" t="str">
        <f>IF(VLOOKUP(C1725,'Current OBD'!$B$6:$AL$2097,32,0)="Yes","8"," ")</f>
        <v xml:space="preserve"> </v>
      </c>
      <c r="O1725" s="20" t="str">
        <f>IF(VLOOKUP(C1725,'Current OBD'!$B$6:$AL$2097,33,0)="Yes","9"," ")</f>
        <v xml:space="preserve"> </v>
      </c>
      <c r="P1725" s="20" t="str">
        <f>IF(VLOOKUP(C1725,'Current OBD'!$B$6:$AL$2097,34,0)="Yes","10"," ")</f>
        <v xml:space="preserve"> </v>
      </c>
      <c r="Q1725" s="20" t="str">
        <f>IF(VLOOKUP(C1725,'Current OBD'!$B$6:$AL$2097,35,0)="Yes","11"," ")</f>
        <v xml:space="preserve"> </v>
      </c>
      <c r="R1725" s="20" t="str">
        <f>IF(VLOOKUP(C1725,'Current OBD'!$B$6:$AL$2097,36,0)="Yes","12"," ")</f>
        <v xml:space="preserve"> </v>
      </c>
      <c r="S1725" s="44">
        <v>571</v>
      </c>
      <c r="T1725" s="44">
        <v>0</v>
      </c>
      <c r="U1725" s="44">
        <v>690</v>
      </c>
      <c r="V1725" s="12">
        <f t="shared" si="163"/>
        <v>0.827536231884058</v>
      </c>
      <c r="W1725" s="12">
        <f t="shared" si="164"/>
        <v>0</v>
      </c>
      <c r="X1725" s="12">
        <f t="shared" si="158"/>
        <v>0.827536231884058</v>
      </c>
    </row>
    <row r="1726" spans="1:24">
      <c r="A1726" s="17" t="str">
        <f>VLOOKUP(C1726,'Current OBD'!$B$6:$K$2098,4,0)</f>
        <v>Snohomish</v>
      </c>
      <c r="B1726" s="17" t="str">
        <f>VLOOKUP(C1726,'Current OBD'!$B$6:$K$2098,3,0)</f>
        <v>31-006</v>
      </c>
      <c r="C1726" s="18">
        <v>660676</v>
      </c>
      <c r="D1726" s="8" t="s">
        <v>344</v>
      </c>
      <c r="E1726" s="20" t="str">
        <f>IF(VLOOKUP(C1726,'Current OBD'!$B$6:$AL$2097,23,0)="Yes","PK"," ")</f>
        <v>PK</v>
      </c>
      <c r="F1726" s="20" t="str">
        <f>IF(VLOOKUP(C1726,'Current OBD'!$B$6:$AL$2097,24,0)="Yes","K"," ")</f>
        <v>K</v>
      </c>
      <c r="G1726" s="20" t="str">
        <f>IF(VLOOKUP(C1726,'Current OBD'!$B$6:$AL$2097,25,0)="Yes","1"," ")</f>
        <v>1</v>
      </c>
      <c r="H1726" s="20" t="str">
        <f>IF(VLOOKUP(C1726,'Current OBD'!$B$6:$AL$2097,26,0)="Yes","2"," ")</f>
        <v>2</v>
      </c>
      <c r="I1726" s="20" t="str">
        <f>IF(VLOOKUP(C1726,'Current OBD'!$B$6:$AL$2097,27,0)="Yes","3"," ")</f>
        <v>3</v>
      </c>
      <c r="J1726" s="20" t="str">
        <f>IF(VLOOKUP(C1726,'Current OBD'!$B$6:$AL$2097,28,0)="Yes","4"," ")</f>
        <v>4</v>
      </c>
      <c r="K1726" s="20" t="str">
        <f>IF(VLOOKUP(C1726,'Current OBD'!$B$6:$AL$2097,29,0)="Yes","5"," ")</f>
        <v>5</v>
      </c>
      <c r="L1726" s="20" t="str">
        <f>IF(VLOOKUP(C1726,'Current OBD'!$B$6:$AL$2097,30,0)="Yes","6"," ")</f>
        <v xml:space="preserve"> </v>
      </c>
      <c r="M1726" s="20" t="str">
        <f>IF(VLOOKUP(C1726,'Current OBD'!$B$6:$AL$2097,31,0)="Yes","7"," ")</f>
        <v xml:space="preserve"> </v>
      </c>
      <c r="N1726" s="20" t="str">
        <f>IF(VLOOKUP(C1726,'Current OBD'!$B$6:$AL$2097,32,0)="Yes","8"," ")</f>
        <v xml:space="preserve"> </v>
      </c>
      <c r="O1726" s="20" t="str">
        <f>IF(VLOOKUP(C1726,'Current OBD'!$B$6:$AL$2097,33,0)="Yes","9"," ")</f>
        <v xml:space="preserve"> </v>
      </c>
      <c r="P1726" s="20" t="str">
        <f>IF(VLOOKUP(C1726,'Current OBD'!$B$6:$AL$2097,34,0)="Yes","10"," ")</f>
        <v xml:space="preserve"> </v>
      </c>
      <c r="Q1726" s="20" t="str">
        <f>IF(VLOOKUP(C1726,'Current OBD'!$B$6:$AL$2097,35,0)="Yes","11"," ")</f>
        <v xml:space="preserve"> </v>
      </c>
      <c r="R1726" s="20" t="str">
        <f>IF(VLOOKUP(C1726,'Current OBD'!$B$6:$AL$2097,36,0)="Yes","12"," ")</f>
        <v xml:space="preserve"> </v>
      </c>
      <c r="S1726" s="44">
        <v>264</v>
      </c>
      <c r="T1726" s="44">
        <v>0</v>
      </c>
      <c r="U1726" s="44">
        <v>635</v>
      </c>
      <c r="V1726" s="12">
        <f t="shared" si="163"/>
        <v>0.41574803149606299</v>
      </c>
      <c r="W1726" s="12">
        <f t="shared" si="164"/>
        <v>0</v>
      </c>
      <c r="X1726" s="12">
        <f t="shared" si="158"/>
        <v>0.41574803149606299</v>
      </c>
    </row>
    <row r="1727" spans="1:24">
      <c r="A1727" s="17" t="str">
        <f>VLOOKUP(C1727,'Current OBD'!$B$6:$K$2098,4,0)</f>
        <v>Snohomish</v>
      </c>
      <c r="B1727" s="17" t="str">
        <f>VLOOKUP(C1727,'Current OBD'!$B$6:$K$2098,3,0)</f>
        <v>31-006</v>
      </c>
      <c r="C1727" s="18">
        <v>664691</v>
      </c>
      <c r="D1727" s="8" t="s">
        <v>2001</v>
      </c>
      <c r="E1727" s="20" t="str">
        <f>IF(VLOOKUP(C1727,'Current OBD'!$B$6:$AL$2097,23,0)="Yes","PK"," ")</f>
        <v xml:space="preserve"> </v>
      </c>
      <c r="F1727" s="20" t="str">
        <f>IF(VLOOKUP(C1727,'Current OBD'!$B$6:$AL$2097,24,0)="Yes","K"," ")</f>
        <v>K</v>
      </c>
      <c r="G1727" s="20" t="str">
        <f>IF(VLOOKUP(C1727,'Current OBD'!$B$6:$AL$2097,25,0)="Yes","1"," ")</f>
        <v>1</v>
      </c>
      <c r="H1727" s="20" t="str">
        <f>IF(VLOOKUP(C1727,'Current OBD'!$B$6:$AL$2097,26,0)="Yes","2"," ")</f>
        <v>2</v>
      </c>
      <c r="I1727" s="20" t="str">
        <f>IF(VLOOKUP(C1727,'Current OBD'!$B$6:$AL$2097,27,0)="Yes","3"," ")</f>
        <v>3</v>
      </c>
      <c r="J1727" s="20" t="str">
        <f>IF(VLOOKUP(C1727,'Current OBD'!$B$6:$AL$2097,28,0)="Yes","4"," ")</f>
        <v>4</v>
      </c>
      <c r="K1727" s="20" t="str">
        <f>IF(VLOOKUP(C1727,'Current OBD'!$B$6:$AL$2097,29,0)="Yes","5"," ")</f>
        <v>5</v>
      </c>
      <c r="L1727" s="20" t="str">
        <f>IF(VLOOKUP(C1727,'Current OBD'!$B$6:$AL$2097,30,0)="Yes","6"," ")</f>
        <v xml:space="preserve"> </v>
      </c>
      <c r="M1727" s="20" t="str">
        <f>IF(VLOOKUP(C1727,'Current OBD'!$B$6:$AL$2097,31,0)="Yes","7"," ")</f>
        <v xml:space="preserve"> </v>
      </c>
      <c r="N1727" s="20" t="str">
        <f>IF(VLOOKUP(C1727,'Current OBD'!$B$6:$AL$2097,32,0)="Yes","8"," ")</f>
        <v xml:space="preserve"> </v>
      </c>
      <c r="O1727" s="20" t="str">
        <f>IF(VLOOKUP(C1727,'Current OBD'!$B$6:$AL$2097,33,0)="Yes","9"," ")</f>
        <v xml:space="preserve"> </v>
      </c>
      <c r="P1727" s="20" t="str">
        <f>IF(VLOOKUP(C1727,'Current OBD'!$B$6:$AL$2097,34,0)="Yes","10"," ")</f>
        <v xml:space="preserve"> </v>
      </c>
      <c r="Q1727" s="20" t="str">
        <f>IF(VLOOKUP(C1727,'Current OBD'!$B$6:$AL$2097,35,0)="Yes","11"," ")</f>
        <v xml:space="preserve"> </v>
      </c>
      <c r="R1727" s="20" t="str">
        <f>IF(VLOOKUP(C1727,'Current OBD'!$B$6:$AL$2097,36,0)="Yes","12"," ")</f>
        <v xml:space="preserve"> </v>
      </c>
      <c r="S1727" s="44">
        <v>499</v>
      </c>
      <c r="T1727" s="44">
        <v>0</v>
      </c>
      <c r="U1727" s="44">
        <v>649</v>
      </c>
      <c r="V1727" s="12">
        <f t="shared" si="163"/>
        <v>0.76887519260400616</v>
      </c>
      <c r="W1727" s="12">
        <f t="shared" si="164"/>
        <v>0</v>
      </c>
      <c r="X1727" s="12">
        <f t="shared" si="158"/>
        <v>0.76887519260400616</v>
      </c>
    </row>
    <row r="1728" spans="1:24">
      <c r="A1728" s="17" t="str">
        <f>VLOOKUP(C1728,'Current OBD'!$B$6:$K$2098,4,0)</f>
        <v>Snohomish</v>
      </c>
      <c r="B1728" s="17" t="str">
        <f>VLOOKUP(C1728,'Current OBD'!$B$6:$K$2098,3,0)</f>
        <v>31-006</v>
      </c>
      <c r="C1728" s="18">
        <v>660692</v>
      </c>
      <c r="D1728" s="8" t="s">
        <v>2872</v>
      </c>
      <c r="E1728" s="20" t="str">
        <f>IF(VLOOKUP(C1728,'Current OBD'!$B$6:$AL$2097,23,0)="Yes","PK"," ")</f>
        <v>PK</v>
      </c>
      <c r="F1728" s="20" t="str">
        <f>IF(VLOOKUP(C1728,'Current OBD'!$B$6:$AL$2097,24,0)="Yes","K"," ")</f>
        <v xml:space="preserve"> </v>
      </c>
      <c r="G1728" s="20" t="str">
        <f>IF(VLOOKUP(C1728,'Current OBD'!$B$6:$AL$2097,25,0)="Yes","1"," ")</f>
        <v xml:space="preserve"> </v>
      </c>
      <c r="H1728" s="20" t="str">
        <f>IF(VLOOKUP(C1728,'Current OBD'!$B$6:$AL$2097,26,0)="Yes","2"," ")</f>
        <v xml:space="preserve"> </v>
      </c>
      <c r="I1728" s="20" t="str">
        <f>IF(VLOOKUP(C1728,'Current OBD'!$B$6:$AL$2097,27,0)="Yes","3"," ")</f>
        <v xml:space="preserve"> </v>
      </c>
      <c r="J1728" s="20" t="str">
        <f>IF(VLOOKUP(C1728,'Current OBD'!$B$6:$AL$2097,28,0)="Yes","4"," ")</f>
        <v xml:space="preserve"> </v>
      </c>
      <c r="K1728" s="20" t="str">
        <f>IF(VLOOKUP(C1728,'Current OBD'!$B$6:$AL$2097,29,0)="Yes","5"," ")</f>
        <v xml:space="preserve"> </v>
      </c>
      <c r="L1728" s="20" t="str">
        <f>IF(VLOOKUP(C1728,'Current OBD'!$B$6:$AL$2097,30,0)="Yes","6"," ")</f>
        <v xml:space="preserve"> </v>
      </c>
      <c r="M1728" s="20" t="str">
        <f>IF(VLOOKUP(C1728,'Current OBD'!$B$6:$AL$2097,31,0)="Yes","7"," ")</f>
        <v xml:space="preserve"> </v>
      </c>
      <c r="N1728" s="20" t="str">
        <f>IF(VLOOKUP(C1728,'Current OBD'!$B$6:$AL$2097,32,0)="Yes","8"," ")</f>
        <v xml:space="preserve"> </v>
      </c>
      <c r="O1728" s="20" t="str">
        <f>IF(VLOOKUP(C1728,'Current OBD'!$B$6:$AL$2097,33,0)="Yes","9"," ")</f>
        <v xml:space="preserve"> </v>
      </c>
      <c r="P1728" s="20" t="str">
        <f>IF(VLOOKUP(C1728,'Current OBD'!$B$6:$AL$2097,34,0)="Yes","10"," ")</f>
        <v xml:space="preserve"> </v>
      </c>
      <c r="Q1728" s="20" t="str">
        <f>IF(VLOOKUP(C1728,'Current OBD'!$B$6:$AL$2097,35,0)="Yes","11"," ")</f>
        <v xml:space="preserve"> </v>
      </c>
      <c r="R1728" s="20" t="str">
        <f>IF(VLOOKUP(C1728,'Current OBD'!$B$6:$AL$2097,36,0)="Yes","12"," ")</f>
        <v xml:space="preserve"> </v>
      </c>
      <c r="S1728" s="44">
        <v>166</v>
      </c>
      <c r="T1728" s="44">
        <v>0</v>
      </c>
      <c r="U1728" s="44">
        <v>166</v>
      </c>
      <c r="V1728" s="12">
        <f t="shared" si="163"/>
        <v>1</v>
      </c>
      <c r="W1728" s="12">
        <f t="shared" si="164"/>
        <v>0</v>
      </c>
      <c r="X1728" s="12">
        <f t="shared" si="158"/>
        <v>1</v>
      </c>
    </row>
    <row r="1729" spans="1:24">
      <c r="A1729" s="17" t="str">
        <f>VLOOKUP(C1729,'Current OBD'!$B$6:$K$2098,4,0)</f>
        <v>Snohomish</v>
      </c>
      <c r="B1729" s="17" t="str">
        <f>VLOOKUP(C1729,'Current OBD'!$B$6:$K$2098,3,0)</f>
        <v>31-006</v>
      </c>
      <c r="C1729" s="18">
        <v>660678</v>
      </c>
      <c r="D1729" s="8" t="s">
        <v>1466</v>
      </c>
      <c r="E1729" s="20" t="str">
        <f>IF(VLOOKUP(C1729,'Current OBD'!$B$6:$AL$2097,23,0)="Yes","PK"," ")</f>
        <v xml:space="preserve"> </v>
      </c>
      <c r="F1729" s="20" t="str">
        <f>IF(VLOOKUP(C1729,'Current OBD'!$B$6:$AL$2097,24,0)="Yes","K"," ")</f>
        <v>K</v>
      </c>
      <c r="G1729" s="20" t="str">
        <f>IF(VLOOKUP(C1729,'Current OBD'!$B$6:$AL$2097,25,0)="Yes","1"," ")</f>
        <v>1</v>
      </c>
      <c r="H1729" s="20" t="str">
        <f>IF(VLOOKUP(C1729,'Current OBD'!$B$6:$AL$2097,26,0)="Yes","2"," ")</f>
        <v>2</v>
      </c>
      <c r="I1729" s="20" t="str">
        <f>IF(VLOOKUP(C1729,'Current OBD'!$B$6:$AL$2097,27,0)="Yes","3"," ")</f>
        <v>3</v>
      </c>
      <c r="J1729" s="20" t="str">
        <f>IF(VLOOKUP(C1729,'Current OBD'!$B$6:$AL$2097,28,0)="Yes","4"," ")</f>
        <v>4</v>
      </c>
      <c r="K1729" s="20" t="str">
        <f>IF(VLOOKUP(C1729,'Current OBD'!$B$6:$AL$2097,29,0)="Yes","5"," ")</f>
        <v>5</v>
      </c>
      <c r="L1729" s="20" t="str">
        <f>IF(VLOOKUP(C1729,'Current OBD'!$B$6:$AL$2097,30,0)="Yes","6"," ")</f>
        <v xml:space="preserve"> </v>
      </c>
      <c r="M1729" s="20" t="str">
        <f>IF(VLOOKUP(C1729,'Current OBD'!$B$6:$AL$2097,31,0)="Yes","7"," ")</f>
        <v xml:space="preserve"> </v>
      </c>
      <c r="N1729" s="20" t="str">
        <f>IF(VLOOKUP(C1729,'Current OBD'!$B$6:$AL$2097,32,0)="Yes","8"," ")</f>
        <v xml:space="preserve"> </v>
      </c>
      <c r="O1729" s="20" t="str">
        <f>IF(VLOOKUP(C1729,'Current OBD'!$B$6:$AL$2097,33,0)="Yes","9"," ")</f>
        <v xml:space="preserve"> </v>
      </c>
      <c r="P1729" s="20" t="str">
        <f>IF(VLOOKUP(C1729,'Current OBD'!$B$6:$AL$2097,34,0)="Yes","10"," ")</f>
        <v xml:space="preserve"> </v>
      </c>
      <c r="Q1729" s="20" t="str">
        <f>IF(VLOOKUP(C1729,'Current OBD'!$B$6:$AL$2097,35,0)="Yes","11"," ")</f>
        <v xml:space="preserve"> </v>
      </c>
      <c r="R1729" s="20" t="str">
        <f>IF(VLOOKUP(C1729,'Current OBD'!$B$6:$AL$2097,36,0)="Yes","12"," ")</f>
        <v xml:space="preserve"> </v>
      </c>
      <c r="S1729" s="44">
        <v>97</v>
      </c>
      <c r="T1729" s="44">
        <v>0</v>
      </c>
      <c r="U1729" s="44">
        <v>453</v>
      </c>
      <c r="V1729" s="12">
        <f t="shared" si="163"/>
        <v>0.21412803532008831</v>
      </c>
      <c r="W1729" s="12">
        <f t="shared" si="164"/>
        <v>0</v>
      </c>
      <c r="X1729" s="12">
        <f t="shared" ref="X1729:X1792" si="165">(S1729+T1729)/U1729</f>
        <v>0.21412803532008831</v>
      </c>
    </row>
    <row r="1730" spans="1:24">
      <c r="A1730" s="17" t="str">
        <f>VLOOKUP(C1730,'Current OBD'!$B$6:$K$2098,4,0)</f>
        <v>Snohomish</v>
      </c>
      <c r="B1730" s="17" t="str">
        <f>VLOOKUP(C1730,'Current OBD'!$B$6:$K$2098,3,0)</f>
        <v>31-006</v>
      </c>
      <c r="C1730" s="18">
        <v>660679</v>
      </c>
      <c r="D1730" s="8" t="s">
        <v>2875</v>
      </c>
      <c r="E1730" s="20" t="str">
        <f>IF(VLOOKUP(C1730,'Current OBD'!$B$6:$AL$2097,23,0)="Yes","PK"," ")</f>
        <v xml:space="preserve"> </v>
      </c>
      <c r="F1730" s="20" t="str">
        <f>IF(VLOOKUP(C1730,'Current OBD'!$B$6:$AL$2097,24,0)="Yes","K"," ")</f>
        <v xml:space="preserve"> </v>
      </c>
      <c r="G1730" s="20" t="str">
        <f>IF(VLOOKUP(C1730,'Current OBD'!$B$6:$AL$2097,25,0)="Yes","1"," ")</f>
        <v xml:space="preserve"> </v>
      </c>
      <c r="H1730" s="20" t="str">
        <f>IF(VLOOKUP(C1730,'Current OBD'!$B$6:$AL$2097,26,0)="Yes","2"," ")</f>
        <v xml:space="preserve"> </v>
      </c>
      <c r="I1730" s="20" t="str">
        <f>IF(VLOOKUP(C1730,'Current OBD'!$B$6:$AL$2097,27,0)="Yes","3"," ")</f>
        <v xml:space="preserve"> </v>
      </c>
      <c r="J1730" s="20" t="str">
        <f>IF(VLOOKUP(C1730,'Current OBD'!$B$6:$AL$2097,28,0)="Yes","4"," ")</f>
        <v xml:space="preserve"> </v>
      </c>
      <c r="K1730" s="20" t="str">
        <f>IF(VLOOKUP(C1730,'Current OBD'!$B$6:$AL$2097,29,0)="Yes","5"," ")</f>
        <v xml:space="preserve"> </v>
      </c>
      <c r="L1730" s="20" t="str">
        <f>IF(VLOOKUP(C1730,'Current OBD'!$B$6:$AL$2097,30,0)="Yes","6"," ")</f>
        <v>6</v>
      </c>
      <c r="M1730" s="20" t="str">
        <f>IF(VLOOKUP(C1730,'Current OBD'!$B$6:$AL$2097,31,0)="Yes","7"," ")</f>
        <v>7</v>
      </c>
      <c r="N1730" s="20" t="str">
        <f>IF(VLOOKUP(C1730,'Current OBD'!$B$6:$AL$2097,32,0)="Yes","8"," ")</f>
        <v>8</v>
      </c>
      <c r="O1730" s="20" t="str">
        <f>IF(VLOOKUP(C1730,'Current OBD'!$B$6:$AL$2097,33,0)="Yes","9"," ")</f>
        <v xml:space="preserve"> </v>
      </c>
      <c r="P1730" s="20" t="str">
        <f>IF(VLOOKUP(C1730,'Current OBD'!$B$6:$AL$2097,34,0)="Yes","10"," ")</f>
        <v xml:space="preserve"> </v>
      </c>
      <c r="Q1730" s="20" t="str">
        <f>IF(VLOOKUP(C1730,'Current OBD'!$B$6:$AL$2097,35,0)="Yes","11"," ")</f>
        <v xml:space="preserve"> </v>
      </c>
      <c r="R1730" s="20" t="str">
        <f>IF(VLOOKUP(C1730,'Current OBD'!$B$6:$AL$2097,36,0)="Yes","12"," ")</f>
        <v xml:space="preserve"> </v>
      </c>
      <c r="S1730" s="44">
        <v>656</v>
      </c>
      <c r="T1730" s="44">
        <v>0</v>
      </c>
      <c r="U1730" s="44">
        <v>879</v>
      </c>
      <c r="V1730" s="12">
        <f t="shared" si="163"/>
        <v>0.74630261660978381</v>
      </c>
      <c r="W1730" s="12">
        <f t="shared" si="164"/>
        <v>0</v>
      </c>
      <c r="X1730" s="12">
        <f t="shared" si="165"/>
        <v>0.74630261660978381</v>
      </c>
    </row>
    <row r="1731" spans="1:24">
      <c r="A1731" s="17" t="str">
        <f>VLOOKUP(C1731,'Current OBD'!$B$6:$K$2098,4,0)</f>
        <v>Snohomish</v>
      </c>
      <c r="B1731" s="17" t="str">
        <f>VLOOKUP(C1731,'Current OBD'!$B$6:$K$2098,3,0)</f>
        <v>31-006</v>
      </c>
      <c r="C1731" s="18">
        <v>660680</v>
      </c>
      <c r="D1731" s="8" t="s">
        <v>2877</v>
      </c>
      <c r="E1731" s="20" t="str">
        <f>IF(VLOOKUP(C1731,'Current OBD'!$B$6:$AL$2097,23,0)="Yes","PK"," ")</f>
        <v xml:space="preserve"> </v>
      </c>
      <c r="F1731" s="20" t="str">
        <f>IF(VLOOKUP(C1731,'Current OBD'!$B$6:$AL$2097,24,0)="Yes","K"," ")</f>
        <v xml:space="preserve"> </v>
      </c>
      <c r="G1731" s="20" t="str">
        <f>IF(VLOOKUP(C1731,'Current OBD'!$B$6:$AL$2097,25,0)="Yes","1"," ")</f>
        <v>1</v>
      </c>
      <c r="H1731" s="20" t="str">
        <f>IF(VLOOKUP(C1731,'Current OBD'!$B$6:$AL$2097,26,0)="Yes","2"," ")</f>
        <v>2</v>
      </c>
      <c r="I1731" s="20" t="str">
        <f>IF(VLOOKUP(C1731,'Current OBD'!$B$6:$AL$2097,27,0)="Yes","3"," ")</f>
        <v>3</v>
      </c>
      <c r="J1731" s="20" t="str">
        <f>IF(VLOOKUP(C1731,'Current OBD'!$B$6:$AL$2097,28,0)="Yes","4"," ")</f>
        <v>4</v>
      </c>
      <c r="K1731" s="20" t="str">
        <f>IF(VLOOKUP(C1731,'Current OBD'!$B$6:$AL$2097,29,0)="Yes","5"," ")</f>
        <v>5</v>
      </c>
      <c r="L1731" s="20" t="str">
        <f>IF(VLOOKUP(C1731,'Current OBD'!$B$6:$AL$2097,30,0)="Yes","6"," ")</f>
        <v xml:space="preserve"> </v>
      </c>
      <c r="M1731" s="20" t="str">
        <f>IF(VLOOKUP(C1731,'Current OBD'!$B$6:$AL$2097,31,0)="Yes","7"," ")</f>
        <v xml:space="preserve"> </v>
      </c>
      <c r="N1731" s="20" t="str">
        <f>IF(VLOOKUP(C1731,'Current OBD'!$B$6:$AL$2097,32,0)="Yes","8"," ")</f>
        <v xml:space="preserve"> </v>
      </c>
      <c r="O1731" s="20" t="str">
        <f>IF(VLOOKUP(C1731,'Current OBD'!$B$6:$AL$2097,33,0)="Yes","9"," ")</f>
        <v xml:space="preserve"> </v>
      </c>
      <c r="P1731" s="20" t="str">
        <f>IF(VLOOKUP(C1731,'Current OBD'!$B$6:$AL$2097,34,0)="Yes","10"," ")</f>
        <v xml:space="preserve"> </v>
      </c>
      <c r="Q1731" s="20" t="str">
        <f>IF(VLOOKUP(C1731,'Current OBD'!$B$6:$AL$2097,35,0)="Yes","11"," ")</f>
        <v xml:space="preserve"> </v>
      </c>
      <c r="R1731" s="20" t="str">
        <f>IF(VLOOKUP(C1731,'Current OBD'!$B$6:$AL$2097,36,0)="Yes","12"," ")</f>
        <v xml:space="preserve"> </v>
      </c>
      <c r="S1731" s="44">
        <v>374</v>
      </c>
      <c r="T1731" s="44">
        <v>0</v>
      </c>
      <c r="U1731" s="44">
        <v>542</v>
      </c>
      <c r="V1731" s="12">
        <f t="shared" si="163"/>
        <v>0.69003690036900367</v>
      </c>
      <c r="W1731" s="12">
        <f t="shared" si="164"/>
        <v>0</v>
      </c>
      <c r="X1731" s="12">
        <f t="shared" si="165"/>
        <v>0.69003690036900367</v>
      </c>
    </row>
    <row r="1732" spans="1:24">
      <c r="A1732" s="17" t="str">
        <f>VLOOKUP(C1732,'Current OBD'!$B$6:$K$2098,4,0)</f>
        <v>Snohomish</v>
      </c>
      <c r="B1732" s="17" t="str">
        <f>VLOOKUP(C1732,'Current OBD'!$B$6:$K$2098,3,0)</f>
        <v>31-006</v>
      </c>
      <c r="C1732" s="18">
        <v>660682</v>
      </c>
      <c r="D1732" s="8" t="s">
        <v>2878</v>
      </c>
      <c r="E1732" s="20" t="str">
        <f>IF(VLOOKUP(C1732,'Current OBD'!$B$6:$AL$2097,23,0)="Yes","PK"," ")</f>
        <v xml:space="preserve"> </v>
      </c>
      <c r="F1732" s="20" t="str">
        <f>IF(VLOOKUP(C1732,'Current OBD'!$B$6:$AL$2097,24,0)="Yes","K"," ")</f>
        <v xml:space="preserve"> </v>
      </c>
      <c r="G1732" s="20" t="str">
        <f>IF(VLOOKUP(C1732,'Current OBD'!$B$6:$AL$2097,25,0)="Yes","1"," ")</f>
        <v xml:space="preserve"> </v>
      </c>
      <c r="H1732" s="20" t="str">
        <f>IF(VLOOKUP(C1732,'Current OBD'!$B$6:$AL$2097,26,0)="Yes","2"," ")</f>
        <v xml:space="preserve"> </v>
      </c>
      <c r="I1732" s="20" t="str">
        <f>IF(VLOOKUP(C1732,'Current OBD'!$B$6:$AL$2097,27,0)="Yes","3"," ")</f>
        <v xml:space="preserve"> </v>
      </c>
      <c r="J1732" s="20" t="str">
        <f>IF(VLOOKUP(C1732,'Current OBD'!$B$6:$AL$2097,28,0)="Yes","4"," ")</f>
        <v xml:space="preserve"> </v>
      </c>
      <c r="K1732" s="20" t="str">
        <f>IF(VLOOKUP(C1732,'Current OBD'!$B$6:$AL$2097,29,0)="Yes","5"," ")</f>
        <v xml:space="preserve"> </v>
      </c>
      <c r="L1732" s="20" t="str">
        <f>IF(VLOOKUP(C1732,'Current OBD'!$B$6:$AL$2097,30,0)="Yes","6"," ")</f>
        <v>6</v>
      </c>
      <c r="M1732" s="20" t="str">
        <f>IF(VLOOKUP(C1732,'Current OBD'!$B$6:$AL$2097,31,0)="Yes","7"," ")</f>
        <v>7</v>
      </c>
      <c r="N1732" s="20" t="str">
        <f>IF(VLOOKUP(C1732,'Current OBD'!$B$6:$AL$2097,32,0)="Yes","8"," ")</f>
        <v>8</v>
      </c>
      <c r="O1732" s="20" t="str">
        <f>IF(VLOOKUP(C1732,'Current OBD'!$B$6:$AL$2097,33,0)="Yes","9"," ")</f>
        <v xml:space="preserve"> </v>
      </c>
      <c r="P1732" s="20" t="str">
        <f>IF(VLOOKUP(C1732,'Current OBD'!$B$6:$AL$2097,34,0)="Yes","10"," ")</f>
        <v xml:space="preserve"> </v>
      </c>
      <c r="Q1732" s="20" t="str">
        <f>IF(VLOOKUP(C1732,'Current OBD'!$B$6:$AL$2097,35,0)="Yes","11"," ")</f>
        <v xml:space="preserve"> </v>
      </c>
      <c r="R1732" s="20" t="str">
        <f>IF(VLOOKUP(C1732,'Current OBD'!$B$6:$AL$2097,36,0)="Yes","12"," ")</f>
        <v xml:space="preserve"> </v>
      </c>
      <c r="S1732" s="44">
        <v>297</v>
      </c>
      <c r="T1732" s="44">
        <v>0</v>
      </c>
      <c r="U1732" s="44">
        <v>831</v>
      </c>
      <c r="V1732" s="12">
        <f t="shared" si="163"/>
        <v>0.35740072202166068</v>
      </c>
      <c r="W1732" s="12">
        <f t="shared" si="164"/>
        <v>0</v>
      </c>
      <c r="X1732" s="12">
        <f t="shared" si="165"/>
        <v>0.35740072202166068</v>
      </c>
    </row>
    <row r="1733" spans="1:24">
      <c r="A1733" s="17" t="str">
        <f>VLOOKUP(C1733,'Current OBD'!$B$6:$K$2098,4,0)</f>
        <v>Snohomish</v>
      </c>
      <c r="B1733" s="17" t="str">
        <f>VLOOKUP(C1733,'Current OBD'!$B$6:$K$2098,3,0)</f>
        <v>31-006</v>
      </c>
      <c r="C1733" s="18">
        <v>665936</v>
      </c>
      <c r="D1733" s="8" t="s">
        <v>2880</v>
      </c>
      <c r="E1733" s="20" t="str">
        <f>IF(VLOOKUP(C1733,'Current OBD'!$B$6:$AL$2097,23,0)="Yes","PK"," ")</f>
        <v xml:space="preserve"> </v>
      </c>
      <c r="F1733" s="20" t="str">
        <f>IF(VLOOKUP(C1733,'Current OBD'!$B$6:$AL$2097,24,0)="Yes","K"," ")</f>
        <v>K</v>
      </c>
      <c r="G1733" s="20" t="str">
        <f>IF(VLOOKUP(C1733,'Current OBD'!$B$6:$AL$2097,25,0)="Yes","1"," ")</f>
        <v>1</v>
      </c>
      <c r="H1733" s="20" t="str">
        <f>IF(VLOOKUP(C1733,'Current OBD'!$B$6:$AL$2097,26,0)="Yes","2"," ")</f>
        <v>2</v>
      </c>
      <c r="I1733" s="20" t="str">
        <f>IF(VLOOKUP(C1733,'Current OBD'!$B$6:$AL$2097,27,0)="Yes","3"," ")</f>
        <v>3</v>
      </c>
      <c r="J1733" s="20" t="str">
        <f>IF(VLOOKUP(C1733,'Current OBD'!$B$6:$AL$2097,28,0)="Yes","4"," ")</f>
        <v>4</v>
      </c>
      <c r="K1733" s="20" t="str">
        <f>IF(VLOOKUP(C1733,'Current OBD'!$B$6:$AL$2097,29,0)="Yes","5"," ")</f>
        <v>5</v>
      </c>
      <c r="L1733" s="20" t="str">
        <f>IF(VLOOKUP(C1733,'Current OBD'!$B$6:$AL$2097,30,0)="Yes","6"," ")</f>
        <v xml:space="preserve"> </v>
      </c>
      <c r="M1733" s="20" t="str">
        <f>IF(VLOOKUP(C1733,'Current OBD'!$B$6:$AL$2097,31,0)="Yes","7"," ")</f>
        <v xml:space="preserve"> </v>
      </c>
      <c r="N1733" s="20" t="str">
        <f>IF(VLOOKUP(C1733,'Current OBD'!$B$6:$AL$2097,32,0)="Yes","8"," ")</f>
        <v xml:space="preserve"> </v>
      </c>
      <c r="O1733" s="20" t="str">
        <f>IF(VLOOKUP(C1733,'Current OBD'!$B$6:$AL$2097,33,0)="Yes","9"," ")</f>
        <v xml:space="preserve"> </v>
      </c>
      <c r="P1733" s="20" t="str">
        <f>IF(VLOOKUP(C1733,'Current OBD'!$B$6:$AL$2097,34,0)="Yes","10"," ")</f>
        <v xml:space="preserve"> </v>
      </c>
      <c r="Q1733" s="20" t="str">
        <f>IF(VLOOKUP(C1733,'Current OBD'!$B$6:$AL$2097,35,0)="Yes","11"," ")</f>
        <v xml:space="preserve"> </v>
      </c>
      <c r="R1733" s="20" t="str">
        <f>IF(VLOOKUP(C1733,'Current OBD'!$B$6:$AL$2097,36,0)="Yes","12"," ")</f>
        <v xml:space="preserve"> </v>
      </c>
      <c r="S1733" s="44">
        <v>512</v>
      </c>
      <c r="T1733" s="44">
        <v>0</v>
      </c>
      <c r="U1733" s="44">
        <v>575</v>
      </c>
      <c r="V1733" s="12">
        <f t="shared" si="163"/>
        <v>0.89043478260869569</v>
      </c>
      <c r="W1733" s="12">
        <f t="shared" si="164"/>
        <v>0</v>
      </c>
      <c r="X1733" s="12">
        <f t="shared" si="165"/>
        <v>0.89043478260869569</v>
      </c>
    </row>
    <row r="1734" spans="1:24">
      <c r="A1734" s="17" t="str">
        <f>VLOOKUP(C1734,'Current OBD'!$B$6:$K$2098,4,0)</f>
        <v>Snohomish</v>
      </c>
      <c r="B1734" s="17" t="str">
        <f>VLOOKUP(C1734,'Current OBD'!$B$6:$K$2098,3,0)</f>
        <v>31-006</v>
      </c>
      <c r="C1734" s="18">
        <v>662516</v>
      </c>
      <c r="D1734" s="8" t="s">
        <v>2882</v>
      </c>
      <c r="E1734" s="20" t="str">
        <f>IF(VLOOKUP(C1734,'Current OBD'!$B$6:$AL$2097,23,0)="Yes","PK"," ")</f>
        <v xml:space="preserve"> </v>
      </c>
      <c r="F1734" s="20" t="str">
        <f>IF(VLOOKUP(C1734,'Current OBD'!$B$6:$AL$2097,24,0)="Yes","K"," ")</f>
        <v xml:space="preserve"> </v>
      </c>
      <c r="G1734" s="20" t="str">
        <f>IF(VLOOKUP(C1734,'Current OBD'!$B$6:$AL$2097,25,0)="Yes","1"," ")</f>
        <v xml:space="preserve"> </v>
      </c>
      <c r="H1734" s="20" t="str">
        <f>IF(VLOOKUP(C1734,'Current OBD'!$B$6:$AL$2097,26,0)="Yes","2"," ")</f>
        <v xml:space="preserve"> </v>
      </c>
      <c r="I1734" s="20" t="str">
        <f>IF(VLOOKUP(C1734,'Current OBD'!$B$6:$AL$2097,27,0)="Yes","3"," ")</f>
        <v xml:space="preserve"> </v>
      </c>
      <c r="J1734" s="20" t="str">
        <f>IF(VLOOKUP(C1734,'Current OBD'!$B$6:$AL$2097,28,0)="Yes","4"," ")</f>
        <v xml:space="preserve"> </v>
      </c>
      <c r="K1734" s="20" t="str">
        <f>IF(VLOOKUP(C1734,'Current OBD'!$B$6:$AL$2097,29,0)="Yes","5"," ")</f>
        <v xml:space="preserve"> </v>
      </c>
      <c r="L1734" s="20" t="str">
        <f>IF(VLOOKUP(C1734,'Current OBD'!$B$6:$AL$2097,30,0)="Yes","6"," ")</f>
        <v xml:space="preserve"> </v>
      </c>
      <c r="M1734" s="20" t="str">
        <f>IF(VLOOKUP(C1734,'Current OBD'!$B$6:$AL$2097,31,0)="Yes","7"," ")</f>
        <v xml:space="preserve"> </v>
      </c>
      <c r="N1734" s="20" t="str">
        <f>IF(VLOOKUP(C1734,'Current OBD'!$B$6:$AL$2097,32,0)="Yes","8"," ")</f>
        <v xml:space="preserve"> </v>
      </c>
      <c r="O1734" s="20" t="str">
        <f>IF(VLOOKUP(C1734,'Current OBD'!$B$6:$AL$2097,33,0)="Yes","9"," ")</f>
        <v>9</v>
      </c>
      <c r="P1734" s="20" t="str">
        <f>IF(VLOOKUP(C1734,'Current OBD'!$B$6:$AL$2097,34,0)="Yes","10"," ")</f>
        <v>10</v>
      </c>
      <c r="Q1734" s="20" t="str">
        <f>IF(VLOOKUP(C1734,'Current OBD'!$B$6:$AL$2097,35,0)="Yes","11"," ")</f>
        <v>11</v>
      </c>
      <c r="R1734" s="20" t="str">
        <f>IF(VLOOKUP(C1734,'Current OBD'!$B$6:$AL$2097,36,0)="Yes","12"," ")</f>
        <v>12</v>
      </c>
      <c r="S1734" s="44">
        <v>643</v>
      </c>
      <c r="T1734" s="44">
        <v>177</v>
      </c>
      <c r="U1734" s="44">
        <v>2473</v>
      </c>
      <c r="V1734" s="12">
        <f t="shared" si="163"/>
        <v>0.26000808734330771</v>
      </c>
      <c r="W1734" s="12">
        <f t="shared" si="164"/>
        <v>7.1572988273352206E-2</v>
      </c>
      <c r="X1734" s="12">
        <f t="shared" si="165"/>
        <v>0.33158107561665995</v>
      </c>
    </row>
    <row r="1735" spans="1:24">
      <c r="A1735" s="17" t="str">
        <f>VLOOKUP(C1735,'Current OBD'!$B$6:$K$2098,4,0)</f>
        <v>Snohomish</v>
      </c>
      <c r="B1735" s="17" t="str">
        <f>VLOOKUP(C1735,'Current OBD'!$B$6:$K$2098,3,0)</f>
        <v>31-006</v>
      </c>
      <c r="C1735" s="18">
        <v>684420</v>
      </c>
      <c r="D1735" s="8" t="s">
        <v>2884</v>
      </c>
      <c r="E1735" s="20" t="str">
        <f>IF(VLOOKUP(C1735,'Current OBD'!$B$6:$AL$2097,23,0)="Yes","PK"," ")</f>
        <v xml:space="preserve"> </v>
      </c>
      <c r="F1735" s="20" t="str">
        <f>IF(VLOOKUP(C1735,'Current OBD'!$B$6:$AL$2097,24,0)="Yes","K"," ")</f>
        <v xml:space="preserve"> </v>
      </c>
      <c r="G1735" s="20" t="str">
        <f>IF(VLOOKUP(C1735,'Current OBD'!$B$6:$AL$2097,25,0)="Yes","1"," ")</f>
        <v>1</v>
      </c>
      <c r="H1735" s="20" t="str">
        <f>IF(VLOOKUP(C1735,'Current OBD'!$B$6:$AL$2097,26,0)="Yes","2"," ")</f>
        <v>2</v>
      </c>
      <c r="I1735" s="20" t="str">
        <f>IF(VLOOKUP(C1735,'Current OBD'!$B$6:$AL$2097,27,0)="Yes","3"," ")</f>
        <v>3</v>
      </c>
      <c r="J1735" s="20" t="str">
        <f>IF(VLOOKUP(C1735,'Current OBD'!$B$6:$AL$2097,28,0)="Yes","4"," ")</f>
        <v>4</v>
      </c>
      <c r="K1735" s="20" t="str">
        <f>IF(VLOOKUP(C1735,'Current OBD'!$B$6:$AL$2097,29,0)="Yes","5"," ")</f>
        <v>5</v>
      </c>
      <c r="L1735" s="20" t="str">
        <f>IF(VLOOKUP(C1735,'Current OBD'!$B$6:$AL$2097,30,0)="Yes","6"," ")</f>
        <v xml:space="preserve"> </v>
      </c>
      <c r="M1735" s="20" t="str">
        <f>IF(VLOOKUP(C1735,'Current OBD'!$B$6:$AL$2097,31,0)="Yes","7"," ")</f>
        <v xml:space="preserve"> </v>
      </c>
      <c r="N1735" s="20" t="str">
        <f>IF(VLOOKUP(C1735,'Current OBD'!$B$6:$AL$2097,32,0)="Yes","8"," ")</f>
        <v xml:space="preserve"> </v>
      </c>
      <c r="O1735" s="20" t="str">
        <f>IF(VLOOKUP(C1735,'Current OBD'!$B$6:$AL$2097,33,0)="Yes","9"," ")</f>
        <v xml:space="preserve"> </v>
      </c>
      <c r="P1735" s="20" t="str">
        <f>IF(VLOOKUP(C1735,'Current OBD'!$B$6:$AL$2097,34,0)="Yes","10"," ")</f>
        <v xml:space="preserve"> </v>
      </c>
      <c r="Q1735" s="20" t="str">
        <f>IF(VLOOKUP(C1735,'Current OBD'!$B$6:$AL$2097,35,0)="Yes","11"," ")</f>
        <v xml:space="preserve"> </v>
      </c>
      <c r="R1735" s="20" t="str">
        <f>IF(VLOOKUP(C1735,'Current OBD'!$B$6:$AL$2097,36,0)="Yes","12"," ")</f>
        <v xml:space="preserve"> </v>
      </c>
      <c r="S1735" s="44">
        <v>488</v>
      </c>
      <c r="T1735" s="44">
        <v>0</v>
      </c>
      <c r="U1735" s="44">
        <v>666</v>
      </c>
      <c r="V1735" s="12">
        <f t="shared" si="163"/>
        <v>0.73273273273273276</v>
      </c>
      <c r="W1735" s="12">
        <f t="shared" si="164"/>
        <v>0</v>
      </c>
      <c r="X1735" s="12">
        <f t="shared" si="165"/>
        <v>0.73273273273273276</v>
      </c>
    </row>
    <row r="1736" spans="1:24">
      <c r="A1736" s="17" t="str">
        <f>VLOOKUP(C1736,'Current OBD'!$B$6:$K$2098,4,0)</f>
        <v>Snohomish</v>
      </c>
      <c r="B1736" s="17" t="str">
        <f>VLOOKUP(C1736,'Current OBD'!$B$6:$K$2098,3,0)</f>
        <v>31-006</v>
      </c>
      <c r="C1736" s="18">
        <v>660685</v>
      </c>
      <c r="D1736" s="8" t="s">
        <v>2887</v>
      </c>
      <c r="E1736" s="20" t="str">
        <f>IF(VLOOKUP(C1736,'Current OBD'!$B$6:$AL$2097,23,0)="Yes","PK"," ")</f>
        <v xml:space="preserve"> </v>
      </c>
      <c r="F1736" s="20" t="str">
        <f>IF(VLOOKUP(C1736,'Current OBD'!$B$6:$AL$2097,24,0)="Yes","K"," ")</f>
        <v xml:space="preserve"> </v>
      </c>
      <c r="G1736" s="20" t="str">
        <f>IF(VLOOKUP(C1736,'Current OBD'!$B$6:$AL$2097,25,0)="Yes","1"," ")</f>
        <v xml:space="preserve"> </v>
      </c>
      <c r="H1736" s="20" t="str">
        <f>IF(VLOOKUP(C1736,'Current OBD'!$B$6:$AL$2097,26,0)="Yes","2"," ")</f>
        <v xml:space="preserve"> </v>
      </c>
      <c r="I1736" s="20" t="str">
        <f>IF(VLOOKUP(C1736,'Current OBD'!$B$6:$AL$2097,27,0)="Yes","3"," ")</f>
        <v xml:space="preserve"> </v>
      </c>
      <c r="J1736" s="20" t="str">
        <f>IF(VLOOKUP(C1736,'Current OBD'!$B$6:$AL$2097,28,0)="Yes","4"," ")</f>
        <v xml:space="preserve"> </v>
      </c>
      <c r="K1736" s="20" t="str">
        <f>IF(VLOOKUP(C1736,'Current OBD'!$B$6:$AL$2097,29,0)="Yes","5"," ")</f>
        <v xml:space="preserve"> </v>
      </c>
      <c r="L1736" s="20" t="str">
        <f>IF(VLOOKUP(C1736,'Current OBD'!$B$6:$AL$2097,30,0)="Yes","6"," ")</f>
        <v xml:space="preserve"> </v>
      </c>
      <c r="M1736" s="20" t="str">
        <f>IF(VLOOKUP(C1736,'Current OBD'!$B$6:$AL$2097,31,0)="Yes","7"," ")</f>
        <v xml:space="preserve"> </v>
      </c>
      <c r="N1736" s="20" t="str">
        <f>IF(VLOOKUP(C1736,'Current OBD'!$B$6:$AL$2097,32,0)="Yes","8"," ")</f>
        <v xml:space="preserve"> </v>
      </c>
      <c r="O1736" s="20" t="str">
        <f>IF(VLOOKUP(C1736,'Current OBD'!$B$6:$AL$2097,33,0)="Yes","9"," ")</f>
        <v>9</v>
      </c>
      <c r="P1736" s="20" t="str">
        <f>IF(VLOOKUP(C1736,'Current OBD'!$B$6:$AL$2097,34,0)="Yes","10"," ")</f>
        <v>10</v>
      </c>
      <c r="Q1736" s="20" t="str">
        <f>IF(VLOOKUP(C1736,'Current OBD'!$B$6:$AL$2097,35,0)="Yes","11"," ")</f>
        <v>11</v>
      </c>
      <c r="R1736" s="20" t="str">
        <f>IF(VLOOKUP(C1736,'Current OBD'!$B$6:$AL$2097,36,0)="Yes","12"," ")</f>
        <v>12</v>
      </c>
      <c r="S1736" s="44">
        <v>1626</v>
      </c>
      <c r="T1736" s="44">
        <v>0</v>
      </c>
      <c r="U1736" s="44">
        <v>2336</v>
      </c>
      <c r="V1736" s="12">
        <f t="shared" si="163"/>
        <v>0.69606164383561642</v>
      </c>
      <c r="W1736" s="12">
        <f t="shared" si="164"/>
        <v>0</v>
      </c>
      <c r="X1736" s="12">
        <f t="shared" si="165"/>
        <v>0.69606164383561642</v>
      </c>
    </row>
    <row r="1737" spans="1:24">
      <c r="A1737" s="17" t="str">
        <f>VLOOKUP(C1737,'Current OBD'!$B$6:$K$2098,4,0)</f>
        <v>Snohomish</v>
      </c>
      <c r="B1737" s="17" t="str">
        <f>VLOOKUP(C1737,'Current OBD'!$B$6:$K$2098,3,0)</f>
        <v>31-006</v>
      </c>
      <c r="C1737" s="18">
        <v>660686</v>
      </c>
      <c r="D1737" s="8" t="s">
        <v>2889</v>
      </c>
      <c r="E1737" s="20" t="str">
        <f>IF(VLOOKUP(C1737,'Current OBD'!$B$6:$AL$2097,23,0)="Yes","PK"," ")</f>
        <v xml:space="preserve"> </v>
      </c>
      <c r="F1737" s="20" t="str">
        <f>IF(VLOOKUP(C1737,'Current OBD'!$B$6:$AL$2097,24,0)="Yes","K"," ")</f>
        <v>K</v>
      </c>
      <c r="G1737" s="20" t="str">
        <f>IF(VLOOKUP(C1737,'Current OBD'!$B$6:$AL$2097,25,0)="Yes","1"," ")</f>
        <v>1</v>
      </c>
      <c r="H1737" s="20" t="str">
        <f>IF(VLOOKUP(C1737,'Current OBD'!$B$6:$AL$2097,26,0)="Yes","2"," ")</f>
        <v>2</v>
      </c>
      <c r="I1737" s="20" t="str">
        <f>IF(VLOOKUP(C1737,'Current OBD'!$B$6:$AL$2097,27,0)="Yes","3"," ")</f>
        <v>3</v>
      </c>
      <c r="J1737" s="20" t="str">
        <f>IF(VLOOKUP(C1737,'Current OBD'!$B$6:$AL$2097,28,0)="Yes","4"," ")</f>
        <v>4</v>
      </c>
      <c r="K1737" s="20" t="str">
        <f>IF(VLOOKUP(C1737,'Current OBD'!$B$6:$AL$2097,29,0)="Yes","5"," ")</f>
        <v>5</v>
      </c>
      <c r="L1737" s="20" t="str">
        <f>IF(VLOOKUP(C1737,'Current OBD'!$B$6:$AL$2097,30,0)="Yes","6"," ")</f>
        <v xml:space="preserve"> </v>
      </c>
      <c r="M1737" s="20" t="str">
        <f>IF(VLOOKUP(C1737,'Current OBD'!$B$6:$AL$2097,31,0)="Yes","7"," ")</f>
        <v xml:space="preserve"> </v>
      </c>
      <c r="N1737" s="20" t="str">
        <f>IF(VLOOKUP(C1737,'Current OBD'!$B$6:$AL$2097,32,0)="Yes","8"," ")</f>
        <v xml:space="preserve"> </v>
      </c>
      <c r="O1737" s="20" t="str">
        <f>IF(VLOOKUP(C1737,'Current OBD'!$B$6:$AL$2097,33,0)="Yes","9"," ")</f>
        <v xml:space="preserve"> </v>
      </c>
      <c r="P1737" s="20" t="str">
        <f>IF(VLOOKUP(C1737,'Current OBD'!$B$6:$AL$2097,34,0)="Yes","10"," ")</f>
        <v xml:space="preserve"> </v>
      </c>
      <c r="Q1737" s="20" t="str">
        <f>IF(VLOOKUP(C1737,'Current OBD'!$B$6:$AL$2097,35,0)="Yes","11"," ")</f>
        <v xml:space="preserve"> </v>
      </c>
      <c r="R1737" s="20" t="str">
        <f>IF(VLOOKUP(C1737,'Current OBD'!$B$6:$AL$2097,36,0)="Yes","12"," ")</f>
        <v xml:space="preserve"> </v>
      </c>
      <c r="S1737" s="44">
        <v>99</v>
      </c>
      <c r="T1737" s="44">
        <v>0</v>
      </c>
      <c r="U1737" s="44">
        <v>528</v>
      </c>
      <c r="V1737" s="12">
        <f t="shared" si="163"/>
        <v>0.1875</v>
      </c>
      <c r="W1737" s="12">
        <f t="shared" si="164"/>
        <v>0</v>
      </c>
      <c r="X1737" s="12">
        <f t="shared" si="165"/>
        <v>0.1875</v>
      </c>
    </row>
    <row r="1738" spans="1:24">
      <c r="A1738" s="17" t="str">
        <f>VLOOKUP(C1738,'Current OBD'!$B$6:$K$2098,4,0)</f>
        <v>Snohomish</v>
      </c>
      <c r="B1738" s="17" t="str">
        <f>VLOOKUP(C1738,'Current OBD'!$B$6:$K$2098,3,0)</f>
        <v>31-006</v>
      </c>
      <c r="C1738" s="18">
        <v>665937</v>
      </c>
      <c r="D1738" s="8" t="s">
        <v>2891</v>
      </c>
      <c r="E1738" s="20" t="str">
        <f>IF(VLOOKUP(C1738,'Current OBD'!$B$6:$AL$2097,23,0)="Yes","PK"," ")</f>
        <v xml:space="preserve"> </v>
      </c>
      <c r="F1738" s="20" t="str">
        <f>IF(VLOOKUP(C1738,'Current OBD'!$B$6:$AL$2097,24,0)="Yes","K"," ")</f>
        <v>K</v>
      </c>
      <c r="G1738" s="20" t="str">
        <f>IF(VLOOKUP(C1738,'Current OBD'!$B$6:$AL$2097,25,0)="Yes","1"," ")</f>
        <v>1</v>
      </c>
      <c r="H1738" s="20" t="str">
        <f>IF(VLOOKUP(C1738,'Current OBD'!$B$6:$AL$2097,26,0)="Yes","2"," ")</f>
        <v>2</v>
      </c>
      <c r="I1738" s="20" t="str">
        <f>IF(VLOOKUP(C1738,'Current OBD'!$B$6:$AL$2097,27,0)="Yes","3"," ")</f>
        <v>3</v>
      </c>
      <c r="J1738" s="20" t="str">
        <f>IF(VLOOKUP(C1738,'Current OBD'!$B$6:$AL$2097,28,0)="Yes","4"," ")</f>
        <v>4</v>
      </c>
      <c r="K1738" s="20" t="str">
        <f>IF(VLOOKUP(C1738,'Current OBD'!$B$6:$AL$2097,29,0)="Yes","5"," ")</f>
        <v>5</v>
      </c>
      <c r="L1738" s="20" t="str">
        <f>IF(VLOOKUP(C1738,'Current OBD'!$B$6:$AL$2097,30,0)="Yes","6"," ")</f>
        <v xml:space="preserve"> </v>
      </c>
      <c r="M1738" s="20" t="str">
        <f>IF(VLOOKUP(C1738,'Current OBD'!$B$6:$AL$2097,31,0)="Yes","7"," ")</f>
        <v xml:space="preserve"> </v>
      </c>
      <c r="N1738" s="20" t="str">
        <f>IF(VLOOKUP(C1738,'Current OBD'!$B$6:$AL$2097,32,0)="Yes","8"," ")</f>
        <v xml:space="preserve"> </v>
      </c>
      <c r="O1738" s="20" t="str">
        <f>IF(VLOOKUP(C1738,'Current OBD'!$B$6:$AL$2097,33,0)="Yes","9"," ")</f>
        <v xml:space="preserve"> </v>
      </c>
      <c r="P1738" s="20" t="str">
        <f>IF(VLOOKUP(C1738,'Current OBD'!$B$6:$AL$2097,34,0)="Yes","10"," ")</f>
        <v xml:space="preserve"> </v>
      </c>
      <c r="Q1738" s="20" t="str">
        <f>IF(VLOOKUP(C1738,'Current OBD'!$B$6:$AL$2097,35,0)="Yes","11"," ")</f>
        <v xml:space="preserve"> </v>
      </c>
      <c r="R1738" s="20" t="str">
        <f>IF(VLOOKUP(C1738,'Current OBD'!$B$6:$AL$2097,36,0)="Yes","12"," ")</f>
        <v xml:space="preserve"> </v>
      </c>
      <c r="S1738" s="44">
        <v>399</v>
      </c>
      <c r="T1738" s="44">
        <v>0</v>
      </c>
      <c r="U1738" s="44">
        <v>557</v>
      </c>
      <c r="V1738" s="12">
        <f t="shared" si="163"/>
        <v>0.71633752244165172</v>
      </c>
      <c r="W1738" s="12">
        <f t="shared" si="164"/>
        <v>0</v>
      </c>
      <c r="X1738" s="12">
        <f t="shared" si="165"/>
        <v>0.71633752244165172</v>
      </c>
    </row>
    <row r="1739" spans="1:24">
      <c r="A1739" s="17" t="str">
        <f>VLOOKUP(C1739,'Current OBD'!$B$6:$K$2098,4,0)</f>
        <v>Snohomish</v>
      </c>
      <c r="B1739" s="17" t="str">
        <f>VLOOKUP(C1739,'Current OBD'!$B$6:$K$2098,3,0)</f>
        <v>31-006</v>
      </c>
      <c r="C1739" s="18">
        <v>662632</v>
      </c>
      <c r="D1739" s="8" t="s">
        <v>2893</v>
      </c>
      <c r="E1739" s="20" t="str">
        <f>IF(VLOOKUP(C1739,'Current OBD'!$B$6:$AL$2097,23,0)="Yes","PK"," ")</f>
        <v xml:space="preserve"> </v>
      </c>
      <c r="F1739" s="20" t="str">
        <f>IF(VLOOKUP(C1739,'Current OBD'!$B$6:$AL$2097,24,0)="Yes","K"," ")</f>
        <v>K</v>
      </c>
      <c r="G1739" s="20" t="str">
        <f>IF(VLOOKUP(C1739,'Current OBD'!$B$6:$AL$2097,25,0)="Yes","1"," ")</f>
        <v>1</v>
      </c>
      <c r="H1739" s="20" t="str">
        <f>IF(VLOOKUP(C1739,'Current OBD'!$B$6:$AL$2097,26,0)="Yes","2"," ")</f>
        <v>2</v>
      </c>
      <c r="I1739" s="20" t="str">
        <f>IF(VLOOKUP(C1739,'Current OBD'!$B$6:$AL$2097,27,0)="Yes","3"," ")</f>
        <v>3</v>
      </c>
      <c r="J1739" s="20" t="str">
        <f>IF(VLOOKUP(C1739,'Current OBD'!$B$6:$AL$2097,28,0)="Yes","4"," ")</f>
        <v>4</v>
      </c>
      <c r="K1739" s="20" t="str">
        <f>IF(VLOOKUP(C1739,'Current OBD'!$B$6:$AL$2097,29,0)="Yes","5"," ")</f>
        <v>5</v>
      </c>
      <c r="L1739" s="20" t="str">
        <f>IF(VLOOKUP(C1739,'Current OBD'!$B$6:$AL$2097,30,0)="Yes","6"," ")</f>
        <v xml:space="preserve"> </v>
      </c>
      <c r="M1739" s="20" t="str">
        <f>IF(VLOOKUP(C1739,'Current OBD'!$B$6:$AL$2097,31,0)="Yes","7"," ")</f>
        <v xml:space="preserve"> </v>
      </c>
      <c r="N1739" s="20" t="str">
        <f>IF(VLOOKUP(C1739,'Current OBD'!$B$6:$AL$2097,32,0)="Yes","8"," ")</f>
        <v xml:space="preserve"> </v>
      </c>
      <c r="O1739" s="20" t="str">
        <f>IF(VLOOKUP(C1739,'Current OBD'!$B$6:$AL$2097,33,0)="Yes","9"," ")</f>
        <v xml:space="preserve"> </v>
      </c>
      <c r="P1739" s="20" t="str">
        <f>IF(VLOOKUP(C1739,'Current OBD'!$B$6:$AL$2097,34,0)="Yes","10"," ")</f>
        <v xml:space="preserve"> </v>
      </c>
      <c r="Q1739" s="20" t="str">
        <f>IF(VLOOKUP(C1739,'Current OBD'!$B$6:$AL$2097,35,0)="Yes","11"," ")</f>
        <v xml:space="preserve"> </v>
      </c>
      <c r="R1739" s="20" t="str">
        <f>IF(VLOOKUP(C1739,'Current OBD'!$B$6:$AL$2097,36,0)="Yes","12"," ")</f>
        <v xml:space="preserve"> </v>
      </c>
      <c r="S1739" s="44">
        <v>491</v>
      </c>
      <c r="T1739" s="44">
        <v>0</v>
      </c>
      <c r="U1739" s="44">
        <v>639</v>
      </c>
      <c r="V1739" s="12">
        <f t="shared" si="163"/>
        <v>0.76838810641627542</v>
      </c>
      <c r="W1739" s="12">
        <f t="shared" si="164"/>
        <v>0</v>
      </c>
      <c r="X1739" s="12">
        <f t="shared" si="165"/>
        <v>0.76838810641627542</v>
      </c>
    </row>
    <row r="1740" spans="1:24">
      <c r="A1740" s="17" t="str">
        <f>VLOOKUP(C1740,'Current OBD'!$B$6:$K$2098,4,0)</f>
        <v>Snohomish</v>
      </c>
      <c r="B1740" s="17" t="str">
        <f>VLOOKUP(C1740,'Current OBD'!$B$6:$K$2098,3,0)</f>
        <v>31-006</v>
      </c>
      <c r="C1740" s="18">
        <v>660688</v>
      </c>
      <c r="D1740" s="8" t="s">
        <v>2895</v>
      </c>
      <c r="E1740" s="20" t="str">
        <f>IF(VLOOKUP(C1740,'Current OBD'!$B$6:$AL$2097,23,0)="Yes","PK"," ")</f>
        <v xml:space="preserve"> </v>
      </c>
      <c r="F1740" s="20" t="str">
        <f>IF(VLOOKUP(C1740,'Current OBD'!$B$6:$AL$2097,24,0)="Yes","K"," ")</f>
        <v xml:space="preserve"> </v>
      </c>
      <c r="G1740" s="20" t="str">
        <f>IF(VLOOKUP(C1740,'Current OBD'!$B$6:$AL$2097,25,0)="Yes","1"," ")</f>
        <v xml:space="preserve"> </v>
      </c>
      <c r="H1740" s="20" t="str">
        <f>IF(VLOOKUP(C1740,'Current OBD'!$B$6:$AL$2097,26,0)="Yes","2"," ")</f>
        <v xml:space="preserve"> </v>
      </c>
      <c r="I1740" s="20" t="str">
        <f>IF(VLOOKUP(C1740,'Current OBD'!$B$6:$AL$2097,27,0)="Yes","3"," ")</f>
        <v xml:space="preserve"> </v>
      </c>
      <c r="J1740" s="20" t="str">
        <f>IF(VLOOKUP(C1740,'Current OBD'!$B$6:$AL$2097,28,0)="Yes","4"," ")</f>
        <v xml:space="preserve"> </v>
      </c>
      <c r="K1740" s="20" t="str">
        <f>IF(VLOOKUP(C1740,'Current OBD'!$B$6:$AL$2097,29,0)="Yes","5"," ")</f>
        <v xml:space="preserve"> </v>
      </c>
      <c r="L1740" s="20" t="str">
        <f>IF(VLOOKUP(C1740,'Current OBD'!$B$6:$AL$2097,30,0)="Yes","6"," ")</f>
        <v>6</v>
      </c>
      <c r="M1740" s="20" t="str">
        <f>IF(VLOOKUP(C1740,'Current OBD'!$B$6:$AL$2097,31,0)="Yes","7"," ")</f>
        <v>7</v>
      </c>
      <c r="N1740" s="20" t="str">
        <f>IF(VLOOKUP(C1740,'Current OBD'!$B$6:$AL$2097,32,0)="Yes","8"," ")</f>
        <v>8</v>
      </c>
      <c r="O1740" s="20" t="str">
        <f>IF(VLOOKUP(C1740,'Current OBD'!$B$6:$AL$2097,33,0)="Yes","9"," ")</f>
        <v xml:space="preserve"> </v>
      </c>
      <c r="P1740" s="20" t="str">
        <f>IF(VLOOKUP(C1740,'Current OBD'!$B$6:$AL$2097,34,0)="Yes","10"," ")</f>
        <v xml:space="preserve"> </v>
      </c>
      <c r="Q1740" s="20" t="str">
        <f>IF(VLOOKUP(C1740,'Current OBD'!$B$6:$AL$2097,35,0)="Yes","11"," ")</f>
        <v xml:space="preserve"> </v>
      </c>
      <c r="R1740" s="20" t="str">
        <f>IF(VLOOKUP(C1740,'Current OBD'!$B$6:$AL$2097,36,0)="Yes","12"," ")</f>
        <v xml:space="preserve"> </v>
      </c>
      <c r="S1740" s="44">
        <v>452</v>
      </c>
      <c r="T1740" s="44">
        <v>0</v>
      </c>
      <c r="U1740" s="44">
        <v>869</v>
      </c>
      <c r="V1740" s="12">
        <f t="shared" si="163"/>
        <v>0.52013808975834297</v>
      </c>
      <c r="W1740" s="12">
        <f t="shared" si="164"/>
        <v>0</v>
      </c>
      <c r="X1740" s="12">
        <f t="shared" si="165"/>
        <v>0.52013808975834297</v>
      </c>
    </row>
    <row r="1741" spans="1:24">
      <c r="A1741" s="17" t="str">
        <f>VLOOKUP(C1741,'Current OBD'!$B$6:$K$2098,4,0)</f>
        <v>Snohomish</v>
      </c>
      <c r="B1741" s="17" t="str">
        <f>VLOOKUP(C1741,'Current OBD'!$B$6:$K$2098,3,0)</f>
        <v>31-006</v>
      </c>
      <c r="C1741" s="18">
        <v>684968</v>
      </c>
      <c r="D1741" s="8" t="s">
        <v>2897</v>
      </c>
      <c r="E1741" s="20" t="str">
        <f>IF(VLOOKUP(C1741,'Current OBD'!$B$6:$AL$2097,23,0)="Yes","PK"," ")</f>
        <v>PK</v>
      </c>
      <c r="F1741" s="20" t="str">
        <f>IF(VLOOKUP(C1741,'Current OBD'!$B$6:$AL$2097,24,0)="Yes","K"," ")</f>
        <v>K</v>
      </c>
      <c r="G1741" s="20" t="str">
        <f>IF(VLOOKUP(C1741,'Current OBD'!$B$6:$AL$2097,25,0)="Yes","1"," ")</f>
        <v xml:space="preserve"> </v>
      </c>
      <c r="H1741" s="20" t="str">
        <f>IF(VLOOKUP(C1741,'Current OBD'!$B$6:$AL$2097,26,0)="Yes","2"," ")</f>
        <v xml:space="preserve"> </v>
      </c>
      <c r="I1741" s="20" t="str">
        <f>IF(VLOOKUP(C1741,'Current OBD'!$B$6:$AL$2097,27,0)="Yes","3"," ")</f>
        <v xml:space="preserve"> </v>
      </c>
      <c r="J1741" s="20" t="str">
        <f>IF(VLOOKUP(C1741,'Current OBD'!$B$6:$AL$2097,28,0)="Yes","4"," ")</f>
        <v xml:space="preserve"> </v>
      </c>
      <c r="K1741" s="20" t="str">
        <f>IF(VLOOKUP(C1741,'Current OBD'!$B$6:$AL$2097,29,0)="Yes","5"," ")</f>
        <v xml:space="preserve"> </v>
      </c>
      <c r="L1741" s="20" t="str">
        <f>IF(VLOOKUP(C1741,'Current OBD'!$B$6:$AL$2097,30,0)="Yes","6"," ")</f>
        <v xml:space="preserve"> </v>
      </c>
      <c r="M1741" s="20" t="str">
        <f>IF(VLOOKUP(C1741,'Current OBD'!$B$6:$AL$2097,31,0)="Yes","7"," ")</f>
        <v xml:space="preserve"> </v>
      </c>
      <c r="N1741" s="20" t="str">
        <f>IF(VLOOKUP(C1741,'Current OBD'!$B$6:$AL$2097,32,0)="Yes","8"," ")</f>
        <v xml:space="preserve"> </v>
      </c>
      <c r="O1741" s="20" t="str">
        <f>IF(VLOOKUP(C1741,'Current OBD'!$B$6:$AL$2097,33,0)="Yes","9"," ")</f>
        <v xml:space="preserve"> </v>
      </c>
      <c r="P1741" s="20" t="str">
        <f>IF(VLOOKUP(C1741,'Current OBD'!$B$6:$AL$2097,34,0)="Yes","10"," ")</f>
        <v xml:space="preserve"> </v>
      </c>
      <c r="Q1741" s="20" t="str">
        <f>IF(VLOOKUP(C1741,'Current OBD'!$B$6:$AL$2097,35,0)="Yes","11"," ")</f>
        <v xml:space="preserve"> </v>
      </c>
      <c r="R1741" s="20" t="str">
        <f>IF(VLOOKUP(C1741,'Current OBD'!$B$6:$AL$2097,36,0)="Yes","12"," ")</f>
        <v xml:space="preserve"> </v>
      </c>
      <c r="S1741" s="44">
        <v>401</v>
      </c>
      <c r="T1741" s="44">
        <v>0</v>
      </c>
      <c r="U1741" s="44">
        <v>544</v>
      </c>
      <c r="V1741" s="12">
        <f t="shared" si="163"/>
        <v>0.73713235294117652</v>
      </c>
      <c r="W1741" s="12">
        <f t="shared" si="164"/>
        <v>0</v>
      </c>
      <c r="X1741" s="12">
        <f t="shared" si="165"/>
        <v>0.73713235294117652</v>
      </c>
    </row>
    <row r="1742" spans="1:24">
      <c r="A1742" s="17" t="str">
        <f>VLOOKUP(C1742,'Current OBD'!$B$6:$K$2098,4,0)</f>
        <v>Snohomish</v>
      </c>
      <c r="B1742" s="17" t="str">
        <f>VLOOKUP(C1742,'Current OBD'!$B$6:$K$2098,3,0)</f>
        <v>31-006</v>
      </c>
      <c r="C1742" s="18">
        <v>660689</v>
      </c>
      <c r="D1742" s="8" t="s">
        <v>2899</v>
      </c>
      <c r="E1742" s="20" t="str">
        <f>IF(VLOOKUP(C1742,'Current OBD'!$B$6:$AL$2097,23,0)="Yes","PK"," ")</f>
        <v xml:space="preserve"> </v>
      </c>
      <c r="F1742" s="20" t="str">
        <f>IF(VLOOKUP(C1742,'Current OBD'!$B$6:$AL$2097,24,0)="Yes","K"," ")</f>
        <v>K</v>
      </c>
      <c r="G1742" s="20" t="str">
        <f>IF(VLOOKUP(C1742,'Current OBD'!$B$6:$AL$2097,25,0)="Yes","1"," ")</f>
        <v>1</v>
      </c>
      <c r="H1742" s="20" t="str">
        <f>IF(VLOOKUP(C1742,'Current OBD'!$B$6:$AL$2097,26,0)="Yes","2"," ")</f>
        <v>2</v>
      </c>
      <c r="I1742" s="20" t="str">
        <f>IF(VLOOKUP(C1742,'Current OBD'!$B$6:$AL$2097,27,0)="Yes","3"," ")</f>
        <v>3</v>
      </c>
      <c r="J1742" s="20" t="str">
        <f>IF(VLOOKUP(C1742,'Current OBD'!$B$6:$AL$2097,28,0)="Yes","4"," ")</f>
        <v>4</v>
      </c>
      <c r="K1742" s="20" t="str">
        <f>IF(VLOOKUP(C1742,'Current OBD'!$B$6:$AL$2097,29,0)="Yes","5"," ")</f>
        <v>5</v>
      </c>
      <c r="L1742" s="20" t="str">
        <f>IF(VLOOKUP(C1742,'Current OBD'!$B$6:$AL$2097,30,0)="Yes","6"," ")</f>
        <v xml:space="preserve"> </v>
      </c>
      <c r="M1742" s="20" t="str">
        <f>IF(VLOOKUP(C1742,'Current OBD'!$B$6:$AL$2097,31,0)="Yes","7"," ")</f>
        <v xml:space="preserve"> </v>
      </c>
      <c r="N1742" s="20" t="str">
        <f>IF(VLOOKUP(C1742,'Current OBD'!$B$6:$AL$2097,32,0)="Yes","8"," ")</f>
        <v xml:space="preserve"> </v>
      </c>
      <c r="O1742" s="20" t="str">
        <f>IF(VLOOKUP(C1742,'Current OBD'!$B$6:$AL$2097,33,0)="Yes","9"," ")</f>
        <v xml:space="preserve"> </v>
      </c>
      <c r="P1742" s="20" t="str">
        <f>IF(VLOOKUP(C1742,'Current OBD'!$B$6:$AL$2097,34,0)="Yes","10"," ")</f>
        <v xml:space="preserve"> </v>
      </c>
      <c r="Q1742" s="20" t="str">
        <f>IF(VLOOKUP(C1742,'Current OBD'!$B$6:$AL$2097,35,0)="Yes","11"," ")</f>
        <v xml:space="preserve"> </v>
      </c>
      <c r="R1742" s="20" t="str">
        <f>IF(VLOOKUP(C1742,'Current OBD'!$B$6:$AL$2097,36,0)="Yes","12"," ")</f>
        <v xml:space="preserve"> </v>
      </c>
      <c r="S1742" s="44">
        <v>193</v>
      </c>
      <c r="T1742" s="44">
        <v>0</v>
      </c>
      <c r="U1742" s="44">
        <v>491</v>
      </c>
      <c r="V1742" s="12">
        <f t="shared" si="163"/>
        <v>0.39307535641547864</v>
      </c>
      <c r="W1742" s="12">
        <f t="shared" si="164"/>
        <v>0</v>
      </c>
      <c r="X1742" s="12">
        <f t="shared" si="165"/>
        <v>0.39307535641547864</v>
      </c>
    </row>
    <row r="1743" spans="1:24">
      <c r="A1743" s="17" t="str">
        <f>VLOOKUP(C1743,'Current OBD'!$B$6:$K$2098,4,0)</f>
        <v>Snohomish</v>
      </c>
      <c r="B1743" s="17" t="str">
        <f>VLOOKUP(C1743,'Current OBD'!$B$6:$K$2098,3,0)</f>
        <v>31-006</v>
      </c>
      <c r="C1743" s="18">
        <v>660690</v>
      </c>
      <c r="D1743" s="8" t="s">
        <v>2901</v>
      </c>
      <c r="E1743" s="20" t="str">
        <f>IF(VLOOKUP(C1743,'Current OBD'!$B$6:$AL$2097,23,0)="Yes","PK"," ")</f>
        <v xml:space="preserve"> </v>
      </c>
      <c r="F1743" s="20" t="str">
        <f>IF(VLOOKUP(C1743,'Current OBD'!$B$6:$AL$2097,24,0)="Yes","K"," ")</f>
        <v>K</v>
      </c>
      <c r="G1743" s="20" t="str">
        <f>IF(VLOOKUP(C1743,'Current OBD'!$B$6:$AL$2097,25,0)="Yes","1"," ")</f>
        <v>1</v>
      </c>
      <c r="H1743" s="20" t="str">
        <f>IF(VLOOKUP(C1743,'Current OBD'!$B$6:$AL$2097,26,0)="Yes","2"," ")</f>
        <v>2</v>
      </c>
      <c r="I1743" s="20" t="str">
        <f>IF(VLOOKUP(C1743,'Current OBD'!$B$6:$AL$2097,27,0)="Yes","3"," ")</f>
        <v>3</v>
      </c>
      <c r="J1743" s="20" t="str">
        <f>IF(VLOOKUP(C1743,'Current OBD'!$B$6:$AL$2097,28,0)="Yes","4"," ")</f>
        <v>4</v>
      </c>
      <c r="K1743" s="20" t="str">
        <f>IF(VLOOKUP(C1743,'Current OBD'!$B$6:$AL$2097,29,0)="Yes","5"," ")</f>
        <v>5</v>
      </c>
      <c r="L1743" s="20" t="str">
        <f>IF(VLOOKUP(C1743,'Current OBD'!$B$6:$AL$2097,30,0)="Yes","6"," ")</f>
        <v xml:space="preserve"> </v>
      </c>
      <c r="M1743" s="20" t="str">
        <f>IF(VLOOKUP(C1743,'Current OBD'!$B$6:$AL$2097,31,0)="Yes","7"," ")</f>
        <v xml:space="preserve"> </v>
      </c>
      <c r="N1743" s="20" t="str">
        <f>IF(VLOOKUP(C1743,'Current OBD'!$B$6:$AL$2097,32,0)="Yes","8"," ")</f>
        <v xml:space="preserve"> </v>
      </c>
      <c r="O1743" s="20" t="str">
        <f>IF(VLOOKUP(C1743,'Current OBD'!$B$6:$AL$2097,33,0)="Yes","9"," ")</f>
        <v xml:space="preserve"> </v>
      </c>
      <c r="P1743" s="20" t="str">
        <f>IF(VLOOKUP(C1743,'Current OBD'!$B$6:$AL$2097,34,0)="Yes","10"," ")</f>
        <v xml:space="preserve"> </v>
      </c>
      <c r="Q1743" s="20" t="str">
        <f>IF(VLOOKUP(C1743,'Current OBD'!$B$6:$AL$2097,35,0)="Yes","11"," ")</f>
        <v xml:space="preserve"> </v>
      </c>
      <c r="R1743" s="20" t="str">
        <f>IF(VLOOKUP(C1743,'Current OBD'!$B$6:$AL$2097,36,0)="Yes","12"," ")</f>
        <v xml:space="preserve"> </v>
      </c>
      <c r="S1743" s="44">
        <v>309</v>
      </c>
      <c r="T1743" s="44">
        <v>0</v>
      </c>
      <c r="U1743" s="44">
        <v>484</v>
      </c>
      <c r="V1743" s="12">
        <f t="shared" si="163"/>
        <v>0.63842975206611574</v>
      </c>
      <c r="W1743" s="12">
        <f t="shared" si="164"/>
        <v>0</v>
      </c>
      <c r="X1743" s="12">
        <f t="shared" si="165"/>
        <v>0.63842975206611574</v>
      </c>
    </row>
    <row r="1744" spans="1:24">
      <c r="A1744" s="17" t="str">
        <f>VLOOKUP(C1744,'Current OBD'!$B$6:$K$2098,4,0)</f>
        <v>Snohomish</v>
      </c>
      <c r="B1744" s="17" t="str">
        <f>VLOOKUP(C1744,'Current OBD'!$B$6:$K$2098,3,0)</f>
        <v>31-006</v>
      </c>
      <c r="C1744" s="18">
        <v>662909</v>
      </c>
      <c r="D1744" s="8" t="s">
        <v>2903</v>
      </c>
      <c r="E1744" s="20" t="str">
        <f>IF(VLOOKUP(C1744,'Current OBD'!$B$6:$AL$2097,23,0)="Yes","PK"," ")</f>
        <v xml:space="preserve"> </v>
      </c>
      <c r="F1744" s="20" t="str">
        <f>IF(VLOOKUP(C1744,'Current OBD'!$B$6:$AL$2097,24,0)="Yes","K"," ")</f>
        <v xml:space="preserve"> </v>
      </c>
      <c r="G1744" s="20" t="str">
        <f>IF(VLOOKUP(C1744,'Current OBD'!$B$6:$AL$2097,25,0)="Yes","1"," ")</f>
        <v xml:space="preserve"> </v>
      </c>
      <c r="H1744" s="20" t="str">
        <f>IF(VLOOKUP(C1744,'Current OBD'!$B$6:$AL$2097,26,0)="Yes","2"," ")</f>
        <v xml:space="preserve"> </v>
      </c>
      <c r="I1744" s="20" t="str">
        <f>IF(VLOOKUP(C1744,'Current OBD'!$B$6:$AL$2097,27,0)="Yes","3"," ")</f>
        <v xml:space="preserve"> </v>
      </c>
      <c r="J1744" s="20" t="str">
        <f>IF(VLOOKUP(C1744,'Current OBD'!$B$6:$AL$2097,28,0)="Yes","4"," ")</f>
        <v xml:space="preserve"> </v>
      </c>
      <c r="K1744" s="20" t="str">
        <f>IF(VLOOKUP(C1744,'Current OBD'!$B$6:$AL$2097,29,0)="Yes","5"," ")</f>
        <v xml:space="preserve"> </v>
      </c>
      <c r="L1744" s="20" t="str">
        <f>IF(VLOOKUP(C1744,'Current OBD'!$B$6:$AL$2097,30,0)="Yes","6"," ")</f>
        <v>6</v>
      </c>
      <c r="M1744" s="20" t="str">
        <f>IF(VLOOKUP(C1744,'Current OBD'!$B$6:$AL$2097,31,0)="Yes","7"," ")</f>
        <v>7</v>
      </c>
      <c r="N1744" s="20" t="str">
        <f>IF(VLOOKUP(C1744,'Current OBD'!$B$6:$AL$2097,32,0)="Yes","8"," ")</f>
        <v>8</v>
      </c>
      <c r="O1744" s="20" t="str">
        <f>IF(VLOOKUP(C1744,'Current OBD'!$B$6:$AL$2097,33,0)="Yes","9"," ")</f>
        <v xml:space="preserve"> </v>
      </c>
      <c r="P1744" s="20" t="str">
        <f>IF(VLOOKUP(C1744,'Current OBD'!$B$6:$AL$2097,34,0)="Yes","10"," ")</f>
        <v xml:space="preserve"> </v>
      </c>
      <c r="Q1744" s="20" t="str">
        <f>IF(VLOOKUP(C1744,'Current OBD'!$B$6:$AL$2097,35,0)="Yes","11"," ")</f>
        <v xml:space="preserve"> </v>
      </c>
      <c r="R1744" s="20" t="str">
        <f>IF(VLOOKUP(C1744,'Current OBD'!$B$6:$AL$2097,36,0)="Yes","12"," ")</f>
        <v xml:space="preserve"> </v>
      </c>
      <c r="S1744" s="44">
        <v>790</v>
      </c>
      <c r="T1744" s="44">
        <v>0</v>
      </c>
      <c r="U1744" s="44">
        <v>995</v>
      </c>
      <c r="V1744" s="12">
        <f t="shared" si="163"/>
        <v>0.79396984924623115</v>
      </c>
      <c r="W1744" s="12">
        <f t="shared" si="164"/>
        <v>0</v>
      </c>
      <c r="X1744" s="12">
        <f t="shared" si="165"/>
        <v>0.79396984924623115</v>
      </c>
    </row>
    <row r="1745" spans="1:24">
      <c r="A1745" s="26" t="s">
        <v>114</v>
      </c>
      <c r="B1745" s="26" t="s">
        <v>1229</v>
      </c>
      <c r="C1745" s="10">
        <v>159949</v>
      </c>
      <c r="D1745" s="13" t="s">
        <v>1228</v>
      </c>
      <c r="E1745" s="19"/>
      <c r="F1745" s="19"/>
      <c r="G1745" s="19"/>
      <c r="H1745" s="19"/>
      <c r="I1745" s="19"/>
      <c r="J1745" s="19"/>
      <c r="K1745" s="19"/>
      <c r="L1745" s="19"/>
      <c r="M1745" s="19"/>
      <c r="N1745" s="19"/>
      <c r="O1745" s="19"/>
      <c r="P1745" s="19"/>
      <c r="Q1745" s="19"/>
      <c r="R1745" s="19"/>
      <c r="S1745" s="43">
        <v>6698</v>
      </c>
      <c r="T1745" s="43">
        <v>1318</v>
      </c>
      <c r="U1745" s="43">
        <v>20534</v>
      </c>
      <c r="V1745" s="14"/>
      <c r="W1745" s="14"/>
      <c r="X1745" s="14">
        <f t="shared" si="165"/>
        <v>0.39037693581377231</v>
      </c>
    </row>
    <row r="1746" spans="1:24">
      <c r="A1746" s="17" t="str">
        <f>VLOOKUP(C1746,'Current OBD'!$B$6:$K$2098,4,0)</f>
        <v>Snohomish</v>
      </c>
      <c r="B1746" s="17" t="str">
        <f>VLOOKUP(C1746,'Current OBD'!$B$6:$K$2098,3,0)</f>
        <v>31-015</v>
      </c>
      <c r="C1746" s="18">
        <v>687532</v>
      </c>
      <c r="D1746" s="8" t="s">
        <v>1230</v>
      </c>
      <c r="E1746" s="20" t="str">
        <f>IF(VLOOKUP(C1746,'Current OBD'!$B$6:$AL$2097,23,0)="Yes","PK"," ")</f>
        <v>PK</v>
      </c>
      <c r="F1746" s="20" t="str">
        <f>IF(VLOOKUP(C1746,'Current OBD'!$B$6:$AL$2097,24,0)="Yes","K"," ")</f>
        <v xml:space="preserve"> </v>
      </c>
      <c r="G1746" s="20" t="str">
        <f>IF(VLOOKUP(C1746,'Current OBD'!$B$6:$AL$2097,25,0)="Yes","1"," ")</f>
        <v xml:space="preserve"> </v>
      </c>
      <c r="H1746" s="20" t="str">
        <f>IF(VLOOKUP(C1746,'Current OBD'!$B$6:$AL$2097,26,0)="Yes","2"," ")</f>
        <v xml:space="preserve"> </v>
      </c>
      <c r="I1746" s="20" t="str">
        <f>IF(VLOOKUP(C1746,'Current OBD'!$B$6:$AL$2097,27,0)="Yes","3"," ")</f>
        <v xml:space="preserve"> </v>
      </c>
      <c r="J1746" s="20" t="str">
        <f>IF(VLOOKUP(C1746,'Current OBD'!$B$6:$AL$2097,28,0)="Yes","4"," ")</f>
        <v xml:space="preserve"> </v>
      </c>
      <c r="K1746" s="20" t="str">
        <f>IF(VLOOKUP(C1746,'Current OBD'!$B$6:$AL$2097,29,0)="Yes","5"," ")</f>
        <v xml:space="preserve"> </v>
      </c>
      <c r="L1746" s="20" t="str">
        <f>IF(VLOOKUP(C1746,'Current OBD'!$B$6:$AL$2097,30,0)="Yes","6"," ")</f>
        <v xml:space="preserve"> </v>
      </c>
      <c r="M1746" s="20" t="str">
        <f>IF(VLOOKUP(C1746,'Current OBD'!$B$6:$AL$2097,31,0)="Yes","7"," ")</f>
        <v xml:space="preserve"> </v>
      </c>
      <c r="N1746" s="20" t="str">
        <f>IF(VLOOKUP(C1746,'Current OBD'!$B$6:$AL$2097,32,0)="Yes","8"," ")</f>
        <v xml:space="preserve"> </v>
      </c>
      <c r="O1746" s="20" t="str">
        <f>IF(VLOOKUP(C1746,'Current OBD'!$B$6:$AL$2097,33,0)="Yes","9"," ")</f>
        <v xml:space="preserve"> </v>
      </c>
      <c r="P1746" s="20" t="str">
        <f>IF(VLOOKUP(C1746,'Current OBD'!$B$6:$AL$2097,34,0)="Yes","10"," ")</f>
        <v xml:space="preserve"> </v>
      </c>
      <c r="Q1746" s="20" t="str">
        <f>IF(VLOOKUP(C1746,'Current OBD'!$B$6:$AL$2097,35,0)="Yes","11"," ")</f>
        <v xml:space="preserve"> </v>
      </c>
      <c r="R1746" s="20" t="str">
        <f>IF(VLOOKUP(C1746,'Current OBD'!$B$6:$AL$2097,36,0)="Yes","12"," ")</f>
        <v xml:space="preserve"> </v>
      </c>
      <c r="S1746" s="44">
        <v>162</v>
      </c>
      <c r="T1746" s="44">
        <v>15</v>
      </c>
      <c r="U1746" s="44">
        <v>446</v>
      </c>
      <c r="V1746" s="12">
        <f t="shared" ref="V1746:V1778" si="166">S1746/U1746</f>
        <v>0.3632286995515695</v>
      </c>
      <c r="W1746" s="12">
        <f t="shared" ref="W1746:W1778" si="167">T1746/U1746</f>
        <v>3.3632286995515695E-2</v>
      </c>
      <c r="X1746" s="12">
        <f t="shared" si="165"/>
        <v>0.39686098654708518</v>
      </c>
    </row>
    <row r="1747" spans="1:24">
      <c r="A1747" s="17" t="str">
        <f>VLOOKUP(C1747,'Current OBD'!$B$6:$K$2098,4,0)</f>
        <v>Snohomish</v>
      </c>
      <c r="B1747" s="17" t="str">
        <f>VLOOKUP(C1747,'Current OBD'!$B$6:$K$2098,3,0)</f>
        <v>31-015</v>
      </c>
      <c r="C1747" s="18">
        <v>665385</v>
      </c>
      <c r="D1747" s="8" t="s">
        <v>1234</v>
      </c>
      <c r="E1747" s="20" t="str">
        <f>IF(VLOOKUP(C1747,'Current OBD'!$B$6:$AL$2097,23,0)="Yes","PK"," ")</f>
        <v xml:space="preserve"> </v>
      </c>
      <c r="F1747" s="20" t="str">
        <f>IF(VLOOKUP(C1747,'Current OBD'!$B$6:$AL$2097,24,0)="Yes","K"," ")</f>
        <v xml:space="preserve"> </v>
      </c>
      <c r="G1747" s="20" t="str">
        <f>IF(VLOOKUP(C1747,'Current OBD'!$B$6:$AL$2097,25,0)="Yes","1"," ")</f>
        <v xml:space="preserve"> </v>
      </c>
      <c r="H1747" s="20" t="str">
        <f>IF(VLOOKUP(C1747,'Current OBD'!$B$6:$AL$2097,26,0)="Yes","2"," ")</f>
        <v xml:space="preserve"> </v>
      </c>
      <c r="I1747" s="20" t="str">
        <f>IF(VLOOKUP(C1747,'Current OBD'!$B$6:$AL$2097,27,0)="Yes","3"," ")</f>
        <v xml:space="preserve"> </v>
      </c>
      <c r="J1747" s="20" t="str">
        <f>IF(VLOOKUP(C1747,'Current OBD'!$B$6:$AL$2097,28,0)="Yes","4"," ")</f>
        <v xml:space="preserve"> </v>
      </c>
      <c r="K1747" s="20" t="str">
        <f>IF(VLOOKUP(C1747,'Current OBD'!$B$6:$AL$2097,29,0)="Yes","5"," ")</f>
        <v xml:space="preserve"> </v>
      </c>
      <c r="L1747" s="20" t="str">
        <f>IF(VLOOKUP(C1747,'Current OBD'!$B$6:$AL$2097,30,0)="Yes","6"," ")</f>
        <v xml:space="preserve"> </v>
      </c>
      <c r="M1747" s="20" t="str">
        <f>IF(VLOOKUP(C1747,'Current OBD'!$B$6:$AL$2097,31,0)="Yes","7"," ")</f>
        <v>7</v>
      </c>
      <c r="N1747" s="20" t="str">
        <f>IF(VLOOKUP(C1747,'Current OBD'!$B$6:$AL$2097,32,0)="Yes","8"," ")</f>
        <v>8</v>
      </c>
      <c r="O1747" s="20" t="str">
        <f>IF(VLOOKUP(C1747,'Current OBD'!$B$6:$AL$2097,33,0)="Yes","9"," ")</f>
        <v xml:space="preserve"> </v>
      </c>
      <c r="P1747" s="20" t="str">
        <f>IF(VLOOKUP(C1747,'Current OBD'!$B$6:$AL$2097,34,0)="Yes","10"," ")</f>
        <v xml:space="preserve"> </v>
      </c>
      <c r="Q1747" s="20" t="str">
        <f>IF(VLOOKUP(C1747,'Current OBD'!$B$6:$AL$2097,35,0)="Yes","11"," ")</f>
        <v xml:space="preserve"> </v>
      </c>
      <c r="R1747" s="20" t="str">
        <f>IF(VLOOKUP(C1747,'Current OBD'!$B$6:$AL$2097,36,0)="Yes","12"," ")</f>
        <v xml:space="preserve"> </v>
      </c>
      <c r="S1747" s="44">
        <v>351</v>
      </c>
      <c r="T1747" s="44">
        <v>0</v>
      </c>
      <c r="U1747" s="44">
        <v>689</v>
      </c>
      <c r="V1747" s="12">
        <f t="shared" si="166"/>
        <v>0.50943396226415094</v>
      </c>
      <c r="W1747" s="12">
        <f t="shared" si="167"/>
        <v>0</v>
      </c>
      <c r="X1747" s="12">
        <f t="shared" si="165"/>
        <v>0.50943396226415094</v>
      </c>
    </row>
    <row r="1748" spans="1:24">
      <c r="A1748" s="17" t="str">
        <f>VLOOKUP(C1748,'Current OBD'!$B$6:$K$2098,4,0)</f>
        <v>Snohomish</v>
      </c>
      <c r="B1748" s="17" t="str">
        <f>VLOOKUP(C1748,'Current OBD'!$B$6:$K$2098,3,0)</f>
        <v>31-015</v>
      </c>
      <c r="C1748" s="18">
        <v>665383</v>
      </c>
      <c r="D1748" s="8" t="s">
        <v>1237</v>
      </c>
      <c r="E1748" s="20" t="str">
        <f>IF(VLOOKUP(C1748,'Current OBD'!$B$6:$AL$2097,23,0)="Yes","PK"," ")</f>
        <v xml:space="preserve"> </v>
      </c>
      <c r="F1748" s="20" t="str">
        <f>IF(VLOOKUP(C1748,'Current OBD'!$B$6:$AL$2097,24,0)="Yes","K"," ")</f>
        <v>K</v>
      </c>
      <c r="G1748" s="20" t="str">
        <f>IF(VLOOKUP(C1748,'Current OBD'!$B$6:$AL$2097,25,0)="Yes","1"," ")</f>
        <v>1</v>
      </c>
      <c r="H1748" s="20" t="str">
        <f>IF(VLOOKUP(C1748,'Current OBD'!$B$6:$AL$2097,26,0)="Yes","2"," ")</f>
        <v>2</v>
      </c>
      <c r="I1748" s="20" t="str">
        <f>IF(VLOOKUP(C1748,'Current OBD'!$B$6:$AL$2097,27,0)="Yes","3"," ")</f>
        <v>3</v>
      </c>
      <c r="J1748" s="20" t="str">
        <f>IF(VLOOKUP(C1748,'Current OBD'!$B$6:$AL$2097,28,0)="Yes","4"," ")</f>
        <v>4</v>
      </c>
      <c r="K1748" s="20" t="str">
        <f>IF(VLOOKUP(C1748,'Current OBD'!$B$6:$AL$2097,29,0)="Yes","5"," ")</f>
        <v>5</v>
      </c>
      <c r="L1748" s="20" t="str">
        <f>IF(VLOOKUP(C1748,'Current OBD'!$B$6:$AL$2097,30,0)="Yes","6"," ")</f>
        <v>6</v>
      </c>
      <c r="M1748" s="20" t="str">
        <f>IF(VLOOKUP(C1748,'Current OBD'!$B$6:$AL$2097,31,0)="Yes","7"," ")</f>
        <v xml:space="preserve"> </v>
      </c>
      <c r="N1748" s="20" t="str">
        <f>IF(VLOOKUP(C1748,'Current OBD'!$B$6:$AL$2097,32,0)="Yes","8"," ")</f>
        <v xml:space="preserve"> </v>
      </c>
      <c r="O1748" s="20" t="str">
        <f>IF(VLOOKUP(C1748,'Current OBD'!$B$6:$AL$2097,33,0)="Yes","9"," ")</f>
        <v xml:space="preserve"> </v>
      </c>
      <c r="P1748" s="20" t="str">
        <f>IF(VLOOKUP(C1748,'Current OBD'!$B$6:$AL$2097,34,0)="Yes","10"," ")</f>
        <v xml:space="preserve"> </v>
      </c>
      <c r="Q1748" s="20" t="str">
        <f>IF(VLOOKUP(C1748,'Current OBD'!$B$6:$AL$2097,35,0)="Yes","11"," ")</f>
        <v xml:space="preserve"> </v>
      </c>
      <c r="R1748" s="20" t="str">
        <f>IF(VLOOKUP(C1748,'Current OBD'!$B$6:$AL$2097,36,0)="Yes","12"," ")</f>
        <v xml:space="preserve"> </v>
      </c>
      <c r="S1748" s="44">
        <v>136</v>
      </c>
      <c r="T1748" s="44">
        <v>53</v>
      </c>
      <c r="U1748" s="44">
        <v>441</v>
      </c>
      <c r="V1748" s="12">
        <f t="shared" si="166"/>
        <v>0.30839002267573695</v>
      </c>
      <c r="W1748" s="12">
        <f t="shared" si="167"/>
        <v>0.12018140589569161</v>
      </c>
      <c r="X1748" s="12">
        <f t="shared" si="165"/>
        <v>0.42857142857142855</v>
      </c>
    </row>
    <row r="1749" spans="1:24">
      <c r="A1749" s="17" t="str">
        <f>VLOOKUP(C1749,'Current OBD'!$B$6:$K$2098,4,0)</f>
        <v>Snohomish</v>
      </c>
      <c r="B1749" s="17" t="str">
        <f>VLOOKUP(C1749,'Current OBD'!$B$6:$K$2098,3,0)</f>
        <v>31-015</v>
      </c>
      <c r="C1749" s="18">
        <v>660596</v>
      </c>
      <c r="D1749" s="8" t="s">
        <v>1240</v>
      </c>
      <c r="E1749" s="20" t="str">
        <f>IF(VLOOKUP(C1749,'Current OBD'!$B$6:$AL$2097,23,0)="Yes","PK"," ")</f>
        <v xml:space="preserve"> </v>
      </c>
      <c r="F1749" s="20" t="str">
        <f>IF(VLOOKUP(C1749,'Current OBD'!$B$6:$AL$2097,24,0)="Yes","K"," ")</f>
        <v>K</v>
      </c>
      <c r="G1749" s="20" t="str">
        <f>IF(VLOOKUP(C1749,'Current OBD'!$B$6:$AL$2097,25,0)="Yes","1"," ")</f>
        <v>1</v>
      </c>
      <c r="H1749" s="20" t="str">
        <f>IF(VLOOKUP(C1749,'Current OBD'!$B$6:$AL$2097,26,0)="Yes","2"," ")</f>
        <v>2</v>
      </c>
      <c r="I1749" s="20" t="str">
        <f>IF(VLOOKUP(C1749,'Current OBD'!$B$6:$AL$2097,27,0)="Yes","3"," ")</f>
        <v>3</v>
      </c>
      <c r="J1749" s="20" t="str">
        <f>IF(VLOOKUP(C1749,'Current OBD'!$B$6:$AL$2097,28,0)="Yes","4"," ")</f>
        <v>4</v>
      </c>
      <c r="K1749" s="20" t="str">
        <f>IF(VLOOKUP(C1749,'Current OBD'!$B$6:$AL$2097,29,0)="Yes","5"," ")</f>
        <v>5</v>
      </c>
      <c r="L1749" s="20" t="str">
        <f>IF(VLOOKUP(C1749,'Current OBD'!$B$6:$AL$2097,30,0)="Yes","6"," ")</f>
        <v>6</v>
      </c>
      <c r="M1749" s="20" t="str">
        <f>IF(VLOOKUP(C1749,'Current OBD'!$B$6:$AL$2097,31,0)="Yes","7"," ")</f>
        <v xml:space="preserve"> </v>
      </c>
      <c r="N1749" s="20" t="str">
        <f>IF(VLOOKUP(C1749,'Current OBD'!$B$6:$AL$2097,32,0)="Yes","8"," ")</f>
        <v xml:space="preserve"> </v>
      </c>
      <c r="O1749" s="20" t="str">
        <f>IF(VLOOKUP(C1749,'Current OBD'!$B$6:$AL$2097,33,0)="Yes","9"," ")</f>
        <v xml:space="preserve"> </v>
      </c>
      <c r="P1749" s="20" t="str">
        <f>IF(VLOOKUP(C1749,'Current OBD'!$B$6:$AL$2097,34,0)="Yes","10"," ")</f>
        <v xml:space="preserve"> </v>
      </c>
      <c r="Q1749" s="20" t="str">
        <f>IF(VLOOKUP(C1749,'Current OBD'!$B$6:$AL$2097,35,0)="Yes","11"," ")</f>
        <v xml:space="preserve"> </v>
      </c>
      <c r="R1749" s="20" t="str">
        <f>IF(VLOOKUP(C1749,'Current OBD'!$B$6:$AL$2097,36,0)="Yes","12"," ")</f>
        <v xml:space="preserve"> </v>
      </c>
      <c r="S1749" s="44">
        <v>53</v>
      </c>
      <c r="T1749" s="44">
        <v>16</v>
      </c>
      <c r="U1749" s="44">
        <v>401</v>
      </c>
      <c r="V1749" s="12">
        <f t="shared" si="166"/>
        <v>0.13216957605985039</v>
      </c>
      <c r="W1749" s="12">
        <f t="shared" si="167"/>
        <v>3.9900249376558602E-2</v>
      </c>
      <c r="X1749" s="12">
        <f t="shared" si="165"/>
        <v>0.17206982543640897</v>
      </c>
    </row>
    <row r="1750" spans="1:24">
      <c r="A1750" s="17" t="str">
        <f>VLOOKUP(C1750,'Current OBD'!$B$6:$K$2098,4,0)</f>
        <v>Snohomish</v>
      </c>
      <c r="B1750" s="17" t="str">
        <f>VLOOKUP(C1750,'Current OBD'!$B$6:$K$2098,3,0)</f>
        <v>31-015</v>
      </c>
      <c r="C1750" s="18">
        <v>665387</v>
      </c>
      <c r="D1750" s="8" t="s">
        <v>1242</v>
      </c>
      <c r="E1750" s="20" t="str">
        <f>IF(VLOOKUP(C1750,'Current OBD'!$B$6:$AL$2097,23,0)="Yes","PK"," ")</f>
        <v xml:space="preserve"> </v>
      </c>
      <c r="F1750" s="20" t="str">
        <f>IF(VLOOKUP(C1750,'Current OBD'!$B$6:$AL$2097,24,0)="Yes","K"," ")</f>
        <v xml:space="preserve"> </v>
      </c>
      <c r="G1750" s="20" t="str">
        <f>IF(VLOOKUP(C1750,'Current OBD'!$B$6:$AL$2097,25,0)="Yes","1"," ")</f>
        <v xml:space="preserve"> </v>
      </c>
      <c r="H1750" s="20" t="str">
        <f>IF(VLOOKUP(C1750,'Current OBD'!$B$6:$AL$2097,26,0)="Yes","2"," ")</f>
        <v xml:space="preserve"> </v>
      </c>
      <c r="I1750" s="20" t="str">
        <f>IF(VLOOKUP(C1750,'Current OBD'!$B$6:$AL$2097,27,0)="Yes","3"," ")</f>
        <v xml:space="preserve"> </v>
      </c>
      <c r="J1750" s="20" t="str">
        <f>IF(VLOOKUP(C1750,'Current OBD'!$B$6:$AL$2097,28,0)="Yes","4"," ")</f>
        <v xml:space="preserve"> </v>
      </c>
      <c r="K1750" s="20" t="str">
        <f>IF(VLOOKUP(C1750,'Current OBD'!$B$6:$AL$2097,29,0)="Yes","5"," ")</f>
        <v xml:space="preserve"> </v>
      </c>
      <c r="L1750" s="20" t="str">
        <f>IF(VLOOKUP(C1750,'Current OBD'!$B$6:$AL$2097,30,0)="Yes","6"," ")</f>
        <v xml:space="preserve"> </v>
      </c>
      <c r="M1750" s="20" t="str">
        <f>IF(VLOOKUP(C1750,'Current OBD'!$B$6:$AL$2097,31,0)="Yes","7"," ")</f>
        <v>7</v>
      </c>
      <c r="N1750" s="20" t="str">
        <f>IF(VLOOKUP(C1750,'Current OBD'!$B$6:$AL$2097,32,0)="Yes","8"," ")</f>
        <v>8</v>
      </c>
      <c r="O1750" s="20" t="str">
        <f>IF(VLOOKUP(C1750,'Current OBD'!$B$6:$AL$2097,33,0)="Yes","9"," ")</f>
        <v xml:space="preserve"> </v>
      </c>
      <c r="P1750" s="20" t="str">
        <f>IF(VLOOKUP(C1750,'Current OBD'!$B$6:$AL$2097,34,0)="Yes","10"," ")</f>
        <v xml:space="preserve"> </v>
      </c>
      <c r="Q1750" s="20" t="str">
        <f>IF(VLOOKUP(C1750,'Current OBD'!$B$6:$AL$2097,35,0)="Yes","11"," ")</f>
        <v xml:space="preserve"> </v>
      </c>
      <c r="R1750" s="20" t="str">
        <f>IF(VLOOKUP(C1750,'Current OBD'!$B$6:$AL$2097,36,0)="Yes","12"," ")</f>
        <v xml:space="preserve"> </v>
      </c>
      <c r="S1750" s="44">
        <v>166</v>
      </c>
      <c r="T1750" s="44">
        <v>35</v>
      </c>
      <c r="U1750" s="44">
        <v>673</v>
      </c>
      <c r="V1750" s="12">
        <f t="shared" si="166"/>
        <v>0.24665676077265974</v>
      </c>
      <c r="W1750" s="12">
        <f t="shared" si="167"/>
        <v>5.2005943536404163E-2</v>
      </c>
      <c r="X1750" s="12">
        <f t="shared" si="165"/>
        <v>0.29866270430906389</v>
      </c>
    </row>
    <row r="1751" spans="1:24">
      <c r="A1751" s="17" t="str">
        <f>VLOOKUP(C1751,'Current OBD'!$B$6:$K$2098,4,0)</f>
        <v>Snohomish</v>
      </c>
      <c r="B1751" s="17" t="str">
        <f>VLOOKUP(C1751,'Current OBD'!$B$6:$K$2098,3,0)</f>
        <v>31-015</v>
      </c>
      <c r="C1751" s="18">
        <v>660597</v>
      </c>
      <c r="D1751" s="8" t="s">
        <v>1245</v>
      </c>
      <c r="E1751" s="20" t="str">
        <f>IF(VLOOKUP(C1751,'Current OBD'!$B$6:$AL$2097,23,0)="Yes","PK"," ")</f>
        <v xml:space="preserve"> </v>
      </c>
      <c r="F1751" s="20" t="str">
        <f>IF(VLOOKUP(C1751,'Current OBD'!$B$6:$AL$2097,24,0)="Yes","K"," ")</f>
        <v>K</v>
      </c>
      <c r="G1751" s="20" t="str">
        <f>IF(VLOOKUP(C1751,'Current OBD'!$B$6:$AL$2097,25,0)="Yes","1"," ")</f>
        <v>1</v>
      </c>
      <c r="H1751" s="20" t="str">
        <f>IF(VLOOKUP(C1751,'Current OBD'!$B$6:$AL$2097,26,0)="Yes","2"," ")</f>
        <v>2</v>
      </c>
      <c r="I1751" s="20" t="str">
        <f>IF(VLOOKUP(C1751,'Current OBD'!$B$6:$AL$2097,27,0)="Yes","3"," ")</f>
        <v>3</v>
      </c>
      <c r="J1751" s="20" t="str">
        <f>IF(VLOOKUP(C1751,'Current OBD'!$B$6:$AL$2097,28,0)="Yes","4"," ")</f>
        <v>4</v>
      </c>
      <c r="K1751" s="20" t="str">
        <f>IF(VLOOKUP(C1751,'Current OBD'!$B$6:$AL$2097,29,0)="Yes","5"," ")</f>
        <v>5</v>
      </c>
      <c r="L1751" s="20" t="str">
        <f>IF(VLOOKUP(C1751,'Current OBD'!$B$6:$AL$2097,30,0)="Yes","6"," ")</f>
        <v>6</v>
      </c>
      <c r="M1751" s="20" t="str">
        <f>IF(VLOOKUP(C1751,'Current OBD'!$B$6:$AL$2097,31,0)="Yes","7"," ")</f>
        <v xml:space="preserve"> </v>
      </c>
      <c r="N1751" s="20" t="str">
        <f>IF(VLOOKUP(C1751,'Current OBD'!$B$6:$AL$2097,32,0)="Yes","8"," ")</f>
        <v xml:space="preserve"> </v>
      </c>
      <c r="O1751" s="20" t="str">
        <f>IF(VLOOKUP(C1751,'Current OBD'!$B$6:$AL$2097,33,0)="Yes","9"," ")</f>
        <v xml:space="preserve"> </v>
      </c>
      <c r="P1751" s="20" t="str">
        <f>IF(VLOOKUP(C1751,'Current OBD'!$B$6:$AL$2097,34,0)="Yes","10"," ")</f>
        <v xml:space="preserve"> </v>
      </c>
      <c r="Q1751" s="20" t="str">
        <f>IF(VLOOKUP(C1751,'Current OBD'!$B$6:$AL$2097,35,0)="Yes","11"," ")</f>
        <v xml:space="preserve"> </v>
      </c>
      <c r="R1751" s="20" t="str">
        <f>IF(VLOOKUP(C1751,'Current OBD'!$B$6:$AL$2097,36,0)="Yes","12"," ")</f>
        <v xml:space="preserve"> </v>
      </c>
      <c r="S1751" s="44">
        <v>329</v>
      </c>
      <c r="T1751" s="44">
        <v>0</v>
      </c>
      <c r="U1751" s="44">
        <v>451</v>
      </c>
      <c r="V1751" s="12">
        <f t="shared" si="166"/>
        <v>0.729490022172949</v>
      </c>
      <c r="W1751" s="12">
        <f t="shared" si="167"/>
        <v>0</v>
      </c>
      <c r="X1751" s="12">
        <f t="shared" si="165"/>
        <v>0.729490022172949</v>
      </c>
    </row>
    <row r="1752" spans="1:24">
      <c r="A1752" s="17" t="str">
        <f>VLOOKUP(C1752,'Current OBD'!$B$6:$K$2098,4,0)</f>
        <v>Snohomish</v>
      </c>
      <c r="B1752" s="17" t="str">
        <f>VLOOKUP(C1752,'Current OBD'!$B$6:$K$2098,3,0)</f>
        <v>31-015</v>
      </c>
      <c r="C1752" s="18">
        <v>660598</v>
      </c>
      <c r="D1752" s="8" t="s">
        <v>1247</v>
      </c>
      <c r="E1752" s="20" t="str">
        <f>IF(VLOOKUP(C1752,'Current OBD'!$B$6:$AL$2097,23,0)="Yes","PK"," ")</f>
        <v xml:space="preserve"> </v>
      </c>
      <c r="F1752" s="20" t="str">
        <f>IF(VLOOKUP(C1752,'Current OBD'!$B$6:$AL$2097,24,0)="Yes","K"," ")</f>
        <v>K</v>
      </c>
      <c r="G1752" s="20" t="str">
        <f>IF(VLOOKUP(C1752,'Current OBD'!$B$6:$AL$2097,25,0)="Yes","1"," ")</f>
        <v>1</v>
      </c>
      <c r="H1752" s="20" t="str">
        <f>IF(VLOOKUP(C1752,'Current OBD'!$B$6:$AL$2097,26,0)="Yes","2"," ")</f>
        <v>2</v>
      </c>
      <c r="I1752" s="20" t="str">
        <f>IF(VLOOKUP(C1752,'Current OBD'!$B$6:$AL$2097,27,0)="Yes","3"," ")</f>
        <v>3</v>
      </c>
      <c r="J1752" s="20" t="str">
        <f>IF(VLOOKUP(C1752,'Current OBD'!$B$6:$AL$2097,28,0)="Yes","4"," ")</f>
        <v>4</v>
      </c>
      <c r="K1752" s="20" t="str">
        <f>IF(VLOOKUP(C1752,'Current OBD'!$B$6:$AL$2097,29,0)="Yes","5"," ")</f>
        <v>5</v>
      </c>
      <c r="L1752" s="20" t="str">
        <f>IF(VLOOKUP(C1752,'Current OBD'!$B$6:$AL$2097,30,0)="Yes","6"," ")</f>
        <v>6</v>
      </c>
      <c r="M1752" s="20" t="str">
        <f>IF(VLOOKUP(C1752,'Current OBD'!$B$6:$AL$2097,31,0)="Yes","7"," ")</f>
        <v xml:space="preserve"> </v>
      </c>
      <c r="N1752" s="20" t="str">
        <f>IF(VLOOKUP(C1752,'Current OBD'!$B$6:$AL$2097,32,0)="Yes","8"," ")</f>
        <v xml:space="preserve"> </v>
      </c>
      <c r="O1752" s="20" t="str">
        <f>IF(VLOOKUP(C1752,'Current OBD'!$B$6:$AL$2097,33,0)="Yes","9"," ")</f>
        <v xml:space="preserve"> </v>
      </c>
      <c r="P1752" s="20" t="str">
        <f>IF(VLOOKUP(C1752,'Current OBD'!$B$6:$AL$2097,34,0)="Yes","10"," ")</f>
        <v xml:space="preserve"> </v>
      </c>
      <c r="Q1752" s="20" t="str">
        <f>IF(VLOOKUP(C1752,'Current OBD'!$B$6:$AL$2097,35,0)="Yes","11"," ")</f>
        <v xml:space="preserve"> </v>
      </c>
      <c r="R1752" s="20" t="str">
        <f>IF(VLOOKUP(C1752,'Current OBD'!$B$6:$AL$2097,36,0)="Yes","12"," ")</f>
        <v xml:space="preserve"> </v>
      </c>
      <c r="S1752" s="44">
        <v>371</v>
      </c>
      <c r="T1752" s="44">
        <v>0</v>
      </c>
      <c r="U1752" s="44">
        <v>549</v>
      </c>
      <c r="V1752" s="12">
        <f t="shared" si="166"/>
        <v>0.67577413479052828</v>
      </c>
      <c r="W1752" s="12">
        <f t="shared" si="167"/>
        <v>0</v>
      </c>
      <c r="X1752" s="12">
        <f t="shared" si="165"/>
        <v>0.67577413479052828</v>
      </c>
    </row>
    <row r="1753" spans="1:24">
      <c r="A1753" s="17" t="str">
        <f>VLOOKUP(C1753,'Current OBD'!$B$6:$K$2098,4,0)</f>
        <v>Snohomish</v>
      </c>
      <c r="B1753" s="17" t="str">
        <f>VLOOKUP(C1753,'Current OBD'!$B$6:$K$2098,3,0)</f>
        <v>31-015</v>
      </c>
      <c r="C1753" s="18">
        <v>660599</v>
      </c>
      <c r="D1753" s="8" t="s">
        <v>1251</v>
      </c>
      <c r="E1753" s="20" t="str">
        <f>IF(VLOOKUP(C1753,'Current OBD'!$B$6:$AL$2097,23,0)="Yes","PK"," ")</f>
        <v xml:space="preserve"> </v>
      </c>
      <c r="F1753" s="20" t="str">
        <f>IF(VLOOKUP(C1753,'Current OBD'!$B$6:$AL$2097,24,0)="Yes","K"," ")</f>
        <v>K</v>
      </c>
      <c r="G1753" s="20" t="str">
        <f>IF(VLOOKUP(C1753,'Current OBD'!$B$6:$AL$2097,25,0)="Yes","1"," ")</f>
        <v>1</v>
      </c>
      <c r="H1753" s="20" t="str">
        <f>IF(VLOOKUP(C1753,'Current OBD'!$B$6:$AL$2097,26,0)="Yes","2"," ")</f>
        <v>2</v>
      </c>
      <c r="I1753" s="20" t="str">
        <f>IF(VLOOKUP(C1753,'Current OBD'!$B$6:$AL$2097,27,0)="Yes","3"," ")</f>
        <v>3</v>
      </c>
      <c r="J1753" s="20" t="str">
        <f>IF(VLOOKUP(C1753,'Current OBD'!$B$6:$AL$2097,28,0)="Yes","4"," ")</f>
        <v>4</v>
      </c>
      <c r="K1753" s="20" t="str">
        <f>IF(VLOOKUP(C1753,'Current OBD'!$B$6:$AL$2097,29,0)="Yes","5"," ")</f>
        <v>5</v>
      </c>
      <c r="L1753" s="20" t="str">
        <f>IF(VLOOKUP(C1753,'Current OBD'!$B$6:$AL$2097,30,0)="Yes","6"," ")</f>
        <v>6</v>
      </c>
      <c r="M1753" s="20" t="str">
        <f>IF(VLOOKUP(C1753,'Current OBD'!$B$6:$AL$2097,31,0)="Yes","7"," ")</f>
        <v xml:space="preserve"> </v>
      </c>
      <c r="N1753" s="20" t="str">
        <f>IF(VLOOKUP(C1753,'Current OBD'!$B$6:$AL$2097,32,0)="Yes","8"," ")</f>
        <v xml:space="preserve"> </v>
      </c>
      <c r="O1753" s="20" t="str">
        <f>IF(VLOOKUP(C1753,'Current OBD'!$B$6:$AL$2097,33,0)="Yes","9"," ")</f>
        <v xml:space="preserve"> </v>
      </c>
      <c r="P1753" s="20" t="str">
        <f>IF(VLOOKUP(C1753,'Current OBD'!$B$6:$AL$2097,34,0)="Yes","10"," ")</f>
        <v xml:space="preserve"> </v>
      </c>
      <c r="Q1753" s="20" t="str">
        <f>IF(VLOOKUP(C1753,'Current OBD'!$B$6:$AL$2097,35,0)="Yes","11"," ")</f>
        <v xml:space="preserve"> </v>
      </c>
      <c r="R1753" s="20" t="str">
        <f>IF(VLOOKUP(C1753,'Current OBD'!$B$6:$AL$2097,36,0)="Yes","12"," ")</f>
        <v xml:space="preserve"> </v>
      </c>
      <c r="S1753" s="44">
        <v>272</v>
      </c>
      <c r="T1753" s="44">
        <v>0</v>
      </c>
      <c r="U1753" s="44">
        <v>412</v>
      </c>
      <c r="V1753" s="12">
        <f t="shared" si="166"/>
        <v>0.66019417475728159</v>
      </c>
      <c r="W1753" s="12">
        <f t="shared" si="167"/>
        <v>0</v>
      </c>
      <c r="X1753" s="12">
        <f t="shared" si="165"/>
        <v>0.66019417475728159</v>
      </c>
    </row>
    <row r="1754" spans="1:24">
      <c r="A1754" s="17" t="str">
        <f>VLOOKUP(C1754,'Current OBD'!$B$6:$K$2098,4,0)</f>
        <v>Snohomish</v>
      </c>
      <c r="B1754" s="17" t="str">
        <f>VLOOKUP(C1754,'Current OBD'!$B$6:$K$2098,3,0)</f>
        <v>31-015</v>
      </c>
      <c r="C1754" s="18">
        <v>663377</v>
      </c>
      <c r="D1754" s="8" t="s">
        <v>1255</v>
      </c>
      <c r="E1754" s="20" t="str">
        <f>IF(VLOOKUP(C1754,'Current OBD'!$B$6:$AL$2097,23,0)="Yes","PK"," ")</f>
        <v xml:space="preserve"> </v>
      </c>
      <c r="F1754" s="20" t="str">
        <f>IF(VLOOKUP(C1754,'Current OBD'!$B$6:$AL$2097,24,0)="Yes","K"," ")</f>
        <v>K</v>
      </c>
      <c r="G1754" s="20" t="str">
        <f>IF(VLOOKUP(C1754,'Current OBD'!$B$6:$AL$2097,25,0)="Yes","1"," ")</f>
        <v>1</v>
      </c>
      <c r="H1754" s="20" t="str">
        <f>IF(VLOOKUP(C1754,'Current OBD'!$B$6:$AL$2097,26,0)="Yes","2"," ")</f>
        <v>2</v>
      </c>
      <c r="I1754" s="20" t="str">
        <f>IF(VLOOKUP(C1754,'Current OBD'!$B$6:$AL$2097,27,0)="Yes","3"," ")</f>
        <v>3</v>
      </c>
      <c r="J1754" s="20" t="str">
        <f>IF(VLOOKUP(C1754,'Current OBD'!$B$6:$AL$2097,28,0)="Yes","4"," ")</f>
        <v>4</v>
      </c>
      <c r="K1754" s="20" t="str">
        <f>IF(VLOOKUP(C1754,'Current OBD'!$B$6:$AL$2097,29,0)="Yes","5"," ")</f>
        <v>5</v>
      </c>
      <c r="L1754" s="20" t="str">
        <f>IF(VLOOKUP(C1754,'Current OBD'!$B$6:$AL$2097,30,0)="Yes","6"," ")</f>
        <v>6</v>
      </c>
      <c r="M1754" s="20" t="str">
        <f>IF(VLOOKUP(C1754,'Current OBD'!$B$6:$AL$2097,31,0)="Yes","7"," ")</f>
        <v xml:space="preserve"> </v>
      </c>
      <c r="N1754" s="20" t="str">
        <f>IF(VLOOKUP(C1754,'Current OBD'!$B$6:$AL$2097,32,0)="Yes","8"," ")</f>
        <v xml:space="preserve"> </v>
      </c>
      <c r="O1754" s="20" t="str">
        <f>IF(VLOOKUP(C1754,'Current OBD'!$B$6:$AL$2097,33,0)="Yes","9"," ")</f>
        <v xml:space="preserve"> </v>
      </c>
      <c r="P1754" s="20" t="str">
        <f>IF(VLOOKUP(C1754,'Current OBD'!$B$6:$AL$2097,34,0)="Yes","10"," ")</f>
        <v xml:space="preserve"> </v>
      </c>
      <c r="Q1754" s="20" t="str">
        <f>IF(VLOOKUP(C1754,'Current OBD'!$B$6:$AL$2097,35,0)="Yes","11"," ")</f>
        <v xml:space="preserve"> </v>
      </c>
      <c r="R1754" s="20" t="str">
        <f>IF(VLOOKUP(C1754,'Current OBD'!$B$6:$AL$2097,36,0)="Yes","12"," ")</f>
        <v xml:space="preserve"> </v>
      </c>
      <c r="S1754" s="44">
        <v>305</v>
      </c>
      <c r="T1754" s="44">
        <v>0</v>
      </c>
      <c r="U1754" s="44">
        <v>445</v>
      </c>
      <c r="V1754" s="12">
        <f t="shared" si="166"/>
        <v>0.6853932584269663</v>
      </c>
      <c r="W1754" s="12">
        <f t="shared" si="167"/>
        <v>0</v>
      </c>
      <c r="X1754" s="12">
        <f t="shared" si="165"/>
        <v>0.6853932584269663</v>
      </c>
    </row>
    <row r="1755" spans="1:24">
      <c r="A1755" s="17" t="str">
        <f>VLOOKUP(C1755,'Current OBD'!$B$6:$K$2098,4,0)</f>
        <v>Snohomish</v>
      </c>
      <c r="B1755" s="17" t="str">
        <f>VLOOKUP(C1755,'Current OBD'!$B$6:$K$2098,3,0)</f>
        <v>31-015</v>
      </c>
      <c r="C1755" s="18">
        <v>663388</v>
      </c>
      <c r="D1755" s="8" t="s">
        <v>1257</v>
      </c>
      <c r="E1755" s="20" t="str">
        <f>IF(VLOOKUP(C1755,'Current OBD'!$B$6:$AL$2097,23,0)="Yes","PK"," ")</f>
        <v xml:space="preserve"> </v>
      </c>
      <c r="F1755" s="20" t="str">
        <f>IF(VLOOKUP(C1755,'Current OBD'!$B$6:$AL$2097,24,0)="Yes","K"," ")</f>
        <v xml:space="preserve"> </v>
      </c>
      <c r="G1755" s="20" t="str">
        <f>IF(VLOOKUP(C1755,'Current OBD'!$B$6:$AL$2097,25,0)="Yes","1"," ")</f>
        <v xml:space="preserve"> </v>
      </c>
      <c r="H1755" s="20" t="str">
        <f>IF(VLOOKUP(C1755,'Current OBD'!$B$6:$AL$2097,26,0)="Yes","2"," ")</f>
        <v xml:space="preserve"> </v>
      </c>
      <c r="I1755" s="20" t="str">
        <f>IF(VLOOKUP(C1755,'Current OBD'!$B$6:$AL$2097,27,0)="Yes","3"," ")</f>
        <v xml:space="preserve"> </v>
      </c>
      <c r="J1755" s="20" t="str">
        <f>IF(VLOOKUP(C1755,'Current OBD'!$B$6:$AL$2097,28,0)="Yes","4"," ")</f>
        <v xml:space="preserve"> </v>
      </c>
      <c r="K1755" s="20" t="str">
        <f>IF(VLOOKUP(C1755,'Current OBD'!$B$6:$AL$2097,29,0)="Yes","5"," ")</f>
        <v xml:space="preserve"> </v>
      </c>
      <c r="L1755" s="20" t="str">
        <f>IF(VLOOKUP(C1755,'Current OBD'!$B$6:$AL$2097,30,0)="Yes","6"," ")</f>
        <v xml:space="preserve"> </v>
      </c>
      <c r="M1755" s="20" t="str">
        <f>IF(VLOOKUP(C1755,'Current OBD'!$B$6:$AL$2097,31,0)="Yes","7"," ")</f>
        <v>7</v>
      </c>
      <c r="N1755" s="20" t="str">
        <f>IF(VLOOKUP(C1755,'Current OBD'!$B$6:$AL$2097,32,0)="Yes","8"," ")</f>
        <v>8</v>
      </c>
      <c r="O1755" s="20" t="str">
        <f>IF(VLOOKUP(C1755,'Current OBD'!$B$6:$AL$2097,33,0)="Yes","9"," ")</f>
        <v xml:space="preserve"> </v>
      </c>
      <c r="P1755" s="20" t="str">
        <f>IF(VLOOKUP(C1755,'Current OBD'!$B$6:$AL$2097,34,0)="Yes","10"," ")</f>
        <v xml:space="preserve"> </v>
      </c>
      <c r="Q1755" s="20" t="str">
        <f>IF(VLOOKUP(C1755,'Current OBD'!$B$6:$AL$2097,35,0)="Yes","11"," ")</f>
        <v xml:space="preserve"> </v>
      </c>
      <c r="R1755" s="20" t="str">
        <f>IF(VLOOKUP(C1755,'Current OBD'!$B$6:$AL$2097,36,0)="Yes","12"," ")</f>
        <v xml:space="preserve"> </v>
      </c>
      <c r="S1755" s="44">
        <v>384</v>
      </c>
      <c r="T1755" s="44">
        <v>0</v>
      </c>
      <c r="U1755" s="44">
        <v>479</v>
      </c>
      <c r="V1755" s="12">
        <f t="shared" si="166"/>
        <v>0.80167014613778709</v>
      </c>
      <c r="W1755" s="12">
        <f t="shared" si="167"/>
        <v>0</v>
      </c>
      <c r="X1755" s="12">
        <f t="shared" si="165"/>
        <v>0.80167014613778709</v>
      </c>
    </row>
    <row r="1756" spans="1:24">
      <c r="A1756" s="17" t="str">
        <f>VLOOKUP(C1756,'Current OBD'!$B$6:$K$2098,4,0)</f>
        <v>Snohomish</v>
      </c>
      <c r="B1756" s="17" t="str">
        <f>VLOOKUP(C1756,'Current OBD'!$B$6:$K$2098,3,0)</f>
        <v>31-015</v>
      </c>
      <c r="C1756" s="18">
        <v>660601</v>
      </c>
      <c r="D1756" s="8" t="s">
        <v>1259</v>
      </c>
      <c r="E1756" s="20" t="str">
        <f>IF(VLOOKUP(C1756,'Current OBD'!$B$6:$AL$2097,23,0)="Yes","PK"," ")</f>
        <v xml:space="preserve"> </v>
      </c>
      <c r="F1756" s="20" t="str">
        <f>IF(VLOOKUP(C1756,'Current OBD'!$B$6:$AL$2097,24,0)="Yes","K"," ")</f>
        <v>K</v>
      </c>
      <c r="G1756" s="20" t="str">
        <f>IF(VLOOKUP(C1756,'Current OBD'!$B$6:$AL$2097,25,0)="Yes","1"," ")</f>
        <v>1</v>
      </c>
      <c r="H1756" s="20" t="str">
        <f>IF(VLOOKUP(C1756,'Current OBD'!$B$6:$AL$2097,26,0)="Yes","2"," ")</f>
        <v>2</v>
      </c>
      <c r="I1756" s="20" t="str">
        <f>IF(VLOOKUP(C1756,'Current OBD'!$B$6:$AL$2097,27,0)="Yes","3"," ")</f>
        <v>3</v>
      </c>
      <c r="J1756" s="20" t="str">
        <f>IF(VLOOKUP(C1756,'Current OBD'!$B$6:$AL$2097,28,0)="Yes","4"," ")</f>
        <v>4</v>
      </c>
      <c r="K1756" s="20" t="str">
        <f>IF(VLOOKUP(C1756,'Current OBD'!$B$6:$AL$2097,29,0)="Yes","5"," ")</f>
        <v>5</v>
      </c>
      <c r="L1756" s="20" t="str">
        <f>IF(VLOOKUP(C1756,'Current OBD'!$B$6:$AL$2097,30,0)="Yes","6"," ")</f>
        <v>6</v>
      </c>
      <c r="M1756" s="20" t="str">
        <f>IF(VLOOKUP(C1756,'Current OBD'!$B$6:$AL$2097,31,0)="Yes","7"," ")</f>
        <v xml:space="preserve"> </v>
      </c>
      <c r="N1756" s="20" t="str">
        <f>IF(VLOOKUP(C1756,'Current OBD'!$B$6:$AL$2097,32,0)="Yes","8"," ")</f>
        <v xml:space="preserve"> </v>
      </c>
      <c r="O1756" s="20" t="str">
        <f>IF(VLOOKUP(C1756,'Current OBD'!$B$6:$AL$2097,33,0)="Yes","9"," ")</f>
        <v xml:space="preserve"> </v>
      </c>
      <c r="P1756" s="20" t="str">
        <f>IF(VLOOKUP(C1756,'Current OBD'!$B$6:$AL$2097,34,0)="Yes","10"," ")</f>
        <v xml:space="preserve"> </v>
      </c>
      <c r="Q1756" s="20" t="str">
        <f>IF(VLOOKUP(C1756,'Current OBD'!$B$6:$AL$2097,35,0)="Yes","11"," ")</f>
        <v xml:space="preserve"> </v>
      </c>
      <c r="R1756" s="20" t="str">
        <f>IF(VLOOKUP(C1756,'Current OBD'!$B$6:$AL$2097,36,0)="Yes","12"," ")</f>
        <v xml:space="preserve"> </v>
      </c>
      <c r="S1756" s="44">
        <v>28</v>
      </c>
      <c r="T1756" s="44">
        <v>10</v>
      </c>
      <c r="U1756" s="44">
        <v>271</v>
      </c>
      <c r="V1756" s="12">
        <f t="shared" si="166"/>
        <v>0.10332103321033211</v>
      </c>
      <c r="W1756" s="12">
        <f t="shared" si="167"/>
        <v>3.6900369003690037E-2</v>
      </c>
      <c r="X1756" s="12">
        <f t="shared" si="165"/>
        <v>0.14022140221402213</v>
      </c>
    </row>
    <row r="1757" spans="1:24">
      <c r="A1757" s="17" t="str">
        <f>VLOOKUP(C1757,'Current OBD'!$B$6:$K$2098,4,0)</f>
        <v>Snohomish</v>
      </c>
      <c r="B1757" s="17" t="str">
        <f>VLOOKUP(C1757,'Current OBD'!$B$6:$K$2098,3,0)</f>
        <v>31-015</v>
      </c>
      <c r="C1757" s="18">
        <v>687681</v>
      </c>
      <c r="D1757" s="8" t="s">
        <v>1261</v>
      </c>
      <c r="E1757" s="20" t="str">
        <f>IF(VLOOKUP(C1757,'Current OBD'!$B$6:$AL$2097,23,0)="Yes","PK"," ")</f>
        <v xml:space="preserve"> </v>
      </c>
      <c r="F1757" s="20" t="str">
        <f>IF(VLOOKUP(C1757,'Current OBD'!$B$6:$AL$2097,24,0)="Yes","K"," ")</f>
        <v>K</v>
      </c>
      <c r="G1757" s="20" t="str">
        <f>IF(VLOOKUP(C1757,'Current OBD'!$B$6:$AL$2097,25,0)="Yes","1"," ")</f>
        <v>1</v>
      </c>
      <c r="H1757" s="20" t="str">
        <f>IF(VLOOKUP(C1757,'Current OBD'!$B$6:$AL$2097,26,0)="Yes","2"," ")</f>
        <v>2</v>
      </c>
      <c r="I1757" s="20" t="str">
        <f>IF(VLOOKUP(C1757,'Current OBD'!$B$6:$AL$2097,27,0)="Yes","3"," ")</f>
        <v>3</v>
      </c>
      <c r="J1757" s="20" t="str">
        <f>IF(VLOOKUP(C1757,'Current OBD'!$B$6:$AL$2097,28,0)="Yes","4"," ")</f>
        <v>4</v>
      </c>
      <c r="K1757" s="20" t="str">
        <f>IF(VLOOKUP(C1757,'Current OBD'!$B$6:$AL$2097,29,0)="Yes","5"," ")</f>
        <v>5</v>
      </c>
      <c r="L1757" s="20" t="str">
        <f>IF(VLOOKUP(C1757,'Current OBD'!$B$6:$AL$2097,30,0)="Yes","6"," ")</f>
        <v>6</v>
      </c>
      <c r="M1757" s="20" t="str">
        <f>IF(VLOOKUP(C1757,'Current OBD'!$B$6:$AL$2097,31,0)="Yes","7"," ")</f>
        <v>7</v>
      </c>
      <c r="N1757" s="20" t="str">
        <f>IF(VLOOKUP(C1757,'Current OBD'!$B$6:$AL$2097,32,0)="Yes","8"," ")</f>
        <v>8</v>
      </c>
      <c r="O1757" s="20" t="str">
        <f>IF(VLOOKUP(C1757,'Current OBD'!$B$6:$AL$2097,33,0)="Yes","9"," ")</f>
        <v>9</v>
      </c>
      <c r="P1757" s="20" t="str">
        <f>IF(VLOOKUP(C1757,'Current OBD'!$B$6:$AL$2097,34,0)="Yes","10"," ")</f>
        <v>10</v>
      </c>
      <c r="Q1757" s="20" t="str">
        <f>IF(VLOOKUP(C1757,'Current OBD'!$B$6:$AL$2097,35,0)="Yes","11"," ")</f>
        <v>11</v>
      </c>
      <c r="R1757" s="20" t="str">
        <f>IF(VLOOKUP(C1757,'Current OBD'!$B$6:$AL$2097,36,0)="Yes","12"," ")</f>
        <v>12</v>
      </c>
      <c r="S1757" s="44">
        <v>85</v>
      </c>
      <c r="T1757" s="44">
        <v>24</v>
      </c>
      <c r="U1757" s="44">
        <v>564</v>
      </c>
      <c r="V1757" s="12">
        <f t="shared" si="166"/>
        <v>0.15070921985815602</v>
      </c>
      <c r="W1757" s="12">
        <f t="shared" si="167"/>
        <v>4.2553191489361701E-2</v>
      </c>
      <c r="X1757" s="12">
        <f t="shared" si="165"/>
        <v>0.19326241134751773</v>
      </c>
    </row>
    <row r="1758" spans="1:24">
      <c r="A1758" s="17" t="str">
        <f>VLOOKUP(C1758,'Current OBD'!$B$6:$K$2098,4,0)</f>
        <v>Snohomish</v>
      </c>
      <c r="B1758" s="17" t="str">
        <f>VLOOKUP(C1758,'Current OBD'!$B$6:$K$2098,3,0)</f>
        <v>31-015</v>
      </c>
      <c r="C1758" s="18">
        <v>660626</v>
      </c>
      <c r="D1758" s="8" t="s">
        <v>1263</v>
      </c>
      <c r="E1758" s="20" t="str">
        <f>IF(VLOOKUP(C1758,'Current OBD'!$B$6:$AL$2097,23,0)="Yes","PK"," ")</f>
        <v xml:space="preserve"> </v>
      </c>
      <c r="F1758" s="20" t="str">
        <f>IF(VLOOKUP(C1758,'Current OBD'!$B$6:$AL$2097,24,0)="Yes","K"," ")</f>
        <v xml:space="preserve"> </v>
      </c>
      <c r="G1758" s="20" t="str">
        <f>IF(VLOOKUP(C1758,'Current OBD'!$B$6:$AL$2097,25,0)="Yes","1"," ")</f>
        <v xml:space="preserve"> </v>
      </c>
      <c r="H1758" s="20" t="str">
        <f>IF(VLOOKUP(C1758,'Current OBD'!$B$6:$AL$2097,26,0)="Yes","2"," ")</f>
        <v xml:space="preserve"> </v>
      </c>
      <c r="I1758" s="20" t="str">
        <f>IF(VLOOKUP(C1758,'Current OBD'!$B$6:$AL$2097,27,0)="Yes","3"," ")</f>
        <v xml:space="preserve"> </v>
      </c>
      <c r="J1758" s="20" t="str">
        <f>IF(VLOOKUP(C1758,'Current OBD'!$B$6:$AL$2097,28,0)="Yes","4"," ")</f>
        <v xml:space="preserve"> </v>
      </c>
      <c r="K1758" s="20" t="str">
        <f>IF(VLOOKUP(C1758,'Current OBD'!$B$6:$AL$2097,29,0)="Yes","5"," ")</f>
        <v xml:space="preserve"> </v>
      </c>
      <c r="L1758" s="20" t="str">
        <f>IF(VLOOKUP(C1758,'Current OBD'!$B$6:$AL$2097,30,0)="Yes","6"," ")</f>
        <v xml:space="preserve"> </v>
      </c>
      <c r="M1758" s="20" t="str">
        <f>IF(VLOOKUP(C1758,'Current OBD'!$B$6:$AL$2097,31,0)="Yes","7"," ")</f>
        <v xml:space="preserve"> </v>
      </c>
      <c r="N1758" s="20" t="str">
        <f>IF(VLOOKUP(C1758,'Current OBD'!$B$6:$AL$2097,32,0)="Yes","8"," ")</f>
        <v xml:space="preserve"> </v>
      </c>
      <c r="O1758" s="20" t="str">
        <f>IF(VLOOKUP(C1758,'Current OBD'!$B$6:$AL$2097,33,0)="Yes","9"," ")</f>
        <v>9</v>
      </c>
      <c r="P1758" s="20" t="str">
        <f>IF(VLOOKUP(C1758,'Current OBD'!$B$6:$AL$2097,34,0)="Yes","10"," ")</f>
        <v>10</v>
      </c>
      <c r="Q1758" s="20" t="str">
        <f>IF(VLOOKUP(C1758,'Current OBD'!$B$6:$AL$2097,35,0)="Yes","11"," ")</f>
        <v>11</v>
      </c>
      <c r="R1758" s="20" t="str">
        <f>IF(VLOOKUP(C1758,'Current OBD'!$B$6:$AL$2097,36,0)="Yes","12"," ")</f>
        <v>12</v>
      </c>
      <c r="S1758" s="44">
        <v>360</v>
      </c>
      <c r="T1758" s="44">
        <v>134</v>
      </c>
      <c r="U1758" s="44">
        <v>1596</v>
      </c>
      <c r="V1758" s="12">
        <f t="shared" si="166"/>
        <v>0.22556390977443608</v>
      </c>
      <c r="W1758" s="12">
        <f t="shared" si="167"/>
        <v>8.3959899749373429E-2</v>
      </c>
      <c r="X1758" s="12">
        <f t="shared" si="165"/>
        <v>0.30952380952380953</v>
      </c>
    </row>
    <row r="1759" spans="1:24">
      <c r="A1759" s="17" t="str">
        <f>VLOOKUP(C1759,'Current OBD'!$B$6:$K$2098,4,0)</f>
        <v>Snohomish</v>
      </c>
      <c r="B1759" s="17" t="str">
        <f>VLOOKUP(C1759,'Current OBD'!$B$6:$K$2098,3,0)</f>
        <v>31-015</v>
      </c>
      <c r="C1759" s="18">
        <v>660603</v>
      </c>
      <c r="D1759" s="8" t="s">
        <v>1265</v>
      </c>
      <c r="E1759" s="20" t="str">
        <f>IF(VLOOKUP(C1759,'Current OBD'!$B$6:$AL$2097,23,0)="Yes","PK"," ")</f>
        <v xml:space="preserve"> </v>
      </c>
      <c r="F1759" s="20" t="str">
        <f>IF(VLOOKUP(C1759,'Current OBD'!$B$6:$AL$2097,24,0)="Yes","K"," ")</f>
        <v>K</v>
      </c>
      <c r="G1759" s="20" t="str">
        <f>IF(VLOOKUP(C1759,'Current OBD'!$B$6:$AL$2097,25,0)="Yes","1"," ")</f>
        <v>1</v>
      </c>
      <c r="H1759" s="20" t="str">
        <f>IF(VLOOKUP(C1759,'Current OBD'!$B$6:$AL$2097,26,0)="Yes","2"," ")</f>
        <v>2</v>
      </c>
      <c r="I1759" s="20" t="str">
        <f>IF(VLOOKUP(C1759,'Current OBD'!$B$6:$AL$2097,27,0)="Yes","3"," ")</f>
        <v>3</v>
      </c>
      <c r="J1759" s="20" t="str">
        <f>IF(VLOOKUP(C1759,'Current OBD'!$B$6:$AL$2097,28,0)="Yes","4"," ")</f>
        <v>4</v>
      </c>
      <c r="K1759" s="20" t="str">
        <f>IF(VLOOKUP(C1759,'Current OBD'!$B$6:$AL$2097,29,0)="Yes","5"," ")</f>
        <v>5</v>
      </c>
      <c r="L1759" s="20" t="str">
        <f>IF(VLOOKUP(C1759,'Current OBD'!$B$6:$AL$2097,30,0)="Yes","6"," ")</f>
        <v>6</v>
      </c>
      <c r="M1759" s="20" t="str">
        <f>IF(VLOOKUP(C1759,'Current OBD'!$B$6:$AL$2097,31,0)="Yes","7"," ")</f>
        <v xml:space="preserve"> </v>
      </c>
      <c r="N1759" s="20" t="str">
        <f>IF(VLOOKUP(C1759,'Current OBD'!$B$6:$AL$2097,32,0)="Yes","8"," ")</f>
        <v xml:space="preserve"> </v>
      </c>
      <c r="O1759" s="20" t="str">
        <f>IF(VLOOKUP(C1759,'Current OBD'!$B$6:$AL$2097,33,0)="Yes","9"," ")</f>
        <v xml:space="preserve"> </v>
      </c>
      <c r="P1759" s="20" t="str">
        <f>IF(VLOOKUP(C1759,'Current OBD'!$B$6:$AL$2097,34,0)="Yes","10"," ")</f>
        <v xml:space="preserve"> </v>
      </c>
      <c r="Q1759" s="20" t="str">
        <f>IF(VLOOKUP(C1759,'Current OBD'!$B$6:$AL$2097,35,0)="Yes","11"," ")</f>
        <v xml:space="preserve"> </v>
      </c>
      <c r="R1759" s="20" t="str">
        <f>IF(VLOOKUP(C1759,'Current OBD'!$B$6:$AL$2097,36,0)="Yes","12"," ")</f>
        <v xml:space="preserve"> </v>
      </c>
      <c r="S1759" s="44">
        <v>118</v>
      </c>
      <c r="T1759" s="44">
        <v>39</v>
      </c>
      <c r="U1759" s="44">
        <v>402</v>
      </c>
      <c r="V1759" s="12">
        <f t="shared" si="166"/>
        <v>0.29353233830845771</v>
      </c>
      <c r="W1759" s="12">
        <f t="shared" si="167"/>
        <v>9.7014925373134331E-2</v>
      </c>
      <c r="X1759" s="12">
        <f t="shared" si="165"/>
        <v>0.39054726368159204</v>
      </c>
    </row>
    <row r="1760" spans="1:24">
      <c r="A1760" s="17" t="str">
        <f>VLOOKUP(C1760,'Current OBD'!$B$6:$K$2098,4,0)</f>
        <v>Snohomish</v>
      </c>
      <c r="B1760" s="17" t="str">
        <f>VLOOKUP(C1760,'Current OBD'!$B$6:$K$2098,3,0)</f>
        <v>31-015</v>
      </c>
      <c r="C1760" s="18">
        <v>660604</v>
      </c>
      <c r="D1760" s="8" t="s">
        <v>1267</v>
      </c>
      <c r="E1760" s="20" t="str">
        <f>IF(VLOOKUP(C1760,'Current OBD'!$B$6:$AL$2097,23,0)="Yes","PK"," ")</f>
        <v xml:space="preserve"> </v>
      </c>
      <c r="F1760" s="20" t="str">
        <f>IF(VLOOKUP(C1760,'Current OBD'!$B$6:$AL$2097,24,0)="Yes","K"," ")</f>
        <v>K</v>
      </c>
      <c r="G1760" s="20" t="str">
        <f>IF(VLOOKUP(C1760,'Current OBD'!$B$6:$AL$2097,25,0)="Yes","1"," ")</f>
        <v>1</v>
      </c>
      <c r="H1760" s="20" t="str">
        <f>IF(VLOOKUP(C1760,'Current OBD'!$B$6:$AL$2097,26,0)="Yes","2"," ")</f>
        <v>2</v>
      </c>
      <c r="I1760" s="20" t="str">
        <f>IF(VLOOKUP(C1760,'Current OBD'!$B$6:$AL$2097,27,0)="Yes","3"," ")</f>
        <v>3</v>
      </c>
      <c r="J1760" s="20" t="str">
        <f>IF(VLOOKUP(C1760,'Current OBD'!$B$6:$AL$2097,28,0)="Yes","4"," ")</f>
        <v>4</v>
      </c>
      <c r="K1760" s="20" t="str">
        <f>IF(VLOOKUP(C1760,'Current OBD'!$B$6:$AL$2097,29,0)="Yes","5"," ")</f>
        <v>5</v>
      </c>
      <c r="L1760" s="20" t="str">
        <f>IF(VLOOKUP(C1760,'Current OBD'!$B$6:$AL$2097,30,0)="Yes","6"," ")</f>
        <v>6</v>
      </c>
      <c r="M1760" s="20" t="str">
        <f>IF(VLOOKUP(C1760,'Current OBD'!$B$6:$AL$2097,31,0)="Yes","7"," ")</f>
        <v xml:space="preserve"> </v>
      </c>
      <c r="N1760" s="20" t="str">
        <f>IF(VLOOKUP(C1760,'Current OBD'!$B$6:$AL$2097,32,0)="Yes","8"," ")</f>
        <v xml:space="preserve"> </v>
      </c>
      <c r="O1760" s="20" t="str">
        <f>IF(VLOOKUP(C1760,'Current OBD'!$B$6:$AL$2097,33,0)="Yes","9"," ")</f>
        <v xml:space="preserve"> </v>
      </c>
      <c r="P1760" s="20" t="str">
        <f>IF(VLOOKUP(C1760,'Current OBD'!$B$6:$AL$2097,34,0)="Yes","10"," ")</f>
        <v xml:space="preserve"> </v>
      </c>
      <c r="Q1760" s="20" t="str">
        <f>IF(VLOOKUP(C1760,'Current OBD'!$B$6:$AL$2097,35,0)="Yes","11"," ")</f>
        <v xml:space="preserve"> </v>
      </c>
      <c r="R1760" s="20" t="str">
        <f>IF(VLOOKUP(C1760,'Current OBD'!$B$6:$AL$2097,36,0)="Yes","12"," ")</f>
        <v xml:space="preserve"> </v>
      </c>
      <c r="S1760" s="44">
        <v>70</v>
      </c>
      <c r="T1760" s="44">
        <v>24</v>
      </c>
      <c r="U1760" s="44">
        <v>582</v>
      </c>
      <c r="V1760" s="12">
        <f t="shared" si="166"/>
        <v>0.12027491408934708</v>
      </c>
      <c r="W1760" s="12">
        <f t="shared" si="167"/>
        <v>4.1237113402061855E-2</v>
      </c>
      <c r="X1760" s="12">
        <f t="shared" si="165"/>
        <v>0.16151202749140894</v>
      </c>
    </row>
    <row r="1761" spans="1:24">
      <c r="A1761" s="17" t="str">
        <f>VLOOKUP(C1761,'Current OBD'!$B$6:$K$2098,4,0)</f>
        <v>Snohomish</v>
      </c>
      <c r="B1761" s="17" t="str">
        <f>VLOOKUP(C1761,'Current OBD'!$B$6:$K$2098,3,0)</f>
        <v>31-015</v>
      </c>
      <c r="C1761" s="18">
        <v>665380</v>
      </c>
      <c r="D1761" s="8" t="s">
        <v>1269</v>
      </c>
      <c r="E1761" s="20" t="str">
        <f>IF(VLOOKUP(C1761,'Current OBD'!$B$6:$AL$2097,23,0)="Yes","PK"," ")</f>
        <v xml:space="preserve"> </v>
      </c>
      <c r="F1761" s="20" t="str">
        <f>IF(VLOOKUP(C1761,'Current OBD'!$B$6:$AL$2097,24,0)="Yes","K"," ")</f>
        <v>K</v>
      </c>
      <c r="G1761" s="20" t="str">
        <f>IF(VLOOKUP(C1761,'Current OBD'!$B$6:$AL$2097,25,0)="Yes","1"," ")</f>
        <v>1</v>
      </c>
      <c r="H1761" s="20" t="str">
        <f>IF(VLOOKUP(C1761,'Current OBD'!$B$6:$AL$2097,26,0)="Yes","2"," ")</f>
        <v>2</v>
      </c>
      <c r="I1761" s="20" t="str">
        <f>IF(VLOOKUP(C1761,'Current OBD'!$B$6:$AL$2097,27,0)="Yes","3"," ")</f>
        <v>3</v>
      </c>
      <c r="J1761" s="20" t="str">
        <f>IF(VLOOKUP(C1761,'Current OBD'!$B$6:$AL$2097,28,0)="Yes","4"," ")</f>
        <v>4</v>
      </c>
      <c r="K1761" s="20" t="str">
        <f>IF(VLOOKUP(C1761,'Current OBD'!$B$6:$AL$2097,29,0)="Yes","5"," ")</f>
        <v>5</v>
      </c>
      <c r="L1761" s="20" t="str">
        <f>IF(VLOOKUP(C1761,'Current OBD'!$B$6:$AL$2097,30,0)="Yes","6"," ")</f>
        <v>6</v>
      </c>
      <c r="M1761" s="20" t="str">
        <f>IF(VLOOKUP(C1761,'Current OBD'!$B$6:$AL$2097,31,0)="Yes","7"," ")</f>
        <v xml:space="preserve"> </v>
      </c>
      <c r="N1761" s="20" t="str">
        <f>IF(VLOOKUP(C1761,'Current OBD'!$B$6:$AL$2097,32,0)="Yes","8"," ")</f>
        <v xml:space="preserve"> </v>
      </c>
      <c r="O1761" s="20" t="str">
        <f>IF(VLOOKUP(C1761,'Current OBD'!$B$6:$AL$2097,33,0)="Yes","9"," ")</f>
        <v xml:space="preserve"> </v>
      </c>
      <c r="P1761" s="20" t="str">
        <f>IF(VLOOKUP(C1761,'Current OBD'!$B$6:$AL$2097,34,0)="Yes","10"," ")</f>
        <v xml:space="preserve"> </v>
      </c>
      <c r="Q1761" s="20" t="str">
        <f>IF(VLOOKUP(C1761,'Current OBD'!$B$6:$AL$2097,35,0)="Yes","11"," ")</f>
        <v xml:space="preserve"> </v>
      </c>
      <c r="R1761" s="20" t="str">
        <f>IF(VLOOKUP(C1761,'Current OBD'!$B$6:$AL$2097,36,0)="Yes","12"," ")</f>
        <v xml:space="preserve"> </v>
      </c>
      <c r="S1761" s="44">
        <v>282</v>
      </c>
      <c r="T1761" s="44">
        <v>0</v>
      </c>
      <c r="U1761" s="44">
        <v>448</v>
      </c>
      <c r="V1761" s="12">
        <f t="shared" si="166"/>
        <v>0.6294642857142857</v>
      </c>
      <c r="W1761" s="12">
        <f t="shared" si="167"/>
        <v>0</v>
      </c>
      <c r="X1761" s="12">
        <f t="shared" si="165"/>
        <v>0.6294642857142857</v>
      </c>
    </row>
    <row r="1762" spans="1:24">
      <c r="A1762" s="17" t="str">
        <f>VLOOKUP(C1762,'Current OBD'!$B$6:$K$2098,4,0)</f>
        <v>Snohomish</v>
      </c>
      <c r="B1762" s="17" t="str">
        <f>VLOOKUP(C1762,'Current OBD'!$B$6:$K$2098,3,0)</f>
        <v>31-015</v>
      </c>
      <c r="C1762" s="18">
        <v>663811</v>
      </c>
      <c r="D1762" s="8" t="s">
        <v>1271</v>
      </c>
      <c r="E1762" s="20" t="str">
        <f>IF(VLOOKUP(C1762,'Current OBD'!$B$6:$AL$2097,23,0)="Yes","PK"," ")</f>
        <v xml:space="preserve"> </v>
      </c>
      <c r="F1762" s="20" t="str">
        <f>IF(VLOOKUP(C1762,'Current OBD'!$B$6:$AL$2097,24,0)="Yes","K"," ")</f>
        <v>K</v>
      </c>
      <c r="G1762" s="20" t="str">
        <f>IF(VLOOKUP(C1762,'Current OBD'!$B$6:$AL$2097,25,0)="Yes","1"," ")</f>
        <v>1</v>
      </c>
      <c r="H1762" s="20" t="str">
        <f>IF(VLOOKUP(C1762,'Current OBD'!$B$6:$AL$2097,26,0)="Yes","2"," ")</f>
        <v>2</v>
      </c>
      <c r="I1762" s="20" t="str">
        <f>IF(VLOOKUP(C1762,'Current OBD'!$B$6:$AL$2097,27,0)="Yes","3"," ")</f>
        <v>3</v>
      </c>
      <c r="J1762" s="20" t="str">
        <f>IF(VLOOKUP(C1762,'Current OBD'!$B$6:$AL$2097,28,0)="Yes","4"," ")</f>
        <v>4</v>
      </c>
      <c r="K1762" s="20" t="str">
        <f>IF(VLOOKUP(C1762,'Current OBD'!$B$6:$AL$2097,29,0)="Yes","5"," ")</f>
        <v>5</v>
      </c>
      <c r="L1762" s="20" t="str">
        <f>IF(VLOOKUP(C1762,'Current OBD'!$B$6:$AL$2097,30,0)="Yes","6"," ")</f>
        <v>6</v>
      </c>
      <c r="M1762" s="20" t="str">
        <f>IF(VLOOKUP(C1762,'Current OBD'!$B$6:$AL$2097,31,0)="Yes","7"," ")</f>
        <v xml:space="preserve"> </v>
      </c>
      <c r="N1762" s="20" t="str">
        <f>IF(VLOOKUP(C1762,'Current OBD'!$B$6:$AL$2097,32,0)="Yes","8"," ")</f>
        <v xml:space="preserve"> </v>
      </c>
      <c r="O1762" s="20" t="str">
        <f>IF(VLOOKUP(C1762,'Current OBD'!$B$6:$AL$2097,33,0)="Yes","9"," ")</f>
        <v xml:space="preserve"> </v>
      </c>
      <c r="P1762" s="20" t="str">
        <f>IF(VLOOKUP(C1762,'Current OBD'!$B$6:$AL$2097,34,0)="Yes","10"," ")</f>
        <v xml:space="preserve"> </v>
      </c>
      <c r="Q1762" s="20" t="str">
        <f>IF(VLOOKUP(C1762,'Current OBD'!$B$6:$AL$2097,35,0)="Yes","11"," ")</f>
        <v xml:space="preserve"> </v>
      </c>
      <c r="R1762" s="20" t="str">
        <f>IF(VLOOKUP(C1762,'Current OBD'!$B$6:$AL$2097,36,0)="Yes","12"," ")</f>
        <v xml:space="preserve"> </v>
      </c>
      <c r="S1762" s="44">
        <v>220</v>
      </c>
      <c r="T1762" s="44">
        <v>67</v>
      </c>
      <c r="U1762" s="44">
        <v>592</v>
      </c>
      <c r="V1762" s="12">
        <f t="shared" si="166"/>
        <v>0.3716216216216216</v>
      </c>
      <c r="W1762" s="12">
        <f t="shared" si="167"/>
        <v>0.11317567567567567</v>
      </c>
      <c r="X1762" s="12">
        <f t="shared" si="165"/>
        <v>0.48479729729729731</v>
      </c>
    </row>
    <row r="1763" spans="1:24">
      <c r="A1763" s="17" t="str">
        <f>VLOOKUP(C1763,'Current OBD'!$B$6:$K$2098,4,0)</f>
        <v>Snohomish</v>
      </c>
      <c r="B1763" s="17" t="str">
        <f>VLOOKUP(C1763,'Current OBD'!$B$6:$K$2098,3,0)</f>
        <v>31-015</v>
      </c>
      <c r="C1763" s="18">
        <v>660623</v>
      </c>
      <c r="D1763" s="8" t="s">
        <v>1273</v>
      </c>
      <c r="E1763" s="20" t="str">
        <f>IF(VLOOKUP(C1763,'Current OBD'!$B$6:$AL$2097,23,0)="Yes","PK"," ")</f>
        <v xml:space="preserve"> </v>
      </c>
      <c r="F1763" s="20" t="str">
        <f>IF(VLOOKUP(C1763,'Current OBD'!$B$6:$AL$2097,24,0)="Yes","K"," ")</f>
        <v xml:space="preserve"> </v>
      </c>
      <c r="G1763" s="20" t="str">
        <f>IF(VLOOKUP(C1763,'Current OBD'!$B$6:$AL$2097,25,0)="Yes","1"," ")</f>
        <v xml:space="preserve"> </v>
      </c>
      <c r="H1763" s="20" t="str">
        <f>IF(VLOOKUP(C1763,'Current OBD'!$B$6:$AL$2097,26,0)="Yes","2"," ")</f>
        <v xml:space="preserve"> </v>
      </c>
      <c r="I1763" s="20" t="str">
        <f>IF(VLOOKUP(C1763,'Current OBD'!$B$6:$AL$2097,27,0)="Yes","3"," ")</f>
        <v xml:space="preserve"> </v>
      </c>
      <c r="J1763" s="20" t="str">
        <f>IF(VLOOKUP(C1763,'Current OBD'!$B$6:$AL$2097,28,0)="Yes","4"," ")</f>
        <v xml:space="preserve"> </v>
      </c>
      <c r="K1763" s="20" t="str">
        <f>IF(VLOOKUP(C1763,'Current OBD'!$B$6:$AL$2097,29,0)="Yes","5"," ")</f>
        <v xml:space="preserve"> </v>
      </c>
      <c r="L1763" s="20" t="str">
        <f>IF(VLOOKUP(C1763,'Current OBD'!$B$6:$AL$2097,30,0)="Yes","6"," ")</f>
        <v xml:space="preserve"> </v>
      </c>
      <c r="M1763" s="20" t="str">
        <f>IF(VLOOKUP(C1763,'Current OBD'!$B$6:$AL$2097,31,0)="Yes","7"," ")</f>
        <v xml:space="preserve"> </v>
      </c>
      <c r="N1763" s="20" t="str">
        <f>IF(VLOOKUP(C1763,'Current OBD'!$B$6:$AL$2097,32,0)="Yes","8"," ")</f>
        <v xml:space="preserve"> </v>
      </c>
      <c r="O1763" s="20" t="str">
        <f>IF(VLOOKUP(C1763,'Current OBD'!$B$6:$AL$2097,33,0)="Yes","9"," ")</f>
        <v>9</v>
      </c>
      <c r="P1763" s="20" t="str">
        <f>IF(VLOOKUP(C1763,'Current OBD'!$B$6:$AL$2097,34,0)="Yes","10"," ")</f>
        <v>10</v>
      </c>
      <c r="Q1763" s="20" t="str">
        <f>IF(VLOOKUP(C1763,'Current OBD'!$B$6:$AL$2097,35,0)="Yes","11"," ")</f>
        <v>11</v>
      </c>
      <c r="R1763" s="20" t="str">
        <f>IF(VLOOKUP(C1763,'Current OBD'!$B$6:$AL$2097,36,0)="Yes","12"," ")</f>
        <v>12</v>
      </c>
      <c r="S1763" s="44">
        <v>429</v>
      </c>
      <c r="T1763" s="44">
        <v>168</v>
      </c>
      <c r="U1763" s="44">
        <v>1386</v>
      </c>
      <c r="V1763" s="12">
        <f t="shared" si="166"/>
        <v>0.30952380952380953</v>
      </c>
      <c r="W1763" s="12">
        <f t="shared" si="167"/>
        <v>0.12121212121212122</v>
      </c>
      <c r="X1763" s="12">
        <f t="shared" si="165"/>
        <v>0.43073593073593075</v>
      </c>
    </row>
    <row r="1764" spans="1:24">
      <c r="A1764" s="17" t="str">
        <f>VLOOKUP(C1764,'Current OBD'!$B$6:$K$2098,4,0)</f>
        <v>Snohomish</v>
      </c>
      <c r="B1764" s="17" t="str">
        <f>VLOOKUP(C1764,'Current OBD'!$B$6:$K$2098,3,0)</f>
        <v>31-015</v>
      </c>
      <c r="C1764" s="18">
        <v>660608</v>
      </c>
      <c r="D1764" s="8" t="s">
        <v>1277</v>
      </c>
      <c r="E1764" s="20" t="str">
        <f>IF(VLOOKUP(C1764,'Current OBD'!$B$6:$AL$2097,23,0)="Yes","PK"," ")</f>
        <v xml:space="preserve"> </v>
      </c>
      <c r="F1764" s="20" t="str">
        <f>IF(VLOOKUP(C1764,'Current OBD'!$B$6:$AL$2097,24,0)="Yes","K"," ")</f>
        <v>K</v>
      </c>
      <c r="G1764" s="20" t="str">
        <f>IF(VLOOKUP(C1764,'Current OBD'!$B$6:$AL$2097,25,0)="Yes","1"," ")</f>
        <v>1</v>
      </c>
      <c r="H1764" s="20" t="str">
        <f>IF(VLOOKUP(C1764,'Current OBD'!$B$6:$AL$2097,26,0)="Yes","2"," ")</f>
        <v>2</v>
      </c>
      <c r="I1764" s="20" t="str">
        <f>IF(VLOOKUP(C1764,'Current OBD'!$B$6:$AL$2097,27,0)="Yes","3"," ")</f>
        <v>3</v>
      </c>
      <c r="J1764" s="20" t="str">
        <f>IF(VLOOKUP(C1764,'Current OBD'!$B$6:$AL$2097,28,0)="Yes","4"," ")</f>
        <v>4</v>
      </c>
      <c r="K1764" s="20" t="str">
        <f>IF(VLOOKUP(C1764,'Current OBD'!$B$6:$AL$2097,29,0)="Yes","5"," ")</f>
        <v>5</v>
      </c>
      <c r="L1764" s="20" t="str">
        <f>IF(VLOOKUP(C1764,'Current OBD'!$B$6:$AL$2097,30,0)="Yes","6"," ")</f>
        <v>6</v>
      </c>
      <c r="M1764" s="20" t="str">
        <f>IF(VLOOKUP(C1764,'Current OBD'!$B$6:$AL$2097,31,0)="Yes","7"," ")</f>
        <v>7</v>
      </c>
      <c r="N1764" s="20" t="str">
        <f>IF(VLOOKUP(C1764,'Current OBD'!$B$6:$AL$2097,32,0)="Yes","8"," ")</f>
        <v>8</v>
      </c>
      <c r="O1764" s="20" t="str">
        <f>IF(VLOOKUP(C1764,'Current OBD'!$B$6:$AL$2097,33,0)="Yes","9"," ")</f>
        <v xml:space="preserve"> </v>
      </c>
      <c r="P1764" s="20" t="str">
        <f>IF(VLOOKUP(C1764,'Current OBD'!$B$6:$AL$2097,34,0)="Yes","10"," ")</f>
        <v xml:space="preserve"> </v>
      </c>
      <c r="Q1764" s="20" t="str">
        <f>IF(VLOOKUP(C1764,'Current OBD'!$B$6:$AL$2097,35,0)="Yes","11"," ")</f>
        <v xml:space="preserve"> </v>
      </c>
      <c r="R1764" s="20" t="str">
        <f>IF(VLOOKUP(C1764,'Current OBD'!$B$6:$AL$2097,36,0)="Yes","12"," ")</f>
        <v xml:space="preserve"> </v>
      </c>
      <c r="S1764" s="44">
        <v>52</v>
      </c>
      <c r="T1764" s="44">
        <v>25</v>
      </c>
      <c r="U1764" s="44">
        <v>609</v>
      </c>
      <c r="V1764" s="12">
        <f t="shared" si="166"/>
        <v>8.5385878489326772E-2</v>
      </c>
      <c r="W1764" s="12">
        <f t="shared" si="167"/>
        <v>4.1050903119868636E-2</v>
      </c>
      <c r="X1764" s="12">
        <f t="shared" si="165"/>
        <v>0.12643678160919541</v>
      </c>
    </row>
    <row r="1765" spans="1:24">
      <c r="A1765" s="17" t="str">
        <f>VLOOKUP(C1765,'Current OBD'!$B$6:$K$2098,4,0)</f>
        <v>Snohomish</v>
      </c>
      <c r="B1765" s="17" t="str">
        <f>VLOOKUP(C1765,'Current OBD'!$B$6:$K$2098,3,0)</f>
        <v>31-015</v>
      </c>
      <c r="C1765" s="18">
        <v>660607</v>
      </c>
      <c r="D1765" s="8" t="s">
        <v>1279</v>
      </c>
      <c r="E1765" s="20" t="str">
        <f>IF(VLOOKUP(C1765,'Current OBD'!$B$6:$AL$2097,23,0)="Yes","PK"," ")</f>
        <v xml:space="preserve"> </v>
      </c>
      <c r="F1765" s="20" t="str">
        <f>IF(VLOOKUP(C1765,'Current OBD'!$B$6:$AL$2097,24,0)="Yes","K"," ")</f>
        <v>K</v>
      </c>
      <c r="G1765" s="20" t="str">
        <f>IF(VLOOKUP(C1765,'Current OBD'!$B$6:$AL$2097,25,0)="Yes","1"," ")</f>
        <v>1</v>
      </c>
      <c r="H1765" s="20" t="str">
        <f>IF(VLOOKUP(C1765,'Current OBD'!$B$6:$AL$2097,26,0)="Yes","2"," ")</f>
        <v>2</v>
      </c>
      <c r="I1765" s="20" t="str">
        <f>IF(VLOOKUP(C1765,'Current OBD'!$B$6:$AL$2097,27,0)="Yes","3"," ")</f>
        <v>3</v>
      </c>
      <c r="J1765" s="20" t="str">
        <f>IF(VLOOKUP(C1765,'Current OBD'!$B$6:$AL$2097,28,0)="Yes","4"," ")</f>
        <v>4</v>
      </c>
      <c r="K1765" s="20" t="str">
        <f>IF(VLOOKUP(C1765,'Current OBD'!$B$6:$AL$2097,29,0)="Yes","5"," ")</f>
        <v>5</v>
      </c>
      <c r="L1765" s="20" t="str">
        <f>IF(VLOOKUP(C1765,'Current OBD'!$B$6:$AL$2097,30,0)="Yes","6"," ")</f>
        <v>6</v>
      </c>
      <c r="M1765" s="20" t="str">
        <f>IF(VLOOKUP(C1765,'Current OBD'!$B$6:$AL$2097,31,0)="Yes","7"," ")</f>
        <v>7</v>
      </c>
      <c r="N1765" s="20" t="str">
        <f>IF(VLOOKUP(C1765,'Current OBD'!$B$6:$AL$2097,32,0)="Yes","8"," ")</f>
        <v>8</v>
      </c>
      <c r="O1765" s="20" t="str">
        <f>IF(VLOOKUP(C1765,'Current OBD'!$B$6:$AL$2097,33,0)="Yes","9"," ")</f>
        <v xml:space="preserve"> </v>
      </c>
      <c r="P1765" s="20" t="str">
        <f>IF(VLOOKUP(C1765,'Current OBD'!$B$6:$AL$2097,34,0)="Yes","10"," ")</f>
        <v xml:space="preserve"> </v>
      </c>
      <c r="Q1765" s="20" t="str">
        <f>IF(VLOOKUP(C1765,'Current OBD'!$B$6:$AL$2097,35,0)="Yes","11"," ")</f>
        <v xml:space="preserve"> </v>
      </c>
      <c r="R1765" s="20" t="str">
        <f>IF(VLOOKUP(C1765,'Current OBD'!$B$6:$AL$2097,36,0)="Yes","12"," ")</f>
        <v xml:space="preserve"> </v>
      </c>
      <c r="S1765" s="44">
        <v>31</v>
      </c>
      <c r="T1765" s="44">
        <v>28</v>
      </c>
      <c r="U1765" s="44">
        <v>473</v>
      </c>
      <c r="V1765" s="12">
        <f t="shared" si="166"/>
        <v>6.5539112050739964E-2</v>
      </c>
      <c r="W1765" s="12">
        <f t="shared" si="167"/>
        <v>5.9196617336152217E-2</v>
      </c>
      <c r="X1765" s="12">
        <f t="shared" si="165"/>
        <v>0.12473572938689217</v>
      </c>
    </row>
    <row r="1766" spans="1:24">
      <c r="A1766" s="17" t="str">
        <f>VLOOKUP(C1766,'Current OBD'!$B$6:$K$2098,4,0)</f>
        <v>Snohomish</v>
      </c>
      <c r="B1766" s="17" t="str">
        <f>VLOOKUP(C1766,'Current OBD'!$B$6:$K$2098,3,0)</f>
        <v>31-015</v>
      </c>
      <c r="C1766" s="18">
        <v>660609</v>
      </c>
      <c r="D1766" s="8" t="s">
        <v>1281</v>
      </c>
      <c r="E1766" s="20" t="str">
        <f>IF(VLOOKUP(C1766,'Current OBD'!$B$6:$AL$2097,23,0)="Yes","PK"," ")</f>
        <v xml:space="preserve"> </v>
      </c>
      <c r="F1766" s="20" t="str">
        <f>IF(VLOOKUP(C1766,'Current OBD'!$B$6:$AL$2097,24,0)="Yes","K"," ")</f>
        <v>K</v>
      </c>
      <c r="G1766" s="20" t="str">
        <f>IF(VLOOKUP(C1766,'Current OBD'!$B$6:$AL$2097,25,0)="Yes","1"," ")</f>
        <v>1</v>
      </c>
      <c r="H1766" s="20" t="str">
        <f>IF(VLOOKUP(C1766,'Current OBD'!$B$6:$AL$2097,26,0)="Yes","2"," ")</f>
        <v>2</v>
      </c>
      <c r="I1766" s="20" t="str">
        <f>IF(VLOOKUP(C1766,'Current OBD'!$B$6:$AL$2097,27,0)="Yes","3"," ")</f>
        <v>3</v>
      </c>
      <c r="J1766" s="20" t="str">
        <f>IF(VLOOKUP(C1766,'Current OBD'!$B$6:$AL$2097,28,0)="Yes","4"," ")</f>
        <v>4</v>
      </c>
      <c r="K1766" s="20" t="str">
        <f>IF(VLOOKUP(C1766,'Current OBD'!$B$6:$AL$2097,29,0)="Yes","5"," ")</f>
        <v>5</v>
      </c>
      <c r="L1766" s="20" t="str">
        <f>IF(VLOOKUP(C1766,'Current OBD'!$B$6:$AL$2097,30,0)="Yes","6"," ")</f>
        <v>6</v>
      </c>
      <c r="M1766" s="20" t="str">
        <f>IF(VLOOKUP(C1766,'Current OBD'!$B$6:$AL$2097,31,0)="Yes","7"," ")</f>
        <v xml:space="preserve"> </v>
      </c>
      <c r="N1766" s="20" t="str">
        <f>IF(VLOOKUP(C1766,'Current OBD'!$B$6:$AL$2097,32,0)="Yes","8"," ")</f>
        <v xml:space="preserve"> </v>
      </c>
      <c r="O1766" s="20" t="str">
        <f>IF(VLOOKUP(C1766,'Current OBD'!$B$6:$AL$2097,33,0)="Yes","9"," ")</f>
        <v xml:space="preserve"> </v>
      </c>
      <c r="P1766" s="20" t="str">
        <f>IF(VLOOKUP(C1766,'Current OBD'!$B$6:$AL$2097,34,0)="Yes","10"," ")</f>
        <v xml:space="preserve"> </v>
      </c>
      <c r="Q1766" s="20" t="str">
        <f>IF(VLOOKUP(C1766,'Current OBD'!$B$6:$AL$2097,35,0)="Yes","11"," ")</f>
        <v xml:space="preserve"> </v>
      </c>
      <c r="R1766" s="20" t="str">
        <f>IF(VLOOKUP(C1766,'Current OBD'!$B$6:$AL$2097,36,0)="Yes","12"," ")</f>
        <v xml:space="preserve"> </v>
      </c>
      <c r="S1766" s="44">
        <v>187</v>
      </c>
      <c r="T1766" s="44">
        <v>51</v>
      </c>
      <c r="U1766" s="44">
        <v>537</v>
      </c>
      <c r="V1766" s="12">
        <f t="shared" si="166"/>
        <v>0.34823091247672255</v>
      </c>
      <c r="W1766" s="12">
        <f t="shared" si="167"/>
        <v>9.4972067039106142E-2</v>
      </c>
      <c r="X1766" s="12">
        <f t="shared" si="165"/>
        <v>0.44320297951582865</v>
      </c>
    </row>
    <row r="1767" spans="1:24">
      <c r="A1767" s="17" t="str">
        <f>VLOOKUP(C1767,'Current OBD'!$B$6:$K$2098,4,0)</f>
        <v>Snohomish</v>
      </c>
      <c r="B1767" s="17" t="str">
        <f>VLOOKUP(C1767,'Current OBD'!$B$6:$K$2098,3,0)</f>
        <v>31-015</v>
      </c>
      <c r="C1767" s="18">
        <v>679002</v>
      </c>
      <c r="D1767" s="8" t="s">
        <v>1283</v>
      </c>
      <c r="E1767" s="20" t="str">
        <f>IF(VLOOKUP(C1767,'Current OBD'!$B$6:$AL$2097,23,0)="Yes","PK"," ")</f>
        <v xml:space="preserve"> </v>
      </c>
      <c r="F1767" s="20" t="str">
        <f>IF(VLOOKUP(C1767,'Current OBD'!$B$6:$AL$2097,24,0)="Yes","K"," ")</f>
        <v>K</v>
      </c>
      <c r="G1767" s="20" t="str">
        <f>IF(VLOOKUP(C1767,'Current OBD'!$B$6:$AL$2097,25,0)="Yes","1"," ")</f>
        <v>1</v>
      </c>
      <c r="H1767" s="20" t="str">
        <f>IF(VLOOKUP(C1767,'Current OBD'!$B$6:$AL$2097,26,0)="Yes","2"," ")</f>
        <v>2</v>
      </c>
      <c r="I1767" s="20" t="str">
        <f>IF(VLOOKUP(C1767,'Current OBD'!$B$6:$AL$2097,27,0)="Yes","3"," ")</f>
        <v>3</v>
      </c>
      <c r="J1767" s="20" t="str">
        <f>IF(VLOOKUP(C1767,'Current OBD'!$B$6:$AL$2097,28,0)="Yes","4"," ")</f>
        <v>4</v>
      </c>
      <c r="K1767" s="20" t="str">
        <f>IF(VLOOKUP(C1767,'Current OBD'!$B$6:$AL$2097,29,0)="Yes","5"," ")</f>
        <v>5</v>
      </c>
      <c r="L1767" s="20" t="str">
        <f>IF(VLOOKUP(C1767,'Current OBD'!$B$6:$AL$2097,30,0)="Yes","6"," ")</f>
        <v>6</v>
      </c>
      <c r="M1767" s="20" t="str">
        <f>IF(VLOOKUP(C1767,'Current OBD'!$B$6:$AL$2097,31,0)="Yes","7"," ")</f>
        <v xml:space="preserve"> </v>
      </c>
      <c r="N1767" s="20" t="str">
        <f>IF(VLOOKUP(C1767,'Current OBD'!$B$6:$AL$2097,32,0)="Yes","8"," ")</f>
        <v xml:space="preserve"> </v>
      </c>
      <c r="O1767" s="20" t="str">
        <f>IF(VLOOKUP(C1767,'Current OBD'!$B$6:$AL$2097,33,0)="Yes","9"," ")</f>
        <v xml:space="preserve"> </v>
      </c>
      <c r="P1767" s="20" t="str">
        <f>IF(VLOOKUP(C1767,'Current OBD'!$B$6:$AL$2097,34,0)="Yes","10"," ")</f>
        <v xml:space="preserve"> </v>
      </c>
      <c r="Q1767" s="20" t="str">
        <f>IF(VLOOKUP(C1767,'Current OBD'!$B$6:$AL$2097,35,0)="Yes","11"," ")</f>
        <v xml:space="preserve"> </v>
      </c>
      <c r="R1767" s="20" t="str">
        <f>IF(VLOOKUP(C1767,'Current OBD'!$B$6:$AL$2097,36,0)="Yes","12"," ")</f>
        <v xml:space="preserve"> </v>
      </c>
      <c r="S1767" s="44">
        <v>152</v>
      </c>
      <c r="T1767" s="44">
        <v>51</v>
      </c>
      <c r="U1767" s="44">
        <v>471</v>
      </c>
      <c r="V1767" s="12">
        <f t="shared" si="166"/>
        <v>0.32271762208067939</v>
      </c>
      <c r="W1767" s="12">
        <f t="shared" si="167"/>
        <v>0.10828025477707007</v>
      </c>
      <c r="X1767" s="12">
        <f t="shared" si="165"/>
        <v>0.43099787685774948</v>
      </c>
    </row>
    <row r="1768" spans="1:24">
      <c r="A1768" s="17" t="str">
        <f>VLOOKUP(C1768,'Current OBD'!$B$6:$K$2098,4,0)</f>
        <v>Snohomish</v>
      </c>
      <c r="B1768" s="17" t="str">
        <f>VLOOKUP(C1768,'Current OBD'!$B$6:$K$2098,3,0)</f>
        <v>31-015</v>
      </c>
      <c r="C1768" s="18">
        <v>660624</v>
      </c>
      <c r="D1768" s="8" t="s">
        <v>1285</v>
      </c>
      <c r="E1768" s="20" t="str">
        <f>IF(VLOOKUP(C1768,'Current OBD'!$B$6:$AL$2097,23,0)="Yes","PK"," ")</f>
        <v xml:space="preserve"> </v>
      </c>
      <c r="F1768" s="20" t="str">
        <f>IF(VLOOKUP(C1768,'Current OBD'!$B$6:$AL$2097,24,0)="Yes","K"," ")</f>
        <v xml:space="preserve"> </v>
      </c>
      <c r="G1768" s="20" t="str">
        <f>IF(VLOOKUP(C1768,'Current OBD'!$B$6:$AL$2097,25,0)="Yes","1"," ")</f>
        <v xml:space="preserve"> </v>
      </c>
      <c r="H1768" s="20" t="str">
        <f>IF(VLOOKUP(C1768,'Current OBD'!$B$6:$AL$2097,26,0)="Yes","2"," ")</f>
        <v xml:space="preserve"> </v>
      </c>
      <c r="I1768" s="20" t="str">
        <f>IF(VLOOKUP(C1768,'Current OBD'!$B$6:$AL$2097,27,0)="Yes","3"," ")</f>
        <v xml:space="preserve"> </v>
      </c>
      <c r="J1768" s="20" t="str">
        <f>IF(VLOOKUP(C1768,'Current OBD'!$B$6:$AL$2097,28,0)="Yes","4"," ")</f>
        <v xml:space="preserve"> </v>
      </c>
      <c r="K1768" s="20" t="str">
        <f>IF(VLOOKUP(C1768,'Current OBD'!$B$6:$AL$2097,29,0)="Yes","5"," ")</f>
        <v xml:space="preserve"> </v>
      </c>
      <c r="L1768" s="20" t="str">
        <f>IF(VLOOKUP(C1768,'Current OBD'!$B$6:$AL$2097,30,0)="Yes","6"," ")</f>
        <v xml:space="preserve"> </v>
      </c>
      <c r="M1768" s="20" t="str">
        <f>IF(VLOOKUP(C1768,'Current OBD'!$B$6:$AL$2097,31,0)="Yes","7"," ")</f>
        <v xml:space="preserve"> </v>
      </c>
      <c r="N1768" s="20" t="str">
        <f>IF(VLOOKUP(C1768,'Current OBD'!$B$6:$AL$2097,32,0)="Yes","8"," ")</f>
        <v xml:space="preserve"> </v>
      </c>
      <c r="O1768" s="20" t="str">
        <f>IF(VLOOKUP(C1768,'Current OBD'!$B$6:$AL$2097,33,0)="Yes","9"," ")</f>
        <v>9</v>
      </c>
      <c r="P1768" s="20" t="str">
        <f>IF(VLOOKUP(C1768,'Current OBD'!$B$6:$AL$2097,34,0)="Yes","10"," ")</f>
        <v>10</v>
      </c>
      <c r="Q1768" s="20" t="str">
        <f>IF(VLOOKUP(C1768,'Current OBD'!$B$6:$AL$2097,35,0)="Yes","11"," ")</f>
        <v>11</v>
      </c>
      <c r="R1768" s="20" t="str">
        <f>IF(VLOOKUP(C1768,'Current OBD'!$B$6:$AL$2097,36,0)="Yes","12"," ")</f>
        <v>12</v>
      </c>
      <c r="S1768" s="44">
        <v>480</v>
      </c>
      <c r="T1768" s="44">
        <v>140</v>
      </c>
      <c r="U1768" s="44">
        <v>1555</v>
      </c>
      <c r="V1768" s="12">
        <f t="shared" si="166"/>
        <v>0.3086816720257235</v>
      </c>
      <c r="W1768" s="12">
        <f t="shared" si="167"/>
        <v>9.0032154340836015E-2</v>
      </c>
      <c r="X1768" s="12">
        <f t="shared" si="165"/>
        <v>0.3987138263665595</v>
      </c>
    </row>
    <row r="1769" spans="1:24">
      <c r="A1769" s="17" t="str">
        <f>VLOOKUP(C1769,'Current OBD'!$B$6:$K$2098,4,0)</f>
        <v>Snohomish</v>
      </c>
      <c r="B1769" s="17" t="str">
        <f>VLOOKUP(C1769,'Current OBD'!$B$6:$K$2098,3,0)</f>
        <v>31-015</v>
      </c>
      <c r="C1769" s="18">
        <v>660622</v>
      </c>
      <c r="D1769" s="8" t="s">
        <v>1287</v>
      </c>
      <c r="E1769" s="20" t="str">
        <f>IF(VLOOKUP(C1769,'Current OBD'!$B$6:$AL$2097,23,0)="Yes","PK"," ")</f>
        <v xml:space="preserve"> </v>
      </c>
      <c r="F1769" s="20" t="str">
        <f>IF(VLOOKUP(C1769,'Current OBD'!$B$6:$AL$2097,24,0)="Yes","K"," ")</f>
        <v xml:space="preserve"> </v>
      </c>
      <c r="G1769" s="20" t="str">
        <f>IF(VLOOKUP(C1769,'Current OBD'!$B$6:$AL$2097,25,0)="Yes","1"," ")</f>
        <v xml:space="preserve"> </v>
      </c>
      <c r="H1769" s="20" t="str">
        <f>IF(VLOOKUP(C1769,'Current OBD'!$B$6:$AL$2097,26,0)="Yes","2"," ")</f>
        <v xml:space="preserve"> </v>
      </c>
      <c r="I1769" s="20" t="str">
        <f>IF(VLOOKUP(C1769,'Current OBD'!$B$6:$AL$2097,27,0)="Yes","3"," ")</f>
        <v xml:space="preserve"> </v>
      </c>
      <c r="J1769" s="20" t="str">
        <f>IF(VLOOKUP(C1769,'Current OBD'!$B$6:$AL$2097,28,0)="Yes","4"," ")</f>
        <v xml:space="preserve"> </v>
      </c>
      <c r="K1769" s="20" t="str">
        <f>IF(VLOOKUP(C1769,'Current OBD'!$B$6:$AL$2097,29,0)="Yes","5"," ")</f>
        <v xml:space="preserve"> </v>
      </c>
      <c r="L1769" s="20" t="str">
        <f>IF(VLOOKUP(C1769,'Current OBD'!$B$6:$AL$2097,30,0)="Yes","6"," ")</f>
        <v xml:space="preserve"> </v>
      </c>
      <c r="M1769" s="20" t="str">
        <f>IF(VLOOKUP(C1769,'Current OBD'!$B$6:$AL$2097,31,0)="Yes","7"," ")</f>
        <v>7</v>
      </c>
      <c r="N1769" s="20" t="str">
        <f>IF(VLOOKUP(C1769,'Current OBD'!$B$6:$AL$2097,32,0)="Yes","8"," ")</f>
        <v>8</v>
      </c>
      <c r="O1769" s="20" t="str">
        <f>IF(VLOOKUP(C1769,'Current OBD'!$B$6:$AL$2097,33,0)="Yes","9"," ")</f>
        <v xml:space="preserve"> </v>
      </c>
      <c r="P1769" s="20" t="str">
        <f>IF(VLOOKUP(C1769,'Current OBD'!$B$6:$AL$2097,34,0)="Yes","10"," ")</f>
        <v xml:space="preserve"> </v>
      </c>
      <c r="Q1769" s="20" t="str">
        <f>IF(VLOOKUP(C1769,'Current OBD'!$B$6:$AL$2097,35,0)="Yes","11"," ")</f>
        <v xml:space="preserve"> </v>
      </c>
      <c r="R1769" s="20" t="str">
        <f>IF(VLOOKUP(C1769,'Current OBD'!$B$6:$AL$2097,36,0)="Yes","12"," ")</f>
        <v xml:space="preserve"> </v>
      </c>
      <c r="S1769" s="44">
        <v>239</v>
      </c>
      <c r="T1769" s="44">
        <v>56</v>
      </c>
      <c r="U1769" s="44">
        <v>731</v>
      </c>
      <c r="V1769" s="12">
        <f t="shared" si="166"/>
        <v>0.32694938440492477</v>
      </c>
      <c r="W1769" s="12">
        <f t="shared" si="167"/>
        <v>7.6607387140902872E-2</v>
      </c>
      <c r="X1769" s="12">
        <f t="shared" si="165"/>
        <v>0.40355677154582764</v>
      </c>
    </row>
    <row r="1770" spans="1:24">
      <c r="A1770" s="17" t="str">
        <f>VLOOKUP(C1770,'Current OBD'!$B$6:$K$2098,4,0)</f>
        <v>Snohomish</v>
      </c>
      <c r="B1770" s="17" t="str">
        <f>VLOOKUP(C1770,'Current OBD'!$B$6:$K$2098,3,0)</f>
        <v>31-015</v>
      </c>
      <c r="C1770" s="18">
        <v>665384</v>
      </c>
      <c r="D1770" s="8" t="s">
        <v>1289</v>
      </c>
      <c r="E1770" s="20" t="str">
        <f>IF(VLOOKUP(C1770,'Current OBD'!$B$6:$AL$2097,23,0)="Yes","PK"," ")</f>
        <v xml:space="preserve"> </v>
      </c>
      <c r="F1770" s="20" t="str">
        <f>IF(VLOOKUP(C1770,'Current OBD'!$B$6:$AL$2097,24,0)="Yes","K"," ")</f>
        <v>K</v>
      </c>
      <c r="G1770" s="20" t="str">
        <f>IF(VLOOKUP(C1770,'Current OBD'!$B$6:$AL$2097,25,0)="Yes","1"," ")</f>
        <v>1</v>
      </c>
      <c r="H1770" s="20" t="str">
        <f>IF(VLOOKUP(C1770,'Current OBD'!$B$6:$AL$2097,26,0)="Yes","2"," ")</f>
        <v>2</v>
      </c>
      <c r="I1770" s="20" t="str">
        <f>IF(VLOOKUP(C1770,'Current OBD'!$B$6:$AL$2097,27,0)="Yes","3"," ")</f>
        <v>3</v>
      </c>
      <c r="J1770" s="20" t="str">
        <f>IF(VLOOKUP(C1770,'Current OBD'!$B$6:$AL$2097,28,0)="Yes","4"," ")</f>
        <v>4</v>
      </c>
      <c r="K1770" s="20" t="str">
        <f>IF(VLOOKUP(C1770,'Current OBD'!$B$6:$AL$2097,29,0)="Yes","5"," ")</f>
        <v>5</v>
      </c>
      <c r="L1770" s="20" t="str">
        <f>IF(VLOOKUP(C1770,'Current OBD'!$B$6:$AL$2097,30,0)="Yes","6"," ")</f>
        <v>6</v>
      </c>
      <c r="M1770" s="20" t="str">
        <f>IF(VLOOKUP(C1770,'Current OBD'!$B$6:$AL$2097,31,0)="Yes","7"," ")</f>
        <v xml:space="preserve"> </v>
      </c>
      <c r="N1770" s="20" t="str">
        <f>IF(VLOOKUP(C1770,'Current OBD'!$B$6:$AL$2097,32,0)="Yes","8"," ")</f>
        <v xml:space="preserve"> </v>
      </c>
      <c r="O1770" s="20" t="str">
        <f>IF(VLOOKUP(C1770,'Current OBD'!$B$6:$AL$2097,33,0)="Yes","9"," ")</f>
        <v xml:space="preserve"> </v>
      </c>
      <c r="P1770" s="20" t="str">
        <f>IF(VLOOKUP(C1770,'Current OBD'!$B$6:$AL$2097,34,0)="Yes","10"," ")</f>
        <v xml:space="preserve"> </v>
      </c>
      <c r="Q1770" s="20" t="str">
        <f>IF(VLOOKUP(C1770,'Current OBD'!$B$6:$AL$2097,35,0)="Yes","11"," ")</f>
        <v xml:space="preserve"> </v>
      </c>
      <c r="R1770" s="20" t="str">
        <f>IF(VLOOKUP(C1770,'Current OBD'!$B$6:$AL$2097,36,0)="Yes","12"," ")</f>
        <v xml:space="preserve"> </v>
      </c>
      <c r="S1770" s="44">
        <v>164</v>
      </c>
      <c r="T1770" s="44">
        <v>33</v>
      </c>
      <c r="U1770" s="44">
        <v>429</v>
      </c>
      <c r="V1770" s="12">
        <f t="shared" si="166"/>
        <v>0.38228438228438227</v>
      </c>
      <c r="W1770" s="12">
        <f t="shared" si="167"/>
        <v>7.6923076923076927E-2</v>
      </c>
      <c r="X1770" s="12">
        <f t="shared" si="165"/>
        <v>0.4592074592074592</v>
      </c>
    </row>
    <row r="1771" spans="1:24">
      <c r="A1771" s="17" t="str">
        <f>VLOOKUP(C1771,'Current OBD'!$B$6:$K$2098,4,0)</f>
        <v>Snohomish</v>
      </c>
      <c r="B1771" s="17" t="str">
        <f>VLOOKUP(C1771,'Current OBD'!$B$6:$K$2098,3,0)</f>
        <v>31-015</v>
      </c>
      <c r="C1771" s="18">
        <v>660625</v>
      </c>
      <c r="D1771" s="8" t="s">
        <v>1291</v>
      </c>
      <c r="E1771" s="20" t="str">
        <f>IF(VLOOKUP(C1771,'Current OBD'!$B$6:$AL$2097,23,0)="Yes","PK"," ")</f>
        <v xml:space="preserve"> </v>
      </c>
      <c r="F1771" s="20" t="str">
        <f>IF(VLOOKUP(C1771,'Current OBD'!$B$6:$AL$2097,24,0)="Yes","K"," ")</f>
        <v xml:space="preserve"> </v>
      </c>
      <c r="G1771" s="20" t="str">
        <f>IF(VLOOKUP(C1771,'Current OBD'!$B$6:$AL$2097,25,0)="Yes","1"," ")</f>
        <v xml:space="preserve"> </v>
      </c>
      <c r="H1771" s="20" t="str">
        <f>IF(VLOOKUP(C1771,'Current OBD'!$B$6:$AL$2097,26,0)="Yes","2"," ")</f>
        <v xml:space="preserve"> </v>
      </c>
      <c r="I1771" s="20" t="str">
        <f>IF(VLOOKUP(C1771,'Current OBD'!$B$6:$AL$2097,27,0)="Yes","3"," ")</f>
        <v xml:space="preserve"> </v>
      </c>
      <c r="J1771" s="20" t="str">
        <f>IF(VLOOKUP(C1771,'Current OBD'!$B$6:$AL$2097,28,0)="Yes","4"," ")</f>
        <v xml:space="preserve"> </v>
      </c>
      <c r="K1771" s="20" t="str">
        <f>IF(VLOOKUP(C1771,'Current OBD'!$B$6:$AL$2097,29,0)="Yes","5"," ")</f>
        <v xml:space="preserve"> </v>
      </c>
      <c r="L1771" s="20" t="str">
        <f>IF(VLOOKUP(C1771,'Current OBD'!$B$6:$AL$2097,30,0)="Yes","6"," ")</f>
        <v xml:space="preserve"> </v>
      </c>
      <c r="M1771" s="20" t="str">
        <f>IF(VLOOKUP(C1771,'Current OBD'!$B$6:$AL$2097,31,0)="Yes","7"," ")</f>
        <v xml:space="preserve"> </v>
      </c>
      <c r="N1771" s="20" t="str">
        <f>IF(VLOOKUP(C1771,'Current OBD'!$B$6:$AL$2097,32,0)="Yes","8"," ")</f>
        <v xml:space="preserve"> </v>
      </c>
      <c r="O1771" s="20" t="str">
        <f>IF(VLOOKUP(C1771,'Current OBD'!$B$6:$AL$2097,33,0)="Yes","9"," ")</f>
        <v>9</v>
      </c>
      <c r="P1771" s="20" t="str">
        <f>IF(VLOOKUP(C1771,'Current OBD'!$B$6:$AL$2097,34,0)="Yes","10"," ")</f>
        <v>10</v>
      </c>
      <c r="Q1771" s="20" t="str">
        <f>IF(VLOOKUP(C1771,'Current OBD'!$B$6:$AL$2097,35,0)="Yes","11"," ")</f>
        <v>11</v>
      </c>
      <c r="R1771" s="20" t="str">
        <f>IF(VLOOKUP(C1771,'Current OBD'!$B$6:$AL$2097,36,0)="Yes","12"," ")</f>
        <v>12</v>
      </c>
      <c r="S1771" s="44">
        <v>318</v>
      </c>
      <c r="T1771" s="44">
        <v>115</v>
      </c>
      <c r="U1771" s="44">
        <v>1402</v>
      </c>
      <c r="V1771" s="12">
        <f t="shared" si="166"/>
        <v>0.22681883024251071</v>
      </c>
      <c r="W1771" s="12">
        <f t="shared" si="167"/>
        <v>8.2025677603423677E-2</v>
      </c>
      <c r="X1771" s="12">
        <f t="shared" si="165"/>
        <v>0.30884450784593437</v>
      </c>
    </row>
    <row r="1772" spans="1:24">
      <c r="A1772" s="17" t="str">
        <f>VLOOKUP(C1772,'Current OBD'!$B$6:$K$2098,4,0)</f>
        <v>Snohomish</v>
      </c>
      <c r="B1772" s="17" t="str">
        <f>VLOOKUP(C1772,'Current OBD'!$B$6:$K$2098,3,0)</f>
        <v>31-015</v>
      </c>
      <c r="C1772" s="18">
        <v>660612</v>
      </c>
      <c r="D1772" s="8" t="s">
        <v>1293</v>
      </c>
      <c r="E1772" s="20" t="str">
        <f>IF(VLOOKUP(C1772,'Current OBD'!$B$6:$AL$2097,23,0)="Yes","PK"," ")</f>
        <v xml:space="preserve"> </v>
      </c>
      <c r="F1772" s="20" t="str">
        <f>IF(VLOOKUP(C1772,'Current OBD'!$B$6:$AL$2097,24,0)="Yes","K"," ")</f>
        <v>K</v>
      </c>
      <c r="G1772" s="20" t="str">
        <f>IF(VLOOKUP(C1772,'Current OBD'!$B$6:$AL$2097,25,0)="Yes","1"," ")</f>
        <v>1</v>
      </c>
      <c r="H1772" s="20" t="str">
        <f>IF(VLOOKUP(C1772,'Current OBD'!$B$6:$AL$2097,26,0)="Yes","2"," ")</f>
        <v>2</v>
      </c>
      <c r="I1772" s="20" t="str">
        <f>IF(VLOOKUP(C1772,'Current OBD'!$B$6:$AL$2097,27,0)="Yes","3"," ")</f>
        <v>3</v>
      </c>
      <c r="J1772" s="20" t="str">
        <f>IF(VLOOKUP(C1772,'Current OBD'!$B$6:$AL$2097,28,0)="Yes","4"," ")</f>
        <v>4</v>
      </c>
      <c r="K1772" s="20" t="str">
        <f>IF(VLOOKUP(C1772,'Current OBD'!$B$6:$AL$2097,29,0)="Yes","5"," ")</f>
        <v>5</v>
      </c>
      <c r="L1772" s="20" t="str">
        <f>IF(VLOOKUP(C1772,'Current OBD'!$B$6:$AL$2097,30,0)="Yes","6"," ")</f>
        <v>6</v>
      </c>
      <c r="M1772" s="20" t="str">
        <f>IF(VLOOKUP(C1772,'Current OBD'!$B$6:$AL$2097,31,0)="Yes","7"," ")</f>
        <v xml:space="preserve"> </v>
      </c>
      <c r="N1772" s="20" t="str">
        <f>IF(VLOOKUP(C1772,'Current OBD'!$B$6:$AL$2097,32,0)="Yes","8"," ")</f>
        <v xml:space="preserve"> </v>
      </c>
      <c r="O1772" s="20" t="str">
        <f>IF(VLOOKUP(C1772,'Current OBD'!$B$6:$AL$2097,33,0)="Yes","9"," ")</f>
        <v xml:space="preserve"> </v>
      </c>
      <c r="P1772" s="20" t="str">
        <f>IF(VLOOKUP(C1772,'Current OBD'!$B$6:$AL$2097,34,0)="Yes","10"," ")</f>
        <v xml:space="preserve"> </v>
      </c>
      <c r="Q1772" s="20" t="str">
        <f>IF(VLOOKUP(C1772,'Current OBD'!$B$6:$AL$2097,35,0)="Yes","11"," ")</f>
        <v xml:space="preserve"> </v>
      </c>
      <c r="R1772" s="20" t="str">
        <f>IF(VLOOKUP(C1772,'Current OBD'!$B$6:$AL$2097,36,0)="Yes","12"," ")</f>
        <v xml:space="preserve"> </v>
      </c>
      <c r="S1772" s="44">
        <v>178</v>
      </c>
      <c r="T1772" s="44">
        <v>46</v>
      </c>
      <c r="U1772" s="44">
        <v>556</v>
      </c>
      <c r="V1772" s="12">
        <f t="shared" si="166"/>
        <v>0.32014388489208634</v>
      </c>
      <c r="W1772" s="12">
        <f t="shared" si="167"/>
        <v>8.2733812949640287E-2</v>
      </c>
      <c r="X1772" s="12">
        <f t="shared" si="165"/>
        <v>0.40287769784172661</v>
      </c>
    </row>
    <row r="1773" spans="1:24">
      <c r="A1773" s="17" t="str">
        <f>VLOOKUP(C1773,'Current OBD'!$B$6:$K$2098,4,0)</f>
        <v>Snohomish</v>
      </c>
      <c r="B1773" s="17" t="str">
        <f>VLOOKUP(C1773,'Current OBD'!$B$6:$K$2098,3,0)</f>
        <v>31-015</v>
      </c>
      <c r="C1773" s="18">
        <v>660627</v>
      </c>
      <c r="D1773" s="8" t="s">
        <v>1295</v>
      </c>
      <c r="E1773" s="20" t="str">
        <f>IF(VLOOKUP(C1773,'Current OBD'!$B$6:$AL$2097,23,0)="Yes","PK"," ")</f>
        <v xml:space="preserve"> </v>
      </c>
      <c r="F1773" s="20" t="str">
        <f>IF(VLOOKUP(C1773,'Current OBD'!$B$6:$AL$2097,24,0)="Yes","K"," ")</f>
        <v>K</v>
      </c>
      <c r="G1773" s="20" t="str">
        <f>IF(VLOOKUP(C1773,'Current OBD'!$B$6:$AL$2097,25,0)="Yes","1"," ")</f>
        <v>1</v>
      </c>
      <c r="H1773" s="20" t="str">
        <f>IF(VLOOKUP(C1773,'Current OBD'!$B$6:$AL$2097,26,0)="Yes","2"," ")</f>
        <v>2</v>
      </c>
      <c r="I1773" s="20" t="str">
        <f>IF(VLOOKUP(C1773,'Current OBD'!$B$6:$AL$2097,27,0)="Yes","3"," ")</f>
        <v>3</v>
      </c>
      <c r="J1773" s="20" t="str">
        <f>IF(VLOOKUP(C1773,'Current OBD'!$B$6:$AL$2097,28,0)="Yes","4"," ")</f>
        <v>4</v>
      </c>
      <c r="K1773" s="20" t="str">
        <f>IF(VLOOKUP(C1773,'Current OBD'!$B$6:$AL$2097,29,0)="Yes","5"," ")</f>
        <v>5</v>
      </c>
      <c r="L1773" s="20" t="str">
        <f>IF(VLOOKUP(C1773,'Current OBD'!$B$6:$AL$2097,30,0)="Yes","6"," ")</f>
        <v>6</v>
      </c>
      <c r="M1773" s="20" t="str">
        <f>IF(VLOOKUP(C1773,'Current OBD'!$B$6:$AL$2097,31,0)="Yes","7"," ")</f>
        <v>7</v>
      </c>
      <c r="N1773" s="20" t="str">
        <f>IF(VLOOKUP(C1773,'Current OBD'!$B$6:$AL$2097,32,0)="Yes","8"," ")</f>
        <v>8</v>
      </c>
      <c r="O1773" s="20" t="str">
        <f>IF(VLOOKUP(C1773,'Current OBD'!$B$6:$AL$2097,33,0)="Yes","9"," ")</f>
        <v>9</v>
      </c>
      <c r="P1773" s="20" t="str">
        <f>IF(VLOOKUP(C1773,'Current OBD'!$B$6:$AL$2097,34,0)="Yes","10"," ")</f>
        <v>10</v>
      </c>
      <c r="Q1773" s="20" t="str">
        <f>IF(VLOOKUP(C1773,'Current OBD'!$B$6:$AL$2097,35,0)="Yes","11"," ")</f>
        <v>11</v>
      </c>
      <c r="R1773" s="20" t="str">
        <f>IF(VLOOKUP(C1773,'Current OBD'!$B$6:$AL$2097,36,0)="Yes","12"," ")</f>
        <v>12</v>
      </c>
      <c r="S1773" s="44">
        <v>129</v>
      </c>
      <c r="T1773" s="44">
        <v>0</v>
      </c>
      <c r="U1773" s="44">
        <v>190</v>
      </c>
      <c r="V1773" s="12">
        <f t="shared" si="166"/>
        <v>0.67894736842105263</v>
      </c>
      <c r="W1773" s="12">
        <f t="shared" si="167"/>
        <v>0</v>
      </c>
      <c r="X1773" s="12">
        <f t="shared" si="165"/>
        <v>0.67894736842105263</v>
      </c>
    </row>
    <row r="1774" spans="1:24">
      <c r="A1774" s="17" t="str">
        <f>VLOOKUP(C1774,'Current OBD'!$B$6:$K$2098,4,0)</f>
        <v>Snohomish</v>
      </c>
      <c r="B1774" s="17" t="str">
        <f>VLOOKUP(C1774,'Current OBD'!$B$6:$K$2098,3,0)</f>
        <v>31-015</v>
      </c>
      <c r="C1774" s="18">
        <v>660613</v>
      </c>
      <c r="D1774" s="8" t="s">
        <v>1296</v>
      </c>
      <c r="E1774" s="20" t="str">
        <f>IF(VLOOKUP(C1774,'Current OBD'!$B$6:$AL$2097,23,0)="Yes","PK"," ")</f>
        <v xml:space="preserve"> </v>
      </c>
      <c r="F1774" s="20" t="str">
        <f>IF(VLOOKUP(C1774,'Current OBD'!$B$6:$AL$2097,24,0)="Yes","K"," ")</f>
        <v>K</v>
      </c>
      <c r="G1774" s="20" t="str">
        <f>IF(VLOOKUP(C1774,'Current OBD'!$B$6:$AL$2097,25,0)="Yes","1"," ")</f>
        <v>1</v>
      </c>
      <c r="H1774" s="20" t="str">
        <f>IF(VLOOKUP(C1774,'Current OBD'!$B$6:$AL$2097,26,0)="Yes","2"," ")</f>
        <v>2</v>
      </c>
      <c r="I1774" s="20" t="str">
        <f>IF(VLOOKUP(C1774,'Current OBD'!$B$6:$AL$2097,27,0)="Yes","3"," ")</f>
        <v>3</v>
      </c>
      <c r="J1774" s="20" t="str">
        <f>IF(VLOOKUP(C1774,'Current OBD'!$B$6:$AL$2097,28,0)="Yes","4"," ")</f>
        <v>4</v>
      </c>
      <c r="K1774" s="20" t="str">
        <f>IF(VLOOKUP(C1774,'Current OBD'!$B$6:$AL$2097,29,0)="Yes","5"," ")</f>
        <v>5</v>
      </c>
      <c r="L1774" s="20" t="str">
        <f>IF(VLOOKUP(C1774,'Current OBD'!$B$6:$AL$2097,30,0)="Yes","6"," ")</f>
        <v>6</v>
      </c>
      <c r="M1774" s="20" t="str">
        <f>IF(VLOOKUP(C1774,'Current OBD'!$B$6:$AL$2097,31,0)="Yes","7"," ")</f>
        <v xml:space="preserve"> </v>
      </c>
      <c r="N1774" s="20" t="str">
        <f>IF(VLOOKUP(C1774,'Current OBD'!$B$6:$AL$2097,32,0)="Yes","8"," ")</f>
        <v xml:space="preserve"> </v>
      </c>
      <c r="O1774" s="20" t="str">
        <f>IF(VLOOKUP(C1774,'Current OBD'!$B$6:$AL$2097,33,0)="Yes","9"," ")</f>
        <v xml:space="preserve"> </v>
      </c>
      <c r="P1774" s="20" t="str">
        <f>IF(VLOOKUP(C1774,'Current OBD'!$B$6:$AL$2097,34,0)="Yes","10"," ")</f>
        <v xml:space="preserve"> </v>
      </c>
      <c r="Q1774" s="20" t="str">
        <f>IF(VLOOKUP(C1774,'Current OBD'!$B$6:$AL$2097,35,0)="Yes","11"," ")</f>
        <v xml:space="preserve"> </v>
      </c>
      <c r="R1774" s="20" t="str">
        <f>IF(VLOOKUP(C1774,'Current OBD'!$B$6:$AL$2097,36,0)="Yes","12"," ")</f>
        <v xml:space="preserve"> </v>
      </c>
      <c r="S1774" s="44">
        <v>55</v>
      </c>
      <c r="T1774" s="44">
        <v>17</v>
      </c>
      <c r="U1774" s="44">
        <v>409</v>
      </c>
      <c r="V1774" s="12">
        <f t="shared" si="166"/>
        <v>0.13447432762836187</v>
      </c>
      <c r="W1774" s="12">
        <f t="shared" si="167"/>
        <v>4.1564792176039117E-2</v>
      </c>
      <c r="X1774" s="12">
        <f t="shared" si="165"/>
        <v>0.17603911980440098</v>
      </c>
    </row>
    <row r="1775" spans="1:24">
      <c r="A1775" s="17" t="str">
        <f>VLOOKUP(C1775,'Current OBD'!$B$6:$K$2098,4,0)</f>
        <v>Snohomish</v>
      </c>
      <c r="B1775" s="17" t="str">
        <f>VLOOKUP(C1775,'Current OBD'!$B$6:$K$2098,3,0)</f>
        <v>31-015</v>
      </c>
      <c r="C1775" s="18">
        <v>660614</v>
      </c>
      <c r="D1775" s="8" t="s">
        <v>1298</v>
      </c>
      <c r="E1775" s="20" t="str">
        <f>IF(VLOOKUP(C1775,'Current OBD'!$B$6:$AL$2097,23,0)="Yes","PK"," ")</f>
        <v xml:space="preserve"> </v>
      </c>
      <c r="F1775" s="20" t="str">
        <f>IF(VLOOKUP(C1775,'Current OBD'!$B$6:$AL$2097,24,0)="Yes","K"," ")</f>
        <v>K</v>
      </c>
      <c r="G1775" s="20" t="str">
        <f>IF(VLOOKUP(C1775,'Current OBD'!$B$6:$AL$2097,25,0)="Yes","1"," ")</f>
        <v>1</v>
      </c>
      <c r="H1775" s="20" t="str">
        <f>IF(VLOOKUP(C1775,'Current OBD'!$B$6:$AL$2097,26,0)="Yes","2"," ")</f>
        <v>2</v>
      </c>
      <c r="I1775" s="20" t="str">
        <f>IF(VLOOKUP(C1775,'Current OBD'!$B$6:$AL$2097,27,0)="Yes","3"," ")</f>
        <v>3</v>
      </c>
      <c r="J1775" s="20" t="str">
        <f>IF(VLOOKUP(C1775,'Current OBD'!$B$6:$AL$2097,28,0)="Yes","4"," ")</f>
        <v>4</v>
      </c>
      <c r="K1775" s="20" t="str">
        <f>IF(VLOOKUP(C1775,'Current OBD'!$B$6:$AL$2097,29,0)="Yes","5"," ")</f>
        <v>5</v>
      </c>
      <c r="L1775" s="20" t="str">
        <f>IF(VLOOKUP(C1775,'Current OBD'!$B$6:$AL$2097,30,0)="Yes","6"," ")</f>
        <v>6</v>
      </c>
      <c r="M1775" s="20" t="str">
        <f>IF(VLOOKUP(C1775,'Current OBD'!$B$6:$AL$2097,31,0)="Yes","7"," ")</f>
        <v xml:space="preserve"> </v>
      </c>
      <c r="N1775" s="20" t="str">
        <f>IF(VLOOKUP(C1775,'Current OBD'!$B$6:$AL$2097,32,0)="Yes","8"," ")</f>
        <v xml:space="preserve"> </v>
      </c>
      <c r="O1775" s="20" t="str">
        <f>IF(VLOOKUP(C1775,'Current OBD'!$B$6:$AL$2097,33,0)="Yes","9"," ")</f>
        <v xml:space="preserve"> </v>
      </c>
      <c r="P1775" s="20" t="str">
        <f>IF(VLOOKUP(C1775,'Current OBD'!$B$6:$AL$2097,34,0)="Yes","10"," ")</f>
        <v xml:space="preserve"> </v>
      </c>
      <c r="Q1775" s="20" t="str">
        <f>IF(VLOOKUP(C1775,'Current OBD'!$B$6:$AL$2097,35,0)="Yes","11"," ")</f>
        <v xml:space="preserve"> </v>
      </c>
      <c r="R1775" s="20" t="str">
        <f>IF(VLOOKUP(C1775,'Current OBD'!$B$6:$AL$2097,36,0)="Yes","12"," ")</f>
        <v xml:space="preserve"> </v>
      </c>
      <c r="S1775" s="44">
        <v>70</v>
      </c>
      <c r="T1775" s="44">
        <v>22</v>
      </c>
      <c r="U1775" s="44">
        <v>490</v>
      </c>
      <c r="V1775" s="12">
        <f t="shared" si="166"/>
        <v>0.14285714285714285</v>
      </c>
      <c r="W1775" s="12">
        <f t="shared" si="167"/>
        <v>4.4897959183673466E-2</v>
      </c>
      <c r="X1775" s="12">
        <f t="shared" si="165"/>
        <v>0.18775510204081633</v>
      </c>
    </row>
    <row r="1776" spans="1:24">
      <c r="A1776" s="17" t="str">
        <f>VLOOKUP(C1776,'Current OBD'!$B$6:$K$2098,4,0)</f>
        <v>Snohomish</v>
      </c>
      <c r="B1776" s="17" t="str">
        <f>VLOOKUP(C1776,'Current OBD'!$B$6:$K$2098,3,0)</f>
        <v>31-015</v>
      </c>
      <c r="C1776" s="18">
        <v>660615</v>
      </c>
      <c r="D1776" s="8" t="s">
        <v>1300</v>
      </c>
      <c r="E1776" s="20" t="str">
        <f>IF(VLOOKUP(C1776,'Current OBD'!$B$6:$AL$2097,23,0)="Yes","PK"," ")</f>
        <v xml:space="preserve"> </v>
      </c>
      <c r="F1776" s="20" t="str">
        <f>IF(VLOOKUP(C1776,'Current OBD'!$B$6:$AL$2097,24,0)="Yes","K"," ")</f>
        <v>K</v>
      </c>
      <c r="G1776" s="20" t="str">
        <f>IF(VLOOKUP(C1776,'Current OBD'!$B$6:$AL$2097,25,0)="Yes","1"," ")</f>
        <v>1</v>
      </c>
      <c r="H1776" s="20" t="str">
        <f>IF(VLOOKUP(C1776,'Current OBD'!$B$6:$AL$2097,26,0)="Yes","2"," ")</f>
        <v>2</v>
      </c>
      <c r="I1776" s="20" t="str">
        <f>IF(VLOOKUP(C1776,'Current OBD'!$B$6:$AL$2097,27,0)="Yes","3"," ")</f>
        <v>3</v>
      </c>
      <c r="J1776" s="20" t="str">
        <f>IF(VLOOKUP(C1776,'Current OBD'!$B$6:$AL$2097,28,0)="Yes","4"," ")</f>
        <v>4</v>
      </c>
      <c r="K1776" s="20" t="str">
        <f>IF(VLOOKUP(C1776,'Current OBD'!$B$6:$AL$2097,29,0)="Yes","5"," ")</f>
        <v>5</v>
      </c>
      <c r="L1776" s="20" t="str">
        <f>IF(VLOOKUP(C1776,'Current OBD'!$B$6:$AL$2097,30,0)="Yes","6"," ")</f>
        <v>6</v>
      </c>
      <c r="M1776" s="20" t="str">
        <f>IF(VLOOKUP(C1776,'Current OBD'!$B$6:$AL$2097,31,0)="Yes","7"," ")</f>
        <v xml:space="preserve"> </v>
      </c>
      <c r="N1776" s="20" t="str">
        <f>IF(VLOOKUP(C1776,'Current OBD'!$B$6:$AL$2097,32,0)="Yes","8"," ")</f>
        <v xml:space="preserve"> </v>
      </c>
      <c r="O1776" s="20" t="str">
        <f>IF(VLOOKUP(C1776,'Current OBD'!$B$6:$AL$2097,33,0)="Yes","9"," ")</f>
        <v xml:space="preserve"> </v>
      </c>
      <c r="P1776" s="20" t="str">
        <f>IF(VLOOKUP(C1776,'Current OBD'!$B$6:$AL$2097,34,0)="Yes","10"," ")</f>
        <v xml:space="preserve"> </v>
      </c>
      <c r="Q1776" s="20" t="str">
        <f>IF(VLOOKUP(C1776,'Current OBD'!$B$6:$AL$2097,35,0)="Yes","11"," ")</f>
        <v xml:space="preserve"> </v>
      </c>
      <c r="R1776" s="20" t="str">
        <f>IF(VLOOKUP(C1776,'Current OBD'!$B$6:$AL$2097,36,0)="Yes","12"," ")</f>
        <v xml:space="preserve"> </v>
      </c>
      <c r="S1776" s="44">
        <v>309</v>
      </c>
      <c r="T1776" s="44">
        <v>62</v>
      </c>
      <c r="U1776" s="44">
        <v>640</v>
      </c>
      <c r="V1776" s="12">
        <f t="shared" si="166"/>
        <v>0.48281249999999998</v>
      </c>
      <c r="W1776" s="12">
        <f t="shared" si="167"/>
        <v>9.6875000000000003E-2</v>
      </c>
      <c r="X1776" s="12">
        <f t="shared" si="165"/>
        <v>0.57968750000000002</v>
      </c>
    </row>
    <row r="1777" spans="1:24">
      <c r="A1777" s="17" t="str">
        <f>VLOOKUP(C1777,'Current OBD'!$B$6:$K$2098,4,0)</f>
        <v>Snohomish</v>
      </c>
      <c r="B1777" s="17" t="str">
        <f>VLOOKUP(C1777,'Current OBD'!$B$6:$K$2098,3,0)</f>
        <v>31-015</v>
      </c>
      <c r="C1777" s="18">
        <v>660616</v>
      </c>
      <c r="D1777" s="8" t="s">
        <v>1302</v>
      </c>
      <c r="E1777" s="20" t="str">
        <f>IF(VLOOKUP(C1777,'Current OBD'!$B$6:$AL$2097,23,0)="Yes","PK"," ")</f>
        <v xml:space="preserve"> </v>
      </c>
      <c r="F1777" s="20" t="str">
        <f>IF(VLOOKUP(C1777,'Current OBD'!$B$6:$AL$2097,24,0)="Yes","K"," ")</f>
        <v>K</v>
      </c>
      <c r="G1777" s="20" t="str">
        <f>IF(VLOOKUP(C1777,'Current OBD'!$B$6:$AL$2097,25,0)="Yes","1"," ")</f>
        <v>1</v>
      </c>
      <c r="H1777" s="20" t="str">
        <f>IF(VLOOKUP(C1777,'Current OBD'!$B$6:$AL$2097,26,0)="Yes","2"," ")</f>
        <v>2</v>
      </c>
      <c r="I1777" s="20" t="str">
        <f>IF(VLOOKUP(C1777,'Current OBD'!$B$6:$AL$2097,27,0)="Yes","3"," ")</f>
        <v>3</v>
      </c>
      <c r="J1777" s="20" t="str">
        <f>IF(VLOOKUP(C1777,'Current OBD'!$B$6:$AL$2097,28,0)="Yes","4"," ")</f>
        <v>4</v>
      </c>
      <c r="K1777" s="20" t="str">
        <f>IF(VLOOKUP(C1777,'Current OBD'!$B$6:$AL$2097,29,0)="Yes","5"," ")</f>
        <v>5</v>
      </c>
      <c r="L1777" s="20" t="str">
        <f>IF(VLOOKUP(C1777,'Current OBD'!$B$6:$AL$2097,30,0)="Yes","6"," ")</f>
        <v>6</v>
      </c>
      <c r="M1777" s="20" t="str">
        <f>IF(VLOOKUP(C1777,'Current OBD'!$B$6:$AL$2097,31,0)="Yes","7"," ")</f>
        <v xml:space="preserve"> </v>
      </c>
      <c r="N1777" s="20" t="str">
        <f>IF(VLOOKUP(C1777,'Current OBD'!$B$6:$AL$2097,32,0)="Yes","8"," ")</f>
        <v xml:space="preserve"> </v>
      </c>
      <c r="O1777" s="20" t="str">
        <f>IF(VLOOKUP(C1777,'Current OBD'!$B$6:$AL$2097,33,0)="Yes","9"," ")</f>
        <v xml:space="preserve"> </v>
      </c>
      <c r="P1777" s="20" t="str">
        <f>IF(VLOOKUP(C1777,'Current OBD'!$B$6:$AL$2097,34,0)="Yes","10"," ")</f>
        <v xml:space="preserve"> </v>
      </c>
      <c r="Q1777" s="20" t="str">
        <f>IF(VLOOKUP(C1777,'Current OBD'!$B$6:$AL$2097,35,0)="Yes","11"," ")</f>
        <v xml:space="preserve"> </v>
      </c>
      <c r="R1777" s="20" t="str">
        <f>IF(VLOOKUP(C1777,'Current OBD'!$B$6:$AL$2097,36,0)="Yes","12"," ")</f>
        <v xml:space="preserve"> </v>
      </c>
      <c r="S1777" s="44">
        <v>92</v>
      </c>
      <c r="T1777" s="44">
        <v>37</v>
      </c>
      <c r="U1777" s="44">
        <v>722</v>
      </c>
      <c r="V1777" s="12">
        <f t="shared" si="166"/>
        <v>0.12742382271468145</v>
      </c>
      <c r="W1777" s="12">
        <f t="shared" si="167"/>
        <v>5.1246537396121887E-2</v>
      </c>
      <c r="X1777" s="12">
        <f t="shared" si="165"/>
        <v>0.17867036011080331</v>
      </c>
    </row>
    <row r="1778" spans="1:24">
      <c r="A1778" s="17" t="str">
        <f>VLOOKUP(C1778,'Current OBD'!$B$6:$K$2098,4,0)</f>
        <v>Snohomish</v>
      </c>
      <c r="B1778" s="17" t="str">
        <f>VLOOKUP(C1778,'Current OBD'!$B$6:$K$2098,3,0)</f>
        <v>31-015</v>
      </c>
      <c r="C1778" s="18">
        <v>660617</v>
      </c>
      <c r="D1778" s="8" t="s">
        <v>1304</v>
      </c>
      <c r="E1778" s="20" t="str">
        <f>IF(VLOOKUP(C1778,'Current OBD'!$B$6:$AL$2097,23,0)="Yes","PK"," ")</f>
        <v xml:space="preserve"> </v>
      </c>
      <c r="F1778" s="20" t="str">
        <f>IF(VLOOKUP(C1778,'Current OBD'!$B$6:$AL$2097,24,0)="Yes","K"," ")</f>
        <v>K</v>
      </c>
      <c r="G1778" s="20" t="str">
        <f>IF(VLOOKUP(C1778,'Current OBD'!$B$6:$AL$2097,25,0)="Yes","1"," ")</f>
        <v>1</v>
      </c>
      <c r="H1778" s="20" t="str">
        <f>IF(VLOOKUP(C1778,'Current OBD'!$B$6:$AL$2097,26,0)="Yes","2"," ")</f>
        <v>2</v>
      </c>
      <c r="I1778" s="20" t="str">
        <f>IF(VLOOKUP(C1778,'Current OBD'!$B$6:$AL$2097,27,0)="Yes","3"," ")</f>
        <v>3</v>
      </c>
      <c r="J1778" s="20" t="str">
        <f>IF(VLOOKUP(C1778,'Current OBD'!$B$6:$AL$2097,28,0)="Yes","4"," ")</f>
        <v>4</v>
      </c>
      <c r="K1778" s="20" t="str">
        <f>IF(VLOOKUP(C1778,'Current OBD'!$B$6:$AL$2097,29,0)="Yes","5"," ")</f>
        <v>5</v>
      </c>
      <c r="L1778" s="20" t="str">
        <f>IF(VLOOKUP(C1778,'Current OBD'!$B$6:$AL$2097,30,0)="Yes","6"," ")</f>
        <v>6</v>
      </c>
      <c r="M1778" s="20" t="str">
        <f>IF(VLOOKUP(C1778,'Current OBD'!$B$6:$AL$2097,31,0)="Yes","7"," ")</f>
        <v xml:space="preserve"> </v>
      </c>
      <c r="N1778" s="20" t="str">
        <f>IF(VLOOKUP(C1778,'Current OBD'!$B$6:$AL$2097,32,0)="Yes","8"," ")</f>
        <v xml:space="preserve"> </v>
      </c>
      <c r="O1778" s="20" t="str">
        <f>IF(VLOOKUP(C1778,'Current OBD'!$B$6:$AL$2097,33,0)="Yes","9"," ")</f>
        <v xml:space="preserve"> </v>
      </c>
      <c r="P1778" s="20" t="str">
        <f>IF(VLOOKUP(C1778,'Current OBD'!$B$6:$AL$2097,34,0)="Yes","10"," ")</f>
        <v xml:space="preserve"> </v>
      </c>
      <c r="Q1778" s="20" t="str">
        <f>IF(VLOOKUP(C1778,'Current OBD'!$B$6:$AL$2097,35,0)="Yes","11"," ")</f>
        <v xml:space="preserve"> </v>
      </c>
      <c r="R1778" s="20" t="str">
        <f>IF(VLOOKUP(C1778,'Current OBD'!$B$6:$AL$2097,36,0)="Yes","12"," ")</f>
        <v xml:space="preserve"> </v>
      </c>
      <c r="S1778" s="44">
        <v>121</v>
      </c>
      <c r="T1778" s="44">
        <v>50</v>
      </c>
      <c r="U1778" s="44">
        <v>493</v>
      </c>
      <c r="V1778" s="12">
        <f t="shared" si="166"/>
        <v>0.24543610547667344</v>
      </c>
      <c r="W1778" s="12">
        <f t="shared" si="167"/>
        <v>0.10141987829614604</v>
      </c>
      <c r="X1778" s="12">
        <f t="shared" si="165"/>
        <v>0.34685598377281945</v>
      </c>
    </row>
    <row r="1779" spans="1:24">
      <c r="A1779" s="26" t="s">
        <v>114</v>
      </c>
      <c r="B1779" s="26" t="s">
        <v>113</v>
      </c>
      <c r="C1779" s="10">
        <v>159297</v>
      </c>
      <c r="D1779" s="13" t="s">
        <v>112</v>
      </c>
      <c r="E1779" s="19"/>
      <c r="F1779" s="19"/>
      <c r="G1779" s="19"/>
      <c r="H1779" s="19"/>
      <c r="I1779" s="19"/>
      <c r="J1779" s="19"/>
      <c r="K1779" s="19"/>
      <c r="L1779" s="19"/>
      <c r="M1779" s="19"/>
      <c r="N1779" s="19"/>
      <c r="O1779" s="19"/>
      <c r="P1779" s="19"/>
      <c r="Q1779" s="19"/>
      <c r="R1779" s="19"/>
      <c r="S1779" s="43">
        <v>1728</v>
      </c>
      <c r="T1779" s="43">
        <v>319</v>
      </c>
      <c r="U1779" s="43">
        <v>5717</v>
      </c>
      <c r="V1779" s="14"/>
      <c r="W1779" s="14"/>
      <c r="X1779" s="14">
        <f t="shared" si="165"/>
        <v>0.35805492391114219</v>
      </c>
    </row>
    <row r="1780" spans="1:24">
      <c r="A1780" s="17" t="str">
        <f>VLOOKUP(C1780,'Current OBD'!$B$6:$K$2098,4,0)</f>
        <v>Snohomish</v>
      </c>
      <c r="B1780" s="17" t="str">
        <f>VLOOKUP(C1780,'Current OBD'!$B$6:$K$2098,3,0)</f>
        <v>31-016</v>
      </c>
      <c r="C1780" s="18">
        <v>660576</v>
      </c>
      <c r="D1780" s="8" t="s">
        <v>115</v>
      </c>
      <c r="E1780" s="20" t="str">
        <f>IF(VLOOKUP(C1780,'Current OBD'!$B$6:$AL$2097,23,0)="Yes","PK"," ")</f>
        <v xml:space="preserve"> </v>
      </c>
      <c r="F1780" s="20" t="str">
        <f>IF(VLOOKUP(C1780,'Current OBD'!$B$6:$AL$2097,24,0)="Yes","K"," ")</f>
        <v xml:space="preserve"> </v>
      </c>
      <c r="G1780" s="20" t="str">
        <f>IF(VLOOKUP(C1780,'Current OBD'!$B$6:$AL$2097,25,0)="Yes","1"," ")</f>
        <v xml:space="preserve"> </v>
      </c>
      <c r="H1780" s="20" t="str">
        <f>IF(VLOOKUP(C1780,'Current OBD'!$B$6:$AL$2097,26,0)="Yes","2"," ")</f>
        <v xml:space="preserve"> </v>
      </c>
      <c r="I1780" s="20" t="str">
        <f>IF(VLOOKUP(C1780,'Current OBD'!$B$6:$AL$2097,27,0)="Yes","3"," ")</f>
        <v xml:space="preserve"> </v>
      </c>
      <c r="J1780" s="20" t="str">
        <f>IF(VLOOKUP(C1780,'Current OBD'!$B$6:$AL$2097,28,0)="Yes","4"," ")</f>
        <v xml:space="preserve"> </v>
      </c>
      <c r="K1780" s="20" t="str">
        <f>IF(VLOOKUP(C1780,'Current OBD'!$B$6:$AL$2097,29,0)="Yes","5"," ")</f>
        <v xml:space="preserve"> </v>
      </c>
      <c r="L1780" s="20" t="str">
        <f>IF(VLOOKUP(C1780,'Current OBD'!$B$6:$AL$2097,30,0)="Yes","6"," ")</f>
        <v xml:space="preserve"> </v>
      </c>
      <c r="M1780" s="20" t="str">
        <f>IF(VLOOKUP(C1780,'Current OBD'!$B$6:$AL$2097,31,0)="Yes","7"," ")</f>
        <v xml:space="preserve"> </v>
      </c>
      <c r="N1780" s="20" t="str">
        <f>IF(VLOOKUP(C1780,'Current OBD'!$B$6:$AL$2097,32,0)="Yes","8"," ")</f>
        <v xml:space="preserve"> </v>
      </c>
      <c r="O1780" s="20" t="str">
        <f>IF(VLOOKUP(C1780,'Current OBD'!$B$6:$AL$2097,33,0)="Yes","9"," ")</f>
        <v>9</v>
      </c>
      <c r="P1780" s="20" t="str">
        <f>IF(VLOOKUP(C1780,'Current OBD'!$B$6:$AL$2097,34,0)="Yes","10"," ")</f>
        <v>10</v>
      </c>
      <c r="Q1780" s="20" t="str">
        <f>IF(VLOOKUP(C1780,'Current OBD'!$B$6:$AL$2097,35,0)="Yes","11"," ")</f>
        <v>11</v>
      </c>
      <c r="R1780" s="20" t="str">
        <f>IF(VLOOKUP(C1780,'Current OBD'!$B$6:$AL$2097,36,0)="Yes","12"," ")</f>
        <v>12</v>
      </c>
      <c r="S1780" s="42">
        <v>391</v>
      </c>
      <c r="T1780" s="42">
        <v>107</v>
      </c>
      <c r="U1780" s="42">
        <v>1674</v>
      </c>
      <c r="V1780" s="12">
        <f t="shared" ref="V1780:V1789" si="168">S1780/U1780</f>
        <v>0.23357228195937874</v>
      </c>
      <c r="W1780" s="12">
        <f t="shared" ref="W1780:W1789" si="169">T1780/U1780</f>
        <v>6.3918757467144566E-2</v>
      </c>
      <c r="X1780" s="12">
        <f t="shared" si="165"/>
        <v>0.29749103942652327</v>
      </c>
    </row>
    <row r="1781" spans="1:24">
      <c r="A1781" s="17" t="str">
        <f>VLOOKUP(C1781,'Current OBD'!$B$6:$K$2098,4,0)</f>
        <v>Snohomish</v>
      </c>
      <c r="B1781" s="17" t="str">
        <f>VLOOKUP(C1781,'Current OBD'!$B$6:$K$2098,3,0)</f>
        <v>31-016</v>
      </c>
      <c r="C1781" s="18">
        <v>660581</v>
      </c>
      <c r="D1781" s="8" t="s">
        <v>119</v>
      </c>
      <c r="E1781" s="20" t="str">
        <f>IF(VLOOKUP(C1781,'Current OBD'!$B$6:$AL$2097,23,0)="Yes","PK"," ")</f>
        <v xml:space="preserve"> </v>
      </c>
      <c r="F1781" s="20" t="str">
        <f>IF(VLOOKUP(C1781,'Current OBD'!$B$6:$AL$2097,24,0)="Yes","K"," ")</f>
        <v>K</v>
      </c>
      <c r="G1781" s="20" t="str">
        <f>IF(VLOOKUP(C1781,'Current OBD'!$B$6:$AL$2097,25,0)="Yes","1"," ")</f>
        <v>1</v>
      </c>
      <c r="H1781" s="20" t="str">
        <f>IF(VLOOKUP(C1781,'Current OBD'!$B$6:$AL$2097,26,0)="Yes","2"," ")</f>
        <v>2</v>
      </c>
      <c r="I1781" s="20" t="str">
        <f>IF(VLOOKUP(C1781,'Current OBD'!$B$6:$AL$2097,27,0)="Yes","3"," ")</f>
        <v>3</v>
      </c>
      <c r="J1781" s="20" t="str">
        <f>IF(VLOOKUP(C1781,'Current OBD'!$B$6:$AL$2097,28,0)="Yes","4"," ")</f>
        <v>4</v>
      </c>
      <c r="K1781" s="20" t="str">
        <f>IF(VLOOKUP(C1781,'Current OBD'!$B$6:$AL$2097,29,0)="Yes","5"," ")</f>
        <v>5</v>
      </c>
      <c r="L1781" s="20" t="str">
        <f>IF(VLOOKUP(C1781,'Current OBD'!$B$6:$AL$2097,30,0)="Yes","6"," ")</f>
        <v xml:space="preserve"> </v>
      </c>
      <c r="M1781" s="20" t="str">
        <f>IF(VLOOKUP(C1781,'Current OBD'!$B$6:$AL$2097,31,0)="Yes","7"," ")</f>
        <v xml:space="preserve"> </v>
      </c>
      <c r="N1781" s="20" t="str">
        <f>IF(VLOOKUP(C1781,'Current OBD'!$B$6:$AL$2097,32,0)="Yes","8"," ")</f>
        <v xml:space="preserve"> </v>
      </c>
      <c r="O1781" s="20" t="str">
        <f>IF(VLOOKUP(C1781,'Current OBD'!$B$6:$AL$2097,33,0)="Yes","9"," ")</f>
        <v xml:space="preserve"> </v>
      </c>
      <c r="P1781" s="20" t="str">
        <f>IF(VLOOKUP(C1781,'Current OBD'!$B$6:$AL$2097,34,0)="Yes","10"," ")</f>
        <v xml:space="preserve"> </v>
      </c>
      <c r="Q1781" s="20" t="str">
        <f>IF(VLOOKUP(C1781,'Current OBD'!$B$6:$AL$2097,35,0)="Yes","11"," ")</f>
        <v xml:space="preserve"> </v>
      </c>
      <c r="R1781" s="20" t="str">
        <f>IF(VLOOKUP(C1781,'Current OBD'!$B$6:$AL$2097,36,0)="Yes","12"," ")</f>
        <v xml:space="preserve"> </v>
      </c>
      <c r="S1781" s="42">
        <v>217</v>
      </c>
      <c r="T1781" s="42">
        <v>35</v>
      </c>
      <c r="U1781" s="42">
        <v>680</v>
      </c>
      <c r="V1781" s="12">
        <f t="shared" si="168"/>
        <v>0.31911764705882351</v>
      </c>
      <c r="W1781" s="12">
        <f t="shared" si="169"/>
        <v>5.1470588235294115E-2</v>
      </c>
      <c r="X1781" s="12">
        <f t="shared" si="165"/>
        <v>0.37058823529411766</v>
      </c>
    </row>
    <row r="1782" spans="1:24">
      <c r="A1782" s="17" t="str">
        <f>VLOOKUP(C1782,'Current OBD'!$B$6:$K$2098,4,0)</f>
        <v>Snohomish</v>
      </c>
      <c r="B1782" s="17" t="str">
        <f>VLOOKUP(C1782,'Current OBD'!$B$6:$K$2098,3,0)</f>
        <v>31-016</v>
      </c>
      <c r="C1782" s="18">
        <v>663603</v>
      </c>
      <c r="D1782" s="8" t="s">
        <v>121</v>
      </c>
      <c r="E1782" s="20" t="str">
        <f>IF(VLOOKUP(C1782,'Current OBD'!$B$6:$AL$2097,23,0)="Yes","PK"," ")</f>
        <v xml:space="preserve"> </v>
      </c>
      <c r="F1782" s="20" t="str">
        <f>IF(VLOOKUP(C1782,'Current OBD'!$B$6:$AL$2097,24,0)="Yes","K"," ")</f>
        <v xml:space="preserve"> </v>
      </c>
      <c r="G1782" s="20" t="str">
        <f>IF(VLOOKUP(C1782,'Current OBD'!$B$6:$AL$2097,25,0)="Yes","1"," ")</f>
        <v xml:space="preserve"> </v>
      </c>
      <c r="H1782" s="20" t="str">
        <f>IF(VLOOKUP(C1782,'Current OBD'!$B$6:$AL$2097,26,0)="Yes","2"," ")</f>
        <v xml:space="preserve"> </v>
      </c>
      <c r="I1782" s="20" t="str">
        <f>IF(VLOOKUP(C1782,'Current OBD'!$B$6:$AL$2097,27,0)="Yes","3"," ")</f>
        <v xml:space="preserve"> </v>
      </c>
      <c r="J1782" s="20" t="str">
        <f>IF(VLOOKUP(C1782,'Current OBD'!$B$6:$AL$2097,28,0)="Yes","4"," ")</f>
        <v xml:space="preserve"> </v>
      </c>
      <c r="K1782" s="20" t="str">
        <f>IF(VLOOKUP(C1782,'Current OBD'!$B$6:$AL$2097,29,0)="Yes","5"," ")</f>
        <v xml:space="preserve"> </v>
      </c>
      <c r="L1782" s="20" t="str">
        <f>IF(VLOOKUP(C1782,'Current OBD'!$B$6:$AL$2097,30,0)="Yes","6"," ")</f>
        <v>6</v>
      </c>
      <c r="M1782" s="20" t="str">
        <f>IF(VLOOKUP(C1782,'Current OBD'!$B$6:$AL$2097,31,0)="Yes","7"," ")</f>
        <v>7</v>
      </c>
      <c r="N1782" s="20" t="str">
        <f>IF(VLOOKUP(C1782,'Current OBD'!$B$6:$AL$2097,32,0)="Yes","8"," ")</f>
        <v>8</v>
      </c>
      <c r="O1782" s="20" t="str">
        <f>IF(VLOOKUP(C1782,'Current OBD'!$B$6:$AL$2097,33,0)="Yes","9"," ")</f>
        <v xml:space="preserve"> </v>
      </c>
      <c r="P1782" s="20" t="str">
        <f>IF(VLOOKUP(C1782,'Current OBD'!$B$6:$AL$2097,34,0)="Yes","10"," ")</f>
        <v xml:space="preserve"> </v>
      </c>
      <c r="Q1782" s="20" t="str">
        <f>IF(VLOOKUP(C1782,'Current OBD'!$B$6:$AL$2097,35,0)="Yes","11"," ")</f>
        <v xml:space="preserve"> </v>
      </c>
      <c r="R1782" s="20" t="str">
        <f>IF(VLOOKUP(C1782,'Current OBD'!$B$6:$AL$2097,36,0)="Yes","12"," ")</f>
        <v xml:space="preserve"> </v>
      </c>
      <c r="S1782" s="42">
        <v>142</v>
      </c>
      <c r="T1782" s="42">
        <v>32</v>
      </c>
      <c r="U1782" s="42">
        <v>584</v>
      </c>
      <c r="V1782" s="12">
        <f t="shared" si="168"/>
        <v>0.24315068493150685</v>
      </c>
      <c r="W1782" s="12">
        <f t="shared" si="169"/>
        <v>5.4794520547945202E-2</v>
      </c>
      <c r="X1782" s="12">
        <f t="shared" si="165"/>
        <v>0.29794520547945208</v>
      </c>
    </row>
    <row r="1783" spans="1:24">
      <c r="A1783" s="17" t="str">
        <f>VLOOKUP(C1783,'Current OBD'!$B$6:$K$2098,4,0)</f>
        <v>Snohomish</v>
      </c>
      <c r="B1783" s="17" t="str">
        <f>VLOOKUP(C1783,'Current OBD'!$B$6:$K$2098,3,0)</f>
        <v>31-016</v>
      </c>
      <c r="C1783" s="18">
        <v>660582</v>
      </c>
      <c r="D1783" s="8" t="s">
        <v>123</v>
      </c>
      <c r="E1783" s="20" t="str">
        <f>IF(VLOOKUP(C1783,'Current OBD'!$B$6:$AL$2097,23,0)="Yes","PK"," ")</f>
        <v xml:space="preserve"> </v>
      </c>
      <c r="F1783" s="20" t="str">
        <f>IF(VLOOKUP(C1783,'Current OBD'!$B$6:$AL$2097,24,0)="Yes","K"," ")</f>
        <v>K</v>
      </c>
      <c r="G1783" s="20" t="str">
        <f>IF(VLOOKUP(C1783,'Current OBD'!$B$6:$AL$2097,25,0)="Yes","1"," ")</f>
        <v>1</v>
      </c>
      <c r="H1783" s="20" t="str">
        <f>IF(VLOOKUP(C1783,'Current OBD'!$B$6:$AL$2097,26,0)="Yes","2"," ")</f>
        <v>2</v>
      </c>
      <c r="I1783" s="20" t="str">
        <f>IF(VLOOKUP(C1783,'Current OBD'!$B$6:$AL$2097,27,0)="Yes","3"," ")</f>
        <v>3</v>
      </c>
      <c r="J1783" s="20" t="str">
        <f>IF(VLOOKUP(C1783,'Current OBD'!$B$6:$AL$2097,28,0)="Yes","4"," ")</f>
        <v>4</v>
      </c>
      <c r="K1783" s="20" t="str">
        <f>IF(VLOOKUP(C1783,'Current OBD'!$B$6:$AL$2097,29,0)="Yes","5"," ")</f>
        <v>5</v>
      </c>
      <c r="L1783" s="20" t="str">
        <f>IF(VLOOKUP(C1783,'Current OBD'!$B$6:$AL$2097,30,0)="Yes","6"," ")</f>
        <v xml:space="preserve"> </v>
      </c>
      <c r="M1783" s="20" t="str">
        <f>IF(VLOOKUP(C1783,'Current OBD'!$B$6:$AL$2097,31,0)="Yes","7"," ")</f>
        <v xml:space="preserve"> </v>
      </c>
      <c r="N1783" s="20" t="str">
        <f>IF(VLOOKUP(C1783,'Current OBD'!$B$6:$AL$2097,32,0)="Yes","8"," ")</f>
        <v xml:space="preserve"> </v>
      </c>
      <c r="O1783" s="20" t="str">
        <f>IF(VLOOKUP(C1783,'Current OBD'!$B$6:$AL$2097,33,0)="Yes","9"," ")</f>
        <v xml:space="preserve"> </v>
      </c>
      <c r="P1783" s="20" t="str">
        <f>IF(VLOOKUP(C1783,'Current OBD'!$B$6:$AL$2097,34,0)="Yes","10"," ")</f>
        <v xml:space="preserve"> </v>
      </c>
      <c r="Q1783" s="20" t="str">
        <f>IF(VLOOKUP(C1783,'Current OBD'!$B$6:$AL$2097,35,0)="Yes","11"," ")</f>
        <v xml:space="preserve"> </v>
      </c>
      <c r="R1783" s="20" t="str">
        <f>IF(VLOOKUP(C1783,'Current OBD'!$B$6:$AL$2097,36,0)="Yes","12"," ")</f>
        <v xml:space="preserve"> </v>
      </c>
      <c r="S1783" s="42">
        <v>234</v>
      </c>
      <c r="T1783" s="42">
        <v>34</v>
      </c>
      <c r="U1783" s="42">
        <v>680</v>
      </c>
      <c r="V1783" s="12">
        <f t="shared" si="168"/>
        <v>0.34411764705882353</v>
      </c>
      <c r="W1783" s="12">
        <f t="shared" si="169"/>
        <v>0.05</v>
      </c>
      <c r="X1783" s="12">
        <f t="shared" si="165"/>
        <v>0.39411764705882352</v>
      </c>
    </row>
    <row r="1784" spans="1:24">
      <c r="A1784" s="17" t="str">
        <f>VLOOKUP(C1784,'Current OBD'!$B$6:$K$2098,4,0)</f>
        <v>Snohomish</v>
      </c>
      <c r="B1784" s="17" t="str">
        <f>VLOOKUP(C1784,'Current OBD'!$B$6:$K$2098,3,0)</f>
        <v>31-016</v>
      </c>
      <c r="C1784" s="18">
        <v>665109</v>
      </c>
      <c r="D1784" s="8" t="s">
        <v>125</v>
      </c>
      <c r="E1784" s="20" t="str">
        <f>IF(VLOOKUP(C1784,'Current OBD'!$B$6:$AL$2097,23,0)="Yes","PK"," ")</f>
        <v xml:space="preserve"> </v>
      </c>
      <c r="F1784" s="20" t="str">
        <f>IF(VLOOKUP(C1784,'Current OBD'!$B$6:$AL$2097,24,0)="Yes","K"," ")</f>
        <v xml:space="preserve"> </v>
      </c>
      <c r="G1784" s="20" t="str">
        <f>IF(VLOOKUP(C1784,'Current OBD'!$B$6:$AL$2097,25,0)="Yes","1"," ")</f>
        <v xml:space="preserve"> </v>
      </c>
      <c r="H1784" s="20" t="str">
        <f>IF(VLOOKUP(C1784,'Current OBD'!$B$6:$AL$2097,26,0)="Yes","2"," ")</f>
        <v>2</v>
      </c>
      <c r="I1784" s="20" t="str">
        <f>IF(VLOOKUP(C1784,'Current OBD'!$B$6:$AL$2097,27,0)="Yes","3"," ")</f>
        <v>3</v>
      </c>
      <c r="J1784" s="20" t="str">
        <f>IF(VLOOKUP(C1784,'Current OBD'!$B$6:$AL$2097,28,0)="Yes","4"," ")</f>
        <v>4</v>
      </c>
      <c r="K1784" s="20" t="str">
        <f>IF(VLOOKUP(C1784,'Current OBD'!$B$6:$AL$2097,29,0)="Yes","5"," ")</f>
        <v>5</v>
      </c>
      <c r="L1784" s="20" t="str">
        <f>IF(VLOOKUP(C1784,'Current OBD'!$B$6:$AL$2097,30,0)="Yes","6"," ")</f>
        <v>6</v>
      </c>
      <c r="M1784" s="20" t="str">
        <f>IF(VLOOKUP(C1784,'Current OBD'!$B$6:$AL$2097,31,0)="Yes","7"," ")</f>
        <v>7</v>
      </c>
      <c r="N1784" s="20" t="str">
        <f>IF(VLOOKUP(C1784,'Current OBD'!$B$6:$AL$2097,32,0)="Yes","8"," ")</f>
        <v>8</v>
      </c>
      <c r="O1784" s="20" t="str">
        <f>IF(VLOOKUP(C1784,'Current OBD'!$B$6:$AL$2097,33,0)="Yes","9"," ")</f>
        <v>9</v>
      </c>
      <c r="P1784" s="20" t="str">
        <f>IF(VLOOKUP(C1784,'Current OBD'!$B$6:$AL$2097,34,0)="Yes","10"," ")</f>
        <v>10</v>
      </c>
      <c r="Q1784" s="20" t="str">
        <f>IF(VLOOKUP(C1784,'Current OBD'!$B$6:$AL$2097,35,0)="Yes","11"," ")</f>
        <v>11</v>
      </c>
      <c r="R1784" s="20" t="str">
        <f>IF(VLOOKUP(C1784,'Current OBD'!$B$6:$AL$2097,36,0)="Yes","12"," ")</f>
        <v>12</v>
      </c>
      <c r="S1784" s="42">
        <v>39</v>
      </c>
      <c r="T1784" s="42">
        <v>0</v>
      </c>
      <c r="U1784" s="42">
        <v>44</v>
      </c>
      <c r="V1784" s="12">
        <f t="shared" si="168"/>
        <v>0.88636363636363635</v>
      </c>
      <c r="W1784" s="12">
        <f t="shared" si="169"/>
        <v>0</v>
      </c>
      <c r="X1784" s="12">
        <f t="shared" si="165"/>
        <v>0.88636363636363635</v>
      </c>
    </row>
    <row r="1785" spans="1:24">
      <c r="A1785" s="17" t="str">
        <f>VLOOKUP(C1785,'Current OBD'!$B$6:$K$2098,4,0)</f>
        <v>Snohomish</v>
      </c>
      <c r="B1785" s="17" t="str">
        <f>VLOOKUP(C1785,'Current OBD'!$B$6:$K$2098,3,0)</f>
        <v>31-016</v>
      </c>
      <c r="C1785" s="18">
        <v>662479</v>
      </c>
      <c r="D1785" s="8" t="s">
        <v>127</v>
      </c>
      <c r="E1785" s="20" t="str">
        <f>IF(VLOOKUP(C1785,'Current OBD'!$B$6:$AL$2097,23,0)="Yes","PK"," ")</f>
        <v xml:space="preserve"> </v>
      </c>
      <c r="F1785" s="20" t="str">
        <f>IF(VLOOKUP(C1785,'Current OBD'!$B$6:$AL$2097,24,0)="Yes","K"," ")</f>
        <v>K</v>
      </c>
      <c r="G1785" s="20" t="str">
        <f>IF(VLOOKUP(C1785,'Current OBD'!$B$6:$AL$2097,25,0)="Yes","1"," ")</f>
        <v>1</v>
      </c>
      <c r="H1785" s="20" t="str">
        <f>IF(VLOOKUP(C1785,'Current OBD'!$B$6:$AL$2097,26,0)="Yes","2"," ")</f>
        <v>2</v>
      </c>
      <c r="I1785" s="20" t="str">
        <f>IF(VLOOKUP(C1785,'Current OBD'!$B$6:$AL$2097,27,0)="Yes","3"," ")</f>
        <v>3</v>
      </c>
      <c r="J1785" s="20" t="str">
        <f>IF(VLOOKUP(C1785,'Current OBD'!$B$6:$AL$2097,28,0)="Yes","4"," ")</f>
        <v>4</v>
      </c>
      <c r="K1785" s="20" t="str">
        <f>IF(VLOOKUP(C1785,'Current OBD'!$B$6:$AL$2097,29,0)="Yes","5"," ")</f>
        <v>5</v>
      </c>
      <c r="L1785" s="20" t="str">
        <f>IF(VLOOKUP(C1785,'Current OBD'!$B$6:$AL$2097,30,0)="Yes","6"," ")</f>
        <v xml:space="preserve"> </v>
      </c>
      <c r="M1785" s="20" t="str">
        <f>IF(VLOOKUP(C1785,'Current OBD'!$B$6:$AL$2097,31,0)="Yes","7"," ")</f>
        <v xml:space="preserve"> </v>
      </c>
      <c r="N1785" s="20" t="str">
        <f>IF(VLOOKUP(C1785,'Current OBD'!$B$6:$AL$2097,32,0)="Yes","8"," ")</f>
        <v xml:space="preserve"> </v>
      </c>
      <c r="O1785" s="20" t="str">
        <f>IF(VLOOKUP(C1785,'Current OBD'!$B$6:$AL$2097,33,0)="Yes","9"," ")</f>
        <v xml:space="preserve"> </v>
      </c>
      <c r="P1785" s="20" t="str">
        <f>IF(VLOOKUP(C1785,'Current OBD'!$B$6:$AL$2097,34,0)="Yes","10"," ")</f>
        <v xml:space="preserve"> </v>
      </c>
      <c r="Q1785" s="20" t="str">
        <f>IF(VLOOKUP(C1785,'Current OBD'!$B$6:$AL$2097,35,0)="Yes","11"," ")</f>
        <v xml:space="preserve"> </v>
      </c>
      <c r="R1785" s="20" t="str">
        <f>IF(VLOOKUP(C1785,'Current OBD'!$B$6:$AL$2097,36,0)="Yes","12"," ")</f>
        <v xml:space="preserve"> </v>
      </c>
      <c r="S1785" s="42">
        <v>121</v>
      </c>
      <c r="T1785" s="42">
        <v>30</v>
      </c>
      <c r="U1785" s="42">
        <v>511</v>
      </c>
      <c r="V1785" s="12">
        <f t="shared" si="168"/>
        <v>0.23679060665362034</v>
      </c>
      <c r="W1785" s="12">
        <f t="shared" si="169"/>
        <v>5.8708414872798431E-2</v>
      </c>
      <c r="X1785" s="12">
        <f t="shared" si="165"/>
        <v>0.29549902152641877</v>
      </c>
    </row>
    <row r="1786" spans="1:24">
      <c r="A1786" s="17" t="str">
        <f>VLOOKUP(C1786,'Current OBD'!$B$6:$K$2098,4,0)</f>
        <v>Snohomish</v>
      </c>
      <c r="B1786" s="17" t="str">
        <f>VLOOKUP(C1786,'Current OBD'!$B$6:$K$2098,3,0)</f>
        <v>31-016</v>
      </c>
      <c r="C1786" s="18">
        <v>660579</v>
      </c>
      <c r="D1786" s="8" t="s">
        <v>129</v>
      </c>
      <c r="E1786" s="20" t="str">
        <f>IF(VLOOKUP(C1786,'Current OBD'!$B$6:$AL$2097,23,0)="Yes","PK"," ")</f>
        <v xml:space="preserve"> </v>
      </c>
      <c r="F1786" s="20" t="str">
        <f>IF(VLOOKUP(C1786,'Current OBD'!$B$6:$AL$2097,24,0)="Yes","K"," ")</f>
        <v xml:space="preserve"> </v>
      </c>
      <c r="G1786" s="20" t="str">
        <f>IF(VLOOKUP(C1786,'Current OBD'!$B$6:$AL$2097,25,0)="Yes","1"," ")</f>
        <v xml:space="preserve"> </v>
      </c>
      <c r="H1786" s="20" t="str">
        <f>IF(VLOOKUP(C1786,'Current OBD'!$B$6:$AL$2097,26,0)="Yes","2"," ")</f>
        <v xml:space="preserve"> </v>
      </c>
      <c r="I1786" s="20" t="str">
        <f>IF(VLOOKUP(C1786,'Current OBD'!$B$6:$AL$2097,27,0)="Yes","3"," ")</f>
        <v xml:space="preserve"> </v>
      </c>
      <c r="J1786" s="20" t="str">
        <f>IF(VLOOKUP(C1786,'Current OBD'!$B$6:$AL$2097,28,0)="Yes","4"," ")</f>
        <v xml:space="preserve"> </v>
      </c>
      <c r="K1786" s="20" t="str">
        <f>IF(VLOOKUP(C1786,'Current OBD'!$B$6:$AL$2097,29,0)="Yes","5"," ")</f>
        <v xml:space="preserve"> </v>
      </c>
      <c r="L1786" s="20" t="str">
        <f>IF(VLOOKUP(C1786,'Current OBD'!$B$6:$AL$2097,30,0)="Yes","6"," ")</f>
        <v>6</v>
      </c>
      <c r="M1786" s="20" t="str">
        <f>IF(VLOOKUP(C1786,'Current OBD'!$B$6:$AL$2097,31,0)="Yes","7"," ")</f>
        <v>7</v>
      </c>
      <c r="N1786" s="20" t="str">
        <f>IF(VLOOKUP(C1786,'Current OBD'!$B$6:$AL$2097,32,0)="Yes","8"," ")</f>
        <v>8</v>
      </c>
      <c r="O1786" s="20" t="str">
        <f>IF(VLOOKUP(C1786,'Current OBD'!$B$6:$AL$2097,33,0)="Yes","9"," ")</f>
        <v xml:space="preserve"> </v>
      </c>
      <c r="P1786" s="20" t="str">
        <f>IF(VLOOKUP(C1786,'Current OBD'!$B$6:$AL$2097,34,0)="Yes","10"," ")</f>
        <v xml:space="preserve"> </v>
      </c>
      <c r="Q1786" s="20" t="str">
        <f>IF(VLOOKUP(C1786,'Current OBD'!$B$6:$AL$2097,35,0)="Yes","11"," ")</f>
        <v xml:space="preserve"> </v>
      </c>
      <c r="R1786" s="20" t="str">
        <f>IF(VLOOKUP(C1786,'Current OBD'!$B$6:$AL$2097,36,0)="Yes","12"," ")</f>
        <v xml:space="preserve"> </v>
      </c>
      <c r="S1786" s="42">
        <v>203</v>
      </c>
      <c r="T1786" s="42">
        <v>40</v>
      </c>
      <c r="U1786" s="42">
        <v>640</v>
      </c>
      <c r="V1786" s="12">
        <f t="shared" si="168"/>
        <v>0.31718750000000001</v>
      </c>
      <c r="W1786" s="12">
        <f t="shared" si="169"/>
        <v>6.25E-2</v>
      </c>
      <c r="X1786" s="12">
        <f t="shared" si="165"/>
        <v>0.37968750000000001</v>
      </c>
    </row>
    <row r="1787" spans="1:24">
      <c r="A1787" s="17" t="str">
        <f>VLOOKUP(C1787,'Current OBD'!$B$6:$K$2098,4,0)</f>
        <v>Snohomish</v>
      </c>
      <c r="B1787" s="17" t="str">
        <f>VLOOKUP(C1787,'Current OBD'!$B$6:$K$2098,3,0)</f>
        <v>31-016</v>
      </c>
      <c r="C1787" s="18">
        <v>660580</v>
      </c>
      <c r="D1787" s="8" t="s">
        <v>131</v>
      </c>
      <c r="E1787" s="20" t="str">
        <f>IF(VLOOKUP(C1787,'Current OBD'!$B$6:$AL$2097,23,0)="Yes","PK"," ")</f>
        <v>PK</v>
      </c>
      <c r="F1787" s="20" t="str">
        <f>IF(VLOOKUP(C1787,'Current OBD'!$B$6:$AL$2097,24,0)="Yes","K"," ")</f>
        <v>K</v>
      </c>
      <c r="G1787" s="20" t="str">
        <f>IF(VLOOKUP(C1787,'Current OBD'!$B$6:$AL$2097,25,0)="Yes","1"," ")</f>
        <v>1</v>
      </c>
      <c r="H1787" s="20" t="str">
        <f>IF(VLOOKUP(C1787,'Current OBD'!$B$6:$AL$2097,26,0)="Yes","2"," ")</f>
        <v>2</v>
      </c>
      <c r="I1787" s="20" t="str">
        <f>IF(VLOOKUP(C1787,'Current OBD'!$B$6:$AL$2097,27,0)="Yes","3"," ")</f>
        <v>3</v>
      </c>
      <c r="J1787" s="20" t="str">
        <f>IF(VLOOKUP(C1787,'Current OBD'!$B$6:$AL$2097,28,0)="Yes","4"," ")</f>
        <v>4</v>
      </c>
      <c r="K1787" s="20" t="str">
        <f>IF(VLOOKUP(C1787,'Current OBD'!$B$6:$AL$2097,29,0)="Yes","5"," ")</f>
        <v>5</v>
      </c>
      <c r="L1787" s="20" t="str">
        <f>IF(VLOOKUP(C1787,'Current OBD'!$B$6:$AL$2097,30,0)="Yes","6"," ")</f>
        <v xml:space="preserve"> </v>
      </c>
      <c r="M1787" s="20" t="str">
        <f>IF(VLOOKUP(C1787,'Current OBD'!$B$6:$AL$2097,31,0)="Yes","7"," ")</f>
        <v xml:space="preserve"> </v>
      </c>
      <c r="N1787" s="20" t="str">
        <f>IF(VLOOKUP(C1787,'Current OBD'!$B$6:$AL$2097,32,0)="Yes","8"," ")</f>
        <v xml:space="preserve"> </v>
      </c>
      <c r="O1787" s="20" t="str">
        <f>IF(VLOOKUP(C1787,'Current OBD'!$B$6:$AL$2097,33,0)="Yes","9"," ")</f>
        <v xml:space="preserve"> </v>
      </c>
      <c r="P1787" s="20" t="str">
        <f>IF(VLOOKUP(C1787,'Current OBD'!$B$6:$AL$2097,34,0)="Yes","10"," ")</f>
        <v xml:space="preserve"> </v>
      </c>
      <c r="Q1787" s="20" t="str">
        <f>IF(VLOOKUP(C1787,'Current OBD'!$B$6:$AL$2097,35,0)="Yes","11"," ")</f>
        <v xml:space="preserve"> </v>
      </c>
      <c r="R1787" s="20" t="str">
        <f>IF(VLOOKUP(C1787,'Current OBD'!$B$6:$AL$2097,36,0)="Yes","12"," ")</f>
        <v xml:space="preserve"> </v>
      </c>
      <c r="S1787" s="42">
        <v>160</v>
      </c>
      <c r="T1787" s="42">
        <v>41</v>
      </c>
      <c r="U1787" s="42">
        <v>585</v>
      </c>
      <c r="V1787" s="12">
        <f t="shared" si="168"/>
        <v>0.27350427350427353</v>
      </c>
      <c r="W1787" s="12">
        <f t="shared" si="169"/>
        <v>7.0085470085470086E-2</v>
      </c>
      <c r="X1787" s="12">
        <f t="shared" si="165"/>
        <v>0.34358974358974359</v>
      </c>
    </row>
    <row r="1788" spans="1:24">
      <c r="A1788" s="17" t="str">
        <f>VLOOKUP(C1788,'Current OBD'!$B$6:$K$2098,4,0)</f>
        <v>Snohomish</v>
      </c>
      <c r="B1788" s="17" t="str">
        <f>VLOOKUP(C1788,'Current OBD'!$B$6:$K$2098,3,0)</f>
        <v>31-016</v>
      </c>
      <c r="C1788" s="18">
        <v>664798</v>
      </c>
      <c r="D1788" s="8" t="s">
        <v>133</v>
      </c>
      <c r="E1788" s="20" t="str">
        <f>IF(VLOOKUP(C1788,'Current OBD'!$B$6:$AL$2097,23,0)="Yes","PK"," ")</f>
        <v>PK</v>
      </c>
      <c r="F1788" s="20" t="str">
        <f>IF(VLOOKUP(C1788,'Current OBD'!$B$6:$AL$2097,24,0)="Yes","K"," ")</f>
        <v>K</v>
      </c>
      <c r="G1788" s="20" t="str">
        <f>IF(VLOOKUP(C1788,'Current OBD'!$B$6:$AL$2097,25,0)="Yes","1"," ")</f>
        <v>1</v>
      </c>
      <c r="H1788" s="20" t="str">
        <f>IF(VLOOKUP(C1788,'Current OBD'!$B$6:$AL$2097,26,0)="Yes","2"," ")</f>
        <v>2</v>
      </c>
      <c r="I1788" s="20" t="str">
        <f>IF(VLOOKUP(C1788,'Current OBD'!$B$6:$AL$2097,27,0)="Yes","3"," ")</f>
        <v>3</v>
      </c>
      <c r="J1788" s="20" t="str">
        <f>IF(VLOOKUP(C1788,'Current OBD'!$B$6:$AL$2097,28,0)="Yes","4"," ")</f>
        <v>4</v>
      </c>
      <c r="K1788" s="20" t="str">
        <f>IF(VLOOKUP(C1788,'Current OBD'!$B$6:$AL$2097,29,0)="Yes","5"," ")</f>
        <v>5</v>
      </c>
      <c r="L1788" s="20" t="str">
        <f>IF(VLOOKUP(C1788,'Current OBD'!$B$6:$AL$2097,30,0)="Yes","6"," ")</f>
        <v>6</v>
      </c>
      <c r="M1788" s="20" t="str">
        <f>IF(VLOOKUP(C1788,'Current OBD'!$B$6:$AL$2097,31,0)="Yes","7"," ")</f>
        <v>7</v>
      </c>
      <c r="N1788" s="20" t="str">
        <f>IF(VLOOKUP(C1788,'Current OBD'!$B$6:$AL$2097,32,0)="Yes","8"," ")</f>
        <v>8</v>
      </c>
      <c r="O1788" s="20" t="str">
        <f>IF(VLOOKUP(C1788,'Current OBD'!$B$6:$AL$2097,33,0)="Yes","9"," ")</f>
        <v>9</v>
      </c>
      <c r="P1788" s="20" t="str">
        <f>IF(VLOOKUP(C1788,'Current OBD'!$B$6:$AL$2097,34,0)="Yes","10"," ")</f>
        <v>10</v>
      </c>
      <c r="Q1788" s="20" t="str">
        <f>IF(VLOOKUP(C1788,'Current OBD'!$B$6:$AL$2097,35,0)="Yes","11"," ")</f>
        <v>11</v>
      </c>
      <c r="R1788" s="20" t="str">
        <f>IF(VLOOKUP(C1788,'Current OBD'!$B$6:$AL$2097,36,0)="Yes","12"," ")</f>
        <v>12</v>
      </c>
      <c r="S1788" s="42">
        <v>130</v>
      </c>
      <c r="T1788" s="42">
        <v>0</v>
      </c>
      <c r="U1788" s="42">
        <v>196</v>
      </c>
      <c r="V1788" s="12">
        <f t="shared" si="168"/>
        <v>0.66326530612244894</v>
      </c>
      <c r="W1788" s="12">
        <f t="shared" si="169"/>
        <v>0</v>
      </c>
      <c r="X1788" s="12">
        <f t="shared" si="165"/>
        <v>0.66326530612244894</v>
      </c>
    </row>
    <row r="1789" spans="1:24">
      <c r="A1789" s="17" t="str">
        <f>VLOOKUP(C1789,'Current OBD'!$B$6:$K$2098,4,0)</f>
        <v>Snohomish</v>
      </c>
      <c r="B1789" s="17" t="str">
        <f>VLOOKUP(C1789,'Current OBD'!$B$6:$K$2098,3,0)</f>
        <v>31-016</v>
      </c>
      <c r="C1789" s="18">
        <v>660577</v>
      </c>
      <c r="D1789" s="8" t="s">
        <v>135</v>
      </c>
      <c r="E1789" s="20" t="str">
        <f>IF(VLOOKUP(C1789,'Current OBD'!$B$6:$AL$2097,23,0)="Yes","PK"," ")</f>
        <v xml:space="preserve"> </v>
      </c>
      <c r="F1789" s="20" t="str">
        <f>IF(VLOOKUP(C1789,'Current OBD'!$B$6:$AL$2097,24,0)="Yes","K"," ")</f>
        <v xml:space="preserve"> </v>
      </c>
      <c r="G1789" s="20" t="str">
        <f>IF(VLOOKUP(C1789,'Current OBD'!$B$6:$AL$2097,25,0)="Yes","1"," ")</f>
        <v xml:space="preserve"> </v>
      </c>
      <c r="H1789" s="20" t="str">
        <f>IF(VLOOKUP(C1789,'Current OBD'!$B$6:$AL$2097,26,0)="Yes","2"," ")</f>
        <v xml:space="preserve"> </v>
      </c>
      <c r="I1789" s="20" t="str">
        <f>IF(VLOOKUP(C1789,'Current OBD'!$B$6:$AL$2097,27,0)="Yes","3"," ")</f>
        <v xml:space="preserve"> </v>
      </c>
      <c r="J1789" s="20" t="str">
        <f>IF(VLOOKUP(C1789,'Current OBD'!$B$6:$AL$2097,28,0)="Yes","4"," ")</f>
        <v xml:space="preserve"> </v>
      </c>
      <c r="K1789" s="20" t="str">
        <f>IF(VLOOKUP(C1789,'Current OBD'!$B$6:$AL$2097,29,0)="Yes","5"," ")</f>
        <v xml:space="preserve"> </v>
      </c>
      <c r="L1789" s="20" t="str">
        <f>IF(VLOOKUP(C1789,'Current OBD'!$B$6:$AL$2097,30,0)="Yes","6"," ")</f>
        <v xml:space="preserve"> </v>
      </c>
      <c r="M1789" s="20" t="str">
        <f>IF(VLOOKUP(C1789,'Current OBD'!$B$6:$AL$2097,31,0)="Yes","7"," ")</f>
        <v xml:space="preserve"> </v>
      </c>
      <c r="N1789" s="20" t="str">
        <f>IF(VLOOKUP(C1789,'Current OBD'!$B$6:$AL$2097,32,0)="Yes","8"," ")</f>
        <v xml:space="preserve"> </v>
      </c>
      <c r="O1789" s="20" t="str">
        <f>IF(VLOOKUP(C1789,'Current OBD'!$B$6:$AL$2097,33,0)="Yes","9"," ")</f>
        <v>9</v>
      </c>
      <c r="P1789" s="20" t="str">
        <f>IF(VLOOKUP(C1789,'Current OBD'!$B$6:$AL$2097,34,0)="Yes","10"," ")</f>
        <v>10</v>
      </c>
      <c r="Q1789" s="20" t="str">
        <f>IF(VLOOKUP(C1789,'Current OBD'!$B$6:$AL$2097,35,0)="Yes","11"," ")</f>
        <v>11</v>
      </c>
      <c r="R1789" s="20" t="str">
        <f>IF(VLOOKUP(C1789,'Current OBD'!$B$6:$AL$2097,36,0)="Yes","12"," ")</f>
        <v>12</v>
      </c>
      <c r="S1789" s="42">
        <v>91</v>
      </c>
      <c r="T1789" s="42">
        <v>0</v>
      </c>
      <c r="U1789" s="42">
        <v>123</v>
      </c>
      <c r="V1789" s="12">
        <f t="shared" si="168"/>
        <v>0.73983739837398377</v>
      </c>
      <c r="W1789" s="12">
        <f t="shared" si="169"/>
        <v>0</v>
      </c>
      <c r="X1789" s="12">
        <f t="shared" si="165"/>
        <v>0.73983739837398377</v>
      </c>
    </row>
    <row r="1790" spans="1:24">
      <c r="A1790" s="26" t="s">
        <v>114</v>
      </c>
      <c r="B1790" s="26" t="s">
        <v>2582</v>
      </c>
      <c r="C1790" s="10">
        <v>159972</v>
      </c>
      <c r="D1790" s="13" t="s">
        <v>2581</v>
      </c>
      <c r="E1790" s="19"/>
      <c r="F1790" s="19"/>
      <c r="G1790" s="19"/>
      <c r="H1790" s="19"/>
      <c r="I1790" s="19"/>
      <c r="J1790" s="19"/>
      <c r="K1790" s="19"/>
      <c r="L1790" s="19"/>
      <c r="M1790" s="19"/>
      <c r="N1790" s="19"/>
      <c r="O1790" s="19"/>
      <c r="P1790" s="19"/>
      <c r="Q1790" s="19"/>
      <c r="R1790" s="19"/>
      <c r="S1790" s="43">
        <v>6492</v>
      </c>
      <c r="T1790" s="43">
        <v>0</v>
      </c>
      <c r="U1790" s="43">
        <v>9769</v>
      </c>
      <c r="V1790" s="14"/>
      <c r="W1790" s="14"/>
      <c r="X1790" s="14">
        <f t="shared" si="165"/>
        <v>0.66455113112908182</v>
      </c>
    </row>
    <row r="1791" spans="1:24">
      <c r="A1791" s="17" t="str">
        <f>VLOOKUP(C1791,'Current OBD'!$B$6:$K$2098,4,0)</f>
        <v>Snohomish</v>
      </c>
      <c r="B1791" s="17" t="str">
        <f>VLOOKUP(C1791,'Current OBD'!$B$6:$K$2098,3,0)</f>
        <v>31-025</v>
      </c>
      <c r="C1791" s="18">
        <v>660565</v>
      </c>
      <c r="D1791" s="8" t="s">
        <v>2583</v>
      </c>
      <c r="E1791" s="20" t="str">
        <f>IF(VLOOKUP(C1791,'Current OBD'!$B$6:$AL$2097,23,0)="Yes","PK"," ")</f>
        <v xml:space="preserve"> </v>
      </c>
      <c r="F1791" s="20" t="str">
        <f>IF(VLOOKUP(C1791,'Current OBD'!$B$6:$AL$2097,24,0)="Yes","K"," ")</f>
        <v xml:space="preserve"> </v>
      </c>
      <c r="G1791" s="20" t="str">
        <f>IF(VLOOKUP(C1791,'Current OBD'!$B$6:$AL$2097,25,0)="Yes","1"," ")</f>
        <v xml:space="preserve"> </v>
      </c>
      <c r="H1791" s="20" t="str">
        <f>IF(VLOOKUP(C1791,'Current OBD'!$B$6:$AL$2097,26,0)="Yes","2"," ")</f>
        <v xml:space="preserve"> </v>
      </c>
      <c r="I1791" s="20" t="str">
        <f>IF(VLOOKUP(C1791,'Current OBD'!$B$6:$AL$2097,27,0)="Yes","3"," ")</f>
        <v xml:space="preserve"> </v>
      </c>
      <c r="J1791" s="20" t="str">
        <f>IF(VLOOKUP(C1791,'Current OBD'!$B$6:$AL$2097,28,0)="Yes","4"," ")</f>
        <v xml:space="preserve"> </v>
      </c>
      <c r="K1791" s="20" t="str">
        <f>IF(VLOOKUP(C1791,'Current OBD'!$B$6:$AL$2097,29,0)="Yes","5"," ")</f>
        <v xml:space="preserve"> </v>
      </c>
      <c r="L1791" s="20" t="str">
        <f>IF(VLOOKUP(C1791,'Current OBD'!$B$6:$AL$2097,30,0)="Yes","6"," ")</f>
        <v>6</v>
      </c>
      <c r="M1791" s="20" t="str">
        <f>IF(VLOOKUP(C1791,'Current OBD'!$B$6:$AL$2097,31,0)="Yes","7"," ")</f>
        <v>7</v>
      </c>
      <c r="N1791" s="20" t="str">
        <f>IF(VLOOKUP(C1791,'Current OBD'!$B$6:$AL$2097,32,0)="Yes","8"," ")</f>
        <v>8</v>
      </c>
      <c r="O1791" s="20" t="str">
        <f>IF(VLOOKUP(C1791,'Current OBD'!$B$6:$AL$2097,33,0)="Yes","9"," ")</f>
        <v xml:space="preserve"> </v>
      </c>
      <c r="P1791" s="20" t="str">
        <f>IF(VLOOKUP(C1791,'Current OBD'!$B$6:$AL$2097,34,0)="Yes","10"," ")</f>
        <v xml:space="preserve"> </v>
      </c>
      <c r="Q1791" s="20" t="str">
        <f>IF(VLOOKUP(C1791,'Current OBD'!$B$6:$AL$2097,35,0)="Yes","11"," ")</f>
        <v xml:space="preserve"> </v>
      </c>
      <c r="R1791" s="20" t="str">
        <f>IF(VLOOKUP(C1791,'Current OBD'!$B$6:$AL$2097,36,0)="Yes","12"," ")</f>
        <v xml:space="preserve"> </v>
      </c>
      <c r="S1791" s="44">
        <v>64</v>
      </c>
      <c r="T1791" s="44">
        <v>0</v>
      </c>
      <c r="U1791" s="44">
        <v>164</v>
      </c>
      <c r="V1791" s="12">
        <f t="shared" ref="V1791:V1809" si="170">S1791/U1791</f>
        <v>0.3902439024390244</v>
      </c>
      <c r="W1791" s="12">
        <f t="shared" ref="W1791:W1809" si="171">T1791/U1791</f>
        <v>0</v>
      </c>
      <c r="X1791" s="12">
        <f t="shared" si="165"/>
        <v>0.3902439024390244</v>
      </c>
    </row>
    <row r="1792" spans="1:24">
      <c r="A1792" s="17" t="str">
        <f>VLOOKUP(C1792,'Current OBD'!$B$6:$K$2098,4,0)</f>
        <v>Snohomish</v>
      </c>
      <c r="B1792" s="17" t="str">
        <f>VLOOKUP(C1792,'Current OBD'!$B$6:$K$2098,3,0)</f>
        <v>31-025</v>
      </c>
      <c r="C1792" s="18">
        <v>660566</v>
      </c>
      <c r="D1792" s="8" t="s">
        <v>2585</v>
      </c>
      <c r="E1792" s="20" t="str">
        <f>IF(VLOOKUP(C1792,'Current OBD'!$B$6:$AL$2097,23,0)="Yes","PK"," ")</f>
        <v xml:space="preserve"> </v>
      </c>
      <c r="F1792" s="20" t="str">
        <f>IF(VLOOKUP(C1792,'Current OBD'!$B$6:$AL$2097,24,0)="Yes","K"," ")</f>
        <v>K</v>
      </c>
      <c r="G1792" s="20" t="str">
        <f>IF(VLOOKUP(C1792,'Current OBD'!$B$6:$AL$2097,25,0)="Yes","1"," ")</f>
        <v>1</v>
      </c>
      <c r="H1792" s="20" t="str">
        <f>IF(VLOOKUP(C1792,'Current OBD'!$B$6:$AL$2097,26,0)="Yes","2"," ")</f>
        <v>2</v>
      </c>
      <c r="I1792" s="20" t="str">
        <f>IF(VLOOKUP(C1792,'Current OBD'!$B$6:$AL$2097,27,0)="Yes","3"," ")</f>
        <v>3</v>
      </c>
      <c r="J1792" s="20" t="str">
        <f>IF(VLOOKUP(C1792,'Current OBD'!$B$6:$AL$2097,28,0)="Yes","4"," ")</f>
        <v>4</v>
      </c>
      <c r="K1792" s="20" t="str">
        <f>IF(VLOOKUP(C1792,'Current OBD'!$B$6:$AL$2097,29,0)="Yes","5"," ")</f>
        <v>5</v>
      </c>
      <c r="L1792" s="20" t="str">
        <f>IF(VLOOKUP(C1792,'Current OBD'!$B$6:$AL$2097,30,0)="Yes","6"," ")</f>
        <v xml:space="preserve"> </v>
      </c>
      <c r="M1792" s="20" t="str">
        <f>IF(VLOOKUP(C1792,'Current OBD'!$B$6:$AL$2097,31,0)="Yes","7"," ")</f>
        <v xml:space="preserve"> </v>
      </c>
      <c r="N1792" s="20" t="str">
        <f>IF(VLOOKUP(C1792,'Current OBD'!$B$6:$AL$2097,32,0)="Yes","8"," ")</f>
        <v xml:space="preserve"> </v>
      </c>
      <c r="O1792" s="20" t="str">
        <f>IF(VLOOKUP(C1792,'Current OBD'!$B$6:$AL$2097,33,0)="Yes","9"," ")</f>
        <v xml:space="preserve"> </v>
      </c>
      <c r="P1792" s="20" t="str">
        <f>IF(VLOOKUP(C1792,'Current OBD'!$B$6:$AL$2097,34,0)="Yes","10"," ")</f>
        <v xml:space="preserve"> </v>
      </c>
      <c r="Q1792" s="20" t="str">
        <f>IF(VLOOKUP(C1792,'Current OBD'!$B$6:$AL$2097,35,0)="Yes","11"," ")</f>
        <v xml:space="preserve"> </v>
      </c>
      <c r="R1792" s="20" t="str">
        <f>IF(VLOOKUP(C1792,'Current OBD'!$B$6:$AL$2097,36,0)="Yes","12"," ")</f>
        <v xml:space="preserve"> </v>
      </c>
      <c r="S1792" s="44">
        <v>260</v>
      </c>
      <c r="T1792" s="44">
        <v>0</v>
      </c>
      <c r="U1792" s="44">
        <v>468</v>
      </c>
      <c r="V1792" s="12">
        <f t="shared" si="170"/>
        <v>0.55555555555555558</v>
      </c>
      <c r="W1792" s="12">
        <f t="shared" si="171"/>
        <v>0</v>
      </c>
      <c r="X1792" s="12">
        <f t="shared" si="165"/>
        <v>0.55555555555555558</v>
      </c>
    </row>
    <row r="1793" spans="1:24">
      <c r="A1793" s="17" t="str">
        <f>VLOOKUP(C1793,'Current OBD'!$B$6:$K$2098,4,0)</f>
        <v>Snohomish</v>
      </c>
      <c r="B1793" s="17" t="str">
        <f>VLOOKUP(C1793,'Current OBD'!$B$6:$K$2098,3,0)</f>
        <v>31-025</v>
      </c>
      <c r="C1793" s="18">
        <v>663510</v>
      </c>
      <c r="D1793" s="8" t="s">
        <v>1183</v>
      </c>
      <c r="E1793" s="20" t="str">
        <f>IF(VLOOKUP(C1793,'Current OBD'!$B$6:$AL$2097,23,0)="Yes","PK"," ")</f>
        <v xml:space="preserve"> </v>
      </c>
      <c r="F1793" s="20" t="str">
        <f>IF(VLOOKUP(C1793,'Current OBD'!$B$6:$AL$2097,24,0)="Yes","K"," ")</f>
        <v>K</v>
      </c>
      <c r="G1793" s="20" t="str">
        <f>IF(VLOOKUP(C1793,'Current OBD'!$B$6:$AL$2097,25,0)="Yes","1"," ")</f>
        <v>1</v>
      </c>
      <c r="H1793" s="20" t="str">
        <f>IF(VLOOKUP(C1793,'Current OBD'!$B$6:$AL$2097,26,0)="Yes","2"," ")</f>
        <v>2</v>
      </c>
      <c r="I1793" s="20" t="str">
        <f>IF(VLOOKUP(C1793,'Current OBD'!$B$6:$AL$2097,27,0)="Yes","3"," ")</f>
        <v>3</v>
      </c>
      <c r="J1793" s="20" t="str">
        <f>IF(VLOOKUP(C1793,'Current OBD'!$B$6:$AL$2097,28,0)="Yes","4"," ")</f>
        <v>4</v>
      </c>
      <c r="K1793" s="20" t="str">
        <f>IF(VLOOKUP(C1793,'Current OBD'!$B$6:$AL$2097,29,0)="Yes","5"," ")</f>
        <v>5</v>
      </c>
      <c r="L1793" s="20" t="str">
        <f>IF(VLOOKUP(C1793,'Current OBD'!$B$6:$AL$2097,30,0)="Yes","6"," ")</f>
        <v xml:space="preserve"> </v>
      </c>
      <c r="M1793" s="20" t="str">
        <f>IF(VLOOKUP(C1793,'Current OBD'!$B$6:$AL$2097,31,0)="Yes","7"," ")</f>
        <v xml:space="preserve"> </v>
      </c>
      <c r="N1793" s="20" t="str">
        <f>IF(VLOOKUP(C1793,'Current OBD'!$B$6:$AL$2097,32,0)="Yes","8"," ")</f>
        <v xml:space="preserve"> </v>
      </c>
      <c r="O1793" s="20" t="str">
        <f>IF(VLOOKUP(C1793,'Current OBD'!$B$6:$AL$2097,33,0)="Yes","9"," ")</f>
        <v xml:space="preserve"> </v>
      </c>
      <c r="P1793" s="20" t="str">
        <f>IF(VLOOKUP(C1793,'Current OBD'!$B$6:$AL$2097,34,0)="Yes","10"," ")</f>
        <v xml:space="preserve"> </v>
      </c>
      <c r="Q1793" s="20" t="str">
        <f>IF(VLOOKUP(C1793,'Current OBD'!$B$6:$AL$2097,35,0)="Yes","11"," ")</f>
        <v xml:space="preserve"> </v>
      </c>
      <c r="R1793" s="20" t="str">
        <f>IF(VLOOKUP(C1793,'Current OBD'!$B$6:$AL$2097,36,0)="Yes","12"," ")</f>
        <v xml:space="preserve"> </v>
      </c>
      <c r="S1793" s="44">
        <v>283</v>
      </c>
      <c r="T1793" s="44">
        <v>0</v>
      </c>
      <c r="U1793" s="44">
        <v>408</v>
      </c>
      <c r="V1793" s="12">
        <f t="shared" si="170"/>
        <v>0.69362745098039214</v>
      </c>
      <c r="W1793" s="12">
        <f t="shared" si="171"/>
        <v>0</v>
      </c>
      <c r="X1793" s="12">
        <f t="shared" ref="X1793:X1856" si="172">(S1793+T1793)/U1793</f>
        <v>0.69362745098039214</v>
      </c>
    </row>
    <row r="1794" spans="1:24">
      <c r="A1794" s="17" t="str">
        <f>VLOOKUP(C1794,'Current OBD'!$B$6:$K$2098,4,0)</f>
        <v>Snohomish</v>
      </c>
      <c r="B1794" s="17" t="str">
        <f>VLOOKUP(C1794,'Current OBD'!$B$6:$K$2098,3,0)</f>
        <v>31-025</v>
      </c>
      <c r="C1794" s="18">
        <v>664092</v>
      </c>
      <c r="D1794" s="8" t="s">
        <v>2589</v>
      </c>
      <c r="E1794" s="20" t="str">
        <f>IF(VLOOKUP(C1794,'Current OBD'!$B$6:$AL$2097,23,0)="Yes","PK"," ")</f>
        <v xml:space="preserve"> </v>
      </c>
      <c r="F1794" s="20" t="str">
        <f>IF(VLOOKUP(C1794,'Current OBD'!$B$6:$AL$2097,24,0)="Yes","K"," ")</f>
        <v xml:space="preserve"> </v>
      </c>
      <c r="G1794" s="20" t="str">
        <f>IF(VLOOKUP(C1794,'Current OBD'!$B$6:$AL$2097,25,0)="Yes","1"," ")</f>
        <v xml:space="preserve"> </v>
      </c>
      <c r="H1794" s="20" t="str">
        <f>IF(VLOOKUP(C1794,'Current OBD'!$B$6:$AL$2097,26,0)="Yes","2"," ")</f>
        <v xml:space="preserve"> </v>
      </c>
      <c r="I1794" s="20" t="str">
        <f>IF(VLOOKUP(C1794,'Current OBD'!$B$6:$AL$2097,27,0)="Yes","3"," ")</f>
        <v xml:space="preserve"> </v>
      </c>
      <c r="J1794" s="20" t="str">
        <f>IF(VLOOKUP(C1794,'Current OBD'!$B$6:$AL$2097,28,0)="Yes","4"," ")</f>
        <v xml:space="preserve"> </v>
      </c>
      <c r="K1794" s="20" t="str">
        <f>IF(VLOOKUP(C1794,'Current OBD'!$B$6:$AL$2097,29,0)="Yes","5"," ")</f>
        <v xml:space="preserve"> </v>
      </c>
      <c r="L1794" s="20" t="str">
        <f>IF(VLOOKUP(C1794,'Current OBD'!$B$6:$AL$2097,30,0)="Yes","6"," ")</f>
        <v>6</v>
      </c>
      <c r="M1794" s="20" t="str">
        <f>IF(VLOOKUP(C1794,'Current OBD'!$B$6:$AL$2097,31,0)="Yes","7"," ")</f>
        <v>7</v>
      </c>
      <c r="N1794" s="20" t="str">
        <f>IF(VLOOKUP(C1794,'Current OBD'!$B$6:$AL$2097,32,0)="Yes","8"," ")</f>
        <v>8</v>
      </c>
      <c r="O1794" s="20" t="str">
        <f>IF(VLOOKUP(C1794,'Current OBD'!$B$6:$AL$2097,33,0)="Yes","9"," ")</f>
        <v xml:space="preserve"> </v>
      </c>
      <c r="P1794" s="20" t="str">
        <f>IF(VLOOKUP(C1794,'Current OBD'!$B$6:$AL$2097,34,0)="Yes","10"," ")</f>
        <v xml:space="preserve"> </v>
      </c>
      <c r="Q1794" s="20" t="str">
        <f>IF(VLOOKUP(C1794,'Current OBD'!$B$6:$AL$2097,35,0)="Yes","11"," ")</f>
        <v xml:space="preserve"> </v>
      </c>
      <c r="R1794" s="20" t="str">
        <f>IF(VLOOKUP(C1794,'Current OBD'!$B$6:$AL$2097,36,0)="Yes","12"," ")</f>
        <v xml:space="preserve"> </v>
      </c>
      <c r="S1794" s="44">
        <v>506</v>
      </c>
      <c r="T1794" s="44">
        <v>0</v>
      </c>
      <c r="U1794" s="44">
        <v>752</v>
      </c>
      <c r="V1794" s="12">
        <f t="shared" si="170"/>
        <v>0.6728723404255319</v>
      </c>
      <c r="W1794" s="12">
        <f t="shared" si="171"/>
        <v>0</v>
      </c>
      <c r="X1794" s="12">
        <f t="shared" si="172"/>
        <v>0.6728723404255319</v>
      </c>
    </row>
    <row r="1795" spans="1:24">
      <c r="A1795" s="17" t="str">
        <f>VLOOKUP(C1795,'Current OBD'!$B$6:$K$2098,4,0)</f>
        <v>Snohomish</v>
      </c>
      <c r="B1795" s="17" t="str">
        <f>VLOOKUP(C1795,'Current OBD'!$B$6:$K$2098,3,0)</f>
        <v>31-025</v>
      </c>
      <c r="C1795" s="18">
        <v>664147</v>
      </c>
      <c r="D1795" s="8" t="s">
        <v>2591</v>
      </c>
      <c r="E1795" s="20" t="str">
        <f>IF(VLOOKUP(C1795,'Current OBD'!$B$6:$AL$2097,23,0)="Yes","PK"," ")</f>
        <v xml:space="preserve"> </v>
      </c>
      <c r="F1795" s="20" t="str">
        <f>IF(VLOOKUP(C1795,'Current OBD'!$B$6:$AL$2097,24,0)="Yes","K"," ")</f>
        <v>K</v>
      </c>
      <c r="G1795" s="20" t="str">
        <f>IF(VLOOKUP(C1795,'Current OBD'!$B$6:$AL$2097,25,0)="Yes","1"," ")</f>
        <v>1</v>
      </c>
      <c r="H1795" s="20" t="str">
        <f>IF(VLOOKUP(C1795,'Current OBD'!$B$6:$AL$2097,26,0)="Yes","2"," ")</f>
        <v>2</v>
      </c>
      <c r="I1795" s="20" t="str">
        <f>IF(VLOOKUP(C1795,'Current OBD'!$B$6:$AL$2097,27,0)="Yes","3"," ")</f>
        <v>3</v>
      </c>
      <c r="J1795" s="20" t="str">
        <f>IF(VLOOKUP(C1795,'Current OBD'!$B$6:$AL$2097,28,0)="Yes","4"," ")</f>
        <v>4</v>
      </c>
      <c r="K1795" s="20" t="str">
        <f>IF(VLOOKUP(C1795,'Current OBD'!$B$6:$AL$2097,29,0)="Yes","5"," ")</f>
        <v>5</v>
      </c>
      <c r="L1795" s="20" t="str">
        <f>IF(VLOOKUP(C1795,'Current OBD'!$B$6:$AL$2097,30,0)="Yes","6"," ")</f>
        <v xml:space="preserve"> </v>
      </c>
      <c r="M1795" s="20" t="str">
        <f>IF(VLOOKUP(C1795,'Current OBD'!$B$6:$AL$2097,31,0)="Yes","7"," ")</f>
        <v xml:space="preserve"> </v>
      </c>
      <c r="N1795" s="20" t="str">
        <f>IF(VLOOKUP(C1795,'Current OBD'!$B$6:$AL$2097,32,0)="Yes","8"," ")</f>
        <v xml:space="preserve"> </v>
      </c>
      <c r="O1795" s="20" t="str">
        <f>IF(VLOOKUP(C1795,'Current OBD'!$B$6:$AL$2097,33,0)="Yes","9"," ")</f>
        <v xml:space="preserve"> </v>
      </c>
      <c r="P1795" s="20" t="str">
        <f>IF(VLOOKUP(C1795,'Current OBD'!$B$6:$AL$2097,34,0)="Yes","10"," ")</f>
        <v xml:space="preserve"> </v>
      </c>
      <c r="Q1795" s="20" t="str">
        <f>IF(VLOOKUP(C1795,'Current OBD'!$B$6:$AL$2097,35,0)="Yes","11"," ")</f>
        <v xml:space="preserve"> </v>
      </c>
      <c r="R1795" s="20" t="str">
        <f>IF(VLOOKUP(C1795,'Current OBD'!$B$6:$AL$2097,36,0)="Yes","12"," ")</f>
        <v xml:space="preserve"> </v>
      </c>
      <c r="S1795" s="44">
        <v>216</v>
      </c>
      <c r="T1795" s="44">
        <v>0</v>
      </c>
      <c r="U1795" s="44">
        <v>376</v>
      </c>
      <c r="V1795" s="12">
        <f t="shared" si="170"/>
        <v>0.57446808510638303</v>
      </c>
      <c r="W1795" s="12">
        <f t="shared" si="171"/>
        <v>0</v>
      </c>
      <c r="X1795" s="12">
        <f t="shared" si="172"/>
        <v>0.57446808510638303</v>
      </c>
    </row>
    <row r="1796" spans="1:24">
      <c r="A1796" s="17" t="str">
        <f>VLOOKUP(C1796,'Current OBD'!$B$6:$K$2098,4,0)</f>
        <v>Snohomish</v>
      </c>
      <c r="B1796" s="17" t="str">
        <f>VLOOKUP(C1796,'Current OBD'!$B$6:$K$2098,3,0)</f>
        <v>31-025</v>
      </c>
      <c r="C1796" s="18">
        <v>662805</v>
      </c>
      <c r="D1796" s="8" t="s">
        <v>2593</v>
      </c>
      <c r="E1796" s="20" t="str">
        <f>IF(VLOOKUP(C1796,'Current OBD'!$B$6:$AL$2097,23,0)="Yes","PK"," ")</f>
        <v xml:space="preserve"> </v>
      </c>
      <c r="F1796" s="20" t="str">
        <f>IF(VLOOKUP(C1796,'Current OBD'!$B$6:$AL$2097,24,0)="Yes","K"," ")</f>
        <v xml:space="preserve"> </v>
      </c>
      <c r="G1796" s="20" t="str">
        <f>IF(VLOOKUP(C1796,'Current OBD'!$B$6:$AL$2097,25,0)="Yes","1"," ")</f>
        <v xml:space="preserve"> </v>
      </c>
      <c r="H1796" s="20" t="str">
        <f>IF(VLOOKUP(C1796,'Current OBD'!$B$6:$AL$2097,26,0)="Yes","2"," ")</f>
        <v xml:space="preserve"> </v>
      </c>
      <c r="I1796" s="20" t="str">
        <f>IF(VLOOKUP(C1796,'Current OBD'!$B$6:$AL$2097,27,0)="Yes","3"," ")</f>
        <v xml:space="preserve"> </v>
      </c>
      <c r="J1796" s="20" t="str">
        <f>IF(VLOOKUP(C1796,'Current OBD'!$B$6:$AL$2097,28,0)="Yes","4"," ")</f>
        <v xml:space="preserve"> </v>
      </c>
      <c r="K1796" s="20" t="str">
        <f>IF(VLOOKUP(C1796,'Current OBD'!$B$6:$AL$2097,29,0)="Yes","5"," ")</f>
        <v xml:space="preserve"> </v>
      </c>
      <c r="L1796" s="20" t="str">
        <f>IF(VLOOKUP(C1796,'Current OBD'!$B$6:$AL$2097,30,0)="Yes","6"," ")</f>
        <v xml:space="preserve"> </v>
      </c>
      <c r="M1796" s="20" t="str">
        <f>IF(VLOOKUP(C1796,'Current OBD'!$B$6:$AL$2097,31,0)="Yes","7"," ")</f>
        <v xml:space="preserve"> </v>
      </c>
      <c r="N1796" s="20" t="str">
        <f>IF(VLOOKUP(C1796,'Current OBD'!$B$6:$AL$2097,32,0)="Yes","8"," ")</f>
        <v xml:space="preserve"> </v>
      </c>
      <c r="O1796" s="20" t="str">
        <f>IF(VLOOKUP(C1796,'Current OBD'!$B$6:$AL$2097,33,0)="Yes","9"," ")</f>
        <v>9</v>
      </c>
      <c r="P1796" s="20" t="str">
        <f>IF(VLOOKUP(C1796,'Current OBD'!$B$6:$AL$2097,34,0)="Yes","10"," ")</f>
        <v>10</v>
      </c>
      <c r="Q1796" s="20" t="str">
        <f>IF(VLOOKUP(C1796,'Current OBD'!$B$6:$AL$2097,35,0)="Yes","11"," ")</f>
        <v>11</v>
      </c>
      <c r="R1796" s="20" t="str">
        <f>IF(VLOOKUP(C1796,'Current OBD'!$B$6:$AL$2097,36,0)="Yes","12"," ")</f>
        <v>12</v>
      </c>
      <c r="S1796" s="44">
        <v>125</v>
      </c>
      <c r="T1796" s="44">
        <v>0</v>
      </c>
      <c r="U1796" s="44">
        <v>125</v>
      </c>
      <c r="V1796" s="12">
        <f t="shared" si="170"/>
        <v>1</v>
      </c>
      <c r="W1796" s="12">
        <f t="shared" si="171"/>
        <v>0</v>
      </c>
      <c r="X1796" s="12">
        <f t="shared" si="172"/>
        <v>1</v>
      </c>
    </row>
    <row r="1797" spans="1:24">
      <c r="A1797" s="17" t="str">
        <f>VLOOKUP(C1797,'Current OBD'!$B$6:$K$2098,4,0)</f>
        <v>Snohomish</v>
      </c>
      <c r="B1797" s="17" t="str">
        <f>VLOOKUP(C1797,'Current OBD'!$B$6:$K$2098,3,0)</f>
        <v>31-025</v>
      </c>
      <c r="C1797" s="18">
        <v>660568</v>
      </c>
      <c r="D1797" s="8" t="s">
        <v>2594</v>
      </c>
      <c r="E1797" s="20" t="str">
        <f>IF(VLOOKUP(C1797,'Current OBD'!$B$6:$AL$2097,23,0)="Yes","PK"," ")</f>
        <v xml:space="preserve"> </v>
      </c>
      <c r="F1797" s="20" t="str">
        <f>IF(VLOOKUP(C1797,'Current OBD'!$B$6:$AL$2097,24,0)="Yes","K"," ")</f>
        <v>K</v>
      </c>
      <c r="G1797" s="20" t="str">
        <f>IF(VLOOKUP(C1797,'Current OBD'!$B$6:$AL$2097,25,0)="Yes","1"," ")</f>
        <v>1</v>
      </c>
      <c r="H1797" s="20" t="str">
        <f>IF(VLOOKUP(C1797,'Current OBD'!$B$6:$AL$2097,26,0)="Yes","2"," ")</f>
        <v>2</v>
      </c>
      <c r="I1797" s="20" t="str">
        <f>IF(VLOOKUP(C1797,'Current OBD'!$B$6:$AL$2097,27,0)="Yes","3"," ")</f>
        <v>3</v>
      </c>
      <c r="J1797" s="20" t="str">
        <f>IF(VLOOKUP(C1797,'Current OBD'!$B$6:$AL$2097,28,0)="Yes","4"," ")</f>
        <v>4</v>
      </c>
      <c r="K1797" s="20" t="str">
        <f>IF(VLOOKUP(C1797,'Current OBD'!$B$6:$AL$2097,29,0)="Yes","5"," ")</f>
        <v>5</v>
      </c>
      <c r="L1797" s="20" t="str">
        <f>IF(VLOOKUP(C1797,'Current OBD'!$B$6:$AL$2097,30,0)="Yes","6"," ")</f>
        <v xml:space="preserve"> </v>
      </c>
      <c r="M1797" s="20" t="str">
        <f>IF(VLOOKUP(C1797,'Current OBD'!$B$6:$AL$2097,31,0)="Yes","7"," ")</f>
        <v xml:space="preserve"> </v>
      </c>
      <c r="N1797" s="20" t="str">
        <f>IF(VLOOKUP(C1797,'Current OBD'!$B$6:$AL$2097,32,0)="Yes","8"," ")</f>
        <v xml:space="preserve"> </v>
      </c>
      <c r="O1797" s="20" t="str">
        <f>IF(VLOOKUP(C1797,'Current OBD'!$B$6:$AL$2097,33,0)="Yes","9"," ")</f>
        <v xml:space="preserve"> </v>
      </c>
      <c r="P1797" s="20" t="str">
        <f>IF(VLOOKUP(C1797,'Current OBD'!$B$6:$AL$2097,34,0)="Yes","10"," ")</f>
        <v xml:space="preserve"> </v>
      </c>
      <c r="Q1797" s="20" t="str">
        <f>IF(VLOOKUP(C1797,'Current OBD'!$B$6:$AL$2097,35,0)="Yes","11"," ")</f>
        <v xml:space="preserve"> </v>
      </c>
      <c r="R1797" s="20" t="str">
        <f>IF(VLOOKUP(C1797,'Current OBD'!$B$6:$AL$2097,36,0)="Yes","12"," ")</f>
        <v xml:space="preserve"> </v>
      </c>
      <c r="S1797" s="44">
        <v>309</v>
      </c>
      <c r="T1797" s="44">
        <v>0</v>
      </c>
      <c r="U1797" s="44">
        <v>448</v>
      </c>
      <c r="V1797" s="12">
        <f t="shared" si="170"/>
        <v>0.6897321428571429</v>
      </c>
      <c r="W1797" s="12">
        <f t="shared" si="171"/>
        <v>0</v>
      </c>
      <c r="X1797" s="12">
        <f t="shared" si="172"/>
        <v>0.6897321428571429</v>
      </c>
    </row>
    <row r="1798" spans="1:24">
      <c r="A1798" s="17" t="str">
        <f>VLOOKUP(C1798,'Current OBD'!$B$6:$K$2098,4,0)</f>
        <v>Snohomish</v>
      </c>
      <c r="B1798" s="17" t="str">
        <f>VLOOKUP(C1798,'Current OBD'!$B$6:$K$2098,3,0)</f>
        <v>31-025</v>
      </c>
      <c r="C1798" s="18">
        <v>664661</v>
      </c>
      <c r="D1798" s="8" t="s">
        <v>2596</v>
      </c>
      <c r="E1798" s="20" t="str">
        <f>IF(VLOOKUP(C1798,'Current OBD'!$B$6:$AL$2097,23,0)="Yes","PK"," ")</f>
        <v xml:space="preserve"> </v>
      </c>
      <c r="F1798" s="20" t="str">
        <f>IF(VLOOKUP(C1798,'Current OBD'!$B$6:$AL$2097,24,0)="Yes","K"," ")</f>
        <v xml:space="preserve"> </v>
      </c>
      <c r="G1798" s="20" t="str">
        <f>IF(VLOOKUP(C1798,'Current OBD'!$B$6:$AL$2097,25,0)="Yes","1"," ")</f>
        <v xml:space="preserve"> </v>
      </c>
      <c r="H1798" s="20" t="str">
        <f>IF(VLOOKUP(C1798,'Current OBD'!$B$6:$AL$2097,26,0)="Yes","2"," ")</f>
        <v xml:space="preserve"> </v>
      </c>
      <c r="I1798" s="20" t="str">
        <f>IF(VLOOKUP(C1798,'Current OBD'!$B$6:$AL$2097,27,0)="Yes","3"," ")</f>
        <v xml:space="preserve"> </v>
      </c>
      <c r="J1798" s="20" t="str">
        <f>IF(VLOOKUP(C1798,'Current OBD'!$B$6:$AL$2097,28,0)="Yes","4"," ")</f>
        <v xml:space="preserve"> </v>
      </c>
      <c r="K1798" s="20" t="str">
        <f>IF(VLOOKUP(C1798,'Current OBD'!$B$6:$AL$2097,29,0)="Yes","5"," ")</f>
        <v xml:space="preserve"> </v>
      </c>
      <c r="L1798" s="20" t="str">
        <f>IF(VLOOKUP(C1798,'Current OBD'!$B$6:$AL$2097,30,0)="Yes","6"," ")</f>
        <v xml:space="preserve"> </v>
      </c>
      <c r="M1798" s="20" t="str">
        <f>IF(VLOOKUP(C1798,'Current OBD'!$B$6:$AL$2097,31,0)="Yes","7"," ")</f>
        <v xml:space="preserve"> </v>
      </c>
      <c r="N1798" s="20" t="str">
        <f>IF(VLOOKUP(C1798,'Current OBD'!$B$6:$AL$2097,32,0)="Yes","8"," ")</f>
        <v xml:space="preserve"> </v>
      </c>
      <c r="O1798" s="20" t="str">
        <f>IF(VLOOKUP(C1798,'Current OBD'!$B$6:$AL$2097,33,0)="Yes","9"," ")</f>
        <v>9</v>
      </c>
      <c r="P1798" s="20" t="str">
        <f>IF(VLOOKUP(C1798,'Current OBD'!$B$6:$AL$2097,34,0)="Yes","10"," ")</f>
        <v>10</v>
      </c>
      <c r="Q1798" s="20" t="str">
        <f>IF(VLOOKUP(C1798,'Current OBD'!$B$6:$AL$2097,35,0)="Yes","11"," ")</f>
        <v>11</v>
      </c>
      <c r="R1798" s="20" t="str">
        <f>IF(VLOOKUP(C1798,'Current OBD'!$B$6:$AL$2097,36,0)="Yes","12"," ")</f>
        <v>12</v>
      </c>
      <c r="S1798" s="44">
        <v>122</v>
      </c>
      <c r="T1798" s="44">
        <v>0</v>
      </c>
      <c r="U1798" s="44">
        <v>168</v>
      </c>
      <c r="V1798" s="12">
        <f t="shared" si="170"/>
        <v>0.72619047619047616</v>
      </c>
      <c r="W1798" s="12">
        <f t="shared" si="171"/>
        <v>0</v>
      </c>
      <c r="X1798" s="12">
        <f t="shared" si="172"/>
        <v>0.72619047619047616</v>
      </c>
    </row>
    <row r="1799" spans="1:24">
      <c r="A1799" s="17" t="str">
        <f>VLOOKUP(C1799,'Current OBD'!$B$6:$K$2098,4,0)</f>
        <v>Snohomish</v>
      </c>
      <c r="B1799" s="17" t="str">
        <f>VLOOKUP(C1799,'Current OBD'!$B$6:$K$2098,3,0)</f>
        <v>31-025</v>
      </c>
      <c r="C1799" s="18">
        <v>663376</v>
      </c>
      <c r="D1799" s="8" t="s">
        <v>2597</v>
      </c>
      <c r="E1799" s="20" t="str">
        <f>IF(VLOOKUP(C1799,'Current OBD'!$B$6:$AL$2097,23,0)="Yes","PK"," ")</f>
        <v xml:space="preserve"> </v>
      </c>
      <c r="F1799" s="20" t="str">
        <f>IF(VLOOKUP(C1799,'Current OBD'!$B$6:$AL$2097,24,0)="Yes","K"," ")</f>
        <v>K</v>
      </c>
      <c r="G1799" s="20" t="str">
        <f>IF(VLOOKUP(C1799,'Current OBD'!$B$6:$AL$2097,25,0)="Yes","1"," ")</f>
        <v>1</v>
      </c>
      <c r="H1799" s="20" t="str">
        <f>IF(VLOOKUP(C1799,'Current OBD'!$B$6:$AL$2097,26,0)="Yes","2"," ")</f>
        <v>2</v>
      </c>
      <c r="I1799" s="20" t="str">
        <f>IF(VLOOKUP(C1799,'Current OBD'!$B$6:$AL$2097,27,0)="Yes","3"," ")</f>
        <v>3</v>
      </c>
      <c r="J1799" s="20" t="str">
        <f>IF(VLOOKUP(C1799,'Current OBD'!$B$6:$AL$2097,28,0)="Yes","4"," ")</f>
        <v>4</v>
      </c>
      <c r="K1799" s="20" t="str">
        <f>IF(VLOOKUP(C1799,'Current OBD'!$B$6:$AL$2097,29,0)="Yes","5"," ")</f>
        <v>5</v>
      </c>
      <c r="L1799" s="20" t="str">
        <f>IF(VLOOKUP(C1799,'Current OBD'!$B$6:$AL$2097,30,0)="Yes","6"," ")</f>
        <v xml:space="preserve"> </v>
      </c>
      <c r="M1799" s="20" t="str">
        <f>IF(VLOOKUP(C1799,'Current OBD'!$B$6:$AL$2097,31,0)="Yes","7"," ")</f>
        <v xml:space="preserve"> </v>
      </c>
      <c r="N1799" s="20" t="str">
        <f>IF(VLOOKUP(C1799,'Current OBD'!$B$6:$AL$2097,32,0)="Yes","8"," ")</f>
        <v xml:space="preserve"> </v>
      </c>
      <c r="O1799" s="20" t="str">
        <f>IF(VLOOKUP(C1799,'Current OBD'!$B$6:$AL$2097,33,0)="Yes","9"," ")</f>
        <v xml:space="preserve"> </v>
      </c>
      <c r="P1799" s="20" t="str">
        <f>IF(VLOOKUP(C1799,'Current OBD'!$B$6:$AL$2097,34,0)="Yes","10"," ")</f>
        <v xml:space="preserve"> </v>
      </c>
      <c r="Q1799" s="20" t="str">
        <f>IF(VLOOKUP(C1799,'Current OBD'!$B$6:$AL$2097,35,0)="Yes","11"," ")</f>
        <v xml:space="preserve"> </v>
      </c>
      <c r="R1799" s="20" t="str">
        <f>IF(VLOOKUP(C1799,'Current OBD'!$B$6:$AL$2097,36,0)="Yes","12"," ")</f>
        <v xml:space="preserve"> </v>
      </c>
      <c r="S1799" s="44">
        <v>385</v>
      </c>
      <c r="T1799" s="44">
        <v>0</v>
      </c>
      <c r="U1799" s="44">
        <v>420</v>
      </c>
      <c r="V1799" s="12">
        <f t="shared" si="170"/>
        <v>0.91666666666666663</v>
      </c>
      <c r="W1799" s="12">
        <f t="shared" si="171"/>
        <v>0</v>
      </c>
      <c r="X1799" s="12">
        <f t="shared" si="172"/>
        <v>0.91666666666666663</v>
      </c>
    </row>
    <row r="1800" spans="1:24">
      <c r="A1800" s="17" t="str">
        <f>VLOOKUP(C1800,'Current OBD'!$B$6:$K$2098,4,0)</f>
        <v>Snohomish</v>
      </c>
      <c r="B1800" s="17" t="str">
        <f>VLOOKUP(C1800,'Current OBD'!$B$6:$K$2098,3,0)</f>
        <v>31-025</v>
      </c>
      <c r="C1800" s="18">
        <v>664422</v>
      </c>
      <c r="D1800" s="8" t="s">
        <v>2599</v>
      </c>
      <c r="E1800" s="20" t="str">
        <f>IF(VLOOKUP(C1800,'Current OBD'!$B$6:$AL$2097,23,0)="Yes","PK"," ")</f>
        <v xml:space="preserve"> </v>
      </c>
      <c r="F1800" s="20" t="str">
        <f>IF(VLOOKUP(C1800,'Current OBD'!$B$6:$AL$2097,24,0)="Yes","K"," ")</f>
        <v>K</v>
      </c>
      <c r="G1800" s="20" t="str">
        <f>IF(VLOOKUP(C1800,'Current OBD'!$B$6:$AL$2097,25,0)="Yes","1"," ")</f>
        <v>1</v>
      </c>
      <c r="H1800" s="20" t="str">
        <f>IF(VLOOKUP(C1800,'Current OBD'!$B$6:$AL$2097,26,0)="Yes","2"," ")</f>
        <v>2</v>
      </c>
      <c r="I1800" s="20" t="str">
        <f>IF(VLOOKUP(C1800,'Current OBD'!$B$6:$AL$2097,27,0)="Yes","3"," ")</f>
        <v>3</v>
      </c>
      <c r="J1800" s="20" t="str">
        <f>IF(VLOOKUP(C1800,'Current OBD'!$B$6:$AL$2097,28,0)="Yes","4"," ")</f>
        <v>4</v>
      </c>
      <c r="K1800" s="20" t="str">
        <f>IF(VLOOKUP(C1800,'Current OBD'!$B$6:$AL$2097,29,0)="Yes","5"," ")</f>
        <v>5</v>
      </c>
      <c r="L1800" s="20" t="str">
        <f>IF(VLOOKUP(C1800,'Current OBD'!$B$6:$AL$2097,30,0)="Yes","6"," ")</f>
        <v xml:space="preserve"> </v>
      </c>
      <c r="M1800" s="20" t="str">
        <f>IF(VLOOKUP(C1800,'Current OBD'!$B$6:$AL$2097,31,0)="Yes","7"," ")</f>
        <v xml:space="preserve"> </v>
      </c>
      <c r="N1800" s="20" t="str">
        <f>IF(VLOOKUP(C1800,'Current OBD'!$B$6:$AL$2097,32,0)="Yes","8"," ")</f>
        <v xml:space="preserve"> </v>
      </c>
      <c r="O1800" s="20" t="str">
        <f>IF(VLOOKUP(C1800,'Current OBD'!$B$6:$AL$2097,33,0)="Yes","9"," ")</f>
        <v xml:space="preserve"> </v>
      </c>
      <c r="P1800" s="20" t="str">
        <f>IF(VLOOKUP(C1800,'Current OBD'!$B$6:$AL$2097,34,0)="Yes","10"," ")</f>
        <v xml:space="preserve"> </v>
      </c>
      <c r="Q1800" s="20" t="str">
        <f>IF(VLOOKUP(C1800,'Current OBD'!$B$6:$AL$2097,35,0)="Yes","11"," ")</f>
        <v xml:space="preserve"> </v>
      </c>
      <c r="R1800" s="20" t="str">
        <f>IF(VLOOKUP(C1800,'Current OBD'!$B$6:$AL$2097,36,0)="Yes","12"," ")</f>
        <v xml:space="preserve"> </v>
      </c>
      <c r="S1800" s="44">
        <v>285</v>
      </c>
      <c r="T1800" s="44">
        <v>0</v>
      </c>
      <c r="U1800" s="44">
        <v>363</v>
      </c>
      <c r="V1800" s="12">
        <f t="shared" si="170"/>
        <v>0.78512396694214881</v>
      </c>
      <c r="W1800" s="12">
        <f t="shared" si="171"/>
        <v>0</v>
      </c>
      <c r="X1800" s="12">
        <f t="shared" si="172"/>
        <v>0.78512396694214881</v>
      </c>
    </row>
    <row r="1801" spans="1:24">
      <c r="A1801" s="17" t="str">
        <f>VLOOKUP(C1801,'Current OBD'!$B$6:$K$2098,4,0)</f>
        <v>Snohomish</v>
      </c>
      <c r="B1801" s="17" t="str">
        <f>VLOOKUP(C1801,'Current OBD'!$B$6:$K$2098,3,0)</f>
        <v>31-025</v>
      </c>
      <c r="C1801" s="18">
        <v>663076</v>
      </c>
      <c r="D1801" s="8" t="s">
        <v>2601</v>
      </c>
      <c r="E1801" s="20" t="str">
        <f>IF(VLOOKUP(C1801,'Current OBD'!$B$6:$AL$2097,23,0)="Yes","PK"," ")</f>
        <v xml:space="preserve"> </v>
      </c>
      <c r="F1801" s="20" t="str">
        <f>IF(VLOOKUP(C1801,'Current OBD'!$B$6:$AL$2097,24,0)="Yes","K"," ")</f>
        <v>K</v>
      </c>
      <c r="G1801" s="20" t="str">
        <f>IF(VLOOKUP(C1801,'Current OBD'!$B$6:$AL$2097,25,0)="Yes","1"," ")</f>
        <v>1</v>
      </c>
      <c r="H1801" s="20" t="str">
        <f>IF(VLOOKUP(C1801,'Current OBD'!$B$6:$AL$2097,26,0)="Yes","2"," ")</f>
        <v>2</v>
      </c>
      <c r="I1801" s="20" t="str">
        <f>IF(VLOOKUP(C1801,'Current OBD'!$B$6:$AL$2097,27,0)="Yes","3"," ")</f>
        <v>3</v>
      </c>
      <c r="J1801" s="20" t="str">
        <f>IF(VLOOKUP(C1801,'Current OBD'!$B$6:$AL$2097,28,0)="Yes","4"," ")</f>
        <v>4</v>
      </c>
      <c r="K1801" s="20" t="str">
        <f>IF(VLOOKUP(C1801,'Current OBD'!$B$6:$AL$2097,29,0)="Yes","5"," ")</f>
        <v>5</v>
      </c>
      <c r="L1801" s="20" t="str">
        <f>IF(VLOOKUP(C1801,'Current OBD'!$B$6:$AL$2097,30,0)="Yes","6"," ")</f>
        <v xml:space="preserve"> </v>
      </c>
      <c r="M1801" s="20" t="str">
        <f>IF(VLOOKUP(C1801,'Current OBD'!$B$6:$AL$2097,31,0)="Yes","7"," ")</f>
        <v xml:space="preserve"> </v>
      </c>
      <c r="N1801" s="20" t="str">
        <f>IF(VLOOKUP(C1801,'Current OBD'!$B$6:$AL$2097,32,0)="Yes","8"," ")</f>
        <v xml:space="preserve"> </v>
      </c>
      <c r="O1801" s="20" t="str">
        <f>IF(VLOOKUP(C1801,'Current OBD'!$B$6:$AL$2097,33,0)="Yes","9"," ")</f>
        <v xml:space="preserve"> </v>
      </c>
      <c r="P1801" s="20" t="str">
        <f>IF(VLOOKUP(C1801,'Current OBD'!$B$6:$AL$2097,34,0)="Yes","10"," ")</f>
        <v xml:space="preserve"> </v>
      </c>
      <c r="Q1801" s="20" t="str">
        <f>IF(VLOOKUP(C1801,'Current OBD'!$B$6:$AL$2097,35,0)="Yes","11"," ")</f>
        <v xml:space="preserve"> </v>
      </c>
      <c r="R1801" s="20" t="str">
        <f>IF(VLOOKUP(C1801,'Current OBD'!$B$6:$AL$2097,36,0)="Yes","12"," ")</f>
        <v xml:space="preserve"> </v>
      </c>
      <c r="S1801" s="44">
        <v>41</v>
      </c>
      <c r="T1801" s="44">
        <v>0</v>
      </c>
      <c r="U1801" s="44">
        <v>115</v>
      </c>
      <c r="V1801" s="12">
        <f t="shared" si="170"/>
        <v>0.35652173913043478</v>
      </c>
      <c r="W1801" s="12">
        <f t="shared" si="171"/>
        <v>0</v>
      </c>
      <c r="X1801" s="12">
        <f t="shared" si="172"/>
        <v>0.35652173913043478</v>
      </c>
    </row>
    <row r="1802" spans="1:24">
      <c r="A1802" s="17" t="str">
        <f>VLOOKUP(C1802,'Current OBD'!$B$6:$K$2098,4,0)</f>
        <v>Snohomish</v>
      </c>
      <c r="B1802" s="17" t="str">
        <f>VLOOKUP(C1802,'Current OBD'!$B$6:$K$2098,3,0)</f>
        <v>31-025</v>
      </c>
      <c r="C1802" s="18">
        <v>684943</v>
      </c>
      <c r="D1802" s="8" t="s">
        <v>2603</v>
      </c>
      <c r="E1802" s="20" t="str">
        <f>IF(VLOOKUP(C1802,'Current OBD'!$B$6:$AL$2097,23,0)="Yes","PK"," ")</f>
        <v xml:space="preserve"> </v>
      </c>
      <c r="F1802" s="20" t="str">
        <f>IF(VLOOKUP(C1802,'Current OBD'!$B$6:$AL$2097,24,0)="Yes","K"," ")</f>
        <v xml:space="preserve"> </v>
      </c>
      <c r="G1802" s="20" t="str">
        <f>IF(VLOOKUP(C1802,'Current OBD'!$B$6:$AL$2097,25,0)="Yes","1"," ")</f>
        <v xml:space="preserve"> </v>
      </c>
      <c r="H1802" s="20" t="str">
        <f>IF(VLOOKUP(C1802,'Current OBD'!$B$6:$AL$2097,26,0)="Yes","2"," ")</f>
        <v xml:space="preserve"> </v>
      </c>
      <c r="I1802" s="20" t="str">
        <f>IF(VLOOKUP(C1802,'Current OBD'!$B$6:$AL$2097,27,0)="Yes","3"," ")</f>
        <v xml:space="preserve"> </v>
      </c>
      <c r="J1802" s="20" t="str">
        <f>IF(VLOOKUP(C1802,'Current OBD'!$B$6:$AL$2097,28,0)="Yes","4"," ")</f>
        <v xml:space="preserve"> </v>
      </c>
      <c r="K1802" s="20" t="str">
        <f>IF(VLOOKUP(C1802,'Current OBD'!$B$6:$AL$2097,29,0)="Yes","5"," ")</f>
        <v xml:space="preserve"> </v>
      </c>
      <c r="L1802" s="20" t="str">
        <f>IF(VLOOKUP(C1802,'Current OBD'!$B$6:$AL$2097,30,0)="Yes","6"," ")</f>
        <v xml:space="preserve"> </v>
      </c>
      <c r="M1802" s="20" t="str">
        <f>IF(VLOOKUP(C1802,'Current OBD'!$B$6:$AL$2097,31,0)="Yes","7"," ")</f>
        <v xml:space="preserve"> </v>
      </c>
      <c r="N1802" s="20" t="str">
        <f>IF(VLOOKUP(C1802,'Current OBD'!$B$6:$AL$2097,32,0)="Yes","8"," ")</f>
        <v xml:space="preserve"> </v>
      </c>
      <c r="O1802" s="20" t="str">
        <f>IF(VLOOKUP(C1802,'Current OBD'!$B$6:$AL$2097,33,0)="Yes","9"," ")</f>
        <v>9</v>
      </c>
      <c r="P1802" s="20" t="str">
        <f>IF(VLOOKUP(C1802,'Current OBD'!$B$6:$AL$2097,34,0)="Yes","10"," ")</f>
        <v>10</v>
      </c>
      <c r="Q1802" s="20" t="str">
        <f>IF(VLOOKUP(C1802,'Current OBD'!$B$6:$AL$2097,35,0)="Yes","11"," ")</f>
        <v>11</v>
      </c>
      <c r="R1802" s="20" t="str">
        <f>IF(VLOOKUP(C1802,'Current OBD'!$B$6:$AL$2097,36,0)="Yes","12"," ")</f>
        <v>12</v>
      </c>
      <c r="S1802" s="44">
        <v>674</v>
      </c>
      <c r="T1802" s="44">
        <v>0</v>
      </c>
      <c r="U1802" s="44">
        <v>1480</v>
      </c>
      <c r="V1802" s="12">
        <f t="shared" si="170"/>
        <v>0.45540540540540542</v>
      </c>
      <c r="W1802" s="12">
        <f t="shared" si="171"/>
        <v>0</v>
      </c>
      <c r="X1802" s="12">
        <f t="shared" si="172"/>
        <v>0.45540540540540542</v>
      </c>
    </row>
    <row r="1803" spans="1:24">
      <c r="A1803" s="17" t="str">
        <f>VLOOKUP(C1803,'Current OBD'!$B$6:$K$2098,4,0)</f>
        <v>Snohomish</v>
      </c>
      <c r="B1803" s="17" t="str">
        <f>VLOOKUP(C1803,'Current OBD'!$B$6:$K$2098,3,0)</f>
        <v>31-025</v>
      </c>
      <c r="C1803" s="18">
        <v>663511</v>
      </c>
      <c r="D1803" s="8" t="s">
        <v>2605</v>
      </c>
      <c r="E1803" s="20" t="str">
        <f>IF(VLOOKUP(C1803,'Current OBD'!$B$6:$AL$2097,23,0)="Yes","PK"," ")</f>
        <v xml:space="preserve"> </v>
      </c>
      <c r="F1803" s="20" t="str">
        <f>IF(VLOOKUP(C1803,'Current OBD'!$B$6:$AL$2097,24,0)="Yes","K"," ")</f>
        <v xml:space="preserve"> </v>
      </c>
      <c r="G1803" s="20" t="str">
        <f>IF(VLOOKUP(C1803,'Current OBD'!$B$6:$AL$2097,25,0)="Yes","1"," ")</f>
        <v xml:space="preserve"> </v>
      </c>
      <c r="H1803" s="20" t="str">
        <f>IF(VLOOKUP(C1803,'Current OBD'!$B$6:$AL$2097,26,0)="Yes","2"," ")</f>
        <v xml:space="preserve"> </v>
      </c>
      <c r="I1803" s="20" t="str">
        <f>IF(VLOOKUP(C1803,'Current OBD'!$B$6:$AL$2097,27,0)="Yes","3"," ")</f>
        <v xml:space="preserve"> </v>
      </c>
      <c r="J1803" s="20" t="str">
        <f>IF(VLOOKUP(C1803,'Current OBD'!$B$6:$AL$2097,28,0)="Yes","4"," ")</f>
        <v xml:space="preserve"> </v>
      </c>
      <c r="K1803" s="20" t="str">
        <f>IF(VLOOKUP(C1803,'Current OBD'!$B$6:$AL$2097,29,0)="Yes","5"," ")</f>
        <v xml:space="preserve"> </v>
      </c>
      <c r="L1803" s="20" t="str">
        <f>IF(VLOOKUP(C1803,'Current OBD'!$B$6:$AL$2097,30,0)="Yes","6"," ")</f>
        <v>6</v>
      </c>
      <c r="M1803" s="20" t="str">
        <f>IF(VLOOKUP(C1803,'Current OBD'!$B$6:$AL$2097,31,0)="Yes","7"," ")</f>
        <v>7</v>
      </c>
      <c r="N1803" s="20" t="str">
        <f>IF(VLOOKUP(C1803,'Current OBD'!$B$6:$AL$2097,32,0)="Yes","8"," ")</f>
        <v>8</v>
      </c>
      <c r="O1803" s="20" t="str">
        <f>IF(VLOOKUP(C1803,'Current OBD'!$B$6:$AL$2097,33,0)="Yes","9"," ")</f>
        <v xml:space="preserve"> </v>
      </c>
      <c r="P1803" s="20" t="str">
        <f>IF(VLOOKUP(C1803,'Current OBD'!$B$6:$AL$2097,34,0)="Yes","10"," ")</f>
        <v xml:space="preserve"> </v>
      </c>
      <c r="Q1803" s="20" t="str">
        <f>IF(VLOOKUP(C1803,'Current OBD'!$B$6:$AL$2097,35,0)="Yes","11"," ")</f>
        <v xml:space="preserve"> </v>
      </c>
      <c r="R1803" s="20" t="str">
        <f>IF(VLOOKUP(C1803,'Current OBD'!$B$6:$AL$2097,36,0)="Yes","12"," ")</f>
        <v xml:space="preserve"> </v>
      </c>
      <c r="S1803" s="44">
        <v>468</v>
      </c>
      <c r="T1803" s="44">
        <v>0</v>
      </c>
      <c r="U1803" s="44">
        <v>665</v>
      </c>
      <c r="V1803" s="12">
        <f t="shared" si="170"/>
        <v>0.70375939849624058</v>
      </c>
      <c r="W1803" s="12">
        <f t="shared" si="171"/>
        <v>0</v>
      </c>
      <c r="X1803" s="12">
        <f t="shared" si="172"/>
        <v>0.70375939849624058</v>
      </c>
    </row>
    <row r="1804" spans="1:24">
      <c r="A1804" s="17" t="str">
        <f>VLOOKUP(C1804,'Current OBD'!$B$6:$K$2098,4,0)</f>
        <v>Snohomish</v>
      </c>
      <c r="B1804" s="17" t="str">
        <f>VLOOKUP(C1804,'Current OBD'!$B$6:$K$2098,3,0)</f>
        <v>31-025</v>
      </c>
      <c r="C1804" s="18">
        <v>663512</v>
      </c>
      <c r="D1804" s="8" t="s">
        <v>2607</v>
      </c>
      <c r="E1804" s="20" t="str">
        <f>IF(VLOOKUP(C1804,'Current OBD'!$B$6:$AL$2097,23,0)="Yes","PK"," ")</f>
        <v xml:space="preserve"> </v>
      </c>
      <c r="F1804" s="20" t="str">
        <f>IF(VLOOKUP(C1804,'Current OBD'!$B$6:$AL$2097,24,0)="Yes","K"," ")</f>
        <v xml:space="preserve"> </v>
      </c>
      <c r="G1804" s="20" t="str">
        <f>IF(VLOOKUP(C1804,'Current OBD'!$B$6:$AL$2097,25,0)="Yes","1"," ")</f>
        <v xml:space="preserve"> </v>
      </c>
      <c r="H1804" s="20" t="str">
        <f>IF(VLOOKUP(C1804,'Current OBD'!$B$6:$AL$2097,26,0)="Yes","2"," ")</f>
        <v xml:space="preserve"> </v>
      </c>
      <c r="I1804" s="20" t="str">
        <f>IF(VLOOKUP(C1804,'Current OBD'!$B$6:$AL$2097,27,0)="Yes","3"," ")</f>
        <v xml:space="preserve"> </v>
      </c>
      <c r="J1804" s="20" t="str">
        <f>IF(VLOOKUP(C1804,'Current OBD'!$B$6:$AL$2097,28,0)="Yes","4"," ")</f>
        <v xml:space="preserve"> </v>
      </c>
      <c r="K1804" s="20" t="str">
        <f>IF(VLOOKUP(C1804,'Current OBD'!$B$6:$AL$2097,29,0)="Yes","5"," ")</f>
        <v xml:space="preserve"> </v>
      </c>
      <c r="L1804" s="20" t="str">
        <f>IF(VLOOKUP(C1804,'Current OBD'!$B$6:$AL$2097,30,0)="Yes","6"," ")</f>
        <v xml:space="preserve"> </v>
      </c>
      <c r="M1804" s="20" t="str">
        <f>IF(VLOOKUP(C1804,'Current OBD'!$B$6:$AL$2097,31,0)="Yes","7"," ")</f>
        <v xml:space="preserve"> </v>
      </c>
      <c r="N1804" s="20" t="str">
        <f>IF(VLOOKUP(C1804,'Current OBD'!$B$6:$AL$2097,32,0)="Yes","8"," ")</f>
        <v xml:space="preserve"> </v>
      </c>
      <c r="O1804" s="20" t="str">
        <f>IF(VLOOKUP(C1804,'Current OBD'!$B$6:$AL$2097,33,0)="Yes","9"," ")</f>
        <v>9</v>
      </c>
      <c r="P1804" s="20" t="str">
        <f>IF(VLOOKUP(C1804,'Current OBD'!$B$6:$AL$2097,34,0)="Yes","10"," ")</f>
        <v>10</v>
      </c>
      <c r="Q1804" s="20" t="str">
        <f>IF(VLOOKUP(C1804,'Current OBD'!$B$6:$AL$2097,35,0)="Yes","11"," ")</f>
        <v>11</v>
      </c>
      <c r="R1804" s="20" t="str">
        <f>IF(VLOOKUP(C1804,'Current OBD'!$B$6:$AL$2097,36,0)="Yes","12"," ")</f>
        <v>12</v>
      </c>
      <c r="S1804" s="44">
        <v>1133</v>
      </c>
      <c r="T1804" s="44">
        <v>0</v>
      </c>
      <c r="U1804" s="44">
        <v>1478</v>
      </c>
      <c r="V1804" s="12">
        <f t="shared" si="170"/>
        <v>0.76657645466847091</v>
      </c>
      <c r="W1804" s="12">
        <f t="shared" si="171"/>
        <v>0</v>
      </c>
      <c r="X1804" s="12">
        <f t="shared" si="172"/>
        <v>0.76657645466847091</v>
      </c>
    </row>
    <row r="1805" spans="1:24">
      <c r="A1805" s="17" t="str">
        <f>VLOOKUP(C1805,'Current OBD'!$B$6:$K$2098,4,0)</f>
        <v>Snohomish</v>
      </c>
      <c r="B1805" s="17" t="str">
        <f>VLOOKUP(C1805,'Current OBD'!$B$6:$K$2098,3,0)</f>
        <v>31-025</v>
      </c>
      <c r="C1805" s="18">
        <v>660571</v>
      </c>
      <c r="D1805" s="8" t="s">
        <v>2609</v>
      </c>
      <c r="E1805" s="20" t="str">
        <f>IF(VLOOKUP(C1805,'Current OBD'!$B$6:$AL$2097,23,0)="Yes","PK"," ")</f>
        <v xml:space="preserve"> </v>
      </c>
      <c r="F1805" s="20" t="str">
        <f>IF(VLOOKUP(C1805,'Current OBD'!$B$6:$AL$2097,24,0)="Yes","K"," ")</f>
        <v>K</v>
      </c>
      <c r="G1805" s="20" t="str">
        <f>IF(VLOOKUP(C1805,'Current OBD'!$B$6:$AL$2097,25,0)="Yes","1"," ")</f>
        <v>1</v>
      </c>
      <c r="H1805" s="20" t="str">
        <f>IF(VLOOKUP(C1805,'Current OBD'!$B$6:$AL$2097,26,0)="Yes","2"," ")</f>
        <v>2</v>
      </c>
      <c r="I1805" s="20" t="str">
        <f>IF(VLOOKUP(C1805,'Current OBD'!$B$6:$AL$2097,27,0)="Yes","3"," ")</f>
        <v>3</v>
      </c>
      <c r="J1805" s="20" t="str">
        <f>IF(VLOOKUP(C1805,'Current OBD'!$B$6:$AL$2097,28,0)="Yes","4"," ")</f>
        <v>4</v>
      </c>
      <c r="K1805" s="20" t="str">
        <f>IF(VLOOKUP(C1805,'Current OBD'!$B$6:$AL$2097,29,0)="Yes","5"," ")</f>
        <v>5</v>
      </c>
      <c r="L1805" s="20" t="str">
        <f>IF(VLOOKUP(C1805,'Current OBD'!$B$6:$AL$2097,30,0)="Yes","6"," ")</f>
        <v xml:space="preserve"> </v>
      </c>
      <c r="M1805" s="20" t="str">
        <f>IF(VLOOKUP(C1805,'Current OBD'!$B$6:$AL$2097,31,0)="Yes","7"," ")</f>
        <v xml:space="preserve"> </v>
      </c>
      <c r="N1805" s="20" t="str">
        <f>IF(VLOOKUP(C1805,'Current OBD'!$B$6:$AL$2097,32,0)="Yes","8"," ")</f>
        <v xml:space="preserve"> </v>
      </c>
      <c r="O1805" s="20" t="str">
        <f>IF(VLOOKUP(C1805,'Current OBD'!$B$6:$AL$2097,33,0)="Yes","9"," ")</f>
        <v xml:space="preserve"> </v>
      </c>
      <c r="P1805" s="20" t="str">
        <f>IF(VLOOKUP(C1805,'Current OBD'!$B$6:$AL$2097,34,0)="Yes","10"," ")</f>
        <v xml:space="preserve"> </v>
      </c>
      <c r="Q1805" s="20" t="str">
        <f>IF(VLOOKUP(C1805,'Current OBD'!$B$6:$AL$2097,35,0)="Yes","11"," ")</f>
        <v xml:space="preserve"> </v>
      </c>
      <c r="R1805" s="20" t="str">
        <f>IF(VLOOKUP(C1805,'Current OBD'!$B$6:$AL$2097,36,0)="Yes","12"," ")</f>
        <v xml:space="preserve"> </v>
      </c>
      <c r="S1805" s="44">
        <v>251</v>
      </c>
      <c r="T1805" s="44">
        <v>0</v>
      </c>
      <c r="U1805" s="44">
        <v>418</v>
      </c>
      <c r="V1805" s="12">
        <f t="shared" si="170"/>
        <v>0.6004784688995215</v>
      </c>
      <c r="W1805" s="12">
        <f t="shared" si="171"/>
        <v>0</v>
      </c>
      <c r="X1805" s="12">
        <f t="shared" si="172"/>
        <v>0.6004784688995215</v>
      </c>
    </row>
    <row r="1806" spans="1:24">
      <c r="A1806" s="17" t="str">
        <f>VLOOKUP(C1806,'Current OBD'!$B$6:$K$2098,4,0)</f>
        <v>Snohomish</v>
      </c>
      <c r="B1806" s="17" t="str">
        <f>VLOOKUP(C1806,'Current OBD'!$B$6:$K$2098,3,0)</f>
        <v>31-025</v>
      </c>
      <c r="C1806" s="18">
        <v>681071</v>
      </c>
      <c r="D1806" s="8" t="s">
        <v>2611</v>
      </c>
      <c r="E1806" s="20" t="str">
        <f>IF(VLOOKUP(C1806,'Current OBD'!$B$6:$AL$2097,23,0)="Yes","PK"," ")</f>
        <v xml:space="preserve"> </v>
      </c>
      <c r="F1806" s="20" t="str">
        <f>IF(VLOOKUP(C1806,'Current OBD'!$B$6:$AL$2097,24,0)="Yes","K"," ")</f>
        <v>K</v>
      </c>
      <c r="G1806" s="20" t="str">
        <f>IF(VLOOKUP(C1806,'Current OBD'!$B$6:$AL$2097,25,0)="Yes","1"," ")</f>
        <v>1</v>
      </c>
      <c r="H1806" s="20" t="str">
        <f>IF(VLOOKUP(C1806,'Current OBD'!$B$6:$AL$2097,26,0)="Yes","2"," ")</f>
        <v>2</v>
      </c>
      <c r="I1806" s="20" t="str">
        <f>IF(VLOOKUP(C1806,'Current OBD'!$B$6:$AL$2097,27,0)="Yes","3"," ")</f>
        <v>3</v>
      </c>
      <c r="J1806" s="20" t="str">
        <f>IF(VLOOKUP(C1806,'Current OBD'!$B$6:$AL$2097,28,0)="Yes","4"," ")</f>
        <v>4</v>
      </c>
      <c r="K1806" s="20" t="str">
        <f>IF(VLOOKUP(C1806,'Current OBD'!$B$6:$AL$2097,29,0)="Yes","5"," ")</f>
        <v>5</v>
      </c>
      <c r="L1806" s="20" t="str">
        <f>IF(VLOOKUP(C1806,'Current OBD'!$B$6:$AL$2097,30,0)="Yes","6"," ")</f>
        <v xml:space="preserve"> </v>
      </c>
      <c r="M1806" s="20" t="str">
        <f>IF(VLOOKUP(C1806,'Current OBD'!$B$6:$AL$2097,31,0)="Yes","7"," ")</f>
        <v xml:space="preserve"> </v>
      </c>
      <c r="N1806" s="20" t="str">
        <f>IF(VLOOKUP(C1806,'Current OBD'!$B$6:$AL$2097,32,0)="Yes","8"," ")</f>
        <v xml:space="preserve"> </v>
      </c>
      <c r="O1806" s="20" t="str">
        <f>IF(VLOOKUP(C1806,'Current OBD'!$B$6:$AL$2097,33,0)="Yes","9"," ")</f>
        <v xml:space="preserve"> </v>
      </c>
      <c r="P1806" s="20" t="str">
        <f>IF(VLOOKUP(C1806,'Current OBD'!$B$6:$AL$2097,34,0)="Yes","10"," ")</f>
        <v xml:space="preserve"> </v>
      </c>
      <c r="Q1806" s="20" t="str">
        <f>IF(VLOOKUP(C1806,'Current OBD'!$B$6:$AL$2097,35,0)="Yes","11"," ")</f>
        <v xml:space="preserve"> </v>
      </c>
      <c r="R1806" s="20" t="str">
        <f>IF(VLOOKUP(C1806,'Current OBD'!$B$6:$AL$2097,36,0)="Yes","12"," ")</f>
        <v xml:space="preserve"> </v>
      </c>
      <c r="S1806" s="44">
        <v>463</v>
      </c>
      <c r="T1806" s="44">
        <v>0</v>
      </c>
      <c r="U1806" s="44">
        <v>499</v>
      </c>
      <c r="V1806" s="12">
        <f t="shared" si="170"/>
        <v>0.92785571142284573</v>
      </c>
      <c r="W1806" s="12">
        <f t="shared" si="171"/>
        <v>0</v>
      </c>
      <c r="X1806" s="12">
        <f t="shared" si="172"/>
        <v>0.92785571142284573</v>
      </c>
    </row>
    <row r="1807" spans="1:24">
      <c r="A1807" s="17" t="str">
        <f>VLOOKUP(C1807,'Current OBD'!$B$6:$K$2098,4,0)</f>
        <v>Snohomish</v>
      </c>
      <c r="B1807" s="17" t="str">
        <f>VLOOKUP(C1807,'Current OBD'!$B$6:$K$2098,3,0)</f>
        <v>31-025</v>
      </c>
      <c r="C1807" s="18">
        <v>665267</v>
      </c>
      <c r="D1807" s="8" t="s">
        <v>2612</v>
      </c>
      <c r="E1807" s="20" t="str">
        <f>IF(VLOOKUP(C1807,'Current OBD'!$B$6:$AL$2097,23,0)="Yes","PK"," ")</f>
        <v xml:space="preserve"> </v>
      </c>
      <c r="F1807" s="20" t="str">
        <f>IF(VLOOKUP(C1807,'Current OBD'!$B$6:$AL$2097,24,0)="Yes","K"," ")</f>
        <v>K</v>
      </c>
      <c r="G1807" s="20" t="str">
        <f>IF(VLOOKUP(C1807,'Current OBD'!$B$6:$AL$2097,25,0)="Yes","1"," ")</f>
        <v>1</v>
      </c>
      <c r="H1807" s="20" t="str">
        <f>IF(VLOOKUP(C1807,'Current OBD'!$B$6:$AL$2097,26,0)="Yes","2"," ")</f>
        <v>2</v>
      </c>
      <c r="I1807" s="20" t="str">
        <f>IF(VLOOKUP(C1807,'Current OBD'!$B$6:$AL$2097,27,0)="Yes","3"," ")</f>
        <v>3</v>
      </c>
      <c r="J1807" s="20" t="str">
        <f>IF(VLOOKUP(C1807,'Current OBD'!$B$6:$AL$2097,28,0)="Yes","4"," ")</f>
        <v>4</v>
      </c>
      <c r="K1807" s="20" t="str">
        <f>IF(VLOOKUP(C1807,'Current OBD'!$B$6:$AL$2097,29,0)="Yes","5"," ")</f>
        <v>5</v>
      </c>
      <c r="L1807" s="20" t="str">
        <f>IF(VLOOKUP(C1807,'Current OBD'!$B$6:$AL$2097,30,0)="Yes","6"," ")</f>
        <v xml:space="preserve"> </v>
      </c>
      <c r="M1807" s="20" t="str">
        <f>IF(VLOOKUP(C1807,'Current OBD'!$B$6:$AL$2097,31,0)="Yes","7"," ")</f>
        <v xml:space="preserve"> </v>
      </c>
      <c r="N1807" s="20" t="str">
        <f>IF(VLOOKUP(C1807,'Current OBD'!$B$6:$AL$2097,32,0)="Yes","8"," ")</f>
        <v xml:space="preserve"> </v>
      </c>
      <c r="O1807" s="20" t="str">
        <f>IF(VLOOKUP(C1807,'Current OBD'!$B$6:$AL$2097,33,0)="Yes","9"," ")</f>
        <v xml:space="preserve"> </v>
      </c>
      <c r="P1807" s="20" t="str">
        <f>IF(VLOOKUP(C1807,'Current OBD'!$B$6:$AL$2097,34,0)="Yes","10"," ")</f>
        <v xml:space="preserve"> </v>
      </c>
      <c r="Q1807" s="20" t="str">
        <f>IF(VLOOKUP(C1807,'Current OBD'!$B$6:$AL$2097,35,0)="Yes","11"," ")</f>
        <v xml:space="preserve"> </v>
      </c>
      <c r="R1807" s="20" t="str">
        <f>IF(VLOOKUP(C1807,'Current OBD'!$B$6:$AL$2097,36,0)="Yes","12"," ")</f>
        <v xml:space="preserve"> </v>
      </c>
      <c r="S1807" s="44">
        <v>232</v>
      </c>
      <c r="T1807" s="44">
        <v>0</v>
      </c>
      <c r="U1807" s="44">
        <v>374</v>
      </c>
      <c r="V1807" s="12">
        <f t="shared" si="170"/>
        <v>0.6203208556149733</v>
      </c>
      <c r="W1807" s="12">
        <f t="shared" si="171"/>
        <v>0</v>
      </c>
      <c r="X1807" s="12">
        <f t="shared" si="172"/>
        <v>0.6203208556149733</v>
      </c>
    </row>
    <row r="1808" spans="1:24">
      <c r="A1808" s="17" t="str">
        <f>VLOOKUP(C1808,'Current OBD'!$B$6:$K$2098,4,0)</f>
        <v>Snohomish</v>
      </c>
      <c r="B1808" s="17" t="str">
        <f>VLOOKUP(C1808,'Current OBD'!$B$6:$K$2098,3,0)</f>
        <v>31-025</v>
      </c>
      <c r="C1808" s="18">
        <v>660573</v>
      </c>
      <c r="D1808" s="8" t="s">
        <v>2614</v>
      </c>
      <c r="E1808" s="20" t="str">
        <f>IF(VLOOKUP(C1808,'Current OBD'!$B$6:$AL$2097,23,0)="Yes","PK"," ")</f>
        <v xml:space="preserve"> </v>
      </c>
      <c r="F1808" s="20" t="str">
        <f>IF(VLOOKUP(C1808,'Current OBD'!$B$6:$AL$2097,24,0)="Yes","K"," ")</f>
        <v>K</v>
      </c>
      <c r="G1808" s="20" t="str">
        <f>IF(VLOOKUP(C1808,'Current OBD'!$B$6:$AL$2097,25,0)="Yes","1"," ")</f>
        <v>1</v>
      </c>
      <c r="H1808" s="20" t="str">
        <f>IF(VLOOKUP(C1808,'Current OBD'!$B$6:$AL$2097,26,0)="Yes","2"," ")</f>
        <v>2</v>
      </c>
      <c r="I1808" s="20" t="str">
        <f>IF(VLOOKUP(C1808,'Current OBD'!$B$6:$AL$2097,27,0)="Yes","3"," ")</f>
        <v>3</v>
      </c>
      <c r="J1808" s="20" t="str">
        <f>IF(VLOOKUP(C1808,'Current OBD'!$B$6:$AL$2097,28,0)="Yes","4"," ")</f>
        <v>4</v>
      </c>
      <c r="K1808" s="20" t="str">
        <f>IF(VLOOKUP(C1808,'Current OBD'!$B$6:$AL$2097,29,0)="Yes","5"," ")</f>
        <v>5</v>
      </c>
      <c r="L1808" s="20" t="str">
        <f>IF(VLOOKUP(C1808,'Current OBD'!$B$6:$AL$2097,30,0)="Yes","6"," ")</f>
        <v xml:space="preserve"> </v>
      </c>
      <c r="M1808" s="20" t="str">
        <f>IF(VLOOKUP(C1808,'Current OBD'!$B$6:$AL$2097,31,0)="Yes","7"," ")</f>
        <v xml:space="preserve"> </v>
      </c>
      <c r="N1808" s="20" t="str">
        <f>IF(VLOOKUP(C1808,'Current OBD'!$B$6:$AL$2097,32,0)="Yes","8"," ")</f>
        <v xml:space="preserve"> </v>
      </c>
      <c r="O1808" s="20" t="str">
        <f>IF(VLOOKUP(C1808,'Current OBD'!$B$6:$AL$2097,33,0)="Yes","9"," ")</f>
        <v xml:space="preserve"> </v>
      </c>
      <c r="P1808" s="20" t="str">
        <f>IF(VLOOKUP(C1808,'Current OBD'!$B$6:$AL$2097,34,0)="Yes","10"," ")</f>
        <v xml:space="preserve"> </v>
      </c>
      <c r="Q1808" s="20" t="str">
        <f>IF(VLOOKUP(C1808,'Current OBD'!$B$6:$AL$2097,35,0)="Yes","11"," ")</f>
        <v xml:space="preserve"> </v>
      </c>
      <c r="R1808" s="20" t="str">
        <f>IF(VLOOKUP(C1808,'Current OBD'!$B$6:$AL$2097,36,0)="Yes","12"," ")</f>
        <v xml:space="preserve"> </v>
      </c>
      <c r="S1808" s="44">
        <v>220</v>
      </c>
      <c r="T1808" s="44">
        <v>0</v>
      </c>
      <c r="U1808" s="44">
        <v>469</v>
      </c>
      <c r="V1808" s="12">
        <f t="shared" si="170"/>
        <v>0.46908315565031983</v>
      </c>
      <c r="W1808" s="12">
        <f t="shared" si="171"/>
        <v>0</v>
      </c>
      <c r="X1808" s="12">
        <f t="shared" si="172"/>
        <v>0.46908315565031983</v>
      </c>
    </row>
    <row r="1809" spans="1:24">
      <c r="A1809" s="17" t="str">
        <f>VLOOKUP(C1809,'Current OBD'!$B$6:$K$2098,4,0)</f>
        <v>Snohomish</v>
      </c>
      <c r="B1809" s="17" t="str">
        <f>VLOOKUP(C1809,'Current OBD'!$B$6:$K$2098,3,0)</f>
        <v>31-025</v>
      </c>
      <c r="C1809" s="18">
        <v>660561</v>
      </c>
      <c r="D1809" s="8" t="s">
        <v>2616</v>
      </c>
      <c r="E1809" s="20" t="str">
        <f>IF(VLOOKUP(C1809,'Current OBD'!$B$6:$AL$2097,23,0)="Yes","PK"," ")</f>
        <v xml:space="preserve"> </v>
      </c>
      <c r="F1809" s="20" t="str">
        <f>IF(VLOOKUP(C1809,'Current OBD'!$B$6:$AL$2097,24,0)="Yes","K"," ")</f>
        <v xml:space="preserve"> </v>
      </c>
      <c r="G1809" s="20" t="str">
        <f>IF(VLOOKUP(C1809,'Current OBD'!$B$6:$AL$2097,25,0)="Yes","1"," ")</f>
        <v xml:space="preserve"> </v>
      </c>
      <c r="H1809" s="20" t="str">
        <f>IF(VLOOKUP(C1809,'Current OBD'!$B$6:$AL$2097,26,0)="Yes","2"," ")</f>
        <v xml:space="preserve"> </v>
      </c>
      <c r="I1809" s="20" t="str">
        <f>IF(VLOOKUP(C1809,'Current OBD'!$B$6:$AL$2097,27,0)="Yes","3"," ")</f>
        <v xml:space="preserve"> </v>
      </c>
      <c r="J1809" s="20" t="str">
        <f>IF(VLOOKUP(C1809,'Current OBD'!$B$6:$AL$2097,28,0)="Yes","4"," ")</f>
        <v xml:space="preserve"> </v>
      </c>
      <c r="K1809" s="20" t="str">
        <f>IF(VLOOKUP(C1809,'Current OBD'!$B$6:$AL$2097,29,0)="Yes","5"," ")</f>
        <v xml:space="preserve"> </v>
      </c>
      <c r="L1809" s="20" t="str">
        <f>IF(VLOOKUP(C1809,'Current OBD'!$B$6:$AL$2097,30,0)="Yes","6"," ")</f>
        <v>6</v>
      </c>
      <c r="M1809" s="20" t="str">
        <f>IF(VLOOKUP(C1809,'Current OBD'!$B$6:$AL$2097,31,0)="Yes","7"," ")</f>
        <v>7</v>
      </c>
      <c r="N1809" s="20" t="str">
        <f>IF(VLOOKUP(C1809,'Current OBD'!$B$6:$AL$2097,32,0)="Yes","8"," ")</f>
        <v>8</v>
      </c>
      <c r="O1809" s="20" t="str">
        <f>IF(VLOOKUP(C1809,'Current OBD'!$B$6:$AL$2097,33,0)="Yes","9"," ")</f>
        <v xml:space="preserve"> </v>
      </c>
      <c r="P1809" s="20" t="str">
        <f>IF(VLOOKUP(C1809,'Current OBD'!$B$6:$AL$2097,34,0)="Yes","10"," ")</f>
        <v xml:space="preserve"> </v>
      </c>
      <c r="Q1809" s="20" t="str">
        <f>IF(VLOOKUP(C1809,'Current OBD'!$B$6:$AL$2097,35,0)="Yes","11"," ")</f>
        <v xml:space="preserve"> </v>
      </c>
      <c r="R1809" s="20" t="str">
        <f>IF(VLOOKUP(C1809,'Current OBD'!$B$6:$AL$2097,36,0)="Yes","12"," ")</f>
        <v xml:space="preserve"> </v>
      </c>
      <c r="S1809" s="44">
        <v>455</v>
      </c>
      <c r="T1809" s="44">
        <v>0</v>
      </c>
      <c r="U1809" s="44">
        <v>579</v>
      </c>
      <c r="V1809" s="12">
        <f t="shared" si="170"/>
        <v>0.78583765112262527</v>
      </c>
      <c r="W1809" s="12">
        <f t="shared" si="171"/>
        <v>0</v>
      </c>
      <c r="X1809" s="12">
        <f t="shared" si="172"/>
        <v>0.78583765112262527</v>
      </c>
    </row>
    <row r="1810" spans="1:24">
      <c r="A1810" s="26" t="s">
        <v>114</v>
      </c>
      <c r="B1810" s="26" t="s">
        <v>1968</v>
      </c>
      <c r="C1810" s="10">
        <v>159396</v>
      </c>
      <c r="D1810" s="13" t="s">
        <v>1967</v>
      </c>
      <c r="E1810" s="19"/>
      <c r="F1810" s="19"/>
      <c r="G1810" s="19"/>
      <c r="H1810" s="19"/>
      <c r="I1810" s="19"/>
      <c r="J1810" s="19"/>
      <c r="K1810" s="19"/>
      <c r="L1810" s="19"/>
      <c r="M1810" s="19"/>
      <c r="N1810" s="19"/>
      <c r="O1810" s="19"/>
      <c r="P1810" s="19"/>
      <c r="Q1810" s="19"/>
      <c r="R1810" s="19"/>
      <c r="S1810" s="43">
        <v>5</v>
      </c>
      <c r="T1810" s="43">
        <v>0</v>
      </c>
      <c r="U1810" s="43">
        <v>23</v>
      </c>
      <c r="V1810" s="14"/>
      <c r="W1810" s="14"/>
      <c r="X1810" s="14">
        <f t="shared" si="172"/>
        <v>0.21739130434782608</v>
      </c>
    </row>
    <row r="1811" spans="1:24">
      <c r="A1811" s="17" t="str">
        <f>VLOOKUP(C1811,'Current OBD'!$B$6:$K$2098,4,0)</f>
        <v>Snohomish</v>
      </c>
      <c r="B1811" s="17" t="str">
        <f>VLOOKUP(C1811,'Current OBD'!$B$6:$K$2098,3,0)</f>
        <v>31-063</v>
      </c>
      <c r="C1811" s="18">
        <v>660660</v>
      </c>
      <c r="D1811" s="8" t="s">
        <v>1967</v>
      </c>
      <c r="E1811" s="20" t="str">
        <f>IF(VLOOKUP(C1811,'Current OBD'!$B$6:$AL$2097,23,0)="Yes","PK"," ")</f>
        <v xml:space="preserve"> </v>
      </c>
      <c r="F1811" s="20" t="str">
        <f>IF(VLOOKUP(C1811,'Current OBD'!$B$6:$AL$2097,24,0)="Yes","K"," ")</f>
        <v>K</v>
      </c>
      <c r="G1811" s="20" t="str">
        <f>IF(VLOOKUP(C1811,'Current OBD'!$B$6:$AL$2097,25,0)="Yes","1"," ")</f>
        <v>1</v>
      </c>
      <c r="H1811" s="20" t="str">
        <f>IF(VLOOKUP(C1811,'Current OBD'!$B$6:$AL$2097,26,0)="Yes","2"," ")</f>
        <v>2</v>
      </c>
      <c r="I1811" s="20" t="str">
        <f>IF(VLOOKUP(C1811,'Current OBD'!$B$6:$AL$2097,27,0)="Yes","3"," ")</f>
        <v>3</v>
      </c>
      <c r="J1811" s="20" t="str">
        <f>IF(VLOOKUP(C1811,'Current OBD'!$B$6:$AL$2097,28,0)="Yes","4"," ")</f>
        <v>4</v>
      </c>
      <c r="K1811" s="20" t="str">
        <f>IF(VLOOKUP(C1811,'Current OBD'!$B$6:$AL$2097,29,0)="Yes","5"," ")</f>
        <v>5</v>
      </c>
      <c r="L1811" s="20" t="str">
        <f>IF(VLOOKUP(C1811,'Current OBD'!$B$6:$AL$2097,30,0)="Yes","6"," ")</f>
        <v>6</v>
      </c>
      <c r="M1811" s="20" t="str">
        <f>IF(VLOOKUP(C1811,'Current OBD'!$B$6:$AL$2097,31,0)="Yes","7"," ")</f>
        <v>7</v>
      </c>
      <c r="N1811" s="20" t="str">
        <f>IF(VLOOKUP(C1811,'Current OBD'!$B$6:$AL$2097,32,0)="Yes","8"," ")</f>
        <v>8</v>
      </c>
      <c r="O1811" s="20" t="str">
        <f>IF(VLOOKUP(C1811,'Current OBD'!$B$6:$AL$2097,33,0)="Yes","9"," ")</f>
        <v xml:space="preserve"> </v>
      </c>
      <c r="P1811" s="20" t="str">
        <f>IF(VLOOKUP(C1811,'Current OBD'!$B$6:$AL$2097,34,0)="Yes","10"," ")</f>
        <v xml:space="preserve"> </v>
      </c>
      <c r="Q1811" s="20" t="str">
        <f>IF(VLOOKUP(C1811,'Current OBD'!$B$6:$AL$2097,35,0)="Yes","11"," ")</f>
        <v xml:space="preserve"> </v>
      </c>
      <c r="R1811" s="20" t="str">
        <f>IF(VLOOKUP(C1811,'Current OBD'!$B$6:$AL$2097,36,0)="Yes","12"," ")</f>
        <v xml:space="preserve"> </v>
      </c>
      <c r="S1811" s="44">
        <v>5</v>
      </c>
      <c r="T1811" s="44">
        <v>0</v>
      </c>
      <c r="U1811" s="44">
        <v>23</v>
      </c>
      <c r="V1811" s="12">
        <f>S1811/U1811</f>
        <v>0.21739130434782608</v>
      </c>
      <c r="W1811" s="12">
        <f>T1811/U1811</f>
        <v>0</v>
      </c>
      <c r="X1811" s="12">
        <f t="shared" si="172"/>
        <v>0.21739130434782608</v>
      </c>
    </row>
    <row r="1812" spans="1:24">
      <c r="A1812" s="26" t="s">
        <v>114</v>
      </c>
      <c r="B1812" s="26" t="s">
        <v>2718</v>
      </c>
      <c r="C1812" s="10">
        <v>159326</v>
      </c>
      <c r="D1812" s="13" t="s">
        <v>2717</v>
      </c>
      <c r="E1812" s="19"/>
      <c r="F1812" s="19"/>
      <c r="G1812" s="19"/>
      <c r="H1812" s="19"/>
      <c r="I1812" s="19"/>
      <c r="J1812" s="19"/>
      <c r="K1812" s="19"/>
      <c r="L1812" s="19"/>
      <c r="M1812" s="19"/>
      <c r="N1812" s="19"/>
      <c r="O1812" s="19"/>
      <c r="P1812" s="19"/>
      <c r="Q1812" s="19"/>
      <c r="R1812" s="19"/>
      <c r="S1812" s="43">
        <v>1477</v>
      </c>
      <c r="T1812" s="43">
        <v>344</v>
      </c>
      <c r="U1812" s="43">
        <v>4847</v>
      </c>
      <c r="V1812" s="14"/>
      <c r="W1812" s="14"/>
      <c r="X1812" s="14">
        <f t="shared" si="172"/>
        <v>0.3756963069940169</v>
      </c>
    </row>
    <row r="1813" spans="1:24">
      <c r="A1813" s="17" t="str">
        <f>VLOOKUP(C1813,'Current OBD'!$B$6:$K$2098,4,0)</f>
        <v>Snohomish</v>
      </c>
      <c r="B1813" s="17" t="str">
        <f>VLOOKUP(C1813,'Current OBD'!$B$6:$K$2098,3,0)</f>
        <v>31-103</v>
      </c>
      <c r="C1813" s="18">
        <v>660668</v>
      </c>
      <c r="D1813" s="8" t="s">
        <v>2719</v>
      </c>
      <c r="E1813" s="20" t="str">
        <f>IF(VLOOKUP(C1813,'Current OBD'!$B$6:$AL$2097,23,0)="Yes","PK"," ")</f>
        <v xml:space="preserve"> </v>
      </c>
      <c r="F1813" s="20" t="str">
        <f>IF(VLOOKUP(C1813,'Current OBD'!$B$6:$AL$2097,24,0)="Yes","K"," ")</f>
        <v>K</v>
      </c>
      <c r="G1813" s="20" t="str">
        <f>IF(VLOOKUP(C1813,'Current OBD'!$B$6:$AL$2097,25,0)="Yes","1"," ")</f>
        <v>1</v>
      </c>
      <c r="H1813" s="20" t="str">
        <f>IF(VLOOKUP(C1813,'Current OBD'!$B$6:$AL$2097,26,0)="Yes","2"," ")</f>
        <v>2</v>
      </c>
      <c r="I1813" s="20" t="str">
        <f>IF(VLOOKUP(C1813,'Current OBD'!$B$6:$AL$2097,27,0)="Yes","3"," ")</f>
        <v>3</v>
      </c>
      <c r="J1813" s="20" t="str">
        <f>IF(VLOOKUP(C1813,'Current OBD'!$B$6:$AL$2097,28,0)="Yes","4"," ")</f>
        <v>4</v>
      </c>
      <c r="K1813" s="20" t="str">
        <f>IF(VLOOKUP(C1813,'Current OBD'!$B$6:$AL$2097,29,0)="Yes","5"," ")</f>
        <v>5</v>
      </c>
      <c r="L1813" s="20" t="str">
        <f>IF(VLOOKUP(C1813,'Current OBD'!$B$6:$AL$2097,30,0)="Yes","6"," ")</f>
        <v xml:space="preserve"> </v>
      </c>
      <c r="M1813" s="20" t="str">
        <f>IF(VLOOKUP(C1813,'Current OBD'!$B$6:$AL$2097,31,0)="Yes","7"," ")</f>
        <v xml:space="preserve"> </v>
      </c>
      <c r="N1813" s="20" t="str">
        <f>IF(VLOOKUP(C1813,'Current OBD'!$B$6:$AL$2097,32,0)="Yes","8"," ")</f>
        <v xml:space="preserve"> </v>
      </c>
      <c r="O1813" s="20" t="str">
        <f>IF(VLOOKUP(C1813,'Current OBD'!$B$6:$AL$2097,33,0)="Yes","9"," ")</f>
        <v xml:space="preserve"> </v>
      </c>
      <c r="P1813" s="20" t="str">
        <f>IF(VLOOKUP(C1813,'Current OBD'!$B$6:$AL$2097,34,0)="Yes","10"," ")</f>
        <v xml:space="preserve"> </v>
      </c>
      <c r="Q1813" s="20" t="str">
        <f>IF(VLOOKUP(C1813,'Current OBD'!$B$6:$AL$2097,35,0)="Yes","11"," ")</f>
        <v xml:space="preserve"> </v>
      </c>
      <c r="R1813" s="20" t="str">
        <f>IF(VLOOKUP(C1813,'Current OBD'!$B$6:$AL$2097,36,0)="Yes","12"," ")</f>
        <v xml:space="preserve"> </v>
      </c>
      <c r="S1813" s="44">
        <v>45</v>
      </c>
      <c r="T1813" s="44">
        <v>20</v>
      </c>
      <c r="U1813" s="44">
        <v>434</v>
      </c>
      <c r="V1813" s="12">
        <f t="shared" ref="V1813:V1821" si="173">S1813/U1813</f>
        <v>0.10368663594470046</v>
      </c>
      <c r="W1813" s="12">
        <f t="shared" ref="W1813:W1821" si="174">T1813/U1813</f>
        <v>4.6082949308755762E-2</v>
      </c>
      <c r="X1813" s="12">
        <f t="shared" si="172"/>
        <v>0.14976958525345621</v>
      </c>
    </row>
    <row r="1814" spans="1:24">
      <c r="A1814" s="17" t="str">
        <f>VLOOKUP(C1814,'Current OBD'!$B$6:$K$2098,4,0)</f>
        <v>Snohomish</v>
      </c>
      <c r="B1814" s="17" t="str">
        <f>VLOOKUP(C1814,'Current OBD'!$B$6:$K$2098,3,0)</f>
        <v>31-103</v>
      </c>
      <c r="C1814" s="18">
        <v>663425</v>
      </c>
      <c r="D1814" s="8" t="s">
        <v>2722</v>
      </c>
      <c r="E1814" s="20" t="str">
        <f>IF(VLOOKUP(C1814,'Current OBD'!$B$6:$AL$2097,23,0)="Yes","PK"," ")</f>
        <v>PK</v>
      </c>
      <c r="F1814" s="20" t="str">
        <f>IF(VLOOKUP(C1814,'Current OBD'!$B$6:$AL$2097,24,0)="Yes","K"," ")</f>
        <v>K</v>
      </c>
      <c r="G1814" s="20" t="str">
        <f>IF(VLOOKUP(C1814,'Current OBD'!$B$6:$AL$2097,25,0)="Yes","1"," ")</f>
        <v>1</v>
      </c>
      <c r="H1814" s="20" t="str">
        <f>IF(VLOOKUP(C1814,'Current OBD'!$B$6:$AL$2097,26,0)="Yes","2"," ")</f>
        <v>2</v>
      </c>
      <c r="I1814" s="20" t="str">
        <f>IF(VLOOKUP(C1814,'Current OBD'!$B$6:$AL$2097,27,0)="Yes","3"," ")</f>
        <v>3</v>
      </c>
      <c r="J1814" s="20" t="str">
        <f>IF(VLOOKUP(C1814,'Current OBD'!$B$6:$AL$2097,28,0)="Yes","4"," ")</f>
        <v>4</v>
      </c>
      <c r="K1814" s="20" t="str">
        <f>IF(VLOOKUP(C1814,'Current OBD'!$B$6:$AL$2097,29,0)="Yes","5"," ")</f>
        <v>5</v>
      </c>
      <c r="L1814" s="20" t="str">
        <f>IF(VLOOKUP(C1814,'Current OBD'!$B$6:$AL$2097,30,0)="Yes","6"," ")</f>
        <v xml:space="preserve"> </v>
      </c>
      <c r="M1814" s="20" t="str">
        <f>IF(VLOOKUP(C1814,'Current OBD'!$B$6:$AL$2097,31,0)="Yes","7"," ")</f>
        <v xml:space="preserve"> </v>
      </c>
      <c r="N1814" s="20" t="str">
        <f>IF(VLOOKUP(C1814,'Current OBD'!$B$6:$AL$2097,32,0)="Yes","8"," ")</f>
        <v xml:space="preserve"> </v>
      </c>
      <c r="O1814" s="20" t="str">
        <f>IF(VLOOKUP(C1814,'Current OBD'!$B$6:$AL$2097,33,0)="Yes","9"," ")</f>
        <v xml:space="preserve"> </v>
      </c>
      <c r="P1814" s="20" t="str">
        <f>IF(VLOOKUP(C1814,'Current OBD'!$B$6:$AL$2097,34,0)="Yes","10"," ")</f>
        <v xml:space="preserve"> </v>
      </c>
      <c r="Q1814" s="20" t="str">
        <f>IF(VLOOKUP(C1814,'Current OBD'!$B$6:$AL$2097,35,0)="Yes","11"," ")</f>
        <v xml:space="preserve"> </v>
      </c>
      <c r="R1814" s="20" t="str">
        <f>IF(VLOOKUP(C1814,'Current OBD'!$B$6:$AL$2097,36,0)="Yes","12"," ")</f>
        <v xml:space="preserve"> </v>
      </c>
      <c r="S1814" s="44">
        <v>397</v>
      </c>
      <c r="T1814" s="44">
        <v>0</v>
      </c>
      <c r="U1814" s="44">
        <v>563</v>
      </c>
      <c r="V1814" s="12">
        <f t="shared" si="173"/>
        <v>0.70515097690941386</v>
      </c>
      <c r="W1814" s="12">
        <f t="shared" si="174"/>
        <v>0</v>
      </c>
      <c r="X1814" s="12">
        <f t="shared" si="172"/>
        <v>0.70515097690941386</v>
      </c>
    </row>
    <row r="1815" spans="1:24">
      <c r="A1815" s="17" t="str">
        <f>VLOOKUP(C1815,'Current OBD'!$B$6:$K$2098,4,0)</f>
        <v>Snohomish</v>
      </c>
      <c r="B1815" s="17" t="str">
        <f>VLOOKUP(C1815,'Current OBD'!$B$6:$K$2098,3,0)</f>
        <v>31-103</v>
      </c>
      <c r="C1815" s="18">
        <v>663243</v>
      </c>
      <c r="D1815" s="8" t="s">
        <v>2726</v>
      </c>
      <c r="E1815" s="20" t="str">
        <f>IF(VLOOKUP(C1815,'Current OBD'!$B$6:$AL$2097,23,0)="Yes","PK"," ")</f>
        <v xml:space="preserve"> </v>
      </c>
      <c r="F1815" s="20" t="str">
        <f>IF(VLOOKUP(C1815,'Current OBD'!$B$6:$AL$2097,24,0)="Yes","K"," ")</f>
        <v>K</v>
      </c>
      <c r="G1815" s="20" t="str">
        <f>IF(VLOOKUP(C1815,'Current OBD'!$B$6:$AL$2097,25,0)="Yes","1"," ")</f>
        <v>1</v>
      </c>
      <c r="H1815" s="20" t="str">
        <f>IF(VLOOKUP(C1815,'Current OBD'!$B$6:$AL$2097,26,0)="Yes","2"," ")</f>
        <v>2</v>
      </c>
      <c r="I1815" s="20" t="str">
        <f>IF(VLOOKUP(C1815,'Current OBD'!$B$6:$AL$2097,27,0)="Yes","3"," ")</f>
        <v>3</v>
      </c>
      <c r="J1815" s="20" t="str">
        <f>IF(VLOOKUP(C1815,'Current OBD'!$B$6:$AL$2097,28,0)="Yes","4"," ")</f>
        <v>4</v>
      </c>
      <c r="K1815" s="20" t="str">
        <f>IF(VLOOKUP(C1815,'Current OBD'!$B$6:$AL$2097,29,0)="Yes","5"," ")</f>
        <v>5</v>
      </c>
      <c r="L1815" s="20" t="str">
        <f>IF(VLOOKUP(C1815,'Current OBD'!$B$6:$AL$2097,30,0)="Yes","6"," ")</f>
        <v xml:space="preserve"> </v>
      </c>
      <c r="M1815" s="20" t="str">
        <f>IF(VLOOKUP(C1815,'Current OBD'!$B$6:$AL$2097,31,0)="Yes","7"," ")</f>
        <v xml:space="preserve"> </v>
      </c>
      <c r="N1815" s="20" t="str">
        <f>IF(VLOOKUP(C1815,'Current OBD'!$B$6:$AL$2097,32,0)="Yes","8"," ")</f>
        <v xml:space="preserve"> </v>
      </c>
      <c r="O1815" s="20" t="str">
        <f>IF(VLOOKUP(C1815,'Current OBD'!$B$6:$AL$2097,33,0)="Yes","9"," ")</f>
        <v xml:space="preserve"> </v>
      </c>
      <c r="P1815" s="20" t="str">
        <f>IF(VLOOKUP(C1815,'Current OBD'!$B$6:$AL$2097,34,0)="Yes","10"," ")</f>
        <v xml:space="preserve"> </v>
      </c>
      <c r="Q1815" s="20" t="str">
        <f>IF(VLOOKUP(C1815,'Current OBD'!$B$6:$AL$2097,35,0)="Yes","11"," ")</f>
        <v xml:space="preserve"> </v>
      </c>
      <c r="R1815" s="20" t="str">
        <f>IF(VLOOKUP(C1815,'Current OBD'!$B$6:$AL$2097,36,0)="Yes","12"," ")</f>
        <v xml:space="preserve"> </v>
      </c>
      <c r="S1815" s="44">
        <v>133</v>
      </c>
      <c r="T1815" s="44">
        <v>25</v>
      </c>
      <c r="U1815" s="44">
        <v>394</v>
      </c>
      <c r="V1815" s="12">
        <f t="shared" si="173"/>
        <v>0.33756345177664976</v>
      </c>
      <c r="W1815" s="12">
        <f t="shared" si="174"/>
        <v>6.3451776649746189E-2</v>
      </c>
      <c r="X1815" s="12">
        <f t="shared" si="172"/>
        <v>0.40101522842639592</v>
      </c>
    </row>
    <row r="1816" spans="1:24">
      <c r="A1816" s="17" t="str">
        <f>VLOOKUP(C1816,'Current OBD'!$B$6:$K$2098,4,0)</f>
        <v>Snohomish</v>
      </c>
      <c r="B1816" s="17" t="str">
        <f>VLOOKUP(C1816,'Current OBD'!$B$6:$K$2098,3,0)</f>
        <v>31-103</v>
      </c>
      <c r="C1816" s="18">
        <v>660671</v>
      </c>
      <c r="D1816" s="8" t="s">
        <v>2728</v>
      </c>
      <c r="E1816" s="20" t="str">
        <f>IF(VLOOKUP(C1816,'Current OBD'!$B$6:$AL$2097,23,0)="Yes","PK"," ")</f>
        <v xml:space="preserve"> </v>
      </c>
      <c r="F1816" s="20" t="str">
        <f>IF(VLOOKUP(C1816,'Current OBD'!$B$6:$AL$2097,24,0)="Yes","K"," ")</f>
        <v xml:space="preserve"> </v>
      </c>
      <c r="G1816" s="20" t="str">
        <f>IF(VLOOKUP(C1816,'Current OBD'!$B$6:$AL$2097,25,0)="Yes","1"," ")</f>
        <v xml:space="preserve"> </v>
      </c>
      <c r="H1816" s="20" t="str">
        <f>IF(VLOOKUP(C1816,'Current OBD'!$B$6:$AL$2097,26,0)="Yes","2"," ")</f>
        <v xml:space="preserve"> </v>
      </c>
      <c r="I1816" s="20" t="str">
        <f>IF(VLOOKUP(C1816,'Current OBD'!$B$6:$AL$2097,27,0)="Yes","3"," ")</f>
        <v xml:space="preserve"> </v>
      </c>
      <c r="J1816" s="20" t="str">
        <f>IF(VLOOKUP(C1816,'Current OBD'!$B$6:$AL$2097,28,0)="Yes","4"," ")</f>
        <v xml:space="preserve"> </v>
      </c>
      <c r="K1816" s="20" t="str">
        <f>IF(VLOOKUP(C1816,'Current OBD'!$B$6:$AL$2097,29,0)="Yes","5"," ")</f>
        <v xml:space="preserve"> </v>
      </c>
      <c r="L1816" s="20" t="str">
        <f>IF(VLOOKUP(C1816,'Current OBD'!$B$6:$AL$2097,30,0)="Yes","6"," ")</f>
        <v>6</v>
      </c>
      <c r="M1816" s="20" t="str">
        <f>IF(VLOOKUP(C1816,'Current OBD'!$B$6:$AL$2097,31,0)="Yes","7"," ")</f>
        <v>7</v>
      </c>
      <c r="N1816" s="20" t="str">
        <f>IF(VLOOKUP(C1816,'Current OBD'!$B$6:$AL$2097,32,0)="Yes","8"," ")</f>
        <v>8</v>
      </c>
      <c r="O1816" s="20" t="str">
        <f>IF(VLOOKUP(C1816,'Current OBD'!$B$6:$AL$2097,33,0)="Yes","9"," ")</f>
        <v xml:space="preserve"> </v>
      </c>
      <c r="P1816" s="20" t="str">
        <f>IF(VLOOKUP(C1816,'Current OBD'!$B$6:$AL$2097,34,0)="Yes","10"," ")</f>
        <v xml:space="preserve"> </v>
      </c>
      <c r="Q1816" s="20" t="str">
        <f>IF(VLOOKUP(C1816,'Current OBD'!$B$6:$AL$2097,35,0)="Yes","11"," ")</f>
        <v xml:space="preserve"> </v>
      </c>
      <c r="R1816" s="20" t="str">
        <f>IF(VLOOKUP(C1816,'Current OBD'!$B$6:$AL$2097,36,0)="Yes","12"," ")</f>
        <v xml:space="preserve"> </v>
      </c>
      <c r="S1816" s="44">
        <v>78</v>
      </c>
      <c r="T1816" s="44">
        <v>28</v>
      </c>
      <c r="U1816" s="44">
        <v>310</v>
      </c>
      <c r="V1816" s="12">
        <f t="shared" si="173"/>
        <v>0.25161290322580643</v>
      </c>
      <c r="W1816" s="12">
        <f t="shared" si="174"/>
        <v>9.0322580645161285E-2</v>
      </c>
      <c r="X1816" s="12">
        <f t="shared" si="172"/>
        <v>0.34193548387096773</v>
      </c>
    </row>
    <row r="1817" spans="1:24">
      <c r="A1817" s="17" t="str">
        <f>VLOOKUP(C1817,'Current OBD'!$B$6:$K$2098,4,0)</f>
        <v>Snohomish</v>
      </c>
      <c r="B1817" s="17" t="str">
        <f>VLOOKUP(C1817,'Current OBD'!$B$6:$K$2098,3,0)</f>
        <v>31-103</v>
      </c>
      <c r="C1817" s="18">
        <v>665103</v>
      </c>
      <c r="D1817" s="8" t="s">
        <v>2731</v>
      </c>
      <c r="E1817" s="20" t="str">
        <f>IF(VLOOKUP(C1817,'Current OBD'!$B$6:$AL$2097,23,0)="Yes","PK"," ")</f>
        <v xml:space="preserve"> </v>
      </c>
      <c r="F1817" s="20" t="str">
        <f>IF(VLOOKUP(C1817,'Current OBD'!$B$6:$AL$2097,24,0)="Yes","K"," ")</f>
        <v xml:space="preserve"> </v>
      </c>
      <c r="G1817" s="20" t="str">
        <f>IF(VLOOKUP(C1817,'Current OBD'!$B$6:$AL$2097,25,0)="Yes","1"," ")</f>
        <v xml:space="preserve"> </v>
      </c>
      <c r="H1817" s="20" t="str">
        <f>IF(VLOOKUP(C1817,'Current OBD'!$B$6:$AL$2097,26,0)="Yes","2"," ")</f>
        <v xml:space="preserve"> </v>
      </c>
      <c r="I1817" s="20" t="str">
        <f>IF(VLOOKUP(C1817,'Current OBD'!$B$6:$AL$2097,27,0)="Yes","3"," ")</f>
        <v xml:space="preserve"> </v>
      </c>
      <c r="J1817" s="20" t="str">
        <f>IF(VLOOKUP(C1817,'Current OBD'!$B$6:$AL$2097,28,0)="Yes","4"," ")</f>
        <v xml:space="preserve"> </v>
      </c>
      <c r="K1817" s="20" t="str">
        <f>IF(VLOOKUP(C1817,'Current OBD'!$B$6:$AL$2097,29,0)="Yes","5"," ")</f>
        <v xml:space="preserve"> </v>
      </c>
      <c r="L1817" s="20" t="str">
        <f>IF(VLOOKUP(C1817,'Current OBD'!$B$6:$AL$2097,30,0)="Yes","6"," ")</f>
        <v xml:space="preserve"> </v>
      </c>
      <c r="M1817" s="20" t="str">
        <f>IF(VLOOKUP(C1817,'Current OBD'!$B$6:$AL$2097,31,0)="Yes","7"," ")</f>
        <v xml:space="preserve"> </v>
      </c>
      <c r="N1817" s="20" t="str">
        <f>IF(VLOOKUP(C1817,'Current OBD'!$B$6:$AL$2097,32,0)="Yes","8"," ")</f>
        <v xml:space="preserve"> </v>
      </c>
      <c r="O1817" s="20" t="str">
        <f>IF(VLOOKUP(C1817,'Current OBD'!$B$6:$AL$2097,33,0)="Yes","9"," ")</f>
        <v>9</v>
      </c>
      <c r="P1817" s="20" t="str">
        <f>IF(VLOOKUP(C1817,'Current OBD'!$B$6:$AL$2097,34,0)="Yes","10"," ")</f>
        <v>10</v>
      </c>
      <c r="Q1817" s="20" t="str">
        <f>IF(VLOOKUP(C1817,'Current OBD'!$B$6:$AL$2097,35,0)="Yes","11"," ")</f>
        <v>11</v>
      </c>
      <c r="R1817" s="20" t="str">
        <f>IF(VLOOKUP(C1817,'Current OBD'!$B$6:$AL$2097,36,0)="Yes","12"," ")</f>
        <v>12</v>
      </c>
      <c r="S1817" s="44">
        <v>36</v>
      </c>
      <c r="T1817" s="44">
        <v>0</v>
      </c>
      <c r="U1817" s="44">
        <v>51</v>
      </c>
      <c r="V1817" s="12">
        <f t="shared" si="173"/>
        <v>0.70588235294117652</v>
      </c>
      <c r="W1817" s="12">
        <f t="shared" si="174"/>
        <v>0</v>
      </c>
      <c r="X1817" s="12">
        <f t="shared" si="172"/>
        <v>0.70588235294117652</v>
      </c>
    </row>
    <row r="1818" spans="1:24">
      <c r="A1818" s="17" t="str">
        <f>VLOOKUP(C1818,'Current OBD'!$B$6:$K$2098,4,0)</f>
        <v>Snohomish</v>
      </c>
      <c r="B1818" s="17" t="str">
        <f>VLOOKUP(C1818,'Current OBD'!$B$6:$K$2098,3,0)</f>
        <v>31-103</v>
      </c>
      <c r="C1818" s="18">
        <v>660669</v>
      </c>
      <c r="D1818" s="8" t="s">
        <v>2733</v>
      </c>
      <c r="E1818" s="20" t="str">
        <f>IF(VLOOKUP(C1818,'Current OBD'!$B$6:$AL$2097,23,0)="Yes","PK"," ")</f>
        <v xml:space="preserve"> </v>
      </c>
      <c r="F1818" s="20" t="str">
        <f>IF(VLOOKUP(C1818,'Current OBD'!$B$6:$AL$2097,24,0)="Yes","K"," ")</f>
        <v>K</v>
      </c>
      <c r="G1818" s="20" t="str">
        <f>IF(VLOOKUP(C1818,'Current OBD'!$B$6:$AL$2097,25,0)="Yes","1"," ")</f>
        <v>1</v>
      </c>
      <c r="H1818" s="20" t="str">
        <f>IF(VLOOKUP(C1818,'Current OBD'!$B$6:$AL$2097,26,0)="Yes","2"," ")</f>
        <v>2</v>
      </c>
      <c r="I1818" s="20" t="str">
        <f>IF(VLOOKUP(C1818,'Current OBD'!$B$6:$AL$2097,27,0)="Yes","3"," ")</f>
        <v>3</v>
      </c>
      <c r="J1818" s="20" t="str">
        <f>IF(VLOOKUP(C1818,'Current OBD'!$B$6:$AL$2097,28,0)="Yes","4"," ")</f>
        <v>4</v>
      </c>
      <c r="K1818" s="20" t="str">
        <f>IF(VLOOKUP(C1818,'Current OBD'!$B$6:$AL$2097,29,0)="Yes","5"," ")</f>
        <v>5</v>
      </c>
      <c r="L1818" s="20" t="str">
        <f>IF(VLOOKUP(C1818,'Current OBD'!$B$6:$AL$2097,30,0)="Yes","6"," ")</f>
        <v xml:space="preserve"> </v>
      </c>
      <c r="M1818" s="20" t="str">
        <f>IF(VLOOKUP(C1818,'Current OBD'!$B$6:$AL$2097,31,0)="Yes","7"," ")</f>
        <v xml:space="preserve"> </v>
      </c>
      <c r="N1818" s="20" t="str">
        <f>IF(VLOOKUP(C1818,'Current OBD'!$B$6:$AL$2097,32,0)="Yes","8"," ")</f>
        <v xml:space="preserve"> </v>
      </c>
      <c r="O1818" s="20" t="str">
        <f>IF(VLOOKUP(C1818,'Current OBD'!$B$6:$AL$2097,33,0)="Yes","9"," ")</f>
        <v xml:space="preserve"> </v>
      </c>
      <c r="P1818" s="20" t="str">
        <f>IF(VLOOKUP(C1818,'Current OBD'!$B$6:$AL$2097,34,0)="Yes","10"," ")</f>
        <v xml:space="preserve"> </v>
      </c>
      <c r="Q1818" s="20" t="str">
        <f>IF(VLOOKUP(C1818,'Current OBD'!$B$6:$AL$2097,35,0)="Yes","11"," ")</f>
        <v xml:space="preserve"> </v>
      </c>
      <c r="R1818" s="20" t="str">
        <f>IF(VLOOKUP(C1818,'Current OBD'!$B$6:$AL$2097,36,0)="Yes","12"," ")</f>
        <v xml:space="preserve"> </v>
      </c>
      <c r="S1818" s="44">
        <v>51</v>
      </c>
      <c r="T1818" s="44">
        <v>19</v>
      </c>
      <c r="U1818" s="44">
        <v>325</v>
      </c>
      <c r="V1818" s="12">
        <f t="shared" si="173"/>
        <v>0.15692307692307692</v>
      </c>
      <c r="W1818" s="12">
        <f t="shared" si="174"/>
        <v>5.8461538461538461E-2</v>
      </c>
      <c r="X1818" s="12">
        <f t="shared" si="172"/>
        <v>0.2153846153846154</v>
      </c>
    </row>
    <row r="1819" spans="1:24">
      <c r="A1819" s="17" t="str">
        <f>VLOOKUP(C1819,'Current OBD'!$B$6:$K$2098,4,0)</f>
        <v>Snohomish</v>
      </c>
      <c r="B1819" s="17" t="str">
        <f>VLOOKUP(C1819,'Current OBD'!$B$6:$K$2098,3,0)</f>
        <v>31-103</v>
      </c>
      <c r="C1819" s="18">
        <v>660665</v>
      </c>
      <c r="D1819" s="8" t="s">
        <v>2735</v>
      </c>
      <c r="E1819" s="20" t="str">
        <f>IF(VLOOKUP(C1819,'Current OBD'!$B$6:$AL$2097,23,0)="Yes","PK"," ")</f>
        <v xml:space="preserve"> </v>
      </c>
      <c r="F1819" s="20" t="str">
        <f>IF(VLOOKUP(C1819,'Current OBD'!$B$6:$AL$2097,24,0)="Yes","K"," ")</f>
        <v xml:space="preserve"> </v>
      </c>
      <c r="G1819" s="20" t="str">
        <f>IF(VLOOKUP(C1819,'Current OBD'!$B$6:$AL$2097,25,0)="Yes","1"," ")</f>
        <v xml:space="preserve"> </v>
      </c>
      <c r="H1819" s="20" t="str">
        <f>IF(VLOOKUP(C1819,'Current OBD'!$B$6:$AL$2097,26,0)="Yes","2"," ")</f>
        <v xml:space="preserve"> </v>
      </c>
      <c r="I1819" s="20" t="str">
        <f>IF(VLOOKUP(C1819,'Current OBD'!$B$6:$AL$2097,27,0)="Yes","3"," ")</f>
        <v xml:space="preserve"> </v>
      </c>
      <c r="J1819" s="20" t="str">
        <f>IF(VLOOKUP(C1819,'Current OBD'!$B$6:$AL$2097,28,0)="Yes","4"," ")</f>
        <v xml:space="preserve"> </v>
      </c>
      <c r="K1819" s="20" t="str">
        <f>IF(VLOOKUP(C1819,'Current OBD'!$B$6:$AL$2097,29,0)="Yes","5"," ")</f>
        <v xml:space="preserve"> </v>
      </c>
      <c r="L1819" s="20" t="str">
        <f>IF(VLOOKUP(C1819,'Current OBD'!$B$6:$AL$2097,30,0)="Yes","6"," ")</f>
        <v xml:space="preserve"> </v>
      </c>
      <c r="M1819" s="20" t="str">
        <f>IF(VLOOKUP(C1819,'Current OBD'!$B$6:$AL$2097,31,0)="Yes","7"," ")</f>
        <v xml:space="preserve"> </v>
      </c>
      <c r="N1819" s="20" t="str">
        <f>IF(VLOOKUP(C1819,'Current OBD'!$B$6:$AL$2097,32,0)="Yes","8"," ")</f>
        <v xml:space="preserve"> </v>
      </c>
      <c r="O1819" s="20" t="str">
        <f>IF(VLOOKUP(C1819,'Current OBD'!$B$6:$AL$2097,33,0)="Yes","9"," ")</f>
        <v>9</v>
      </c>
      <c r="P1819" s="20" t="str">
        <f>IF(VLOOKUP(C1819,'Current OBD'!$B$6:$AL$2097,34,0)="Yes","10"," ")</f>
        <v>10</v>
      </c>
      <c r="Q1819" s="20" t="str">
        <f>IF(VLOOKUP(C1819,'Current OBD'!$B$6:$AL$2097,35,0)="Yes","11"," ")</f>
        <v>11</v>
      </c>
      <c r="R1819" s="20" t="str">
        <f>IF(VLOOKUP(C1819,'Current OBD'!$B$6:$AL$2097,36,0)="Yes","12"," ")</f>
        <v>12</v>
      </c>
      <c r="S1819" s="44">
        <v>429</v>
      </c>
      <c r="T1819" s="44">
        <v>149</v>
      </c>
      <c r="U1819" s="44">
        <v>1553</v>
      </c>
      <c r="V1819" s="12">
        <f t="shared" si="173"/>
        <v>0.27623953638119769</v>
      </c>
      <c r="W1819" s="12">
        <f t="shared" si="174"/>
        <v>9.5943335479716674E-2</v>
      </c>
      <c r="X1819" s="12">
        <f t="shared" si="172"/>
        <v>0.37218287186091437</v>
      </c>
    </row>
    <row r="1820" spans="1:24">
      <c r="A1820" s="17" t="str">
        <f>VLOOKUP(C1820,'Current OBD'!$B$6:$K$2098,4,0)</f>
        <v>Snohomish</v>
      </c>
      <c r="B1820" s="17" t="str">
        <f>VLOOKUP(C1820,'Current OBD'!$B$6:$K$2098,3,0)</f>
        <v>31-103</v>
      </c>
      <c r="C1820" s="18">
        <v>664119</v>
      </c>
      <c r="D1820" s="8" t="s">
        <v>2736</v>
      </c>
      <c r="E1820" s="20" t="str">
        <f>IF(VLOOKUP(C1820,'Current OBD'!$B$6:$AL$2097,23,0)="Yes","PK"," ")</f>
        <v xml:space="preserve"> </v>
      </c>
      <c r="F1820" s="20" t="str">
        <f>IF(VLOOKUP(C1820,'Current OBD'!$B$6:$AL$2097,24,0)="Yes","K"," ")</f>
        <v xml:space="preserve"> </v>
      </c>
      <c r="G1820" s="20" t="str">
        <f>IF(VLOOKUP(C1820,'Current OBD'!$B$6:$AL$2097,25,0)="Yes","1"," ")</f>
        <v xml:space="preserve"> </v>
      </c>
      <c r="H1820" s="20" t="str">
        <f>IF(VLOOKUP(C1820,'Current OBD'!$B$6:$AL$2097,26,0)="Yes","2"," ")</f>
        <v xml:space="preserve"> </v>
      </c>
      <c r="I1820" s="20" t="str">
        <f>IF(VLOOKUP(C1820,'Current OBD'!$B$6:$AL$2097,27,0)="Yes","3"," ")</f>
        <v xml:space="preserve"> </v>
      </c>
      <c r="J1820" s="20" t="str">
        <f>IF(VLOOKUP(C1820,'Current OBD'!$B$6:$AL$2097,28,0)="Yes","4"," ")</f>
        <v xml:space="preserve"> </v>
      </c>
      <c r="K1820" s="20" t="str">
        <f>IF(VLOOKUP(C1820,'Current OBD'!$B$6:$AL$2097,29,0)="Yes","5"," ")</f>
        <v xml:space="preserve"> </v>
      </c>
      <c r="L1820" s="20" t="str">
        <f>IF(VLOOKUP(C1820,'Current OBD'!$B$6:$AL$2097,30,0)="Yes","6"," ")</f>
        <v>6</v>
      </c>
      <c r="M1820" s="20" t="str">
        <f>IF(VLOOKUP(C1820,'Current OBD'!$B$6:$AL$2097,31,0)="Yes","7"," ")</f>
        <v>7</v>
      </c>
      <c r="N1820" s="20" t="str">
        <f>IF(VLOOKUP(C1820,'Current OBD'!$B$6:$AL$2097,32,0)="Yes","8"," ")</f>
        <v>8</v>
      </c>
      <c r="O1820" s="20" t="str">
        <f>IF(VLOOKUP(C1820,'Current OBD'!$B$6:$AL$2097,33,0)="Yes","9"," ")</f>
        <v xml:space="preserve"> </v>
      </c>
      <c r="P1820" s="20" t="str">
        <f>IF(VLOOKUP(C1820,'Current OBD'!$B$6:$AL$2097,34,0)="Yes","10"," ")</f>
        <v xml:space="preserve"> </v>
      </c>
      <c r="Q1820" s="20" t="str">
        <f>IF(VLOOKUP(C1820,'Current OBD'!$B$6:$AL$2097,35,0)="Yes","11"," ")</f>
        <v xml:space="preserve"> </v>
      </c>
      <c r="R1820" s="20" t="str">
        <f>IF(VLOOKUP(C1820,'Current OBD'!$B$6:$AL$2097,36,0)="Yes","12"," ")</f>
        <v xml:space="preserve"> </v>
      </c>
      <c r="S1820" s="44">
        <v>220</v>
      </c>
      <c r="T1820" s="44">
        <v>70</v>
      </c>
      <c r="U1820" s="44">
        <v>739</v>
      </c>
      <c r="V1820" s="12">
        <f t="shared" si="173"/>
        <v>0.2976995940460081</v>
      </c>
      <c r="W1820" s="12">
        <f t="shared" si="174"/>
        <v>9.4722598105548034E-2</v>
      </c>
      <c r="X1820" s="12">
        <f t="shared" si="172"/>
        <v>0.39242219215155616</v>
      </c>
    </row>
    <row r="1821" spans="1:24">
      <c r="A1821" s="17" t="str">
        <f>VLOOKUP(C1821,'Current OBD'!$B$6:$K$2098,4,0)</f>
        <v>Snohomish</v>
      </c>
      <c r="B1821" s="17" t="str">
        <f>VLOOKUP(C1821,'Current OBD'!$B$6:$K$2098,3,0)</f>
        <v>31-103</v>
      </c>
      <c r="C1821" s="18">
        <v>660670</v>
      </c>
      <c r="D1821" s="8" t="s">
        <v>2738</v>
      </c>
      <c r="E1821" s="20" t="str">
        <f>IF(VLOOKUP(C1821,'Current OBD'!$B$6:$AL$2097,23,0)="Yes","PK"," ")</f>
        <v xml:space="preserve"> </v>
      </c>
      <c r="F1821" s="20" t="str">
        <f>IF(VLOOKUP(C1821,'Current OBD'!$B$6:$AL$2097,24,0)="Yes","K"," ")</f>
        <v>K</v>
      </c>
      <c r="G1821" s="20" t="str">
        <f>IF(VLOOKUP(C1821,'Current OBD'!$B$6:$AL$2097,25,0)="Yes","1"," ")</f>
        <v>1</v>
      </c>
      <c r="H1821" s="20" t="str">
        <f>IF(VLOOKUP(C1821,'Current OBD'!$B$6:$AL$2097,26,0)="Yes","2"," ")</f>
        <v>2</v>
      </c>
      <c r="I1821" s="20" t="str">
        <f>IF(VLOOKUP(C1821,'Current OBD'!$B$6:$AL$2097,27,0)="Yes","3"," ")</f>
        <v>3</v>
      </c>
      <c r="J1821" s="20" t="str">
        <f>IF(VLOOKUP(C1821,'Current OBD'!$B$6:$AL$2097,28,0)="Yes","4"," ")</f>
        <v>4</v>
      </c>
      <c r="K1821" s="20" t="str">
        <f>IF(VLOOKUP(C1821,'Current OBD'!$B$6:$AL$2097,29,0)="Yes","5"," ")</f>
        <v>5</v>
      </c>
      <c r="L1821" s="20" t="str">
        <f>IF(VLOOKUP(C1821,'Current OBD'!$B$6:$AL$2097,30,0)="Yes","6"," ")</f>
        <v xml:space="preserve"> </v>
      </c>
      <c r="M1821" s="20" t="str">
        <f>IF(VLOOKUP(C1821,'Current OBD'!$B$6:$AL$2097,31,0)="Yes","7"," ")</f>
        <v xml:space="preserve"> </v>
      </c>
      <c r="N1821" s="20" t="str">
        <f>IF(VLOOKUP(C1821,'Current OBD'!$B$6:$AL$2097,32,0)="Yes","8"," ")</f>
        <v xml:space="preserve"> </v>
      </c>
      <c r="O1821" s="20" t="str">
        <f>IF(VLOOKUP(C1821,'Current OBD'!$B$6:$AL$2097,33,0)="Yes","9"," ")</f>
        <v xml:space="preserve"> </v>
      </c>
      <c r="P1821" s="20" t="str">
        <f>IF(VLOOKUP(C1821,'Current OBD'!$B$6:$AL$2097,34,0)="Yes","10"," ")</f>
        <v xml:space="preserve"> </v>
      </c>
      <c r="Q1821" s="20" t="str">
        <f>IF(VLOOKUP(C1821,'Current OBD'!$B$6:$AL$2097,35,0)="Yes","11"," ")</f>
        <v xml:space="preserve"> </v>
      </c>
      <c r="R1821" s="20" t="str">
        <f>IF(VLOOKUP(C1821,'Current OBD'!$B$6:$AL$2097,36,0)="Yes","12"," ")</f>
        <v xml:space="preserve"> </v>
      </c>
      <c r="S1821" s="44">
        <v>88</v>
      </c>
      <c r="T1821" s="44">
        <v>33</v>
      </c>
      <c r="U1821" s="44">
        <v>478</v>
      </c>
      <c r="V1821" s="12">
        <f t="shared" si="173"/>
        <v>0.18410041841004185</v>
      </c>
      <c r="W1821" s="12">
        <f t="shared" si="174"/>
        <v>6.903765690376569E-2</v>
      </c>
      <c r="X1821" s="12">
        <f t="shared" si="172"/>
        <v>0.25313807531380755</v>
      </c>
    </row>
    <row r="1822" spans="1:24">
      <c r="A1822" s="26" t="s">
        <v>114</v>
      </c>
      <c r="B1822" s="26" t="s">
        <v>4358</v>
      </c>
      <c r="C1822" s="10">
        <v>159975</v>
      </c>
      <c r="D1822" s="13" t="s">
        <v>4357</v>
      </c>
      <c r="E1822" s="19"/>
      <c r="F1822" s="19"/>
      <c r="G1822" s="19"/>
      <c r="H1822" s="19"/>
      <c r="I1822" s="19"/>
      <c r="J1822" s="19"/>
      <c r="K1822" s="19"/>
      <c r="L1822" s="19"/>
      <c r="M1822" s="19"/>
      <c r="N1822" s="19"/>
      <c r="O1822" s="19"/>
      <c r="P1822" s="19"/>
      <c r="Q1822" s="19"/>
      <c r="R1822" s="19"/>
      <c r="S1822" s="43">
        <v>1698</v>
      </c>
      <c r="T1822" s="43">
        <v>467</v>
      </c>
      <c r="U1822" s="43">
        <v>9471</v>
      </c>
      <c r="V1822" s="14"/>
      <c r="W1822" s="14"/>
      <c r="X1822" s="14">
        <f t="shared" si="172"/>
        <v>0.22859254566571641</v>
      </c>
    </row>
    <row r="1823" spans="1:24">
      <c r="A1823" s="17" t="str">
        <f>VLOOKUP(C1823,'Current OBD'!$B$6:$K$2098,4,0)</f>
        <v>Snohomish</v>
      </c>
      <c r="B1823" s="17" t="str">
        <f>VLOOKUP(C1823,'Current OBD'!$B$6:$K$2098,3,0)</f>
        <v>31-201</v>
      </c>
      <c r="C1823" s="18">
        <v>660699</v>
      </c>
      <c r="D1823" s="8" t="s">
        <v>4359</v>
      </c>
      <c r="E1823" s="20" t="str">
        <f>IF(VLOOKUP(C1823,'Current OBD'!$B$6:$AL$2097,23,0)="Yes","PK"," ")</f>
        <v xml:space="preserve"> </v>
      </c>
      <c r="F1823" s="20" t="str">
        <f>IF(VLOOKUP(C1823,'Current OBD'!$B$6:$AL$2097,24,0)="Yes","K"," ")</f>
        <v>K</v>
      </c>
      <c r="G1823" s="20" t="str">
        <f>IF(VLOOKUP(C1823,'Current OBD'!$B$6:$AL$2097,25,0)="Yes","1"," ")</f>
        <v>1</v>
      </c>
      <c r="H1823" s="20" t="str">
        <f>IF(VLOOKUP(C1823,'Current OBD'!$B$6:$AL$2097,26,0)="Yes","2"," ")</f>
        <v>2</v>
      </c>
      <c r="I1823" s="20" t="str">
        <f>IF(VLOOKUP(C1823,'Current OBD'!$B$6:$AL$2097,27,0)="Yes","3"," ")</f>
        <v>3</v>
      </c>
      <c r="J1823" s="20" t="str">
        <f>IF(VLOOKUP(C1823,'Current OBD'!$B$6:$AL$2097,28,0)="Yes","4"," ")</f>
        <v>4</v>
      </c>
      <c r="K1823" s="20" t="str">
        <f>IF(VLOOKUP(C1823,'Current OBD'!$B$6:$AL$2097,29,0)="Yes","5"," ")</f>
        <v>5</v>
      </c>
      <c r="L1823" s="20" t="str">
        <f>IF(VLOOKUP(C1823,'Current OBD'!$B$6:$AL$2097,30,0)="Yes","6"," ")</f>
        <v>6</v>
      </c>
      <c r="M1823" s="20" t="str">
        <f>IF(VLOOKUP(C1823,'Current OBD'!$B$6:$AL$2097,31,0)="Yes","7"," ")</f>
        <v xml:space="preserve"> </v>
      </c>
      <c r="N1823" s="20" t="str">
        <f>IF(VLOOKUP(C1823,'Current OBD'!$B$6:$AL$2097,32,0)="Yes","8"," ")</f>
        <v xml:space="preserve"> </v>
      </c>
      <c r="O1823" s="20" t="str">
        <f>IF(VLOOKUP(C1823,'Current OBD'!$B$6:$AL$2097,33,0)="Yes","9"," ")</f>
        <v xml:space="preserve"> </v>
      </c>
      <c r="P1823" s="20" t="str">
        <f>IF(VLOOKUP(C1823,'Current OBD'!$B$6:$AL$2097,34,0)="Yes","10"," ")</f>
        <v xml:space="preserve"> </v>
      </c>
      <c r="Q1823" s="20" t="str">
        <f>IF(VLOOKUP(C1823,'Current OBD'!$B$6:$AL$2097,35,0)="Yes","11"," ")</f>
        <v xml:space="preserve"> </v>
      </c>
      <c r="R1823" s="20" t="str">
        <f>IF(VLOOKUP(C1823,'Current OBD'!$B$6:$AL$2097,36,0)="Yes","12"," ")</f>
        <v xml:space="preserve"> </v>
      </c>
      <c r="S1823" s="44">
        <v>55</v>
      </c>
      <c r="T1823" s="44">
        <v>32</v>
      </c>
      <c r="U1823" s="44">
        <v>373</v>
      </c>
      <c r="V1823" s="12">
        <f t="shared" ref="V1823:V1836" si="175">S1823/U1823</f>
        <v>0.14745308310991956</v>
      </c>
      <c r="W1823" s="12">
        <f t="shared" ref="W1823:W1836" si="176">T1823/U1823</f>
        <v>8.5790884718498661E-2</v>
      </c>
      <c r="X1823" s="12">
        <f t="shared" si="172"/>
        <v>0.23324396782841822</v>
      </c>
    </row>
    <row r="1824" spans="1:24">
      <c r="A1824" s="17" t="str">
        <f>VLOOKUP(C1824,'Current OBD'!$B$6:$K$2098,4,0)</f>
        <v>Snohomish</v>
      </c>
      <c r="B1824" s="17" t="str">
        <f>VLOOKUP(C1824,'Current OBD'!$B$6:$K$2098,3,0)</f>
        <v>31-201</v>
      </c>
      <c r="C1824" s="18">
        <v>660700</v>
      </c>
      <c r="D1824" s="8" t="s">
        <v>4361</v>
      </c>
      <c r="E1824" s="20" t="str">
        <f>IF(VLOOKUP(C1824,'Current OBD'!$B$6:$AL$2097,23,0)="Yes","PK"," ")</f>
        <v xml:space="preserve"> </v>
      </c>
      <c r="F1824" s="20" t="str">
        <f>IF(VLOOKUP(C1824,'Current OBD'!$B$6:$AL$2097,24,0)="Yes","K"," ")</f>
        <v>K</v>
      </c>
      <c r="G1824" s="20" t="str">
        <f>IF(VLOOKUP(C1824,'Current OBD'!$B$6:$AL$2097,25,0)="Yes","1"," ")</f>
        <v>1</v>
      </c>
      <c r="H1824" s="20" t="str">
        <f>IF(VLOOKUP(C1824,'Current OBD'!$B$6:$AL$2097,26,0)="Yes","2"," ")</f>
        <v>2</v>
      </c>
      <c r="I1824" s="20" t="str">
        <f>IF(VLOOKUP(C1824,'Current OBD'!$B$6:$AL$2097,27,0)="Yes","3"," ")</f>
        <v>3</v>
      </c>
      <c r="J1824" s="20" t="str">
        <f>IF(VLOOKUP(C1824,'Current OBD'!$B$6:$AL$2097,28,0)="Yes","4"," ")</f>
        <v>4</v>
      </c>
      <c r="K1824" s="20" t="str">
        <f>IF(VLOOKUP(C1824,'Current OBD'!$B$6:$AL$2097,29,0)="Yes","5"," ")</f>
        <v>5</v>
      </c>
      <c r="L1824" s="20" t="str">
        <f>IF(VLOOKUP(C1824,'Current OBD'!$B$6:$AL$2097,30,0)="Yes","6"," ")</f>
        <v>6</v>
      </c>
      <c r="M1824" s="20" t="str">
        <f>IF(VLOOKUP(C1824,'Current OBD'!$B$6:$AL$2097,31,0)="Yes","7"," ")</f>
        <v xml:space="preserve"> </v>
      </c>
      <c r="N1824" s="20" t="str">
        <f>IF(VLOOKUP(C1824,'Current OBD'!$B$6:$AL$2097,32,0)="Yes","8"," ")</f>
        <v xml:space="preserve"> </v>
      </c>
      <c r="O1824" s="20" t="str">
        <f>IF(VLOOKUP(C1824,'Current OBD'!$B$6:$AL$2097,33,0)="Yes","9"," ")</f>
        <v xml:space="preserve"> </v>
      </c>
      <c r="P1824" s="20" t="str">
        <f>IF(VLOOKUP(C1824,'Current OBD'!$B$6:$AL$2097,34,0)="Yes","10"," ")</f>
        <v xml:space="preserve"> </v>
      </c>
      <c r="Q1824" s="20" t="str">
        <f>IF(VLOOKUP(C1824,'Current OBD'!$B$6:$AL$2097,35,0)="Yes","11"," ")</f>
        <v xml:space="preserve"> </v>
      </c>
      <c r="R1824" s="20" t="str">
        <f>IF(VLOOKUP(C1824,'Current OBD'!$B$6:$AL$2097,36,0)="Yes","12"," ")</f>
        <v xml:space="preserve"> </v>
      </c>
      <c r="S1824" s="44">
        <v>83</v>
      </c>
      <c r="T1824" s="44">
        <v>32</v>
      </c>
      <c r="U1824" s="44">
        <v>436</v>
      </c>
      <c r="V1824" s="12">
        <f t="shared" si="175"/>
        <v>0.19036697247706422</v>
      </c>
      <c r="W1824" s="12">
        <f t="shared" si="176"/>
        <v>7.3394495412844041E-2</v>
      </c>
      <c r="X1824" s="12">
        <f t="shared" si="172"/>
        <v>0.26376146788990823</v>
      </c>
    </row>
    <row r="1825" spans="1:24">
      <c r="A1825" s="17" t="str">
        <f>VLOOKUP(C1825,'Current OBD'!$B$6:$K$2098,4,0)</f>
        <v>Snohomish</v>
      </c>
      <c r="B1825" s="17" t="str">
        <f>VLOOKUP(C1825,'Current OBD'!$B$6:$K$2098,3,0)</f>
        <v>31-201</v>
      </c>
      <c r="C1825" s="18">
        <v>660697</v>
      </c>
      <c r="D1825" s="8" t="s">
        <v>4363</v>
      </c>
      <c r="E1825" s="20" t="str">
        <f>IF(VLOOKUP(C1825,'Current OBD'!$B$6:$AL$2097,23,0)="Yes","PK"," ")</f>
        <v xml:space="preserve"> </v>
      </c>
      <c r="F1825" s="20" t="str">
        <f>IF(VLOOKUP(C1825,'Current OBD'!$B$6:$AL$2097,24,0)="Yes","K"," ")</f>
        <v xml:space="preserve"> </v>
      </c>
      <c r="G1825" s="20" t="str">
        <f>IF(VLOOKUP(C1825,'Current OBD'!$B$6:$AL$2097,25,0)="Yes","1"," ")</f>
        <v xml:space="preserve"> </v>
      </c>
      <c r="H1825" s="20" t="str">
        <f>IF(VLOOKUP(C1825,'Current OBD'!$B$6:$AL$2097,26,0)="Yes","2"," ")</f>
        <v xml:space="preserve"> </v>
      </c>
      <c r="I1825" s="20" t="str">
        <f>IF(VLOOKUP(C1825,'Current OBD'!$B$6:$AL$2097,27,0)="Yes","3"," ")</f>
        <v xml:space="preserve"> </v>
      </c>
      <c r="J1825" s="20" t="str">
        <f>IF(VLOOKUP(C1825,'Current OBD'!$B$6:$AL$2097,28,0)="Yes","4"," ")</f>
        <v xml:space="preserve"> </v>
      </c>
      <c r="K1825" s="20" t="str">
        <f>IF(VLOOKUP(C1825,'Current OBD'!$B$6:$AL$2097,29,0)="Yes","5"," ")</f>
        <v xml:space="preserve"> </v>
      </c>
      <c r="L1825" s="20" t="str">
        <f>IF(VLOOKUP(C1825,'Current OBD'!$B$6:$AL$2097,30,0)="Yes","6"," ")</f>
        <v xml:space="preserve"> </v>
      </c>
      <c r="M1825" s="20" t="str">
        <f>IF(VLOOKUP(C1825,'Current OBD'!$B$6:$AL$2097,31,0)="Yes","7"," ")</f>
        <v>7</v>
      </c>
      <c r="N1825" s="20" t="str">
        <f>IF(VLOOKUP(C1825,'Current OBD'!$B$6:$AL$2097,32,0)="Yes","8"," ")</f>
        <v>8</v>
      </c>
      <c r="O1825" s="20" t="str">
        <f>IF(VLOOKUP(C1825,'Current OBD'!$B$6:$AL$2097,33,0)="Yes","9"," ")</f>
        <v xml:space="preserve"> </v>
      </c>
      <c r="P1825" s="20" t="str">
        <f>IF(VLOOKUP(C1825,'Current OBD'!$B$6:$AL$2097,34,0)="Yes","10"," ")</f>
        <v xml:space="preserve"> </v>
      </c>
      <c r="Q1825" s="20" t="str">
        <f>IF(VLOOKUP(C1825,'Current OBD'!$B$6:$AL$2097,35,0)="Yes","11"," ")</f>
        <v xml:space="preserve"> </v>
      </c>
      <c r="R1825" s="20" t="str">
        <f>IF(VLOOKUP(C1825,'Current OBD'!$B$6:$AL$2097,36,0)="Yes","12"," ")</f>
        <v xml:space="preserve"> </v>
      </c>
      <c r="S1825" s="44">
        <v>136</v>
      </c>
      <c r="T1825" s="44">
        <v>54</v>
      </c>
      <c r="U1825" s="44">
        <v>735</v>
      </c>
      <c r="V1825" s="12">
        <f t="shared" si="175"/>
        <v>0.18503401360544217</v>
      </c>
      <c r="W1825" s="12">
        <f t="shared" si="176"/>
        <v>7.3469387755102047E-2</v>
      </c>
      <c r="X1825" s="12">
        <f t="shared" si="172"/>
        <v>0.25850340136054423</v>
      </c>
    </row>
    <row r="1826" spans="1:24">
      <c r="A1826" s="17" t="str">
        <f>VLOOKUP(C1826,'Current OBD'!$B$6:$K$2098,4,0)</f>
        <v>Snohomish</v>
      </c>
      <c r="B1826" s="17" t="str">
        <f>VLOOKUP(C1826,'Current OBD'!$B$6:$K$2098,3,0)</f>
        <v>31-201</v>
      </c>
      <c r="C1826" s="18">
        <v>660701</v>
      </c>
      <c r="D1826" s="8" t="s">
        <v>1617</v>
      </c>
      <c r="E1826" s="20" t="str">
        <f>IF(VLOOKUP(C1826,'Current OBD'!$B$6:$AL$2097,23,0)="Yes","PK"," ")</f>
        <v>PK</v>
      </c>
      <c r="F1826" s="20" t="str">
        <f>IF(VLOOKUP(C1826,'Current OBD'!$B$6:$AL$2097,24,0)="Yes","K"," ")</f>
        <v>K</v>
      </c>
      <c r="G1826" s="20" t="str">
        <f>IF(VLOOKUP(C1826,'Current OBD'!$B$6:$AL$2097,25,0)="Yes","1"," ")</f>
        <v>1</v>
      </c>
      <c r="H1826" s="20" t="str">
        <f>IF(VLOOKUP(C1826,'Current OBD'!$B$6:$AL$2097,26,0)="Yes","2"," ")</f>
        <v xml:space="preserve"> </v>
      </c>
      <c r="I1826" s="20" t="str">
        <f>IF(VLOOKUP(C1826,'Current OBD'!$B$6:$AL$2097,27,0)="Yes","3"," ")</f>
        <v xml:space="preserve"> </v>
      </c>
      <c r="J1826" s="20" t="str">
        <f>IF(VLOOKUP(C1826,'Current OBD'!$B$6:$AL$2097,28,0)="Yes","4"," ")</f>
        <v xml:space="preserve"> </v>
      </c>
      <c r="K1826" s="20" t="str">
        <f>IF(VLOOKUP(C1826,'Current OBD'!$B$6:$AL$2097,29,0)="Yes","5"," ")</f>
        <v xml:space="preserve"> </v>
      </c>
      <c r="L1826" s="20" t="str">
        <f>IF(VLOOKUP(C1826,'Current OBD'!$B$6:$AL$2097,30,0)="Yes","6"," ")</f>
        <v xml:space="preserve"> </v>
      </c>
      <c r="M1826" s="20" t="str">
        <f>IF(VLOOKUP(C1826,'Current OBD'!$B$6:$AL$2097,31,0)="Yes","7"," ")</f>
        <v xml:space="preserve"> </v>
      </c>
      <c r="N1826" s="20" t="str">
        <f>IF(VLOOKUP(C1826,'Current OBD'!$B$6:$AL$2097,32,0)="Yes","8"," ")</f>
        <v xml:space="preserve"> </v>
      </c>
      <c r="O1826" s="20" t="str">
        <f>IF(VLOOKUP(C1826,'Current OBD'!$B$6:$AL$2097,33,0)="Yes","9"," ")</f>
        <v xml:space="preserve"> </v>
      </c>
      <c r="P1826" s="20" t="str">
        <f>IF(VLOOKUP(C1826,'Current OBD'!$B$6:$AL$2097,34,0)="Yes","10"," ")</f>
        <v xml:space="preserve"> </v>
      </c>
      <c r="Q1826" s="20" t="str">
        <f>IF(VLOOKUP(C1826,'Current OBD'!$B$6:$AL$2097,35,0)="Yes","11"," ")</f>
        <v xml:space="preserve"> </v>
      </c>
      <c r="R1826" s="20" t="str">
        <f>IF(VLOOKUP(C1826,'Current OBD'!$B$6:$AL$2097,36,0)="Yes","12"," ")</f>
        <v xml:space="preserve"> </v>
      </c>
      <c r="S1826" s="44">
        <v>72</v>
      </c>
      <c r="T1826" s="44">
        <v>0</v>
      </c>
      <c r="U1826" s="44">
        <v>95</v>
      </c>
      <c r="V1826" s="12">
        <f t="shared" si="175"/>
        <v>0.75789473684210529</v>
      </c>
      <c r="W1826" s="12">
        <f t="shared" si="176"/>
        <v>0</v>
      </c>
      <c r="X1826" s="12">
        <f t="shared" si="172"/>
        <v>0.75789473684210529</v>
      </c>
    </row>
    <row r="1827" spans="1:24">
      <c r="A1827" s="17" t="str">
        <f>VLOOKUP(C1827,'Current OBD'!$B$6:$K$2098,4,0)</f>
        <v>Snohomish</v>
      </c>
      <c r="B1827" s="17" t="str">
        <f>VLOOKUP(C1827,'Current OBD'!$B$6:$K$2098,3,0)</f>
        <v>31-201</v>
      </c>
      <c r="C1827" s="18">
        <v>660702</v>
      </c>
      <c r="D1827" s="8" t="s">
        <v>4366</v>
      </c>
      <c r="E1827" s="20" t="str">
        <f>IF(VLOOKUP(C1827,'Current OBD'!$B$6:$AL$2097,23,0)="Yes","PK"," ")</f>
        <v xml:space="preserve"> </v>
      </c>
      <c r="F1827" s="20" t="str">
        <f>IF(VLOOKUP(C1827,'Current OBD'!$B$6:$AL$2097,24,0)="Yes","K"," ")</f>
        <v>K</v>
      </c>
      <c r="G1827" s="20" t="str">
        <f>IF(VLOOKUP(C1827,'Current OBD'!$B$6:$AL$2097,25,0)="Yes","1"," ")</f>
        <v>1</v>
      </c>
      <c r="H1827" s="20" t="str">
        <f>IF(VLOOKUP(C1827,'Current OBD'!$B$6:$AL$2097,26,0)="Yes","2"," ")</f>
        <v>2</v>
      </c>
      <c r="I1827" s="20" t="str">
        <f>IF(VLOOKUP(C1827,'Current OBD'!$B$6:$AL$2097,27,0)="Yes","3"," ")</f>
        <v>3</v>
      </c>
      <c r="J1827" s="20" t="str">
        <f>IF(VLOOKUP(C1827,'Current OBD'!$B$6:$AL$2097,28,0)="Yes","4"," ")</f>
        <v>4</v>
      </c>
      <c r="K1827" s="20" t="str">
        <f>IF(VLOOKUP(C1827,'Current OBD'!$B$6:$AL$2097,29,0)="Yes","5"," ")</f>
        <v>5</v>
      </c>
      <c r="L1827" s="20" t="str">
        <f>IF(VLOOKUP(C1827,'Current OBD'!$B$6:$AL$2097,30,0)="Yes","6"," ")</f>
        <v>6</v>
      </c>
      <c r="M1827" s="20" t="str">
        <f>IF(VLOOKUP(C1827,'Current OBD'!$B$6:$AL$2097,31,0)="Yes","7"," ")</f>
        <v xml:space="preserve"> </v>
      </c>
      <c r="N1827" s="20" t="str">
        <f>IF(VLOOKUP(C1827,'Current OBD'!$B$6:$AL$2097,32,0)="Yes","8"," ")</f>
        <v xml:space="preserve"> </v>
      </c>
      <c r="O1827" s="20" t="str">
        <f>IF(VLOOKUP(C1827,'Current OBD'!$B$6:$AL$2097,33,0)="Yes","9"," ")</f>
        <v xml:space="preserve"> </v>
      </c>
      <c r="P1827" s="20" t="str">
        <f>IF(VLOOKUP(C1827,'Current OBD'!$B$6:$AL$2097,34,0)="Yes","10"," ")</f>
        <v xml:space="preserve"> </v>
      </c>
      <c r="Q1827" s="20" t="str">
        <f>IF(VLOOKUP(C1827,'Current OBD'!$B$6:$AL$2097,35,0)="Yes","11"," ")</f>
        <v xml:space="preserve"> </v>
      </c>
      <c r="R1827" s="20" t="str">
        <f>IF(VLOOKUP(C1827,'Current OBD'!$B$6:$AL$2097,36,0)="Yes","12"," ")</f>
        <v xml:space="preserve"> </v>
      </c>
      <c r="S1827" s="44">
        <v>96</v>
      </c>
      <c r="T1827" s="44">
        <v>31</v>
      </c>
      <c r="U1827" s="44">
        <v>685</v>
      </c>
      <c r="V1827" s="12">
        <f t="shared" si="175"/>
        <v>0.14014598540145987</v>
      </c>
      <c r="W1827" s="12">
        <f t="shared" si="176"/>
        <v>4.5255474452554748E-2</v>
      </c>
      <c r="X1827" s="12">
        <f t="shared" si="172"/>
        <v>0.1854014598540146</v>
      </c>
    </row>
    <row r="1828" spans="1:24">
      <c r="A1828" s="17" t="str">
        <f>VLOOKUP(C1828,'Current OBD'!$B$6:$K$2098,4,0)</f>
        <v>Snohomish</v>
      </c>
      <c r="B1828" s="17" t="str">
        <f>VLOOKUP(C1828,'Current OBD'!$B$6:$K$2098,3,0)</f>
        <v>31-201</v>
      </c>
      <c r="C1828" s="18">
        <v>664940</v>
      </c>
      <c r="D1828" s="8" t="s">
        <v>1396</v>
      </c>
      <c r="E1828" s="20" t="str">
        <f>IF(VLOOKUP(C1828,'Current OBD'!$B$6:$AL$2097,23,0)="Yes","PK"," ")</f>
        <v xml:space="preserve"> </v>
      </c>
      <c r="F1828" s="20" t="str">
        <f>IF(VLOOKUP(C1828,'Current OBD'!$B$6:$AL$2097,24,0)="Yes","K"," ")</f>
        <v xml:space="preserve"> </v>
      </c>
      <c r="G1828" s="20" t="str">
        <f>IF(VLOOKUP(C1828,'Current OBD'!$B$6:$AL$2097,25,0)="Yes","1"," ")</f>
        <v xml:space="preserve"> </v>
      </c>
      <c r="H1828" s="20" t="str">
        <f>IF(VLOOKUP(C1828,'Current OBD'!$B$6:$AL$2097,26,0)="Yes","2"," ")</f>
        <v>2</v>
      </c>
      <c r="I1828" s="20" t="str">
        <f>IF(VLOOKUP(C1828,'Current OBD'!$B$6:$AL$2097,27,0)="Yes","3"," ")</f>
        <v>3</v>
      </c>
      <c r="J1828" s="20" t="str">
        <f>IF(VLOOKUP(C1828,'Current OBD'!$B$6:$AL$2097,28,0)="Yes","4"," ")</f>
        <v>4</v>
      </c>
      <c r="K1828" s="20" t="str">
        <f>IF(VLOOKUP(C1828,'Current OBD'!$B$6:$AL$2097,29,0)="Yes","5"," ")</f>
        <v>5</v>
      </c>
      <c r="L1828" s="20" t="str">
        <f>IF(VLOOKUP(C1828,'Current OBD'!$B$6:$AL$2097,30,0)="Yes","6"," ")</f>
        <v>6</v>
      </c>
      <c r="M1828" s="20" t="str">
        <f>IF(VLOOKUP(C1828,'Current OBD'!$B$6:$AL$2097,31,0)="Yes","7"," ")</f>
        <v xml:space="preserve"> </v>
      </c>
      <c r="N1828" s="20" t="str">
        <f>IF(VLOOKUP(C1828,'Current OBD'!$B$6:$AL$2097,32,0)="Yes","8"," ")</f>
        <v xml:space="preserve"> </v>
      </c>
      <c r="O1828" s="20" t="str">
        <f>IF(VLOOKUP(C1828,'Current OBD'!$B$6:$AL$2097,33,0)="Yes","9"," ")</f>
        <v xml:space="preserve"> </v>
      </c>
      <c r="P1828" s="20" t="str">
        <f>IF(VLOOKUP(C1828,'Current OBD'!$B$6:$AL$2097,34,0)="Yes","10"," ")</f>
        <v xml:space="preserve"> </v>
      </c>
      <c r="Q1828" s="20" t="str">
        <f>IF(VLOOKUP(C1828,'Current OBD'!$B$6:$AL$2097,35,0)="Yes","11"," ")</f>
        <v xml:space="preserve"> </v>
      </c>
      <c r="R1828" s="20" t="str">
        <f>IF(VLOOKUP(C1828,'Current OBD'!$B$6:$AL$2097,36,0)="Yes","12"," ")</f>
        <v xml:space="preserve"> </v>
      </c>
      <c r="S1828" s="44">
        <v>277</v>
      </c>
      <c r="T1828" s="44">
        <v>0</v>
      </c>
      <c r="U1828" s="44">
        <v>472</v>
      </c>
      <c r="V1828" s="12">
        <f t="shared" si="175"/>
        <v>0.58686440677966101</v>
      </c>
      <c r="W1828" s="12">
        <f t="shared" si="176"/>
        <v>0</v>
      </c>
      <c r="X1828" s="12">
        <f t="shared" si="172"/>
        <v>0.58686440677966101</v>
      </c>
    </row>
    <row r="1829" spans="1:24">
      <c r="A1829" s="17" t="str">
        <f>VLOOKUP(C1829,'Current OBD'!$B$6:$K$2098,4,0)</f>
        <v>Snohomish</v>
      </c>
      <c r="B1829" s="17" t="str">
        <f>VLOOKUP(C1829,'Current OBD'!$B$6:$K$2098,3,0)</f>
        <v>31-201</v>
      </c>
      <c r="C1829" s="18">
        <v>664109</v>
      </c>
      <c r="D1829" s="8" t="s">
        <v>4369</v>
      </c>
      <c r="E1829" s="20" t="str">
        <f>IF(VLOOKUP(C1829,'Current OBD'!$B$6:$AL$2097,23,0)="Yes","PK"," ")</f>
        <v xml:space="preserve"> </v>
      </c>
      <c r="F1829" s="20" t="str">
        <f>IF(VLOOKUP(C1829,'Current OBD'!$B$6:$AL$2097,24,0)="Yes","K"," ")</f>
        <v xml:space="preserve"> </v>
      </c>
      <c r="G1829" s="20" t="str">
        <f>IF(VLOOKUP(C1829,'Current OBD'!$B$6:$AL$2097,25,0)="Yes","1"," ")</f>
        <v xml:space="preserve"> </v>
      </c>
      <c r="H1829" s="20" t="str">
        <f>IF(VLOOKUP(C1829,'Current OBD'!$B$6:$AL$2097,26,0)="Yes","2"," ")</f>
        <v xml:space="preserve"> </v>
      </c>
      <c r="I1829" s="20" t="str">
        <f>IF(VLOOKUP(C1829,'Current OBD'!$B$6:$AL$2097,27,0)="Yes","3"," ")</f>
        <v xml:space="preserve"> </v>
      </c>
      <c r="J1829" s="20" t="str">
        <f>IF(VLOOKUP(C1829,'Current OBD'!$B$6:$AL$2097,28,0)="Yes","4"," ")</f>
        <v xml:space="preserve"> </v>
      </c>
      <c r="K1829" s="20" t="str">
        <f>IF(VLOOKUP(C1829,'Current OBD'!$B$6:$AL$2097,29,0)="Yes","5"," ")</f>
        <v xml:space="preserve"> </v>
      </c>
      <c r="L1829" s="20" t="str">
        <f>IF(VLOOKUP(C1829,'Current OBD'!$B$6:$AL$2097,30,0)="Yes","6"," ")</f>
        <v xml:space="preserve"> </v>
      </c>
      <c r="M1829" s="20" t="str">
        <f>IF(VLOOKUP(C1829,'Current OBD'!$B$6:$AL$2097,31,0)="Yes","7"," ")</f>
        <v xml:space="preserve"> </v>
      </c>
      <c r="N1829" s="20" t="str">
        <f>IF(VLOOKUP(C1829,'Current OBD'!$B$6:$AL$2097,32,0)="Yes","8"," ")</f>
        <v xml:space="preserve"> </v>
      </c>
      <c r="O1829" s="20" t="str">
        <f>IF(VLOOKUP(C1829,'Current OBD'!$B$6:$AL$2097,33,0)="Yes","9"," ")</f>
        <v>9</v>
      </c>
      <c r="P1829" s="20" t="str">
        <f>IF(VLOOKUP(C1829,'Current OBD'!$B$6:$AL$2097,34,0)="Yes","10"," ")</f>
        <v>10</v>
      </c>
      <c r="Q1829" s="20" t="str">
        <f>IF(VLOOKUP(C1829,'Current OBD'!$B$6:$AL$2097,35,0)="Yes","11"," ")</f>
        <v>11</v>
      </c>
      <c r="R1829" s="20" t="str">
        <f>IF(VLOOKUP(C1829,'Current OBD'!$B$6:$AL$2097,36,0)="Yes","12"," ")</f>
        <v>12</v>
      </c>
      <c r="S1829" s="44">
        <v>195</v>
      </c>
      <c r="T1829" s="44">
        <v>66</v>
      </c>
      <c r="U1829" s="44">
        <v>1568</v>
      </c>
      <c r="V1829" s="12">
        <f t="shared" si="175"/>
        <v>0.12436224489795919</v>
      </c>
      <c r="W1829" s="12">
        <f t="shared" si="176"/>
        <v>4.2091836734693876E-2</v>
      </c>
      <c r="X1829" s="12">
        <f t="shared" si="172"/>
        <v>0.16645408163265307</v>
      </c>
    </row>
    <row r="1830" spans="1:24">
      <c r="A1830" s="17" t="str">
        <f>VLOOKUP(C1830,'Current OBD'!$B$6:$K$2098,4,0)</f>
        <v>Snohomish</v>
      </c>
      <c r="B1830" s="17" t="str">
        <f>VLOOKUP(C1830,'Current OBD'!$B$6:$K$2098,3,0)</f>
        <v>31-201</v>
      </c>
      <c r="C1830" s="18">
        <v>663871</v>
      </c>
      <c r="D1830" s="8" t="s">
        <v>4371</v>
      </c>
      <c r="E1830" s="20" t="str">
        <f>IF(VLOOKUP(C1830,'Current OBD'!$B$6:$AL$2097,23,0)="Yes","PK"," ")</f>
        <v xml:space="preserve"> </v>
      </c>
      <c r="F1830" s="20" t="str">
        <f>IF(VLOOKUP(C1830,'Current OBD'!$B$6:$AL$2097,24,0)="Yes","K"," ")</f>
        <v>K</v>
      </c>
      <c r="G1830" s="20" t="str">
        <f>IF(VLOOKUP(C1830,'Current OBD'!$B$6:$AL$2097,25,0)="Yes","1"," ")</f>
        <v>1</v>
      </c>
      <c r="H1830" s="20" t="str">
        <f>IF(VLOOKUP(C1830,'Current OBD'!$B$6:$AL$2097,26,0)="Yes","2"," ")</f>
        <v>2</v>
      </c>
      <c r="I1830" s="20" t="str">
        <f>IF(VLOOKUP(C1830,'Current OBD'!$B$6:$AL$2097,27,0)="Yes","3"," ")</f>
        <v>3</v>
      </c>
      <c r="J1830" s="20" t="str">
        <f>IF(VLOOKUP(C1830,'Current OBD'!$B$6:$AL$2097,28,0)="Yes","4"," ")</f>
        <v>4</v>
      </c>
      <c r="K1830" s="20" t="str">
        <f>IF(VLOOKUP(C1830,'Current OBD'!$B$6:$AL$2097,29,0)="Yes","5"," ")</f>
        <v>5</v>
      </c>
      <c r="L1830" s="20" t="str">
        <f>IF(VLOOKUP(C1830,'Current OBD'!$B$6:$AL$2097,30,0)="Yes","6"," ")</f>
        <v>6</v>
      </c>
      <c r="M1830" s="20" t="str">
        <f>IF(VLOOKUP(C1830,'Current OBD'!$B$6:$AL$2097,31,0)="Yes","7"," ")</f>
        <v xml:space="preserve"> </v>
      </c>
      <c r="N1830" s="20" t="str">
        <f>IF(VLOOKUP(C1830,'Current OBD'!$B$6:$AL$2097,32,0)="Yes","8"," ")</f>
        <v xml:space="preserve"> </v>
      </c>
      <c r="O1830" s="20" t="str">
        <f>IF(VLOOKUP(C1830,'Current OBD'!$B$6:$AL$2097,33,0)="Yes","9"," ")</f>
        <v xml:space="preserve"> </v>
      </c>
      <c r="P1830" s="20" t="str">
        <f>IF(VLOOKUP(C1830,'Current OBD'!$B$6:$AL$2097,34,0)="Yes","10"," ")</f>
        <v xml:space="preserve"> </v>
      </c>
      <c r="Q1830" s="20" t="str">
        <f>IF(VLOOKUP(C1830,'Current OBD'!$B$6:$AL$2097,35,0)="Yes","11"," ")</f>
        <v xml:space="preserve"> </v>
      </c>
      <c r="R1830" s="20" t="str">
        <f>IF(VLOOKUP(C1830,'Current OBD'!$B$6:$AL$2097,36,0)="Yes","12"," ")</f>
        <v xml:space="preserve"> </v>
      </c>
      <c r="S1830" s="44">
        <v>66</v>
      </c>
      <c r="T1830" s="44">
        <v>20</v>
      </c>
      <c r="U1830" s="44">
        <v>647</v>
      </c>
      <c r="V1830" s="12">
        <f t="shared" si="175"/>
        <v>0.10200927357032458</v>
      </c>
      <c r="W1830" s="12">
        <f t="shared" si="176"/>
        <v>3.0911901081916538E-2</v>
      </c>
      <c r="X1830" s="12">
        <f t="shared" si="172"/>
        <v>0.13292117465224113</v>
      </c>
    </row>
    <row r="1831" spans="1:24">
      <c r="A1831" s="17" t="str">
        <f>VLOOKUP(C1831,'Current OBD'!$B$6:$K$2098,4,0)</f>
        <v>Snohomish</v>
      </c>
      <c r="B1831" s="17" t="str">
        <f>VLOOKUP(C1831,'Current OBD'!$B$6:$K$2098,3,0)</f>
        <v>31-201</v>
      </c>
      <c r="C1831" s="18">
        <v>660704</v>
      </c>
      <c r="D1831" s="8" t="s">
        <v>4373</v>
      </c>
      <c r="E1831" s="20" t="str">
        <f>IF(VLOOKUP(C1831,'Current OBD'!$B$6:$AL$2097,23,0)="Yes","PK"," ")</f>
        <v xml:space="preserve"> </v>
      </c>
      <c r="F1831" s="20" t="str">
        <f>IF(VLOOKUP(C1831,'Current OBD'!$B$6:$AL$2097,24,0)="Yes","K"," ")</f>
        <v>K</v>
      </c>
      <c r="G1831" s="20" t="str">
        <f>IF(VLOOKUP(C1831,'Current OBD'!$B$6:$AL$2097,25,0)="Yes","1"," ")</f>
        <v>1</v>
      </c>
      <c r="H1831" s="20" t="str">
        <f>IF(VLOOKUP(C1831,'Current OBD'!$B$6:$AL$2097,26,0)="Yes","2"," ")</f>
        <v>2</v>
      </c>
      <c r="I1831" s="20" t="str">
        <f>IF(VLOOKUP(C1831,'Current OBD'!$B$6:$AL$2097,27,0)="Yes","3"," ")</f>
        <v>3</v>
      </c>
      <c r="J1831" s="20" t="str">
        <f>IF(VLOOKUP(C1831,'Current OBD'!$B$6:$AL$2097,28,0)="Yes","4"," ")</f>
        <v>4</v>
      </c>
      <c r="K1831" s="20" t="str">
        <f>IF(VLOOKUP(C1831,'Current OBD'!$B$6:$AL$2097,29,0)="Yes","5"," ")</f>
        <v>5</v>
      </c>
      <c r="L1831" s="20" t="str">
        <f>IF(VLOOKUP(C1831,'Current OBD'!$B$6:$AL$2097,30,0)="Yes","6"," ")</f>
        <v>6</v>
      </c>
      <c r="M1831" s="20" t="str">
        <f>IF(VLOOKUP(C1831,'Current OBD'!$B$6:$AL$2097,31,0)="Yes","7"," ")</f>
        <v xml:space="preserve"> </v>
      </c>
      <c r="N1831" s="20" t="str">
        <f>IF(VLOOKUP(C1831,'Current OBD'!$B$6:$AL$2097,32,0)="Yes","8"," ")</f>
        <v xml:space="preserve"> </v>
      </c>
      <c r="O1831" s="20" t="str">
        <f>IF(VLOOKUP(C1831,'Current OBD'!$B$6:$AL$2097,33,0)="Yes","9"," ")</f>
        <v xml:space="preserve"> </v>
      </c>
      <c r="P1831" s="20" t="str">
        <f>IF(VLOOKUP(C1831,'Current OBD'!$B$6:$AL$2097,34,0)="Yes","10"," ")</f>
        <v xml:space="preserve"> </v>
      </c>
      <c r="Q1831" s="20" t="str">
        <f>IF(VLOOKUP(C1831,'Current OBD'!$B$6:$AL$2097,35,0)="Yes","11"," ")</f>
        <v xml:space="preserve"> </v>
      </c>
      <c r="R1831" s="20" t="str">
        <f>IF(VLOOKUP(C1831,'Current OBD'!$B$6:$AL$2097,36,0)="Yes","12"," ")</f>
        <v xml:space="preserve"> </v>
      </c>
      <c r="S1831" s="44">
        <v>88</v>
      </c>
      <c r="T1831" s="44">
        <v>34</v>
      </c>
      <c r="U1831" s="44">
        <v>619</v>
      </c>
      <c r="V1831" s="12">
        <f t="shared" si="175"/>
        <v>0.1421647819063005</v>
      </c>
      <c r="W1831" s="12">
        <f t="shared" si="176"/>
        <v>5.492730210016155E-2</v>
      </c>
      <c r="X1831" s="12">
        <f t="shared" si="172"/>
        <v>0.19709208400646203</v>
      </c>
    </row>
    <row r="1832" spans="1:24">
      <c r="A1832" s="17" t="str">
        <f>VLOOKUP(C1832,'Current OBD'!$B$6:$K$2098,4,0)</f>
        <v>Snohomish</v>
      </c>
      <c r="B1832" s="17" t="str">
        <f>VLOOKUP(C1832,'Current OBD'!$B$6:$K$2098,3,0)</f>
        <v>31-201</v>
      </c>
      <c r="C1832" s="18">
        <v>660705</v>
      </c>
      <c r="D1832" s="8" t="s">
        <v>1505</v>
      </c>
      <c r="E1832" s="20" t="str">
        <f>IF(VLOOKUP(C1832,'Current OBD'!$B$6:$AL$2097,23,0)="Yes","PK"," ")</f>
        <v xml:space="preserve"> </v>
      </c>
      <c r="F1832" s="20" t="str">
        <f>IF(VLOOKUP(C1832,'Current OBD'!$B$6:$AL$2097,24,0)="Yes","K"," ")</f>
        <v>K</v>
      </c>
      <c r="G1832" s="20" t="str">
        <f>IF(VLOOKUP(C1832,'Current OBD'!$B$6:$AL$2097,25,0)="Yes","1"," ")</f>
        <v>1</v>
      </c>
      <c r="H1832" s="20" t="str">
        <f>IF(VLOOKUP(C1832,'Current OBD'!$B$6:$AL$2097,26,0)="Yes","2"," ")</f>
        <v>2</v>
      </c>
      <c r="I1832" s="20" t="str">
        <f>IF(VLOOKUP(C1832,'Current OBD'!$B$6:$AL$2097,27,0)="Yes","3"," ")</f>
        <v>3</v>
      </c>
      <c r="J1832" s="20" t="str">
        <f>IF(VLOOKUP(C1832,'Current OBD'!$B$6:$AL$2097,28,0)="Yes","4"," ")</f>
        <v>4</v>
      </c>
      <c r="K1832" s="20" t="str">
        <f>IF(VLOOKUP(C1832,'Current OBD'!$B$6:$AL$2097,29,0)="Yes","5"," ")</f>
        <v>5</v>
      </c>
      <c r="L1832" s="20" t="str">
        <f>IF(VLOOKUP(C1832,'Current OBD'!$B$6:$AL$2097,30,0)="Yes","6"," ")</f>
        <v>6</v>
      </c>
      <c r="M1832" s="20" t="str">
        <f>IF(VLOOKUP(C1832,'Current OBD'!$B$6:$AL$2097,31,0)="Yes","7"," ")</f>
        <v xml:space="preserve"> </v>
      </c>
      <c r="N1832" s="20" t="str">
        <f>IF(VLOOKUP(C1832,'Current OBD'!$B$6:$AL$2097,32,0)="Yes","8"," ")</f>
        <v xml:space="preserve"> </v>
      </c>
      <c r="O1832" s="20" t="str">
        <f>IF(VLOOKUP(C1832,'Current OBD'!$B$6:$AL$2097,33,0)="Yes","9"," ")</f>
        <v xml:space="preserve"> </v>
      </c>
      <c r="P1832" s="20" t="str">
        <f>IF(VLOOKUP(C1832,'Current OBD'!$B$6:$AL$2097,34,0)="Yes","10"," ")</f>
        <v xml:space="preserve"> </v>
      </c>
      <c r="Q1832" s="20" t="str">
        <f>IF(VLOOKUP(C1832,'Current OBD'!$B$6:$AL$2097,35,0)="Yes","11"," ")</f>
        <v xml:space="preserve"> </v>
      </c>
      <c r="R1832" s="20" t="str">
        <f>IF(VLOOKUP(C1832,'Current OBD'!$B$6:$AL$2097,36,0)="Yes","12"," ")</f>
        <v xml:space="preserve"> </v>
      </c>
      <c r="S1832" s="44">
        <v>74</v>
      </c>
      <c r="T1832" s="44">
        <v>26</v>
      </c>
      <c r="U1832" s="44">
        <v>471</v>
      </c>
      <c r="V1832" s="12">
        <f t="shared" si="175"/>
        <v>0.15711252653927812</v>
      </c>
      <c r="W1832" s="12">
        <f t="shared" si="176"/>
        <v>5.5201698513800426E-2</v>
      </c>
      <c r="X1832" s="12">
        <f t="shared" si="172"/>
        <v>0.21231422505307856</v>
      </c>
    </row>
    <row r="1833" spans="1:24">
      <c r="A1833" s="17" t="str">
        <f>VLOOKUP(C1833,'Current OBD'!$B$6:$K$2098,4,0)</f>
        <v>Snohomish</v>
      </c>
      <c r="B1833" s="17" t="str">
        <f>VLOOKUP(C1833,'Current OBD'!$B$6:$K$2098,3,0)</f>
        <v>31-201</v>
      </c>
      <c r="C1833" s="18">
        <v>660706</v>
      </c>
      <c r="D1833" s="8" t="s">
        <v>4376</v>
      </c>
      <c r="E1833" s="20" t="str">
        <f>IF(VLOOKUP(C1833,'Current OBD'!$B$6:$AL$2097,23,0)="Yes","PK"," ")</f>
        <v xml:space="preserve"> </v>
      </c>
      <c r="F1833" s="20" t="str">
        <f>IF(VLOOKUP(C1833,'Current OBD'!$B$6:$AL$2097,24,0)="Yes","K"," ")</f>
        <v>K</v>
      </c>
      <c r="G1833" s="20" t="str">
        <f>IF(VLOOKUP(C1833,'Current OBD'!$B$6:$AL$2097,25,0)="Yes","1"," ")</f>
        <v>1</v>
      </c>
      <c r="H1833" s="20" t="str">
        <f>IF(VLOOKUP(C1833,'Current OBD'!$B$6:$AL$2097,26,0)="Yes","2"," ")</f>
        <v>2</v>
      </c>
      <c r="I1833" s="20" t="str">
        <f>IF(VLOOKUP(C1833,'Current OBD'!$B$6:$AL$2097,27,0)="Yes","3"," ")</f>
        <v>3</v>
      </c>
      <c r="J1833" s="20" t="str">
        <f>IF(VLOOKUP(C1833,'Current OBD'!$B$6:$AL$2097,28,0)="Yes","4"," ")</f>
        <v>4</v>
      </c>
      <c r="K1833" s="20" t="str">
        <f>IF(VLOOKUP(C1833,'Current OBD'!$B$6:$AL$2097,29,0)="Yes","5"," ")</f>
        <v>5</v>
      </c>
      <c r="L1833" s="20" t="str">
        <f>IF(VLOOKUP(C1833,'Current OBD'!$B$6:$AL$2097,30,0)="Yes","6"," ")</f>
        <v>6</v>
      </c>
      <c r="M1833" s="20" t="str">
        <f>IF(VLOOKUP(C1833,'Current OBD'!$B$6:$AL$2097,31,0)="Yes","7"," ")</f>
        <v xml:space="preserve"> </v>
      </c>
      <c r="N1833" s="20" t="str">
        <f>IF(VLOOKUP(C1833,'Current OBD'!$B$6:$AL$2097,32,0)="Yes","8"," ")</f>
        <v xml:space="preserve"> </v>
      </c>
      <c r="O1833" s="20" t="str">
        <f>IF(VLOOKUP(C1833,'Current OBD'!$B$6:$AL$2097,33,0)="Yes","9"," ")</f>
        <v xml:space="preserve"> </v>
      </c>
      <c r="P1833" s="20" t="str">
        <f>IF(VLOOKUP(C1833,'Current OBD'!$B$6:$AL$2097,34,0)="Yes","10"," ")</f>
        <v xml:space="preserve"> </v>
      </c>
      <c r="Q1833" s="20" t="str">
        <f>IF(VLOOKUP(C1833,'Current OBD'!$B$6:$AL$2097,35,0)="Yes","11"," ")</f>
        <v xml:space="preserve"> </v>
      </c>
      <c r="R1833" s="20" t="str">
        <f>IF(VLOOKUP(C1833,'Current OBD'!$B$6:$AL$2097,36,0)="Yes","12"," ")</f>
        <v xml:space="preserve"> </v>
      </c>
      <c r="S1833" s="44">
        <v>80</v>
      </c>
      <c r="T1833" s="44">
        <v>27</v>
      </c>
      <c r="U1833" s="44">
        <v>574</v>
      </c>
      <c r="V1833" s="12">
        <f t="shared" si="175"/>
        <v>0.13937282229965156</v>
      </c>
      <c r="W1833" s="12">
        <f t="shared" si="176"/>
        <v>4.7038327526132406E-2</v>
      </c>
      <c r="X1833" s="12">
        <f t="shared" si="172"/>
        <v>0.18641114982578397</v>
      </c>
    </row>
    <row r="1834" spans="1:24">
      <c r="A1834" s="17" t="str">
        <f>VLOOKUP(C1834,'Current OBD'!$B$6:$K$2098,4,0)</f>
        <v>Snohomish</v>
      </c>
      <c r="B1834" s="17" t="str">
        <f>VLOOKUP(C1834,'Current OBD'!$B$6:$K$2098,3,0)</f>
        <v>31-201</v>
      </c>
      <c r="C1834" s="18">
        <v>665345</v>
      </c>
      <c r="D1834" s="8" t="s">
        <v>4378</v>
      </c>
      <c r="E1834" s="20" t="str">
        <f>IF(VLOOKUP(C1834,'Current OBD'!$B$6:$AL$2097,23,0)="Yes","PK"," ")</f>
        <v xml:space="preserve"> </v>
      </c>
      <c r="F1834" s="20" t="str">
        <f>IF(VLOOKUP(C1834,'Current OBD'!$B$6:$AL$2097,24,0)="Yes","K"," ")</f>
        <v xml:space="preserve"> </v>
      </c>
      <c r="G1834" s="20" t="str">
        <f>IF(VLOOKUP(C1834,'Current OBD'!$B$6:$AL$2097,25,0)="Yes","1"," ")</f>
        <v xml:space="preserve"> </v>
      </c>
      <c r="H1834" s="20" t="str">
        <f>IF(VLOOKUP(C1834,'Current OBD'!$B$6:$AL$2097,26,0)="Yes","2"," ")</f>
        <v xml:space="preserve"> </v>
      </c>
      <c r="I1834" s="20" t="str">
        <f>IF(VLOOKUP(C1834,'Current OBD'!$B$6:$AL$2097,27,0)="Yes","3"," ")</f>
        <v xml:space="preserve"> </v>
      </c>
      <c r="J1834" s="20" t="str">
        <f>IF(VLOOKUP(C1834,'Current OBD'!$B$6:$AL$2097,28,0)="Yes","4"," ")</f>
        <v xml:space="preserve"> </v>
      </c>
      <c r="K1834" s="20" t="str">
        <f>IF(VLOOKUP(C1834,'Current OBD'!$B$6:$AL$2097,29,0)="Yes","5"," ")</f>
        <v xml:space="preserve"> </v>
      </c>
      <c r="L1834" s="20" t="str">
        <f>IF(VLOOKUP(C1834,'Current OBD'!$B$6:$AL$2097,30,0)="Yes","6"," ")</f>
        <v xml:space="preserve"> </v>
      </c>
      <c r="M1834" s="20" t="str">
        <f>IF(VLOOKUP(C1834,'Current OBD'!$B$6:$AL$2097,31,0)="Yes","7"," ")</f>
        <v xml:space="preserve"> </v>
      </c>
      <c r="N1834" s="20" t="str">
        <f>IF(VLOOKUP(C1834,'Current OBD'!$B$6:$AL$2097,32,0)="Yes","8"," ")</f>
        <v xml:space="preserve"> </v>
      </c>
      <c r="O1834" s="20" t="str">
        <f>IF(VLOOKUP(C1834,'Current OBD'!$B$6:$AL$2097,33,0)="Yes","9"," ")</f>
        <v>9</v>
      </c>
      <c r="P1834" s="20" t="str">
        <f>IF(VLOOKUP(C1834,'Current OBD'!$B$6:$AL$2097,34,0)="Yes","10"," ")</f>
        <v>10</v>
      </c>
      <c r="Q1834" s="20" t="str">
        <f>IF(VLOOKUP(C1834,'Current OBD'!$B$6:$AL$2097,35,0)="Yes","11"," ")</f>
        <v>11</v>
      </c>
      <c r="R1834" s="20" t="str">
        <f>IF(VLOOKUP(C1834,'Current OBD'!$B$6:$AL$2097,36,0)="Yes","12"," ")</f>
        <v>12</v>
      </c>
      <c r="S1834" s="44">
        <v>357</v>
      </c>
      <c r="T1834" s="44">
        <v>118</v>
      </c>
      <c r="U1834" s="44">
        <v>1769</v>
      </c>
      <c r="V1834" s="12">
        <f t="shared" si="175"/>
        <v>0.20180893159977389</v>
      </c>
      <c r="W1834" s="12">
        <f t="shared" si="176"/>
        <v>6.6704352741661962E-2</v>
      </c>
      <c r="X1834" s="12">
        <f t="shared" si="172"/>
        <v>0.26851328434143584</v>
      </c>
    </row>
    <row r="1835" spans="1:24">
      <c r="A1835" s="17" t="str">
        <f>VLOOKUP(C1835,'Current OBD'!$B$6:$K$2098,4,0)</f>
        <v>Snohomish</v>
      </c>
      <c r="B1835" s="17" t="str">
        <f>VLOOKUP(C1835,'Current OBD'!$B$6:$K$2098,3,0)</f>
        <v>31-201</v>
      </c>
      <c r="C1835" s="18">
        <v>660707</v>
      </c>
      <c r="D1835" s="8" t="s">
        <v>4380</v>
      </c>
      <c r="E1835" s="20" t="str">
        <f>IF(VLOOKUP(C1835,'Current OBD'!$B$6:$AL$2097,23,0)="Yes","PK"," ")</f>
        <v>PK</v>
      </c>
      <c r="F1835" s="20" t="str">
        <f>IF(VLOOKUP(C1835,'Current OBD'!$B$6:$AL$2097,24,0)="Yes","K"," ")</f>
        <v>K</v>
      </c>
      <c r="G1835" s="20" t="str">
        <f>IF(VLOOKUP(C1835,'Current OBD'!$B$6:$AL$2097,25,0)="Yes","1"," ")</f>
        <v>1</v>
      </c>
      <c r="H1835" s="20" t="str">
        <f>IF(VLOOKUP(C1835,'Current OBD'!$B$6:$AL$2097,26,0)="Yes","2"," ")</f>
        <v>2</v>
      </c>
      <c r="I1835" s="20" t="str">
        <f>IF(VLOOKUP(C1835,'Current OBD'!$B$6:$AL$2097,27,0)="Yes","3"," ")</f>
        <v>3</v>
      </c>
      <c r="J1835" s="20" t="str">
        <f>IF(VLOOKUP(C1835,'Current OBD'!$B$6:$AL$2097,28,0)="Yes","4"," ")</f>
        <v>4</v>
      </c>
      <c r="K1835" s="20" t="str">
        <f>IF(VLOOKUP(C1835,'Current OBD'!$B$6:$AL$2097,29,0)="Yes","5"," ")</f>
        <v>5</v>
      </c>
      <c r="L1835" s="20" t="str">
        <f>IF(VLOOKUP(C1835,'Current OBD'!$B$6:$AL$2097,30,0)="Yes","6"," ")</f>
        <v>6</v>
      </c>
      <c r="M1835" s="20" t="str">
        <f>IF(VLOOKUP(C1835,'Current OBD'!$B$6:$AL$2097,31,0)="Yes","7"," ")</f>
        <v xml:space="preserve"> </v>
      </c>
      <c r="N1835" s="20" t="str">
        <f>IF(VLOOKUP(C1835,'Current OBD'!$B$6:$AL$2097,32,0)="Yes","8"," ")</f>
        <v xml:space="preserve"> </v>
      </c>
      <c r="O1835" s="20" t="str">
        <f>IF(VLOOKUP(C1835,'Current OBD'!$B$6:$AL$2097,33,0)="Yes","9"," ")</f>
        <v xml:space="preserve"> </v>
      </c>
      <c r="P1835" s="20" t="str">
        <f>IF(VLOOKUP(C1835,'Current OBD'!$B$6:$AL$2097,34,0)="Yes","10"," ")</f>
        <v xml:space="preserve"> </v>
      </c>
      <c r="Q1835" s="20" t="str">
        <f>IF(VLOOKUP(C1835,'Current OBD'!$B$6:$AL$2097,35,0)="Yes","11"," ")</f>
        <v xml:space="preserve"> </v>
      </c>
      <c r="R1835" s="20" t="str">
        <f>IF(VLOOKUP(C1835,'Current OBD'!$B$6:$AL$2097,36,0)="Yes","12"," ")</f>
        <v xml:space="preserve"> </v>
      </c>
      <c r="S1835" s="44">
        <v>35</v>
      </c>
      <c r="T1835" s="44">
        <v>3</v>
      </c>
      <c r="U1835" s="44">
        <v>399</v>
      </c>
      <c r="V1835" s="12">
        <f t="shared" si="175"/>
        <v>8.771929824561403E-2</v>
      </c>
      <c r="W1835" s="12">
        <f t="shared" si="176"/>
        <v>7.5187969924812026E-3</v>
      </c>
      <c r="X1835" s="12">
        <f t="shared" si="172"/>
        <v>9.5238095238095233E-2</v>
      </c>
    </row>
    <row r="1836" spans="1:24">
      <c r="A1836" s="17" t="str">
        <f>VLOOKUP(C1836,'Current OBD'!$B$6:$K$2098,4,0)</f>
        <v>Snohomish</v>
      </c>
      <c r="B1836" s="17" t="str">
        <f>VLOOKUP(C1836,'Current OBD'!$B$6:$K$2098,3,0)</f>
        <v>31-201</v>
      </c>
      <c r="C1836" s="18">
        <v>660698</v>
      </c>
      <c r="D1836" s="8" t="s">
        <v>4382</v>
      </c>
      <c r="E1836" s="20" t="str">
        <f>IF(VLOOKUP(C1836,'Current OBD'!$B$6:$AL$2097,23,0)="Yes","PK"," ")</f>
        <v xml:space="preserve"> </v>
      </c>
      <c r="F1836" s="20" t="str">
        <f>IF(VLOOKUP(C1836,'Current OBD'!$B$6:$AL$2097,24,0)="Yes","K"," ")</f>
        <v xml:space="preserve"> </v>
      </c>
      <c r="G1836" s="20" t="str">
        <f>IF(VLOOKUP(C1836,'Current OBD'!$B$6:$AL$2097,25,0)="Yes","1"," ")</f>
        <v xml:space="preserve"> </v>
      </c>
      <c r="H1836" s="20" t="str">
        <f>IF(VLOOKUP(C1836,'Current OBD'!$B$6:$AL$2097,26,0)="Yes","2"," ")</f>
        <v xml:space="preserve"> </v>
      </c>
      <c r="I1836" s="20" t="str">
        <f>IF(VLOOKUP(C1836,'Current OBD'!$B$6:$AL$2097,27,0)="Yes","3"," ")</f>
        <v xml:space="preserve"> </v>
      </c>
      <c r="J1836" s="20" t="str">
        <f>IF(VLOOKUP(C1836,'Current OBD'!$B$6:$AL$2097,28,0)="Yes","4"," ")</f>
        <v xml:space="preserve"> </v>
      </c>
      <c r="K1836" s="20" t="str">
        <f>IF(VLOOKUP(C1836,'Current OBD'!$B$6:$AL$2097,29,0)="Yes","5"," ")</f>
        <v xml:space="preserve"> </v>
      </c>
      <c r="L1836" s="20" t="str">
        <f>IF(VLOOKUP(C1836,'Current OBD'!$B$6:$AL$2097,30,0)="Yes","6"," ")</f>
        <v xml:space="preserve"> </v>
      </c>
      <c r="M1836" s="20" t="str">
        <f>IF(VLOOKUP(C1836,'Current OBD'!$B$6:$AL$2097,31,0)="Yes","7"," ")</f>
        <v>7</v>
      </c>
      <c r="N1836" s="20" t="str">
        <f>IF(VLOOKUP(C1836,'Current OBD'!$B$6:$AL$2097,32,0)="Yes","8"," ")</f>
        <v>8</v>
      </c>
      <c r="O1836" s="20" t="str">
        <f>IF(VLOOKUP(C1836,'Current OBD'!$B$6:$AL$2097,33,0)="Yes","9"," ")</f>
        <v xml:space="preserve"> </v>
      </c>
      <c r="P1836" s="20" t="str">
        <f>IF(VLOOKUP(C1836,'Current OBD'!$B$6:$AL$2097,34,0)="Yes","10"," ")</f>
        <v xml:space="preserve"> </v>
      </c>
      <c r="Q1836" s="20" t="str">
        <f>IF(VLOOKUP(C1836,'Current OBD'!$B$6:$AL$2097,35,0)="Yes","11"," ")</f>
        <v xml:space="preserve"> </v>
      </c>
      <c r="R1836" s="20" t="str">
        <f>IF(VLOOKUP(C1836,'Current OBD'!$B$6:$AL$2097,36,0)="Yes","12"," ")</f>
        <v xml:space="preserve"> </v>
      </c>
      <c r="S1836" s="44">
        <v>84</v>
      </c>
      <c r="T1836" s="44">
        <v>24</v>
      </c>
      <c r="U1836" s="44">
        <v>628</v>
      </c>
      <c r="V1836" s="12">
        <f t="shared" si="175"/>
        <v>0.13375796178343949</v>
      </c>
      <c r="W1836" s="12">
        <f t="shared" si="176"/>
        <v>3.8216560509554139E-2</v>
      </c>
      <c r="X1836" s="12">
        <f t="shared" si="172"/>
        <v>0.17197452229299362</v>
      </c>
    </row>
    <row r="1837" spans="1:24">
      <c r="A1837" s="26" t="s">
        <v>114</v>
      </c>
      <c r="B1837" s="26" t="s">
        <v>2421</v>
      </c>
      <c r="C1837" s="10">
        <v>159351</v>
      </c>
      <c r="D1837" s="13" t="s">
        <v>2420</v>
      </c>
      <c r="E1837" s="19"/>
      <c r="F1837" s="19"/>
      <c r="G1837" s="19"/>
      <c r="H1837" s="19"/>
      <c r="I1837" s="19"/>
      <c r="J1837" s="19"/>
      <c r="K1837" s="19"/>
      <c r="L1837" s="19"/>
      <c r="M1837" s="19"/>
      <c r="N1837" s="19"/>
      <c r="O1837" s="19"/>
      <c r="P1837" s="19"/>
      <c r="Q1837" s="19"/>
      <c r="R1837" s="19"/>
      <c r="S1837" s="43">
        <v>1303</v>
      </c>
      <c r="T1837" s="43">
        <v>99</v>
      </c>
      <c r="U1837" s="43">
        <v>2580</v>
      </c>
      <c r="V1837" s="14"/>
      <c r="W1837" s="14"/>
      <c r="X1837" s="14">
        <f t="shared" si="172"/>
        <v>0.54341085271317835</v>
      </c>
    </row>
    <row r="1838" spans="1:24">
      <c r="A1838" s="17" t="str">
        <f>VLOOKUP(C1838,'Current OBD'!$B$6:$K$2098,4,0)</f>
        <v>Snohomish</v>
      </c>
      <c r="B1838" s="17" t="str">
        <f>VLOOKUP(C1838,'Current OBD'!$B$6:$K$2098,3,0)</f>
        <v>31-306</v>
      </c>
      <c r="C1838" s="18">
        <v>662691</v>
      </c>
      <c r="D1838" s="8" t="s">
        <v>2422</v>
      </c>
      <c r="E1838" s="20" t="str">
        <f>IF(VLOOKUP(C1838,'Current OBD'!$B$6:$AL$2097,23,0)="Yes","PK"," ")</f>
        <v xml:space="preserve"> </v>
      </c>
      <c r="F1838" s="20" t="str">
        <f>IF(VLOOKUP(C1838,'Current OBD'!$B$6:$AL$2097,24,0)="Yes","K"," ")</f>
        <v>K</v>
      </c>
      <c r="G1838" s="20" t="str">
        <f>IF(VLOOKUP(C1838,'Current OBD'!$B$6:$AL$2097,25,0)="Yes","1"," ")</f>
        <v>1</v>
      </c>
      <c r="H1838" s="20" t="str">
        <f>IF(VLOOKUP(C1838,'Current OBD'!$B$6:$AL$2097,26,0)="Yes","2"," ")</f>
        <v>2</v>
      </c>
      <c r="I1838" s="20" t="str">
        <f>IF(VLOOKUP(C1838,'Current OBD'!$B$6:$AL$2097,27,0)="Yes","3"," ")</f>
        <v>3</v>
      </c>
      <c r="J1838" s="20" t="str">
        <f>IF(VLOOKUP(C1838,'Current OBD'!$B$6:$AL$2097,28,0)="Yes","4"," ")</f>
        <v>4</v>
      </c>
      <c r="K1838" s="20" t="str">
        <f>IF(VLOOKUP(C1838,'Current OBD'!$B$6:$AL$2097,29,0)="Yes","5"," ")</f>
        <v>5</v>
      </c>
      <c r="L1838" s="20" t="str">
        <f>IF(VLOOKUP(C1838,'Current OBD'!$B$6:$AL$2097,30,0)="Yes","6"," ")</f>
        <v xml:space="preserve"> </v>
      </c>
      <c r="M1838" s="20" t="str">
        <f>IF(VLOOKUP(C1838,'Current OBD'!$B$6:$AL$2097,31,0)="Yes","7"," ")</f>
        <v xml:space="preserve"> </v>
      </c>
      <c r="N1838" s="20" t="str">
        <f>IF(VLOOKUP(C1838,'Current OBD'!$B$6:$AL$2097,32,0)="Yes","8"," ")</f>
        <v xml:space="preserve"> </v>
      </c>
      <c r="O1838" s="20" t="str">
        <f>IF(VLOOKUP(C1838,'Current OBD'!$B$6:$AL$2097,33,0)="Yes","9"," ")</f>
        <v xml:space="preserve"> </v>
      </c>
      <c r="P1838" s="20" t="str">
        <f>IF(VLOOKUP(C1838,'Current OBD'!$B$6:$AL$2097,34,0)="Yes","10"," ")</f>
        <v xml:space="preserve"> </v>
      </c>
      <c r="Q1838" s="20" t="str">
        <f>IF(VLOOKUP(C1838,'Current OBD'!$B$6:$AL$2097,35,0)="Yes","11"," ")</f>
        <v xml:space="preserve"> </v>
      </c>
      <c r="R1838" s="20" t="str">
        <f>IF(VLOOKUP(C1838,'Current OBD'!$B$6:$AL$2097,36,0)="Yes","12"," ")</f>
        <v xml:space="preserve"> </v>
      </c>
      <c r="S1838" s="44">
        <v>259</v>
      </c>
      <c r="T1838" s="44">
        <v>0</v>
      </c>
      <c r="U1838" s="44">
        <v>439</v>
      </c>
      <c r="V1838" s="12">
        <f>S1838/U1838</f>
        <v>0.58997722095671978</v>
      </c>
      <c r="W1838" s="12">
        <f>T1838/U1838</f>
        <v>0</v>
      </c>
      <c r="X1838" s="12">
        <f t="shared" si="172"/>
        <v>0.58997722095671978</v>
      </c>
    </row>
    <row r="1839" spans="1:24">
      <c r="A1839" s="17" t="str">
        <f>VLOOKUP(C1839,'Current OBD'!$B$6:$K$2098,4,0)</f>
        <v>Snohomish</v>
      </c>
      <c r="B1839" s="17" t="str">
        <f>VLOOKUP(C1839,'Current OBD'!$B$6:$K$2098,3,0)</f>
        <v>31-306</v>
      </c>
      <c r="C1839" s="18">
        <v>660662</v>
      </c>
      <c r="D1839" s="8" t="s">
        <v>2424</v>
      </c>
      <c r="E1839" s="20" t="str">
        <f>IF(VLOOKUP(C1839,'Current OBD'!$B$6:$AL$2097,23,0)="Yes","PK"," ")</f>
        <v>PK</v>
      </c>
      <c r="F1839" s="20" t="str">
        <f>IF(VLOOKUP(C1839,'Current OBD'!$B$6:$AL$2097,24,0)="Yes","K"," ")</f>
        <v>K</v>
      </c>
      <c r="G1839" s="20" t="str">
        <f>IF(VLOOKUP(C1839,'Current OBD'!$B$6:$AL$2097,25,0)="Yes","1"," ")</f>
        <v>1</v>
      </c>
      <c r="H1839" s="20" t="str">
        <f>IF(VLOOKUP(C1839,'Current OBD'!$B$6:$AL$2097,26,0)="Yes","2"," ")</f>
        <v>2</v>
      </c>
      <c r="I1839" s="20" t="str">
        <f>IF(VLOOKUP(C1839,'Current OBD'!$B$6:$AL$2097,27,0)="Yes","3"," ")</f>
        <v>3</v>
      </c>
      <c r="J1839" s="20" t="str">
        <f>IF(VLOOKUP(C1839,'Current OBD'!$B$6:$AL$2097,28,0)="Yes","4"," ")</f>
        <v>4</v>
      </c>
      <c r="K1839" s="20" t="str">
        <f>IF(VLOOKUP(C1839,'Current OBD'!$B$6:$AL$2097,29,0)="Yes","5"," ")</f>
        <v>5</v>
      </c>
      <c r="L1839" s="20" t="str">
        <f>IF(VLOOKUP(C1839,'Current OBD'!$B$6:$AL$2097,30,0)="Yes","6"," ")</f>
        <v xml:space="preserve"> </v>
      </c>
      <c r="M1839" s="20" t="str">
        <f>IF(VLOOKUP(C1839,'Current OBD'!$B$6:$AL$2097,31,0)="Yes","7"," ")</f>
        <v xml:space="preserve"> </v>
      </c>
      <c r="N1839" s="20" t="str">
        <f>IF(VLOOKUP(C1839,'Current OBD'!$B$6:$AL$2097,32,0)="Yes","8"," ")</f>
        <v xml:space="preserve"> </v>
      </c>
      <c r="O1839" s="20" t="str">
        <f>IF(VLOOKUP(C1839,'Current OBD'!$B$6:$AL$2097,33,0)="Yes","9"," ")</f>
        <v xml:space="preserve"> </v>
      </c>
      <c r="P1839" s="20" t="str">
        <f>IF(VLOOKUP(C1839,'Current OBD'!$B$6:$AL$2097,34,0)="Yes","10"," ")</f>
        <v xml:space="preserve"> </v>
      </c>
      <c r="Q1839" s="20" t="str">
        <f>IF(VLOOKUP(C1839,'Current OBD'!$B$6:$AL$2097,35,0)="Yes","11"," ")</f>
        <v xml:space="preserve"> </v>
      </c>
      <c r="R1839" s="20" t="str">
        <f>IF(VLOOKUP(C1839,'Current OBD'!$B$6:$AL$2097,36,0)="Yes","12"," ")</f>
        <v xml:space="preserve"> </v>
      </c>
      <c r="S1839" s="44">
        <v>226</v>
      </c>
      <c r="T1839" s="44">
        <v>0</v>
      </c>
      <c r="U1839" s="44">
        <v>324</v>
      </c>
      <c r="V1839" s="12">
        <f>S1839/U1839</f>
        <v>0.69753086419753085</v>
      </c>
      <c r="W1839" s="12">
        <f>T1839/U1839</f>
        <v>0</v>
      </c>
      <c r="X1839" s="12">
        <f t="shared" si="172"/>
        <v>0.69753086419753085</v>
      </c>
    </row>
    <row r="1840" spans="1:24">
      <c r="A1840" s="17" t="str">
        <f>VLOOKUP(C1840,'Current OBD'!$B$6:$K$2098,4,0)</f>
        <v>Snohomish</v>
      </c>
      <c r="B1840" s="17" t="str">
        <f>VLOOKUP(C1840,'Current OBD'!$B$6:$K$2098,3,0)</f>
        <v>31-306</v>
      </c>
      <c r="C1840" s="18">
        <v>660661</v>
      </c>
      <c r="D1840" s="8" t="s">
        <v>2428</v>
      </c>
      <c r="E1840" s="20" t="str">
        <f>IF(VLOOKUP(C1840,'Current OBD'!$B$6:$AL$2097,23,0)="Yes","PK"," ")</f>
        <v>PK</v>
      </c>
      <c r="F1840" s="20" t="str">
        <f>IF(VLOOKUP(C1840,'Current OBD'!$B$6:$AL$2097,24,0)="Yes","K"," ")</f>
        <v>K</v>
      </c>
      <c r="G1840" s="20" t="str">
        <f>IF(VLOOKUP(C1840,'Current OBD'!$B$6:$AL$2097,25,0)="Yes","1"," ")</f>
        <v>1</v>
      </c>
      <c r="H1840" s="20" t="str">
        <f>IF(VLOOKUP(C1840,'Current OBD'!$B$6:$AL$2097,26,0)="Yes","2"," ")</f>
        <v>2</v>
      </c>
      <c r="I1840" s="20" t="str">
        <f>IF(VLOOKUP(C1840,'Current OBD'!$B$6:$AL$2097,27,0)="Yes","3"," ")</f>
        <v>3</v>
      </c>
      <c r="J1840" s="20" t="str">
        <f>IF(VLOOKUP(C1840,'Current OBD'!$B$6:$AL$2097,28,0)="Yes","4"," ")</f>
        <v>4</v>
      </c>
      <c r="K1840" s="20" t="str">
        <f>IF(VLOOKUP(C1840,'Current OBD'!$B$6:$AL$2097,29,0)="Yes","5"," ")</f>
        <v>5</v>
      </c>
      <c r="L1840" s="20" t="str">
        <f>IF(VLOOKUP(C1840,'Current OBD'!$B$6:$AL$2097,30,0)="Yes","6"," ")</f>
        <v xml:space="preserve"> </v>
      </c>
      <c r="M1840" s="20" t="str">
        <f>IF(VLOOKUP(C1840,'Current OBD'!$B$6:$AL$2097,31,0)="Yes","7"," ")</f>
        <v xml:space="preserve"> </v>
      </c>
      <c r="N1840" s="20" t="str">
        <f>IF(VLOOKUP(C1840,'Current OBD'!$B$6:$AL$2097,32,0)="Yes","8"," ")</f>
        <v xml:space="preserve"> </v>
      </c>
      <c r="O1840" s="20" t="str">
        <f>IF(VLOOKUP(C1840,'Current OBD'!$B$6:$AL$2097,33,0)="Yes","9"," ")</f>
        <v xml:space="preserve"> </v>
      </c>
      <c r="P1840" s="20" t="str">
        <f>IF(VLOOKUP(C1840,'Current OBD'!$B$6:$AL$2097,34,0)="Yes","10"," ")</f>
        <v xml:space="preserve"> </v>
      </c>
      <c r="Q1840" s="20" t="str">
        <f>IF(VLOOKUP(C1840,'Current OBD'!$B$6:$AL$2097,35,0)="Yes","11"," ")</f>
        <v xml:space="preserve"> </v>
      </c>
      <c r="R1840" s="20" t="str">
        <f>IF(VLOOKUP(C1840,'Current OBD'!$B$6:$AL$2097,36,0)="Yes","12"," ")</f>
        <v xml:space="preserve"> </v>
      </c>
      <c r="S1840" s="44">
        <v>340</v>
      </c>
      <c r="T1840" s="44">
        <v>0</v>
      </c>
      <c r="U1840" s="44">
        <v>424</v>
      </c>
      <c r="V1840" s="12">
        <f>S1840/U1840</f>
        <v>0.80188679245283023</v>
      </c>
      <c r="W1840" s="12">
        <f>T1840/U1840</f>
        <v>0</v>
      </c>
      <c r="X1840" s="12">
        <f t="shared" si="172"/>
        <v>0.80188679245283023</v>
      </c>
    </row>
    <row r="1841" spans="1:24">
      <c r="A1841" s="17" t="str">
        <f>VLOOKUP(C1841,'Current OBD'!$B$6:$K$2098,4,0)</f>
        <v>Snohomish</v>
      </c>
      <c r="B1841" s="17" t="str">
        <f>VLOOKUP(C1841,'Current OBD'!$B$6:$K$2098,3,0)</f>
        <v>31-306</v>
      </c>
      <c r="C1841" s="18">
        <v>660664</v>
      </c>
      <c r="D1841" s="8" t="s">
        <v>2430</v>
      </c>
      <c r="E1841" s="20" t="str">
        <f>IF(VLOOKUP(C1841,'Current OBD'!$B$6:$AL$2097,23,0)="Yes","PK"," ")</f>
        <v xml:space="preserve"> </v>
      </c>
      <c r="F1841" s="20" t="str">
        <f>IF(VLOOKUP(C1841,'Current OBD'!$B$6:$AL$2097,24,0)="Yes","K"," ")</f>
        <v xml:space="preserve"> </v>
      </c>
      <c r="G1841" s="20" t="str">
        <f>IF(VLOOKUP(C1841,'Current OBD'!$B$6:$AL$2097,25,0)="Yes","1"," ")</f>
        <v xml:space="preserve"> </v>
      </c>
      <c r="H1841" s="20" t="str">
        <f>IF(VLOOKUP(C1841,'Current OBD'!$B$6:$AL$2097,26,0)="Yes","2"," ")</f>
        <v xml:space="preserve"> </v>
      </c>
      <c r="I1841" s="20" t="str">
        <f>IF(VLOOKUP(C1841,'Current OBD'!$B$6:$AL$2097,27,0)="Yes","3"," ")</f>
        <v xml:space="preserve"> </v>
      </c>
      <c r="J1841" s="20" t="str">
        <f>IF(VLOOKUP(C1841,'Current OBD'!$B$6:$AL$2097,28,0)="Yes","4"," ")</f>
        <v xml:space="preserve"> </v>
      </c>
      <c r="K1841" s="20" t="str">
        <f>IF(VLOOKUP(C1841,'Current OBD'!$B$6:$AL$2097,29,0)="Yes","5"," ")</f>
        <v xml:space="preserve"> </v>
      </c>
      <c r="L1841" s="20" t="str">
        <f>IF(VLOOKUP(C1841,'Current OBD'!$B$6:$AL$2097,30,0)="Yes","6"," ")</f>
        <v xml:space="preserve"> </v>
      </c>
      <c r="M1841" s="20" t="str">
        <f>IF(VLOOKUP(C1841,'Current OBD'!$B$6:$AL$2097,31,0)="Yes","7"," ")</f>
        <v xml:space="preserve"> </v>
      </c>
      <c r="N1841" s="20" t="str">
        <f>IF(VLOOKUP(C1841,'Current OBD'!$B$6:$AL$2097,32,0)="Yes","8"," ")</f>
        <v xml:space="preserve"> </v>
      </c>
      <c r="O1841" s="20" t="str">
        <f>IF(VLOOKUP(C1841,'Current OBD'!$B$6:$AL$2097,33,0)="Yes","9"," ")</f>
        <v>9</v>
      </c>
      <c r="P1841" s="20" t="str">
        <f>IF(VLOOKUP(C1841,'Current OBD'!$B$6:$AL$2097,34,0)="Yes","10"," ")</f>
        <v>10</v>
      </c>
      <c r="Q1841" s="20" t="str">
        <f>IF(VLOOKUP(C1841,'Current OBD'!$B$6:$AL$2097,35,0)="Yes","11"," ")</f>
        <v>11</v>
      </c>
      <c r="R1841" s="20" t="str">
        <f>IF(VLOOKUP(C1841,'Current OBD'!$B$6:$AL$2097,36,0)="Yes","12"," ")</f>
        <v>12</v>
      </c>
      <c r="S1841" s="44">
        <v>248</v>
      </c>
      <c r="T1841" s="44">
        <v>52</v>
      </c>
      <c r="U1841" s="44">
        <v>781</v>
      </c>
      <c r="V1841" s="12">
        <f>S1841/U1841</f>
        <v>0.31754161331626118</v>
      </c>
      <c r="W1841" s="12">
        <f>T1841/U1841</f>
        <v>6.6581306017925737E-2</v>
      </c>
      <c r="X1841" s="12">
        <f t="shared" si="172"/>
        <v>0.38412291933418696</v>
      </c>
    </row>
    <row r="1842" spans="1:24">
      <c r="A1842" s="17" t="str">
        <f>VLOOKUP(C1842,'Current OBD'!$B$6:$K$2098,4,0)</f>
        <v>Snohomish</v>
      </c>
      <c r="B1842" s="17" t="str">
        <f>VLOOKUP(C1842,'Current OBD'!$B$6:$K$2098,3,0)</f>
        <v>31-306</v>
      </c>
      <c r="C1842" s="18">
        <v>660663</v>
      </c>
      <c r="D1842" s="8" t="s">
        <v>2432</v>
      </c>
      <c r="E1842" s="20" t="str">
        <f>IF(VLOOKUP(C1842,'Current OBD'!$B$6:$AL$2097,23,0)="Yes","PK"," ")</f>
        <v xml:space="preserve"> </v>
      </c>
      <c r="F1842" s="20" t="str">
        <f>IF(VLOOKUP(C1842,'Current OBD'!$B$6:$AL$2097,24,0)="Yes","K"," ")</f>
        <v xml:space="preserve"> </v>
      </c>
      <c r="G1842" s="20" t="str">
        <f>IF(VLOOKUP(C1842,'Current OBD'!$B$6:$AL$2097,25,0)="Yes","1"," ")</f>
        <v xml:space="preserve"> </v>
      </c>
      <c r="H1842" s="20" t="str">
        <f>IF(VLOOKUP(C1842,'Current OBD'!$B$6:$AL$2097,26,0)="Yes","2"," ")</f>
        <v xml:space="preserve"> </v>
      </c>
      <c r="I1842" s="20" t="str">
        <f>IF(VLOOKUP(C1842,'Current OBD'!$B$6:$AL$2097,27,0)="Yes","3"," ")</f>
        <v xml:space="preserve"> </v>
      </c>
      <c r="J1842" s="20" t="str">
        <f>IF(VLOOKUP(C1842,'Current OBD'!$B$6:$AL$2097,28,0)="Yes","4"," ")</f>
        <v xml:space="preserve"> </v>
      </c>
      <c r="K1842" s="20" t="str">
        <f>IF(VLOOKUP(C1842,'Current OBD'!$B$6:$AL$2097,29,0)="Yes","5"," ")</f>
        <v xml:space="preserve"> </v>
      </c>
      <c r="L1842" s="20" t="str">
        <f>IF(VLOOKUP(C1842,'Current OBD'!$B$6:$AL$2097,30,0)="Yes","6"," ")</f>
        <v>6</v>
      </c>
      <c r="M1842" s="20" t="str">
        <f>IF(VLOOKUP(C1842,'Current OBD'!$B$6:$AL$2097,31,0)="Yes","7"," ")</f>
        <v>7</v>
      </c>
      <c r="N1842" s="20" t="str">
        <f>IF(VLOOKUP(C1842,'Current OBD'!$B$6:$AL$2097,32,0)="Yes","8"," ")</f>
        <v>8</v>
      </c>
      <c r="O1842" s="20" t="str">
        <f>IF(VLOOKUP(C1842,'Current OBD'!$B$6:$AL$2097,33,0)="Yes","9"," ")</f>
        <v xml:space="preserve"> </v>
      </c>
      <c r="P1842" s="20" t="str">
        <f>IF(VLOOKUP(C1842,'Current OBD'!$B$6:$AL$2097,34,0)="Yes","10"," ")</f>
        <v xml:space="preserve"> </v>
      </c>
      <c r="Q1842" s="20" t="str">
        <f>IF(VLOOKUP(C1842,'Current OBD'!$B$6:$AL$2097,35,0)="Yes","11"," ")</f>
        <v xml:space="preserve"> </v>
      </c>
      <c r="R1842" s="20" t="str">
        <f>IF(VLOOKUP(C1842,'Current OBD'!$B$6:$AL$2097,36,0)="Yes","12"," ")</f>
        <v xml:space="preserve"> </v>
      </c>
      <c r="S1842" s="44">
        <v>230</v>
      </c>
      <c r="T1842" s="44">
        <v>47</v>
      </c>
      <c r="U1842" s="44">
        <v>612</v>
      </c>
      <c r="V1842" s="12">
        <f>S1842/U1842</f>
        <v>0.37581699346405228</v>
      </c>
      <c r="W1842" s="12">
        <f>T1842/U1842</f>
        <v>7.6797385620915037E-2</v>
      </c>
      <c r="X1842" s="12">
        <f t="shared" si="172"/>
        <v>0.45261437908496732</v>
      </c>
    </row>
    <row r="1843" spans="1:24">
      <c r="A1843" s="26" t="s">
        <v>114</v>
      </c>
      <c r="B1843" s="26" t="s">
        <v>4689</v>
      </c>
      <c r="C1843" s="10">
        <v>159367</v>
      </c>
      <c r="D1843" s="13" t="s">
        <v>4688</v>
      </c>
      <c r="E1843" s="19"/>
      <c r="F1843" s="19"/>
      <c r="G1843" s="19"/>
      <c r="H1843" s="19"/>
      <c r="I1843" s="19"/>
      <c r="J1843" s="19"/>
      <c r="K1843" s="19"/>
      <c r="L1843" s="19"/>
      <c r="M1843" s="19"/>
      <c r="N1843" s="19"/>
      <c r="O1843" s="19"/>
      <c r="P1843" s="19"/>
      <c r="Q1843" s="19"/>
      <c r="R1843" s="19"/>
      <c r="S1843" s="43">
        <v>691</v>
      </c>
      <c r="T1843" s="43">
        <v>233</v>
      </c>
      <c r="U1843" s="43">
        <v>1944</v>
      </c>
      <c r="V1843" s="14"/>
      <c r="W1843" s="14"/>
      <c r="X1843" s="14">
        <f t="shared" si="172"/>
        <v>0.47530864197530864</v>
      </c>
    </row>
    <row r="1844" spans="1:24">
      <c r="A1844" s="17" t="str">
        <f>VLOOKUP(C1844,'Current OBD'!$B$6:$K$2098,4,0)</f>
        <v>Snohomish</v>
      </c>
      <c r="B1844" s="17" t="str">
        <f>VLOOKUP(C1844,'Current OBD'!$B$6:$K$2098,3,0)</f>
        <v>31-311</v>
      </c>
      <c r="C1844" s="18">
        <v>660720</v>
      </c>
      <c r="D1844" s="8" t="s">
        <v>4690</v>
      </c>
      <c r="E1844" s="20" t="str">
        <f>IF(VLOOKUP(C1844,'Current OBD'!$B$6:$AL$2097,23,0)="Yes","PK"," ")</f>
        <v>PK</v>
      </c>
      <c r="F1844" s="20" t="str">
        <f>IF(VLOOKUP(C1844,'Current OBD'!$B$6:$AL$2097,24,0)="Yes","K"," ")</f>
        <v>K</v>
      </c>
      <c r="G1844" s="20" t="str">
        <f>IF(VLOOKUP(C1844,'Current OBD'!$B$6:$AL$2097,25,0)="Yes","1"," ")</f>
        <v>1</v>
      </c>
      <c r="H1844" s="20" t="str">
        <f>IF(VLOOKUP(C1844,'Current OBD'!$B$6:$AL$2097,26,0)="Yes","2"," ")</f>
        <v>2</v>
      </c>
      <c r="I1844" s="20" t="str">
        <f>IF(VLOOKUP(C1844,'Current OBD'!$B$6:$AL$2097,27,0)="Yes","3"," ")</f>
        <v>3</v>
      </c>
      <c r="J1844" s="20" t="str">
        <f>IF(VLOOKUP(C1844,'Current OBD'!$B$6:$AL$2097,28,0)="Yes","4"," ")</f>
        <v>4</v>
      </c>
      <c r="K1844" s="20" t="str">
        <f>IF(VLOOKUP(C1844,'Current OBD'!$B$6:$AL$2097,29,0)="Yes","5"," ")</f>
        <v>5</v>
      </c>
      <c r="L1844" s="20" t="str">
        <f>IF(VLOOKUP(C1844,'Current OBD'!$B$6:$AL$2097,30,0)="Yes","6"," ")</f>
        <v xml:space="preserve"> </v>
      </c>
      <c r="M1844" s="20" t="str">
        <f>IF(VLOOKUP(C1844,'Current OBD'!$B$6:$AL$2097,31,0)="Yes","7"," ")</f>
        <v xml:space="preserve"> </v>
      </c>
      <c r="N1844" s="20" t="str">
        <f>IF(VLOOKUP(C1844,'Current OBD'!$B$6:$AL$2097,32,0)="Yes","8"," ")</f>
        <v xml:space="preserve"> </v>
      </c>
      <c r="O1844" s="20" t="str">
        <f>IF(VLOOKUP(C1844,'Current OBD'!$B$6:$AL$2097,33,0)="Yes","9"," ")</f>
        <v xml:space="preserve"> </v>
      </c>
      <c r="P1844" s="20" t="str">
        <f>IF(VLOOKUP(C1844,'Current OBD'!$B$6:$AL$2097,34,0)="Yes","10"," ")</f>
        <v xml:space="preserve"> </v>
      </c>
      <c r="Q1844" s="20" t="str">
        <f>IF(VLOOKUP(C1844,'Current OBD'!$B$6:$AL$2097,35,0)="Yes","11"," ")</f>
        <v xml:space="preserve"> </v>
      </c>
      <c r="R1844" s="20" t="str">
        <f>IF(VLOOKUP(C1844,'Current OBD'!$B$6:$AL$2097,36,0)="Yes","12"," ")</f>
        <v xml:space="preserve"> </v>
      </c>
      <c r="S1844" s="44">
        <v>138</v>
      </c>
      <c r="T1844" s="44">
        <v>50</v>
      </c>
      <c r="U1844" s="44">
        <v>339</v>
      </c>
      <c r="V1844" s="12">
        <f>S1844/U1844</f>
        <v>0.40707964601769914</v>
      </c>
      <c r="W1844" s="12">
        <f>T1844/U1844</f>
        <v>0.14749262536873156</v>
      </c>
      <c r="X1844" s="12">
        <f t="shared" si="172"/>
        <v>0.55457227138643073</v>
      </c>
    </row>
    <row r="1845" spans="1:24">
      <c r="A1845" s="17" t="str">
        <f>VLOOKUP(C1845,'Current OBD'!$B$6:$K$2098,4,0)</f>
        <v>Snohomish</v>
      </c>
      <c r="B1845" s="17" t="str">
        <f>VLOOKUP(C1845,'Current OBD'!$B$6:$K$2098,3,0)</f>
        <v>31-311</v>
      </c>
      <c r="C1845" s="18">
        <v>660721</v>
      </c>
      <c r="D1845" s="8" t="s">
        <v>4694</v>
      </c>
      <c r="E1845" s="20" t="str">
        <f>IF(VLOOKUP(C1845,'Current OBD'!$B$6:$AL$2097,23,0)="Yes","PK"," ")</f>
        <v>PK</v>
      </c>
      <c r="F1845" s="20" t="str">
        <f>IF(VLOOKUP(C1845,'Current OBD'!$B$6:$AL$2097,24,0)="Yes","K"," ")</f>
        <v>K</v>
      </c>
      <c r="G1845" s="20" t="str">
        <f>IF(VLOOKUP(C1845,'Current OBD'!$B$6:$AL$2097,25,0)="Yes","1"," ")</f>
        <v>1</v>
      </c>
      <c r="H1845" s="20" t="str">
        <f>IF(VLOOKUP(C1845,'Current OBD'!$B$6:$AL$2097,26,0)="Yes","2"," ")</f>
        <v>2</v>
      </c>
      <c r="I1845" s="20" t="str">
        <f>IF(VLOOKUP(C1845,'Current OBD'!$B$6:$AL$2097,27,0)="Yes","3"," ")</f>
        <v>3</v>
      </c>
      <c r="J1845" s="20" t="str">
        <f>IF(VLOOKUP(C1845,'Current OBD'!$B$6:$AL$2097,28,0)="Yes","4"," ")</f>
        <v>4</v>
      </c>
      <c r="K1845" s="20" t="str">
        <f>IF(VLOOKUP(C1845,'Current OBD'!$B$6:$AL$2097,29,0)="Yes","5"," ")</f>
        <v>5</v>
      </c>
      <c r="L1845" s="20" t="str">
        <f>IF(VLOOKUP(C1845,'Current OBD'!$B$6:$AL$2097,30,0)="Yes","6"," ")</f>
        <v xml:space="preserve"> </v>
      </c>
      <c r="M1845" s="20" t="str">
        <f>IF(VLOOKUP(C1845,'Current OBD'!$B$6:$AL$2097,31,0)="Yes","7"," ")</f>
        <v xml:space="preserve"> </v>
      </c>
      <c r="N1845" s="20" t="str">
        <f>IF(VLOOKUP(C1845,'Current OBD'!$B$6:$AL$2097,32,0)="Yes","8"," ")</f>
        <v xml:space="preserve"> </v>
      </c>
      <c r="O1845" s="20" t="str">
        <f>IF(VLOOKUP(C1845,'Current OBD'!$B$6:$AL$2097,33,0)="Yes","9"," ")</f>
        <v xml:space="preserve"> </v>
      </c>
      <c r="P1845" s="20" t="str">
        <f>IF(VLOOKUP(C1845,'Current OBD'!$B$6:$AL$2097,34,0)="Yes","10"," ")</f>
        <v xml:space="preserve"> </v>
      </c>
      <c r="Q1845" s="20" t="str">
        <f>IF(VLOOKUP(C1845,'Current OBD'!$B$6:$AL$2097,35,0)="Yes","11"," ")</f>
        <v xml:space="preserve"> </v>
      </c>
      <c r="R1845" s="20" t="str">
        <f>IF(VLOOKUP(C1845,'Current OBD'!$B$6:$AL$2097,36,0)="Yes","12"," ")</f>
        <v xml:space="preserve"> </v>
      </c>
      <c r="S1845" s="44">
        <v>180</v>
      </c>
      <c r="T1845" s="44">
        <v>54</v>
      </c>
      <c r="U1845" s="44">
        <v>612</v>
      </c>
      <c r="V1845" s="12">
        <f>S1845/U1845</f>
        <v>0.29411764705882354</v>
      </c>
      <c r="W1845" s="12">
        <f>T1845/U1845</f>
        <v>8.8235294117647065E-2</v>
      </c>
      <c r="X1845" s="12">
        <f t="shared" si="172"/>
        <v>0.38235294117647056</v>
      </c>
    </row>
    <row r="1846" spans="1:24">
      <c r="A1846" s="17" t="str">
        <f>VLOOKUP(C1846,'Current OBD'!$B$6:$K$2098,4,0)</f>
        <v>Snohomish</v>
      </c>
      <c r="B1846" s="17" t="str">
        <f>VLOOKUP(C1846,'Current OBD'!$B$6:$K$2098,3,0)</f>
        <v>31-311</v>
      </c>
      <c r="C1846" s="18">
        <v>660718</v>
      </c>
      <c r="D1846" s="8" t="s">
        <v>4698</v>
      </c>
      <c r="E1846" s="20" t="str">
        <f>IF(VLOOKUP(C1846,'Current OBD'!$B$6:$AL$2097,23,0)="Yes","PK"," ")</f>
        <v xml:space="preserve"> </v>
      </c>
      <c r="F1846" s="20" t="str">
        <f>IF(VLOOKUP(C1846,'Current OBD'!$B$6:$AL$2097,24,0)="Yes","K"," ")</f>
        <v xml:space="preserve"> </v>
      </c>
      <c r="G1846" s="20" t="str">
        <f>IF(VLOOKUP(C1846,'Current OBD'!$B$6:$AL$2097,25,0)="Yes","1"," ")</f>
        <v xml:space="preserve"> </v>
      </c>
      <c r="H1846" s="20" t="str">
        <f>IF(VLOOKUP(C1846,'Current OBD'!$B$6:$AL$2097,26,0)="Yes","2"," ")</f>
        <v xml:space="preserve"> </v>
      </c>
      <c r="I1846" s="20" t="str">
        <f>IF(VLOOKUP(C1846,'Current OBD'!$B$6:$AL$2097,27,0)="Yes","3"," ")</f>
        <v xml:space="preserve"> </v>
      </c>
      <c r="J1846" s="20" t="str">
        <f>IF(VLOOKUP(C1846,'Current OBD'!$B$6:$AL$2097,28,0)="Yes","4"," ")</f>
        <v xml:space="preserve"> </v>
      </c>
      <c r="K1846" s="20" t="str">
        <f>IF(VLOOKUP(C1846,'Current OBD'!$B$6:$AL$2097,29,0)="Yes","5"," ")</f>
        <v xml:space="preserve"> </v>
      </c>
      <c r="L1846" s="20" t="str">
        <f>IF(VLOOKUP(C1846,'Current OBD'!$B$6:$AL$2097,30,0)="Yes","6"," ")</f>
        <v xml:space="preserve"> </v>
      </c>
      <c r="M1846" s="20" t="str">
        <f>IF(VLOOKUP(C1846,'Current OBD'!$B$6:$AL$2097,31,0)="Yes","7"," ")</f>
        <v xml:space="preserve"> </v>
      </c>
      <c r="N1846" s="20" t="str">
        <f>IF(VLOOKUP(C1846,'Current OBD'!$B$6:$AL$2097,32,0)="Yes","8"," ")</f>
        <v xml:space="preserve"> </v>
      </c>
      <c r="O1846" s="20" t="str">
        <f>IF(VLOOKUP(C1846,'Current OBD'!$B$6:$AL$2097,33,0)="Yes","9"," ")</f>
        <v>9</v>
      </c>
      <c r="P1846" s="20" t="str">
        <f>IF(VLOOKUP(C1846,'Current OBD'!$B$6:$AL$2097,34,0)="Yes","10"," ")</f>
        <v>10</v>
      </c>
      <c r="Q1846" s="20" t="str">
        <f>IF(VLOOKUP(C1846,'Current OBD'!$B$6:$AL$2097,35,0)="Yes","11"," ")</f>
        <v>11</v>
      </c>
      <c r="R1846" s="20" t="str">
        <f>IF(VLOOKUP(C1846,'Current OBD'!$B$6:$AL$2097,36,0)="Yes","12"," ")</f>
        <v>12</v>
      </c>
      <c r="S1846" s="44">
        <v>214</v>
      </c>
      <c r="T1846" s="44">
        <v>72</v>
      </c>
      <c r="U1846" s="44">
        <v>583</v>
      </c>
      <c r="V1846" s="12">
        <f>S1846/U1846</f>
        <v>0.36706689536878218</v>
      </c>
      <c r="W1846" s="12">
        <f>T1846/U1846</f>
        <v>0.1234991423670669</v>
      </c>
      <c r="X1846" s="12">
        <f t="shared" si="172"/>
        <v>0.49056603773584906</v>
      </c>
    </row>
    <row r="1847" spans="1:24">
      <c r="A1847" s="17" t="str">
        <f>VLOOKUP(C1847,'Current OBD'!$B$6:$K$2098,4,0)</f>
        <v>Snohomish</v>
      </c>
      <c r="B1847" s="17" t="str">
        <f>VLOOKUP(C1847,'Current OBD'!$B$6:$K$2098,3,0)</f>
        <v>31-311</v>
      </c>
      <c r="C1847" s="18">
        <v>660719</v>
      </c>
      <c r="D1847" s="8" t="s">
        <v>4700</v>
      </c>
      <c r="E1847" s="20" t="str">
        <f>IF(VLOOKUP(C1847,'Current OBD'!$B$6:$AL$2097,23,0)="Yes","PK"," ")</f>
        <v xml:space="preserve"> </v>
      </c>
      <c r="F1847" s="20" t="str">
        <f>IF(VLOOKUP(C1847,'Current OBD'!$B$6:$AL$2097,24,0)="Yes","K"," ")</f>
        <v xml:space="preserve"> </v>
      </c>
      <c r="G1847" s="20" t="str">
        <f>IF(VLOOKUP(C1847,'Current OBD'!$B$6:$AL$2097,25,0)="Yes","1"," ")</f>
        <v xml:space="preserve"> </v>
      </c>
      <c r="H1847" s="20" t="str">
        <f>IF(VLOOKUP(C1847,'Current OBD'!$B$6:$AL$2097,26,0)="Yes","2"," ")</f>
        <v xml:space="preserve"> </v>
      </c>
      <c r="I1847" s="20" t="str">
        <f>IF(VLOOKUP(C1847,'Current OBD'!$B$6:$AL$2097,27,0)="Yes","3"," ")</f>
        <v xml:space="preserve"> </v>
      </c>
      <c r="J1847" s="20" t="str">
        <f>IF(VLOOKUP(C1847,'Current OBD'!$B$6:$AL$2097,28,0)="Yes","4"," ")</f>
        <v xml:space="preserve"> </v>
      </c>
      <c r="K1847" s="20" t="str">
        <f>IF(VLOOKUP(C1847,'Current OBD'!$B$6:$AL$2097,29,0)="Yes","5"," ")</f>
        <v xml:space="preserve"> </v>
      </c>
      <c r="L1847" s="20" t="str">
        <f>IF(VLOOKUP(C1847,'Current OBD'!$B$6:$AL$2097,30,0)="Yes","6"," ")</f>
        <v>6</v>
      </c>
      <c r="M1847" s="20" t="str">
        <f>IF(VLOOKUP(C1847,'Current OBD'!$B$6:$AL$2097,31,0)="Yes","7"," ")</f>
        <v>7</v>
      </c>
      <c r="N1847" s="20" t="str">
        <f>IF(VLOOKUP(C1847,'Current OBD'!$B$6:$AL$2097,32,0)="Yes","8"," ")</f>
        <v>8</v>
      </c>
      <c r="O1847" s="20" t="str">
        <f>IF(VLOOKUP(C1847,'Current OBD'!$B$6:$AL$2097,33,0)="Yes","9"," ")</f>
        <v xml:space="preserve"> </v>
      </c>
      <c r="P1847" s="20" t="str">
        <f>IF(VLOOKUP(C1847,'Current OBD'!$B$6:$AL$2097,34,0)="Yes","10"," ")</f>
        <v xml:space="preserve"> </v>
      </c>
      <c r="Q1847" s="20" t="str">
        <f>IF(VLOOKUP(C1847,'Current OBD'!$B$6:$AL$2097,35,0)="Yes","11"," ")</f>
        <v xml:space="preserve"> </v>
      </c>
      <c r="R1847" s="20" t="str">
        <f>IF(VLOOKUP(C1847,'Current OBD'!$B$6:$AL$2097,36,0)="Yes","12"," ")</f>
        <v xml:space="preserve"> </v>
      </c>
      <c r="S1847" s="44">
        <v>159</v>
      </c>
      <c r="T1847" s="44">
        <v>57</v>
      </c>
      <c r="U1847" s="44">
        <v>410</v>
      </c>
      <c r="V1847" s="12">
        <f>S1847/U1847</f>
        <v>0.3878048780487805</v>
      </c>
      <c r="W1847" s="12">
        <f>T1847/U1847</f>
        <v>0.13902439024390245</v>
      </c>
      <c r="X1847" s="12">
        <f t="shared" si="172"/>
        <v>0.52682926829268295</v>
      </c>
    </row>
    <row r="1848" spans="1:24">
      <c r="A1848" s="26" t="s">
        <v>114</v>
      </c>
      <c r="B1848" s="26" t="s">
        <v>1051</v>
      </c>
      <c r="C1848" s="10">
        <v>159311</v>
      </c>
      <c r="D1848" s="13" t="s">
        <v>1050</v>
      </c>
      <c r="E1848" s="19"/>
      <c r="F1848" s="19"/>
      <c r="G1848" s="19"/>
      <c r="H1848" s="19"/>
      <c r="I1848" s="19"/>
      <c r="J1848" s="19"/>
      <c r="K1848" s="19"/>
      <c r="L1848" s="19"/>
      <c r="M1848" s="19"/>
      <c r="N1848" s="19"/>
      <c r="O1848" s="19"/>
      <c r="P1848" s="19"/>
      <c r="Q1848" s="19"/>
      <c r="R1848" s="19"/>
      <c r="S1848" s="43">
        <v>343</v>
      </c>
      <c r="T1848" s="43">
        <v>0</v>
      </c>
      <c r="U1848" s="43">
        <v>469</v>
      </c>
      <c r="V1848" s="14"/>
      <c r="W1848" s="14"/>
      <c r="X1848" s="14">
        <f t="shared" si="172"/>
        <v>0.73134328358208955</v>
      </c>
    </row>
    <row r="1849" spans="1:24">
      <c r="A1849" s="17" t="str">
        <f>VLOOKUP(C1849,'Current OBD'!$B$6:$K$2098,4,0)</f>
        <v>Snohomish</v>
      </c>
      <c r="B1849" s="17" t="str">
        <f>VLOOKUP(C1849,'Current OBD'!$B$6:$K$2098,3,0)</f>
        <v>31-330</v>
      </c>
      <c r="C1849" s="18">
        <v>660629</v>
      </c>
      <c r="D1849" s="8" t="s">
        <v>1052</v>
      </c>
      <c r="E1849" s="20" t="str">
        <f>IF(VLOOKUP(C1849,'Current OBD'!$B$6:$AL$2097,23,0)="Yes","PK"," ")</f>
        <v>PK</v>
      </c>
      <c r="F1849" s="20" t="str">
        <f>IF(VLOOKUP(C1849,'Current OBD'!$B$6:$AL$2097,24,0)="Yes","K"," ")</f>
        <v>K</v>
      </c>
      <c r="G1849" s="20" t="str">
        <f>IF(VLOOKUP(C1849,'Current OBD'!$B$6:$AL$2097,25,0)="Yes","1"," ")</f>
        <v>1</v>
      </c>
      <c r="H1849" s="20" t="str">
        <f>IF(VLOOKUP(C1849,'Current OBD'!$B$6:$AL$2097,26,0)="Yes","2"," ")</f>
        <v>2</v>
      </c>
      <c r="I1849" s="20" t="str">
        <f>IF(VLOOKUP(C1849,'Current OBD'!$B$6:$AL$2097,27,0)="Yes","3"," ")</f>
        <v>3</v>
      </c>
      <c r="J1849" s="20" t="str">
        <f>IF(VLOOKUP(C1849,'Current OBD'!$B$6:$AL$2097,28,0)="Yes","4"," ")</f>
        <v>4</v>
      </c>
      <c r="K1849" s="20" t="str">
        <f>IF(VLOOKUP(C1849,'Current OBD'!$B$6:$AL$2097,29,0)="Yes","5"," ")</f>
        <v>5</v>
      </c>
      <c r="L1849" s="20" t="str">
        <f>IF(VLOOKUP(C1849,'Current OBD'!$B$6:$AL$2097,30,0)="Yes","6"," ")</f>
        <v>6</v>
      </c>
      <c r="M1849" s="20" t="str">
        <f>IF(VLOOKUP(C1849,'Current OBD'!$B$6:$AL$2097,31,0)="Yes","7"," ")</f>
        <v>7</v>
      </c>
      <c r="N1849" s="20" t="str">
        <f>IF(VLOOKUP(C1849,'Current OBD'!$B$6:$AL$2097,32,0)="Yes","8"," ")</f>
        <v>8</v>
      </c>
      <c r="O1849" s="20" t="str">
        <f>IF(VLOOKUP(C1849,'Current OBD'!$B$6:$AL$2097,33,0)="Yes","9"," ")</f>
        <v xml:space="preserve"> </v>
      </c>
      <c r="P1849" s="20" t="str">
        <f>IF(VLOOKUP(C1849,'Current OBD'!$B$6:$AL$2097,34,0)="Yes","10"," ")</f>
        <v xml:space="preserve"> </v>
      </c>
      <c r="Q1849" s="20" t="str">
        <f>IF(VLOOKUP(C1849,'Current OBD'!$B$6:$AL$2097,35,0)="Yes","11"," ")</f>
        <v xml:space="preserve"> </v>
      </c>
      <c r="R1849" s="20" t="str">
        <f>IF(VLOOKUP(C1849,'Current OBD'!$B$6:$AL$2097,36,0)="Yes","12"," ")</f>
        <v xml:space="preserve"> </v>
      </c>
      <c r="S1849" s="44">
        <v>279</v>
      </c>
      <c r="T1849" s="44">
        <v>0</v>
      </c>
      <c r="U1849" s="44">
        <v>360</v>
      </c>
      <c r="V1849" s="12">
        <f>S1849/U1849</f>
        <v>0.77500000000000002</v>
      </c>
      <c r="W1849" s="12">
        <f>T1849/U1849</f>
        <v>0</v>
      </c>
      <c r="X1849" s="12">
        <f t="shared" si="172"/>
        <v>0.77500000000000002</v>
      </c>
    </row>
    <row r="1850" spans="1:24">
      <c r="A1850" s="17" t="str">
        <f>VLOOKUP(C1850,'Current OBD'!$B$6:$K$2098,4,0)</f>
        <v>Snohomish</v>
      </c>
      <c r="B1850" s="17" t="str">
        <f>VLOOKUP(C1850,'Current OBD'!$B$6:$K$2098,3,0)</f>
        <v>31-330</v>
      </c>
      <c r="C1850" s="18">
        <v>660630</v>
      </c>
      <c r="D1850" s="8" t="s">
        <v>1056</v>
      </c>
      <c r="E1850" s="20" t="str">
        <f>IF(VLOOKUP(C1850,'Current OBD'!$B$6:$AL$2097,23,0)="Yes","PK"," ")</f>
        <v xml:space="preserve"> </v>
      </c>
      <c r="F1850" s="20" t="str">
        <f>IF(VLOOKUP(C1850,'Current OBD'!$B$6:$AL$2097,24,0)="Yes","K"," ")</f>
        <v xml:space="preserve"> </v>
      </c>
      <c r="G1850" s="20" t="str">
        <f>IF(VLOOKUP(C1850,'Current OBD'!$B$6:$AL$2097,25,0)="Yes","1"," ")</f>
        <v xml:space="preserve"> </v>
      </c>
      <c r="H1850" s="20" t="str">
        <f>IF(VLOOKUP(C1850,'Current OBD'!$B$6:$AL$2097,26,0)="Yes","2"," ")</f>
        <v xml:space="preserve"> </v>
      </c>
      <c r="I1850" s="20" t="str">
        <f>IF(VLOOKUP(C1850,'Current OBD'!$B$6:$AL$2097,27,0)="Yes","3"," ")</f>
        <v xml:space="preserve"> </v>
      </c>
      <c r="J1850" s="20" t="str">
        <f>IF(VLOOKUP(C1850,'Current OBD'!$B$6:$AL$2097,28,0)="Yes","4"," ")</f>
        <v xml:space="preserve"> </v>
      </c>
      <c r="K1850" s="20" t="str">
        <f>IF(VLOOKUP(C1850,'Current OBD'!$B$6:$AL$2097,29,0)="Yes","5"," ")</f>
        <v xml:space="preserve"> </v>
      </c>
      <c r="L1850" s="20" t="str">
        <f>IF(VLOOKUP(C1850,'Current OBD'!$B$6:$AL$2097,30,0)="Yes","6"," ")</f>
        <v xml:space="preserve"> </v>
      </c>
      <c r="M1850" s="20" t="str">
        <f>IF(VLOOKUP(C1850,'Current OBD'!$B$6:$AL$2097,31,0)="Yes","7"," ")</f>
        <v xml:space="preserve"> </v>
      </c>
      <c r="N1850" s="20" t="str">
        <f>IF(VLOOKUP(C1850,'Current OBD'!$B$6:$AL$2097,32,0)="Yes","8"," ")</f>
        <v xml:space="preserve"> </v>
      </c>
      <c r="O1850" s="20" t="str">
        <f>IF(VLOOKUP(C1850,'Current OBD'!$B$6:$AL$2097,33,0)="Yes","9"," ")</f>
        <v>9</v>
      </c>
      <c r="P1850" s="20" t="str">
        <f>IF(VLOOKUP(C1850,'Current OBD'!$B$6:$AL$2097,34,0)="Yes","10"," ")</f>
        <v>10</v>
      </c>
      <c r="Q1850" s="20" t="str">
        <f>IF(VLOOKUP(C1850,'Current OBD'!$B$6:$AL$2097,35,0)="Yes","11"," ")</f>
        <v>11</v>
      </c>
      <c r="R1850" s="20" t="str">
        <f>IF(VLOOKUP(C1850,'Current OBD'!$B$6:$AL$2097,36,0)="Yes","12"," ")</f>
        <v>12</v>
      </c>
      <c r="S1850" s="44">
        <v>64</v>
      </c>
      <c r="T1850" s="44">
        <v>0</v>
      </c>
      <c r="U1850" s="44">
        <v>109</v>
      </c>
      <c r="V1850" s="12">
        <f>S1850/U1850</f>
        <v>0.58715596330275233</v>
      </c>
      <c r="W1850" s="12">
        <f>T1850/U1850</f>
        <v>0</v>
      </c>
      <c r="X1850" s="12">
        <f t="shared" si="172"/>
        <v>0.58715596330275233</v>
      </c>
    </row>
    <row r="1851" spans="1:24">
      <c r="A1851" s="26" t="s">
        <v>114</v>
      </c>
      <c r="B1851" s="26" t="s">
        <v>1770</v>
      </c>
      <c r="C1851" s="10">
        <v>159365</v>
      </c>
      <c r="D1851" s="13" t="s">
        <v>1769</v>
      </c>
      <c r="E1851" s="19"/>
      <c r="F1851" s="19"/>
      <c r="G1851" s="19"/>
      <c r="H1851" s="19"/>
      <c r="I1851" s="19"/>
      <c r="J1851" s="19"/>
      <c r="K1851" s="19"/>
      <c r="L1851" s="19"/>
      <c r="M1851" s="19"/>
      <c r="N1851" s="19"/>
      <c r="O1851" s="19"/>
      <c r="P1851" s="19"/>
      <c r="Q1851" s="19"/>
      <c r="R1851" s="19"/>
      <c r="S1851" s="43">
        <v>806</v>
      </c>
      <c r="T1851" s="43">
        <v>187</v>
      </c>
      <c r="U1851" s="43">
        <v>2300</v>
      </c>
      <c r="V1851" s="14"/>
      <c r="W1851" s="14"/>
      <c r="X1851" s="14">
        <f t="shared" si="172"/>
        <v>0.43173913043478263</v>
      </c>
    </row>
    <row r="1852" spans="1:24">
      <c r="A1852" s="17" t="str">
        <f>VLOOKUP(C1852,'Current OBD'!$B$6:$K$2098,4,0)</f>
        <v>Snohomish</v>
      </c>
      <c r="B1852" s="17" t="str">
        <f>VLOOKUP(C1852,'Current OBD'!$B$6:$K$2098,3,0)</f>
        <v>31-332</v>
      </c>
      <c r="C1852" s="18">
        <v>664475</v>
      </c>
      <c r="D1852" s="8" t="s">
        <v>1771</v>
      </c>
      <c r="E1852" s="20" t="str">
        <f>IF(VLOOKUP(C1852,'Current OBD'!$B$6:$AL$2097,23,0)="Yes","PK"," ")</f>
        <v xml:space="preserve"> </v>
      </c>
      <c r="F1852" s="20" t="str">
        <f>IF(VLOOKUP(C1852,'Current OBD'!$B$6:$AL$2097,24,0)="Yes","K"," ")</f>
        <v xml:space="preserve"> </v>
      </c>
      <c r="G1852" s="20" t="str">
        <f>IF(VLOOKUP(C1852,'Current OBD'!$B$6:$AL$2097,25,0)="Yes","1"," ")</f>
        <v xml:space="preserve"> </v>
      </c>
      <c r="H1852" s="20" t="str">
        <f>IF(VLOOKUP(C1852,'Current OBD'!$B$6:$AL$2097,26,0)="Yes","2"," ")</f>
        <v xml:space="preserve"> </v>
      </c>
      <c r="I1852" s="20" t="str">
        <f>IF(VLOOKUP(C1852,'Current OBD'!$B$6:$AL$2097,27,0)="Yes","3"," ")</f>
        <v xml:space="preserve"> </v>
      </c>
      <c r="J1852" s="20" t="str">
        <f>IF(VLOOKUP(C1852,'Current OBD'!$B$6:$AL$2097,28,0)="Yes","4"," ")</f>
        <v xml:space="preserve"> </v>
      </c>
      <c r="K1852" s="20" t="str">
        <f>IF(VLOOKUP(C1852,'Current OBD'!$B$6:$AL$2097,29,0)="Yes","5"," ")</f>
        <v xml:space="preserve"> </v>
      </c>
      <c r="L1852" s="20" t="str">
        <f>IF(VLOOKUP(C1852,'Current OBD'!$B$6:$AL$2097,30,0)="Yes","6"," ")</f>
        <v xml:space="preserve"> </v>
      </c>
      <c r="M1852" s="20" t="str">
        <f>IF(VLOOKUP(C1852,'Current OBD'!$B$6:$AL$2097,31,0)="Yes","7"," ")</f>
        <v xml:space="preserve"> </v>
      </c>
      <c r="N1852" s="20" t="str">
        <f>IF(VLOOKUP(C1852,'Current OBD'!$B$6:$AL$2097,32,0)="Yes","8"," ")</f>
        <v xml:space="preserve"> </v>
      </c>
      <c r="O1852" s="20" t="str">
        <f>IF(VLOOKUP(C1852,'Current OBD'!$B$6:$AL$2097,33,0)="Yes","9"," ")</f>
        <v>9</v>
      </c>
      <c r="P1852" s="20" t="str">
        <f>IF(VLOOKUP(C1852,'Current OBD'!$B$6:$AL$2097,34,0)="Yes","10"," ")</f>
        <v>10</v>
      </c>
      <c r="Q1852" s="20" t="str">
        <f>IF(VLOOKUP(C1852,'Current OBD'!$B$6:$AL$2097,35,0)="Yes","11"," ")</f>
        <v>11</v>
      </c>
      <c r="R1852" s="20" t="str">
        <f>IF(VLOOKUP(C1852,'Current OBD'!$B$6:$AL$2097,36,0)="Yes","12"," ")</f>
        <v>12</v>
      </c>
      <c r="S1852" s="44">
        <v>138</v>
      </c>
      <c r="T1852" s="44">
        <v>0</v>
      </c>
      <c r="U1852" s="44">
        <v>184</v>
      </c>
      <c r="V1852" s="12">
        <f t="shared" ref="V1852:V1857" si="177">S1852/U1852</f>
        <v>0.75</v>
      </c>
      <c r="W1852" s="12">
        <f t="shared" ref="W1852:W1857" si="178">T1852/U1852</f>
        <v>0</v>
      </c>
      <c r="X1852" s="12">
        <f t="shared" si="172"/>
        <v>0.75</v>
      </c>
    </row>
    <row r="1853" spans="1:24">
      <c r="A1853" s="17" t="str">
        <f>VLOOKUP(C1853,'Current OBD'!$B$6:$K$2098,4,0)</f>
        <v>Snohomish</v>
      </c>
      <c r="B1853" s="17" t="str">
        <f>VLOOKUP(C1853,'Current OBD'!$B$6:$K$2098,3,0)</f>
        <v>31-332</v>
      </c>
      <c r="C1853" s="18">
        <v>660659</v>
      </c>
      <c r="D1853" s="8" t="s">
        <v>1775</v>
      </c>
      <c r="E1853" s="20" t="str">
        <f>IF(VLOOKUP(C1853,'Current OBD'!$B$6:$AL$2097,23,0)="Yes","PK"," ")</f>
        <v xml:space="preserve"> </v>
      </c>
      <c r="F1853" s="20" t="str">
        <f>IF(VLOOKUP(C1853,'Current OBD'!$B$6:$AL$2097,24,0)="Yes","K"," ")</f>
        <v xml:space="preserve"> </v>
      </c>
      <c r="G1853" s="20" t="str">
        <f>IF(VLOOKUP(C1853,'Current OBD'!$B$6:$AL$2097,25,0)="Yes","1"," ")</f>
        <v xml:space="preserve"> </v>
      </c>
      <c r="H1853" s="20" t="str">
        <f>IF(VLOOKUP(C1853,'Current OBD'!$B$6:$AL$2097,26,0)="Yes","2"," ")</f>
        <v xml:space="preserve"> </v>
      </c>
      <c r="I1853" s="20" t="str">
        <f>IF(VLOOKUP(C1853,'Current OBD'!$B$6:$AL$2097,27,0)="Yes","3"," ")</f>
        <v xml:space="preserve"> </v>
      </c>
      <c r="J1853" s="20" t="str">
        <f>IF(VLOOKUP(C1853,'Current OBD'!$B$6:$AL$2097,28,0)="Yes","4"," ")</f>
        <v xml:space="preserve"> </v>
      </c>
      <c r="K1853" s="20" t="str">
        <f>IF(VLOOKUP(C1853,'Current OBD'!$B$6:$AL$2097,29,0)="Yes","5"," ")</f>
        <v xml:space="preserve"> </v>
      </c>
      <c r="L1853" s="20" t="str">
        <f>IF(VLOOKUP(C1853,'Current OBD'!$B$6:$AL$2097,30,0)="Yes","6"," ")</f>
        <v xml:space="preserve"> </v>
      </c>
      <c r="M1853" s="20" t="str">
        <f>IF(VLOOKUP(C1853,'Current OBD'!$B$6:$AL$2097,31,0)="Yes","7"," ")</f>
        <v xml:space="preserve"> </v>
      </c>
      <c r="N1853" s="20" t="str">
        <f>IF(VLOOKUP(C1853,'Current OBD'!$B$6:$AL$2097,32,0)="Yes","8"," ")</f>
        <v xml:space="preserve"> </v>
      </c>
      <c r="O1853" s="20" t="str">
        <f>IF(VLOOKUP(C1853,'Current OBD'!$B$6:$AL$2097,33,0)="Yes","9"," ")</f>
        <v>9</v>
      </c>
      <c r="P1853" s="20" t="str">
        <f>IF(VLOOKUP(C1853,'Current OBD'!$B$6:$AL$2097,34,0)="Yes","10"," ")</f>
        <v>10</v>
      </c>
      <c r="Q1853" s="20" t="str">
        <f>IF(VLOOKUP(C1853,'Current OBD'!$B$6:$AL$2097,35,0)="Yes","11"," ")</f>
        <v>11</v>
      </c>
      <c r="R1853" s="20" t="str">
        <f>IF(VLOOKUP(C1853,'Current OBD'!$B$6:$AL$2097,36,0)="Yes","12"," ")</f>
        <v>12</v>
      </c>
      <c r="S1853" s="44">
        <v>148</v>
      </c>
      <c r="T1853" s="44">
        <v>50</v>
      </c>
      <c r="U1853" s="44">
        <v>585</v>
      </c>
      <c r="V1853" s="12">
        <f t="shared" si="177"/>
        <v>0.25299145299145298</v>
      </c>
      <c r="W1853" s="12">
        <f t="shared" si="178"/>
        <v>8.5470085470085472E-2</v>
      </c>
      <c r="X1853" s="12">
        <f t="shared" si="172"/>
        <v>0.33846153846153848</v>
      </c>
    </row>
    <row r="1854" spans="1:24">
      <c r="A1854" s="17" t="str">
        <f>VLOOKUP(C1854,'Current OBD'!$B$6:$K$2098,4,0)</f>
        <v>Snohomish</v>
      </c>
      <c r="B1854" s="17" t="str">
        <f>VLOOKUP(C1854,'Current OBD'!$B$6:$K$2098,3,0)</f>
        <v>31-332</v>
      </c>
      <c r="C1854" s="18">
        <v>665199</v>
      </c>
      <c r="D1854" s="8" t="s">
        <v>1777</v>
      </c>
      <c r="E1854" s="20" t="str">
        <f>IF(VLOOKUP(C1854,'Current OBD'!$B$6:$AL$2097,23,0)="Yes","PK"," ")</f>
        <v xml:space="preserve"> </v>
      </c>
      <c r="F1854" s="20" t="str">
        <f>IF(VLOOKUP(C1854,'Current OBD'!$B$6:$AL$2097,24,0)="Yes","K"," ")</f>
        <v xml:space="preserve"> </v>
      </c>
      <c r="G1854" s="20" t="str">
        <f>IF(VLOOKUP(C1854,'Current OBD'!$B$6:$AL$2097,25,0)="Yes","1"," ")</f>
        <v xml:space="preserve"> </v>
      </c>
      <c r="H1854" s="20" t="str">
        <f>IF(VLOOKUP(C1854,'Current OBD'!$B$6:$AL$2097,26,0)="Yes","2"," ")</f>
        <v xml:space="preserve"> </v>
      </c>
      <c r="I1854" s="20" t="str">
        <f>IF(VLOOKUP(C1854,'Current OBD'!$B$6:$AL$2097,27,0)="Yes","3"," ")</f>
        <v xml:space="preserve"> </v>
      </c>
      <c r="J1854" s="20" t="str">
        <f>IF(VLOOKUP(C1854,'Current OBD'!$B$6:$AL$2097,28,0)="Yes","4"," ")</f>
        <v xml:space="preserve"> </v>
      </c>
      <c r="K1854" s="20" t="str">
        <f>IF(VLOOKUP(C1854,'Current OBD'!$B$6:$AL$2097,29,0)="Yes","5"," ")</f>
        <v xml:space="preserve"> </v>
      </c>
      <c r="L1854" s="20" t="str">
        <f>IF(VLOOKUP(C1854,'Current OBD'!$B$6:$AL$2097,30,0)="Yes","6"," ")</f>
        <v>6</v>
      </c>
      <c r="M1854" s="20" t="str">
        <f>IF(VLOOKUP(C1854,'Current OBD'!$B$6:$AL$2097,31,0)="Yes","7"," ")</f>
        <v>7</v>
      </c>
      <c r="N1854" s="20" t="str">
        <f>IF(VLOOKUP(C1854,'Current OBD'!$B$6:$AL$2097,32,0)="Yes","8"," ")</f>
        <v>8</v>
      </c>
      <c r="O1854" s="20" t="str">
        <f>IF(VLOOKUP(C1854,'Current OBD'!$B$6:$AL$2097,33,0)="Yes","9"," ")</f>
        <v xml:space="preserve"> </v>
      </c>
      <c r="P1854" s="20" t="str">
        <f>IF(VLOOKUP(C1854,'Current OBD'!$B$6:$AL$2097,34,0)="Yes","10"," ")</f>
        <v xml:space="preserve"> </v>
      </c>
      <c r="Q1854" s="20" t="str">
        <f>IF(VLOOKUP(C1854,'Current OBD'!$B$6:$AL$2097,35,0)="Yes","11"," ")</f>
        <v xml:space="preserve"> </v>
      </c>
      <c r="R1854" s="20" t="str">
        <f>IF(VLOOKUP(C1854,'Current OBD'!$B$6:$AL$2097,36,0)="Yes","12"," ")</f>
        <v xml:space="preserve"> </v>
      </c>
      <c r="S1854" s="44">
        <v>138</v>
      </c>
      <c r="T1854" s="44">
        <v>53</v>
      </c>
      <c r="U1854" s="44">
        <v>465</v>
      </c>
      <c r="V1854" s="12">
        <f t="shared" si="177"/>
        <v>0.29677419354838708</v>
      </c>
      <c r="W1854" s="12">
        <f t="shared" si="178"/>
        <v>0.11397849462365592</v>
      </c>
      <c r="X1854" s="12">
        <f t="shared" si="172"/>
        <v>0.41075268817204302</v>
      </c>
    </row>
    <row r="1855" spans="1:24">
      <c r="A1855" s="17" t="str">
        <f>VLOOKUP(C1855,'Current OBD'!$B$6:$K$2098,4,0)</f>
        <v>Snohomish</v>
      </c>
      <c r="B1855" s="17" t="str">
        <f>VLOOKUP(C1855,'Current OBD'!$B$6:$K$2098,3,0)</f>
        <v>31-332</v>
      </c>
      <c r="C1855" s="18">
        <v>660657</v>
      </c>
      <c r="D1855" s="8" t="s">
        <v>1779</v>
      </c>
      <c r="E1855" s="20" t="str">
        <f>IF(VLOOKUP(C1855,'Current OBD'!$B$6:$AL$2097,23,0)="Yes","PK"," ")</f>
        <v>PK</v>
      </c>
      <c r="F1855" s="20" t="str">
        <f>IF(VLOOKUP(C1855,'Current OBD'!$B$6:$AL$2097,24,0)="Yes","K"," ")</f>
        <v xml:space="preserve"> </v>
      </c>
      <c r="G1855" s="20" t="str">
        <f>IF(VLOOKUP(C1855,'Current OBD'!$B$6:$AL$2097,25,0)="Yes","1"," ")</f>
        <v xml:space="preserve"> </v>
      </c>
      <c r="H1855" s="20" t="str">
        <f>IF(VLOOKUP(C1855,'Current OBD'!$B$6:$AL$2097,26,0)="Yes","2"," ")</f>
        <v xml:space="preserve"> </v>
      </c>
      <c r="I1855" s="20" t="str">
        <f>IF(VLOOKUP(C1855,'Current OBD'!$B$6:$AL$2097,27,0)="Yes","3"," ")</f>
        <v>3</v>
      </c>
      <c r="J1855" s="20" t="str">
        <f>IF(VLOOKUP(C1855,'Current OBD'!$B$6:$AL$2097,28,0)="Yes","4"," ")</f>
        <v>4</v>
      </c>
      <c r="K1855" s="20" t="str">
        <f>IF(VLOOKUP(C1855,'Current OBD'!$B$6:$AL$2097,29,0)="Yes","5"," ")</f>
        <v>5</v>
      </c>
      <c r="L1855" s="20" t="str">
        <f>IF(VLOOKUP(C1855,'Current OBD'!$B$6:$AL$2097,30,0)="Yes","6"," ")</f>
        <v xml:space="preserve"> </v>
      </c>
      <c r="M1855" s="20" t="str">
        <f>IF(VLOOKUP(C1855,'Current OBD'!$B$6:$AL$2097,31,0)="Yes","7"," ")</f>
        <v xml:space="preserve"> </v>
      </c>
      <c r="N1855" s="20" t="str">
        <f>IF(VLOOKUP(C1855,'Current OBD'!$B$6:$AL$2097,32,0)="Yes","8"," ")</f>
        <v xml:space="preserve"> </v>
      </c>
      <c r="O1855" s="20" t="str">
        <f>IF(VLOOKUP(C1855,'Current OBD'!$B$6:$AL$2097,33,0)="Yes","9"," ")</f>
        <v xml:space="preserve"> </v>
      </c>
      <c r="P1855" s="20" t="str">
        <f>IF(VLOOKUP(C1855,'Current OBD'!$B$6:$AL$2097,34,0)="Yes","10"," ")</f>
        <v xml:space="preserve"> </v>
      </c>
      <c r="Q1855" s="20" t="str">
        <f>IF(VLOOKUP(C1855,'Current OBD'!$B$6:$AL$2097,35,0)="Yes","11"," ")</f>
        <v xml:space="preserve"> </v>
      </c>
      <c r="R1855" s="20" t="str">
        <f>IF(VLOOKUP(C1855,'Current OBD'!$B$6:$AL$2097,36,0)="Yes","12"," ")</f>
        <v xml:space="preserve"> </v>
      </c>
      <c r="S1855" s="44">
        <v>198</v>
      </c>
      <c r="T1855" s="44">
        <v>44</v>
      </c>
      <c r="U1855" s="44">
        <v>540</v>
      </c>
      <c r="V1855" s="12">
        <f t="shared" si="177"/>
        <v>0.36666666666666664</v>
      </c>
      <c r="W1855" s="12">
        <f t="shared" si="178"/>
        <v>8.1481481481481488E-2</v>
      </c>
      <c r="X1855" s="12">
        <f t="shared" si="172"/>
        <v>0.44814814814814813</v>
      </c>
    </row>
    <row r="1856" spans="1:24">
      <c r="A1856" s="17" t="str">
        <f>VLOOKUP(C1856,'Current OBD'!$B$6:$K$2098,4,0)</f>
        <v>Snohomish</v>
      </c>
      <c r="B1856" s="17" t="str">
        <f>VLOOKUP(C1856,'Current OBD'!$B$6:$K$2098,3,0)</f>
        <v>31-332</v>
      </c>
      <c r="C1856" s="18">
        <v>664966</v>
      </c>
      <c r="D1856" s="8" t="s">
        <v>1781</v>
      </c>
      <c r="E1856" s="20" t="str">
        <f>IF(VLOOKUP(C1856,'Current OBD'!$B$6:$AL$2097,23,0)="Yes","PK"," ")</f>
        <v xml:space="preserve"> </v>
      </c>
      <c r="F1856" s="20" t="str">
        <f>IF(VLOOKUP(C1856,'Current OBD'!$B$6:$AL$2097,24,0)="Yes","K"," ")</f>
        <v>K</v>
      </c>
      <c r="G1856" s="20" t="str">
        <f>IF(VLOOKUP(C1856,'Current OBD'!$B$6:$AL$2097,25,0)="Yes","1"," ")</f>
        <v>1</v>
      </c>
      <c r="H1856" s="20" t="str">
        <f>IF(VLOOKUP(C1856,'Current OBD'!$B$6:$AL$2097,26,0)="Yes","2"," ")</f>
        <v>2</v>
      </c>
      <c r="I1856" s="20" t="str">
        <f>IF(VLOOKUP(C1856,'Current OBD'!$B$6:$AL$2097,27,0)="Yes","3"," ")</f>
        <v xml:space="preserve"> </v>
      </c>
      <c r="J1856" s="20" t="str">
        <f>IF(VLOOKUP(C1856,'Current OBD'!$B$6:$AL$2097,28,0)="Yes","4"," ")</f>
        <v xml:space="preserve"> </v>
      </c>
      <c r="K1856" s="20" t="str">
        <f>IF(VLOOKUP(C1856,'Current OBD'!$B$6:$AL$2097,29,0)="Yes","5"," ")</f>
        <v xml:space="preserve"> </v>
      </c>
      <c r="L1856" s="20" t="str">
        <f>IF(VLOOKUP(C1856,'Current OBD'!$B$6:$AL$2097,30,0)="Yes","6"," ")</f>
        <v xml:space="preserve"> </v>
      </c>
      <c r="M1856" s="20" t="str">
        <f>IF(VLOOKUP(C1856,'Current OBD'!$B$6:$AL$2097,31,0)="Yes","7"," ")</f>
        <v xml:space="preserve"> </v>
      </c>
      <c r="N1856" s="20" t="str">
        <f>IF(VLOOKUP(C1856,'Current OBD'!$B$6:$AL$2097,32,0)="Yes","8"," ")</f>
        <v xml:space="preserve"> </v>
      </c>
      <c r="O1856" s="20" t="str">
        <f>IF(VLOOKUP(C1856,'Current OBD'!$B$6:$AL$2097,33,0)="Yes","9"," ")</f>
        <v xml:space="preserve"> </v>
      </c>
      <c r="P1856" s="20" t="str">
        <f>IF(VLOOKUP(C1856,'Current OBD'!$B$6:$AL$2097,34,0)="Yes","10"," ")</f>
        <v xml:space="preserve"> </v>
      </c>
      <c r="Q1856" s="20" t="str">
        <f>IF(VLOOKUP(C1856,'Current OBD'!$B$6:$AL$2097,35,0)="Yes","11"," ")</f>
        <v xml:space="preserve"> </v>
      </c>
      <c r="R1856" s="20" t="str">
        <f>IF(VLOOKUP(C1856,'Current OBD'!$B$6:$AL$2097,36,0)="Yes","12"," ")</f>
        <v xml:space="preserve"> </v>
      </c>
      <c r="S1856" s="44">
        <v>141</v>
      </c>
      <c r="T1856" s="44">
        <v>40</v>
      </c>
      <c r="U1856" s="44">
        <v>483</v>
      </c>
      <c r="V1856" s="12">
        <f t="shared" si="177"/>
        <v>0.29192546583850931</v>
      </c>
      <c r="W1856" s="12">
        <f t="shared" si="178"/>
        <v>8.2815734989648032E-2</v>
      </c>
      <c r="X1856" s="12">
        <f t="shared" si="172"/>
        <v>0.37474120082815737</v>
      </c>
    </row>
    <row r="1857" spans="1:24">
      <c r="A1857" s="17" t="str">
        <f>VLOOKUP(C1857,'Current OBD'!$B$6:$K$2098,4,0)</f>
        <v>Snohomish</v>
      </c>
      <c r="B1857" s="17" t="str">
        <f>VLOOKUP(C1857,'Current OBD'!$B$6:$K$2098,3,0)</f>
        <v>31-332</v>
      </c>
      <c r="C1857" s="18">
        <v>683636</v>
      </c>
      <c r="D1857" s="8" t="s">
        <v>1783</v>
      </c>
      <c r="E1857" s="20" t="str">
        <f>IF(VLOOKUP(C1857,'Current OBD'!$B$6:$AL$2097,23,0)="Yes","PK"," ")</f>
        <v xml:space="preserve"> </v>
      </c>
      <c r="F1857" s="20" t="str">
        <f>IF(VLOOKUP(C1857,'Current OBD'!$B$6:$AL$2097,24,0)="Yes","K"," ")</f>
        <v xml:space="preserve"> </v>
      </c>
      <c r="G1857" s="20" t="str">
        <f>IF(VLOOKUP(C1857,'Current OBD'!$B$6:$AL$2097,25,0)="Yes","1"," ")</f>
        <v xml:space="preserve"> </v>
      </c>
      <c r="H1857" s="20" t="str">
        <f>IF(VLOOKUP(C1857,'Current OBD'!$B$6:$AL$2097,26,0)="Yes","2"," ")</f>
        <v xml:space="preserve"> </v>
      </c>
      <c r="I1857" s="20" t="str">
        <f>IF(VLOOKUP(C1857,'Current OBD'!$B$6:$AL$2097,27,0)="Yes","3"," ")</f>
        <v xml:space="preserve"> </v>
      </c>
      <c r="J1857" s="20" t="str">
        <f>IF(VLOOKUP(C1857,'Current OBD'!$B$6:$AL$2097,28,0)="Yes","4"," ")</f>
        <v xml:space="preserve"> </v>
      </c>
      <c r="K1857" s="20" t="str">
        <f>IF(VLOOKUP(C1857,'Current OBD'!$B$6:$AL$2097,29,0)="Yes","5"," ")</f>
        <v xml:space="preserve"> </v>
      </c>
      <c r="L1857" s="20" t="str">
        <f>IF(VLOOKUP(C1857,'Current OBD'!$B$6:$AL$2097,30,0)="Yes","6"," ")</f>
        <v xml:space="preserve"> </v>
      </c>
      <c r="M1857" s="20" t="str">
        <f>IF(VLOOKUP(C1857,'Current OBD'!$B$6:$AL$2097,31,0)="Yes","7"," ")</f>
        <v xml:space="preserve"> </v>
      </c>
      <c r="N1857" s="20" t="str">
        <f>IF(VLOOKUP(C1857,'Current OBD'!$B$6:$AL$2097,32,0)="Yes","8"," ")</f>
        <v xml:space="preserve"> </v>
      </c>
      <c r="O1857" s="20" t="str">
        <f>IF(VLOOKUP(C1857,'Current OBD'!$B$6:$AL$2097,33,0)="Yes","9"," ")</f>
        <v>9</v>
      </c>
      <c r="P1857" s="20" t="str">
        <f>IF(VLOOKUP(C1857,'Current OBD'!$B$6:$AL$2097,34,0)="Yes","10"," ")</f>
        <v>10</v>
      </c>
      <c r="Q1857" s="20" t="str">
        <f>IF(VLOOKUP(C1857,'Current OBD'!$B$6:$AL$2097,35,0)="Yes","11"," ")</f>
        <v>11</v>
      </c>
      <c r="R1857" s="20" t="str">
        <f>IF(VLOOKUP(C1857,'Current OBD'!$B$6:$AL$2097,36,0)="Yes","12"," ")</f>
        <v>12</v>
      </c>
      <c r="S1857" s="44">
        <v>43</v>
      </c>
      <c r="T1857" s="44">
        <v>0</v>
      </c>
      <c r="U1857" s="44">
        <v>43</v>
      </c>
      <c r="V1857" s="12">
        <f t="shared" si="177"/>
        <v>1</v>
      </c>
      <c r="W1857" s="12">
        <f t="shared" si="178"/>
        <v>0</v>
      </c>
      <c r="X1857" s="12">
        <f t="shared" ref="X1857:X1920" si="179">(S1857+T1857)/U1857</f>
        <v>1</v>
      </c>
    </row>
    <row r="1858" spans="1:24">
      <c r="A1858" s="26" t="s">
        <v>114</v>
      </c>
      <c r="B1858" s="26" t="s">
        <v>4627</v>
      </c>
      <c r="C1858" s="10">
        <v>159366</v>
      </c>
      <c r="D1858" s="13" t="s">
        <v>4626</v>
      </c>
      <c r="E1858" s="19"/>
      <c r="F1858" s="19"/>
      <c r="G1858" s="19"/>
      <c r="H1858" s="19"/>
      <c r="I1858" s="19"/>
      <c r="J1858" s="19"/>
      <c r="K1858" s="19"/>
      <c r="L1858" s="19"/>
      <c r="M1858" s="19"/>
      <c r="N1858" s="19"/>
      <c r="O1858" s="19"/>
      <c r="P1858" s="19"/>
      <c r="Q1858" s="19"/>
      <c r="R1858" s="19"/>
      <c r="S1858" s="43">
        <v>1036</v>
      </c>
      <c r="T1858" s="43">
        <v>330</v>
      </c>
      <c r="U1858" s="43">
        <v>4829</v>
      </c>
      <c r="V1858" s="14"/>
      <c r="W1858" s="14"/>
      <c r="X1858" s="14">
        <f t="shared" si="179"/>
        <v>0.2828743010975357</v>
      </c>
    </row>
    <row r="1859" spans="1:24">
      <c r="A1859" s="17" t="str">
        <f>VLOOKUP(C1859,'Current OBD'!$B$6:$K$2098,4,0)</f>
        <v>Snohomish</v>
      </c>
      <c r="B1859" s="17" t="str">
        <f>VLOOKUP(C1859,'Current OBD'!$B$6:$K$2098,3,0)</f>
        <v>31-401</v>
      </c>
      <c r="C1859" s="18">
        <v>660710</v>
      </c>
      <c r="D1859" s="8" t="s">
        <v>4628</v>
      </c>
      <c r="E1859" s="20" t="str">
        <f>IF(VLOOKUP(C1859,'Current OBD'!$B$6:$AL$2097,23,0)="Yes","PK"," ")</f>
        <v xml:space="preserve"> </v>
      </c>
      <c r="F1859" s="20" t="str">
        <f>IF(VLOOKUP(C1859,'Current OBD'!$B$6:$AL$2097,24,0)="Yes","K"," ")</f>
        <v>K</v>
      </c>
      <c r="G1859" s="20" t="str">
        <f>IF(VLOOKUP(C1859,'Current OBD'!$B$6:$AL$2097,25,0)="Yes","1"," ")</f>
        <v>1</v>
      </c>
      <c r="H1859" s="20" t="str">
        <f>IF(VLOOKUP(C1859,'Current OBD'!$B$6:$AL$2097,26,0)="Yes","2"," ")</f>
        <v>2</v>
      </c>
      <c r="I1859" s="20" t="str">
        <f>IF(VLOOKUP(C1859,'Current OBD'!$B$6:$AL$2097,27,0)="Yes","3"," ")</f>
        <v>3</v>
      </c>
      <c r="J1859" s="20" t="str">
        <f>IF(VLOOKUP(C1859,'Current OBD'!$B$6:$AL$2097,28,0)="Yes","4"," ")</f>
        <v>4</v>
      </c>
      <c r="K1859" s="20" t="str">
        <f>IF(VLOOKUP(C1859,'Current OBD'!$B$6:$AL$2097,29,0)="Yes","5"," ")</f>
        <v>5</v>
      </c>
      <c r="L1859" s="20" t="str">
        <f>IF(VLOOKUP(C1859,'Current OBD'!$B$6:$AL$2097,30,0)="Yes","6"," ")</f>
        <v xml:space="preserve"> </v>
      </c>
      <c r="M1859" s="20" t="str">
        <f>IF(VLOOKUP(C1859,'Current OBD'!$B$6:$AL$2097,31,0)="Yes","7"," ")</f>
        <v xml:space="preserve"> </v>
      </c>
      <c r="N1859" s="20" t="str">
        <f>IF(VLOOKUP(C1859,'Current OBD'!$B$6:$AL$2097,32,0)="Yes","8"," ")</f>
        <v xml:space="preserve"> </v>
      </c>
      <c r="O1859" s="20" t="str">
        <f>IF(VLOOKUP(C1859,'Current OBD'!$B$6:$AL$2097,33,0)="Yes","9"," ")</f>
        <v xml:space="preserve"> </v>
      </c>
      <c r="P1859" s="20" t="str">
        <f>IF(VLOOKUP(C1859,'Current OBD'!$B$6:$AL$2097,34,0)="Yes","10"," ")</f>
        <v xml:space="preserve"> </v>
      </c>
      <c r="Q1859" s="20" t="str">
        <f>IF(VLOOKUP(C1859,'Current OBD'!$B$6:$AL$2097,35,0)="Yes","11"," ")</f>
        <v xml:space="preserve"> </v>
      </c>
      <c r="R1859" s="20" t="str">
        <f>IF(VLOOKUP(C1859,'Current OBD'!$B$6:$AL$2097,36,0)="Yes","12"," ")</f>
        <v xml:space="preserve"> </v>
      </c>
      <c r="S1859" s="44">
        <v>90</v>
      </c>
      <c r="T1859" s="44">
        <v>20</v>
      </c>
      <c r="U1859" s="44">
        <v>441</v>
      </c>
      <c r="V1859" s="12">
        <f t="shared" ref="V1859:V1867" si="180">S1859/U1859</f>
        <v>0.20408163265306123</v>
      </c>
      <c r="W1859" s="12">
        <f t="shared" ref="W1859:W1867" si="181">T1859/U1859</f>
        <v>4.5351473922902494E-2</v>
      </c>
      <c r="X1859" s="12">
        <f t="shared" si="179"/>
        <v>0.24943310657596371</v>
      </c>
    </row>
    <row r="1860" spans="1:24">
      <c r="A1860" s="17" t="str">
        <f>VLOOKUP(C1860,'Current OBD'!$B$6:$K$2098,4,0)</f>
        <v>Snohomish</v>
      </c>
      <c r="B1860" s="17" t="str">
        <f>VLOOKUP(C1860,'Current OBD'!$B$6:$K$2098,3,0)</f>
        <v>31-401</v>
      </c>
      <c r="C1860" s="18">
        <v>660716</v>
      </c>
      <c r="D1860" s="8" t="s">
        <v>4632</v>
      </c>
      <c r="E1860" s="20" t="str">
        <f>IF(VLOOKUP(C1860,'Current OBD'!$B$6:$AL$2097,23,0)="Yes","PK"," ")</f>
        <v xml:space="preserve"> </v>
      </c>
      <c r="F1860" s="20" t="str">
        <f>IF(VLOOKUP(C1860,'Current OBD'!$B$6:$AL$2097,24,0)="Yes","K"," ")</f>
        <v>K</v>
      </c>
      <c r="G1860" s="20" t="str">
        <f>IF(VLOOKUP(C1860,'Current OBD'!$B$6:$AL$2097,25,0)="Yes","1"," ")</f>
        <v>1</v>
      </c>
      <c r="H1860" s="20" t="str">
        <f>IF(VLOOKUP(C1860,'Current OBD'!$B$6:$AL$2097,26,0)="Yes","2"," ")</f>
        <v>2</v>
      </c>
      <c r="I1860" s="20" t="str">
        <f>IF(VLOOKUP(C1860,'Current OBD'!$B$6:$AL$2097,27,0)="Yes","3"," ")</f>
        <v>3</v>
      </c>
      <c r="J1860" s="20" t="str">
        <f>IF(VLOOKUP(C1860,'Current OBD'!$B$6:$AL$2097,28,0)="Yes","4"," ")</f>
        <v>4</v>
      </c>
      <c r="K1860" s="20" t="str">
        <f>IF(VLOOKUP(C1860,'Current OBD'!$B$6:$AL$2097,29,0)="Yes","5"," ")</f>
        <v>5</v>
      </c>
      <c r="L1860" s="20" t="str">
        <f>IF(VLOOKUP(C1860,'Current OBD'!$B$6:$AL$2097,30,0)="Yes","6"," ")</f>
        <v>6</v>
      </c>
      <c r="M1860" s="20" t="str">
        <f>IF(VLOOKUP(C1860,'Current OBD'!$B$6:$AL$2097,31,0)="Yes","7"," ")</f>
        <v>7</v>
      </c>
      <c r="N1860" s="20" t="str">
        <f>IF(VLOOKUP(C1860,'Current OBD'!$B$6:$AL$2097,32,0)="Yes","8"," ")</f>
        <v>8</v>
      </c>
      <c r="O1860" s="20" t="str">
        <f>IF(VLOOKUP(C1860,'Current OBD'!$B$6:$AL$2097,33,0)="Yes","9"," ")</f>
        <v>9</v>
      </c>
      <c r="P1860" s="20" t="str">
        <f>IF(VLOOKUP(C1860,'Current OBD'!$B$6:$AL$2097,34,0)="Yes","10"," ")</f>
        <v>10</v>
      </c>
      <c r="Q1860" s="20" t="str">
        <f>IF(VLOOKUP(C1860,'Current OBD'!$B$6:$AL$2097,35,0)="Yes","11"," ")</f>
        <v>11</v>
      </c>
      <c r="R1860" s="20" t="str">
        <f>IF(VLOOKUP(C1860,'Current OBD'!$B$6:$AL$2097,36,0)="Yes","12"," ")</f>
        <v>12</v>
      </c>
      <c r="S1860" s="44">
        <v>85</v>
      </c>
      <c r="T1860" s="44">
        <v>32</v>
      </c>
      <c r="U1860" s="44">
        <v>360</v>
      </c>
      <c r="V1860" s="12">
        <f t="shared" si="180"/>
        <v>0.2361111111111111</v>
      </c>
      <c r="W1860" s="12">
        <f t="shared" si="181"/>
        <v>8.8888888888888892E-2</v>
      </c>
      <c r="X1860" s="12">
        <f t="shared" si="179"/>
        <v>0.32500000000000001</v>
      </c>
    </row>
    <row r="1861" spans="1:24">
      <c r="A1861" s="17" t="s">
        <v>114</v>
      </c>
      <c r="B1861" s="17" t="str">
        <f>VLOOKUP(C1861,'Current OBD'!$B$6:$K$2098,3,0)</f>
        <v>31-401</v>
      </c>
      <c r="C1861" s="18">
        <v>660713</v>
      </c>
      <c r="D1861" s="8" t="s">
        <v>4634</v>
      </c>
      <c r="E1861" s="20" t="str">
        <f>IF(VLOOKUP(C1861,'Current OBD'!$B$6:$AL$2097,23,0)="Yes","PK"," ")</f>
        <v xml:space="preserve"> </v>
      </c>
      <c r="F1861" s="20" t="str">
        <f>IF(VLOOKUP(C1861,'Current OBD'!$B$6:$AL$2097,24,0)="Yes","K"," ")</f>
        <v>K</v>
      </c>
      <c r="G1861" s="20" t="str">
        <f>IF(VLOOKUP(C1861,'Current OBD'!$B$6:$AL$2097,25,0)="Yes","1"," ")</f>
        <v>1</v>
      </c>
      <c r="H1861" s="20" t="str">
        <f>IF(VLOOKUP(C1861,'Current OBD'!$B$6:$AL$2097,26,0)="Yes","2"," ")</f>
        <v>2</v>
      </c>
      <c r="I1861" s="20" t="str">
        <f>IF(VLOOKUP(C1861,'Current OBD'!$B$6:$AL$2097,27,0)="Yes","3"," ")</f>
        <v>3</v>
      </c>
      <c r="J1861" s="20" t="str">
        <f>IF(VLOOKUP(C1861,'Current OBD'!$B$6:$AL$2097,28,0)="Yes","4"," ")</f>
        <v>4</v>
      </c>
      <c r="K1861" s="20" t="str">
        <f>IF(VLOOKUP(C1861,'Current OBD'!$B$6:$AL$2097,29,0)="Yes","5"," ")</f>
        <v>5</v>
      </c>
      <c r="L1861" s="20" t="str">
        <f>IF(VLOOKUP(C1861,'Current OBD'!$B$6:$AL$2097,30,0)="Yes","6"," ")</f>
        <v xml:space="preserve"> </v>
      </c>
      <c r="M1861" s="20" t="str">
        <f>IF(VLOOKUP(C1861,'Current OBD'!$B$6:$AL$2097,31,0)="Yes","7"," ")</f>
        <v xml:space="preserve"> </v>
      </c>
      <c r="N1861" s="20" t="str">
        <f>IF(VLOOKUP(C1861,'Current OBD'!$B$6:$AL$2097,32,0)="Yes","8"," ")</f>
        <v xml:space="preserve"> </v>
      </c>
      <c r="O1861" s="20" t="str">
        <f>IF(VLOOKUP(C1861,'Current OBD'!$B$6:$AL$2097,33,0)="Yes","9"," ")</f>
        <v xml:space="preserve"> </v>
      </c>
      <c r="P1861" s="20" t="str">
        <f>IF(VLOOKUP(C1861,'Current OBD'!$B$6:$AL$2097,34,0)="Yes","10"," ")</f>
        <v xml:space="preserve"> </v>
      </c>
      <c r="Q1861" s="20" t="str">
        <f>IF(VLOOKUP(C1861,'Current OBD'!$B$6:$AL$2097,35,0)="Yes","11"," ")</f>
        <v xml:space="preserve"> </v>
      </c>
      <c r="R1861" s="20" t="str">
        <f>IF(VLOOKUP(C1861,'Current OBD'!$B$6:$AL$2097,36,0)="Yes","12"," ")</f>
        <v xml:space="preserve"> </v>
      </c>
      <c r="S1861" s="44">
        <v>99</v>
      </c>
      <c r="T1861" s="44">
        <v>26</v>
      </c>
      <c r="U1861" s="44">
        <v>393</v>
      </c>
      <c r="V1861" s="12">
        <f t="shared" si="180"/>
        <v>0.25190839694656486</v>
      </c>
      <c r="W1861" s="12">
        <f t="shared" si="181"/>
        <v>6.6157760814249358E-2</v>
      </c>
      <c r="X1861" s="12">
        <f t="shared" si="179"/>
        <v>0.31806615776081426</v>
      </c>
    </row>
    <row r="1862" spans="1:24">
      <c r="A1862" s="17" t="str">
        <f>VLOOKUP(C1862,'Current OBD'!$B$6:$K$2098,4,0)</f>
        <v>Snohomish</v>
      </c>
      <c r="B1862" s="17" t="str">
        <f>VLOOKUP(C1862,'Current OBD'!$B$6:$K$2098,3,0)</f>
        <v>31-401</v>
      </c>
      <c r="C1862" s="18">
        <v>660715</v>
      </c>
      <c r="D1862" s="8" t="s">
        <v>4638</v>
      </c>
      <c r="E1862" s="20" t="str">
        <f>IF(VLOOKUP(C1862,'Current OBD'!$B$6:$AL$2097,23,0)="Yes","PK"," ")</f>
        <v xml:space="preserve"> </v>
      </c>
      <c r="F1862" s="20" t="str">
        <f>IF(VLOOKUP(C1862,'Current OBD'!$B$6:$AL$2097,24,0)="Yes","K"," ")</f>
        <v xml:space="preserve"> </v>
      </c>
      <c r="G1862" s="20" t="str">
        <f>IF(VLOOKUP(C1862,'Current OBD'!$B$6:$AL$2097,25,0)="Yes","1"," ")</f>
        <v xml:space="preserve"> </v>
      </c>
      <c r="H1862" s="20" t="str">
        <f>IF(VLOOKUP(C1862,'Current OBD'!$B$6:$AL$2097,26,0)="Yes","2"," ")</f>
        <v xml:space="preserve"> </v>
      </c>
      <c r="I1862" s="20" t="str">
        <f>IF(VLOOKUP(C1862,'Current OBD'!$B$6:$AL$2097,27,0)="Yes","3"," ")</f>
        <v xml:space="preserve"> </v>
      </c>
      <c r="J1862" s="20" t="str">
        <f>IF(VLOOKUP(C1862,'Current OBD'!$B$6:$AL$2097,28,0)="Yes","4"," ")</f>
        <v xml:space="preserve"> </v>
      </c>
      <c r="K1862" s="20" t="str">
        <f>IF(VLOOKUP(C1862,'Current OBD'!$B$6:$AL$2097,29,0)="Yes","5"," ")</f>
        <v xml:space="preserve"> </v>
      </c>
      <c r="L1862" s="20" t="str">
        <f>IF(VLOOKUP(C1862,'Current OBD'!$B$6:$AL$2097,30,0)="Yes","6"," ")</f>
        <v>6</v>
      </c>
      <c r="M1862" s="20" t="str">
        <f>IF(VLOOKUP(C1862,'Current OBD'!$B$6:$AL$2097,31,0)="Yes","7"," ")</f>
        <v>7</v>
      </c>
      <c r="N1862" s="20" t="str">
        <f>IF(VLOOKUP(C1862,'Current OBD'!$B$6:$AL$2097,32,0)="Yes","8"," ")</f>
        <v>8</v>
      </c>
      <c r="O1862" s="20" t="str">
        <f>IF(VLOOKUP(C1862,'Current OBD'!$B$6:$AL$2097,33,0)="Yes","9"," ")</f>
        <v xml:space="preserve"> </v>
      </c>
      <c r="P1862" s="20" t="str">
        <f>IF(VLOOKUP(C1862,'Current OBD'!$B$6:$AL$2097,34,0)="Yes","10"," ")</f>
        <v xml:space="preserve"> </v>
      </c>
      <c r="Q1862" s="20" t="str">
        <f>IF(VLOOKUP(C1862,'Current OBD'!$B$6:$AL$2097,35,0)="Yes","11"," ")</f>
        <v xml:space="preserve"> </v>
      </c>
      <c r="R1862" s="20" t="str">
        <f>IF(VLOOKUP(C1862,'Current OBD'!$B$6:$AL$2097,36,0)="Yes","12"," ")</f>
        <v xml:space="preserve"> </v>
      </c>
      <c r="S1862" s="44">
        <v>106</v>
      </c>
      <c r="T1862" s="44">
        <v>32</v>
      </c>
      <c r="U1862" s="44">
        <v>526</v>
      </c>
      <c r="V1862" s="12">
        <f t="shared" si="180"/>
        <v>0.20152091254752852</v>
      </c>
      <c r="W1862" s="12">
        <f t="shared" si="181"/>
        <v>6.0836501901140684E-2</v>
      </c>
      <c r="X1862" s="12">
        <f t="shared" si="179"/>
        <v>0.26235741444866922</v>
      </c>
    </row>
    <row r="1863" spans="1:24">
      <c r="A1863" s="17" t="str">
        <f>VLOOKUP(C1863,'Current OBD'!$B$6:$K$2098,4,0)</f>
        <v>Snohomish</v>
      </c>
      <c r="B1863" s="17" t="str">
        <f>VLOOKUP(C1863,'Current OBD'!$B$6:$K$2098,3,0)</f>
        <v>31-401</v>
      </c>
      <c r="C1863" s="18">
        <v>660709</v>
      </c>
      <c r="D1863" s="8" t="s">
        <v>4640</v>
      </c>
      <c r="E1863" s="20" t="str">
        <f>IF(VLOOKUP(C1863,'Current OBD'!$B$6:$AL$2097,23,0)="Yes","PK"," ")</f>
        <v xml:space="preserve"> </v>
      </c>
      <c r="F1863" s="20" t="str">
        <f>IF(VLOOKUP(C1863,'Current OBD'!$B$6:$AL$2097,24,0)="Yes","K"," ")</f>
        <v>K</v>
      </c>
      <c r="G1863" s="20" t="str">
        <f>IF(VLOOKUP(C1863,'Current OBD'!$B$6:$AL$2097,25,0)="Yes","1"," ")</f>
        <v>1</v>
      </c>
      <c r="H1863" s="20" t="str">
        <f>IF(VLOOKUP(C1863,'Current OBD'!$B$6:$AL$2097,26,0)="Yes","2"," ")</f>
        <v>2</v>
      </c>
      <c r="I1863" s="20" t="str">
        <f>IF(VLOOKUP(C1863,'Current OBD'!$B$6:$AL$2097,27,0)="Yes","3"," ")</f>
        <v>3</v>
      </c>
      <c r="J1863" s="20" t="str">
        <f>IF(VLOOKUP(C1863,'Current OBD'!$B$6:$AL$2097,28,0)="Yes","4"," ")</f>
        <v>4</v>
      </c>
      <c r="K1863" s="20" t="str">
        <f>IF(VLOOKUP(C1863,'Current OBD'!$B$6:$AL$2097,29,0)="Yes","5"," ")</f>
        <v>5</v>
      </c>
      <c r="L1863" s="20" t="str">
        <f>IF(VLOOKUP(C1863,'Current OBD'!$B$6:$AL$2097,30,0)="Yes","6"," ")</f>
        <v xml:space="preserve"> </v>
      </c>
      <c r="M1863" s="20" t="str">
        <f>IF(VLOOKUP(C1863,'Current OBD'!$B$6:$AL$2097,31,0)="Yes","7"," ")</f>
        <v xml:space="preserve"> </v>
      </c>
      <c r="N1863" s="20" t="str">
        <f>IF(VLOOKUP(C1863,'Current OBD'!$B$6:$AL$2097,32,0)="Yes","8"," ")</f>
        <v xml:space="preserve"> </v>
      </c>
      <c r="O1863" s="20" t="str">
        <f>IF(VLOOKUP(C1863,'Current OBD'!$B$6:$AL$2097,33,0)="Yes","9"," ")</f>
        <v xml:space="preserve"> </v>
      </c>
      <c r="P1863" s="20" t="str">
        <f>IF(VLOOKUP(C1863,'Current OBD'!$B$6:$AL$2097,34,0)="Yes","10"," ")</f>
        <v xml:space="preserve"> </v>
      </c>
      <c r="Q1863" s="20" t="str">
        <f>IF(VLOOKUP(C1863,'Current OBD'!$B$6:$AL$2097,35,0)="Yes","11"," ")</f>
        <v xml:space="preserve"> </v>
      </c>
      <c r="R1863" s="20" t="str">
        <f>IF(VLOOKUP(C1863,'Current OBD'!$B$6:$AL$2097,36,0)="Yes","12"," ")</f>
        <v xml:space="preserve"> </v>
      </c>
      <c r="S1863" s="44">
        <v>104</v>
      </c>
      <c r="T1863" s="44">
        <v>32</v>
      </c>
      <c r="U1863" s="44">
        <v>426</v>
      </c>
      <c r="V1863" s="12">
        <f t="shared" si="180"/>
        <v>0.24413145539906103</v>
      </c>
      <c r="W1863" s="12">
        <f t="shared" si="181"/>
        <v>7.5117370892018781E-2</v>
      </c>
      <c r="X1863" s="12">
        <f t="shared" si="179"/>
        <v>0.31924882629107981</v>
      </c>
    </row>
    <row r="1864" spans="1:24">
      <c r="A1864" s="17" t="str">
        <f>VLOOKUP(C1864,'Current OBD'!$B$6:$K$2098,4,0)</f>
        <v>Snohomish</v>
      </c>
      <c r="B1864" s="17" t="str">
        <f>VLOOKUP(C1864,'Current OBD'!$B$6:$K$2098,3,0)</f>
        <v>31-401</v>
      </c>
      <c r="C1864" s="18">
        <v>665570</v>
      </c>
      <c r="D1864" s="8" t="s">
        <v>4642</v>
      </c>
      <c r="E1864" s="20" t="str">
        <f>IF(VLOOKUP(C1864,'Current OBD'!$B$6:$AL$2097,23,0)="Yes","PK"," ")</f>
        <v xml:space="preserve"> </v>
      </c>
      <c r="F1864" s="20" t="str">
        <f>IF(VLOOKUP(C1864,'Current OBD'!$B$6:$AL$2097,24,0)="Yes","K"," ")</f>
        <v xml:space="preserve"> </v>
      </c>
      <c r="G1864" s="20" t="str">
        <f>IF(VLOOKUP(C1864,'Current OBD'!$B$6:$AL$2097,25,0)="Yes","1"," ")</f>
        <v xml:space="preserve"> </v>
      </c>
      <c r="H1864" s="20" t="str">
        <f>IF(VLOOKUP(C1864,'Current OBD'!$B$6:$AL$2097,26,0)="Yes","2"," ")</f>
        <v xml:space="preserve"> </v>
      </c>
      <c r="I1864" s="20" t="str">
        <f>IF(VLOOKUP(C1864,'Current OBD'!$B$6:$AL$2097,27,0)="Yes","3"," ")</f>
        <v xml:space="preserve"> </v>
      </c>
      <c r="J1864" s="20" t="str">
        <f>IF(VLOOKUP(C1864,'Current OBD'!$B$6:$AL$2097,28,0)="Yes","4"," ")</f>
        <v xml:space="preserve"> </v>
      </c>
      <c r="K1864" s="20" t="str">
        <f>IF(VLOOKUP(C1864,'Current OBD'!$B$6:$AL$2097,29,0)="Yes","5"," ")</f>
        <v xml:space="preserve"> </v>
      </c>
      <c r="L1864" s="20" t="str">
        <f>IF(VLOOKUP(C1864,'Current OBD'!$B$6:$AL$2097,30,0)="Yes","6"," ")</f>
        <v xml:space="preserve"> </v>
      </c>
      <c r="M1864" s="20" t="str">
        <f>IF(VLOOKUP(C1864,'Current OBD'!$B$6:$AL$2097,31,0)="Yes","7"," ")</f>
        <v xml:space="preserve"> </v>
      </c>
      <c r="N1864" s="20" t="str">
        <f>IF(VLOOKUP(C1864,'Current OBD'!$B$6:$AL$2097,32,0)="Yes","8"," ")</f>
        <v xml:space="preserve"> </v>
      </c>
      <c r="O1864" s="20" t="str">
        <f>IF(VLOOKUP(C1864,'Current OBD'!$B$6:$AL$2097,33,0)="Yes","9"," ")</f>
        <v>9</v>
      </c>
      <c r="P1864" s="20" t="str">
        <f>IF(VLOOKUP(C1864,'Current OBD'!$B$6:$AL$2097,34,0)="Yes","10"," ")</f>
        <v>10</v>
      </c>
      <c r="Q1864" s="20" t="str">
        <f>IF(VLOOKUP(C1864,'Current OBD'!$B$6:$AL$2097,35,0)="Yes","11"," ")</f>
        <v>11</v>
      </c>
      <c r="R1864" s="20" t="str">
        <f>IF(VLOOKUP(C1864,'Current OBD'!$B$6:$AL$2097,36,0)="Yes","12"," ")</f>
        <v>12</v>
      </c>
      <c r="S1864" s="44">
        <v>255</v>
      </c>
      <c r="T1864" s="44">
        <v>100</v>
      </c>
      <c r="U1864" s="44">
        <v>1365</v>
      </c>
      <c r="V1864" s="12">
        <f t="shared" si="180"/>
        <v>0.18681318681318682</v>
      </c>
      <c r="W1864" s="12">
        <f t="shared" si="181"/>
        <v>7.3260073260073263E-2</v>
      </c>
      <c r="X1864" s="12">
        <f t="shared" si="179"/>
        <v>0.26007326007326009</v>
      </c>
    </row>
    <row r="1865" spans="1:24">
      <c r="A1865" s="17" t="str">
        <f>VLOOKUP(C1865,'Current OBD'!$B$6:$K$2098,4,0)</f>
        <v>Snohomish</v>
      </c>
      <c r="B1865" s="17" t="str">
        <f>VLOOKUP(C1865,'Current OBD'!$B$6:$K$2098,3,0)</f>
        <v>31-401</v>
      </c>
      <c r="C1865" s="18">
        <v>660714</v>
      </c>
      <c r="D1865" s="8" t="s">
        <v>4645</v>
      </c>
      <c r="E1865" s="20" t="str">
        <f>IF(VLOOKUP(C1865,'Current OBD'!$B$6:$AL$2097,23,0)="Yes","PK"," ")</f>
        <v xml:space="preserve"> </v>
      </c>
      <c r="F1865" s="20" t="str">
        <f>IF(VLOOKUP(C1865,'Current OBD'!$B$6:$AL$2097,24,0)="Yes","K"," ")</f>
        <v xml:space="preserve"> </v>
      </c>
      <c r="G1865" s="20" t="str">
        <f>IF(VLOOKUP(C1865,'Current OBD'!$B$6:$AL$2097,25,0)="Yes","1"," ")</f>
        <v xml:space="preserve"> </v>
      </c>
      <c r="H1865" s="20" t="str">
        <f>IF(VLOOKUP(C1865,'Current OBD'!$B$6:$AL$2097,26,0)="Yes","2"," ")</f>
        <v xml:space="preserve"> </v>
      </c>
      <c r="I1865" s="20" t="str">
        <f>IF(VLOOKUP(C1865,'Current OBD'!$B$6:$AL$2097,27,0)="Yes","3"," ")</f>
        <v xml:space="preserve"> </v>
      </c>
      <c r="J1865" s="20" t="str">
        <f>IF(VLOOKUP(C1865,'Current OBD'!$B$6:$AL$2097,28,0)="Yes","4"," ")</f>
        <v xml:space="preserve"> </v>
      </c>
      <c r="K1865" s="20" t="str">
        <f>IF(VLOOKUP(C1865,'Current OBD'!$B$6:$AL$2097,29,0)="Yes","5"," ")</f>
        <v xml:space="preserve"> </v>
      </c>
      <c r="L1865" s="20" t="str">
        <f>IF(VLOOKUP(C1865,'Current OBD'!$B$6:$AL$2097,30,0)="Yes","6"," ")</f>
        <v>6</v>
      </c>
      <c r="M1865" s="20" t="str">
        <f>IF(VLOOKUP(C1865,'Current OBD'!$B$6:$AL$2097,31,0)="Yes","7"," ")</f>
        <v>7</v>
      </c>
      <c r="N1865" s="20" t="str">
        <f>IF(VLOOKUP(C1865,'Current OBD'!$B$6:$AL$2097,32,0)="Yes","8"," ")</f>
        <v>8</v>
      </c>
      <c r="O1865" s="20" t="str">
        <f>IF(VLOOKUP(C1865,'Current OBD'!$B$6:$AL$2097,33,0)="Yes","9"," ")</f>
        <v xml:space="preserve"> </v>
      </c>
      <c r="P1865" s="20" t="str">
        <f>IF(VLOOKUP(C1865,'Current OBD'!$B$6:$AL$2097,34,0)="Yes","10"," ")</f>
        <v xml:space="preserve"> </v>
      </c>
      <c r="Q1865" s="20" t="str">
        <f>IF(VLOOKUP(C1865,'Current OBD'!$B$6:$AL$2097,35,0)="Yes","11"," ")</f>
        <v xml:space="preserve"> </v>
      </c>
      <c r="R1865" s="20" t="str">
        <f>IF(VLOOKUP(C1865,'Current OBD'!$B$6:$AL$2097,36,0)="Yes","12"," ")</f>
        <v xml:space="preserve"> </v>
      </c>
      <c r="S1865" s="44">
        <v>130</v>
      </c>
      <c r="T1865" s="44">
        <v>27</v>
      </c>
      <c r="U1865" s="44">
        <v>476</v>
      </c>
      <c r="V1865" s="12">
        <f t="shared" si="180"/>
        <v>0.27310924369747897</v>
      </c>
      <c r="W1865" s="12">
        <f t="shared" si="181"/>
        <v>5.6722689075630252E-2</v>
      </c>
      <c r="X1865" s="12">
        <f t="shared" si="179"/>
        <v>0.32983193277310924</v>
      </c>
    </row>
    <row r="1866" spans="1:24">
      <c r="A1866" s="17" t="str">
        <f>VLOOKUP(C1866,'Current OBD'!$B$6:$K$2098,4,0)</f>
        <v>Snohomish</v>
      </c>
      <c r="B1866" s="17" t="str">
        <f>VLOOKUP(C1866,'Current OBD'!$B$6:$K$2098,3,0)</f>
        <v>31-401</v>
      </c>
      <c r="C1866" s="18">
        <v>665231</v>
      </c>
      <c r="D1866" s="8" t="s">
        <v>4648</v>
      </c>
      <c r="E1866" s="20" t="str">
        <f>IF(VLOOKUP(C1866,'Current OBD'!$B$6:$AL$2097,23,0)="Yes","PK"," ")</f>
        <v xml:space="preserve"> </v>
      </c>
      <c r="F1866" s="20" t="str">
        <f>IF(VLOOKUP(C1866,'Current OBD'!$B$6:$AL$2097,24,0)="Yes","K"," ")</f>
        <v>K</v>
      </c>
      <c r="G1866" s="20" t="str">
        <f>IF(VLOOKUP(C1866,'Current OBD'!$B$6:$AL$2097,25,0)="Yes","1"," ")</f>
        <v>1</v>
      </c>
      <c r="H1866" s="20" t="str">
        <f>IF(VLOOKUP(C1866,'Current OBD'!$B$6:$AL$2097,26,0)="Yes","2"," ")</f>
        <v>2</v>
      </c>
      <c r="I1866" s="20" t="str">
        <f>IF(VLOOKUP(C1866,'Current OBD'!$B$6:$AL$2097,27,0)="Yes","3"," ")</f>
        <v>3</v>
      </c>
      <c r="J1866" s="20" t="str">
        <f>IF(VLOOKUP(C1866,'Current OBD'!$B$6:$AL$2097,28,0)="Yes","4"," ")</f>
        <v>4</v>
      </c>
      <c r="K1866" s="20" t="str">
        <f>IF(VLOOKUP(C1866,'Current OBD'!$B$6:$AL$2097,29,0)="Yes","5"," ")</f>
        <v>5</v>
      </c>
      <c r="L1866" s="20" t="str">
        <f>IF(VLOOKUP(C1866,'Current OBD'!$B$6:$AL$2097,30,0)="Yes","6"," ")</f>
        <v xml:space="preserve"> </v>
      </c>
      <c r="M1866" s="20" t="str">
        <f>IF(VLOOKUP(C1866,'Current OBD'!$B$6:$AL$2097,31,0)="Yes","7"," ")</f>
        <v xml:space="preserve"> </v>
      </c>
      <c r="N1866" s="20" t="str">
        <f>IF(VLOOKUP(C1866,'Current OBD'!$B$6:$AL$2097,32,0)="Yes","8"," ")</f>
        <v xml:space="preserve"> </v>
      </c>
      <c r="O1866" s="20" t="str">
        <f>IF(VLOOKUP(C1866,'Current OBD'!$B$6:$AL$2097,33,0)="Yes","9"," ")</f>
        <v xml:space="preserve"> </v>
      </c>
      <c r="P1866" s="20" t="str">
        <f>IF(VLOOKUP(C1866,'Current OBD'!$B$6:$AL$2097,34,0)="Yes","10"," ")</f>
        <v xml:space="preserve"> </v>
      </c>
      <c r="Q1866" s="20" t="str">
        <f>IF(VLOOKUP(C1866,'Current OBD'!$B$6:$AL$2097,35,0)="Yes","11"," ")</f>
        <v xml:space="preserve"> </v>
      </c>
      <c r="R1866" s="20" t="str">
        <f>IF(VLOOKUP(C1866,'Current OBD'!$B$6:$AL$2097,36,0)="Yes","12"," ")</f>
        <v xml:space="preserve"> </v>
      </c>
      <c r="S1866" s="44">
        <v>82</v>
      </c>
      <c r="T1866" s="44">
        <v>29</v>
      </c>
      <c r="U1866" s="44">
        <v>435</v>
      </c>
      <c r="V1866" s="12">
        <f t="shared" si="180"/>
        <v>0.18850574712643678</v>
      </c>
      <c r="W1866" s="12">
        <f t="shared" si="181"/>
        <v>6.6666666666666666E-2</v>
      </c>
      <c r="X1866" s="12">
        <f t="shared" si="179"/>
        <v>0.25517241379310346</v>
      </c>
    </row>
    <row r="1867" spans="1:24">
      <c r="A1867" s="17" t="s">
        <v>114</v>
      </c>
      <c r="B1867" s="17" t="str">
        <f>VLOOKUP(C1867,'Current OBD'!$B$6:$K$2098,3,0)</f>
        <v>31-401</v>
      </c>
      <c r="C1867" s="18">
        <v>660712</v>
      </c>
      <c r="D1867" s="8" t="s">
        <v>4650</v>
      </c>
      <c r="E1867" s="20" t="str">
        <f>IF(VLOOKUP(C1867,'Current OBD'!$B$6:$AL$2097,23,0)="Yes","PK"," ")</f>
        <v xml:space="preserve"> </v>
      </c>
      <c r="F1867" s="20" t="str">
        <f>IF(VLOOKUP(C1867,'Current OBD'!$B$6:$AL$2097,24,0)="Yes","K"," ")</f>
        <v>K</v>
      </c>
      <c r="G1867" s="20" t="str">
        <f>IF(VLOOKUP(C1867,'Current OBD'!$B$6:$AL$2097,25,0)="Yes","1"," ")</f>
        <v>1</v>
      </c>
      <c r="H1867" s="20" t="str">
        <f>IF(VLOOKUP(C1867,'Current OBD'!$B$6:$AL$2097,26,0)="Yes","2"," ")</f>
        <v>2</v>
      </c>
      <c r="I1867" s="20" t="str">
        <f>IF(VLOOKUP(C1867,'Current OBD'!$B$6:$AL$2097,27,0)="Yes","3"," ")</f>
        <v>3</v>
      </c>
      <c r="J1867" s="20" t="str">
        <f>IF(VLOOKUP(C1867,'Current OBD'!$B$6:$AL$2097,28,0)="Yes","4"," ")</f>
        <v>4</v>
      </c>
      <c r="K1867" s="20" t="str">
        <f>IF(VLOOKUP(C1867,'Current OBD'!$B$6:$AL$2097,29,0)="Yes","5"," ")</f>
        <v>5</v>
      </c>
      <c r="L1867" s="20" t="str">
        <f>IF(VLOOKUP(C1867,'Current OBD'!$B$6:$AL$2097,30,0)="Yes","6"," ")</f>
        <v xml:space="preserve"> </v>
      </c>
      <c r="M1867" s="20" t="str">
        <f>IF(VLOOKUP(C1867,'Current OBD'!$B$6:$AL$2097,31,0)="Yes","7"," ")</f>
        <v xml:space="preserve"> </v>
      </c>
      <c r="N1867" s="20" t="str">
        <f>IF(VLOOKUP(C1867,'Current OBD'!$B$6:$AL$2097,32,0)="Yes","8"," ")</f>
        <v xml:space="preserve"> </v>
      </c>
      <c r="O1867" s="20" t="str">
        <f>IF(VLOOKUP(C1867,'Current OBD'!$B$6:$AL$2097,33,0)="Yes","9"," ")</f>
        <v xml:space="preserve"> </v>
      </c>
      <c r="P1867" s="20" t="str">
        <f>IF(VLOOKUP(C1867,'Current OBD'!$B$6:$AL$2097,34,0)="Yes","10"," ")</f>
        <v xml:space="preserve"> </v>
      </c>
      <c r="Q1867" s="20" t="str">
        <f>IF(VLOOKUP(C1867,'Current OBD'!$B$6:$AL$2097,35,0)="Yes","11"," ")</f>
        <v xml:space="preserve"> </v>
      </c>
      <c r="R1867" s="20" t="str">
        <f>IF(VLOOKUP(C1867,'Current OBD'!$B$6:$AL$2097,36,0)="Yes","12"," ")</f>
        <v xml:space="preserve"> </v>
      </c>
      <c r="S1867" s="44">
        <v>85</v>
      </c>
      <c r="T1867" s="44">
        <v>32</v>
      </c>
      <c r="U1867" s="44">
        <v>407</v>
      </c>
      <c r="V1867" s="12">
        <f t="shared" si="180"/>
        <v>0.20884520884520885</v>
      </c>
      <c r="W1867" s="12">
        <f t="shared" si="181"/>
        <v>7.8624078624078622E-2</v>
      </c>
      <c r="X1867" s="12">
        <f t="shared" si="179"/>
        <v>0.28746928746928746</v>
      </c>
    </row>
    <row r="1868" spans="1:24">
      <c r="A1868" s="26" t="s">
        <v>148</v>
      </c>
      <c r="B1868" s="26" t="s">
        <v>4491</v>
      </c>
      <c r="C1868" s="10">
        <v>159900</v>
      </c>
      <c r="D1868" s="13" t="s">
        <v>4490</v>
      </c>
      <c r="E1868" s="19"/>
      <c r="F1868" s="19"/>
      <c r="G1868" s="19"/>
      <c r="H1868" s="19"/>
      <c r="I1868" s="19"/>
      <c r="J1868" s="19"/>
      <c r="K1868" s="19"/>
      <c r="L1868" s="19"/>
      <c r="M1868" s="19"/>
      <c r="N1868" s="19"/>
      <c r="O1868" s="19"/>
      <c r="P1868" s="19"/>
      <c r="Q1868" s="19"/>
      <c r="R1868" s="19"/>
      <c r="S1868" s="43">
        <v>19509</v>
      </c>
      <c r="T1868" s="43">
        <v>0</v>
      </c>
      <c r="U1868" s="43">
        <v>28789</v>
      </c>
      <c r="V1868" s="14"/>
      <c r="W1868" s="14"/>
      <c r="X1868" s="14">
        <f t="shared" si="179"/>
        <v>0.67765465976588279</v>
      </c>
    </row>
    <row r="1869" spans="1:24">
      <c r="A1869" s="17" t="str">
        <f>VLOOKUP(C1869,'Current OBD'!$B$6:$K$2098,4,0)</f>
        <v>Spokane</v>
      </c>
      <c r="B1869" s="17" t="str">
        <f>VLOOKUP(C1869,'Current OBD'!$B$6:$K$2098,3,0)</f>
        <v>32-081</v>
      </c>
      <c r="C1869" s="18">
        <v>661029</v>
      </c>
      <c r="D1869" s="8" t="s">
        <v>710</v>
      </c>
      <c r="E1869" s="20" t="str">
        <f>IF(VLOOKUP(C1869,'Current OBD'!$B$6:$AL$2097,23,0)="Yes","PK"," ")</f>
        <v xml:space="preserve"> </v>
      </c>
      <c r="F1869" s="20" t="str">
        <f>IF(VLOOKUP(C1869,'Current OBD'!$B$6:$AL$2097,24,0)="Yes","K"," ")</f>
        <v>K</v>
      </c>
      <c r="G1869" s="20" t="str">
        <f>IF(VLOOKUP(C1869,'Current OBD'!$B$6:$AL$2097,25,0)="Yes","1"," ")</f>
        <v>1</v>
      </c>
      <c r="H1869" s="20" t="str">
        <f>IF(VLOOKUP(C1869,'Current OBD'!$B$6:$AL$2097,26,0)="Yes","2"," ")</f>
        <v>2</v>
      </c>
      <c r="I1869" s="20" t="str">
        <f>IF(VLOOKUP(C1869,'Current OBD'!$B$6:$AL$2097,27,0)="Yes","3"," ")</f>
        <v>3</v>
      </c>
      <c r="J1869" s="20" t="str">
        <f>IF(VLOOKUP(C1869,'Current OBD'!$B$6:$AL$2097,28,0)="Yes","4"," ")</f>
        <v>4</v>
      </c>
      <c r="K1869" s="20" t="str">
        <f>IF(VLOOKUP(C1869,'Current OBD'!$B$6:$AL$2097,29,0)="Yes","5"," ")</f>
        <v>5</v>
      </c>
      <c r="L1869" s="20" t="str">
        <f>IF(VLOOKUP(C1869,'Current OBD'!$B$6:$AL$2097,30,0)="Yes","6"," ")</f>
        <v>6</v>
      </c>
      <c r="M1869" s="20" t="str">
        <f>IF(VLOOKUP(C1869,'Current OBD'!$B$6:$AL$2097,31,0)="Yes","7"," ")</f>
        <v xml:space="preserve"> </v>
      </c>
      <c r="N1869" s="20" t="str">
        <f>IF(VLOOKUP(C1869,'Current OBD'!$B$6:$AL$2097,32,0)="Yes","8"," ")</f>
        <v xml:space="preserve"> </v>
      </c>
      <c r="O1869" s="20" t="str">
        <f>IF(VLOOKUP(C1869,'Current OBD'!$B$6:$AL$2097,33,0)="Yes","9"," ")</f>
        <v xml:space="preserve"> </v>
      </c>
      <c r="P1869" s="20" t="str">
        <f>IF(VLOOKUP(C1869,'Current OBD'!$B$6:$AL$2097,34,0)="Yes","10"," ")</f>
        <v xml:space="preserve"> </v>
      </c>
      <c r="Q1869" s="20" t="str">
        <f>IF(VLOOKUP(C1869,'Current OBD'!$B$6:$AL$2097,35,0)="Yes","11"," ")</f>
        <v xml:space="preserve"> </v>
      </c>
      <c r="R1869" s="20" t="str">
        <f>IF(VLOOKUP(C1869,'Current OBD'!$B$6:$AL$2097,36,0)="Yes","12"," ")</f>
        <v xml:space="preserve"> </v>
      </c>
      <c r="S1869" s="44">
        <v>258</v>
      </c>
      <c r="T1869" s="44">
        <v>0</v>
      </c>
      <c r="U1869" s="44">
        <v>310</v>
      </c>
      <c r="V1869" s="12">
        <f t="shared" ref="V1869:V1900" si="182">S1869/U1869</f>
        <v>0.83225806451612905</v>
      </c>
      <c r="W1869" s="12">
        <f t="shared" ref="W1869:W1900" si="183">T1869/U1869</f>
        <v>0</v>
      </c>
      <c r="X1869" s="12">
        <f t="shared" si="179"/>
        <v>0.83225806451612905</v>
      </c>
    </row>
    <row r="1870" spans="1:24">
      <c r="A1870" s="17" t="str">
        <f>VLOOKUP(C1870,'Current OBD'!$B$6:$K$2098,4,0)</f>
        <v>Spokane</v>
      </c>
      <c r="B1870" s="17" t="str">
        <f>VLOOKUP(C1870,'Current OBD'!$B$6:$K$2098,3,0)</f>
        <v>32-081</v>
      </c>
      <c r="C1870" s="18">
        <v>661030</v>
      </c>
      <c r="D1870" s="8" t="s">
        <v>4494</v>
      </c>
      <c r="E1870" s="20" t="str">
        <f>IF(VLOOKUP(C1870,'Current OBD'!$B$6:$AL$2097,23,0)="Yes","PK"," ")</f>
        <v>PK</v>
      </c>
      <c r="F1870" s="20" t="str">
        <f>IF(VLOOKUP(C1870,'Current OBD'!$B$6:$AL$2097,24,0)="Yes","K"," ")</f>
        <v>K</v>
      </c>
      <c r="G1870" s="20" t="str">
        <f>IF(VLOOKUP(C1870,'Current OBD'!$B$6:$AL$2097,25,0)="Yes","1"," ")</f>
        <v>1</v>
      </c>
      <c r="H1870" s="20" t="str">
        <f>IF(VLOOKUP(C1870,'Current OBD'!$B$6:$AL$2097,26,0)="Yes","2"," ")</f>
        <v>2</v>
      </c>
      <c r="I1870" s="20" t="str">
        <f>IF(VLOOKUP(C1870,'Current OBD'!$B$6:$AL$2097,27,0)="Yes","3"," ")</f>
        <v>3</v>
      </c>
      <c r="J1870" s="20" t="str">
        <f>IF(VLOOKUP(C1870,'Current OBD'!$B$6:$AL$2097,28,0)="Yes","4"," ")</f>
        <v>4</v>
      </c>
      <c r="K1870" s="20" t="str">
        <f>IF(VLOOKUP(C1870,'Current OBD'!$B$6:$AL$2097,29,0)="Yes","5"," ")</f>
        <v>5</v>
      </c>
      <c r="L1870" s="20" t="str">
        <f>IF(VLOOKUP(C1870,'Current OBD'!$B$6:$AL$2097,30,0)="Yes","6"," ")</f>
        <v xml:space="preserve"> </v>
      </c>
      <c r="M1870" s="20" t="str">
        <f>IF(VLOOKUP(C1870,'Current OBD'!$B$6:$AL$2097,31,0)="Yes","7"," ")</f>
        <v xml:space="preserve"> </v>
      </c>
      <c r="N1870" s="20" t="str">
        <f>IF(VLOOKUP(C1870,'Current OBD'!$B$6:$AL$2097,32,0)="Yes","8"," ")</f>
        <v xml:space="preserve"> </v>
      </c>
      <c r="O1870" s="20" t="str">
        <f>IF(VLOOKUP(C1870,'Current OBD'!$B$6:$AL$2097,33,0)="Yes","9"," ")</f>
        <v xml:space="preserve"> </v>
      </c>
      <c r="P1870" s="20" t="str">
        <f>IF(VLOOKUP(C1870,'Current OBD'!$B$6:$AL$2097,34,0)="Yes","10"," ")</f>
        <v xml:space="preserve"> </v>
      </c>
      <c r="Q1870" s="20" t="str">
        <f>IF(VLOOKUP(C1870,'Current OBD'!$B$6:$AL$2097,35,0)="Yes","11"," ")</f>
        <v xml:space="preserve"> </v>
      </c>
      <c r="R1870" s="20" t="str">
        <f>IF(VLOOKUP(C1870,'Current OBD'!$B$6:$AL$2097,36,0)="Yes","12"," ")</f>
        <v xml:space="preserve"> </v>
      </c>
      <c r="S1870" s="44">
        <v>387</v>
      </c>
      <c r="T1870" s="44">
        <v>0</v>
      </c>
      <c r="U1870" s="44">
        <v>394</v>
      </c>
      <c r="V1870" s="12">
        <f t="shared" si="182"/>
        <v>0.98223350253807107</v>
      </c>
      <c r="W1870" s="12">
        <f t="shared" si="183"/>
        <v>0</v>
      </c>
      <c r="X1870" s="12">
        <f t="shared" si="179"/>
        <v>0.98223350253807107</v>
      </c>
    </row>
    <row r="1871" spans="1:24">
      <c r="A1871" s="17" t="str">
        <f>VLOOKUP(C1871,'Current OBD'!$B$6:$K$2098,4,0)</f>
        <v>Spokane</v>
      </c>
      <c r="B1871" s="17" t="str">
        <f>VLOOKUP(C1871,'Current OBD'!$B$6:$K$2098,3,0)</f>
        <v>32-081</v>
      </c>
      <c r="C1871" s="18">
        <v>664756</v>
      </c>
      <c r="D1871" s="8" t="s">
        <v>2332</v>
      </c>
      <c r="E1871" s="20" t="str">
        <f>IF(VLOOKUP(C1871,'Current OBD'!$B$6:$AL$2097,23,0)="Yes","PK"," ")</f>
        <v>PK</v>
      </c>
      <c r="F1871" s="20" t="str">
        <f>IF(VLOOKUP(C1871,'Current OBD'!$B$6:$AL$2097,24,0)="Yes","K"," ")</f>
        <v>K</v>
      </c>
      <c r="G1871" s="20" t="str">
        <f>IF(VLOOKUP(C1871,'Current OBD'!$B$6:$AL$2097,25,0)="Yes","1"," ")</f>
        <v>1</v>
      </c>
      <c r="H1871" s="20" t="str">
        <f>IF(VLOOKUP(C1871,'Current OBD'!$B$6:$AL$2097,26,0)="Yes","2"," ")</f>
        <v>2</v>
      </c>
      <c r="I1871" s="20" t="str">
        <f>IF(VLOOKUP(C1871,'Current OBD'!$B$6:$AL$2097,27,0)="Yes","3"," ")</f>
        <v>3</v>
      </c>
      <c r="J1871" s="20" t="str">
        <f>IF(VLOOKUP(C1871,'Current OBD'!$B$6:$AL$2097,28,0)="Yes","4"," ")</f>
        <v>4</v>
      </c>
      <c r="K1871" s="20" t="str">
        <f>IF(VLOOKUP(C1871,'Current OBD'!$B$6:$AL$2097,29,0)="Yes","5"," ")</f>
        <v>5</v>
      </c>
      <c r="L1871" s="20" t="str">
        <f>IF(VLOOKUP(C1871,'Current OBD'!$B$6:$AL$2097,30,0)="Yes","6"," ")</f>
        <v xml:space="preserve"> </v>
      </c>
      <c r="M1871" s="20" t="str">
        <f>IF(VLOOKUP(C1871,'Current OBD'!$B$6:$AL$2097,31,0)="Yes","7"," ")</f>
        <v xml:space="preserve"> </v>
      </c>
      <c r="N1871" s="20" t="str">
        <f>IF(VLOOKUP(C1871,'Current OBD'!$B$6:$AL$2097,32,0)="Yes","8"," ")</f>
        <v xml:space="preserve"> </v>
      </c>
      <c r="O1871" s="20" t="str">
        <f>IF(VLOOKUP(C1871,'Current OBD'!$B$6:$AL$2097,33,0)="Yes","9"," ")</f>
        <v xml:space="preserve"> </v>
      </c>
      <c r="P1871" s="20" t="str">
        <f>IF(VLOOKUP(C1871,'Current OBD'!$B$6:$AL$2097,34,0)="Yes","10"," ")</f>
        <v xml:space="preserve"> </v>
      </c>
      <c r="Q1871" s="20" t="str">
        <f>IF(VLOOKUP(C1871,'Current OBD'!$B$6:$AL$2097,35,0)="Yes","11"," ")</f>
        <v xml:space="preserve"> </v>
      </c>
      <c r="R1871" s="20" t="str">
        <f>IF(VLOOKUP(C1871,'Current OBD'!$B$6:$AL$2097,36,0)="Yes","12"," ")</f>
        <v xml:space="preserve"> </v>
      </c>
      <c r="S1871" s="44">
        <v>406</v>
      </c>
      <c r="T1871" s="44">
        <v>0</v>
      </c>
      <c r="U1871" s="44">
        <v>406</v>
      </c>
      <c r="V1871" s="12">
        <f t="shared" si="182"/>
        <v>1</v>
      </c>
      <c r="W1871" s="12">
        <f t="shared" si="183"/>
        <v>0</v>
      </c>
      <c r="X1871" s="12">
        <f t="shared" si="179"/>
        <v>1</v>
      </c>
    </row>
    <row r="1872" spans="1:24">
      <c r="A1872" s="17" t="str">
        <f>VLOOKUP(C1872,'Current OBD'!$B$6:$K$2098,4,0)</f>
        <v>Spokane</v>
      </c>
      <c r="B1872" s="17" t="str">
        <f>VLOOKUP(C1872,'Current OBD'!$B$6:$K$2098,3,0)</f>
        <v>32-081</v>
      </c>
      <c r="C1872" s="18">
        <v>661032</v>
      </c>
      <c r="D1872" s="8" t="s">
        <v>4499</v>
      </c>
      <c r="E1872" s="20" t="str">
        <f>IF(VLOOKUP(C1872,'Current OBD'!$B$6:$AL$2097,23,0)="Yes","PK"," ")</f>
        <v>PK</v>
      </c>
      <c r="F1872" s="20" t="str">
        <f>IF(VLOOKUP(C1872,'Current OBD'!$B$6:$AL$2097,24,0)="Yes","K"," ")</f>
        <v>K</v>
      </c>
      <c r="G1872" s="20" t="str">
        <f>IF(VLOOKUP(C1872,'Current OBD'!$B$6:$AL$2097,25,0)="Yes","1"," ")</f>
        <v>1</v>
      </c>
      <c r="H1872" s="20" t="str">
        <f>IF(VLOOKUP(C1872,'Current OBD'!$B$6:$AL$2097,26,0)="Yes","2"," ")</f>
        <v>2</v>
      </c>
      <c r="I1872" s="20" t="str">
        <f>IF(VLOOKUP(C1872,'Current OBD'!$B$6:$AL$2097,27,0)="Yes","3"," ")</f>
        <v>3</v>
      </c>
      <c r="J1872" s="20" t="str">
        <f>IF(VLOOKUP(C1872,'Current OBD'!$B$6:$AL$2097,28,0)="Yes","4"," ")</f>
        <v>4</v>
      </c>
      <c r="K1872" s="20" t="str">
        <f>IF(VLOOKUP(C1872,'Current OBD'!$B$6:$AL$2097,29,0)="Yes","5"," ")</f>
        <v>5</v>
      </c>
      <c r="L1872" s="20" t="str">
        <f>IF(VLOOKUP(C1872,'Current OBD'!$B$6:$AL$2097,30,0)="Yes","6"," ")</f>
        <v xml:space="preserve"> </v>
      </c>
      <c r="M1872" s="20" t="str">
        <f>IF(VLOOKUP(C1872,'Current OBD'!$B$6:$AL$2097,31,0)="Yes","7"," ")</f>
        <v xml:space="preserve"> </v>
      </c>
      <c r="N1872" s="20" t="str">
        <f>IF(VLOOKUP(C1872,'Current OBD'!$B$6:$AL$2097,32,0)="Yes","8"," ")</f>
        <v xml:space="preserve"> </v>
      </c>
      <c r="O1872" s="20" t="str">
        <f>IF(VLOOKUP(C1872,'Current OBD'!$B$6:$AL$2097,33,0)="Yes","9"," ")</f>
        <v xml:space="preserve"> </v>
      </c>
      <c r="P1872" s="20" t="str">
        <f>IF(VLOOKUP(C1872,'Current OBD'!$B$6:$AL$2097,34,0)="Yes","10"," ")</f>
        <v xml:space="preserve"> </v>
      </c>
      <c r="Q1872" s="20" t="str">
        <f>IF(VLOOKUP(C1872,'Current OBD'!$B$6:$AL$2097,35,0)="Yes","11"," ")</f>
        <v xml:space="preserve"> </v>
      </c>
      <c r="R1872" s="20" t="str">
        <f>IF(VLOOKUP(C1872,'Current OBD'!$B$6:$AL$2097,36,0)="Yes","12"," ")</f>
        <v xml:space="preserve"> </v>
      </c>
      <c r="S1872" s="44">
        <v>126</v>
      </c>
      <c r="T1872" s="44">
        <v>0</v>
      </c>
      <c r="U1872" s="44">
        <v>254</v>
      </c>
      <c r="V1872" s="12">
        <f t="shared" si="182"/>
        <v>0.49606299212598426</v>
      </c>
      <c r="W1872" s="12">
        <f t="shared" si="183"/>
        <v>0</v>
      </c>
      <c r="X1872" s="12">
        <f t="shared" si="179"/>
        <v>0.49606299212598426</v>
      </c>
    </row>
    <row r="1873" spans="1:24">
      <c r="A1873" s="17" t="str">
        <f>VLOOKUP(C1873,'Current OBD'!$B$6:$K$2098,4,0)</f>
        <v>Spokane</v>
      </c>
      <c r="B1873" s="17" t="str">
        <f>VLOOKUP(C1873,'Current OBD'!$B$6:$K$2098,3,0)</f>
        <v>32-081</v>
      </c>
      <c r="C1873" s="18">
        <v>661033</v>
      </c>
      <c r="D1873" s="8" t="s">
        <v>4501</v>
      </c>
      <c r="E1873" s="20" t="str">
        <f>IF(VLOOKUP(C1873,'Current OBD'!$B$6:$AL$2097,23,0)="Yes","PK"," ")</f>
        <v>PK</v>
      </c>
      <c r="F1873" s="20" t="str">
        <f>IF(VLOOKUP(C1873,'Current OBD'!$B$6:$AL$2097,24,0)="Yes","K"," ")</f>
        <v>K</v>
      </c>
      <c r="G1873" s="20" t="str">
        <f>IF(VLOOKUP(C1873,'Current OBD'!$B$6:$AL$2097,25,0)="Yes","1"," ")</f>
        <v>1</v>
      </c>
      <c r="H1873" s="20" t="str">
        <f>IF(VLOOKUP(C1873,'Current OBD'!$B$6:$AL$2097,26,0)="Yes","2"," ")</f>
        <v>2</v>
      </c>
      <c r="I1873" s="20" t="str">
        <f>IF(VLOOKUP(C1873,'Current OBD'!$B$6:$AL$2097,27,0)="Yes","3"," ")</f>
        <v>3</v>
      </c>
      <c r="J1873" s="20" t="str">
        <f>IF(VLOOKUP(C1873,'Current OBD'!$B$6:$AL$2097,28,0)="Yes","4"," ")</f>
        <v>4</v>
      </c>
      <c r="K1873" s="20" t="str">
        <f>IF(VLOOKUP(C1873,'Current OBD'!$B$6:$AL$2097,29,0)="Yes","5"," ")</f>
        <v>5</v>
      </c>
      <c r="L1873" s="20" t="str">
        <f>IF(VLOOKUP(C1873,'Current OBD'!$B$6:$AL$2097,30,0)="Yes","6"," ")</f>
        <v xml:space="preserve"> </v>
      </c>
      <c r="M1873" s="20" t="str">
        <f>IF(VLOOKUP(C1873,'Current OBD'!$B$6:$AL$2097,31,0)="Yes","7"," ")</f>
        <v xml:space="preserve"> </v>
      </c>
      <c r="N1873" s="20" t="str">
        <f>IF(VLOOKUP(C1873,'Current OBD'!$B$6:$AL$2097,32,0)="Yes","8"," ")</f>
        <v xml:space="preserve"> </v>
      </c>
      <c r="O1873" s="20" t="str">
        <f>IF(VLOOKUP(C1873,'Current OBD'!$B$6:$AL$2097,33,0)="Yes","9"," ")</f>
        <v xml:space="preserve"> </v>
      </c>
      <c r="P1873" s="20" t="str">
        <f>IF(VLOOKUP(C1873,'Current OBD'!$B$6:$AL$2097,34,0)="Yes","10"," ")</f>
        <v xml:space="preserve"> </v>
      </c>
      <c r="Q1873" s="20" t="str">
        <f>IF(VLOOKUP(C1873,'Current OBD'!$B$6:$AL$2097,35,0)="Yes","11"," ")</f>
        <v xml:space="preserve"> </v>
      </c>
      <c r="R1873" s="20" t="str">
        <f>IF(VLOOKUP(C1873,'Current OBD'!$B$6:$AL$2097,36,0)="Yes","12"," ")</f>
        <v xml:space="preserve"> </v>
      </c>
      <c r="S1873" s="44">
        <v>375</v>
      </c>
      <c r="T1873" s="44">
        <v>0</v>
      </c>
      <c r="U1873" s="44">
        <v>375</v>
      </c>
      <c r="V1873" s="12">
        <f t="shared" si="182"/>
        <v>1</v>
      </c>
      <c r="W1873" s="12">
        <f t="shared" si="183"/>
        <v>0</v>
      </c>
      <c r="X1873" s="12">
        <f t="shared" si="179"/>
        <v>1</v>
      </c>
    </row>
    <row r="1874" spans="1:24">
      <c r="A1874" s="17" t="str">
        <f>VLOOKUP(C1874,'Current OBD'!$B$6:$K$2098,4,0)</f>
        <v>Spokane</v>
      </c>
      <c r="B1874" s="17" t="str">
        <f>VLOOKUP(C1874,'Current OBD'!$B$6:$K$2098,3,0)</f>
        <v>32-081</v>
      </c>
      <c r="C1874" s="18">
        <v>664758</v>
      </c>
      <c r="D1874" s="8" t="s">
        <v>4504</v>
      </c>
      <c r="E1874" s="20" t="str">
        <f>IF(VLOOKUP(C1874,'Current OBD'!$B$6:$AL$2097,23,0)="Yes","PK"," ")</f>
        <v>PK</v>
      </c>
      <c r="F1874" s="20" t="str">
        <f>IF(VLOOKUP(C1874,'Current OBD'!$B$6:$AL$2097,24,0)="Yes","K"," ")</f>
        <v>K</v>
      </c>
      <c r="G1874" s="20" t="str">
        <f>IF(VLOOKUP(C1874,'Current OBD'!$B$6:$AL$2097,25,0)="Yes","1"," ")</f>
        <v>1</v>
      </c>
      <c r="H1874" s="20" t="str">
        <f>IF(VLOOKUP(C1874,'Current OBD'!$B$6:$AL$2097,26,0)="Yes","2"," ")</f>
        <v>2</v>
      </c>
      <c r="I1874" s="20" t="str">
        <f>IF(VLOOKUP(C1874,'Current OBD'!$B$6:$AL$2097,27,0)="Yes","3"," ")</f>
        <v>3</v>
      </c>
      <c r="J1874" s="20" t="str">
        <f>IF(VLOOKUP(C1874,'Current OBD'!$B$6:$AL$2097,28,0)="Yes","4"," ")</f>
        <v>4</v>
      </c>
      <c r="K1874" s="20" t="str">
        <f>IF(VLOOKUP(C1874,'Current OBD'!$B$6:$AL$2097,29,0)="Yes","5"," ")</f>
        <v>5</v>
      </c>
      <c r="L1874" s="20" t="str">
        <f>IF(VLOOKUP(C1874,'Current OBD'!$B$6:$AL$2097,30,0)="Yes","6"," ")</f>
        <v xml:space="preserve"> </v>
      </c>
      <c r="M1874" s="20" t="str">
        <f>IF(VLOOKUP(C1874,'Current OBD'!$B$6:$AL$2097,31,0)="Yes","7"," ")</f>
        <v xml:space="preserve"> </v>
      </c>
      <c r="N1874" s="20" t="str">
        <f>IF(VLOOKUP(C1874,'Current OBD'!$B$6:$AL$2097,32,0)="Yes","8"," ")</f>
        <v xml:space="preserve"> </v>
      </c>
      <c r="O1874" s="20" t="str">
        <f>IF(VLOOKUP(C1874,'Current OBD'!$B$6:$AL$2097,33,0)="Yes","9"," ")</f>
        <v xml:space="preserve"> </v>
      </c>
      <c r="P1874" s="20" t="str">
        <f>IF(VLOOKUP(C1874,'Current OBD'!$B$6:$AL$2097,34,0)="Yes","10"," ")</f>
        <v xml:space="preserve"> </v>
      </c>
      <c r="Q1874" s="20" t="str">
        <f>IF(VLOOKUP(C1874,'Current OBD'!$B$6:$AL$2097,35,0)="Yes","11"," ")</f>
        <v xml:space="preserve"> </v>
      </c>
      <c r="R1874" s="20" t="str">
        <f>IF(VLOOKUP(C1874,'Current OBD'!$B$6:$AL$2097,36,0)="Yes","12"," ")</f>
        <v xml:space="preserve"> </v>
      </c>
      <c r="S1874" s="44">
        <v>233</v>
      </c>
      <c r="T1874" s="44">
        <v>0</v>
      </c>
      <c r="U1874" s="44">
        <v>322</v>
      </c>
      <c r="V1874" s="12">
        <f t="shared" si="182"/>
        <v>0.72360248447204967</v>
      </c>
      <c r="W1874" s="12">
        <f t="shared" si="183"/>
        <v>0</v>
      </c>
      <c r="X1874" s="12">
        <f t="shared" si="179"/>
        <v>0.72360248447204967</v>
      </c>
    </row>
    <row r="1875" spans="1:24">
      <c r="A1875" s="17" t="str">
        <f>VLOOKUP(C1875,'Current OBD'!$B$6:$K$2098,4,0)</f>
        <v>Spokane</v>
      </c>
      <c r="B1875" s="17" t="str">
        <f>VLOOKUP(C1875,'Current OBD'!$B$6:$K$2098,3,0)</f>
        <v>32-081</v>
      </c>
      <c r="C1875" s="18">
        <v>664757</v>
      </c>
      <c r="D1875" s="8" t="s">
        <v>4506</v>
      </c>
      <c r="E1875" s="20" t="str">
        <f>IF(VLOOKUP(C1875,'Current OBD'!$B$6:$AL$2097,23,0)="Yes","PK"," ")</f>
        <v xml:space="preserve"> </v>
      </c>
      <c r="F1875" s="20" t="str">
        <f>IF(VLOOKUP(C1875,'Current OBD'!$B$6:$AL$2097,24,0)="Yes","K"," ")</f>
        <v>K</v>
      </c>
      <c r="G1875" s="20" t="str">
        <f>IF(VLOOKUP(C1875,'Current OBD'!$B$6:$AL$2097,25,0)="Yes","1"," ")</f>
        <v>1</v>
      </c>
      <c r="H1875" s="20" t="str">
        <f>IF(VLOOKUP(C1875,'Current OBD'!$B$6:$AL$2097,26,0)="Yes","2"," ")</f>
        <v>2</v>
      </c>
      <c r="I1875" s="20" t="str">
        <f>IF(VLOOKUP(C1875,'Current OBD'!$B$6:$AL$2097,27,0)="Yes","3"," ")</f>
        <v>3</v>
      </c>
      <c r="J1875" s="20" t="str">
        <f>IF(VLOOKUP(C1875,'Current OBD'!$B$6:$AL$2097,28,0)="Yes","4"," ")</f>
        <v>4</v>
      </c>
      <c r="K1875" s="20" t="str">
        <f>IF(VLOOKUP(C1875,'Current OBD'!$B$6:$AL$2097,29,0)="Yes","5"," ")</f>
        <v>5</v>
      </c>
      <c r="L1875" s="20" t="str">
        <f>IF(VLOOKUP(C1875,'Current OBD'!$B$6:$AL$2097,30,0)="Yes","6"," ")</f>
        <v>6</v>
      </c>
      <c r="M1875" s="20" t="str">
        <f>IF(VLOOKUP(C1875,'Current OBD'!$B$6:$AL$2097,31,0)="Yes","7"," ")</f>
        <v>7</v>
      </c>
      <c r="N1875" s="20" t="str">
        <f>IF(VLOOKUP(C1875,'Current OBD'!$B$6:$AL$2097,32,0)="Yes","8"," ")</f>
        <v>8</v>
      </c>
      <c r="O1875" s="20" t="str">
        <f>IF(VLOOKUP(C1875,'Current OBD'!$B$6:$AL$2097,33,0)="Yes","9"," ")</f>
        <v>9</v>
      </c>
      <c r="P1875" s="20" t="str">
        <f>IF(VLOOKUP(C1875,'Current OBD'!$B$6:$AL$2097,34,0)="Yes","10"," ")</f>
        <v>10</v>
      </c>
      <c r="Q1875" s="20" t="str">
        <f>IF(VLOOKUP(C1875,'Current OBD'!$B$6:$AL$2097,35,0)="Yes","11"," ")</f>
        <v>11</v>
      </c>
      <c r="R1875" s="20" t="str">
        <f>IF(VLOOKUP(C1875,'Current OBD'!$B$6:$AL$2097,36,0)="Yes","12"," ")</f>
        <v>12</v>
      </c>
      <c r="S1875" s="44">
        <v>96</v>
      </c>
      <c r="T1875" s="44">
        <v>0</v>
      </c>
      <c r="U1875" s="44">
        <v>338</v>
      </c>
      <c r="V1875" s="12">
        <f t="shared" si="182"/>
        <v>0.28402366863905326</v>
      </c>
      <c r="W1875" s="12">
        <f t="shared" si="183"/>
        <v>0</v>
      </c>
      <c r="X1875" s="12">
        <f t="shared" si="179"/>
        <v>0.28402366863905326</v>
      </c>
    </row>
    <row r="1876" spans="1:24">
      <c r="A1876" s="17" t="str">
        <f>VLOOKUP(C1876,'Current OBD'!$B$6:$K$2098,4,0)</f>
        <v>Spokane</v>
      </c>
      <c r="B1876" s="17" t="str">
        <f>VLOOKUP(C1876,'Current OBD'!$B$6:$K$2098,3,0)</f>
        <v>32-081</v>
      </c>
      <c r="C1876" s="18">
        <v>664307</v>
      </c>
      <c r="D1876" s="8" t="s">
        <v>4508</v>
      </c>
      <c r="E1876" s="20" t="str">
        <f>IF(VLOOKUP(C1876,'Current OBD'!$B$6:$AL$2097,23,0)="Yes","PK"," ")</f>
        <v xml:space="preserve"> </v>
      </c>
      <c r="F1876" s="20" t="str">
        <f>IF(VLOOKUP(C1876,'Current OBD'!$B$6:$AL$2097,24,0)="Yes","K"," ")</f>
        <v xml:space="preserve"> </v>
      </c>
      <c r="G1876" s="20" t="str">
        <f>IF(VLOOKUP(C1876,'Current OBD'!$B$6:$AL$2097,25,0)="Yes","1"," ")</f>
        <v xml:space="preserve"> </v>
      </c>
      <c r="H1876" s="20" t="str">
        <f>IF(VLOOKUP(C1876,'Current OBD'!$B$6:$AL$2097,26,0)="Yes","2"," ")</f>
        <v xml:space="preserve"> </v>
      </c>
      <c r="I1876" s="20" t="str">
        <f>IF(VLOOKUP(C1876,'Current OBD'!$B$6:$AL$2097,27,0)="Yes","3"," ")</f>
        <v xml:space="preserve"> </v>
      </c>
      <c r="J1876" s="20" t="str">
        <f>IF(VLOOKUP(C1876,'Current OBD'!$B$6:$AL$2097,28,0)="Yes","4"," ")</f>
        <v xml:space="preserve"> </v>
      </c>
      <c r="K1876" s="20" t="str">
        <f>IF(VLOOKUP(C1876,'Current OBD'!$B$6:$AL$2097,29,0)="Yes","5"," ")</f>
        <v xml:space="preserve"> </v>
      </c>
      <c r="L1876" s="20" t="str">
        <f>IF(VLOOKUP(C1876,'Current OBD'!$B$6:$AL$2097,30,0)="Yes","6"," ")</f>
        <v xml:space="preserve"> </v>
      </c>
      <c r="M1876" s="20" t="str">
        <f>IF(VLOOKUP(C1876,'Current OBD'!$B$6:$AL$2097,31,0)="Yes","7"," ")</f>
        <v>7</v>
      </c>
      <c r="N1876" s="20" t="str">
        <f>IF(VLOOKUP(C1876,'Current OBD'!$B$6:$AL$2097,32,0)="Yes","8"," ")</f>
        <v>8</v>
      </c>
      <c r="O1876" s="20" t="str">
        <f>IF(VLOOKUP(C1876,'Current OBD'!$B$6:$AL$2097,33,0)="Yes","9"," ")</f>
        <v xml:space="preserve"> </v>
      </c>
      <c r="P1876" s="20" t="str">
        <f>IF(VLOOKUP(C1876,'Current OBD'!$B$6:$AL$2097,34,0)="Yes","10"," ")</f>
        <v xml:space="preserve"> </v>
      </c>
      <c r="Q1876" s="20" t="str">
        <f>IF(VLOOKUP(C1876,'Current OBD'!$B$6:$AL$2097,35,0)="Yes","11"," ")</f>
        <v xml:space="preserve"> </v>
      </c>
      <c r="R1876" s="20" t="str">
        <f>IF(VLOOKUP(C1876,'Current OBD'!$B$6:$AL$2097,36,0)="Yes","12"," ")</f>
        <v xml:space="preserve"> </v>
      </c>
      <c r="S1876" s="44">
        <v>435</v>
      </c>
      <c r="T1876" s="44">
        <v>0</v>
      </c>
      <c r="U1876" s="44">
        <v>812</v>
      </c>
      <c r="V1876" s="12">
        <f t="shared" si="182"/>
        <v>0.5357142857142857</v>
      </c>
      <c r="W1876" s="12">
        <f t="shared" si="183"/>
        <v>0</v>
      </c>
      <c r="X1876" s="12">
        <f t="shared" si="179"/>
        <v>0.5357142857142857</v>
      </c>
    </row>
    <row r="1877" spans="1:24">
      <c r="A1877" s="17" t="str">
        <f>VLOOKUP(C1877,'Current OBD'!$B$6:$K$2098,4,0)</f>
        <v>Spokane</v>
      </c>
      <c r="B1877" s="17" t="str">
        <f>VLOOKUP(C1877,'Current OBD'!$B$6:$K$2098,3,0)</f>
        <v>32-081</v>
      </c>
      <c r="C1877" s="18">
        <v>663439</v>
      </c>
      <c r="D1877" s="8" t="s">
        <v>4510</v>
      </c>
      <c r="E1877" s="20" t="str">
        <f>IF(VLOOKUP(C1877,'Current OBD'!$B$6:$AL$2097,23,0)="Yes","PK"," ")</f>
        <v>PK</v>
      </c>
      <c r="F1877" s="20" t="str">
        <f>IF(VLOOKUP(C1877,'Current OBD'!$B$6:$AL$2097,24,0)="Yes","K"," ")</f>
        <v>K</v>
      </c>
      <c r="G1877" s="20" t="str">
        <f>IF(VLOOKUP(C1877,'Current OBD'!$B$6:$AL$2097,25,0)="Yes","1"," ")</f>
        <v>1</v>
      </c>
      <c r="H1877" s="20" t="str">
        <f>IF(VLOOKUP(C1877,'Current OBD'!$B$6:$AL$2097,26,0)="Yes","2"," ")</f>
        <v>2</v>
      </c>
      <c r="I1877" s="20" t="str">
        <f>IF(VLOOKUP(C1877,'Current OBD'!$B$6:$AL$2097,27,0)="Yes","3"," ")</f>
        <v>3</v>
      </c>
      <c r="J1877" s="20" t="str">
        <f>IF(VLOOKUP(C1877,'Current OBD'!$B$6:$AL$2097,28,0)="Yes","4"," ")</f>
        <v>4</v>
      </c>
      <c r="K1877" s="20" t="str">
        <f>IF(VLOOKUP(C1877,'Current OBD'!$B$6:$AL$2097,29,0)="Yes","5"," ")</f>
        <v>5</v>
      </c>
      <c r="L1877" s="20" t="str">
        <f>IF(VLOOKUP(C1877,'Current OBD'!$B$6:$AL$2097,30,0)="Yes","6"," ")</f>
        <v xml:space="preserve"> </v>
      </c>
      <c r="M1877" s="20" t="str">
        <f>IF(VLOOKUP(C1877,'Current OBD'!$B$6:$AL$2097,31,0)="Yes","7"," ")</f>
        <v xml:space="preserve"> </v>
      </c>
      <c r="N1877" s="20" t="str">
        <f>IF(VLOOKUP(C1877,'Current OBD'!$B$6:$AL$2097,32,0)="Yes","8"," ")</f>
        <v xml:space="preserve"> </v>
      </c>
      <c r="O1877" s="20" t="str">
        <f>IF(VLOOKUP(C1877,'Current OBD'!$B$6:$AL$2097,33,0)="Yes","9"," ")</f>
        <v xml:space="preserve"> </v>
      </c>
      <c r="P1877" s="20" t="str">
        <f>IF(VLOOKUP(C1877,'Current OBD'!$B$6:$AL$2097,34,0)="Yes","10"," ")</f>
        <v xml:space="preserve"> </v>
      </c>
      <c r="Q1877" s="20" t="str">
        <f>IF(VLOOKUP(C1877,'Current OBD'!$B$6:$AL$2097,35,0)="Yes","11"," ")</f>
        <v xml:space="preserve"> </v>
      </c>
      <c r="R1877" s="20" t="str">
        <f>IF(VLOOKUP(C1877,'Current OBD'!$B$6:$AL$2097,36,0)="Yes","12"," ")</f>
        <v xml:space="preserve"> </v>
      </c>
      <c r="S1877" s="44">
        <v>343</v>
      </c>
      <c r="T1877" s="44">
        <v>0</v>
      </c>
      <c r="U1877" s="44">
        <v>406</v>
      </c>
      <c r="V1877" s="12">
        <f t="shared" si="182"/>
        <v>0.84482758620689657</v>
      </c>
      <c r="W1877" s="12">
        <f t="shared" si="183"/>
        <v>0</v>
      </c>
      <c r="X1877" s="12">
        <f t="shared" si="179"/>
        <v>0.84482758620689657</v>
      </c>
    </row>
    <row r="1878" spans="1:24">
      <c r="A1878" s="17" t="str">
        <f>VLOOKUP(C1878,'Current OBD'!$B$6:$K$2098,4,0)</f>
        <v>Spokane</v>
      </c>
      <c r="B1878" s="17" t="str">
        <f>VLOOKUP(C1878,'Current OBD'!$B$6:$K$2098,3,0)</f>
        <v>32-081</v>
      </c>
      <c r="C1878" s="18">
        <v>663554</v>
      </c>
      <c r="D1878" s="8" t="s">
        <v>4512</v>
      </c>
      <c r="E1878" s="20" t="str">
        <f>IF(VLOOKUP(C1878,'Current OBD'!$B$6:$AL$2097,23,0)="Yes","PK"," ")</f>
        <v xml:space="preserve"> </v>
      </c>
      <c r="F1878" s="20" t="str">
        <f>IF(VLOOKUP(C1878,'Current OBD'!$B$6:$AL$2097,24,0)="Yes","K"," ")</f>
        <v xml:space="preserve"> </v>
      </c>
      <c r="G1878" s="20" t="str">
        <f>IF(VLOOKUP(C1878,'Current OBD'!$B$6:$AL$2097,25,0)="Yes","1"," ")</f>
        <v xml:space="preserve"> </v>
      </c>
      <c r="H1878" s="20" t="str">
        <f>IF(VLOOKUP(C1878,'Current OBD'!$B$6:$AL$2097,26,0)="Yes","2"," ")</f>
        <v xml:space="preserve"> </v>
      </c>
      <c r="I1878" s="20" t="str">
        <f>IF(VLOOKUP(C1878,'Current OBD'!$B$6:$AL$2097,27,0)="Yes","3"," ")</f>
        <v xml:space="preserve"> </v>
      </c>
      <c r="J1878" s="20" t="str">
        <f>IF(VLOOKUP(C1878,'Current OBD'!$B$6:$AL$2097,28,0)="Yes","4"," ")</f>
        <v xml:space="preserve"> </v>
      </c>
      <c r="K1878" s="20" t="str">
        <f>IF(VLOOKUP(C1878,'Current OBD'!$B$6:$AL$2097,29,0)="Yes","5"," ")</f>
        <v xml:space="preserve"> </v>
      </c>
      <c r="L1878" s="20" t="str">
        <f>IF(VLOOKUP(C1878,'Current OBD'!$B$6:$AL$2097,30,0)="Yes","6"," ")</f>
        <v xml:space="preserve"> </v>
      </c>
      <c r="M1878" s="20" t="str">
        <f>IF(VLOOKUP(C1878,'Current OBD'!$B$6:$AL$2097,31,0)="Yes","7"," ")</f>
        <v xml:space="preserve"> </v>
      </c>
      <c r="N1878" s="20" t="str">
        <f>IF(VLOOKUP(C1878,'Current OBD'!$B$6:$AL$2097,32,0)="Yes","8"," ")</f>
        <v xml:space="preserve"> </v>
      </c>
      <c r="O1878" s="20" t="str">
        <f>IF(VLOOKUP(C1878,'Current OBD'!$B$6:$AL$2097,33,0)="Yes","9"," ")</f>
        <v>9</v>
      </c>
      <c r="P1878" s="20" t="str">
        <f>IF(VLOOKUP(C1878,'Current OBD'!$B$6:$AL$2097,34,0)="Yes","10"," ")</f>
        <v>10</v>
      </c>
      <c r="Q1878" s="20" t="str">
        <f>IF(VLOOKUP(C1878,'Current OBD'!$B$6:$AL$2097,35,0)="Yes","11"," ")</f>
        <v>11</v>
      </c>
      <c r="R1878" s="20" t="str">
        <f>IF(VLOOKUP(C1878,'Current OBD'!$B$6:$AL$2097,36,0)="Yes","12"," ")</f>
        <v>12</v>
      </c>
      <c r="S1878" s="44">
        <v>799</v>
      </c>
      <c r="T1878" s="44">
        <v>0</v>
      </c>
      <c r="U1878" s="44">
        <v>1709</v>
      </c>
      <c r="V1878" s="12">
        <f t="shared" si="182"/>
        <v>0.46752486834406087</v>
      </c>
      <c r="W1878" s="12">
        <f t="shared" si="183"/>
        <v>0</v>
      </c>
      <c r="X1878" s="12">
        <f t="shared" si="179"/>
        <v>0.46752486834406087</v>
      </c>
    </row>
    <row r="1879" spans="1:24">
      <c r="A1879" s="17" t="str">
        <f>VLOOKUP(C1879,'Current OBD'!$B$6:$K$2098,4,0)</f>
        <v>Spokane</v>
      </c>
      <c r="B1879" s="17" t="str">
        <f>VLOOKUP(C1879,'Current OBD'!$B$6:$K$2098,3,0)</f>
        <v>32-081</v>
      </c>
      <c r="C1879" s="18">
        <v>664028</v>
      </c>
      <c r="D1879" s="8" t="s">
        <v>4514</v>
      </c>
      <c r="E1879" s="20" t="str">
        <f>IF(VLOOKUP(C1879,'Current OBD'!$B$6:$AL$2097,23,0)="Yes","PK"," ")</f>
        <v>PK</v>
      </c>
      <c r="F1879" s="20" t="str">
        <f>IF(VLOOKUP(C1879,'Current OBD'!$B$6:$AL$2097,24,0)="Yes","K"," ")</f>
        <v>K</v>
      </c>
      <c r="G1879" s="20" t="str">
        <f>IF(VLOOKUP(C1879,'Current OBD'!$B$6:$AL$2097,25,0)="Yes","1"," ")</f>
        <v>1</v>
      </c>
      <c r="H1879" s="20" t="str">
        <f>IF(VLOOKUP(C1879,'Current OBD'!$B$6:$AL$2097,26,0)="Yes","2"," ")</f>
        <v>2</v>
      </c>
      <c r="I1879" s="20" t="str">
        <f>IF(VLOOKUP(C1879,'Current OBD'!$B$6:$AL$2097,27,0)="Yes","3"," ")</f>
        <v>3</v>
      </c>
      <c r="J1879" s="20" t="str">
        <f>IF(VLOOKUP(C1879,'Current OBD'!$B$6:$AL$2097,28,0)="Yes","4"," ")</f>
        <v>4</v>
      </c>
      <c r="K1879" s="20" t="str">
        <f>IF(VLOOKUP(C1879,'Current OBD'!$B$6:$AL$2097,29,0)="Yes","5"," ")</f>
        <v>5</v>
      </c>
      <c r="L1879" s="20" t="str">
        <f>IF(VLOOKUP(C1879,'Current OBD'!$B$6:$AL$2097,30,0)="Yes","6"," ")</f>
        <v xml:space="preserve"> </v>
      </c>
      <c r="M1879" s="20" t="str">
        <f>IF(VLOOKUP(C1879,'Current OBD'!$B$6:$AL$2097,31,0)="Yes","7"," ")</f>
        <v xml:space="preserve"> </v>
      </c>
      <c r="N1879" s="20" t="str">
        <f>IF(VLOOKUP(C1879,'Current OBD'!$B$6:$AL$2097,32,0)="Yes","8"," ")</f>
        <v xml:space="preserve"> </v>
      </c>
      <c r="O1879" s="20" t="str">
        <f>IF(VLOOKUP(C1879,'Current OBD'!$B$6:$AL$2097,33,0)="Yes","9"," ")</f>
        <v xml:space="preserve"> </v>
      </c>
      <c r="P1879" s="20" t="str">
        <f>IF(VLOOKUP(C1879,'Current OBD'!$B$6:$AL$2097,34,0)="Yes","10"," ")</f>
        <v xml:space="preserve"> </v>
      </c>
      <c r="Q1879" s="20" t="str">
        <f>IF(VLOOKUP(C1879,'Current OBD'!$B$6:$AL$2097,35,0)="Yes","11"," ")</f>
        <v xml:space="preserve"> </v>
      </c>
      <c r="R1879" s="20" t="str">
        <f>IF(VLOOKUP(C1879,'Current OBD'!$B$6:$AL$2097,36,0)="Yes","12"," ")</f>
        <v xml:space="preserve"> </v>
      </c>
      <c r="S1879" s="44">
        <v>227</v>
      </c>
      <c r="T1879" s="44">
        <v>0</v>
      </c>
      <c r="U1879" s="44">
        <v>383</v>
      </c>
      <c r="V1879" s="12">
        <f t="shared" si="182"/>
        <v>0.59268929503916445</v>
      </c>
      <c r="W1879" s="12">
        <f t="shared" si="183"/>
        <v>0</v>
      </c>
      <c r="X1879" s="12">
        <f t="shared" si="179"/>
        <v>0.59268929503916445</v>
      </c>
    </row>
    <row r="1880" spans="1:24">
      <c r="A1880" s="17" t="str">
        <f>VLOOKUP(C1880,'Current OBD'!$B$6:$K$2098,4,0)</f>
        <v>Spokane</v>
      </c>
      <c r="B1880" s="17" t="str">
        <f>VLOOKUP(C1880,'Current OBD'!$B$6:$K$2098,3,0)</f>
        <v>32-081</v>
      </c>
      <c r="C1880" s="18">
        <v>687197</v>
      </c>
      <c r="D1880" s="8" t="s">
        <v>4516</v>
      </c>
      <c r="E1880" s="20" t="str">
        <f>IF(VLOOKUP(C1880,'Current OBD'!$B$6:$AL$2097,23,0)="Yes","PK"," ")</f>
        <v xml:space="preserve"> </v>
      </c>
      <c r="F1880" s="20" t="str">
        <f>IF(VLOOKUP(C1880,'Current OBD'!$B$6:$AL$2097,24,0)="Yes","K"," ")</f>
        <v xml:space="preserve"> </v>
      </c>
      <c r="G1880" s="20" t="str">
        <f>IF(VLOOKUP(C1880,'Current OBD'!$B$6:$AL$2097,25,0)="Yes","1"," ")</f>
        <v xml:space="preserve"> </v>
      </c>
      <c r="H1880" s="20" t="str">
        <f>IF(VLOOKUP(C1880,'Current OBD'!$B$6:$AL$2097,26,0)="Yes","2"," ")</f>
        <v xml:space="preserve"> </v>
      </c>
      <c r="I1880" s="20" t="str">
        <f>IF(VLOOKUP(C1880,'Current OBD'!$B$6:$AL$2097,27,0)="Yes","3"," ")</f>
        <v xml:space="preserve"> </v>
      </c>
      <c r="J1880" s="20" t="str">
        <f>IF(VLOOKUP(C1880,'Current OBD'!$B$6:$AL$2097,28,0)="Yes","4"," ")</f>
        <v xml:space="preserve"> </v>
      </c>
      <c r="K1880" s="20" t="str">
        <f>IF(VLOOKUP(C1880,'Current OBD'!$B$6:$AL$2097,29,0)="Yes","5"," ")</f>
        <v xml:space="preserve"> </v>
      </c>
      <c r="L1880" s="20" t="str">
        <f>IF(VLOOKUP(C1880,'Current OBD'!$B$6:$AL$2097,30,0)="Yes","6"," ")</f>
        <v>6</v>
      </c>
      <c r="M1880" s="20" t="str">
        <f>IF(VLOOKUP(C1880,'Current OBD'!$B$6:$AL$2097,31,0)="Yes","7"," ")</f>
        <v>7</v>
      </c>
      <c r="N1880" s="20" t="str">
        <f>IF(VLOOKUP(C1880,'Current OBD'!$B$6:$AL$2097,32,0)="Yes","8"," ")</f>
        <v>8</v>
      </c>
      <c r="O1880" s="20" t="str">
        <f>IF(VLOOKUP(C1880,'Current OBD'!$B$6:$AL$2097,33,0)="Yes","9"," ")</f>
        <v xml:space="preserve"> </v>
      </c>
      <c r="P1880" s="20" t="str">
        <f>IF(VLOOKUP(C1880,'Current OBD'!$B$6:$AL$2097,34,0)="Yes","10"," ")</f>
        <v xml:space="preserve"> </v>
      </c>
      <c r="Q1880" s="20" t="str">
        <f>IF(VLOOKUP(C1880,'Current OBD'!$B$6:$AL$2097,35,0)="Yes","11"," ")</f>
        <v xml:space="preserve"> </v>
      </c>
      <c r="R1880" s="20" t="str">
        <f>IF(VLOOKUP(C1880,'Current OBD'!$B$6:$AL$2097,36,0)="Yes","12"," ")</f>
        <v xml:space="preserve"> </v>
      </c>
      <c r="S1880" s="44">
        <v>382</v>
      </c>
      <c r="T1880" s="44">
        <v>0</v>
      </c>
      <c r="U1880" s="44">
        <v>587</v>
      </c>
      <c r="V1880" s="12">
        <f t="shared" si="182"/>
        <v>0.65076660988074952</v>
      </c>
      <c r="W1880" s="12">
        <f t="shared" si="183"/>
        <v>0</v>
      </c>
      <c r="X1880" s="12">
        <f t="shared" si="179"/>
        <v>0.65076660988074952</v>
      </c>
    </row>
    <row r="1881" spans="1:24">
      <c r="A1881" s="17" t="str">
        <f>VLOOKUP(C1881,'Current OBD'!$B$6:$K$2098,4,0)</f>
        <v>Spokane</v>
      </c>
      <c r="B1881" s="17" t="str">
        <f>VLOOKUP(C1881,'Current OBD'!$B$6:$K$2098,3,0)</f>
        <v>32-081</v>
      </c>
      <c r="C1881" s="18">
        <v>664754</v>
      </c>
      <c r="D1881" s="8" t="s">
        <v>4518</v>
      </c>
      <c r="E1881" s="20" t="str">
        <f>IF(VLOOKUP(C1881,'Current OBD'!$B$6:$AL$2097,23,0)="Yes","PK"," ")</f>
        <v>PK</v>
      </c>
      <c r="F1881" s="20" t="str">
        <f>IF(VLOOKUP(C1881,'Current OBD'!$B$6:$AL$2097,24,0)="Yes","K"," ")</f>
        <v>K</v>
      </c>
      <c r="G1881" s="20" t="str">
        <f>IF(VLOOKUP(C1881,'Current OBD'!$B$6:$AL$2097,25,0)="Yes","1"," ")</f>
        <v>1</v>
      </c>
      <c r="H1881" s="20" t="str">
        <f>IF(VLOOKUP(C1881,'Current OBD'!$B$6:$AL$2097,26,0)="Yes","2"," ")</f>
        <v>2</v>
      </c>
      <c r="I1881" s="20" t="str">
        <f>IF(VLOOKUP(C1881,'Current OBD'!$B$6:$AL$2097,27,0)="Yes","3"," ")</f>
        <v>3</v>
      </c>
      <c r="J1881" s="20" t="str">
        <f>IF(VLOOKUP(C1881,'Current OBD'!$B$6:$AL$2097,28,0)="Yes","4"," ")</f>
        <v>4</v>
      </c>
      <c r="K1881" s="20" t="str">
        <f>IF(VLOOKUP(C1881,'Current OBD'!$B$6:$AL$2097,29,0)="Yes","5"," ")</f>
        <v>5</v>
      </c>
      <c r="L1881" s="20" t="str">
        <f>IF(VLOOKUP(C1881,'Current OBD'!$B$6:$AL$2097,30,0)="Yes","6"," ")</f>
        <v>6</v>
      </c>
      <c r="M1881" s="20" t="str">
        <f>IF(VLOOKUP(C1881,'Current OBD'!$B$6:$AL$2097,31,0)="Yes","7"," ")</f>
        <v xml:space="preserve"> </v>
      </c>
      <c r="N1881" s="20" t="str">
        <f>IF(VLOOKUP(C1881,'Current OBD'!$B$6:$AL$2097,32,0)="Yes","8"," ")</f>
        <v xml:space="preserve"> </v>
      </c>
      <c r="O1881" s="20" t="str">
        <f>IF(VLOOKUP(C1881,'Current OBD'!$B$6:$AL$2097,33,0)="Yes","9"," ")</f>
        <v xml:space="preserve"> </v>
      </c>
      <c r="P1881" s="20" t="str">
        <f>IF(VLOOKUP(C1881,'Current OBD'!$B$6:$AL$2097,34,0)="Yes","10"," ")</f>
        <v xml:space="preserve"> </v>
      </c>
      <c r="Q1881" s="20" t="str">
        <f>IF(VLOOKUP(C1881,'Current OBD'!$B$6:$AL$2097,35,0)="Yes","11"," ")</f>
        <v xml:space="preserve"> </v>
      </c>
      <c r="R1881" s="20" t="str">
        <f>IF(VLOOKUP(C1881,'Current OBD'!$B$6:$AL$2097,36,0)="Yes","12"," ")</f>
        <v xml:space="preserve"> </v>
      </c>
      <c r="S1881" s="44">
        <v>385</v>
      </c>
      <c r="T1881" s="44">
        <v>0</v>
      </c>
      <c r="U1881" s="44">
        <v>385</v>
      </c>
      <c r="V1881" s="12">
        <f t="shared" si="182"/>
        <v>1</v>
      </c>
      <c r="W1881" s="12">
        <f t="shared" si="183"/>
        <v>0</v>
      </c>
      <c r="X1881" s="12">
        <f t="shared" si="179"/>
        <v>1</v>
      </c>
    </row>
    <row r="1882" spans="1:24">
      <c r="A1882" s="17" t="str">
        <f>VLOOKUP(C1882,'Current OBD'!$B$6:$K$2098,4,0)</f>
        <v>Spokane</v>
      </c>
      <c r="B1882" s="17" t="str">
        <f>VLOOKUP(C1882,'Current OBD'!$B$6:$K$2098,3,0)</f>
        <v>32-081</v>
      </c>
      <c r="C1882" s="18">
        <v>661037</v>
      </c>
      <c r="D1882" s="8" t="s">
        <v>2359</v>
      </c>
      <c r="E1882" s="20" t="str">
        <f>IF(VLOOKUP(C1882,'Current OBD'!$B$6:$AL$2097,23,0)="Yes","PK"," ")</f>
        <v>PK</v>
      </c>
      <c r="F1882" s="20" t="str">
        <f>IF(VLOOKUP(C1882,'Current OBD'!$B$6:$AL$2097,24,0)="Yes","K"," ")</f>
        <v>K</v>
      </c>
      <c r="G1882" s="20" t="str">
        <f>IF(VLOOKUP(C1882,'Current OBD'!$B$6:$AL$2097,25,0)="Yes","1"," ")</f>
        <v>1</v>
      </c>
      <c r="H1882" s="20" t="str">
        <f>IF(VLOOKUP(C1882,'Current OBD'!$B$6:$AL$2097,26,0)="Yes","2"," ")</f>
        <v>2</v>
      </c>
      <c r="I1882" s="20" t="str">
        <f>IF(VLOOKUP(C1882,'Current OBD'!$B$6:$AL$2097,27,0)="Yes","3"," ")</f>
        <v>3</v>
      </c>
      <c r="J1882" s="20" t="str">
        <f>IF(VLOOKUP(C1882,'Current OBD'!$B$6:$AL$2097,28,0)="Yes","4"," ")</f>
        <v>4</v>
      </c>
      <c r="K1882" s="20" t="str">
        <f>IF(VLOOKUP(C1882,'Current OBD'!$B$6:$AL$2097,29,0)="Yes","5"," ")</f>
        <v>5</v>
      </c>
      <c r="L1882" s="20" t="str">
        <f>IF(VLOOKUP(C1882,'Current OBD'!$B$6:$AL$2097,30,0)="Yes","6"," ")</f>
        <v>6</v>
      </c>
      <c r="M1882" s="20" t="str">
        <f>IF(VLOOKUP(C1882,'Current OBD'!$B$6:$AL$2097,31,0)="Yes","7"," ")</f>
        <v xml:space="preserve"> </v>
      </c>
      <c r="N1882" s="20" t="str">
        <f>IF(VLOOKUP(C1882,'Current OBD'!$B$6:$AL$2097,32,0)="Yes","8"," ")</f>
        <v xml:space="preserve"> </v>
      </c>
      <c r="O1882" s="20" t="str">
        <f>IF(VLOOKUP(C1882,'Current OBD'!$B$6:$AL$2097,33,0)="Yes","9"," ")</f>
        <v xml:space="preserve"> </v>
      </c>
      <c r="P1882" s="20" t="str">
        <f>IF(VLOOKUP(C1882,'Current OBD'!$B$6:$AL$2097,34,0)="Yes","10"," ")</f>
        <v xml:space="preserve"> </v>
      </c>
      <c r="Q1882" s="20" t="str">
        <f>IF(VLOOKUP(C1882,'Current OBD'!$B$6:$AL$2097,35,0)="Yes","11"," ")</f>
        <v xml:space="preserve"> </v>
      </c>
      <c r="R1882" s="20" t="str">
        <f>IF(VLOOKUP(C1882,'Current OBD'!$B$6:$AL$2097,36,0)="Yes","12"," ")</f>
        <v xml:space="preserve"> </v>
      </c>
      <c r="S1882" s="44">
        <v>261</v>
      </c>
      <c r="T1882" s="44">
        <v>0</v>
      </c>
      <c r="U1882" s="44">
        <v>421</v>
      </c>
      <c r="V1882" s="12">
        <f t="shared" si="182"/>
        <v>0.61995249406175768</v>
      </c>
      <c r="W1882" s="12">
        <f t="shared" si="183"/>
        <v>0</v>
      </c>
      <c r="X1882" s="12">
        <f t="shared" si="179"/>
        <v>0.61995249406175768</v>
      </c>
    </row>
    <row r="1883" spans="1:24">
      <c r="A1883" s="17" t="str">
        <f>VLOOKUP(C1883,'Current OBD'!$B$6:$K$2098,4,0)</f>
        <v>Spokane</v>
      </c>
      <c r="B1883" s="17" t="str">
        <f>VLOOKUP(C1883,'Current OBD'!$B$6:$K$2098,3,0)</f>
        <v>32-081</v>
      </c>
      <c r="C1883" s="18">
        <v>664759</v>
      </c>
      <c r="D1883" s="8" t="s">
        <v>1405</v>
      </c>
      <c r="E1883" s="20" t="str">
        <f>IF(VLOOKUP(C1883,'Current OBD'!$B$6:$AL$2097,23,0)="Yes","PK"," ")</f>
        <v>PK</v>
      </c>
      <c r="F1883" s="20" t="str">
        <f>IF(VLOOKUP(C1883,'Current OBD'!$B$6:$AL$2097,24,0)="Yes","K"," ")</f>
        <v>K</v>
      </c>
      <c r="G1883" s="20" t="str">
        <f>IF(VLOOKUP(C1883,'Current OBD'!$B$6:$AL$2097,25,0)="Yes","1"," ")</f>
        <v>1</v>
      </c>
      <c r="H1883" s="20" t="str">
        <f>IF(VLOOKUP(C1883,'Current OBD'!$B$6:$AL$2097,26,0)="Yes","2"," ")</f>
        <v>2</v>
      </c>
      <c r="I1883" s="20" t="str">
        <f>IF(VLOOKUP(C1883,'Current OBD'!$B$6:$AL$2097,27,0)="Yes","3"," ")</f>
        <v>3</v>
      </c>
      <c r="J1883" s="20" t="str">
        <f>IF(VLOOKUP(C1883,'Current OBD'!$B$6:$AL$2097,28,0)="Yes","4"," ")</f>
        <v>4</v>
      </c>
      <c r="K1883" s="20" t="str">
        <f>IF(VLOOKUP(C1883,'Current OBD'!$B$6:$AL$2097,29,0)="Yes","5"," ")</f>
        <v>5</v>
      </c>
      <c r="L1883" s="20" t="str">
        <f>IF(VLOOKUP(C1883,'Current OBD'!$B$6:$AL$2097,30,0)="Yes","6"," ")</f>
        <v xml:space="preserve"> </v>
      </c>
      <c r="M1883" s="20" t="str">
        <f>IF(VLOOKUP(C1883,'Current OBD'!$B$6:$AL$2097,31,0)="Yes","7"," ")</f>
        <v xml:space="preserve"> </v>
      </c>
      <c r="N1883" s="20" t="str">
        <f>IF(VLOOKUP(C1883,'Current OBD'!$B$6:$AL$2097,32,0)="Yes","8"," ")</f>
        <v xml:space="preserve"> </v>
      </c>
      <c r="O1883" s="20" t="str">
        <f>IF(VLOOKUP(C1883,'Current OBD'!$B$6:$AL$2097,33,0)="Yes","9"," ")</f>
        <v xml:space="preserve"> </v>
      </c>
      <c r="P1883" s="20" t="str">
        <f>IF(VLOOKUP(C1883,'Current OBD'!$B$6:$AL$2097,34,0)="Yes","10"," ")</f>
        <v xml:space="preserve"> </v>
      </c>
      <c r="Q1883" s="20" t="str">
        <f>IF(VLOOKUP(C1883,'Current OBD'!$B$6:$AL$2097,35,0)="Yes","11"," ")</f>
        <v xml:space="preserve"> </v>
      </c>
      <c r="R1883" s="20" t="str">
        <f>IF(VLOOKUP(C1883,'Current OBD'!$B$6:$AL$2097,36,0)="Yes","12"," ")</f>
        <v xml:space="preserve"> </v>
      </c>
      <c r="S1883" s="44">
        <v>369</v>
      </c>
      <c r="T1883" s="44">
        <v>0</v>
      </c>
      <c r="U1883" s="44">
        <v>371</v>
      </c>
      <c r="V1883" s="12">
        <f t="shared" si="182"/>
        <v>0.99460916442048519</v>
      </c>
      <c r="W1883" s="12">
        <f t="shared" si="183"/>
        <v>0</v>
      </c>
      <c r="X1883" s="12">
        <f t="shared" si="179"/>
        <v>0.99460916442048519</v>
      </c>
    </row>
    <row r="1884" spans="1:24">
      <c r="A1884" s="17" t="str">
        <f>VLOOKUP(C1884,'Current OBD'!$B$6:$K$2098,4,0)</f>
        <v>Spokane</v>
      </c>
      <c r="B1884" s="17" t="str">
        <f>VLOOKUP(C1884,'Current OBD'!$B$6:$K$2098,3,0)</f>
        <v>32-081</v>
      </c>
      <c r="C1884" s="18">
        <v>661070</v>
      </c>
      <c r="D1884" s="8" t="s">
        <v>4522</v>
      </c>
      <c r="E1884" s="20" t="str">
        <f>IF(VLOOKUP(C1884,'Current OBD'!$B$6:$AL$2097,23,0)="Yes","PK"," ")</f>
        <v xml:space="preserve"> </v>
      </c>
      <c r="F1884" s="20" t="str">
        <f>IF(VLOOKUP(C1884,'Current OBD'!$B$6:$AL$2097,24,0)="Yes","K"," ")</f>
        <v xml:space="preserve"> </v>
      </c>
      <c r="G1884" s="20" t="str">
        <f>IF(VLOOKUP(C1884,'Current OBD'!$B$6:$AL$2097,25,0)="Yes","1"," ")</f>
        <v xml:space="preserve"> </v>
      </c>
      <c r="H1884" s="20" t="str">
        <f>IF(VLOOKUP(C1884,'Current OBD'!$B$6:$AL$2097,26,0)="Yes","2"," ")</f>
        <v xml:space="preserve"> </v>
      </c>
      <c r="I1884" s="20" t="str">
        <f>IF(VLOOKUP(C1884,'Current OBD'!$B$6:$AL$2097,27,0)="Yes","3"," ")</f>
        <v xml:space="preserve"> </v>
      </c>
      <c r="J1884" s="20" t="str">
        <f>IF(VLOOKUP(C1884,'Current OBD'!$B$6:$AL$2097,28,0)="Yes","4"," ")</f>
        <v xml:space="preserve"> </v>
      </c>
      <c r="K1884" s="20" t="str">
        <f>IF(VLOOKUP(C1884,'Current OBD'!$B$6:$AL$2097,29,0)="Yes","5"," ")</f>
        <v xml:space="preserve"> </v>
      </c>
      <c r="L1884" s="20" t="str">
        <f>IF(VLOOKUP(C1884,'Current OBD'!$B$6:$AL$2097,30,0)="Yes","6"," ")</f>
        <v>6</v>
      </c>
      <c r="M1884" s="20" t="str">
        <f>IF(VLOOKUP(C1884,'Current OBD'!$B$6:$AL$2097,31,0)="Yes","7"," ")</f>
        <v>7</v>
      </c>
      <c r="N1884" s="20" t="str">
        <f>IF(VLOOKUP(C1884,'Current OBD'!$B$6:$AL$2097,32,0)="Yes","8"," ")</f>
        <v>8</v>
      </c>
      <c r="O1884" s="20" t="str">
        <f>IF(VLOOKUP(C1884,'Current OBD'!$B$6:$AL$2097,33,0)="Yes","9"," ")</f>
        <v xml:space="preserve"> </v>
      </c>
      <c r="P1884" s="20" t="str">
        <f>IF(VLOOKUP(C1884,'Current OBD'!$B$6:$AL$2097,34,0)="Yes","10"," ")</f>
        <v xml:space="preserve"> </v>
      </c>
      <c r="Q1884" s="20" t="str">
        <f>IF(VLOOKUP(C1884,'Current OBD'!$B$6:$AL$2097,35,0)="Yes","11"," ")</f>
        <v xml:space="preserve"> </v>
      </c>
      <c r="R1884" s="20" t="str">
        <f>IF(VLOOKUP(C1884,'Current OBD'!$B$6:$AL$2097,36,0)="Yes","12"," ")</f>
        <v xml:space="preserve"> </v>
      </c>
      <c r="S1884" s="44">
        <v>415</v>
      </c>
      <c r="T1884" s="44">
        <v>0</v>
      </c>
      <c r="U1884" s="44">
        <v>415</v>
      </c>
      <c r="V1884" s="12">
        <f t="shared" si="182"/>
        <v>1</v>
      </c>
      <c r="W1884" s="12">
        <f t="shared" si="183"/>
        <v>0</v>
      </c>
      <c r="X1884" s="12">
        <f t="shared" si="179"/>
        <v>1</v>
      </c>
    </row>
    <row r="1885" spans="1:24">
      <c r="A1885" s="17" t="str">
        <f>VLOOKUP(C1885,'Current OBD'!$B$6:$K$2098,4,0)</f>
        <v>Spokane</v>
      </c>
      <c r="B1885" s="17" t="str">
        <f>VLOOKUP(C1885,'Current OBD'!$B$6:$K$2098,3,0)</f>
        <v>32-081</v>
      </c>
      <c r="C1885" s="18">
        <v>661064</v>
      </c>
      <c r="D1885" s="8" t="s">
        <v>4524</v>
      </c>
      <c r="E1885" s="20" t="str">
        <f>IF(VLOOKUP(C1885,'Current OBD'!$B$6:$AL$2097,23,0)="Yes","PK"," ")</f>
        <v xml:space="preserve"> </v>
      </c>
      <c r="F1885" s="20" t="str">
        <f>IF(VLOOKUP(C1885,'Current OBD'!$B$6:$AL$2097,24,0)="Yes","K"," ")</f>
        <v xml:space="preserve"> </v>
      </c>
      <c r="G1885" s="20" t="str">
        <f>IF(VLOOKUP(C1885,'Current OBD'!$B$6:$AL$2097,25,0)="Yes","1"," ")</f>
        <v xml:space="preserve"> </v>
      </c>
      <c r="H1885" s="20" t="str">
        <f>IF(VLOOKUP(C1885,'Current OBD'!$B$6:$AL$2097,26,0)="Yes","2"," ")</f>
        <v xml:space="preserve"> </v>
      </c>
      <c r="I1885" s="20" t="str">
        <f>IF(VLOOKUP(C1885,'Current OBD'!$B$6:$AL$2097,27,0)="Yes","3"," ")</f>
        <v xml:space="preserve"> </v>
      </c>
      <c r="J1885" s="20" t="str">
        <f>IF(VLOOKUP(C1885,'Current OBD'!$B$6:$AL$2097,28,0)="Yes","4"," ")</f>
        <v xml:space="preserve"> </v>
      </c>
      <c r="K1885" s="20" t="str">
        <f>IF(VLOOKUP(C1885,'Current OBD'!$B$6:$AL$2097,29,0)="Yes","5"," ")</f>
        <v xml:space="preserve"> </v>
      </c>
      <c r="L1885" s="20" t="str">
        <f>IF(VLOOKUP(C1885,'Current OBD'!$B$6:$AL$2097,30,0)="Yes","6"," ")</f>
        <v>6</v>
      </c>
      <c r="M1885" s="20" t="str">
        <f>IF(VLOOKUP(C1885,'Current OBD'!$B$6:$AL$2097,31,0)="Yes","7"," ")</f>
        <v>7</v>
      </c>
      <c r="N1885" s="20" t="str">
        <f>IF(VLOOKUP(C1885,'Current OBD'!$B$6:$AL$2097,32,0)="Yes","8"," ")</f>
        <v>8</v>
      </c>
      <c r="O1885" s="20" t="str">
        <f>IF(VLOOKUP(C1885,'Current OBD'!$B$6:$AL$2097,33,0)="Yes","9"," ")</f>
        <v xml:space="preserve"> </v>
      </c>
      <c r="P1885" s="20" t="str">
        <f>IF(VLOOKUP(C1885,'Current OBD'!$B$6:$AL$2097,34,0)="Yes","10"," ")</f>
        <v xml:space="preserve"> </v>
      </c>
      <c r="Q1885" s="20" t="str">
        <f>IF(VLOOKUP(C1885,'Current OBD'!$B$6:$AL$2097,35,0)="Yes","11"," ")</f>
        <v xml:space="preserve"> </v>
      </c>
      <c r="R1885" s="20" t="str">
        <f>IF(VLOOKUP(C1885,'Current OBD'!$B$6:$AL$2097,36,0)="Yes","12"," ")</f>
        <v xml:space="preserve"> </v>
      </c>
      <c r="S1885" s="44">
        <v>474</v>
      </c>
      <c r="T1885" s="44">
        <v>0</v>
      </c>
      <c r="U1885" s="44">
        <v>507</v>
      </c>
      <c r="V1885" s="12">
        <f t="shared" si="182"/>
        <v>0.9349112426035503</v>
      </c>
      <c r="W1885" s="12">
        <f t="shared" si="183"/>
        <v>0</v>
      </c>
      <c r="X1885" s="12">
        <f t="shared" si="179"/>
        <v>0.9349112426035503</v>
      </c>
    </row>
    <row r="1886" spans="1:24">
      <c r="A1886" s="17" t="str">
        <f>VLOOKUP(C1886,'Current OBD'!$B$6:$K$2098,4,0)</f>
        <v>Spokane</v>
      </c>
      <c r="B1886" s="17" t="str">
        <f>VLOOKUP(C1886,'Current OBD'!$B$6:$K$2098,3,0)</f>
        <v>32-081</v>
      </c>
      <c r="C1886" s="18">
        <v>661039</v>
      </c>
      <c r="D1886" s="8" t="s">
        <v>1191</v>
      </c>
      <c r="E1886" s="20" t="str">
        <f>IF(VLOOKUP(C1886,'Current OBD'!$B$6:$AL$2097,23,0)="Yes","PK"," ")</f>
        <v>PK</v>
      </c>
      <c r="F1886" s="20" t="str">
        <f>IF(VLOOKUP(C1886,'Current OBD'!$B$6:$AL$2097,24,0)="Yes","K"," ")</f>
        <v>K</v>
      </c>
      <c r="G1886" s="20" t="str">
        <f>IF(VLOOKUP(C1886,'Current OBD'!$B$6:$AL$2097,25,0)="Yes","1"," ")</f>
        <v>1</v>
      </c>
      <c r="H1886" s="20" t="str">
        <f>IF(VLOOKUP(C1886,'Current OBD'!$B$6:$AL$2097,26,0)="Yes","2"," ")</f>
        <v>2</v>
      </c>
      <c r="I1886" s="20" t="str">
        <f>IF(VLOOKUP(C1886,'Current OBD'!$B$6:$AL$2097,27,0)="Yes","3"," ")</f>
        <v>3</v>
      </c>
      <c r="J1886" s="20" t="str">
        <f>IF(VLOOKUP(C1886,'Current OBD'!$B$6:$AL$2097,28,0)="Yes","4"," ")</f>
        <v>4</v>
      </c>
      <c r="K1886" s="20" t="str">
        <f>IF(VLOOKUP(C1886,'Current OBD'!$B$6:$AL$2097,29,0)="Yes","5"," ")</f>
        <v>5</v>
      </c>
      <c r="L1886" s="20" t="str">
        <f>IF(VLOOKUP(C1886,'Current OBD'!$B$6:$AL$2097,30,0)="Yes","6"," ")</f>
        <v xml:space="preserve"> </v>
      </c>
      <c r="M1886" s="20" t="str">
        <f>IF(VLOOKUP(C1886,'Current OBD'!$B$6:$AL$2097,31,0)="Yes","7"," ")</f>
        <v xml:space="preserve"> </v>
      </c>
      <c r="N1886" s="20" t="str">
        <f>IF(VLOOKUP(C1886,'Current OBD'!$B$6:$AL$2097,32,0)="Yes","8"," ")</f>
        <v xml:space="preserve"> </v>
      </c>
      <c r="O1886" s="20" t="str">
        <f>IF(VLOOKUP(C1886,'Current OBD'!$B$6:$AL$2097,33,0)="Yes","9"," ")</f>
        <v xml:space="preserve"> </v>
      </c>
      <c r="P1886" s="20" t="str">
        <f>IF(VLOOKUP(C1886,'Current OBD'!$B$6:$AL$2097,34,0)="Yes","10"," ")</f>
        <v xml:space="preserve"> </v>
      </c>
      <c r="Q1886" s="20" t="str">
        <f>IF(VLOOKUP(C1886,'Current OBD'!$B$6:$AL$2097,35,0)="Yes","11"," ")</f>
        <v xml:space="preserve"> </v>
      </c>
      <c r="R1886" s="20" t="str">
        <f>IF(VLOOKUP(C1886,'Current OBD'!$B$6:$AL$2097,36,0)="Yes","12"," ")</f>
        <v xml:space="preserve"> </v>
      </c>
      <c r="S1886" s="44">
        <v>322</v>
      </c>
      <c r="T1886" s="44">
        <v>0</v>
      </c>
      <c r="U1886" s="44">
        <v>322</v>
      </c>
      <c r="V1886" s="12">
        <f t="shared" si="182"/>
        <v>1</v>
      </c>
      <c r="W1886" s="12">
        <f t="shared" si="183"/>
        <v>0</v>
      </c>
      <c r="X1886" s="12">
        <f t="shared" si="179"/>
        <v>1</v>
      </c>
    </row>
    <row r="1887" spans="1:24">
      <c r="A1887" s="17" t="str">
        <f>VLOOKUP(C1887,'Current OBD'!$B$6:$K$2098,4,0)</f>
        <v>Spokane</v>
      </c>
      <c r="B1887" s="17" t="str">
        <f>VLOOKUP(C1887,'Current OBD'!$B$6:$K$2098,3,0)</f>
        <v>32-081</v>
      </c>
      <c r="C1887" s="18">
        <v>661040</v>
      </c>
      <c r="D1887" s="8" t="s">
        <v>4527</v>
      </c>
      <c r="E1887" s="20" t="str">
        <f>IF(VLOOKUP(C1887,'Current OBD'!$B$6:$AL$2097,23,0)="Yes","PK"," ")</f>
        <v>PK</v>
      </c>
      <c r="F1887" s="20" t="str">
        <f>IF(VLOOKUP(C1887,'Current OBD'!$B$6:$AL$2097,24,0)="Yes","K"," ")</f>
        <v>K</v>
      </c>
      <c r="G1887" s="20" t="str">
        <f>IF(VLOOKUP(C1887,'Current OBD'!$B$6:$AL$2097,25,0)="Yes","1"," ")</f>
        <v>1</v>
      </c>
      <c r="H1887" s="20" t="str">
        <f>IF(VLOOKUP(C1887,'Current OBD'!$B$6:$AL$2097,26,0)="Yes","2"," ")</f>
        <v>2</v>
      </c>
      <c r="I1887" s="20" t="str">
        <f>IF(VLOOKUP(C1887,'Current OBD'!$B$6:$AL$2097,27,0)="Yes","3"," ")</f>
        <v>3</v>
      </c>
      <c r="J1887" s="20" t="str">
        <f>IF(VLOOKUP(C1887,'Current OBD'!$B$6:$AL$2097,28,0)="Yes","4"," ")</f>
        <v>4</v>
      </c>
      <c r="K1887" s="20" t="str">
        <f>IF(VLOOKUP(C1887,'Current OBD'!$B$6:$AL$2097,29,0)="Yes","5"," ")</f>
        <v>5</v>
      </c>
      <c r="L1887" s="20" t="str">
        <f>IF(VLOOKUP(C1887,'Current OBD'!$B$6:$AL$2097,30,0)="Yes","6"," ")</f>
        <v>6</v>
      </c>
      <c r="M1887" s="20" t="str">
        <f>IF(VLOOKUP(C1887,'Current OBD'!$B$6:$AL$2097,31,0)="Yes","7"," ")</f>
        <v xml:space="preserve"> </v>
      </c>
      <c r="N1887" s="20" t="str">
        <f>IF(VLOOKUP(C1887,'Current OBD'!$B$6:$AL$2097,32,0)="Yes","8"," ")</f>
        <v xml:space="preserve"> </v>
      </c>
      <c r="O1887" s="20" t="str">
        <f>IF(VLOOKUP(C1887,'Current OBD'!$B$6:$AL$2097,33,0)="Yes","9"," ")</f>
        <v xml:space="preserve"> </v>
      </c>
      <c r="P1887" s="20" t="str">
        <f>IF(VLOOKUP(C1887,'Current OBD'!$B$6:$AL$2097,34,0)="Yes","10"," ")</f>
        <v xml:space="preserve"> </v>
      </c>
      <c r="Q1887" s="20" t="str">
        <f>IF(VLOOKUP(C1887,'Current OBD'!$B$6:$AL$2097,35,0)="Yes","11"," ")</f>
        <v xml:space="preserve"> </v>
      </c>
      <c r="R1887" s="20" t="str">
        <f>IF(VLOOKUP(C1887,'Current OBD'!$B$6:$AL$2097,36,0)="Yes","12"," ")</f>
        <v xml:space="preserve"> </v>
      </c>
      <c r="S1887" s="44">
        <v>181</v>
      </c>
      <c r="T1887" s="44">
        <v>0</v>
      </c>
      <c r="U1887" s="44">
        <v>485</v>
      </c>
      <c r="V1887" s="12">
        <f t="shared" si="182"/>
        <v>0.3731958762886598</v>
      </c>
      <c r="W1887" s="12">
        <f t="shared" si="183"/>
        <v>0</v>
      </c>
      <c r="X1887" s="12">
        <f t="shared" si="179"/>
        <v>0.3731958762886598</v>
      </c>
    </row>
    <row r="1888" spans="1:24">
      <c r="A1888" s="17" t="str">
        <f>VLOOKUP(C1888,'Current OBD'!$B$6:$K$2098,4,0)</f>
        <v>Spokane</v>
      </c>
      <c r="B1888" s="17" t="str">
        <f>VLOOKUP(C1888,'Current OBD'!$B$6:$K$2098,3,0)</f>
        <v>32-081</v>
      </c>
      <c r="C1888" s="18">
        <v>665180</v>
      </c>
      <c r="D1888" s="8" t="s">
        <v>4530</v>
      </c>
      <c r="E1888" s="20" t="str">
        <f>IF(VLOOKUP(C1888,'Current OBD'!$B$6:$AL$2097,23,0)="Yes","PK"," ")</f>
        <v>PK</v>
      </c>
      <c r="F1888" s="20" t="str">
        <f>IF(VLOOKUP(C1888,'Current OBD'!$B$6:$AL$2097,24,0)="Yes","K"," ")</f>
        <v>K</v>
      </c>
      <c r="G1888" s="20" t="str">
        <f>IF(VLOOKUP(C1888,'Current OBD'!$B$6:$AL$2097,25,0)="Yes","1"," ")</f>
        <v>1</v>
      </c>
      <c r="H1888" s="20" t="str">
        <f>IF(VLOOKUP(C1888,'Current OBD'!$B$6:$AL$2097,26,0)="Yes","2"," ")</f>
        <v>2</v>
      </c>
      <c r="I1888" s="20" t="str">
        <f>IF(VLOOKUP(C1888,'Current OBD'!$B$6:$AL$2097,27,0)="Yes","3"," ")</f>
        <v>3</v>
      </c>
      <c r="J1888" s="20" t="str">
        <f>IF(VLOOKUP(C1888,'Current OBD'!$B$6:$AL$2097,28,0)="Yes","4"," ")</f>
        <v>4</v>
      </c>
      <c r="K1888" s="20" t="str">
        <f>IF(VLOOKUP(C1888,'Current OBD'!$B$6:$AL$2097,29,0)="Yes","5"," ")</f>
        <v>5</v>
      </c>
      <c r="L1888" s="20" t="str">
        <f>IF(VLOOKUP(C1888,'Current OBD'!$B$6:$AL$2097,30,0)="Yes","6"," ")</f>
        <v xml:space="preserve"> </v>
      </c>
      <c r="M1888" s="20" t="str">
        <f>IF(VLOOKUP(C1888,'Current OBD'!$B$6:$AL$2097,31,0)="Yes","7"," ")</f>
        <v xml:space="preserve"> </v>
      </c>
      <c r="N1888" s="20" t="str">
        <f>IF(VLOOKUP(C1888,'Current OBD'!$B$6:$AL$2097,32,0)="Yes","8"," ")</f>
        <v xml:space="preserve"> </v>
      </c>
      <c r="O1888" s="20" t="str">
        <f>IF(VLOOKUP(C1888,'Current OBD'!$B$6:$AL$2097,33,0)="Yes","9"," ")</f>
        <v xml:space="preserve"> </v>
      </c>
      <c r="P1888" s="20" t="str">
        <f>IF(VLOOKUP(C1888,'Current OBD'!$B$6:$AL$2097,34,0)="Yes","10"," ")</f>
        <v xml:space="preserve"> </v>
      </c>
      <c r="Q1888" s="20" t="str">
        <f>IF(VLOOKUP(C1888,'Current OBD'!$B$6:$AL$2097,35,0)="Yes","11"," ")</f>
        <v xml:space="preserve"> </v>
      </c>
      <c r="R1888" s="20" t="str">
        <f>IF(VLOOKUP(C1888,'Current OBD'!$B$6:$AL$2097,36,0)="Yes","12"," ")</f>
        <v xml:space="preserve"> </v>
      </c>
      <c r="S1888" s="44">
        <v>384</v>
      </c>
      <c r="T1888" s="44">
        <v>0</v>
      </c>
      <c r="U1888" s="44">
        <v>384</v>
      </c>
      <c r="V1888" s="12">
        <f t="shared" si="182"/>
        <v>1</v>
      </c>
      <c r="W1888" s="12">
        <f t="shared" si="183"/>
        <v>0</v>
      </c>
      <c r="X1888" s="12">
        <f t="shared" si="179"/>
        <v>1</v>
      </c>
    </row>
    <row r="1889" spans="1:24">
      <c r="A1889" s="17" t="str">
        <f>VLOOKUP(C1889,'Current OBD'!$B$6:$K$2098,4,0)</f>
        <v>Spokane</v>
      </c>
      <c r="B1889" s="17" t="str">
        <f>VLOOKUP(C1889,'Current OBD'!$B$6:$K$2098,3,0)</f>
        <v>32-081</v>
      </c>
      <c r="C1889" s="18">
        <v>661042</v>
      </c>
      <c r="D1889" s="8" t="s">
        <v>4532</v>
      </c>
      <c r="E1889" s="20" t="str">
        <f>IF(VLOOKUP(C1889,'Current OBD'!$B$6:$AL$2097,23,0)="Yes","PK"," ")</f>
        <v xml:space="preserve"> </v>
      </c>
      <c r="F1889" s="20" t="str">
        <f>IF(VLOOKUP(C1889,'Current OBD'!$B$6:$AL$2097,24,0)="Yes","K"," ")</f>
        <v>K</v>
      </c>
      <c r="G1889" s="20" t="str">
        <f>IF(VLOOKUP(C1889,'Current OBD'!$B$6:$AL$2097,25,0)="Yes","1"," ")</f>
        <v>1</v>
      </c>
      <c r="H1889" s="20" t="str">
        <f>IF(VLOOKUP(C1889,'Current OBD'!$B$6:$AL$2097,26,0)="Yes","2"," ")</f>
        <v>2</v>
      </c>
      <c r="I1889" s="20" t="str">
        <f>IF(VLOOKUP(C1889,'Current OBD'!$B$6:$AL$2097,27,0)="Yes","3"," ")</f>
        <v>3</v>
      </c>
      <c r="J1889" s="20" t="str">
        <f>IF(VLOOKUP(C1889,'Current OBD'!$B$6:$AL$2097,28,0)="Yes","4"," ")</f>
        <v>4</v>
      </c>
      <c r="K1889" s="20" t="str">
        <f>IF(VLOOKUP(C1889,'Current OBD'!$B$6:$AL$2097,29,0)="Yes","5"," ")</f>
        <v>5</v>
      </c>
      <c r="L1889" s="20" t="str">
        <f>IF(VLOOKUP(C1889,'Current OBD'!$B$6:$AL$2097,30,0)="Yes","6"," ")</f>
        <v>6</v>
      </c>
      <c r="M1889" s="20" t="str">
        <f>IF(VLOOKUP(C1889,'Current OBD'!$B$6:$AL$2097,31,0)="Yes","7"," ")</f>
        <v xml:space="preserve"> </v>
      </c>
      <c r="N1889" s="20" t="str">
        <f>IF(VLOOKUP(C1889,'Current OBD'!$B$6:$AL$2097,32,0)="Yes","8"," ")</f>
        <v xml:space="preserve"> </v>
      </c>
      <c r="O1889" s="20" t="str">
        <f>IF(VLOOKUP(C1889,'Current OBD'!$B$6:$AL$2097,33,0)="Yes","9"," ")</f>
        <v xml:space="preserve"> </v>
      </c>
      <c r="P1889" s="20" t="str">
        <f>IF(VLOOKUP(C1889,'Current OBD'!$B$6:$AL$2097,34,0)="Yes","10"," ")</f>
        <v xml:space="preserve"> </v>
      </c>
      <c r="Q1889" s="20" t="str">
        <f>IF(VLOOKUP(C1889,'Current OBD'!$B$6:$AL$2097,35,0)="Yes","11"," ")</f>
        <v xml:space="preserve"> </v>
      </c>
      <c r="R1889" s="20" t="str">
        <f>IF(VLOOKUP(C1889,'Current OBD'!$B$6:$AL$2097,36,0)="Yes","12"," ")</f>
        <v xml:space="preserve"> </v>
      </c>
      <c r="S1889" s="44">
        <v>95</v>
      </c>
      <c r="T1889" s="44">
        <v>0</v>
      </c>
      <c r="U1889" s="44">
        <v>485</v>
      </c>
      <c r="V1889" s="12">
        <f t="shared" si="182"/>
        <v>0.19587628865979381</v>
      </c>
      <c r="W1889" s="12">
        <f t="shared" si="183"/>
        <v>0</v>
      </c>
      <c r="X1889" s="12">
        <f t="shared" si="179"/>
        <v>0.19587628865979381</v>
      </c>
    </row>
    <row r="1890" spans="1:24">
      <c r="A1890" s="17" t="str">
        <f>VLOOKUP(C1890,'Current OBD'!$B$6:$K$2098,4,0)</f>
        <v>Spokane</v>
      </c>
      <c r="B1890" s="17" t="str">
        <f>VLOOKUP(C1890,'Current OBD'!$B$6:$K$2098,3,0)</f>
        <v>32-081</v>
      </c>
      <c r="C1890" s="18">
        <v>661043</v>
      </c>
      <c r="D1890" s="8" t="s">
        <v>4534</v>
      </c>
      <c r="E1890" s="20" t="str">
        <f>IF(VLOOKUP(C1890,'Current OBD'!$B$6:$AL$2097,23,0)="Yes","PK"," ")</f>
        <v>PK</v>
      </c>
      <c r="F1890" s="20" t="str">
        <f>IF(VLOOKUP(C1890,'Current OBD'!$B$6:$AL$2097,24,0)="Yes","K"," ")</f>
        <v>K</v>
      </c>
      <c r="G1890" s="20" t="str">
        <f>IF(VLOOKUP(C1890,'Current OBD'!$B$6:$AL$2097,25,0)="Yes","1"," ")</f>
        <v>1</v>
      </c>
      <c r="H1890" s="20" t="str">
        <f>IF(VLOOKUP(C1890,'Current OBD'!$B$6:$AL$2097,26,0)="Yes","2"," ")</f>
        <v>2</v>
      </c>
      <c r="I1890" s="20" t="str">
        <f>IF(VLOOKUP(C1890,'Current OBD'!$B$6:$AL$2097,27,0)="Yes","3"," ")</f>
        <v>3</v>
      </c>
      <c r="J1890" s="20" t="str">
        <f>IF(VLOOKUP(C1890,'Current OBD'!$B$6:$AL$2097,28,0)="Yes","4"," ")</f>
        <v>4</v>
      </c>
      <c r="K1890" s="20" t="str">
        <f>IF(VLOOKUP(C1890,'Current OBD'!$B$6:$AL$2097,29,0)="Yes","5"," ")</f>
        <v>5</v>
      </c>
      <c r="L1890" s="20" t="str">
        <f>IF(VLOOKUP(C1890,'Current OBD'!$B$6:$AL$2097,30,0)="Yes","6"," ")</f>
        <v xml:space="preserve"> </v>
      </c>
      <c r="M1890" s="20" t="str">
        <f>IF(VLOOKUP(C1890,'Current OBD'!$B$6:$AL$2097,31,0)="Yes","7"," ")</f>
        <v xml:space="preserve"> </v>
      </c>
      <c r="N1890" s="20" t="str">
        <f>IF(VLOOKUP(C1890,'Current OBD'!$B$6:$AL$2097,32,0)="Yes","8"," ")</f>
        <v xml:space="preserve"> </v>
      </c>
      <c r="O1890" s="20" t="str">
        <f>IF(VLOOKUP(C1890,'Current OBD'!$B$6:$AL$2097,33,0)="Yes","9"," ")</f>
        <v xml:space="preserve"> </v>
      </c>
      <c r="P1890" s="20" t="str">
        <f>IF(VLOOKUP(C1890,'Current OBD'!$B$6:$AL$2097,34,0)="Yes","10"," ")</f>
        <v xml:space="preserve"> </v>
      </c>
      <c r="Q1890" s="20" t="str">
        <f>IF(VLOOKUP(C1890,'Current OBD'!$B$6:$AL$2097,35,0)="Yes","11"," ")</f>
        <v xml:space="preserve"> </v>
      </c>
      <c r="R1890" s="20" t="str">
        <f>IF(VLOOKUP(C1890,'Current OBD'!$B$6:$AL$2097,36,0)="Yes","12"," ")</f>
        <v xml:space="preserve"> </v>
      </c>
      <c r="S1890" s="44">
        <v>103</v>
      </c>
      <c r="T1890" s="44">
        <v>0</v>
      </c>
      <c r="U1890" s="44">
        <v>297</v>
      </c>
      <c r="V1890" s="12">
        <f t="shared" si="182"/>
        <v>0.34680134680134678</v>
      </c>
      <c r="W1890" s="12">
        <f t="shared" si="183"/>
        <v>0</v>
      </c>
      <c r="X1890" s="12">
        <f t="shared" si="179"/>
        <v>0.34680134680134678</v>
      </c>
    </row>
    <row r="1891" spans="1:24">
      <c r="A1891" s="17" t="str">
        <f>VLOOKUP(C1891,'Current OBD'!$B$6:$K$2098,4,0)</f>
        <v>Spokane</v>
      </c>
      <c r="B1891" s="17" t="str">
        <f>VLOOKUP(C1891,'Current OBD'!$B$6:$K$2098,3,0)</f>
        <v>32-081</v>
      </c>
      <c r="C1891" s="18">
        <v>661044</v>
      </c>
      <c r="D1891" s="8" t="s">
        <v>2850</v>
      </c>
      <c r="E1891" s="20" t="str">
        <f>IF(VLOOKUP(C1891,'Current OBD'!$B$6:$AL$2097,23,0)="Yes","PK"," ")</f>
        <v>PK</v>
      </c>
      <c r="F1891" s="20" t="str">
        <f>IF(VLOOKUP(C1891,'Current OBD'!$B$6:$AL$2097,24,0)="Yes","K"," ")</f>
        <v>K</v>
      </c>
      <c r="G1891" s="20" t="str">
        <f>IF(VLOOKUP(C1891,'Current OBD'!$B$6:$AL$2097,25,0)="Yes","1"," ")</f>
        <v>1</v>
      </c>
      <c r="H1891" s="20" t="str">
        <f>IF(VLOOKUP(C1891,'Current OBD'!$B$6:$AL$2097,26,0)="Yes","2"," ")</f>
        <v>2</v>
      </c>
      <c r="I1891" s="20" t="str">
        <f>IF(VLOOKUP(C1891,'Current OBD'!$B$6:$AL$2097,27,0)="Yes","3"," ")</f>
        <v>3</v>
      </c>
      <c r="J1891" s="20" t="str">
        <f>IF(VLOOKUP(C1891,'Current OBD'!$B$6:$AL$2097,28,0)="Yes","4"," ")</f>
        <v>4</v>
      </c>
      <c r="K1891" s="20" t="str">
        <f>IF(VLOOKUP(C1891,'Current OBD'!$B$6:$AL$2097,29,0)="Yes","5"," ")</f>
        <v>5</v>
      </c>
      <c r="L1891" s="20" t="str">
        <f>IF(VLOOKUP(C1891,'Current OBD'!$B$6:$AL$2097,30,0)="Yes","6"," ")</f>
        <v>6</v>
      </c>
      <c r="M1891" s="20" t="str">
        <f>IF(VLOOKUP(C1891,'Current OBD'!$B$6:$AL$2097,31,0)="Yes","7"," ")</f>
        <v xml:space="preserve"> </v>
      </c>
      <c r="N1891" s="20" t="str">
        <f>IF(VLOOKUP(C1891,'Current OBD'!$B$6:$AL$2097,32,0)="Yes","8"," ")</f>
        <v xml:space="preserve"> </v>
      </c>
      <c r="O1891" s="20" t="str">
        <f>IF(VLOOKUP(C1891,'Current OBD'!$B$6:$AL$2097,33,0)="Yes","9"," ")</f>
        <v xml:space="preserve"> </v>
      </c>
      <c r="P1891" s="20" t="str">
        <f>IF(VLOOKUP(C1891,'Current OBD'!$B$6:$AL$2097,34,0)="Yes","10"," ")</f>
        <v xml:space="preserve"> </v>
      </c>
      <c r="Q1891" s="20" t="str">
        <f>IF(VLOOKUP(C1891,'Current OBD'!$B$6:$AL$2097,35,0)="Yes","11"," ")</f>
        <v xml:space="preserve"> </v>
      </c>
      <c r="R1891" s="20" t="str">
        <f>IF(VLOOKUP(C1891,'Current OBD'!$B$6:$AL$2097,36,0)="Yes","12"," ")</f>
        <v xml:space="preserve"> </v>
      </c>
      <c r="S1891" s="44">
        <v>156</v>
      </c>
      <c r="T1891" s="44">
        <v>0</v>
      </c>
      <c r="U1891" s="44">
        <v>369</v>
      </c>
      <c r="V1891" s="12">
        <f t="shared" si="182"/>
        <v>0.42276422764227645</v>
      </c>
      <c r="W1891" s="12">
        <f t="shared" si="183"/>
        <v>0</v>
      </c>
      <c r="X1891" s="12">
        <f t="shared" si="179"/>
        <v>0.42276422764227645</v>
      </c>
    </row>
    <row r="1892" spans="1:24">
      <c r="A1892" s="17" t="str">
        <f>VLOOKUP(C1892,'Current OBD'!$B$6:$K$2098,4,0)</f>
        <v>Spokane</v>
      </c>
      <c r="B1892" s="17" t="str">
        <f>VLOOKUP(C1892,'Current OBD'!$B$6:$K$2098,3,0)</f>
        <v>32-081</v>
      </c>
      <c r="C1892" s="18">
        <v>664596</v>
      </c>
      <c r="D1892" s="8" t="s">
        <v>4537</v>
      </c>
      <c r="E1892" s="20" t="str">
        <f>IF(VLOOKUP(C1892,'Current OBD'!$B$6:$AL$2097,23,0)="Yes","PK"," ")</f>
        <v xml:space="preserve"> </v>
      </c>
      <c r="F1892" s="20" t="str">
        <f>IF(VLOOKUP(C1892,'Current OBD'!$B$6:$AL$2097,24,0)="Yes","K"," ")</f>
        <v xml:space="preserve"> </v>
      </c>
      <c r="G1892" s="20" t="str">
        <f>IF(VLOOKUP(C1892,'Current OBD'!$B$6:$AL$2097,25,0)="Yes","1"," ")</f>
        <v xml:space="preserve"> </v>
      </c>
      <c r="H1892" s="20" t="str">
        <f>IF(VLOOKUP(C1892,'Current OBD'!$B$6:$AL$2097,26,0)="Yes","2"," ")</f>
        <v xml:space="preserve"> </v>
      </c>
      <c r="I1892" s="20" t="str">
        <f>IF(VLOOKUP(C1892,'Current OBD'!$B$6:$AL$2097,27,0)="Yes","3"," ")</f>
        <v xml:space="preserve"> </v>
      </c>
      <c r="J1892" s="20" t="str">
        <f>IF(VLOOKUP(C1892,'Current OBD'!$B$6:$AL$2097,28,0)="Yes","4"," ")</f>
        <v xml:space="preserve"> </v>
      </c>
      <c r="K1892" s="20" t="str">
        <f>IF(VLOOKUP(C1892,'Current OBD'!$B$6:$AL$2097,29,0)="Yes","5"," ")</f>
        <v xml:space="preserve"> </v>
      </c>
      <c r="L1892" s="20" t="str">
        <f>IF(VLOOKUP(C1892,'Current OBD'!$B$6:$AL$2097,30,0)="Yes","6"," ")</f>
        <v xml:space="preserve"> </v>
      </c>
      <c r="M1892" s="20" t="str">
        <f>IF(VLOOKUP(C1892,'Current OBD'!$B$6:$AL$2097,31,0)="Yes","7"," ")</f>
        <v xml:space="preserve"> </v>
      </c>
      <c r="N1892" s="20" t="str">
        <f>IF(VLOOKUP(C1892,'Current OBD'!$B$6:$AL$2097,32,0)="Yes","8"," ")</f>
        <v xml:space="preserve"> </v>
      </c>
      <c r="O1892" s="20" t="str">
        <f>IF(VLOOKUP(C1892,'Current OBD'!$B$6:$AL$2097,33,0)="Yes","9"," ")</f>
        <v>9</v>
      </c>
      <c r="P1892" s="20" t="str">
        <f>IF(VLOOKUP(C1892,'Current OBD'!$B$6:$AL$2097,34,0)="Yes","10"," ")</f>
        <v>10</v>
      </c>
      <c r="Q1892" s="20" t="str">
        <f>IF(VLOOKUP(C1892,'Current OBD'!$B$6:$AL$2097,35,0)="Yes","11"," ")</f>
        <v>11</v>
      </c>
      <c r="R1892" s="20" t="str">
        <f>IF(VLOOKUP(C1892,'Current OBD'!$B$6:$AL$2097,36,0)="Yes","12"," ")</f>
        <v>12</v>
      </c>
      <c r="S1892" s="44">
        <v>617</v>
      </c>
      <c r="T1892" s="44">
        <v>0</v>
      </c>
      <c r="U1892" s="44">
        <v>1681</v>
      </c>
      <c r="V1892" s="12">
        <f t="shared" si="182"/>
        <v>0.36704342653182631</v>
      </c>
      <c r="W1892" s="12">
        <f t="shared" si="183"/>
        <v>0</v>
      </c>
      <c r="X1892" s="12">
        <f t="shared" si="179"/>
        <v>0.36704342653182631</v>
      </c>
    </row>
    <row r="1893" spans="1:24">
      <c r="A1893" s="17" t="str">
        <f>VLOOKUP(C1893,'Current OBD'!$B$6:$K$2098,4,0)</f>
        <v>Spokane</v>
      </c>
      <c r="B1893" s="17" t="str">
        <f>VLOOKUP(C1893,'Current OBD'!$B$6:$K$2098,3,0)</f>
        <v>32-081</v>
      </c>
      <c r="C1893" s="18">
        <v>661085</v>
      </c>
      <c r="D1893" s="8" t="s">
        <v>4540</v>
      </c>
      <c r="E1893" s="20" t="str">
        <f>IF(VLOOKUP(C1893,'Current OBD'!$B$6:$AL$2097,23,0)="Yes","PK"," ")</f>
        <v xml:space="preserve"> </v>
      </c>
      <c r="F1893" s="20" t="str">
        <f>IF(VLOOKUP(C1893,'Current OBD'!$B$6:$AL$2097,24,0)="Yes","K"," ")</f>
        <v xml:space="preserve"> </v>
      </c>
      <c r="G1893" s="20" t="str">
        <f>IF(VLOOKUP(C1893,'Current OBD'!$B$6:$AL$2097,25,0)="Yes","1"," ")</f>
        <v>1</v>
      </c>
      <c r="H1893" s="20" t="str">
        <f>IF(VLOOKUP(C1893,'Current OBD'!$B$6:$AL$2097,26,0)="Yes","2"," ")</f>
        <v>2</v>
      </c>
      <c r="I1893" s="20" t="str">
        <f>IF(VLOOKUP(C1893,'Current OBD'!$B$6:$AL$2097,27,0)="Yes","3"," ")</f>
        <v>3</v>
      </c>
      <c r="J1893" s="20" t="str">
        <f>IF(VLOOKUP(C1893,'Current OBD'!$B$6:$AL$2097,28,0)="Yes","4"," ")</f>
        <v>4</v>
      </c>
      <c r="K1893" s="20" t="str">
        <f>IF(VLOOKUP(C1893,'Current OBD'!$B$6:$AL$2097,29,0)="Yes","5"," ")</f>
        <v>5</v>
      </c>
      <c r="L1893" s="20" t="str">
        <f>IF(VLOOKUP(C1893,'Current OBD'!$B$6:$AL$2097,30,0)="Yes","6"," ")</f>
        <v>6</v>
      </c>
      <c r="M1893" s="20" t="str">
        <f>IF(VLOOKUP(C1893,'Current OBD'!$B$6:$AL$2097,31,0)="Yes","7"," ")</f>
        <v>7</v>
      </c>
      <c r="N1893" s="20" t="str">
        <f>IF(VLOOKUP(C1893,'Current OBD'!$B$6:$AL$2097,32,0)="Yes","8"," ")</f>
        <v>8</v>
      </c>
      <c r="O1893" s="20" t="str">
        <f>IF(VLOOKUP(C1893,'Current OBD'!$B$6:$AL$2097,33,0)="Yes","9"," ")</f>
        <v xml:space="preserve"> </v>
      </c>
      <c r="P1893" s="20" t="str">
        <f>IF(VLOOKUP(C1893,'Current OBD'!$B$6:$AL$2097,34,0)="Yes","10"," ")</f>
        <v xml:space="preserve"> </v>
      </c>
      <c r="Q1893" s="20" t="str">
        <f>IF(VLOOKUP(C1893,'Current OBD'!$B$6:$AL$2097,35,0)="Yes","11"," ")</f>
        <v xml:space="preserve"> </v>
      </c>
      <c r="R1893" s="20" t="str">
        <f>IF(VLOOKUP(C1893,'Current OBD'!$B$6:$AL$2097,36,0)="Yes","12"," ")</f>
        <v xml:space="preserve"> </v>
      </c>
      <c r="S1893" s="44">
        <v>136</v>
      </c>
      <c r="T1893" s="44">
        <v>0</v>
      </c>
      <c r="U1893" s="44">
        <v>564</v>
      </c>
      <c r="V1893" s="12">
        <f t="shared" si="182"/>
        <v>0.24113475177304963</v>
      </c>
      <c r="W1893" s="12">
        <f t="shared" si="183"/>
        <v>0</v>
      </c>
      <c r="X1893" s="12">
        <f t="shared" si="179"/>
        <v>0.24113475177304963</v>
      </c>
    </row>
    <row r="1894" spans="1:24">
      <c r="A1894" s="17" t="str">
        <f>VLOOKUP(C1894,'Current OBD'!$B$6:$K$2098,4,0)</f>
        <v>Spokane</v>
      </c>
      <c r="B1894" s="17" t="str">
        <f>VLOOKUP(C1894,'Current OBD'!$B$6:$K$2098,3,0)</f>
        <v>32-081</v>
      </c>
      <c r="C1894" s="18">
        <v>661045</v>
      </c>
      <c r="D1894" s="8" t="s">
        <v>4542</v>
      </c>
      <c r="E1894" s="20" t="str">
        <f>IF(VLOOKUP(C1894,'Current OBD'!$B$6:$AL$2097,23,0)="Yes","PK"," ")</f>
        <v xml:space="preserve"> </v>
      </c>
      <c r="F1894" s="20" t="str">
        <f>IF(VLOOKUP(C1894,'Current OBD'!$B$6:$AL$2097,24,0)="Yes","K"," ")</f>
        <v>K</v>
      </c>
      <c r="G1894" s="20" t="str">
        <f>IF(VLOOKUP(C1894,'Current OBD'!$B$6:$AL$2097,25,0)="Yes","1"," ")</f>
        <v>1</v>
      </c>
      <c r="H1894" s="20" t="str">
        <f>IF(VLOOKUP(C1894,'Current OBD'!$B$6:$AL$2097,26,0)="Yes","2"," ")</f>
        <v>2</v>
      </c>
      <c r="I1894" s="20" t="str">
        <f>IF(VLOOKUP(C1894,'Current OBD'!$B$6:$AL$2097,27,0)="Yes","3"," ")</f>
        <v>3</v>
      </c>
      <c r="J1894" s="20" t="str">
        <f>IF(VLOOKUP(C1894,'Current OBD'!$B$6:$AL$2097,28,0)="Yes","4"," ")</f>
        <v>4</v>
      </c>
      <c r="K1894" s="20" t="str">
        <f>IF(VLOOKUP(C1894,'Current OBD'!$B$6:$AL$2097,29,0)="Yes","5"," ")</f>
        <v>5</v>
      </c>
      <c r="L1894" s="20" t="str">
        <f>IF(VLOOKUP(C1894,'Current OBD'!$B$6:$AL$2097,30,0)="Yes","6"," ")</f>
        <v xml:space="preserve"> </v>
      </c>
      <c r="M1894" s="20" t="str">
        <f>IF(VLOOKUP(C1894,'Current OBD'!$B$6:$AL$2097,31,0)="Yes","7"," ")</f>
        <v xml:space="preserve"> </v>
      </c>
      <c r="N1894" s="20" t="str">
        <f>IF(VLOOKUP(C1894,'Current OBD'!$B$6:$AL$2097,32,0)="Yes","8"," ")</f>
        <v xml:space="preserve"> </v>
      </c>
      <c r="O1894" s="20" t="str">
        <f>IF(VLOOKUP(C1894,'Current OBD'!$B$6:$AL$2097,33,0)="Yes","9"," ")</f>
        <v xml:space="preserve"> </v>
      </c>
      <c r="P1894" s="20" t="str">
        <f>IF(VLOOKUP(C1894,'Current OBD'!$B$6:$AL$2097,34,0)="Yes","10"," ")</f>
        <v xml:space="preserve"> </v>
      </c>
      <c r="Q1894" s="20" t="str">
        <f>IF(VLOOKUP(C1894,'Current OBD'!$B$6:$AL$2097,35,0)="Yes","11"," ")</f>
        <v xml:space="preserve"> </v>
      </c>
      <c r="R1894" s="20" t="str">
        <f>IF(VLOOKUP(C1894,'Current OBD'!$B$6:$AL$2097,36,0)="Yes","12"," ")</f>
        <v xml:space="preserve"> </v>
      </c>
      <c r="S1894" s="44">
        <v>308</v>
      </c>
      <c r="T1894" s="44">
        <v>0</v>
      </c>
      <c r="U1894" s="44">
        <v>308</v>
      </c>
      <c r="V1894" s="12">
        <f t="shared" si="182"/>
        <v>1</v>
      </c>
      <c r="W1894" s="12">
        <f t="shared" si="183"/>
        <v>0</v>
      </c>
      <c r="X1894" s="12">
        <f t="shared" si="179"/>
        <v>1</v>
      </c>
    </row>
    <row r="1895" spans="1:24">
      <c r="A1895" s="17" t="str">
        <f>VLOOKUP(C1895,'Current OBD'!$B$6:$K$2098,4,0)</f>
        <v>Spokane</v>
      </c>
      <c r="B1895" s="17" t="str">
        <f>VLOOKUP(C1895,'Current OBD'!$B$6:$K$2098,3,0)</f>
        <v>32-081</v>
      </c>
      <c r="C1895" s="18">
        <v>664974</v>
      </c>
      <c r="D1895" s="8" t="s">
        <v>4544</v>
      </c>
      <c r="E1895" s="20" t="str">
        <f>IF(VLOOKUP(C1895,'Current OBD'!$B$6:$AL$2097,23,0)="Yes","PK"," ")</f>
        <v>PK</v>
      </c>
      <c r="F1895" s="20" t="str">
        <f>IF(VLOOKUP(C1895,'Current OBD'!$B$6:$AL$2097,24,0)="Yes","K"," ")</f>
        <v>K</v>
      </c>
      <c r="G1895" s="20" t="str">
        <f>IF(VLOOKUP(C1895,'Current OBD'!$B$6:$AL$2097,25,0)="Yes","1"," ")</f>
        <v>1</v>
      </c>
      <c r="H1895" s="20" t="str">
        <f>IF(VLOOKUP(C1895,'Current OBD'!$B$6:$AL$2097,26,0)="Yes","2"," ")</f>
        <v>2</v>
      </c>
      <c r="I1895" s="20" t="str">
        <f>IF(VLOOKUP(C1895,'Current OBD'!$B$6:$AL$2097,27,0)="Yes","3"," ")</f>
        <v>3</v>
      </c>
      <c r="J1895" s="20" t="str">
        <f>IF(VLOOKUP(C1895,'Current OBD'!$B$6:$AL$2097,28,0)="Yes","4"," ")</f>
        <v>4</v>
      </c>
      <c r="K1895" s="20" t="str">
        <f>IF(VLOOKUP(C1895,'Current OBD'!$B$6:$AL$2097,29,0)="Yes","5"," ")</f>
        <v>5</v>
      </c>
      <c r="L1895" s="20" t="str">
        <f>IF(VLOOKUP(C1895,'Current OBD'!$B$6:$AL$2097,30,0)="Yes","6"," ")</f>
        <v>6</v>
      </c>
      <c r="M1895" s="20" t="str">
        <f>IF(VLOOKUP(C1895,'Current OBD'!$B$6:$AL$2097,31,0)="Yes","7"," ")</f>
        <v xml:space="preserve"> </v>
      </c>
      <c r="N1895" s="20" t="str">
        <f>IF(VLOOKUP(C1895,'Current OBD'!$B$6:$AL$2097,32,0)="Yes","8"," ")</f>
        <v xml:space="preserve"> </v>
      </c>
      <c r="O1895" s="20" t="str">
        <f>IF(VLOOKUP(C1895,'Current OBD'!$B$6:$AL$2097,33,0)="Yes","9"," ")</f>
        <v xml:space="preserve"> </v>
      </c>
      <c r="P1895" s="20" t="str">
        <f>IF(VLOOKUP(C1895,'Current OBD'!$B$6:$AL$2097,34,0)="Yes","10"," ")</f>
        <v xml:space="preserve"> </v>
      </c>
      <c r="Q1895" s="20" t="str">
        <f>IF(VLOOKUP(C1895,'Current OBD'!$B$6:$AL$2097,35,0)="Yes","11"," ")</f>
        <v xml:space="preserve"> </v>
      </c>
      <c r="R1895" s="20" t="str">
        <f>IF(VLOOKUP(C1895,'Current OBD'!$B$6:$AL$2097,36,0)="Yes","12"," ")</f>
        <v xml:space="preserve"> </v>
      </c>
      <c r="S1895" s="44">
        <v>290</v>
      </c>
      <c r="T1895" s="44">
        <v>0</v>
      </c>
      <c r="U1895" s="44">
        <v>434</v>
      </c>
      <c r="V1895" s="12">
        <f t="shared" si="182"/>
        <v>0.66820276497695852</v>
      </c>
      <c r="W1895" s="12">
        <f t="shared" si="183"/>
        <v>0</v>
      </c>
      <c r="X1895" s="12">
        <f t="shared" si="179"/>
        <v>0.66820276497695852</v>
      </c>
    </row>
    <row r="1896" spans="1:24">
      <c r="A1896" s="17" t="str">
        <f>VLOOKUP(C1896,'Current OBD'!$B$6:$K$2098,4,0)</f>
        <v>Spokane</v>
      </c>
      <c r="B1896" s="17" t="str">
        <f>VLOOKUP(C1896,'Current OBD'!$B$6:$K$2098,3,0)</f>
        <v>32-081</v>
      </c>
      <c r="C1896" s="18">
        <v>665789</v>
      </c>
      <c r="D1896" s="8" t="s">
        <v>4546</v>
      </c>
      <c r="E1896" s="20" t="str">
        <f>IF(VLOOKUP(C1896,'Current OBD'!$B$6:$AL$2097,23,0)="Yes","PK"," ")</f>
        <v>PK</v>
      </c>
      <c r="F1896" s="20" t="str">
        <f>IF(VLOOKUP(C1896,'Current OBD'!$B$6:$AL$2097,24,0)="Yes","K"," ")</f>
        <v>K</v>
      </c>
      <c r="G1896" s="20" t="str">
        <f>IF(VLOOKUP(C1896,'Current OBD'!$B$6:$AL$2097,25,0)="Yes","1"," ")</f>
        <v>1</v>
      </c>
      <c r="H1896" s="20" t="str">
        <f>IF(VLOOKUP(C1896,'Current OBD'!$B$6:$AL$2097,26,0)="Yes","2"," ")</f>
        <v>2</v>
      </c>
      <c r="I1896" s="20" t="str">
        <f>IF(VLOOKUP(C1896,'Current OBD'!$B$6:$AL$2097,27,0)="Yes","3"," ")</f>
        <v>3</v>
      </c>
      <c r="J1896" s="20" t="str">
        <f>IF(VLOOKUP(C1896,'Current OBD'!$B$6:$AL$2097,28,0)="Yes","4"," ")</f>
        <v>4</v>
      </c>
      <c r="K1896" s="20" t="str">
        <f>IF(VLOOKUP(C1896,'Current OBD'!$B$6:$AL$2097,29,0)="Yes","5"," ")</f>
        <v>5</v>
      </c>
      <c r="L1896" s="20" t="str">
        <f>IF(VLOOKUP(C1896,'Current OBD'!$B$6:$AL$2097,30,0)="Yes","6"," ")</f>
        <v xml:space="preserve"> </v>
      </c>
      <c r="M1896" s="20" t="str">
        <f>IF(VLOOKUP(C1896,'Current OBD'!$B$6:$AL$2097,31,0)="Yes","7"," ")</f>
        <v xml:space="preserve"> </v>
      </c>
      <c r="N1896" s="20" t="str">
        <f>IF(VLOOKUP(C1896,'Current OBD'!$B$6:$AL$2097,32,0)="Yes","8"," ")</f>
        <v xml:space="preserve"> </v>
      </c>
      <c r="O1896" s="20" t="str">
        <f>IF(VLOOKUP(C1896,'Current OBD'!$B$6:$AL$2097,33,0)="Yes","9"," ")</f>
        <v xml:space="preserve"> </v>
      </c>
      <c r="P1896" s="20" t="str">
        <f>IF(VLOOKUP(C1896,'Current OBD'!$B$6:$AL$2097,34,0)="Yes","10"," ")</f>
        <v xml:space="preserve"> </v>
      </c>
      <c r="Q1896" s="20" t="str">
        <f>IF(VLOOKUP(C1896,'Current OBD'!$B$6:$AL$2097,35,0)="Yes","11"," ")</f>
        <v xml:space="preserve"> </v>
      </c>
      <c r="R1896" s="20" t="str">
        <f>IF(VLOOKUP(C1896,'Current OBD'!$B$6:$AL$2097,36,0)="Yes","12"," ")</f>
        <v xml:space="preserve"> </v>
      </c>
      <c r="S1896" s="44">
        <v>480</v>
      </c>
      <c r="T1896" s="44">
        <v>0</v>
      </c>
      <c r="U1896" s="44">
        <v>501</v>
      </c>
      <c r="V1896" s="12">
        <f t="shared" si="182"/>
        <v>0.95808383233532934</v>
      </c>
      <c r="W1896" s="12">
        <f t="shared" si="183"/>
        <v>0</v>
      </c>
      <c r="X1896" s="12">
        <f t="shared" si="179"/>
        <v>0.95808383233532934</v>
      </c>
    </row>
    <row r="1897" spans="1:24">
      <c r="A1897" s="17" t="str">
        <f>VLOOKUP(C1897,'Current OBD'!$B$6:$K$2098,4,0)</f>
        <v>Spokane</v>
      </c>
      <c r="B1897" s="17" t="str">
        <f>VLOOKUP(C1897,'Current OBD'!$B$6:$K$2098,3,0)</f>
        <v>32-081</v>
      </c>
      <c r="C1897" s="18">
        <v>661048</v>
      </c>
      <c r="D1897" s="8" t="s">
        <v>4548</v>
      </c>
      <c r="E1897" s="20" t="str">
        <f>IF(VLOOKUP(C1897,'Current OBD'!$B$6:$AL$2097,23,0)="Yes","PK"," ")</f>
        <v>PK</v>
      </c>
      <c r="F1897" s="20" t="str">
        <f>IF(VLOOKUP(C1897,'Current OBD'!$B$6:$AL$2097,24,0)="Yes","K"," ")</f>
        <v>K</v>
      </c>
      <c r="G1897" s="20" t="str">
        <f>IF(VLOOKUP(C1897,'Current OBD'!$B$6:$AL$2097,25,0)="Yes","1"," ")</f>
        <v>1</v>
      </c>
      <c r="H1897" s="20" t="str">
        <f>IF(VLOOKUP(C1897,'Current OBD'!$B$6:$AL$2097,26,0)="Yes","2"," ")</f>
        <v>2</v>
      </c>
      <c r="I1897" s="20" t="str">
        <f>IF(VLOOKUP(C1897,'Current OBD'!$B$6:$AL$2097,27,0)="Yes","3"," ")</f>
        <v>3</v>
      </c>
      <c r="J1897" s="20" t="str">
        <f>IF(VLOOKUP(C1897,'Current OBD'!$B$6:$AL$2097,28,0)="Yes","4"," ")</f>
        <v>4</v>
      </c>
      <c r="K1897" s="20" t="str">
        <f>IF(VLOOKUP(C1897,'Current OBD'!$B$6:$AL$2097,29,0)="Yes","5"," ")</f>
        <v>5</v>
      </c>
      <c r="L1897" s="20" t="str">
        <f>IF(VLOOKUP(C1897,'Current OBD'!$B$6:$AL$2097,30,0)="Yes","6"," ")</f>
        <v xml:space="preserve"> </v>
      </c>
      <c r="M1897" s="20" t="str">
        <f>IF(VLOOKUP(C1897,'Current OBD'!$B$6:$AL$2097,31,0)="Yes","7"," ")</f>
        <v xml:space="preserve"> </v>
      </c>
      <c r="N1897" s="20" t="str">
        <f>IF(VLOOKUP(C1897,'Current OBD'!$B$6:$AL$2097,32,0)="Yes","8"," ")</f>
        <v xml:space="preserve"> </v>
      </c>
      <c r="O1897" s="20" t="str">
        <f>IF(VLOOKUP(C1897,'Current OBD'!$B$6:$AL$2097,33,0)="Yes","9"," ")</f>
        <v xml:space="preserve"> </v>
      </c>
      <c r="P1897" s="20" t="str">
        <f>IF(VLOOKUP(C1897,'Current OBD'!$B$6:$AL$2097,34,0)="Yes","10"," ")</f>
        <v xml:space="preserve"> </v>
      </c>
      <c r="Q1897" s="20" t="str">
        <f>IF(VLOOKUP(C1897,'Current OBD'!$B$6:$AL$2097,35,0)="Yes","11"," ")</f>
        <v xml:space="preserve"> </v>
      </c>
      <c r="R1897" s="20" t="str">
        <f>IF(VLOOKUP(C1897,'Current OBD'!$B$6:$AL$2097,36,0)="Yes","12"," ")</f>
        <v xml:space="preserve"> </v>
      </c>
      <c r="S1897" s="44">
        <v>331</v>
      </c>
      <c r="T1897" s="44">
        <v>0</v>
      </c>
      <c r="U1897" s="44">
        <v>331</v>
      </c>
      <c r="V1897" s="12">
        <f t="shared" si="182"/>
        <v>1</v>
      </c>
      <c r="W1897" s="12">
        <f t="shared" si="183"/>
        <v>0</v>
      </c>
      <c r="X1897" s="12">
        <f t="shared" si="179"/>
        <v>1</v>
      </c>
    </row>
    <row r="1898" spans="1:24">
      <c r="A1898" s="17" t="str">
        <f>VLOOKUP(C1898,'Current OBD'!$B$6:$K$2098,4,0)</f>
        <v>Spokane</v>
      </c>
      <c r="B1898" s="17" t="str">
        <f>VLOOKUP(C1898,'Current OBD'!$B$6:$K$2098,3,0)</f>
        <v>32-081</v>
      </c>
      <c r="C1898" s="18">
        <v>661049</v>
      </c>
      <c r="D1898" s="8" t="s">
        <v>4550</v>
      </c>
      <c r="E1898" s="20" t="str">
        <f>IF(VLOOKUP(C1898,'Current OBD'!$B$6:$AL$2097,23,0)="Yes","PK"," ")</f>
        <v>PK</v>
      </c>
      <c r="F1898" s="20" t="str">
        <f>IF(VLOOKUP(C1898,'Current OBD'!$B$6:$AL$2097,24,0)="Yes","K"," ")</f>
        <v>K</v>
      </c>
      <c r="G1898" s="20" t="str">
        <f>IF(VLOOKUP(C1898,'Current OBD'!$B$6:$AL$2097,25,0)="Yes","1"," ")</f>
        <v>1</v>
      </c>
      <c r="H1898" s="20" t="str">
        <f>IF(VLOOKUP(C1898,'Current OBD'!$B$6:$AL$2097,26,0)="Yes","2"," ")</f>
        <v>2</v>
      </c>
      <c r="I1898" s="20" t="str">
        <f>IF(VLOOKUP(C1898,'Current OBD'!$B$6:$AL$2097,27,0)="Yes","3"," ")</f>
        <v>3</v>
      </c>
      <c r="J1898" s="20" t="str">
        <f>IF(VLOOKUP(C1898,'Current OBD'!$B$6:$AL$2097,28,0)="Yes","4"," ")</f>
        <v>4</v>
      </c>
      <c r="K1898" s="20" t="str">
        <f>IF(VLOOKUP(C1898,'Current OBD'!$B$6:$AL$2097,29,0)="Yes","5"," ")</f>
        <v>5</v>
      </c>
      <c r="L1898" s="20" t="str">
        <f>IF(VLOOKUP(C1898,'Current OBD'!$B$6:$AL$2097,30,0)="Yes","6"," ")</f>
        <v xml:space="preserve"> </v>
      </c>
      <c r="M1898" s="20" t="str">
        <f>IF(VLOOKUP(C1898,'Current OBD'!$B$6:$AL$2097,31,0)="Yes","7"," ")</f>
        <v xml:space="preserve"> </v>
      </c>
      <c r="N1898" s="20" t="str">
        <f>IF(VLOOKUP(C1898,'Current OBD'!$B$6:$AL$2097,32,0)="Yes","8"," ")</f>
        <v xml:space="preserve"> </v>
      </c>
      <c r="O1898" s="20" t="str">
        <f>IF(VLOOKUP(C1898,'Current OBD'!$B$6:$AL$2097,33,0)="Yes","9"," ")</f>
        <v xml:space="preserve"> </v>
      </c>
      <c r="P1898" s="20" t="str">
        <f>IF(VLOOKUP(C1898,'Current OBD'!$B$6:$AL$2097,34,0)="Yes","10"," ")</f>
        <v xml:space="preserve"> </v>
      </c>
      <c r="Q1898" s="20" t="str">
        <f>IF(VLOOKUP(C1898,'Current OBD'!$B$6:$AL$2097,35,0)="Yes","11"," ")</f>
        <v xml:space="preserve"> </v>
      </c>
      <c r="R1898" s="20" t="str">
        <f>IF(VLOOKUP(C1898,'Current OBD'!$B$6:$AL$2097,36,0)="Yes","12"," ")</f>
        <v xml:space="preserve"> </v>
      </c>
      <c r="S1898" s="44">
        <v>435</v>
      </c>
      <c r="T1898" s="44">
        <v>0</v>
      </c>
      <c r="U1898" s="44">
        <v>439</v>
      </c>
      <c r="V1898" s="12">
        <f t="shared" si="182"/>
        <v>0.99088838268792712</v>
      </c>
      <c r="W1898" s="12">
        <f t="shared" si="183"/>
        <v>0</v>
      </c>
      <c r="X1898" s="12">
        <f t="shared" si="179"/>
        <v>0.99088838268792712</v>
      </c>
    </row>
    <row r="1899" spans="1:24">
      <c r="A1899" s="17" t="str">
        <f>VLOOKUP(C1899,'Current OBD'!$B$6:$K$2098,4,0)</f>
        <v>Spokane</v>
      </c>
      <c r="B1899" s="17" t="str">
        <f>VLOOKUP(C1899,'Current OBD'!$B$6:$K$2098,3,0)</f>
        <v>32-081</v>
      </c>
      <c r="C1899" s="18">
        <v>664760</v>
      </c>
      <c r="D1899" s="8" t="s">
        <v>1422</v>
      </c>
      <c r="E1899" s="20" t="str">
        <f>IF(VLOOKUP(C1899,'Current OBD'!$B$6:$AL$2097,23,0)="Yes","PK"," ")</f>
        <v>PK</v>
      </c>
      <c r="F1899" s="20" t="str">
        <f>IF(VLOOKUP(C1899,'Current OBD'!$B$6:$AL$2097,24,0)="Yes","K"," ")</f>
        <v>K</v>
      </c>
      <c r="G1899" s="20" t="str">
        <f>IF(VLOOKUP(C1899,'Current OBD'!$B$6:$AL$2097,25,0)="Yes","1"," ")</f>
        <v>1</v>
      </c>
      <c r="H1899" s="20" t="str">
        <f>IF(VLOOKUP(C1899,'Current OBD'!$B$6:$AL$2097,26,0)="Yes","2"," ")</f>
        <v>2</v>
      </c>
      <c r="I1899" s="20" t="str">
        <f>IF(VLOOKUP(C1899,'Current OBD'!$B$6:$AL$2097,27,0)="Yes","3"," ")</f>
        <v>3</v>
      </c>
      <c r="J1899" s="20" t="str">
        <f>IF(VLOOKUP(C1899,'Current OBD'!$B$6:$AL$2097,28,0)="Yes","4"," ")</f>
        <v>4</v>
      </c>
      <c r="K1899" s="20" t="str">
        <f>IF(VLOOKUP(C1899,'Current OBD'!$B$6:$AL$2097,29,0)="Yes","5"," ")</f>
        <v>5</v>
      </c>
      <c r="L1899" s="20" t="str">
        <f>IF(VLOOKUP(C1899,'Current OBD'!$B$6:$AL$2097,30,0)="Yes","6"," ")</f>
        <v xml:space="preserve"> </v>
      </c>
      <c r="M1899" s="20" t="str">
        <f>IF(VLOOKUP(C1899,'Current OBD'!$B$6:$AL$2097,31,0)="Yes","7"," ")</f>
        <v xml:space="preserve"> </v>
      </c>
      <c r="N1899" s="20" t="str">
        <f>IF(VLOOKUP(C1899,'Current OBD'!$B$6:$AL$2097,32,0)="Yes","8"," ")</f>
        <v xml:space="preserve"> </v>
      </c>
      <c r="O1899" s="20" t="str">
        <f>IF(VLOOKUP(C1899,'Current OBD'!$B$6:$AL$2097,33,0)="Yes","9"," ")</f>
        <v xml:space="preserve"> </v>
      </c>
      <c r="P1899" s="20" t="str">
        <f>IF(VLOOKUP(C1899,'Current OBD'!$B$6:$AL$2097,34,0)="Yes","10"," ")</f>
        <v xml:space="preserve"> </v>
      </c>
      <c r="Q1899" s="20" t="str">
        <f>IF(VLOOKUP(C1899,'Current OBD'!$B$6:$AL$2097,35,0)="Yes","11"," ")</f>
        <v xml:space="preserve"> </v>
      </c>
      <c r="R1899" s="20" t="str">
        <f>IF(VLOOKUP(C1899,'Current OBD'!$B$6:$AL$2097,36,0)="Yes","12"," ")</f>
        <v xml:space="preserve"> </v>
      </c>
      <c r="S1899" s="44">
        <v>242</v>
      </c>
      <c r="T1899" s="44">
        <v>0</v>
      </c>
      <c r="U1899" s="44">
        <v>288</v>
      </c>
      <c r="V1899" s="12">
        <f t="shared" si="182"/>
        <v>0.84027777777777779</v>
      </c>
      <c r="W1899" s="12">
        <f t="shared" si="183"/>
        <v>0</v>
      </c>
      <c r="X1899" s="12">
        <f t="shared" si="179"/>
        <v>0.84027777777777779</v>
      </c>
    </row>
    <row r="1900" spans="1:24">
      <c r="A1900" s="17" t="str">
        <f>VLOOKUP(C1900,'Current OBD'!$B$6:$K$2098,4,0)</f>
        <v>Spokane</v>
      </c>
      <c r="B1900" s="17" t="str">
        <f>VLOOKUP(C1900,'Current OBD'!$B$6:$K$2098,3,0)</f>
        <v>32-081</v>
      </c>
      <c r="C1900" s="18">
        <v>661051</v>
      </c>
      <c r="D1900" s="8" t="s">
        <v>4553</v>
      </c>
      <c r="E1900" s="20" t="str">
        <f>IF(VLOOKUP(C1900,'Current OBD'!$B$6:$AL$2097,23,0)="Yes","PK"," ")</f>
        <v xml:space="preserve"> </v>
      </c>
      <c r="F1900" s="20" t="str">
        <f>IF(VLOOKUP(C1900,'Current OBD'!$B$6:$AL$2097,24,0)="Yes","K"," ")</f>
        <v>K</v>
      </c>
      <c r="G1900" s="20" t="str">
        <f>IF(VLOOKUP(C1900,'Current OBD'!$B$6:$AL$2097,25,0)="Yes","1"," ")</f>
        <v>1</v>
      </c>
      <c r="H1900" s="20" t="str">
        <f>IF(VLOOKUP(C1900,'Current OBD'!$B$6:$AL$2097,26,0)="Yes","2"," ")</f>
        <v>2</v>
      </c>
      <c r="I1900" s="20" t="str">
        <f>IF(VLOOKUP(C1900,'Current OBD'!$B$6:$AL$2097,27,0)="Yes","3"," ")</f>
        <v>3</v>
      </c>
      <c r="J1900" s="20" t="str">
        <f>IF(VLOOKUP(C1900,'Current OBD'!$B$6:$AL$2097,28,0)="Yes","4"," ")</f>
        <v>4</v>
      </c>
      <c r="K1900" s="20" t="str">
        <f>IF(VLOOKUP(C1900,'Current OBD'!$B$6:$AL$2097,29,0)="Yes","5"," ")</f>
        <v>5</v>
      </c>
      <c r="L1900" s="20" t="str">
        <f>IF(VLOOKUP(C1900,'Current OBD'!$B$6:$AL$2097,30,0)="Yes","6"," ")</f>
        <v>6</v>
      </c>
      <c r="M1900" s="20" t="str">
        <f>IF(VLOOKUP(C1900,'Current OBD'!$B$6:$AL$2097,31,0)="Yes","7"," ")</f>
        <v xml:space="preserve"> </v>
      </c>
      <c r="N1900" s="20" t="str">
        <f>IF(VLOOKUP(C1900,'Current OBD'!$B$6:$AL$2097,32,0)="Yes","8"," ")</f>
        <v xml:space="preserve"> </v>
      </c>
      <c r="O1900" s="20" t="str">
        <f>IF(VLOOKUP(C1900,'Current OBD'!$B$6:$AL$2097,33,0)="Yes","9"," ")</f>
        <v xml:space="preserve"> </v>
      </c>
      <c r="P1900" s="20" t="str">
        <f>IF(VLOOKUP(C1900,'Current OBD'!$B$6:$AL$2097,34,0)="Yes","10"," ")</f>
        <v xml:space="preserve"> </v>
      </c>
      <c r="Q1900" s="20" t="str">
        <f>IF(VLOOKUP(C1900,'Current OBD'!$B$6:$AL$2097,35,0)="Yes","11"," ")</f>
        <v xml:space="preserve"> </v>
      </c>
      <c r="R1900" s="20" t="str">
        <f>IF(VLOOKUP(C1900,'Current OBD'!$B$6:$AL$2097,36,0)="Yes","12"," ")</f>
        <v xml:space="preserve"> </v>
      </c>
      <c r="S1900" s="44">
        <v>130</v>
      </c>
      <c r="T1900" s="44">
        <v>0</v>
      </c>
      <c r="U1900" s="44">
        <v>450</v>
      </c>
      <c r="V1900" s="12">
        <f t="shared" si="182"/>
        <v>0.28888888888888886</v>
      </c>
      <c r="W1900" s="12">
        <f t="shared" si="183"/>
        <v>0</v>
      </c>
      <c r="X1900" s="12">
        <f t="shared" si="179"/>
        <v>0.28888888888888886</v>
      </c>
    </row>
    <row r="1901" spans="1:24">
      <c r="A1901" s="17" t="str">
        <f>VLOOKUP(C1901,'Current OBD'!$B$6:$K$2098,4,0)</f>
        <v>Spokane</v>
      </c>
      <c r="B1901" s="17" t="str">
        <f>VLOOKUP(C1901,'Current OBD'!$B$6:$K$2098,3,0)</f>
        <v>32-081</v>
      </c>
      <c r="C1901" s="18">
        <v>661052</v>
      </c>
      <c r="D1901" s="8" t="s">
        <v>4555</v>
      </c>
      <c r="E1901" s="20" t="str">
        <f>IF(VLOOKUP(C1901,'Current OBD'!$B$6:$AL$2097,23,0)="Yes","PK"," ")</f>
        <v>PK</v>
      </c>
      <c r="F1901" s="20" t="str">
        <f>IF(VLOOKUP(C1901,'Current OBD'!$B$6:$AL$2097,24,0)="Yes","K"," ")</f>
        <v>K</v>
      </c>
      <c r="G1901" s="20" t="str">
        <f>IF(VLOOKUP(C1901,'Current OBD'!$B$6:$AL$2097,25,0)="Yes","1"," ")</f>
        <v>1</v>
      </c>
      <c r="H1901" s="20" t="str">
        <f>IF(VLOOKUP(C1901,'Current OBD'!$B$6:$AL$2097,26,0)="Yes","2"," ")</f>
        <v>2</v>
      </c>
      <c r="I1901" s="20" t="str">
        <f>IF(VLOOKUP(C1901,'Current OBD'!$B$6:$AL$2097,27,0)="Yes","3"," ")</f>
        <v>3</v>
      </c>
      <c r="J1901" s="20" t="str">
        <f>IF(VLOOKUP(C1901,'Current OBD'!$B$6:$AL$2097,28,0)="Yes","4"," ")</f>
        <v>4</v>
      </c>
      <c r="K1901" s="20" t="str">
        <f>IF(VLOOKUP(C1901,'Current OBD'!$B$6:$AL$2097,29,0)="Yes","5"," ")</f>
        <v>5</v>
      </c>
      <c r="L1901" s="20" t="str">
        <f>IF(VLOOKUP(C1901,'Current OBD'!$B$6:$AL$2097,30,0)="Yes","6"," ")</f>
        <v>6</v>
      </c>
      <c r="M1901" s="20" t="str">
        <f>IF(VLOOKUP(C1901,'Current OBD'!$B$6:$AL$2097,31,0)="Yes","7"," ")</f>
        <v xml:space="preserve"> </v>
      </c>
      <c r="N1901" s="20" t="str">
        <f>IF(VLOOKUP(C1901,'Current OBD'!$B$6:$AL$2097,32,0)="Yes","8"," ")</f>
        <v xml:space="preserve"> </v>
      </c>
      <c r="O1901" s="20" t="str">
        <f>IF(VLOOKUP(C1901,'Current OBD'!$B$6:$AL$2097,33,0)="Yes","9"," ")</f>
        <v xml:space="preserve"> </v>
      </c>
      <c r="P1901" s="20" t="str">
        <f>IF(VLOOKUP(C1901,'Current OBD'!$B$6:$AL$2097,34,0)="Yes","10"," ")</f>
        <v xml:space="preserve"> </v>
      </c>
      <c r="Q1901" s="20" t="str">
        <f>IF(VLOOKUP(C1901,'Current OBD'!$B$6:$AL$2097,35,0)="Yes","11"," ")</f>
        <v xml:space="preserve"> </v>
      </c>
      <c r="R1901" s="20" t="str">
        <f>IF(VLOOKUP(C1901,'Current OBD'!$B$6:$AL$2097,36,0)="Yes","12"," ")</f>
        <v xml:space="preserve"> </v>
      </c>
      <c r="S1901" s="44">
        <v>258</v>
      </c>
      <c r="T1901" s="44">
        <v>0</v>
      </c>
      <c r="U1901" s="44">
        <v>493</v>
      </c>
      <c r="V1901" s="12">
        <f t="shared" ref="V1901:V1923" si="184">S1901/U1901</f>
        <v>0.52332657200811361</v>
      </c>
      <c r="W1901" s="12">
        <f t="shared" ref="W1901:W1923" si="185">T1901/U1901</f>
        <v>0</v>
      </c>
      <c r="X1901" s="12">
        <f t="shared" si="179"/>
        <v>0.52332657200811361</v>
      </c>
    </row>
    <row r="1902" spans="1:24">
      <c r="A1902" s="17" t="str">
        <f>VLOOKUP(C1902,'Current OBD'!$B$6:$K$2098,4,0)</f>
        <v>Spokane</v>
      </c>
      <c r="B1902" s="17" t="str">
        <f>VLOOKUP(C1902,'Current OBD'!$B$6:$K$2098,3,0)</f>
        <v>32-081</v>
      </c>
      <c r="C1902" s="18">
        <v>664951</v>
      </c>
      <c r="D1902" s="8" t="s">
        <v>4557</v>
      </c>
      <c r="E1902" s="20" t="str">
        <f>IF(VLOOKUP(C1902,'Current OBD'!$B$6:$AL$2097,23,0)="Yes","PK"," ")</f>
        <v xml:space="preserve"> </v>
      </c>
      <c r="F1902" s="20" t="str">
        <f>IF(VLOOKUP(C1902,'Current OBD'!$B$6:$AL$2097,24,0)="Yes","K"," ")</f>
        <v xml:space="preserve"> </v>
      </c>
      <c r="G1902" s="20" t="str">
        <f>IF(VLOOKUP(C1902,'Current OBD'!$B$6:$AL$2097,25,0)="Yes","1"," ")</f>
        <v xml:space="preserve"> </v>
      </c>
      <c r="H1902" s="20" t="str">
        <f>IF(VLOOKUP(C1902,'Current OBD'!$B$6:$AL$2097,26,0)="Yes","2"," ")</f>
        <v xml:space="preserve"> </v>
      </c>
      <c r="I1902" s="20" t="str">
        <f>IF(VLOOKUP(C1902,'Current OBD'!$B$6:$AL$2097,27,0)="Yes","3"," ")</f>
        <v xml:space="preserve"> </v>
      </c>
      <c r="J1902" s="20" t="str">
        <f>IF(VLOOKUP(C1902,'Current OBD'!$B$6:$AL$2097,28,0)="Yes","4"," ")</f>
        <v xml:space="preserve"> </v>
      </c>
      <c r="K1902" s="20" t="str">
        <f>IF(VLOOKUP(C1902,'Current OBD'!$B$6:$AL$2097,29,0)="Yes","5"," ")</f>
        <v xml:space="preserve"> </v>
      </c>
      <c r="L1902" s="20" t="str">
        <f>IF(VLOOKUP(C1902,'Current OBD'!$B$6:$AL$2097,30,0)="Yes","6"," ")</f>
        <v xml:space="preserve"> </v>
      </c>
      <c r="M1902" s="20" t="str">
        <f>IF(VLOOKUP(C1902,'Current OBD'!$B$6:$AL$2097,31,0)="Yes","7"," ")</f>
        <v xml:space="preserve"> </v>
      </c>
      <c r="N1902" s="20" t="str">
        <f>IF(VLOOKUP(C1902,'Current OBD'!$B$6:$AL$2097,32,0)="Yes","8"," ")</f>
        <v xml:space="preserve"> </v>
      </c>
      <c r="O1902" s="20" t="str">
        <f>IF(VLOOKUP(C1902,'Current OBD'!$B$6:$AL$2097,33,0)="Yes","9"," ")</f>
        <v>9</v>
      </c>
      <c r="P1902" s="20" t="str">
        <f>IF(VLOOKUP(C1902,'Current OBD'!$B$6:$AL$2097,34,0)="Yes","10"," ")</f>
        <v>10</v>
      </c>
      <c r="Q1902" s="20" t="str">
        <f>IF(VLOOKUP(C1902,'Current OBD'!$B$6:$AL$2097,35,0)="Yes","11"," ")</f>
        <v>11</v>
      </c>
      <c r="R1902" s="20" t="str">
        <f>IF(VLOOKUP(C1902,'Current OBD'!$B$6:$AL$2097,36,0)="Yes","12"," ")</f>
        <v>12</v>
      </c>
      <c r="S1902" s="44">
        <v>20</v>
      </c>
      <c r="T1902" s="44">
        <v>0</v>
      </c>
      <c r="U1902" s="44">
        <v>28</v>
      </c>
      <c r="V1902" s="12">
        <f t="shared" si="184"/>
        <v>0.7142857142857143</v>
      </c>
      <c r="W1902" s="12">
        <f t="shared" si="185"/>
        <v>0</v>
      </c>
      <c r="X1902" s="12">
        <f t="shared" si="179"/>
        <v>0.7142857142857143</v>
      </c>
    </row>
    <row r="1903" spans="1:24">
      <c r="A1903" s="17" t="str">
        <f>VLOOKUP(C1903,'Current OBD'!$B$6:$K$2098,4,0)</f>
        <v>Spokane</v>
      </c>
      <c r="B1903" s="17" t="str">
        <f>VLOOKUP(C1903,'Current OBD'!$B$6:$K$2098,3,0)</f>
        <v>32-081</v>
      </c>
      <c r="C1903" s="18">
        <v>661073</v>
      </c>
      <c r="D1903" s="8" t="s">
        <v>4559</v>
      </c>
      <c r="E1903" s="20" t="str">
        <f>IF(VLOOKUP(C1903,'Current OBD'!$B$6:$AL$2097,23,0)="Yes","PK"," ")</f>
        <v xml:space="preserve"> </v>
      </c>
      <c r="F1903" s="20" t="str">
        <f>IF(VLOOKUP(C1903,'Current OBD'!$B$6:$AL$2097,24,0)="Yes","K"," ")</f>
        <v xml:space="preserve"> </v>
      </c>
      <c r="G1903" s="20" t="str">
        <f>IF(VLOOKUP(C1903,'Current OBD'!$B$6:$AL$2097,25,0)="Yes","1"," ")</f>
        <v xml:space="preserve"> </v>
      </c>
      <c r="H1903" s="20" t="str">
        <f>IF(VLOOKUP(C1903,'Current OBD'!$B$6:$AL$2097,26,0)="Yes","2"," ")</f>
        <v xml:space="preserve"> </v>
      </c>
      <c r="I1903" s="20" t="str">
        <f>IF(VLOOKUP(C1903,'Current OBD'!$B$6:$AL$2097,27,0)="Yes","3"," ")</f>
        <v xml:space="preserve"> </v>
      </c>
      <c r="J1903" s="20" t="str">
        <f>IF(VLOOKUP(C1903,'Current OBD'!$B$6:$AL$2097,28,0)="Yes","4"," ")</f>
        <v xml:space="preserve"> </v>
      </c>
      <c r="K1903" s="20" t="str">
        <f>IF(VLOOKUP(C1903,'Current OBD'!$B$6:$AL$2097,29,0)="Yes","5"," ")</f>
        <v xml:space="preserve"> </v>
      </c>
      <c r="L1903" s="20" t="str">
        <f>IF(VLOOKUP(C1903,'Current OBD'!$B$6:$AL$2097,30,0)="Yes","6"," ")</f>
        <v xml:space="preserve"> </v>
      </c>
      <c r="M1903" s="20" t="str">
        <f>IF(VLOOKUP(C1903,'Current OBD'!$B$6:$AL$2097,31,0)="Yes","7"," ")</f>
        <v>7</v>
      </c>
      <c r="N1903" s="20" t="str">
        <f>IF(VLOOKUP(C1903,'Current OBD'!$B$6:$AL$2097,32,0)="Yes","8"," ")</f>
        <v>8</v>
      </c>
      <c r="O1903" s="20" t="str">
        <f>IF(VLOOKUP(C1903,'Current OBD'!$B$6:$AL$2097,33,0)="Yes","9"," ")</f>
        <v>9</v>
      </c>
      <c r="P1903" s="20" t="str">
        <f>IF(VLOOKUP(C1903,'Current OBD'!$B$6:$AL$2097,34,0)="Yes","10"," ")</f>
        <v>10</v>
      </c>
      <c r="Q1903" s="20" t="str">
        <f>IF(VLOOKUP(C1903,'Current OBD'!$B$6:$AL$2097,35,0)="Yes","11"," ")</f>
        <v>11</v>
      </c>
      <c r="R1903" s="20" t="str">
        <f>IF(VLOOKUP(C1903,'Current OBD'!$B$6:$AL$2097,36,0)="Yes","12"," ")</f>
        <v>12</v>
      </c>
      <c r="S1903" s="44">
        <v>1051</v>
      </c>
      <c r="T1903" s="44">
        <v>0</v>
      </c>
      <c r="U1903" s="44">
        <v>1639</v>
      </c>
      <c r="V1903" s="12">
        <f t="shared" si="184"/>
        <v>0.64124466137888958</v>
      </c>
      <c r="W1903" s="12">
        <f t="shared" si="185"/>
        <v>0</v>
      </c>
      <c r="X1903" s="12">
        <f t="shared" si="179"/>
        <v>0.64124466137888958</v>
      </c>
    </row>
    <row r="1904" spans="1:24">
      <c r="A1904" s="17" t="str">
        <f>VLOOKUP(C1904,'Current OBD'!$B$6:$K$2098,4,0)</f>
        <v>Spokane</v>
      </c>
      <c r="B1904" s="17" t="str">
        <f>VLOOKUP(C1904,'Current OBD'!$B$6:$K$2098,3,0)</f>
        <v>32-081</v>
      </c>
      <c r="C1904" s="18">
        <v>686847</v>
      </c>
      <c r="D1904" s="8" t="s">
        <v>4561</v>
      </c>
      <c r="E1904" s="20" t="str">
        <f>IF(VLOOKUP(C1904,'Current OBD'!$B$6:$AL$2097,23,0)="Yes","PK"," ")</f>
        <v xml:space="preserve"> </v>
      </c>
      <c r="F1904" s="20" t="str">
        <f>IF(VLOOKUP(C1904,'Current OBD'!$B$6:$AL$2097,24,0)="Yes","K"," ")</f>
        <v xml:space="preserve"> </v>
      </c>
      <c r="G1904" s="20" t="str">
        <f>IF(VLOOKUP(C1904,'Current OBD'!$B$6:$AL$2097,25,0)="Yes","1"," ")</f>
        <v xml:space="preserve"> </v>
      </c>
      <c r="H1904" s="20" t="str">
        <f>IF(VLOOKUP(C1904,'Current OBD'!$B$6:$AL$2097,26,0)="Yes","2"," ")</f>
        <v xml:space="preserve"> </v>
      </c>
      <c r="I1904" s="20" t="str">
        <f>IF(VLOOKUP(C1904,'Current OBD'!$B$6:$AL$2097,27,0)="Yes","3"," ")</f>
        <v xml:space="preserve"> </v>
      </c>
      <c r="J1904" s="20" t="str">
        <f>IF(VLOOKUP(C1904,'Current OBD'!$B$6:$AL$2097,28,0)="Yes","4"," ")</f>
        <v xml:space="preserve"> </v>
      </c>
      <c r="K1904" s="20" t="str">
        <f>IF(VLOOKUP(C1904,'Current OBD'!$B$6:$AL$2097,29,0)="Yes","5"," ")</f>
        <v xml:space="preserve"> </v>
      </c>
      <c r="L1904" s="20" t="str">
        <f>IF(VLOOKUP(C1904,'Current OBD'!$B$6:$AL$2097,30,0)="Yes","6"," ")</f>
        <v xml:space="preserve"> </v>
      </c>
      <c r="M1904" s="20" t="str">
        <f>IF(VLOOKUP(C1904,'Current OBD'!$B$6:$AL$2097,31,0)="Yes","7"," ")</f>
        <v xml:space="preserve"> </v>
      </c>
      <c r="N1904" s="20" t="str">
        <f>IF(VLOOKUP(C1904,'Current OBD'!$B$6:$AL$2097,32,0)="Yes","8"," ")</f>
        <v xml:space="preserve"> </v>
      </c>
      <c r="O1904" s="20" t="str">
        <f>IF(VLOOKUP(C1904,'Current OBD'!$B$6:$AL$2097,33,0)="Yes","9"," ")</f>
        <v>9</v>
      </c>
      <c r="P1904" s="20" t="str">
        <f>IF(VLOOKUP(C1904,'Current OBD'!$B$6:$AL$2097,34,0)="Yes","10"," ")</f>
        <v>10</v>
      </c>
      <c r="Q1904" s="20" t="str">
        <f>IF(VLOOKUP(C1904,'Current OBD'!$B$6:$AL$2097,35,0)="Yes","11"," ")</f>
        <v>11</v>
      </c>
      <c r="R1904" s="20" t="str">
        <f>IF(VLOOKUP(C1904,'Current OBD'!$B$6:$AL$2097,36,0)="Yes","12"," ")</f>
        <v>12</v>
      </c>
      <c r="S1904" s="44">
        <v>513</v>
      </c>
      <c r="T1904" s="44">
        <v>0</v>
      </c>
      <c r="U1904" s="44">
        <v>599</v>
      </c>
      <c r="V1904" s="12">
        <f t="shared" si="184"/>
        <v>0.85642737896494159</v>
      </c>
      <c r="W1904" s="12">
        <f t="shared" si="185"/>
        <v>0</v>
      </c>
      <c r="X1904" s="12">
        <f t="shared" si="179"/>
        <v>0.85642737896494159</v>
      </c>
    </row>
    <row r="1905" spans="1:24">
      <c r="A1905" s="17" t="str">
        <f>VLOOKUP(C1905,'Current OBD'!$B$6:$K$2098,4,0)</f>
        <v>Spokane</v>
      </c>
      <c r="B1905" s="17" t="str">
        <f>VLOOKUP(C1905,'Current OBD'!$B$6:$K$2098,3,0)</f>
        <v>32-081</v>
      </c>
      <c r="C1905" s="18">
        <v>687575</v>
      </c>
      <c r="D1905" s="8" t="s">
        <v>4563</v>
      </c>
      <c r="E1905" s="20" t="str">
        <f>IF(VLOOKUP(C1905,'Current OBD'!$B$6:$AL$2097,23,0)="Yes","PK"," ")</f>
        <v xml:space="preserve"> </v>
      </c>
      <c r="F1905" s="20" t="str">
        <f>IF(VLOOKUP(C1905,'Current OBD'!$B$6:$AL$2097,24,0)="Yes","K"," ")</f>
        <v xml:space="preserve"> </v>
      </c>
      <c r="G1905" s="20" t="str">
        <f>IF(VLOOKUP(C1905,'Current OBD'!$B$6:$AL$2097,25,0)="Yes","1"," ")</f>
        <v xml:space="preserve"> </v>
      </c>
      <c r="H1905" s="20" t="str">
        <f>IF(VLOOKUP(C1905,'Current OBD'!$B$6:$AL$2097,26,0)="Yes","2"," ")</f>
        <v xml:space="preserve"> </v>
      </c>
      <c r="I1905" s="20" t="str">
        <f>IF(VLOOKUP(C1905,'Current OBD'!$B$6:$AL$2097,27,0)="Yes","3"," ")</f>
        <v xml:space="preserve"> </v>
      </c>
      <c r="J1905" s="20" t="str">
        <f>IF(VLOOKUP(C1905,'Current OBD'!$B$6:$AL$2097,28,0)="Yes","4"," ")</f>
        <v xml:space="preserve"> </v>
      </c>
      <c r="K1905" s="20" t="str">
        <f>IF(VLOOKUP(C1905,'Current OBD'!$B$6:$AL$2097,29,0)="Yes","5"," ")</f>
        <v xml:space="preserve"> </v>
      </c>
      <c r="L1905" s="20" t="str">
        <f>IF(VLOOKUP(C1905,'Current OBD'!$B$6:$AL$2097,30,0)="Yes","6"," ")</f>
        <v>6</v>
      </c>
      <c r="M1905" s="20" t="str">
        <f>IF(VLOOKUP(C1905,'Current OBD'!$B$6:$AL$2097,31,0)="Yes","7"," ")</f>
        <v>7</v>
      </c>
      <c r="N1905" s="20" t="str">
        <f>IF(VLOOKUP(C1905,'Current OBD'!$B$6:$AL$2097,32,0)="Yes","8"," ")</f>
        <v>8</v>
      </c>
      <c r="O1905" s="20" t="str">
        <f>IF(VLOOKUP(C1905,'Current OBD'!$B$6:$AL$2097,33,0)="Yes","9"," ")</f>
        <v xml:space="preserve"> </v>
      </c>
      <c r="P1905" s="20" t="str">
        <f>IF(VLOOKUP(C1905,'Current OBD'!$B$6:$AL$2097,34,0)="Yes","10"," ")</f>
        <v xml:space="preserve"> </v>
      </c>
      <c r="Q1905" s="20" t="str">
        <f>IF(VLOOKUP(C1905,'Current OBD'!$B$6:$AL$2097,35,0)="Yes","11"," ")</f>
        <v xml:space="preserve"> </v>
      </c>
      <c r="R1905" s="20" t="str">
        <f>IF(VLOOKUP(C1905,'Current OBD'!$B$6:$AL$2097,36,0)="Yes","12"," ")</f>
        <v xml:space="preserve"> </v>
      </c>
      <c r="S1905" s="44">
        <v>240</v>
      </c>
      <c r="T1905" s="44">
        <v>0</v>
      </c>
      <c r="U1905" s="44">
        <v>492</v>
      </c>
      <c r="V1905" s="12">
        <f t="shared" si="184"/>
        <v>0.48780487804878048</v>
      </c>
      <c r="W1905" s="12">
        <f t="shared" si="185"/>
        <v>0</v>
      </c>
      <c r="X1905" s="12">
        <f t="shared" si="179"/>
        <v>0.48780487804878048</v>
      </c>
    </row>
    <row r="1906" spans="1:24">
      <c r="A1906" s="17" t="str">
        <f>VLOOKUP(C1906,'Current OBD'!$B$6:$K$2098,4,0)</f>
        <v>Spokane</v>
      </c>
      <c r="B1906" s="17" t="str">
        <f>VLOOKUP(C1906,'Current OBD'!$B$6:$K$2098,3,0)</f>
        <v>32-081</v>
      </c>
      <c r="C1906" s="18">
        <v>681050</v>
      </c>
      <c r="D1906" s="8" t="s">
        <v>4565</v>
      </c>
      <c r="E1906" s="20" t="str">
        <f>IF(VLOOKUP(C1906,'Current OBD'!$B$6:$AL$2097,23,0)="Yes","PK"," ")</f>
        <v xml:space="preserve"> </v>
      </c>
      <c r="F1906" s="20" t="str">
        <f>IF(VLOOKUP(C1906,'Current OBD'!$B$6:$AL$2097,24,0)="Yes","K"," ")</f>
        <v xml:space="preserve"> </v>
      </c>
      <c r="G1906" s="20" t="str">
        <f>IF(VLOOKUP(C1906,'Current OBD'!$B$6:$AL$2097,25,0)="Yes","1"," ")</f>
        <v xml:space="preserve"> </v>
      </c>
      <c r="H1906" s="20" t="str">
        <f>IF(VLOOKUP(C1906,'Current OBD'!$B$6:$AL$2097,26,0)="Yes","2"," ")</f>
        <v xml:space="preserve"> </v>
      </c>
      <c r="I1906" s="20" t="str">
        <f>IF(VLOOKUP(C1906,'Current OBD'!$B$6:$AL$2097,27,0)="Yes","3"," ")</f>
        <v xml:space="preserve"> </v>
      </c>
      <c r="J1906" s="20" t="str">
        <f>IF(VLOOKUP(C1906,'Current OBD'!$B$6:$AL$2097,28,0)="Yes","4"," ")</f>
        <v xml:space="preserve"> </v>
      </c>
      <c r="K1906" s="20" t="str">
        <f>IF(VLOOKUP(C1906,'Current OBD'!$B$6:$AL$2097,29,0)="Yes","5"," ")</f>
        <v xml:space="preserve"> </v>
      </c>
      <c r="L1906" s="20" t="str">
        <f>IF(VLOOKUP(C1906,'Current OBD'!$B$6:$AL$2097,30,0)="Yes","6"," ")</f>
        <v xml:space="preserve"> </v>
      </c>
      <c r="M1906" s="20" t="str">
        <f>IF(VLOOKUP(C1906,'Current OBD'!$B$6:$AL$2097,31,0)="Yes","7"," ")</f>
        <v xml:space="preserve"> </v>
      </c>
      <c r="N1906" s="20" t="str">
        <f>IF(VLOOKUP(C1906,'Current OBD'!$B$6:$AL$2097,32,0)="Yes","8"," ")</f>
        <v xml:space="preserve"> </v>
      </c>
      <c r="O1906" s="20" t="str">
        <f>IF(VLOOKUP(C1906,'Current OBD'!$B$6:$AL$2097,33,0)="Yes","9"," ")</f>
        <v>9</v>
      </c>
      <c r="P1906" s="20" t="str">
        <f>IF(VLOOKUP(C1906,'Current OBD'!$B$6:$AL$2097,34,0)="Yes","10"," ")</f>
        <v>10</v>
      </c>
      <c r="Q1906" s="20" t="str">
        <f>IF(VLOOKUP(C1906,'Current OBD'!$B$6:$AL$2097,35,0)="Yes","11"," ")</f>
        <v>11</v>
      </c>
      <c r="R1906" s="20" t="str">
        <f>IF(VLOOKUP(C1906,'Current OBD'!$B$6:$AL$2097,36,0)="Yes","12"," ")</f>
        <v>12</v>
      </c>
      <c r="S1906" s="44">
        <v>97</v>
      </c>
      <c r="T1906" s="44">
        <v>0</v>
      </c>
      <c r="U1906" s="44">
        <v>104</v>
      </c>
      <c r="V1906" s="12">
        <f t="shared" si="184"/>
        <v>0.93269230769230771</v>
      </c>
      <c r="W1906" s="12">
        <f t="shared" si="185"/>
        <v>0</v>
      </c>
      <c r="X1906" s="12">
        <f t="shared" si="179"/>
        <v>0.93269230769230771</v>
      </c>
    </row>
    <row r="1907" spans="1:24">
      <c r="A1907" s="17" t="str">
        <f>VLOOKUP(C1907,'Current OBD'!$B$6:$K$2098,4,0)</f>
        <v>Spokane</v>
      </c>
      <c r="B1907" s="17" t="str">
        <f>VLOOKUP(C1907,'Current OBD'!$B$6:$K$2098,3,0)</f>
        <v>32-081</v>
      </c>
      <c r="C1907" s="18">
        <v>664761</v>
      </c>
      <c r="D1907" s="8" t="s">
        <v>4567</v>
      </c>
      <c r="E1907" s="20" t="str">
        <f>IF(VLOOKUP(C1907,'Current OBD'!$B$6:$AL$2097,23,0)="Yes","PK"," ")</f>
        <v>PK</v>
      </c>
      <c r="F1907" s="20" t="str">
        <f>IF(VLOOKUP(C1907,'Current OBD'!$B$6:$AL$2097,24,0)="Yes","K"," ")</f>
        <v>K</v>
      </c>
      <c r="G1907" s="20" t="str">
        <f>IF(VLOOKUP(C1907,'Current OBD'!$B$6:$AL$2097,25,0)="Yes","1"," ")</f>
        <v>1</v>
      </c>
      <c r="H1907" s="20" t="str">
        <f>IF(VLOOKUP(C1907,'Current OBD'!$B$6:$AL$2097,26,0)="Yes","2"," ")</f>
        <v>2</v>
      </c>
      <c r="I1907" s="20" t="str">
        <f>IF(VLOOKUP(C1907,'Current OBD'!$B$6:$AL$2097,27,0)="Yes","3"," ")</f>
        <v>3</v>
      </c>
      <c r="J1907" s="20" t="str">
        <f>IF(VLOOKUP(C1907,'Current OBD'!$B$6:$AL$2097,28,0)="Yes","4"," ")</f>
        <v>4</v>
      </c>
      <c r="K1907" s="20" t="str">
        <f>IF(VLOOKUP(C1907,'Current OBD'!$B$6:$AL$2097,29,0)="Yes","5"," ")</f>
        <v>5</v>
      </c>
      <c r="L1907" s="20" t="str">
        <f>IF(VLOOKUP(C1907,'Current OBD'!$B$6:$AL$2097,30,0)="Yes","6"," ")</f>
        <v xml:space="preserve"> </v>
      </c>
      <c r="M1907" s="20" t="str">
        <f>IF(VLOOKUP(C1907,'Current OBD'!$B$6:$AL$2097,31,0)="Yes","7"," ")</f>
        <v xml:space="preserve"> </v>
      </c>
      <c r="N1907" s="20" t="str">
        <f>IF(VLOOKUP(C1907,'Current OBD'!$B$6:$AL$2097,32,0)="Yes","8"," ")</f>
        <v xml:space="preserve"> </v>
      </c>
      <c r="O1907" s="20" t="str">
        <f>IF(VLOOKUP(C1907,'Current OBD'!$B$6:$AL$2097,33,0)="Yes","9"," ")</f>
        <v xml:space="preserve"> </v>
      </c>
      <c r="P1907" s="20" t="str">
        <f>IF(VLOOKUP(C1907,'Current OBD'!$B$6:$AL$2097,34,0)="Yes","10"," ")</f>
        <v xml:space="preserve"> </v>
      </c>
      <c r="Q1907" s="20" t="str">
        <f>IF(VLOOKUP(C1907,'Current OBD'!$B$6:$AL$2097,35,0)="Yes","11"," ")</f>
        <v xml:space="preserve"> </v>
      </c>
      <c r="R1907" s="20" t="str">
        <f>IF(VLOOKUP(C1907,'Current OBD'!$B$6:$AL$2097,36,0)="Yes","12"," ")</f>
        <v xml:space="preserve"> </v>
      </c>
      <c r="S1907" s="44">
        <v>379</v>
      </c>
      <c r="T1907" s="44">
        <v>0</v>
      </c>
      <c r="U1907" s="44">
        <v>379</v>
      </c>
      <c r="V1907" s="12">
        <f t="shared" si="184"/>
        <v>1</v>
      </c>
      <c r="W1907" s="12">
        <f t="shared" si="185"/>
        <v>0</v>
      </c>
      <c r="X1907" s="12">
        <f t="shared" si="179"/>
        <v>1</v>
      </c>
    </row>
    <row r="1908" spans="1:24">
      <c r="A1908" s="17" t="str">
        <f>VLOOKUP(C1908,'Current OBD'!$B$6:$K$2098,4,0)</f>
        <v>Spokane</v>
      </c>
      <c r="B1908" s="17" t="str">
        <f>VLOOKUP(C1908,'Current OBD'!$B$6:$K$2098,3,0)</f>
        <v>32-081</v>
      </c>
      <c r="C1908" s="18">
        <v>663716</v>
      </c>
      <c r="D1908" s="8" t="s">
        <v>4569</v>
      </c>
      <c r="E1908" s="20" t="str">
        <f>IF(VLOOKUP(C1908,'Current OBD'!$B$6:$AL$2097,23,0)="Yes","PK"," ")</f>
        <v xml:space="preserve"> </v>
      </c>
      <c r="F1908" s="20" t="str">
        <f>IF(VLOOKUP(C1908,'Current OBD'!$B$6:$AL$2097,24,0)="Yes","K"," ")</f>
        <v>K</v>
      </c>
      <c r="G1908" s="20" t="str">
        <f>IF(VLOOKUP(C1908,'Current OBD'!$B$6:$AL$2097,25,0)="Yes","1"," ")</f>
        <v>1</v>
      </c>
      <c r="H1908" s="20" t="str">
        <f>IF(VLOOKUP(C1908,'Current OBD'!$B$6:$AL$2097,26,0)="Yes","2"," ")</f>
        <v>2</v>
      </c>
      <c r="I1908" s="20" t="str">
        <f>IF(VLOOKUP(C1908,'Current OBD'!$B$6:$AL$2097,27,0)="Yes","3"," ")</f>
        <v>3</v>
      </c>
      <c r="J1908" s="20" t="str">
        <f>IF(VLOOKUP(C1908,'Current OBD'!$B$6:$AL$2097,28,0)="Yes","4"," ")</f>
        <v>4</v>
      </c>
      <c r="K1908" s="20" t="str">
        <f>IF(VLOOKUP(C1908,'Current OBD'!$B$6:$AL$2097,29,0)="Yes","5"," ")</f>
        <v>5</v>
      </c>
      <c r="L1908" s="20" t="str">
        <f>IF(VLOOKUP(C1908,'Current OBD'!$B$6:$AL$2097,30,0)="Yes","6"," ")</f>
        <v xml:space="preserve"> </v>
      </c>
      <c r="M1908" s="20" t="str">
        <f>IF(VLOOKUP(C1908,'Current OBD'!$B$6:$AL$2097,31,0)="Yes","7"," ")</f>
        <v xml:space="preserve"> </v>
      </c>
      <c r="N1908" s="20" t="str">
        <f>IF(VLOOKUP(C1908,'Current OBD'!$B$6:$AL$2097,32,0)="Yes","8"," ")</f>
        <v xml:space="preserve"> </v>
      </c>
      <c r="O1908" s="20" t="str">
        <f>IF(VLOOKUP(C1908,'Current OBD'!$B$6:$AL$2097,33,0)="Yes","9"," ")</f>
        <v xml:space="preserve"> </v>
      </c>
      <c r="P1908" s="20" t="str">
        <f>IF(VLOOKUP(C1908,'Current OBD'!$B$6:$AL$2097,34,0)="Yes","10"," ")</f>
        <v xml:space="preserve"> </v>
      </c>
      <c r="Q1908" s="20" t="str">
        <f>IF(VLOOKUP(C1908,'Current OBD'!$B$6:$AL$2097,35,0)="Yes","11"," ")</f>
        <v xml:space="preserve"> </v>
      </c>
      <c r="R1908" s="20" t="str">
        <f>IF(VLOOKUP(C1908,'Current OBD'!$B$6:$AL$2097,36,0)="Yes","12"," ")</f>
        <v xml:space="preserve"> </v>
      </c>
      <c r="S1908" s="44">
        <v>207</v>
      </c>
      <c r="T1908" s="44">
        <v>0</v>
      </c>
      <c r="U1908" s="44">
        <v>283</v>
      </c>
      <c r="V1908" s="12">
        <f t="shared" si="184"/>
        <v>0.73144876325088337</v>
      </c>
      <c r="W1908" s="12">
        <f t="shared" si="185"/>
        <v>0</v>
      </c>
      <c r="X1908" s="12">
        <f t="shared" si="179"/>
        <v>0.73144876325088337</v>
      </c>
    </row>
    <row r="1909" spans="1:24">
      <c r="A1909" s="17" t="str">
        <f>VLOOKUP(C1909,'Current OBD'!$B$6:$K$2098,4,0)</f>
        <v>Spokane</v>
      </c>
      <c r="B1909" s="17" t="str">
        <f>VLOOKUP(C1909,'Current OBD'!$B$6:$K$2098,3,0)</f>
        <v>32-081</v>
      </c>
      <c r="C1909" s="18">
        <v>662887</v>
      </c>
      <c r="D1909" s="8" t="s">
        <v>4571</v>
      </c>
      <c r="E1909" s="20" t="str">
        <f>IF(VLOOKUP(C1909,'Current OBD'!$B$6:$AL$2097,23,0)="Yes","PK"," ")</f>
        <v xml:space="preserve"> </v>
      </c>
      <c r="F1909" s="20" t="str">
        <f>IF(VLOOKUP(C1909,'Current OBD'!$B$6:$AL$2097,24,0)="Yes","K"," ")</f>
        <v xml:space="preserve"> </v>
      </c>
      <c r="G1909" s="20" t="str">
        <f>IF(VLOOKUP(C1909,'Current OBD'!$B$6:$AL$2097,25,0)="Yes","1"," ")</f>
        <v xml:space="preserve"> </v>
      </c>
      <c r="H1909" s="20" t="str">
        <f>IF(VLOOKUP(C1909,'Current OBD'!$B$6:$AL$2097,26,0)="Yes","2"," ")</f>
        <v xml:space="preserve"> </v>
      </c>
      <c r="I1909" s="20" t="str">
        <f>IF(VLOOKUP(C1909,'Current OBD'!$B$6:$AL$2097,27,0)="Yes","3"," ")</f>
        <v xml:space="preserve"> </v>
      </c>
      <c r="J1909" s="20" t="str">
        <f>IF(VLOOKUP(C1909,'Current OBD'!$B$6:$AL$2097,28,0)="Yes","4"," ")</f>
        <v xml:space="preserve"> </v>
      </c>
      <c r="K1909" s="20" t="str">
        <f>IF(VLOOKUP(C1909,'Current OBD'!$B$6:$AL$2097,29,0)="Yes","5"," ")</f>
        <v xml:space="preserve"> </v>
      </c>
      <c r="L1909" s="20" t="str">
        <f>IF(VLOOKUP(C1909,'Current OBD'!$B$6:$AL$2097,30,0)="Yes","6"," ")</f>
        <v xml:space="preserve"> </v>
      </c>
      <c r="M1909" s="20" t="str">
        <f>IF(VLOOKUP(C1909,'Current OBD'!$B$6:$AL$2097,31,0)="Yes","7"," ")</f>
        <v xml:space="preserve"> </v>
      </c>
      <c r="N1909" s="20" t="str">
        <f>IF(VLOOKUP(C1909,'Current OBD'!$B$6:$AL$2097,32,0)="Yes","8"," ")</f>
        <v xml:space="preserve"> </v>
      </c>
      <c r="O1909" s="20" t="str">
        <f>IF(VLOOKUP(C1909,'Current OBD'!$B$6:$AL$2097,33,0)="Yes","9"," ")</f>
        <v>9</v>
      </c>
      <c r="P1909" s="20" t="str">
        <f>IF(VLOOKUP(C1909,'Current OBD'!$B$6:$AL$2097,34,0)="Yes","10"," ")</f>
        <v>10</v>
      </c>
      <c r="Q1909" s="20" t="str">
        <f>IF(VLOOKUP(C1909,'Current OBD'!$B$6:$AL$2097,35,0)="Yes","11"," ")</f>
        <v>11</v>
      </c>
      <c r="R1909" s="20" t="str">
        <f>IF(VLOOKUP(C1909,'Current OBD'!$B$6:$AL$2097,36,0)="Yes","12"," ")</f>
        <v>12</v>
      </c>
      <c r="S1909" s="44">
        <v>1481</v>
      </c>
      <c r="T1909" s="44">
        <v>0</v>
      </c>
      <c r="U1909" s="44">
        <v>1529</v>
      </c>
      <c r="V1909" s="12">
        <f t="shared" si="184"/>
        <v>0.96860693263570963</v>
      </c>
      <c r="W1909" s="12">
        <f t="shared" si="185"/>
        <v>0</v>
      </c>
      <c r="X1909" s="12">
        <f t="shared" si="179"/>
        <v>0.96860693263570963</v>
      </c>
    </row>
    <row r="1910" spans="1:24">
      <c r="A1910" s="17" t="str">
        <f>VLOOKUP(C1910,'Current OBD'!$B$6:$K$2098,4,0)</f>
        <v>Spokane</v>
      </c>
      <c r="B1910" s="17" t="str">
        <f>VLOOKUP(C1910,'Current OBD'!$B$6:$K$2098,3,0)</f>
        <v>32-081</v>
      </c>
      <c r="C1910" s="18">
        <v>664755</v>
      </c>
      <c r="D1910" s="8" t="s">
        <v>3310</v>
      </c>
      <c r="E1910" s="20" t="str">
        <f>IF(VLOOKUP(C1910,'Current OBD'!$B$6:$AL$2097,23,0)="Yes","PK"," ")</f>
        <v>PK</v>
      </c>
      <c r="F1910" s="20" t="str">
        <f>IF(VLOOKUP(C1910,'Current OBD'!$B$6:$AL$2097,24,0)="Yes","K"," ")</f>
        <v>K</v>
      </c>
      <c r="G1910" s="20" t="str">
        <f>IF(VLOOKUP(C1910,'Current OBD'!$B$6:$AL$2097,25,0)="Yes","1"," ")</f>
        <v>1</v>
      </c>
      <c r="H1910" s="20" t="str">
        <f>IF(VLOOKUP(C1910,'Current OBD'!$B$6:$AL$2097,26,0)="Yes","2"," ")</f>
        <v>2</v>
      </c>
      <c r="I1910" s="20" t="str">
        <f>IF(VLOOKUP(C1910,'Current OBD'!$B$6:$AL$2097,27,0)="Yes","3"," ")</f>
        <v>3</v>
      </c>
      <c r="J1910" s="20" t="str">
        <f>IF(VLOOKUP(C1910,'Current OBD'!$B$6:$AL$2097,28,0)="Yes","4"," ")</f>
        <v>4</v>
      </c>
      <c r="K1910" s="20" t="str">
        <f>IF(VLOOKUP(C1910,'Current OBD'!$B$6:$AL$2097,29,0)="Yes","5"," ")</f>
        <v>5</v>
      </c>
      <c r="L1910" s="20" t="str">
        <f>IF(VLOOKUP(C1910,'Current OBD'!$B$6:$AL$2097,30,0)="Yes","6"," ")</f>
        <v>6</v>
      </c>
      <c r="M1910" s="20" t="str">
        <f>IF(VLOOKUP(C1910,'Current OBD'!$B$6:$AL$2097,31,0)="Yes","7"," ")</f>
        <v xml:space="preserve"> </v>
      </c>
      <c r="N1910" s="20" t="str">
        <f>IF(VLOOKUP(C1910,'Current OBD'!$B$6:$AL$2097,32,0)="Yes","8"," ")</f>
        <v xml:space="preserve"> </v>
      </c>
      <c r="O1910" s="20" t="str">
        <f>IF(VLOOKUP(C1910,'Current OBD'!$B$6:$AL$2097,33,0)="Yes","9"," ")</f>
        <v xml:space="preserve"> </v>
      </c>
      <c r="P1910" s="20" t="str">
        <f>IF(VLOOKUP(C1910,'Current OBD'!$B$6:$AL$2097,34,0)="Yes","10"," ")</f>
        <v xml:space="preserve"> </v>
      </c>
      <c r="Q1910" s="20" t="str">
        <f>IF(VLOOKUP(C1910,'Current OBD'!$B$6:$AL$2097,35,0)="Yes","11"," ")</f>
        <v xml:space="preserve"> </v>
      </c>
      <c r="R1910" s="20" t="str">
        <f>IF(VLOOKUP(C1910,'Current OBD'!$B$6:$AL$2097,36,0)="Yes","12"," ")</f>
        <v xml:space="preserve"> </v>
      </c>
      <c r="S1910" s="44">
        <v>332</v>
      </c>
      <c r="T1910" s="44">
        <v>0</v>
      </c>
      <c r="U1910" s="44">
        <v>444</v>
      </c>
      <c r="V1910" s="12">
        <f t="shared" si="184"/>
        <v>0.74774774774774777</v>
      </c>
      <c r="W1910" s="12">
        <f t="shared" si="185"/>
        <v>0</v>
      </c>
      <c r="X1910" s="12">
        <f t="shared" si="179"/>
        <v>0.74774774774774777</v>
      </c>
    </row>
    <row r="1911" spans="1:24">
      <c r="A1911" s="17" t="str">
        <f>VLOOKUP(C1911,'Current OBD'!$B$6:$K$2098,4,0)</f>
        <v>Spokane</v>
      </c>
      <c r="B1911" s="17" t="str">
        <f>VLOOKUP(C1911,'Current OBD'!$B$6:$K$2098,3,0)</f>
        <v>32-081</v>
      </c>
      <c r="C1911" s="18">
        <v>665216</v>
      </c>
      <c r="D1911" s="8" t="s">
        <v>4574</v>
      </c>
      <c r="E1911" s="20" t="str">
        <f>IF(VLOOKUP(C1911,'Current OBD'!$B$6:$AL$2097,23,0)="Yes","PK"," ")</f>
        <v xml:space="preserve"> </v>
      </c>
      <c r="F1911" s="20" t="str">
        <f>IF(VLOOKUP(C1911,'Current OBD'!$B$6:$AL$2097,24,0)="Yes","K"," ")</f>
        <v xml:space="preserve"> </v>
      </c>
      <c r="G1911" s="20" t="str">
        <f>IF(VLOOKUP(C1911,'Current OBD'!$B$6:$AL$2097,25,0)="Yes","1"," ")</f>
        <v xml:space="preserve"> </v>
      </c>
      <c r="H1911" s="20" t="str">
        <f>IF(VLOOKUP(C1911,'Current OBD'!$B$6:$AL$2097,26,0)="Yes","2"," ")</f>
        <v xml:space="preserve"> </v>
      </c>
      <c r="I1911" s="20" t="str">
        <f>IF(VLOOKUP(C1911,'Current OBD'!$B$6:$AL$2097,27,0)="Yes","3"," ")</f>
        <v xml:space="preserve"> </v>
      </c>
      <c r="J1911" s="20" t="str">
        <f>IF(VLOOKUP(C1911,'Current OBD'!$B$6:$AL$2097,28,0)="Yes","4"," ")</f>
        <v xml:space="preserve"> </v>
      </c>
      <c r="K1911" s="20" t="str">
        <f>IF(VLOOKUP(C1911,'Current OBD'!$B$6:$AL$2097,29,0)="Yes","5"," ")</f>
        <v xml:space="preserve"> </v>
      </c>
      <c r="L1911" s="20" t="str">
        <f>IF(VLOOKUP(C1911,'Current OBD'!$B$6:$AL$2097,30,0)="Yes","6"," ")</f>
        <v xml:space="preserve"> </v>
      </c>
      <c r="M1911" s="20" t="str">
        <f>IF(VLOOKUP(C1911,'Current OBD'!$B$6:$AL$2097,31,0)="Yes","7"," ")</f>
        <v>7</v>
      </c>
      <c r="N1911" s="20" t="str">
        <f>IF(VLOOKUP(C1911,'Current OBD'!$B$6:$AL$2097,32,0)="Yes","8"," ")</f>
        <v>8</v>
      </c>
      <c r="O1911" s="20" t="str">
        <f>IF(VLOOKUP(C1911,'Current OBD'!$B$6:$AL$2097,33,0)="Yes","9"," ")</f>
        <v xml:space="preserve"> </v>
      </c>
      <c r="P1911" s="20" t="str">
        <f>IF(VLOOKUP(C1911,'Current OBD'!$B$6:$AL$2097,34,0)="Yes","10"," ")</f>
        <v xml:space="preserve"> </v>
      </c>
      <c r="Q1911" s="20" t="str">
        <f>IF(VLOOKUP(C1911,'Current OBD'!$B$6:$AL$2097,35,0)="Yes","11"," ")</f>
        <v xml:space="preserve"> </v>
      </c>
      <c r="R1911" s="20" t="str">
        <f>IF(VLOOKUP(C1911,'Current OBD'!$B$6:$AL$2097,36,0)="Yes","12"," ")</f>
        <v xml:space="preserve"> </v>
      </c>
      <c r="S1911" s="44">
        <v>465</v>
      </c>
      <c r="T1911" s="44">
        <v>0</v>
      </c>
      <c r="U1911" s="44">
        <v>989</v>
      </c>
      <c r="V1911" s="12">
        <f t="shared" si="184"/>
        <v>0.47017189079878663</v>
      </c>
      <c r="W1911" s="12">
        <f t="shared" si="185"/>
        <v>0</v>
      </c>
      <c r="X1911" s="12">
        <f t="shared" si="179"/>
        <v>0.47017189079878663</v>
      </c>
    </row>
    <row r="1912" spans="1:24">
      <c r="A1912" s="17" t="str">
        <f>VLOOKUP(C1912,'Current OBD'!$B$6:$K$2098,4,0)</f>
        <v>Spokane</v>
      </c>
      <c r="B1912" s="17" t="str">
        <f>VLOOKUP(C1912,'Current OBD'!$B$6:$K$2098,3,0)</f>
        <v>32-081</v>
      </c>
      <c r="C1912" s="18">
        <v>664896</v>
      </c>
      <c r="D1912" s="8" t="s">
        <v>4576</v>
      </c>
      <c r="E1912" s="20" t="str">
        <f>IF(VLOOKUP(C1912,'Current OBD'!$B$6:$AL$2097,23,0)="Yes","PK"," ")</f>
        <v xml:space="preserve"> </v>
      </c>
      <c r="F1912" s="20" t="str">
        <f>IF(VLOOKUP(C1912,'Current OBD'!$B$6:$AL$2097,24,0)="Yes","K"," ")</f>
        <v xml:space="preserve"> </v>
      </c>
      <c r="G1912" s="20" t="str">
        <f>IF(VLOOKUP(C1912,'Current OBD'!$B$6:$AL$2097,25,0)="Yes","1"," ")</f>
        <v xml:space="preserve"> </v>
      </c>
      <c r="H1912" s="20" t="str">
        <f>IF(VLOOKUP(C1912,'Current OBD'!$B$6:$AL$2097,26,0)="Yes","2"," ")</f>
        <v xml:space="preserve"> </v>
      </c>
      <c r="I1912" s="20" t="str">
        <f>IF(VLOOKUP(C1912,'Current OBD'!$B$6:$AL$2097,27,0)="Yes","3"," ")</f>
        <v xml:space="preserve"> </v>
      </c>
      <c r="J1912" s="20" t="str">
        <f>IF(VLOOKUP(C1912,'Current OBD'!$B$6:$AL$2097,28,0)="Yes","4"," ")</f>
        <v xml:space="preserve"> </v>
      </c>
      <c r="K1912" s="20" t="str">
        <f>IF(VLOOKUP(C1912,'Current OBD'!$B$6:$AL$2097,29,0)="Yes","5"," ")</f>
        <v xml:space="preserve"> </v>
      </c>
      <c r="L1912" s="20" t="str">
        <f>IF(VLOOKUP(C1912,'Current OBD'!$B$6:$AL$2097,30,0)="Yes","6"," ")</f>
        <v>6</v>
      </c>
      <c r="M1912" s="20" t="str">
        <f>IF(VLOOKUP(C1912,'Current OBD'!$B$6:$AL$2097,31,0)="Yes","7"," ")</f>
        <v>7</v>
      </c>
      <c r="N1912" s="20" t="str">
        <f>IF(VLOOKUP(C1912,'Current OBD'!$B$6:$AL$2097,32,0)="Yes","8"," ")</f>
        <v>8</v>
      </c>
      <c r="O1912" s="20" t="str">
        <f>IF(VLOOKUP(C1912,'Current OBD'!$B$6:$AL$2097,33,0)="Yes","9"," ")</f>
        <v xml:space="preserve"> </v>
      </c>
      <c r="P1912" s="20" t="str">
        <f>IF(VLOOKUP(C1912,'Current OBD'!$B$6:$AL$2097,34,0)="Yes","10"," ")</f>
        <v xml:space="preserve"> </v>
      </c>
      <c r="Q1912" s="20" t="str">
        <f>IF(VLOOKUP(C1912,'Current OBD'!$B$6:$AL$2097,35,0)="Yes","11"," ")</f>
        <v xml:space="preserve"> </v>
      </c>
      <c r="R1912" s="20" t="str">
        <f>IF(VLOOKUP(C1912,'Current OBD'!$B$6:$AL$2097,36,0)="Yes","12"," ")</f>
        <v xml:space="preserve"> </v>
      </c>
      <c r="S1912" s="44">
        <v>396</v>
      </c>
      <c r="T1912" s="44">
        <v>0</v>
      </c>
      <c r="U1912" s="44">
        <v>624</v>
      </c>
      <c r="V1912" s="12">
        <f t="shared" si="184"/>
        <v>0.63461538461538458</v>
      </c>
      <c r="W1912" s="12">
        <f t="shared" si="185"/>
        <v>0</v>
      </c>
      <c r="X1912" s="12">
        <f t="shared" si="179"/>
        <v>0.63461538461538458</v>
      </c>
    </row>
    <row r="1913" spans="1:24">
      <c r="A1913" s="17" t="str">
        <f>VLOOKUP(C1913,'Current OBD'!$B$6:$K$2098,4,0)</f>
        <v>Spokane</v>
      </c>
      <c r="B1913" s="17" t="str">
        <f>VLOOKUP(C1913,'Current OBD'!$B$6:$K$2098,3,0)</f>
        <v>32-081</v>
      </c>
      <c r="C1913" s="18">
        <v>661075</v>
      </c>
      <c r="D1913" s="8" t="s">
        <v>4578</v>
      </c>
      <c r="E1913" s="20" t="str">
        <f>IF(VLOOKUP(C1913,'Current OBD'!$B$6:$AL$2097,23,0)="Yes","PK"," ")</f>
        <v xml:space="preserve"> </v>
      </c>
      <c r="F1913" s="20" t="str">
        <f>IF(VLOOKUP(C1913,'Current OBD'!$B$6:$AL$2097,24,0)="Yes","K"," ")</f>
        <v xml:space="preserve"> </v>
      </c>
      <c r="G1913" s="20" t="str">
        <f>IF(VLOOKUP(C1913,'Current OBD'!$B$6:$AL$2097,25,0)="Yes","1"," ")</f>
        <v xml:space="preserve"> </v>
      </c>
      <c r="H1913" s="20" t="str">
        <f>IF(VLOOKUP(C1913,'Current OBD'!$B$6:$AL$2097,26,0)="Yes","2"," ")</f>
        <v xml:space="preserve"> </v>
      </c>
      <c r="I1913" s="20" t="str">
        <f>IF(VLOOKUP(C1913,'Current OBD'!$B$6:$AL$2097,27,0)="Yes","3"," ")</f>
        <v xml:space="preserve"> </v>
      </c>
      <c r="J1913" s="20" t="str">
        <f>IF(VLOOKUP(C1913,'Current OBD'!$B$6:$AL$2097,28,0)="Yes","4"," ")</f>
        <v xml:space="preserve"> </v>
      </c>
      <c r="K1913" s="20" t="str">
        <f>IF(VLOOKUP(C1913,'Current OBD'!$B$6:$AL$2097,29,0)="Yes","5"," ")</f>
        <v xml:space="preserve"> </v>
      </c>
      <c r="L1913" s="20" t="str">
        <f>IF(VLOOKUP(C1913,'Current OBD'!$B$6:$AL$2097,30,0)="Yes","6"," ")</f>
        <v xml:space="preserve"> </v>
      </c>
      <c r="M1913" s="20" t="str">
        <f>IF(VLOOKUP(C1913,'Current OBD'!$B$6:$AL$2097,31,0)="Yes","7"," ")</f>
        <v xml:space="preserve"> </v>
      </c>
      <c r="N1913" s="20" t="str">
        <f>IF(VLOOKUP(C1913,'Current OBD'!$B$6:$AL$2097,32,0)="Yes","8"," ")</f>
        <v xml:space="preserve"> </v>
      </c>
      <c r="O1913" s="20" t="str">
        <f>IF(VLOOKUP(C1913,'Current OBD'!$B$6:$AL$2097,33,0)="Yes","9"," ")</f>
        <v>9</v>
      </c>
      <c r="P1913" s="20" t="str">
        <f>IF(VLOOKUP(C1913,'Current OBD'!$B$6:$AL$2097,34,0)="Yes","10"," ")</f>
        <v>10</v>
      </c>
      <c r="Q1913" s="20" t="str">
        <f>IF(VLOOKUP(C1913,'Current OBD'!$B$6:$AL$2097,35,0)="Yes","11"," ")</f>
        <v>11</v>
      </c>
      <c r="R1913" s="20" t="str">
        <f>IF(VLOOKUP(C1913,'Current OBD'!$B$6:$AL$2097,36,0)="Yes","12"," ")</f>
        <v>12</v>
      </c>
      <c r="S1913" s="44">
        <v>811</v>
      </c>
      <c r="T1913" s="44">
        <v>0</v>
      </c>
      <c r="U1913" s="44">
        <v>1453</v>
      </c>
      <c r="V1913" s="12">
        <f t="shared" si="184"/>
        <v>0.55815554026152792</v>
      </c>
      <c r="W1913" s="12">
        <f t="shared" si="185"/>
        <v>0</v>
      </c>
      <c r="X1913" s="12">
        <f t="shared" si="179"/>
        <v>0.55815554026152792</v>
      </c>
    </row>
    <row r="1914" spans="1:24">
      <c r="A1914" s="17" t="str">
        <f>VLOOKUP(C1914,'Current OBD'!$B$6:$K$2098,4,0)</f>
        <v>Spokane</v>
      </c>
      <c r="B1914" s="17" t="str">
        <f>VLOOKUP(C1914,'Current OBD'!$B$6:$K$2098,3,0)</f>
        <v>32-081</v>
      </c>
      <c r="C1914" s="18">
        <v>661069</v>
      </c>
      <c r="D1914" s="8" t="s">
        <v>4580</v>
      </c>
      <c r="E1914" s="20" t="str">
        <f>IF(VLOOKUP(C1914,'Current OBD'!$B$6:$AL$2097,23,0)="Yes","PK"," ")</f>
        <v xml:space="preserve"> </v>
      </c>
      <c r="F1914" s="20" t="str">
        <f>IF(VLOOKUP(C1914,'Current OBD'!$B$6:$AL$2097,24,0)="Yes","K"," ")</f>
        <v xml:space="preserve"> </v>
      </c>
      <c r="G1914" s="20" t="str">
        <f>IF(VLOOKUP(C1914,'Current OBD'!$B$6:$AL$2097,25,0)="Yes","1"," ")</f>
        <v xml:space="preserve"> </v>
      </c>
      <c r="H1914" s="20" t="str">
        <f>IF(VLOOKUP(C1914,'Current OBD'!$B$6:$AL$2097,26,0)="Yes","2"," ")</f>
        <v xml:space="preserve"> </v>
      </c>
      <c r="I1914" s="20" t="str">
        <f>IF(VLOOKUP(C1914,'Current OBD'!$B$6:$AL$2097,27,0)="Yes","3"," ")</f>
        <v xml:space="preserve"> </v>
      </c>
      <c r="J1914" s="20" t="str">
        <f>IF(VLOOKUP(C1914,'Current OBD'!$B$6:$AL$2097,28,0)="Yes","4"," ")</f>
        <v xml:space="preserve"> </v>
      </c>
      <c r="K1914" s="20" t="str">
        <f>IF(VLOOKUP(C1914,'Current OBD'!$B$6:$AL$2097,29,0)="Yes","5"," ")</f>
        <v xml:space="preserve"> </v>
      </c>
      <c r="L1914" s="20" t="str">
        <f>IF(VLOOKUP(C1914,'Current OBD'!$B$6:$AL$2097,30,0)="Yes","6"," ")</f>
        <v>6</v>
      </c>
      <c r="M1914" s="20" t="str">
        <f>IF(VLOOKUP(C1914,'Current OBD'!$B$6:$AL$2097,31,0)="Yes","7"," ")</f>
        <v>7</v>
      </c>
      <c r="N1914" s="20" t="str">
        <f>IF(VLOOKUP(C1914,'Current OBD'!$B$6:$AL$2097,32,0)="Yes","8"," ")</f>
        <v>8</v>
      </c>
      <c r="O1914" s="20" t="str">
        <f>IF(VLOOKUP(C1914,'Current OBD'!$B$6:$AL$2097,33,0)="Yes","9"," ")</f>
        <v xml:space="preserve"> </v>
      </c>
      <c r="P1914" s="20" t="str">
        <f>IF(VLOOKUP(C1914,'Current OBD'!$B$6:$AL$2097,34,0)="Yes","10"," ")</f>
        <v xml:space="preserve"> </v>
      </c>
      <c r="Q1914" s="20" t="str">
        <f>IF(VLOOKUP(C1914,'Current OBD'!$B$6:$AL$2097,35,0)="Yes","11"," ")</f>
        <v xml:space="preserve"> </v>
      </c>
      <c r="R1914" s="20" t="str">
        <f>IF(VLOOKUP(C1914,'Current OBD'!$B$6:$AL$2097,36,0)="Yes","12"," ")</f>
        <v xml:space="preserve"> </v>
      </c>
      <c r="S1914" s="44">
        <v>679</v>
      </c>
      <c r="T1914" s="44">
        <v>0</v>
      </c>
      <c r="U1914" s="44">
        <v>680</v>
      </c>
      <c r="V1914" s="12">
        <f t="shared" si="184"/>
        <v>0.99852941176470589</v>
      </c>
      <c r="W1914" s="12">
        <f t="shared" si="185"/>
        <v>0</v>
      </c>
      <c r="X1914" s="12">
        <f t="shared" si="179"/>
        <v>0.99852941176470589</v>
      </c>
    </row>
    <row r="1915" spans="1:24">
      <c r="A1915" s="17" t="str">
        <f>VLOOKUP(C1915,'Current OBD'!$B$6:$K$2098,4,0)</f>
        <v>Spokane</v>
      </c>
      <c r="B1915" s="17" t="str">
        <f>VLOOKUP(C1915,'Current OBD'!$B$6:$K$2098,3,0)</f>
        <v>32-081</v>
      </c>
      <c r="C1915" s="18">
        <v>681034</v>
      </c>
      <c r="D1915" s="8" t="s">
        <v>4582</v>
      </c>
      <c r="E1915" s="20" t="str">
        <f>IF(VLOOKUP(C1915,'Current OBD'!$B$6:$AL$2097,23,0)="Yes","PK"," ")</f>
        <v xml:space="preserve"> </v>
      </c>
      <c r="F1915" s="20" t="str">
        <f>IF(VLOOKUP(C1915,'Current OBD'!$B$6:$AL$2097,24,0)="Yes","K"," ")</f>
        <v>K</v>
      </c>
      <c r="G1915" s="20" t="str">
        <f>IF(VLOOKUP(C1915,'Current OBD'!$B$6:$AL$2097,25,0)="Yes","1"," ")</f>
        <v>1</v>
      </c>
      <c r="H1915" s="20" t="str">
        <f>IF(VLOOKUP(C1915,'Current OBD'!$B$6:$AL$2097,26,0)="Yes","2"," ")</f>
        <v>2</v>
      </c>
      <c r="I1915" s="20" t="str">
        <f>IF(VLOOKUP(C1915,'Current OBD'!$B$6:$AL$2097,27,0)="Yes","3"," ")</f>
        <v>3</v>
      </c>
      <c r="J1915" s="20" t="str">
        <f>IF(VLOOKUP(C1915,'Current OBD'!$B$6:$AL$2097,28,0)="Yes","4"," ")</f>
        <v>4</v>
      </c>
      <c r="K1915" s="20" t="str">
        <f>IF(VLOOKUP(C1915,'Current OBD'!$B$6:$AL$2097,29,0)="Yes","5"," ")</f>
        <v>5</v>
      </c>
      <c r="L1915" s="20" t="str">
        <f>IF(VLOOKUP(C1915,'Current OBD'!$B$6:$AL$2097,30,0)="Yes","6"," ")</f>
        <v>6</v>
      </c>
      <c r="M1915" s="20" t="str">
        <f>IF(VLOOKUP(C1915,'Current OBD'!$B$6:$AL$2097,31,0)="Yes","7"," ")</f>
        <v xml:space="preserve"> </v>
      </c>
      <c r="N1915" s="20" t="str">
        <f>IF(VLOOKUP(C1915,'Current OBD'!$B$6:$AL$2097,32,0)="Yes","8"," ")</f>
        <v xml:space="preserve"> </v>
      </c>
      <c r="O1915" s="20" t="str">
        <f>IF(VLOOKUP(C1915,'Current OBD'!$B$6:$AL$2097,33,0)="Yes","9"," ")</f>
        <v xml:space="preserve"> </v>
      </c>
      <c r="P1915" s="20" t="str">
        <f>IF(VLOOKUP(C1915,'Current OBD'!$B$6:$AL$2097,34,0)="Yes","10"," ")</f>
        <v xml:space="preserve"> </v>
      </c>
      <c r="Q1915" s="20" t="str">
        <f>IF(VLOOKUP(C1915,'Current OBD'!$B$6:$AL$2097,35,0)="Yes","11"," ")</f>
        <v xml:space="preserve"> </v>
      </c>
      <c r="R1915" s="20" t="str">
        <f>IF(VLOOKUP(C1915,'Current OBD'!$B$6:$AL$2097,36,0)="Yes","12"," ")</f>
        <v xml:space="preserve"> </v>
      </c>
      <c r="S1915" s="44">
        <v>99</v>
      </c>
      <c r="T1915" s="44">
        <v>0</v>
      </c>
      <c r="U1915" s="44">
        <v>387</v>
      </c>
      <c r="V1915" s="12">
        <f t="shared" si="184"/>
        <v>0.2558139534883721</v>
      </c>
      <c r="W1915" s="12">
        <f t="shared" si="185"/>
        <v>0</v>
      </c>
      <c r="X1915" s="12">
        <f t="shared" si="179"/>
        <v>0.2558139534883721</v>
      </c>
    </row>
    <row r="1916" spans="1:24">
      <c r="A1916" s="17" t="str">
        <f>VLOOKUP(C1916,'Current OBD'!$B$6:$K$2098,4,0)</f>
        <v>Spokane</v>
      </c>
      <c r="B1916" s="17" t="str">
        <f>VLOOKUP(C1916,'Current OBD'!$B$6:$K$2098,3,0)</f>
        <v>32-081</v>
      </c>
      <c r="C1916" s="18">
        <v>664217</v>
      </c>
      <c r="D1916" s="8" t="s">
        <v>70</v>
      </c>
      <c r="E1916" s="20" t="str">
        <f>IF(VLOOKUP(C1916,'Current OBD'!$B$6:$AL$2097,23,0)="Yes","PK"," ")</f>
        <v>PK</v>
      </c>
      <c r="F1916" s="20" t="str">
        <f>IF(VLOOKUP(C1916,'Current OBD'!$B$6:$AL$2097,24,0)="Yes","K"," ")</f>
        <v>K</v>
      </c>
      <c r="G1916" s="20" t="str">
        <f>IF(VLOOKUP(C1916,'Current OBD'!$B$6:$AL$2097,25,0)="Yes","1"," ")</f>
        <v>1</v>
      </c>
      <c r="H1916" s="20" t="str">
        <f>IF(VLOOKUP(C1916,'Current OBD'!$B$6:$AL$2097,26,0)="Yes","2"," ")</f>
        <v>2</v>
      </c>
      <c r="I1916" s="20" t="str">
        <f>IF(VLOOKUP(C1916,'Current OBD'!$B$6:$AL$2097,27,0)="Yes","3"," ")</f>
        <v>3</v>
      </c>
      <c r="J1916" s="20" t="str">
        <f>IF(VLOOKUP(C1916,'Current OBD'!$B$6:$AL$2097,28,0)="Yes","4"," ")</f>
        <v>4</v>
      </c>
      <c r="K1916" s="20" t="str">
        <f>IF(VLOOKUP(C1916,'Current OBD'!$B$6:$AL$2097,29,0)="Yes","5"," ")</f>
        <v>5</v>
      </c>
      <c r="L1916" s="20" t="str">
        <f>IF(VLOOKUP(C1916,'Current OBD'!$B$6:$AL$2097,30,0)="Yes","6"," ")</f>
        <v xml:space="preserve"> </v>
      </c>
      <c r="M1916" s="20" t="str">
        <f>IF(VLOOKUP(C1916,'Current OBD'!$B$6:$AL$2097,31,0)="Yes","7"," ")</f>
        <v xml:space="preserve"> </v>
      </c>
      <c r="N1916" s="20" t="str">
        <f>IF(VLOOKUP(C1916,'Current OBD'!$B$6:$AL$2097,32,0)="Yes","8"," ")</f>
        <v xml:space="preserve"> </v>
      </c>
      <c r="O1916" s="20" t="str">
        <f>IF(VLOOKUP(C1916,'Current OBD'!$B$6:$AL$2097,33,0)="Yes","9"," ")</f>
        <v xml:space="preserve"> </v>
      </c>
      <c r="P1916" s="20" t="str">
        <f>IF(VLOOKUP(C1916,'Current OBD'!$B$6:$AL$2097,34,0)="Yes","10"," ")</f>
        <v xml:space="preserve"> </v>
      </c>
      <c r="Q1916" s="20" t="str">
        <f>IF(VLOOKUP(C1916,'Current OBD'!$B$6:$AL$2097,35,0)="Yes","11"," ")</f>
        <v xml:space="preserve"> </v>
      </c>
      <c r="R1916" s="20" t="str">
        <f>IF(VLOOKUP(C1916,'Current OBD'!$B$6:$AL$2097,36,0)="Yes","12"," ")</f>
        <v xml:space="preserve"> </v>
      </c>
      <c r="S1916" s="44">
        <v>413</v>
      </c>
      <c r="T1916" s="44">
        <v>0</v>
      </c>
      <c r="U1916" s="44">
        <v>413</v>
      </c>
      <c r="V1916" s="12">
        <f t="shared" si="184"/>
        <v>1</v>
      </c>
      <c r="W1916" s="12">
        <f t="shared" si="185"/>
        <v>0</v>
      </c>
      <c r="X1916" s="12">
        <f t="shared" si="179"/>
        <v>1</v>
      </c>
    </row>
    <row r="1917" spans="1:24">
      <c r="A1917" s="17" t="str">
        <f>VLOOKUP(C1917,'Current OBD'!$B$6:$K$2098,4,0)</f>
        <v>Spokane</v>
      </c>
      <c r="B1917" s="17" t="str">
        <f>VLOOKUP(C1917,'Current OBD'!$B$6:$K$2098,3,0)</f>
        <v>32-081</v>
      </c>
      <c r="C1917" s="18">
        <v>661083</v>
      </c>
      <c r="D1917" s="8" t="s">
        <v>4586</v>
      </c>
      <c r="E1917" s="20" t="str">
        <f>IF(VLOOKUP(C1917,'Current OBD'!$B$6:$AL$2097,23,0)="Yes","PK"," ")</f>
        <v xml:space="preserve"> </v>
      </c>
      <c r="F1917" s="20" t="str">
        <f>IF(VLOOKUP(C1917,'Current OBD'!$B$6:$AL$2097,24,0)="Yes","K"," ")</f>
        <v xml:space="preserve"> </v>
      </c>
      <c r="G1917" s="20" t="str">
        <f>IF(VLOOKUP(C1917,'Current OBD'!$B$6:$AL$2097,25,0)="Yes","1"," ")</f>
        <v xml:space="preserve"> </v>
      </c>
      <c r="H1917" s="20" t="str">
        <f>IF(VLOOKUP(C1917,'Current OBD'!$B$6:$AL$2097,26,0)="Yes","2"," ")</f>
        <v xml:space="preserve"> </v>
      </c>
      <c r="I1917" s="20" t="str">
        <f>IF(VLOOKUP(C1917,'Current OBD'!$B$6:$AL$2097,27,0)="Yes","3"," ")</f>
        <v xml:space="preserve"> </v>
      </c>
      <c r="J1917" s="20" t="str">
        <f>IF(VLOOKUP(C1917,'Current OBD'!$B$6:$AL$2097,28,0)="Yes","4"," ")</f>
        <v xml:space="preserve"> </v>
      </c>
      <c r="K1917" s="20" t="str">
        <f>IF(VLOOKUP(C1917,'Current OBD'!$B$6:$AL$2097,29,0)="Yes","5"," ")</f>
        <v xml:space="preserve"> </v>
      </c>
      <c r="L1917" s="20" t="str">
        <f>IF(VLOOKUP(C1917,'Current OBD'!$B$6:$AL$2097,30,0)="Yes","6"," ")</f>
        <v xml:space="preserve"> </v>
      </c>
      <c r="M1917" s="20" t="str">
        <f>IF(VLOOKUP(C1917,'Current OBD'!$B$6:$AL$2097,31,0)="Yes","7"," ")</f>
        <v xml:space="preserve"> </v>
      </c>
      <c r="N1917" s="20" t="str">
        <f>IF(VLOOKUP(C1917,'Current OBD'!$B$6:$AL$2097,32,0)="Yes","8"," ")</f>
        <v xml:space="preserve"> </v>
      </c>
      <c r="O1917" s="20" t="str">
        <f>IF(VLOOKUP(C1917,'Current OBD'!$B$6:$AL$2097,33,0)="Yes","9"," ")</f>
        <v>9</v>
      </c>
      <c r="P1917" s="20" t="str">
        <f>IF(VLOOKUP(C1917,'Current OBD'!$B$6:$AL$2097,34,0)="Yes","10"," ")</f>
        <v>10</v>
      </c>
      <c r="Q1917" s="20" t="str">
        <f>IF(VLOOKUP(C1917,'Current OBD'!$B$6:$AL$2097,35,0)="Yes","11"," ")</f>
        <v>11</v>
      </c>
      <c r="R1917" s="20" t="str">
        <f>IF(VLOOKUP(C1917,'Current OBD'!$B$6:$AL$2097,36,0)="Yes","12"," ")</f>
        <v>12</v>
      </c>
      <c r="S1917" s="44">
        <v>90</v>
      </c>
      <c r="T1917" s="44">
        <v>0</v>
      </c>
      <c r="U1917" s="44">
        <v>156</v>
      </c>
      <c r="V1917" s="12">
        <f t="shared" si="184"/>
        <v>0.57692307692307687</v>
      </c>
      <c r="W1917" s="12">
        <f t="shared" si="185"/>
        <v>0</v>
      </c>
      <c r="X1917" s="12">
        <f t="shared" si="179"/>
        <v>0.57692307692307687</v>
      </c>
    </row>
    <row r="1918" spans="1:24">
      <c r="A1918" s="17" t="str">
        <f>VLOOKUP(C1918,'Current OBD'!$B$6:$K$2098,4,0)</f>
        <v>Spokane</v>
      </c>
      <c r="B1918" s="17" t="str">
        <f>VLOOKUP(C1918,'Current OBD'!$B$6:$K$2098,3,0)</f>
        <v>32-081</v>
      </c>
      <c r="C1918" s="18">
        <v>661059</v>
      </c>
      <c r="D1918" s="8" t="s">
        <v>4588</v>
      </c>
      <c r="E1918" s="20" t="str">
        <f>IF(VLOOKUP(C1918,'Current OBD'!$B$6:$AL$2097,23,0)="Yes","PK"," ")</f>
        <v xml:space="preserve"> </v>
      </c>
      <c r="F1918" s="20" t="str">
        <f>IF(VLOOKUP(C1918,'Current OBD'!$B$6:$AL$2097,24,0)="Yes","K"," ")</f>
        <v>K</v>
      </c>
      <c r="G1918" s="20" t="str">
        <f>IF(VLOOKUP(C1918,'Current OBD'!$B$6:$AL$2097,25,0)="Yes","1"," ")</f>
        <v>1</v>
      </c>
      <c r="H1918" s="20" t="str">
        <f>IF(VLOOKUP(C1918,'Current OBD'!$B$6:$AL$2097,26,0)="Yes","2"," ")</f>
        <v>2</v>
      </c>
      <c r="I1918" s="20" t="str">
        <f>IF(VLOOKUP(C1918,'Current OBD'!$B$6:$AL$2097,27,0)="Yes","3"," ")</f>
        <v>3</v>
      </c>
      <c r="J1918" s="20" t="str">
        <f>IF(VLOOKUP(C1918,'Current OBD'!$B$6:$AL$2097,28,0)="Yes","4"," ")</f>
        <v>4</v>
      </c>
      <c r="K1918" s="20" t="str">
        <f>IF(VLOOKUP(C1918,'Current OBD'!$B$6:$AL$2097,29,0)="Yes","5"," ")</f>
        <v>5</v>
      </c>
      <c r="L1918" s="20" t="str">
        <f>IF(VLOOKUP(C1918,'Current OBD'!$B$6:$AL$2097,30,0)="Yes","6"," ")</f>
        <v xml:space="preserve"> </v>
      </c>
      <c r="M1918" s="20" t="str">
        <f>IF(VLOOKUP(C1918,'Current OBD'!$B$6:$AL$2097,31,0)="Yes","7"," ")</f>
        <v xml:space="preserve"> </v>
      </c>
      <c r="N1918" s="20" t="str">
        <f>IF(VLOOKUP(C1918,'Current OBD'!$B$6:$AL$2097,32,0)="Yes","8"," ")</f>
        <v xml:space="preserve"> </v>
      </c>
      <c r="O1918" s="20" t="str">
        <f>IF(VLOOKUP(C1918,'Current OBD'!$B$6:$AL$2097,33,0)="Yes","9"," ")</f>
        <v xml:space="preserve"> </v>
      </c>
      <c r="P1918" s="20" t="str">
        <f>IF(VLOOKUP(C1918,'Current OBD'!$B$6:$AL$2097,34,0)="Yes","10"," ")</f>
        <v xml:space="preserve"> </v>
      </c>
      <c r="Q1918" s="20" t="str">
        <f>IF(VLOOKUP(C1918,'Current OBD'!$B$6:$AL$2097,35,0)="Yes","11"," ")</f>
        <v xml:space="preserve"> </v>
      </c>
      <c r="R1918" s="20" t="str">
        <f>IF(VLOOKUP(C1918,'Current OBD'!$B$6:$AL$2097,36,0)="Yes","12"," ")</f>
        <v xml:space="preserve"> </v>
      </c>
      <c r="S1918" s="44">
        <v>264</v>
      </c>
      <c r="T1918" s="44">
        <v>0</v>
      </c>
      <c r="U1918" s="44">
        <v>335</v>
      </c>
      <c r="V1918" s="12">
        <f t="shared" si="184"/>
        <v>0.78805970149253735</v>
      </c>
      <c r="W1918" s="12">
        <f t="shared" si="185"/>
        <v>0</v>
      </c>
      <c r="X1918" s="12">
        <f t="shared" si="179"/>
        <v>0.78805970149253735</v>
      </c>
    </row>
    <row r="1919" spans="1:24">
      <c r="A1919" s="17" t="str">
        <f>VLOOKUP(C1919,'Current OBD'!$B$6:$K$2098,4,0)</f>
        <v>Spokane</v>
      </c>
      <c r="B1919" s="17" t="str">
        <f>VLOOKUP(C1919,'Current OBD'!$B$6:$K$2098,3,0)</f>
        <v>32-081</v>
      </c>
      <c r="C1919" s="18">
        <v>661060</v>
      </c>
      <c r="D1919" s="8" t="s">
        <v>4590</v>
      </c>
      <c r="E1919" s="20" t="str">
        <f>IF(VLOOKUP(C1919,'Current OBD'!$B$6:$AL$2097,23,0)="Yes","PK"," ")</f>
        <v>PK</v>
      </c>
      <c r="F1919" s="20" t="str">
        <f>IF(VLOOKUP(C1919,'Current OBD'!$B$6:$AL$2097,24,0)="Yes","K"," ")</f>
        <v>K</v>
      </c>
      <c r="G1919" s="20" t="str">
        <f>IF(VLOOKUP(C1919,'Current OBD'!$B$6:$AL$2097,25,0)="Yes","1"," ")</f>
        <v>1</v>
      </c>
      <c r="H1919" s="20" t="str">
        <f>IF(VLOOKUP(C1919,'Current OBD'!$B$6:$AL$2097,26,0)="Yes","2"," ")</f>
        <v>2</v>
      </c>
      <c r="I1919" s="20" t="str">
        <f>IF(VLOOKUP(C1919,'Current OBD'!$B$6:$AL$2097,27,0)="Yes","3"," ")</f>
        <v>3</v>
      </c>
      <c r="J1919" s="20" t="str">
        <f>IF(VLOOKUP(C1919,'Current OBD'!$B$6:$AL$2097,28,0)="Yes","4"," ")</f>
        <v>4</v>
      </c>
      <c r="K1919" s="20" t="str">
        <f>IF(VLOOKUP(C1919,'Current OBD'!$B$6:$AL$2097,29,0)="Yes","5"," ")</f>
        <v>5</v>
      </c>
      <c r="L1919" s="20" t="str">
        <f>IF(VLOOKUP(C1919,'Current OBD'!$B$6:$AL$2097,30,0)="Yes","6"," ")</f>
        <v xml:space="preserve"> </v>
      </c>
      <c r="M1919" s="20" t="str">
        <f>IF(VLOOKUP(C1919,'Current OBD'!$B$6:$AL$2097,31,0)="Yes","7"," ")</f>
        <v xml:space="preserve"> </v>
      </c>
      <c r="N1919" s="20" t="str">
        <f>IF(VLOOKUP(C1919,'Current OBD'!$B$6:$AL$2097,32,0)="Yes","8"," ")</f>
        <v xml:space="preserve"> </v>
      </c>
      <c r="O1919" s="20" t="str">
        <f>IF(VLOOKUP(C1919,'Current OBD'!$B$6:$AL$2097,33,0)="Yes","9"," ")</f>
        <v xml:space="preserve"> </v>
      </c>
      <c r="P1919" s="20" t="str">
        <f>IF(VLOOKUP(C1919,'Current OBD'!$B$6:$AL$2097,34,0)="Yes","10"," ")</f>
        <v xml:space="preserve"> </v>
      </c>
      <c r="Q1919" s="20" t="str">
        <f>IF(VLOOKUP(C1919,'Current OBD'!$B$6:$AL$2097,35,0)="Yes","11"," ")</f>
        <v xml:space="preserve"> </v>
      </c>
      <c r="R1919" s="20" t="str">
        <f>IF(VLOOKUP(C1919,'Current OBD'!$B$6:$AL$2097,36,0)="Yes","12"," ")</f>
        <v xml:space="preserve"> </v>
      </c>
      <c r="S1919" s="44">
        <v>384</v>
      </c>
      <c r="T1919" s="44">
        <v>0</v>
      </c>
      <c r="U1919" s="44">
        <v>384</v>
      </c>
      <c r="V1919" s="12">
        <f t="shared" si="184"/>
        <v>1</v>
      </c>
      <c r="W1919" s="12">
        <f t="shared" si="185"/>
        <v>0</v>
      </c>
      <c r="X1919" s="12">
        <f t="shared" si="179"/>
        <v>1</v>
      </c>
    </row>
    <row r="1920" spans="1:24">
      <c r="A1920" s="17" t="str">
        <f>VLOOKUP(C1920,'Current OBD'!$B$6:$K$2098,4,0)</f>
        <v>Spokane</v>
      </c>
      <c r="B1920" s="17" t="str">
        <f>VLOOKUP(C1920,'Current OBD'!$B$6:$K$2098,3,0)</f>
        <v>32-081</v>
      </c>
      <c r="C1920" s="18">
        <v>661061</v>
      </c>
      <c r="D1920" s="8" t="s">
        <v>4592</v>
      </c>
      <c r="E1920" s="20" t="str">
        <f>IF(VLOOKUP(C1920,'Current OBD'!$B$6:$AL$2097,23,0)="Yes","PK"," ")</f>
        <v>PK</v>
      </c>
      <c r="F1920" s="20" t="str">
        <f>IF(VLOOKUP(C1920,'Current OBD'!$B$6:$AL$2097,24,0)="Yes","K"," ")</f>
        <v>K</v>
      </c>
      <c r="G1920" s="20" t="str">
        <f>IF(VLOOKUP(C1920,'Current OBD'!$B$6:$AL$2097,25,0)="Yes","1"," ")</f>
        <v>1</v>
      </c>
      <c r="H1920" s="20" t="str">
        <f>IF(VLOOKUP(C1920,'Current OBD'!$B$6:$AL$2097,26,0)="Yes","2"," ")</f>
        <v>2</v>
      </c>
      <c r="I1920" s="20" t="str">
        <f>IF(VLOOKUP(C1920,'Current OBD'!$B$6:$AL$2097,27,0)="Yes","3"," ")</f>
        <v>3</v>
      </c>
      <c r="J1920" s="20" t="str">
        <f>IF(VLOOKUP(C1920,'Current OBD'!$B$6:$AL$2097,28,0)="Yes","4"," ")</f>
        <v>4</v>
      </c>
      <c r="K1920" s="20" t="str">
        <f>IF(VLOOKUP(C1920,'Current OBD'!$B$6:$AL$2097,29,0)="Yes","5"," ")</f>
        <v>5</v>
      </c>
      <c r="L1920" s="20" t="str">
        <f>IF(VLOOKUP(C1920,'Current OBD'!$B$6:$AL$2097,30,0)="Yes","6"," ")</f>
        <v xml:space="preserve"> </v>
      </c>
      <c r="M1920" s="20" t="str">
        <f>IF(VLOOKUP(C1920,'Current OBD'!$B$6:$AL$2097,31,0)="Yes","7"," ")</f>
        <v xml:space="preserve"> </v>
      </c>
      <c r="N1920" s="20" t="str">
        <f>IF(VLOOKUP(C1920,'Current OBD'!$B$6:$AL$2097,32,0)="Yes","8"," ")</f>
        <v xml:space="preserve"> </v>
      </c>
      <c r="O1920" s="20" t="str">
        <f>IF(VLOOKUP(C1920,'Current OBD'!$B$6:$AL$2097,33,0)="Yes","9"," ")</f>
        <v xml:space="preserve"> </v>
      </c>
      <c r="P1920" s="20" t="str">
        <f>IF(VLOOKUP(C1920,'Current OBD'!$B$6:$AL$2097,34,0)="Yes","10"," ")</f>
        <v xml:space="preserve"> </v>
      </c>
      <c r="Q1920" s="20" t="str">
        <f>IF(VLOOKUP(C1920,'Current OBD'!$B$6:$AL$2097,35,0)="Yes","11"," ")</f>
        <v xml:space="preserve"> </v>
      </c>
      <c r="R1920" s="20" t="str">
        <f>IF(VLOOKUP(C1920,'Current OBD'!$B$6:$AL$2097,36,0)="Yes","12"," ")</f>
        <v xml:space="preserve"> </v>
      </c>
      <c r="S1920" s="44">
        <v>387</v>
      </c>
      <c r="T1920" s="44">
        <v>0</v>
      </c>
      <c r="U1920" s="44">
        <v>401</v>
      </c>
      <c r="V1920" s="12">
        <f t="shared" si="184"/>
        <v>0.96508728179551118</v>
      </c>
      <c r="W1920" s="12">
        <f t="shared" si="185"/>
        <v>0</v>
      </c>
      <c r="X1920" s="12">
        <f t="shared" si="179"/>
        <v>0.96508728179551118</v>
      </c>
    </row>
    <row r="1921" spans="1:24">
      <c r="A1921" s="17" t="str">
        <f>VLOOKUP(C1921,'Current OBD'!$B$6:$K$2098,4,0)</f>
        <v>Spokane</v>
      </c>
      <c r="B1921" s="17" t="str">
        <f>VLOOKUP(C1921,'Current OBD'!$B$6:$K$2098,3,0)</f>
        <v>32-081</v>
      </c>
      <c r="C1921" s="18">
        <v>661062</v>
      </c>
      <c r="D1921" s="8" t="s">
        <v>4594</v>
      </c>
      <c r="E1921" s="20" t="str">
        <f>IF(VLOOKUP(C1921,'Current OBD'!$B$6:$AL$2097,23,0)="Yes","PK"," ")</f>
        <v xml:space="preserve"> </v>
      </c>
      <c r="F1921" s="20" t="str">
        <f>IF(VLOOKUP(C1921,'Current OBD'!$B$6:$AL$2097,24,0)="Yes","K"," ")</f>
        <v>K</v>
      </c>
      <c r="G1921" s="20" t="str">
        <f>IF(VLOOKUP(C1921,'Current OBD'!$B$6:$AL$2097,25,0)="Yes","1"," ")</f>
        <v>1</v>
      </c>
      <c r="H1921" s="20" t="str">
        <f>IF(VLOOKUP(C1921,'Current OBD'!$B$6:$AL$2097,26,0)="Yes","2"," ")</f>
        <v>2</v>
      </c>
      <c r="I1921" s="20" t="str">
        <f>IF(VLOOKUP(C1921,'Current OBD'!$B$6:$AL$2097,27,0)="Yes","3"," ")</f>
        <v>3</v>
      </c>
      <c r="J1921" s="20" t="str">
        <f>IF(VLOOKUP(C1921,'Current OBD'!$B$6:$AL$2097,28,0)="Yes","4"," ")</f>
        <v>4</v>
      </c>
      <c r="K1921" s="20" t="str">
        <f>IF(VLOOKUP(C1921,'Current OBD'!$B$6:$AL$2097,29,0)="Yes","5"," ")</f>
        <v>5</v>
      </c>
      <c r="L1921" s="20" t="str">
        <f>IF(VLOOKUP(C1921,'Current OBD'!$B$6:$AL$2097,30,0)="Yes","6"," ")</f>
        <v>6</v>
      </c>
      <c r="M1921" s="20" t="str">
        <f>IF(VLOOKUP(C1921,'Current OBD'!$B$6:$AL$2097,31,0)="Yes","7"," ")</f>
        <v xml:space="preserve"> </v>
      </c>
      <c r="N1921" s="20" t="str">
        <f>IF(VLOOKUP(C1921,'Current OBD'!$B$6:$AL$2097,32,0)="Yes","8"," ")</f>
        <v xml:space="preserve"> </v>
      </c>
      <c r="O1921" s="20" t="str">
        <f>IF(VLOOKUP(C1921,'Current OBD'!$B$6:$AL$2097,33,0)="Yes","9"," ")</f>
        <v xml:space="preserve"> </v>
      </c>
      <c r="P1921" s="20" t="str">
        <f>IF(VLOOKUP(C1921,'Current OBD'!$B$6:$AL$2097,34,0)="Yes","10"," ")</f>
        <v xml:space="preserve"> </v>
      </c>
      <c r="Q1921" s="20" t="str">
        <f>IF(VLOOKUP(C1921,'Current OBD'!$B$6:$AL$2097,35,0)="Yes","11"," ")</f>
        <v xml:space="preserve"> </v>
      </c>
      <c r="R1921" s="20" t="str">
        <f>IF(VLOOKUP(C1921,'Current OBD'!$B$6:$AL$2097,36,0)="Yes","12"," ")</f>
        <v xml:space="preserve"> </v>
      </c>
      <c r="S1921" s="44">
        <v>69</v>
      </c>
      <c r="T1921" s="44">
        <v>0</v>
      </c>
      <c r="U1921" s="44">
        <v>305</v>
      </c>
      <c r="V1921" s="12">
        <f t="shared" si="184"/>
        <v>0.2262295081967213</v>
      </c>
      <c r="W1921" s="12">
        <f t="shared" si="185"/>
        <v>0</v>
      </c>
      <c r="X1921" s="12">
        <f t="shared" ref="X1921:X1984" si="186">(S1921+T1921)/U1921</f>
        <v>0.2262295081967213</v>
      </c>
    </row>
    <row r="1922" spans="1:24">
      <c r="A1922" s="17" t="str">
        <f>VLOOKUP(C1922,'Current OBD'!$B$6:$K$2098,4,0)</f>
        <v>Spokane</v>
      </c>
      <c r="B1922" s="17" t="str">
        <f>VLOOKUP(C1922,'Current OBD'!$B$6:$K$2098,3,0)</f>
        <v>32-081</v>
      </c>
      <c r="C1922" s="18">
        <v>661063</v>
      </c>
      <c r="D1922" s="8" t="s">
        <v>331</v>
      </c>
      <c r="E1922" s="20" t="str">
        <f>IF(VLOOKUP(C1922,'Current OBD'!$B$6:$AL$2097,23,0)="Yes","PK"," ")</f>
        <v>PK</v>
      </c>
      <c r="F1922" s="20" t="str">
        <f>IF(VLOOKUP(C1922,'Current OBD'!$B$6:$AL$2097,24,0)="Yes","K"," ")</f>
        <v>K</v>
      </c>
      <c r="G1922" s="20" t="str">
        <f>IF(VLOOKUP(C1922,'Current OBD'!$B$6:$AL$2097,25,0)="Yes","1"," ")</f>
        <v>1</v>
      </c>
      <c r="H1922" s="20" t="str">
        <f>IF(VLOOKUP(C1922,'Current OBD'!$B$6:$AL$2097,26,0)="Yes","2"," ")</f>
        <v>2</v>
      </c>
      <c r="I1922" s="20" t="str">
        <f>IF(VLOOKUP(C1922,'Current OBD'!$B$6:$AL$2097,27,0)="Yes","3"," ")</f>
        <v>3</v>
      </c>
      <c r="J1922" s="20" t="str">
        <f>IF(VLOOKUP(C1922,'Current OBD'!$B$6:$AL$2097,28,0)="Yes","4"," ")</f>
        <v>4</v>
      </c>
      <c r="K1922" s="20" t="str">
        <f>IF(VLOOKUP(C1922,'Current OBD'!$B$6:$AL$2097,29,0)="Yes","5"," ")</f>
        <v>5</v>
      </c>
      <c r="L1922" s="20" t="str">
        <f>IF(VLOOKUP(C1922,'Current OBD'!$B$6:$AL$2097,30,0)="Yes","6"," ")</f>
        <v xml:space="preserve"> </v>
      </c>
      <c r="M1922" s="20" t="str">
        <f>IF(VLOOKUP(C1922,'Current OBD'!$B$6:$AL$2097,31,0)="Yes","7"," ")</f>
        <v xml:space="preserve"> </v>
      </c>
      <c r="N1922" s="20" t="str">
        <f>IF(VLOOKUP(C1922,'Current OBD'!$B$6:$AL$2097,32,0)="Yes","8"," ")</f>
        <v xml:space="preserve"> </v>
      </c>
      <c r="O1922" s="20" t="str">
        <f>IF(VLOOKUP(C1922,'Current OBD'!$B$6:$AL$2097,33,0)="Yes","9"," ")</f>
        <v xml:space="preserve"> </v>
      </c>
      <c r="P1922" s="20" t="str">
        <f>IF(VLOOKUP(C1922,'Current OBD'!$B$6:$AL$2097,34,0)="Yes","10"," ")</f>
        <v xml:space="preserve"> </v>
      </c>
      <c r="Q1922" s="20" t="str">
        <f>IF(VLOOKUP(C1922,'Current OBD'!$B$6:$AL$2097,35,0)="Yes","11"," ")</f>
        <v xml:space="preserve"> </v>
      </c>
      <c r="R1922" s="20" t="str">
        <f>IF(VLOOKUP(C1922,'Current OBD'!$B$6:$AL$2097,36,0)="Yes","12"," ")</f>
        <v xml:space="preserve"> </v>
      </c>
      <c r="S1922" s="44">
        <v>121</v>
      </c>
      <c r="T1922" s="44">
        <v>0</v>
      </c>
      <c r="U1922" s="44">
        <v>367</v>
      </c>
      <c r="V1922" s="12">
        <f t="shared" si="184"/>
        <v>0.32970027247956402</v>
      </c>
      <c r="W1922" s="12">
        <f t="shared" si="185"/>
        <v>0</v>
      </c>
      <c r="X1922" s="12">
        <f t="shared" si="186"/>
        <v>0.32970027247956402</v>
      </c>
    </row>
    <row r="1923" spans="1:24">
      <c r="A1923" s="17" t="str">
        <f>VLOOKUP(C1923,'Current OBD'!$B$6:$K$2098,4,0)</f>
        <v>Spokane</v>
      </c>
      <c r="B1923" s="17" t="str">
        <f>VLOOKUP(C1923,'Current OBD'!$B$6:$K$2098,3,0)</f>
        <v>32-081</v>
      </c>
      <c r="C1923" s="18">
        <v>687198</v>
      </c>
      <c r="D1923" s="8" t="s">
        <v>4597</v>
      </c>
      <c r="E1923" s="20" t="str">
        <f>IF(VLOOKUP(C1923,'Current OBD'!$B$6:$AL$2097,23,0)="Yes","PK"," ")</f>
        <v xml:space="preserve"> </v>
      </c>
      <c r="F1923" s="20" t="str">
        <f>IF(VLOOKUP(C1923,'Current OBD'!$B$6:$AL$2097,24,0)="Yes","K"," ")</f>
        <v xml:space="preserve"> </v>
      </c>
      <c r="G1923" s="20" t="str">
        <f>IF(VLOOKUP(C1923,'Current OBD'!$B$6:$AL$2097,25,0)="Yes","1"," ")</f>
        <v xml:space="preserve"> </v>
      </c>
      <c r="H1923" s="20" t="str">
        <f>IF(VLOOKUP(C1923,'Current OBD'!$B$6:$AL$2097,26,0)="Yes","2"," ")</f>
        <v xml:space="preserve"> </v>
      </c>
      <c r="I1923" s="20" t="str">
        <f>IF(VLOOKUP(C1923,'Current OBD'!$B$6:$AL$2097,27,0)="Yes","3"," ")</f>
        <v xml:space="preserve"> </v>
      </c>
      <c r="J1923" s="20" t="str">
        <f>IF(VLOOKUP(C1923,'Current OBD'!$B$6:$AL$2097,28,0)="Yes","4"," ")</f>
        <v xml:space="preserve"> </v>
      </c>
      <c r="K1923" s="20" t="str">
        <f>IF(VLOOKUP(C1923,'Current OBD'!$B$6:$AL$2097,29,0)="Yes","5"," ")</f>
        <v xml:space="preserve"> </v>
      </c>
      <c r="L1923" s="20" t="str">
        <f>IF(VLOOKUP(C1923,'Current OBD'!$B$6:$AL$2097,30,0)="Yes","6"," ")</f>
        <v>6</v>
      </c>
      <c r="M1923" s="20" t="str">
        <f>IF(VLOOKUP(C1923,'Current OBD'!$B$6:$AL$2097,31,0)="Yes","7"," ")</f>
        <v>7</v>
      </c>
      <c r="N1923" s="20" t="str">
        <f>IF(VLOOKUP(C1923,'Current OBD'!$B$6:$AL$2097,32,0)="Yes","8"," ")</f>
        <v>8</v>
      </c>
      <c r="O1923" s="20" t="str">
        <f>IF(VLOOKUP(C1923,'Current OBD'!$B$6:$AL$2097,33,0)="Yes","9"," ")</f>
        <v xml:space="preserve"> </v>
      </c>
      <c r="P1923" s="20" t="str">
        <f>IF(VLOOKUP(C1923,'Current OBD'!$B$6:$AL$2097,34,0)="Yes","10"," ")</f>
        <v xml:space="preserve"> </v>
      </c>
      <c r="Q1923" s="20" t="str">
        <f>IF(VLOOKUP(C1923,'Current OBD'!$B$6:$AL$2097,35,0)="Yes","11"," ")</f>
        <v xml:space="preserve"> </v>
      </c>
      <c r="R1923" s="20" t="str">
        <f>IF(VLOOKUP(C1923,'Current OBD'!$B$6:$AL$2097,36,0)="Yes","12"," ")</f>
        <v xml:space="preserve"> </v>
      </c>
      <c r="S1923" s="44">
        <v>572</v>
      </c>
      <c r="T1923" s="44">
        <v>0</v>
      </c>
      <c r="U1923" s="44">
        <v>572</v>
      </c>
      <c r="V1923" s="12">
        <f t="shared" si="184"/>
        <v>1</v>
      </c>
      <c r="W1923" s="12">
        <f t="shared" si="185"/>
        <v>0</v>
      </c>
      <c r="X1923" s="12">
        <f t="shared" si="186"/>
        <v>1</v>
      </c>
    </row>
    <row r="1924" spans="1:24">
      <c r="A1924" s="26" t="s">
        <v>148</v>
      </c>
      <c r="B1924" s="26" t="s">
        <v>1793</v>
      </c>
      <c r="C1924" s="10">
        <v>160526</v>
      </c>
      <c r="D1924" s="13" t="s">
        <v>1792</v>
      </c>
      <c r="E1924" s="19"/>
      <c r="F1924" s="19"/>
      <c r="G1924" s="19"/>
      <c r="H1924" s="19"/>
      <c r="I1924" s="19"/>
      <c r="J1924" s="19"/>
      <c r="K1924" s="19"/>
      <c r="L1924" s="19"/>
      <c r="M1924" s="19"/>
      <c r="N1924" s="19"/>
      <c r="O1924" s="19"/>
      <c r="P1924" s="19"/>
      <c r="Q1924" s="19"/>
      <c r="R1924" s="19"/>
      <c r="S1924" s="43">
        <v>295</v>
      </c>
      <c r="T1924" s="43">
        <v>19</v>
      </c>
      <c r="U1924" s="43">
        <v>547</v>
      </c>
      <c r="V1924" s="14"/>
      <c r="W1924" s="14"/>
      <c r="X1924" s="14">
        <f t="shared" si="186"/>
        <v>0.57404021937842775</v>
      </c>
    </row>
    <row r="1925" spans="1:24">
      <c r="A1925" s="17" t="s">
        <v>148</v>
      </c>
      <c r="B1925" s="17" t="str">
        <f>VLOOKUP(C1925,'Current OBD'!$B$6:$K$2098,3,0)</f>
        <v>32-312</v>
      </c>
      <c r="C1925" s="18">
        <v>686658</v>
      </c>
      <c r="D1925" s="8" t="s">
        <v>1792</v>
      </c>
      <c r="E1925" s="20" t="str">
        <f>IF(VLOOKUP(C1925,'Current OBD'!$B$6:$AL$2097,23,0)="Yes","PK"," ")</f>
        <v xml:space="preserve"> </v>
      </c>
      <c r="F1925" s="20" t="str">
        <f>IF(VLOOKUP(C1925,'Current OBD'!$B$6:$AL$2097,24,0)="Yes","K"," ")</f>
        <v>K</v>
      </c>
      <c r="G1925" s="20" t="str">
        <f>IF(VLOOKUP(C1925,'Current OBD'!$B$6:$AL$2097,25,0)="Yes","1"," ")</f>
        <v>1</v>
      </c>
      <c r="H1925" s="20" t="str">
        <f>IF(VLOOKUP(C1925,'Current OBD'!$B$6:$AL$2097,26,0)="Yes","2"," ")</f>
        <v>2</v>
      </c>
      <c r="I1925" s="20" t="str">
        <f>IF(VLOOKUP(C1925,'Current OBD'!$B$6:$AL$2097,27,0)="Yes","3"," ")</f>
        <v>3</v>
      </c>
      <c r="J1925" s="20" t="str">
        <f>IF(VLOOKUP(C1925,'Current OBD'!$B$6:$AL$2097,28,0)="Yes","4"," ")</f>
        <v>4</v>
      </c>
      <c r="K1925" s="20" t="str">
        <f>IF(VLOOKUP(C1925,'Current OBD'!$B$6:$AL$2097,29,0)="Yes","5"," ")</f>
        <v>5</v>
      </c>
      <c r="L1925" s="20" t="str">
        <f>IF(VLOOKUP(C1925,'Current OBD'!$B$6:$AL$2097,30,0)="Yes","6"," ")</f>
        <v>6</v>
      </c>
      <c r="M1925" s="20" t="str">
        <f>IF(VLOOKUP(C1925,'Current OBD'!$B$6:$AL$2097,31,0)="Yes","7"," ")</f>
        <v xml:space="preserve"> </v>
      </c>
      <c r="N1925" s="20" t="str">
        <f>IF(VLOOKUP(C1925,'Current OBD'!$B$6:$AL$2097,32,0)="Yes","8"," ")</f>
        <v xml:space="preserve"> </v>
      </c>
      <c r="O1925" s="20" t="str">
        <f>IF(VLOOKUP(C1925,'Current OBD'!$B$6:$AL$2097,33,0)="Yes","9"," ")</f>
        <v xml:space="preserve"> </v>
      </c>
      <c r="P1925" s="20" t="str">
        <f>IF(VLOOKUP(C1925,'Current OBD'!$B$6:$AL$2097,34,0)="Yes","10"," ")</f>
        <v xml:space="preserve"> </v>
      </c>
      <c r="Q1925" s="20" t="str">
        <f>IF(VLOOKUP(C1925,'Current OBD'!$B$6:$AL$2097,35,0)="Yes","11"," ")</f>
        <v xml:space="preserve"> </v>
      </c>
      <c r="R1925" s="20" t="str">
        <f>IF(VLOOKUP(C1925,'Current OBD'!$B$6:$AL$2097,36,0)="Yes","12"," ")</f>
        <v xml:space="preserve"> </v>
      </c>
      <c r="S1925" s="44">
        <v>295</v>
      </c>
      <c r="T1925" s="44">
        <v>19</v>
      </c>
      <c r="U1925" s="44">
        <v>547</v>
      </c>
      <c r="V1925" s="12">
        <f>S1925/U1925</f>
        <v>0.53930530164533819</v>
      </c>
      <c r="W1925" s="12">
        <f>T1925/U1925</f>
        <v>3.4734917733089579E-2</v>
      </c>
      <c r="X1925" s="12">
        <f t="shared" si="186"/>
        <v>0.57404021937842775</v>
      </c>
    </row>
    <row r="1926" spans="1:24">
      <c r="A1926" s="26" t="s">
        <v>806</v>
      </c>
      <c r="B1926" s="26" t="s">
        <v>2947</v>
      </c>
      <c r="C1926" s="10">
        <v>159448</v>
      </c>
      <c r="D1926" s="13" t="s">
        <v>2946</v>
      </c>
      <c r="E1926" s="19"/>
      <c r="F1926" s="19"/>
      <c r="G1926" s="19"/>
      <c r="H1926" s="19"/>
      <c r="I1926" s="19"/>
      <c r="J1926" s="19"/>
      <c r="K1926" s="19"/>
      <c r="L1926" s="19"/>
      <c r="M1926" s="19"/>
      <c r="N1926" s="19"/>
      <c r="O1926" s="19"/>
      <c r="P1926" s="19"/>
      <c r="Q1926" s="19"/>
      <c r="R1926" s="19"/>
      <c r="S1926" s="43">
        <v>297</v>
      </c>
      <c r="T1926" s="43">
        <v>93</v>
      </c>
      <c r="U1926" s="43">
        <v>1322</v>
      </c>
      <c r="V1926" s="14"/>
      <c r="W1926" s="14"/>
      <c r="X1926" s="14">
        <f t="shared" si="186"/>
        <v>0.29500756429652042</v>
      </c>
    </row>
    <row r="1927" spans="1:24">
      <c r="A1927" s="17" t="str">
        <f>VLOOKUP(C1927,'Current OBD'!$B$6:$K$2098,4,0)</f>
        <v>Stevens</v>
      </c>
      <c r="B1927" s="17" t="str">
        <f>VLOOKUP(C1927,'Current OBD'!$B$6:$K$2098,3,0)</f>
        <v>32-325</v>
      </c>
      <c r="C1927" s="18">
        <v>661019</v>
      </c>
      <c r="D1927" s="8" t="s">
        <v>2948</v>
      </c>
      <c r="E1927" s="20" t="str">
        <f>IF(VLOOKUP(C1927,'Current OBD'!$B$6:$AL$2097,23,0)="Yes","PK"," ")</f>
        <v>PK</v>
      </c>
      <c r="F1927" s="20" t="str">
        <f>IF(VLOOKUP(C1927,'Current OBD'!$B$6:$AL$2097,24,0)="Yes","K"," ")</f>
        <v>K</v>
      </c>
      <c r="G1927" s="20" t="str">
        <f>IF(VLOOKUP(C1927,'Current OBD'!$B$6:$AL$2097,25,0)="Yes","1"," ")</f>
        <v>1</v>
      </c>
      <c r="H1927" s="20" t="str">
        <f>IF(VLOOKUP(C1927,'Current OBD'!$B$6:$AL$2097,26,0)="Yes","2"," ")</f>
        <v>2</v>
      </c>
      <c r="I1927" s="20" t="str">
        <f>IF(VLOOKUP(C1927,'Current OBD'!$B$6:$AL$2097,27,0)="Yes","3"," ")</f>
        <v>3</v>
      </c>
      <c r="J1927" s="20" t="str">
        <f>IF(VLOOKUP(C1927,'Current OBD'!$B$6:$AL$2097,28,0)="Yes","4"," ")</f>
        <v>4</v>
      </c>
      <c r="K1927" s="20" t="str">
        <f>IF(VLOOKUP(C1927,'Current OBD'!$B$6:$AL$2097,29,0)="Yes","5"," ")</f>
        <v>5</v>
      </c>
      <c r="L1927" s="20" t="str">
        <f>IF(VLOOKUP(C1927,'Current OBD'!$B$6:$AL$2097,30,0)="Yes","6"," ")</f>
        <v xml:space="preserve"> </v>
      </c>
      <c r="M1927" s="20" t="str">
        <f>IF(VLOOKUP(C1927,'Current OBD'!$B$6:$AL$2097,31,0)="Yes","7"," ")</f>
        <v xml:space="preserve"> </v>
      </c>
      <c r="N1927" s="20" t="str">
        <f>IF(VLOOKUP(C1927,'Current OBD'!$B$6:$AL$2097,32,0)="Yes","8"," ")</f>
        <v xml:space="preserve"> </v>
      </c>
      <c r="O1927" s="20" t="str">
        <f>IF(VLOOKUP(C1927,'Current OBD'!$B$6:$AL$2097,33,0)="Yes","9"," ")</f>
        <v xml:space="preserve"> </v>
      </c>
      <c r="P1927" s="20" t="str">
        <f>IF(VLOOKUP(C1927,'Current OBD'!$B$6:$AL$2097,34,0)="Yes","10"," ")</f>
        <v xml:space="preserve"> </v>
      </c>
      <c r="Q1927" s="20" t="str">
        <f>IF(VLOOKUP(C1927,'Current OBD'!$B$6:$AL$2097,35,0)="Yes","11"," ")</f>
        <v xml:space="preserve"> </v>
      </c>
      <c r="R1927" s="20" t="str">
        <f>IF(VLOOKUP(C1927,'Current OBD'!$B$6:$AL$2097,36,0)="Yes","12"," ")</f>
        <v xml:space="preserve"> </v>
      </c>
      <c r="S1927" s="44">
        <v>110</v>
      </c>
      <c r="T1927" s="44">
        <v>34</v>
      </c>
      <c r="U1927" s="44">
        <v>446</v>
      </c>
      <c r="V1927" s="12">
        <f>S1927/U1927</f>
        <v>0.24663677130044842</v>
      </c>
      <c r="W1927" s="12">
        <f>T1927/U1927</f>
        <v>7.623318385650224E-2</v>
      </c>
      <c r="X1927" s="12">
        <f t="shared" si="186"/>
        <v>0.32286995515695066</v>
      </c>
    </row>
    <row r="1928" spans="1:24">
      <c r="A1928" s="17" t="str">
        <f>VLOOKUP(C1928,'Current OBD'!$B$6:$K$2098,4,0)</f>
        <v>Stevens</v>
      </c>
      <c r="B1928" s="17" t="str">
        <f>VLOOKUP(C1928,'Current OBD'!$B$6:$K$2098,3,0)</f>
        <v>32-325</v>
      </c>
      <c r="C1928" s="18">
        <v>661022</v>
      </c>
      <c r="D1928" s="8" t="s">
        <v>2952</v>
      </c>
      <c r="E1928" s="20" t="str">
        <f>IF(VLOOKUP(C1928,'Current OBD'!$B$6:$AL$2097,23,0)="Yes","PK"," ")</f>
        <v xml:space="preserve"> </v>
      </c>
      <c r="F1928" s="20" t="str">
        <f>IF(VLOOKUP(C1928,'Current OBD'!$B$6:$AL$2097,24,0)="Yes","K"," ")</f>
        <v xml:space="preserve"> </v>
      </c>
      <c r="G1928" s="20" t="str">
        <f>IF(VLOOKUP(C1928,'Current OBD'!$B$6:$AL$2097,25,0)="Yes","1"," ")</f>
        <v xml:space="preserve"> </v>
      </c>
      <c r="H1928" s="20" t="str">
        <f>IF(VLOOKUP(C1928,'Current OBD'!$B$6:$AL$2097,26,0)="Yes","2"," ")</f>
        <v xml:space="preserve"> </v>
      </c>
      <c r="I1928" s="20" t="str">
        <f>IF(VLOOKUP(C1928,'Current OBD'!$B$6:$AL$2097,27,0)="Yes","3"," ")</f>
        <v xml:space="preserve"> </v>
      </c>
      <c r="J1928" s="20" t="str">
        <f>IF(VLOOKUP(C1928,'Current OBD'!$B$6:$AL$2097,28,0)="Yes","4"," ")</f>
        <v xml:space="preserve"> </v>
      </c>
      <c r="K1928" s="20" t="str">
        <f>IF(VLOOKUP(C1928,'Current OBD'!$B$6:$AL$2097,29,0)="Yes","5"," ")</f>
        <v xml:space="preserve"> </v>
      </c>
      <c r="L1928" s="20" t="str">
        <f>IF(VLOOKUP(C1928,'Current OBD'!$B$6:$AL$2097,30,0)="Yes","6"," ")</f>
        <v xml:space="preserve"> </v>
      </c>
      <c r="M1928" s="20" t="str">
        <f>IF(VLOOKUP(C1928,'Current OBD'!$B$6:$AL$2097,31,0)="Yes","7"," ")</f>
        <v xml:space="preserve"> </v>
      </c>
      <c r="N1928" s="20" t="str">
        <f>IF(VLOOKUP(C1928,'Current OBD'!$B$6:$AL$2097,32,0)="Yes","8"," ")</f>
        <v xml:space="preserve"> </v>
      </c>
      <c r="O1928" s="20" t="str">
        <f>IF(VLOOKUP(C1928,'Current OBD'!$B$6:$AL$2097,33,0)="Yes","9"," ")</f>
        <v>9</v>
      </c>
      <c r="P1928" s="20" t="str">
        <f>IF(VLOOKUP(C1928,'Current OBD'!$B$6:$AL$2097,34,0)="Yes","10"," ")</f>
        <v>10</v>
      </c>
      <c r="Q1928" s="20" t="str">
        <f>IF(VLOOKUP(C1928,'Current OBD'!$B$6:$AL$2097,35,0)="Yes","11"," ")</f>
        <v>11</v>
      </c>
      <c r="R1928" s="20" t="str">
        <f>IF(VLOOKUP(C1928,'Current OBD'!$B$6:$AL$2097,36,0)="Yes","12"," ")</f>
        <v>12</v>
      </c>
      <c r="S1928" s="44">
        <v>85</v>
      </c>
      <c r="T1928" s="44">
        <v>32</v>
      </c>
      <c r="U1928" s="44">
        <v>448</v>
      </c>
      <c r="V1928" s="12">
        <f>S1928/U1928</f>
        <v>0.18973214285714285</v>
      </c>
      <c r="W1928" s="12">
        <f>T1928/U1928</f>
        <v>7.1428571428571425E-2</v>
      </c>
      <c r="X1928" s="12">
        <f t="shared" si="186"/>
        <v>0.2611607142857143</v>
      </c>
    </row>
    <row r="1929" spans="1:24">
      <c r="A1929" s="17" t="str">
        <f>VLOOKUP(C1929,'Current OBD'!$B$6:$K$2098,4,0)</f>
        <v>Stevens</v>
      </c>
      <c r="B1929" s="17" t="str">
        <f>VLOOKUP(C1929,'Current OBD'!$B$6:$K$2098,3,0)</f>
        <v>32-325</v>
      </c>
      <c r="C1929" s="18">
        <v>661021</v>
      </c>
      <c r="D1929" s="8" t="s">
        <v>2954</v>
      </c>
      <c r="E1929" s="20" t="str">
        <f>IF(VLOOKUP(C1929,'Current OBD'!$B$6:$AL$2097,23,0)="Yes","PK"," ")</f>
        <v xml:space="preserve"> </v>
      </c>
      <c r="F1929" s="20" t="str">
        <f>IF(VLOOKUP(C1929,'Current OBD'!$B$6:$AL$2097,24,0)="Yes","K"," ")</f>
        <v xml:space="preserve"> </v>
      </c>
      <c r="G1929" s="20" t="str">
        <f>IF(VLOOKUP(C1929,'Current OBD'!$B$6:$AL$2097,25,0)="Yes","1"," ")</f>
        <v xml:space="preserve"> </v>
      </c>
      <c r="H1929" s="20" t="str">
        <f>IF(VLOOKUP(C1929,'Current OBD'!$B$6:$AL$2097,26,0)="Yes","2"," ")</f>
        <v xml:space="preserve"> </v>
      </c>
      <c r="I1929" s="20" t="str">
        <f>IF(VLOOKUP(C1929,'Current OBD'!$B$6:$AL$2097,27,0)="Yes","3"," ")</f>
        <v xml:space="preserve"> </v>
      </c>
      <c r="J1929" s="20" t="str">
        <f>IF(VLOOKUP(C1929,'Current OBD'!$B$6:$AL$2097,28,0)="Yes","4"," ")</f>
        <v xml:space="preserve"> </v>
      </c>
      <c r="K1929" s="20" t="str">
        <f>IF(VLOOKUP(C1929,'Current OBD'!$B$6:$AL$2097,29,0)="Yes","5"," ")</f>
        <v xml:space="preserve"> </v>
      </c>
      <c r="L1929" s="20" t="str">
        <f>IF(VLOOKUP(C1929,'Current OBD'!$B$6:$AL$2097,30,0)="Yes","6"," ")</f>
        <v>6</v>
      </c>
      <c r="M1929" s="20" t="str">
        <f>IF(VLOOKUP(C1929,'Current OBD'!$B$6:$AL$2097,31,0)="Yes","7"," ")</f>
        <v>7</v>
      </c>
      <c r="N1929" s="20" t="str">
        <f>IF(VLOOKUP(C1929,'Current OBD'!$B$6:$AL$2097,32,0)="Yes","8"," ")</f>
        <v>8</v>
      </c>
      <c r="O1929" s="20" t="str">
        <f>IF(VLOOKUP(C1929,'Current OBD'!$B$6:$AL$2097,33,0)="Yes","9"," ")</f>
        <v xml:space="preserve"> </v>
      </c>
      <c r="P1929" s="20" t="str">
        <f>IF(VLOOKUP(C1929,'Current OBD'!$B$6:$AL$2097,34,0)="Yes","10"," ")</f>
        <v xml:space="preserve"> </v>
      </c>
      <c r="Q1929" s="20" t="str">
        <f>IF(VLOOKUP(C1929,'Current OBD'!$B$6:$AL$2097,35,0)="Yes","11"," ")</f>
        <v xml:space="preserve"> </v>
      </c>
      <c r="R1929" s="20" t="str">
        <f>IF(VLOOKUP(C1929,'Current OBD'!$B$6:$AL$2097,36,0)="Yes","12"," ")</f>
        <v xml:space="preserve"> </v>
      </c>
      <c r="S1929" s="44">
        <v>71</v>
      </c>
      <c r="T1929" s="44">
        <v>21</v>
      </c>
      <c r="U1929" s="44">
        <v>307</v>
      </c>
      <c r="V1929" s="12">
        <f>S1929/U1929</f>
        <v>0.23127035830618892</v>
      </c>
      <c r="W1929" s="12">
        <f>T1929/U1929</f>
        <v>6.8403908794788276E-2</v>
      </c>
      <c r="X1929" s="12">
        <f t="shared" si="186"/>
        <v>0.29967426710097722</v>
      </c>
    </row>
    <row r="1930" spans="1:24">
      <c r="A1930" s="17" t="str">
        <f>VLOOKUP(C1930,'Current OBD'!$B$6:$K$2098,4,0)</f>
        <v>Stevens</v>
      </c>
      <c r="B1930" s="17" t="str">
        <f>VLOOKUP(C1930,'Current OBD'!$B$6:$K$2098,3,0)</f>
        <v>32-325</v>
      </c>
      <c r="C1930" s="18">
        <v>661020</v>
      </c>
      <c r="D1930" s="8" t="s">
        <v>2955</v>
      </c>
      <c r="E1930" s="20" t="str">
        <f>IF(VLOOKUP(C1930,'Current OBD'!$B$6:$AL$2097,23,0)="Yes","PK"," ")</f>
        <v xml:space="preserve"> </v>
      </c>
      <c r="F1930" s="20" t="str">
        <f>IF(VLOOKUP(C1930,'Current OBD'!$B$6:$AL$2097,24,0)="Yes","K"," ")</f>
        <v>K</v>
      </c>
      <c r="G1930" s="20" t="str">
        <f>IF(VLOOKUP(C1930,'Current OBD'!$B$6:$AL$2097,25,0)="Yes","1"," ")</f>
        <v>1</v>
      </c>
      <c r="H1930" s="20" t="str">
        <f>IF(VLOOKUP(C1930,'Current OBD'!$B$6:$AL$2097,26,0)="Yes","2"," ")</f>
        <v>2</v>
      </c>
      <c r="I1930" s="20" t="str">
        <f>IF(VLOOKUP(C1930,'Current OBD'!$B$6:$AL$2097,27,0)="Yes","3"," ")</f>
        <v>3</v>
      </c>
      <c r="J1930" s="20" t="str">
        <f>IF(VLOOKUP(C1930,'Current OBD'!$B$6:$AL$2097,28,0)="Yes","4"," ")</f>
        <v>4</v>
      </c>
      <c r="K1930" s="20" t="str">
        <f>IF(VLOOKUP(C1930,'Current OBD'!$B$6:$AL$2097,29,0)="Yes","5"," ")</f>
        <v>5</v>
      </c>
      <c r="L1930" s="20" t="str">
        <f>IF(VLOOKUP(C1930,'Current OBD'!$B$6:$AL$2097,30,0)="Yes","6"," ")</f>
        <v xml:space="preserve"> </v>
      </c>
      <c r="M1930" s="20" t="str">
        <f>IF(VLOOKUP(C1930,'Current OBD'!$B$6:$AL$2097,31,0)="Yes","7"," ")</f>
        <v xml:space="preserve"> </v>
      </c>
      <c r="N1930" s="20" t="str">
        <f>IF(VLOOKUP(C1930,'Current OBD'!$B$6:$AL$2097,32,0)="Yes","8"," ")</f>
        <v xml:space="preserve"> </v>
      </c>
      <c r="O1930" s="20" t="str">
        <f>IF(VLOOKUP(C1930,'Current OBD'!$B$6:$AL$2097,33,0)="Yes","9"," ")</f>
        <v xml:space="preserve"> </v>
      </c>
      <c r="P1930" s="20" t="str">
        <f>IF(VLOOKUP(C1930,'Current OBD'!$B$6:$AL$2097,34,0)="Yes","10"," ")</f>
        <v xml:space="preserve"> </v>
      </c>
      <c r="Q1930" s="20" t="str">
        <f>IF(VLOOKUP(C1930,'Current OBD'!$B$6:$AL$2097,35,0)="Yes","11"," ")</f>
        <v xml:space="preserve"> </v>
      </c>
      <c r="R1930" s="20" t="str">
        <f>IF(VLOOKUP(C1930,'Current OBD'!$B$6:$AL$2097,36,0)="Yes","12"," ")</f>
        <v xml:space="preserve"> </v>
      </c>
      <c r="S1930" s="44">
        <v>31</v>
      </c>
      <c r="T1930" s="44">
        <v>6</v>
      </c>
      <c r="U1930" s="44">
        <v>121</v>
      </c>
      <c r="V1930" s="12">
        <f>S1930/U1930</f>
        <v>0.256198347107438</v>
      </c>
      <c r="W1930" s="12">
        <f>T1930/U1930</f>
        <v>4.9586776859504134E-2</v>
      </c>
      <c r="X1930" s="12">
        <f t="shared" si="186"/>
        <v>0.30578512396694213</v>
      </c>
    </row>
    <row r="1931" spans="1:24">
      <c r="A1931" s="26" t="s">
        <v>148</v>
      </c>
      <c r="B1931" s="26" t="s">
        <v>2659</v>
      </c>
      <c r="C1931" s="10">
        <v>159320</v>
      </c>
      <c r="D1931" s="13" t="s">
        <v>2658</v>
      </c>
      <c r="E1931" s="19"/>
      <c r="F1931" s="19"/>
      <c r="G1931" s="19"/>
      <c r="H1931" s="19"/>
      <c r="I1931" s="19"/>
      <c r="J1931" s="19"/>
      <c r="K1931" s="19"/>
      <c r="L1931" s="19"/>
      <c r="M1931" s="19"/>
      <c r="N1931" s="19"/>
      <c r="O1931" s="19"/>
      <c r="P1931" s="19"/>
      <c r="Q1931" s="19"/>
      <c r="R1931" s="19"/>
      <c r="S1931" s="43">
        <v>327</v>
      </c>
      <c r="T1931" s="43">
        <v>221</v>
      </c>
      <c r="U1931" s="43">
        <v>1740</v>
      </c>
      <c r="V1931" s="14"/>
      <c r="W1931" s="14"/>
      <c r="X1931" s="14">
        <f t="shared" si="186"/>
        <v>0.31494252873563217</v>
      </c>
    </row>
    <row r="1932" spans="1:24">
      <c r="A1932" s="17" t="str">
        <f>VLOOKUP(C1932,'Current OBD'!$B$6:$K$2098,4,0)</f>
        <v>Spokane</v>
      </c>
      <c r="B1932" s="17" t="str">
        <f>VLOOKUP(C1932,'Current OBD'!$B$6:$K$2098,3,0)</f>
        <v>32-326</v>
      </c>
      <c r="C1932" s="18">
        <v>661485</v>
      </c>
      <c r="D1932" s="8" t="s">
        <v>2660</v>
      </c>
      <c r="E1932" s="20" t="str">
        <f>IF(VLOOKUP(C1932,'Current OBD'!$B$6:$AL$2097,23,0)="Yes","PK"," ")</f>
        <v>PK</v>
      </c>
      <c r="F1932" s="20" t="str">
        <f>IF(VLOOKUP(C1932,'Current OBD'!$B$6:$AL$2097,24,0)="Yes","K"," ")</f>
        <v>K</v>
      </c>
      <c r="G1932" s="20" t="str">
        <f>IF(VLOOKUP(C1932,'Current OBD'!$B$6:$AL$2097,25,0)="Yes","1"," ")</f>
        <v>1</v>
      </c>
      <c r="H1932" s="20" t="str">
        <f>IF(VLOOKUP(C1932,'Current OBD'!$B$6:$AL$2097,26,0)="Yes","2"," ")</f>
        <v>2</v>
      </c>
      <c r="I1932" s="20" t="str">
        <f>IF(VLOOKUP(C1932,'Current OBD'!$B$6:$AL$2097,27,0)="Yes","3"," ")</f>
        <v>3</v>
      </c>
      <c r="J1932" s="20" t="str">
        <f>IF(VLOOKUP(C1932,'Current OBD'!$B$6:$AL$2097,28,0)="Yes","4"," ")</f>
        <v>4</v>
      </c>
      <c r="K1932" s="20" t="str">
        <f>IF(VLOOKUP(C1932,'Current OBD'!$B$6:$AL$2097,29,0)="Yes","5"," ")</f>
        <v>5</v>
      </c>
      <c r="L1932" s="20" t="str">
        <f>IF(VLOOKUP(C1932,'Current OBD'!$B$6:$AL$2097,30,0)="Yes","6"," ")</f>
        <v xml:space="preserve"> </v>
      </c>
      <c r="M1932" s="20" t="str">
        <f>IF(VLOOKUP(C1932,'Current OBD'!$B$6:$AL$2097,31,0)="Yes","7"," ")</f>
        <v xml:space="preserve"> </v>
      </c>
      <c r="N1932" s="20" t="str">
        <f>IF(VLOOKUP(C1932,'Current OBD'!$B$6:$AL$2097,32,0)="Yes","8"," ")</f>
        <v xml:space="preserve"> </v>
      </c>
      <c r="O1932" s="20" t="str">
        <f>IF(VLOOKUP(C1932,'Current OBD'!$B$6:$AL$2097,33,0)="Yes","9"," ")</f>
        <v xml:space="preserve"> </v>
      </c>
      <c r="P1932" s="20" t="str">
        <f>IF(VLOOKUP(C1932,'Current OBD'!$B$6:$AL$2097,34,0)="Yes","10"," ")</f>
        <v xml:space="preserve"> </v>
      </c>
      <c r="Q1932" s="20" t="str">
        <f>IF(VLOOKUP(C1932,'Current OBD'!$B$6:$AL$2097,35,0)="Yes","11"," ")</f>
        <v xml:space="preserve"> </v>
      </c>
      <c r="R1932" s="20" t="str">
        <f>IF(VLOOKUP(C1932,'Current OBD'!$B$6:$AL$2097,36,0)="Yes","12"," ")</f>
        <v xml:space="preserve"> </v>
      </c>
      <c r="S1932" s="44">
        <v>116</v>
      </c>
      <c r="T1932" s="44">
        <v>71</v>
      </c>
      <c r="U1932" s="44">
        <v>465</v>
      </c>
      <c r="V1932" s="12">
        <f>S1932/U1932</f>
        <v>0.24946236559139784</v>
      </c>
      <c r="W1932" s="12">
        <f>T1932/U1932</f>
        <v>0.15268817204301074</v>
      </c>
      <c r="X1932" s="12">
        <f t="shared" si="186"/>
        <v>0.40215053763440861</v>
      </c>
    </row>
    <row r="1933" spans="1:24">
      <c r="A1933" s="17" t="str">
        <f>VLOOKUP(C1933,'Current OBD'!$B$6:$K$2098,4,0)</f>
        <v>Spokane</v>
      </c>
      <c r="B1933" s="17" t="str">
        <f>VLOOKUP(C1933,'Current OBD'!$B$6:$K$2098,3,0)</f>
        <v>32-326</v>
      </c>
      <c r="C1933" s="18">
        <v>661488</v>
      </c>
      <c r="D1933" s="8" t="s">
        <v>2664</v>
      </c>
      <c r="E1933" s="20" t="str">
        <f>IF(VLOOKUP(C1933,'Current OBD'!$B$6:$AL$2097,23,0)="Yes","PK"," ")</f>
        <v xml:space="preserve"> </v>
      </c>
      <c r="F1933" s="20" t="str">
        <f>IF(VLOOKUP(C1933,'Current OBD'!$B$6:$AL$2097,24,0)="Yes","K"," ")</f>
        <v xml:space="preserve"> </v>
      </c>
      <c r="G1933" s="20" t="str">
        <f>IF(VLOOKUP(C1933,'Current OBD'!$B$6:$AL$2097,25,0)="Yes","1"," ")</f>
        <v xml:space="preserve"> </v>
      </c>
      <c r="H1933" s="20" t="str">
        <f>IF(VLOOKUP(C1933,'Current OBD'!$B$6:$AL$2097,26,0)="Yes","2"," ")</f>
        <v xml:space="preserve"> </v>
      </c>
      <c r="I1933" s="20" t="str">
        <f>IF(VLOOKUP(C1933,'Current OBD'!$B$6:$AL$2097,27,0)="Yes","3"," ")</f>
        <v xml:space="preserve"> </v>
      </c>
      <c r="J1933" s="20" t="str">
        <f>IF(VLOOKUP(C1933,'Current OBD'!$B$6:$AL$2097,28,0)="Yes","4"," ")</f>
        <v xml:space="preserve"> </v>
      </c>
      <c r="K1933" s="20" t="str">
        <f>IF(VLOOKUP(C1933,'Current OBD'!$B$6:$AL$2097,29,0)="Yes","5"," ")</f>
        <v xml:space="preserve"> </v>
      </c>
      <c r="L1933" s="20" t="str">
        <f>IF(VLOOKUP(C1933,'Current OBD'!$B$6:$AL$2097,30,0)="Yes","6"," ")</f>
        <v xml:space="preserve"> </v>
      </c>
      <c r="M1933" s="20" t="str">
        <f>IF(VLOOKUP(C1933,'Current OBD'!$B$6:$AL$2097,31,0)="Yes","7"," ")</f>
        <v xml:space="preserve"> </v>
      </c>
      <c r="N1933" s="20" t="str">
        <f>IF(VLOOKUP(C1933,'Current OBD'!$B$6:$AL$2097,32,0)="Yes","8"," ")</f>
        <v xml:space="preserve"> </v>
      </c>
      <c r="O1933" s="20" t="str">
        <f>IF(VLOOKUP(C1933,'Current OBD'!$B$6:$AL$2097,33,0)="Yes","9"," ")</f>
        <v>9</v>
      </c>
      <c r="P1933" s="20" t="str">
        <f>IF(VLOOKUP(C1933,'Current OBD'!$B$6:$AL$2097,34,0)="Yes","10"," ")</f>
        <v>10</v>
      </c>
      <c r="Q1933" s="20" t="str">
        <f>IF(VLOOKUP(C1933,'Current OBD'!$B$6:$AL$2097,35,0)="Yes","11"," ")</f>
        <v>11</v>
      </c>
      <c r="R1933" s="20" t="str">
        <f>IF(VLOOKUP(C1933,'Current OBD'!$B$6:$AL$2097,36,0)="Yes","12"," ")</f>
        <v>12</v>
      </c>
      <c r="S1933" s="44">
        <v>95</v>
      </c>
      <c r="T1933" s="44">
        <v>38</v>
      </c>
      <c r="U1933" s="44">
        <v>514</v>
      </c>
      <c r="V1933" s="12">
        <f>S1933/U1933</f>
        <v>0.18482490272373542</v>
      </c>
      <c r="W1933" s="12">
        <f>T1933/U1933</f>
        <v>7.3929961089494164E-2</v>
      </c>
      <c r="X1933" s="12">
        <f t="shared" si="186"/>
        <v>0.2587548638132296</v>
      </c>
    </row>
    <row r="1934" spans="1:24">
      <c r="A1934" s="17" t="str">
        <f>VLOOKUP(C1934,'Current OBD'!$B$6:$K$2098,4,0)</f>
        <v>Spokane</v>
      </c>
      <c r="B1934" s="17" t="str">
        <f>VLOOKUP(C1934,'Current OBD'!$B$6:$K$2098,3,0)</f>
        <v>32-326</v>
      </c>
      <c r="C1934" s="18">
        <v>661487</v>
      </c>
      <c r="D1934" s="8" t="s">
        <v>2666</v>
      </c>
      <c r="E1934" s="20" t="str">
        <f>IF(VLOOKUP(C1934,'Current OBD'!$B$6:$AL$2097,23,0)="Yes","PK"," ")</f>
        <v xml:space="preserve"> </v>
      </c>
      <c r="F1934" s="20" t="str">
        <f>IF(VLOOKUP(C1934,'Current OBD'!$B$6:$AL$2097,24,0)="Yes","K"," ")</f>
        <v xml:space="preserve"> </v>
      </c>
      <c r="G1934" s="20" t="str">
        <f>IF(VLOOKUP(C1934,'Current OBD'!$B$6:$AL$2097,25,0)="Yes","1"," ")</f>
        <v xml:space="preserve"> </v>
      </c>
      <c r="H1934" s="20" t="str">
        <f>IF(VLOOKUP(C1934,'Current OBD'!$B$6:$AL$2097,26,0)="Yes","2"," ")</f>
        <v xml:space="preserve"> </v>
      </c>
      <c r="I1934" s="20" t="str">
        <f>IF(VLOOKUP(C1934,'Current OBD'!$B$6:$AL$2097,27,0)="Yes","3"," ")</f>
        <v xml:space="preserve"> </v>
      </c>
      <c r="J1934" s="20" t="str">
        <f>IF(VLOOKUP(C1934,'Current OBD'!$B$6:$AL$2097,28,0)="Yes","4"," ")</f>
        <v xml:space="preserve"> </v>
      </c>
      <c r="K1934" s="20" t="str">
        <f>IF(VLOOKUP(C1934,'Current OBD'!$B$6:$AL$2097,29,0)="Yes","5"," ")</f>
        <v xml:space="preserve"> </v>
      </c>
      <c r="L1934" s="20" t="str">
        <f>IF(VLOOKUP(C1934,'Current OBD'!$B$6:$AL$2097,30,0)="Yes","6"," ")</f>
        <v>6</v>
      </c>
      <c r="M1934" s="20" t="str">
        <f>IF(VLOOKUP(C1934,'Current OBD'!$B$6:$AL$2097,31,0)="Yes","7"," ")</f>
        <v>7</v>
      </c>
      <c r="N1934" s="20" t="str">
        <f>IF(VLOOKUP(C1934,'Current OBD'!$B$6:$AL$2097,32,0)="Yes","8"," ")</f>
        <v>8</v>
      </c>
      <c r="O1934" s="20" t="str">
        <f>IF(VLOOKUP(C1934,'Current OBD'!$B$6:$AL$2097,33,0)="Yes","9"," ")</f>
        <v xml:space="preserve"> </v>
      </c>
      <c r="P1934" s="20" t="str">
        <f>IF(VLOOKUP(C1934,'Current OBD'!$B$6:$AL$2097,34,0)="Yes","10"," ")</f>
        <v xml:space="preserve"> </v>
      </c>
      <c r="Q1934" s="20" t="str">
        <f>IF(VLOOKUP(C1934,'Current OBD'!$B$6:$AL$2097,35,0)="Yes","11"," ")</f>
        <v xml:space="preserve"> </v>
      </c>
      <c r="R1934" s="20" t="str">
        <f>IF(VLOOKUP(C1934,'Current OBD'!$B$6:$AL$2097,36,0)="Yes","12"," ")</f>
        <v xml:space="preserve"> </v>
      </c>
      <c r="S1934" s="44">
        <v>71</v>
      </c>
      <c r="T1934" s="44">
        <v>47</v>
      </c>
      <c r="U1934" s="44">
        <v>364</v>
      </c>
      <c r="V1934" s="12">
        <f>S1934/U1934</f>
        <v>0.19505494505494506</v>
      </c>
      <c r="W1934" s="12">
        <f>T1934/U1934</f>
        <v>0.12912087912087913</v>
      </c>
      <c r="X1934" s="12">
        <f t="shared" si="186"/>
        <v>0.32417582417582419</v>
      </c>
    </row>
    <row r="1935" spans="1:24">
      <c r="A1935" s="17" t="str">
        <f>VLOOKUP(C1935,'Current OBD'!$B$6:$K$2098,4,0)</f>
        <v>Spokane</v>
      </c>
      <c r="B1935" s="17" t="str">
        <f>VLOOKUP(C1935,'Current OBD'!$B$6:$K$2098,3,0)</f>
        <v>32-326</v>
      </c>
      <c r="C1935" s="18">
        <v>662814</v>
      </c>
      <c r="D1935" s="8" t="s">
        <v>2669</v>
      </c>
      <c r="E1935" s="20" t="str">
        <f>IF(VLOOKUP(C1935,'Current OBD'!$B$6:$AL$2097,23,0)="Yes","PK"," ")</f>
        <v xml:space="preserve"> </v>
      </c>
      <c r="F1935" s="20" t="str">
        <f>IF(VLOOKUP(C1935,'Current OBD'!$B$6:$AL$2097,24,0)="Yes","K"," ")</f>
        <v>K</v>
      </c>
      <c r="G1935" s="20" t="str">
        <f>IF(VLOOKUP(C1935,'Current OBD'!$B$6:$AL$2097,25,0)="Yes","1"," ")</f>
        <v>1</v>
      </c>
      <c r="H1935" s="20" t="str">
        <f>IF(VLOOKUP(C1935,'Current OBD'!$B$6:$AL$2097,26,0)="Yes","2"," ")</f>
        <v>2</v>
      </c>
      <c r="I1935" s="20" t="str">
        <f>IF(VLOOKUP(C1935,'Current OBD'!$B$6:$AL$2097,27,0)="Yes","3"," ")</f>
        <v>3</v>
      </c>
      <c r="J1935" s="20" t="str">
        <f>IF(VLOOKUP(C1935,'Current OBD'!$B$6:$AL$2097,28,0)="Yes","4"," ")</f>
        <v>4</v>
      </c>
      <c r="K1935" s="20" t="str">
        <f>IF(VLOOKUP(C1935,'Current OBD'!$B$6:$AL$2097,29,0)="Yes","5"," ")</f>
        <v>5</v>
      </c>
      <c r="L1935" s="20" t="str">
        <f>IF(VLOOKUP(C1935,'Current OBD'!$B$6:$AL$2097,30,0)="Yes","6"," ")</f>
        <v xml:space="preserve"> </v>
      </c>
      <c r="M1935" s="20" t="str">
        <f>IF(VLOOKUP(C1935,'Current OBD'!$B$6:$AL$2097,31,0)="Yes","7"," ")</f>
        <v xml:space="preserve"> </v>
      </c>
      <c r="N1935" s="20" t="str">
        <f>IF(VLOOKUP(C1935,'Current OBD'!$B$6:$AL$2097,32,0)="Yes","8"," ")</f>
        <v xml:space="preserve"> </v>
      </c>
      <c r="O1935" s="20" t="str">
        <f>IF(VLOOKUP(C1935,'Current OBD'!$B$6:$AL$2097,33,0)="Yes","9"," ")</f>
        <v xml:space="preserve"> </v>
      </c>
      <c r="P1935" s="20" t="str">
        <f>IF(VLOOKUP(C1935,'Current OBD'!$B$6:$AL$2097,34,0)="Yes","10"," ")</f>
        <v xml:space="preserve"> </v>
      </c>
      <c r="Q1935" s="20" t="str">
        <f>IF(VLOOKUP(C1935,'Current OBD'!$B$6:$AL$2097,35,0)="Yes","11"," ")</f>
        <v xml:space="preserve"> </v>
      </c>
      <c r="R1935" s="20" t="str">
        <f>IF(VLOOKUP(C1935,'Current OBD'!$B$6:$AL$2097,36,0)="Yes","12"," ")</f>
        <v xml:space="preserve"> </v>
      </c>
      <c r="S1935" s="44">
        <v>45</v>
      </c>
      <c r="T1935" s="44">
        <v>65</v>
      </c>
      <c r="U1935" s="44">
        <v>397</v>
      </c>
      <c r="V1935" s="12">
        <f>S1935/U1935</f>
        <v>0.11335012594458438</v>
      </c>
      <c r="W1935" s="12">
        <f>T1935/U1935</f>
        <v>0.16372795969773299</v>
      </c>
      <c r="X1935" s="12">
        <f t="shared" si="186"/>
        <v>0.2770780856423174</v>
      </c>
    </row>
    <row r="1936" spans="1:24">
      <c r="A1936" s="26" t="s">
        <v>148</v>
      </c>
      <c r="B1936" s="26" t="s">
        <v>2625</v>
      </c>
      <c r="C1936" s="10">
        <v>159208</v>
      </c>
      <c r="D1936" s="13" t="s">
        <v>2624</v>
      </c>
      <c r="E1936" s="19"/>
      <c r="F1936" s="19"/>
      <c r="G1936" s="19"/>
      <c r="H1936" s="19"/>
      <c r="I1936" s="19"/>
      <c r="J1936" s="19"/>
      <c r="K1936" s="19"/>
      <c r="L1936" s="19"/>
      <c r="M1936" s="19"/>
      <c r="N1936" s="19"/>
      <c r="O1936" s="19"/>
      <c r="P1936" s="19"/>
      <c r="Q1936" s="19"/>
      <c r="R1936" s="19"/>
      <c r="S1936" s="43">
        <v>3301</v>
      </c>
      <c r="T1936" s="43">
        <v>561</v>
      </c>
      <c r="U1936" s="43">
        <v>10537</v>
      </c>
      <c r="V1936" s="14"/>
      <c r="W1936" s="14"/>
      <c r="X1936" s="14">
        <f t="shared" si="186"/>
        <v>0.3665179842459903</v>
      </c>
    </row>
    <row r="1937" spans="1:24">
      <c r="A1937" s="17" t="str">
        <f>VLOOKUP(C1937,'Current OBD'!$B$6:$K$2098,4,0)</f>
        <v>Spokane</v>
      </c>
      <c r="B1937" s="17" t="str">
        <f>VLOOKUP(C1937,'Current OBD'!$B$6:$K$2098,3,0)</f>
        <v>32-354</v>
      </c>
      <c r="C1937" s="18">
        <v>660753</v>
      </c>
      <c r="D1937" s="8" t="s">
        <v>2626</v>
      </c>
      <c r="E1937" s="20" t="str">
        <f>IF(VLOOKUP(C1937,'Current OBD'!$B$6:$AL$2097,23,0)="Yes","PK"," ")</f>
        <v xml:space="preserve"> </v>
      </c>
      <c r="F1937" s="20" t="str">
        <f>IF(VLOOKUP(C1937,'Current OBD'!$B$6:$AL$2097,24,0)="Yes","K"," ")</f>
        <v>K</v>
      </c>
      <c r="G1937" s="20" t="str">
        <f>IF(VLOOKUP(C1937,'Current OBD'!$B$6:$AL$2097,25,0)="Yes","1"," ")</f>
        <v>1</v>
      </c>
      <c r="H1937" s="20" t="str">
        <f>IF(VLOOKUP(C1937,'Current OBD'!$B$6:$AL$2097,26,0)="Yes","2"," ")</f>
        <v>2</v>
      </c>
      <c r="I1937" s="20" t="str">
        <f>IF(VLOOKUP(C1937,'Current OBD'!$B$6:$AL$2097,27,0)="Yes","3"," ")</f>
        <v>3</v>
      </c>
      <c r="J1937" s="20" t="str">
        <f>IF(VLOOKUP(C1937,'Current OBD'!$B$6:$AL$2097,28,0)="Yes","4"," ")</f>
        <v>4</v>
      </c>
      <c r="K1937" s="20" t="str">
        <f>IF(VLOOKUP(C1937,'Current OBD'!$B$6:$AL$2097,29,0)="Yes","5"," ")</f>
        <v>5</v>
      </c>
      <c r="L1937" s="20" t="str">
        <f>IF(VLOOKUP(C1937,'Current OBD'!$B$6:$AL$2097,30,0)="Yes","6"," ")</f>
        <v xml:space="preserve"> </v>
      </c>
      <c r="M1937" s="20" t="str">
        <f>IF(VLOOKUP(C1937,'Current OBD'!$B$6:$AL$2097,31,0)="Yes","7"," ")</f>
        <v xml:space="preserve"> </v>
      </c>
      <c r="N1937" s="20" t="str">
        <f>IF(VLOOKUP(C1937,'Current OBD'!$B$6:$AL$2097,32,0)="Yes","8"," ")</f>
        <v xml:space="preserve"> </v>
      </c>
      <c r="O1937" s="20" t="str">
        <f>IF(VLOOKUP(C1937,'Current OBD'!$B$6:$AL$2097,33,0)="Yes","9"," ")</f>
        <v xml:space="preserve"> </v>
      </c>
      <c r="P1937" s="20" t="str">
        <f>IF(VLOOKUP(C1937,'Current OBD'!$B$6:$AL$2097,34,0)="Yes","10"," ")</f>
        <v xml:space="preserve"> </v>
      </c>
      <c r="Q1937" s="20" t="str">
        <f>IF(VLOOKUP(C1937,'Current OBD'!$B$6:$AL$2097,35,0)="Yes","11"," ")</f>
        <v xml:space="preserve"> </v>
      </c>
      <c r="R1937" s="20" t="str">
        <f>IF(VLOOKUP(C1937,'Current OBD'!$B$6:$AL$2097,36,0)="Yes","12"," ")</f>
        <v xml:space="preserve"> </v>
      </c>
      <c r="S1937" s="44">
        <v>150</v>
      </c>
      <c r="T1937" s="44">
        <v>26</v>
      </c>
      <c r="U1937" s="44">
        <v>485</v>
      </c>
      <c r="V1937" s="12">
        <f t="shared" ref="V1937:V1952" si="187">S1937/U1937</f>
        <v>0.30927835051546393</v>
      </c>
      <c r="W1937" s="12">
        <f t="shared" ref="W1937:W1952" si="188">T1937/U1937</f>
        <v>5.3608247422680409E-2</v>
      </c>
      <c r="X1937" s="12">
        <f t="shared" si="186"/>
        <v>0.36288659793814432</v>
      </c>
    </row>
    <row r="1938" spans="1:24">
      <c r="A1938" s="17" t="str">
        <f>VLOOKUP(C1938,'Current OBD'!$B$6:$K$2098,4,0)</f>
        <v>Spokane</v>
      </c>
      <c r="B1938" s="17" t="str">
        <f>VLOOKUP(C1938,'Current OBD'!$B$6:$K$2098,3,0)</f>
        <v>32-354</v>
      </c>
      <c r="C1938" s="18">
        <v>660776</v>
      </c>
      <c r="D1938" s="8" t="s">
        <v>2629</v>
      </c>
      <c r="E1938" s="20" t="str">
        <f>IF(VLOOKUP(C1938,'Current OBD'!$B$6:$AL$2097,23,0)="Yes","PK"," ")</f>
        <v xml:space="preserve"> </v>
      </c>
      <c r="F1938" s="20" t="str">
        <f>IF(VLOOKUP(C1938,'Current OBD'!$B$6:$AL$2097,24,0)="Yes","K"," ")</f>
        <v>K</v>
      </c>
      <c r="G1938" s="20" t="str">
        <f>IF(VLOOKUP(C1938,'Current OBD'!$B$6:$AL$2097,25,0)="Yes","1"," ")</f>
        <v>1</v>
      </c>
      <c r="H1938" s="20" t="str">
        <f>IF(VLOOKUP(C1938,'Current OBD'!$B$6:$AL$2097,26,0)="Yes","2"," ")</f>
        <v>2</v>
      </c>
      <c r="I1938" s="20" t="str">
        <f>IF(VLOOKUP(C1938,'Current OBD'!$B$6:$AL$2097,27,0)="Yes","3"," ")</f>
        <v>3</v>
      </c>
      <c r="J1938" s="20" t="str">
        <f>IF(VLOOKUP(C1938,'Current OBD'!$B$6:$AL$2097,28,0)="Yes","4"," ")</f>
        <v>4</v>
      </c>
      <c r="K1938" s="20" t="str">
        <f>IF(VLOOKUP(C1938,'Current OBD'!$B$6:$AL$2097,29,0)="Yes","5"," ")</f>
        <v>5</v>
      </c>
      <c r="L1938" s="20" t="str">
        <f>IF(VLOOKUP(C1938,'Current OBD'!$B$6:$AL$2097,30,0)="Yes","6"," ")</f>
        <v xml:space="preserve"> </v>
      </c>
      <c r="M1938" s="20" t="str">
        <f>IF(VLOOKUP(C1938,'Current OBD'!$B$6:$AL$2097,31,0)="Yes","7"," ")</f>
        <v xml:space="preserve"> </v>
      </c>
      <c r="N1938" s="20" t="str">
        <f>IF(VLOOKUP(C1938,'Current OBD'!$B$6:$AL$2097,32,0)="Yes","8"," ")</f>
        <v xml:space="preserve"> </v>
      </c>
      <c r="O1938" s="20" t="str">
        <f>IF(VLOOKUP(C1938,'Current OBD'!$B$6:$AL$2097,33,0)="Yes","9"," ")</f>
        <v xml:space="preserve"> </v>
      </c>
      <c r="P1938" s="20" t="str">
        <f>IF(VLOOKUP(C1938,'Current OBD'!$B$6:$AL$2097,34,0)="Yes","10"," ")</f>
        <v xml:space="preserve"> </v>
      </c>
      <c r="Q1938" s="20" t="str">
        <f>IF(VLOOKUP(C1938,'Current OBD'!$B$6:$AL$2097,35,0)="Yes","11"," ")</f>
        <v xml:space="preserve"> </v>
      </c>
      <c r="R1938" s="20" t="str">
        <f>IF(VLOOKUP(C1938,'Current OBD'!$B$6:$AL$2097,36,0)="Yes","12"," ")</f>
        <v xml:space="preserve"> </v>
      </c>
      <c r="S1938" s="44">
        <v>98</v>
      </c>
      <c r="T1938" s="44">
        <v>28</v>
      </c>
      <c r="U1938" s="44">
        <v>402</v>
      </c>
      <c r="V1938" s="12">
        <f t="shared" si="187"/>
        <v>0.24378109452736318</v>
      </c>
      <c r="W1938" s="12">
        <f t="shared" si="188"/>
        <v>6.965174129353234E-2</v>
      </c>
      <c r="X1938" s="12">
        <f t="shared" si="186"/>
        <v>0.31343283582089554</v>
      </c>
    </row>
    <row r="1939" spans="1:24">
      <c r="A1939" s="17" t="str">
        <f>VLOOKUP(C1939,'Current OBD'!$B$6:$K$2098,4,0)</f>
        <v>Spokane</v>
      </c>
      <c r="B1939" s="17" t="str">
        <f>VLOOKUP(C1939,'Current OBD'!$B$6:$K$2098,3,0)</f>
        <v>32-354</v>
      </c>
      <c r="C1939" s="18">
        <v>686333</v>
      </c>
      <c r="D1939" s="8" t="s">
        <v>1999</v>
      </c>
      <c r="E1939" s="20" t="str">
        <f>IF(VLOOKUP(C1939,'Current OBD'!$B$6:$AL$2097,23,0)="Yes","PK"," ")</f>
        <v>PK</v>
      </c>
      <c r="F1939" s="20" t="str">
        <f>IF(VLOOKUP(C1939,'Current OBD'!$B$6:$AL$2097,24,0)="Yes","K"," ")</f>
        <v>K</v>
      </c>
      <c r="G1939" s="20" t="str">
        <f>IF(VLOOKUP(C1939,'Current OBD'!$B$6:$AL$2097,25,0)="Yes","1"," ")</f>
        <v>1</v>
      </c>
      <c r="H1939" s="20" t="str">
        <f>IF(VLOOKUP(C1939,'Current OBD'!$B$6:$AL$2097,26,0)="Yes","2"," ")</f>
        <v>2</v>
      </c>
      <c r="I1939" s="20" t="str">
        <f>IF(VLOOKUP(C1939,'Current OBD'!$B$6:$AL$2097,27,0)="Yes","3"," ")</f>
        <v>3</v>
      </c>
      <c r="J1939" s="20" t="str">
        <f>IF(VLOOKUP(C1939,'Current OBD'!$B$6:$AL$2097,28,0)="Yes","4"," ")</f>
        <v>4</v>
      </c>
      <c r="K1939" s="20" t="str">
        <f>IF(VLOOKUP(C1939,'Current OBD'!$B$6:$AL$2097,29,0)="Yes","5"," ")</f>
        <v>5</v>
      </c>
      <c r="L1939" s="20" t="str">
        <f>IF(VLOOKUP(C1939,'Current OBD'!$B$6:$AL$2097,30,0)="Yes","6"," ")</f>
        <v xml:space="preserve"> </v>
      </c>
      <c r="M1939" s="20" t="str">
        <f>IF(VLOOKUP(C1939,'Current OBD'!$B$6:$AL$2097,31,0)="Yes","7"," ")</f>
        <v xml:space="preserve"> </v>
      </c>
      <c r="N1939" s="20" t="str">
        <f>IF(VLOOKUP(C1939,'Current OBD'!$B$6:$AL$2097,32,0)="Yes","8"," ")</f>
        <v xml:space="preserve"> </v>
      </c>
      <c r="O1939" s="20" t="str">
        <f>IF(VLOOKUP(C1939,'Current OBD'!$B$6:$AL$2097,33,0)="Yes","9"," ")</f>
        <v xml:space="preserve"> </v>
      </c>
      <c r="P1939" s="20" t="str">
        <f>IF(VLOOKUP(C1939,'Current OBD'!$B$6:$AL$2097,34,0)="Yes","10"," ")</f>
        <v xml:space="preserve"> </v>
      </c>
      <c r="Q1939" s="20" t="str">
        <f>IF(VLOOKUP(C1939,'Current OBD'!$B$6:$AL$2097,35,0)="Yes","11"," ")</f>
        <v xml:space="preserve"> </v>
      </c>
      <c r="R1939" s="20" t="str">
        <f>IF(VLOOKUP(C1939,'Current OBD'!$B$6:$AL$2097,36,0)="Yes","12"," ")</f>
        <v xml:space="preserve"> </v>
      </c>
      <c r="S1939" s="44">
        <v>309</v>
      </c>
      <c r="T1939" s="44">
        <v>0</v>
      </c>
      <c r="U1939" s="44">
        <v>347</v>
      </c>
      <c r="V1939" s="12">
        <f t="shared" si="187"/>
        <v>0.89048991354466855</v>
      </c>
      <c r="W1939" s="12">
        <f t="shared" si="188"/>
        <v>0</v>
      </c>
      <c r="X1939" s="12">
        <f t="shared" si="186"/>
        <v>0.89048991354466855</v>
      </c>
    </row>
    <row r="1940" spans="1:24">
      <c r="A1940" s="17" t="str">
        <f>VLOOKUP(C1940,'Current OBD'!$B$6:$K$2098,4,0)</f>
        <v>Spokane</v>
      </c>
      <c r="B1940" s="17" t="str">
        <f>VLOOKUP(C1940,'Current OBD'!$B$6:$K$2098,3,0)</f>
        <v>32-354</v>
      </c>
      <c r="C1940" s="18">
        <v>660778</v>
      </c>
      <c r="D1940" s="8" t="s">
        <v>425</v>
      </c>
      <c r="E1940" s="20" t="str">
        <f>IF(VLOOKUP(C1940,'Current OBD'!$B$6:$AL$2097,23,0)="Yes","PK"," ")</f>
        <v xml:space="preserve"> </v>
      </c>
      <c r="F1940" s="20" t="str">
        <f>IF(VLOOKUP(C1940,'Current OBD'!$B$6:$AL$2097,24,0)="Yes","K"," ")</f>
        <v>K</v>
      </c>
      <c r="G1940" s="20" t="str">
        <f>IF(VLOOKUP(C1940,'Current OBD'!$B$6:$AL$2097,25,0)="Yes","1"," ")</f>
        <v>1</v>
      </c>
      <c r="H1940" s="20" t="str">
        <f>IF(VLOOKUP(C1940,'Current OBD'!$B$6:$AL$2097,26,0)="Yes","2"," ")</f>
        <v>2</v>
      </c>
      <c r="I1940" s="20" t="str">
        <f>IF(VLOOKUP(C1940,'Current OBD'!$B$6:$AL$2097,27,0)="Yes","3"," ")</f>
        <v>3</v>
      </c>
      <c r="J1940" s="20" t="str">
        <f>IF(VLOOKUP(C1940,'Current OBD'!$B$6:$AL$2097,28,0)="Yes","4"," ")</f>
        <v>4</v>
      </c>
      <c r="K1940" s="20" t="str">
        <f>IF(VLOOKUP(C1940,'Current OBD'!$B$6:$AL$2097,29,0)="Yes","5"," ")</f>
        <v>5</v>
      </c>
      <c r="L1940" s="20" t="str">
        <f>IF(VLOOKUP(C1940,'Current OBD'!$B$6:$AL$2097,30,0)="Yes","6"," ")</f>
        <v xml:space="preserve"> </v>
      </c>
      <c r="M1940" s="20" t="str">
        <f>IF(VLOOKUP(C1940,'Current OBD'!$B$6:$AL$2097,31,0)="Yes","7"," ")</f>
        <v xml:space="preserve"> </v>
      </c>
      <c r="N1940" s="20" t="str">
        <f>IF(VLOOKUP(C1940,'Current OBD'!$B$6:$AL$2097,32,0)="Yes","8"," ")</f>
        <v xml:space="preserve"> </v>
      </c>
      <c r="O1940" s="20" t="str">
        <f>IF(VLOOKUP(C1940,'Current OBD'!$B$6:$AL$2097,33,0)="Yes","9"," ")</f>
        <v xml:space="preserve"> </v>
      </c>
      <c r="P1940" s="20" t="str">
        <f>IF(VLOOKUP(C1940,'Current OBD'!$B$6:$AL$2097,34,0)="Yes","10"," ")</f>
        <v xml:space="preserve"> </v>
      </c>
      <c r="Q1940" s="20" t="str">
        <f>IF(VLOOKUP(C1940,'Current OBD'!$B$6:$AL$2097,35,0)="Yes","11"," ")</f>
        <v xml:space="preserve"> </v>
      </c>
      <c r="R1940" s="20" t="str">
        <f>IF(VLOOKUP(C1940,'Current OBD'!$B$6:$AL$2097,36,0)="Yes","12"," ")</f>
        <v xml:space="preserve"> </v>
      </c>
      <c r="S1940" s="44">
        <v>282</v>
      </c>
      <c r="T1940" s="44">
        <v>0</v>
      </c>
      <c r="U1940" s="44">
        <v>467</v>
      </c>
      <c r="V1940" s="12">
        <f t="shared" si="187"/>
        <v>0.60385438972162742</v>
      </c>
      <c r="W1940" s="12">
        <f t="shared" si="188"/>
        <v>0</v>
      </c>
      <c r="X1940" s="12">
        <f t="shared" si="186"/>
        <v>0.60385438972162742</v>
      </c>
    </row>
    <row r="1941" spans="1:24">
      <c r="A1941" s="17" t="str">
        <f>VLOOKUP(C1941,'Current OBD'!$B$6:$K$2098,4,0)</f>
        <v>Spokane</v>
      </c>
      <c r="B1941" s="17" t="str">
        <f>VLOOKUP(C1941,'Current OBD'!$B$6:$K$2098,3,0)</f>
        <v>32-354</v>
      </c>
      <c r="C1941" s="18">
        <v>660780</v>
      </c>
      <c r="D1941" s="8" t="s">
        <v>2637</v>
      </c>
      <c r="E1941" s="20" t="str">
        <f>IF(VLOOKUP(C1941,'Current OBD'!$B$6:$AL$2097,23,0)="Yes","PK"," ")</f>
        <v xml:space="preserve"> </v>
      </c>
      <c r="F1941" s="20" t="str">
        <f>IF(VLOOKUP(C1941,'Current OBD'!$B$6:$AL$2097,24,0)="Yes","K"," ")</f>
        <v>K</v>
      </c>
      <c r="G1941" s="20" t="str">
        <f>IF(VLOOKUP(C1941,'Current OBD'!$B$6:$AL$2097,25,0)="Yes","1"," ")</f>
        <v>1</v>
      </c>
      <c r="H1941" s="20" t="str">
        <f>IF(VLOOKUP(C1941,'Current OBD'!$B$6:$AL$2097,26,0)="Yes","2"," ")</f>
        <v>2</v>
      </c>
      <c r="I1941" s="20" t="str">
        <f>IF(VLOOKUP(C1941,'Current OBD'!$B$6:$AL$2097,27,0)="Yes","3"," ")</f>
        <v>3</v>
      </c>
      <c r="J1941" s="20" t="str">
        <f>IF(VLOOKUP(C1941,'Current OBD'!$B$6:$AL$2097,28,0)="Yes","4"," ")</f>
        <v>4</v>
      </c>
      <c r="K1941" s="20" t="str">
        <f>IF(VLOOKUP(C1941,'Current OBD'!$B$6:$AL$2097,29,0)="Yes","5"," ")</f>
        <v>5</v>
      </c>
      <c r="L1941" s="20" t="str">
        <f>IF(VLOOKUP(C1941,'Current OBD'!$B$6:$AL$2097,30,0)="Yes","6"," ")</f>
        <v xml:space="preserve"> </v>
      </c>
      <c r="M1941" s="20" t="str">
        <f>IF(VLOOKUP(C1941,'Current OBD'!$B$6:$AL$2097,31,0)="Yes","7"," ")</f>
        <v xml:space="preserve"> </v>
      </c>
      <c r="N1941" s="20" t="str">
        <f>IF(VLOOKUP(C1941,'Current OBD'!$B$6:$AL$2097,32,0)="Yes","8"," ")</f>
        <v xml:space="preserve"> </v>
      </c>
      <c r="O1941" s="20" t="str">
        <f>IF(VLOOKUP(C1941,'Current OBD'!$B$6:$AL$2097,33,0)="Yes","9"," ")</f>
        <v xml:space="preserve"> </v>
      </c>
      <c r="P1941" s="20" t="str">
        <f>IF(VLOOKUP(C1941,'Current OBD'!$B$6:$AL$2097,34,0)="Yes","10"," ")</f>
        <v xml:space="preserve"> </v>
      </c>
      <c r="Q1941" s="20" t="str">
        <f>IF(VLOOKUP(C1941,'Current OBD'!$B$6:$AL$2097,35,0)="Yes","11"," ")</f>
        <v xml:space="preserve"> </v>
      </c>
      <c r="R1941" s="20" t="str">
        <f>IF(VLOOKUP(C1941,'Current OBD'!$B$6:$AL$2097,36,0)="Yes","12"," ")</f>
        <v xml:space="preserve"> </v>
      </c>
      <c r="S1941" s="44">
        <v>270</v>
      </c>
      <c r="T1941" s="44">
        <v>0</v>
      </c>
      <c r="U1941" s="44">
        <v>528</v>
      </c>
      <c r="V1941" s="12">
        <f t="shared" si="187"/>
        <v>0.51136363636363635</v>
      </c>
      <c r="W1941" s="12">
        <f t="shared" si="188"/>
        <v>0</v>
      </c>
      <c r="X1941" s="12">
        <f t="shared" si="186"/>
        <v>0.51136363636363635</v>
      </c>
    </row>
    <row r="1942" spans="1:24">
      <c r="A1942" s="17" t="str">
        <f>VLOOKUP(C1942,'Current OBD'!$B$6:$K$2098,4,0)</f>
        <v>Spokane</v>
      </c>
      <c r="B1942" s="17" t="str">
        <f>VLOOKUP(C1942,'Current OBD'!$B$6:$K$2098,3,0)</f>
        <v>32-354</v>
      </c>
      <c r="C1942" s="18">
        <v>686334</v>
      </c>
      <c r="D1942" s="8" t="s">
        <v>2639</v>
      </c>
      <c r="E1942" s="20" t="str">
        <f>IF(VLOOKUP(C1942,'Current OBD'!$B$6:$AL$2097,23,0)="Yes","PK"," ")</f>
        <v xml:space="preserve"> </v>
      </c>
      <c r="F1942" s="20" t="str">
        <f>IF(VLOOKUP(C1942,'Current OBD'!$B$6:$AL$2097,24,0)="Yes","K"," ")</f>
        <v xml:space="preserve"> </v>
      </c>
      <c r="G1942" s="20" t="str">
        <f>IF(VLOOKUP(C1942,'Current OBD'!$B$6:$AL$2097,25,0)="Yes","1"," ")</f>
        <v xml:space="preserve"> </v>
      </c>
      <c r="H1942" s="20" t="str">
        <f>IF(VLOOKUP(C1942,'Current OBD'!$B$6:$AL$2097,26,0)="Yes","2"," ")</f>
        <v xml:space="preserve"> </v>
      </c>
      <c r="I1942" s="20" t="str">
        <f>IF(VLOOKUP(C1942,'Current OBD'!$B$6:$AL$2097,27,0)="Yes","3"," ")</f>
        <v xml:space="preserve"> </v>
      </c>
      <c r="J1942" s="20" t="str">
        <f>IF(VLOOKUP(C1942,'Current OBD'!$B$6:$AL$2097,28,0)="Yes","4"," ")</f>
        <v xml:space="preserve"> </v>
      </c>
      <c r="K1942" s="20" t="str">
        <f>IF(VLOOKUP(C1942,'Current OBD'!$B$6:$AL$2097,29,0)="Yes","5"," ")</f>
        <v xml:space="preserve"> </v>
      </c>
      <c r="L1942" s="20" t="str">
        <f>IF(VLOOKUP(C1942,'Current OBD'!$B$6:$AL$2097,30,0)="Yes","6"," ")</f>
        <v>6</v>
      </c>
      <c r="M1942" s="20" t="str">
        <f>IF(VLOOKUP(C1942,'Current OBD'!$B$6:$AL$2097,31,0)="Yes","7"," ")</f>
        <v>7</v>
      </c>
      <c r="N1942" s="20" t="str">
        <f>IF(VLOOKUP(C1942,'Current OBD'!$B$6:$AL$2097,32,0)="Yes","8"," ")</f>
        <v>8</v>
      </c>
      <c r="O1942" s="20" t="str">
        <f>IF(VLOOKUP(C1942,'Current OBD'!$B$6:$AL$2097,33,0)="Yes","9"," ")</f>
        <v xml:space="preserve"> </v>
      </c>
      <c r="P1942" s="20" t="str">
        <f>IF(VLOOKUP(C1942,'Current OBD'!$B$6:$AL$2097,34,0)="Yes","10"," ")</f>
        <v xml:space="preserve"> </v>
      </c>
      <c r="Q1942" s="20" t="str">
        <f>IF(VLOOKUP(C1942,'Current OBD'!$B$6:$AL$2097,35,0)="Yes","11"," ")</f>
        <v xml:space="preserve"> </v>
      </c>
      <c r="R1942" s="20" t="str">
        <f>IF(VLOOKUP(C1942,'Current OBD'!$B$6:$AL$2097,36,0)="Yes","12"," ")</f>
        <v xml:space="preserve"> </v>
      </c>
      <c r="S1942" s="44">
        <v>152</v>
      </c>
      <c r="T1942" s="44">
        <v>43</v>
      </c>
      <c r="U1942" s="44">
        <v>699</v>
      </c>
      <c r="V1942" s="12">
        <f t="shared" si="187"/>
        <v>0.21745350500715308</v>
      </c>
      <c r="W1942" s="12">
        <f t="shared" si="188"/>
        <v>6.1516452074391992E-2</v>
      </c>
      <c r="X1942" s="12">
        <f t="shared" si="186"/>
        <v>0.27896995708154504</v>
      </c>
    </row>
    <row r="1943" spans="1:24">
      <c r="A1943" s="17" t="str">
        <f>VLOOKUP(C1943,'Current OBD'!$B$6:$K$2098,4,0)</f>
        <v>Spokane</v>
      </c>
      <c r="B1943" s="17" t="str">
        <f>VLOOKUP(C1943,'Current OBD'!$B$6:$K$2098,3,0)</f>
        <v>32-354</v>
      </c>
      <c r="C1943" s="18">
        <v>660789</v>
      </c>
      <c r="D1943" s="8" t="s">
        <v>2641</v>
      </c>
      <c r="E1943" s="20" t="str">
        <f>IF(VLOOKUP(C1943,'Current OBD'!$B$6:$AL$2097,23,0)="Yes","PK"," ")</f>
        <v xml:space="preserve"> </v>
      </c>
      <c r="F1943" s="20" t="str">
        <f>IF(VLOOKUP(C1943,'Current OBD'!$B$6:$AL$2097,24,0)="Yes","K"," ")</f>
        <v xml:space="preserve"> </v>
      </c>
      <c r="G1943" s="20" t="str">
        <f>IF(VLOOKUP(C1943,'Current OBD'!$B$6:$AL$2097,25,0)="Yes","1"," ")</f>
        <v xml:space="preserve"> </v>
      </c>
      <c r="H1943" s="20" t="str">
        <f>IF(VLOOKUP(C1943,'Current OBD'!$B$6:$AL$2097,26,0)="Yes","2"," ")</f>
        <v xml:space="preserve"> </v>
      </c>
      <c r="I1943" s="20" t="str">
        <f>IF(VLOOKUP(C1943,'Current OBD'!$B$6:$AL$2097,27,0)="Yes","3"," ")</f>
        <v xml:space="preserve"> </v>
      </c>
      <c r="J1943" s="20" t="str">
        <f>IF(VLOOKUP(C1943,'Current OBD'!$B$6:$AL$2097,28,0)="Yes","4"," ")</f>
        <v xml:space="preserve"> </v>
      </c>
      <c r="K1943" s="20" t="str">
        <f>IF(VLOOKUP(C1943,'Current OBD'!$B$6:$AL$2097,29,0)="Yes","5"," ")</f>
        <v xml:space="preserve"> </v>
      </c>
      <c r="L1943" s="20" t="str">
        <f>IF(VLOOKUP(C1943,'Current OBD'!$B$6:$AL$2097,30,0)="Yes","6"," ")</f>
        <v xml:space="preserve"> </v>
      </c>
      <c r="M1943" s="20" t="str">
        <f>IF(VLOOKUP(C1943,'Current OBD'!$B$6:$AL$2097,31,0)="Yes","7"," ")</f>
        <v xml:space="preserve"> </v>
      </c>
      <c r="N1943" s="20" t="str">
        <f>IF(VLOOKUP(C1943,'Current OBD'!$B$6:$AL$2097,32,0)="Yes","8"," ")</f>
        <v xml:space="preserve"> </v>
      </c>
      <c r="O1943" s="20" t="str">
        <f>IF(VLOOKUP(C1943,'Current OBD'!$B$6:$AL$2097,33,0)="Yes","9"," ")</f>
        <v>9</v>
      </c>
      <c r="P1943" s="20" t="str">
        <f>IF(VLOOKUP(C1943,'Current OBD'!$B$6:$AL$2097,34,0)="Yes","10"," ")</f>
        <v>10</v>
      </c>
      <c r="Q1943" s="20" t="str">
        <f>IF(VLOOKUP(C1943,'Current OBD'!$B$6:$AL$2097,35,0)="Yes","11"," ")</f>
        <v>11</v>
      </c>
      <c r="R1943" s="20" t="str">
        <f>IF(VLOOKUP(C1943,'Current OBD'!$B$6:$AL$2097,36,0)="Yes","12"," ")</f>
        <v>12</v>
      </c>
      <c r="S1943" s="44">
        <v>381</v>
      </c>
      <c r="T1943" s="44">
        <v>96</v>
      </c>
      <c r="U1943" s="44">
        <v>1839</v>
      </c>
      <c r="V1943" s="12">
        <f t="shared" si="187"/>
        <v>0.20717781402936378</v>
      </c>
      <c r="W1943" s="12">
        <f t="shared" si="188"/>
        <v>5.2202283849918436E-2</v>
      </c>
      <c r="X1943" s="12">
        <f t="shared" si="186"/>
        <v>0.25938009787928223</v>
      </c>
    </row>
    <row r="1944" spans="1:24">
      <c r="A1944" s="17" t="str">
        <f>VLOOKUP(C1944,'Current OBD'!$B$6:$K$2098,4,0)</f>
        <v>Spokane</v>
      </c>
      <c r="B1944" s="17" t="str">
        <f>VLOOKUP(C1944,'Current OBD'!$B$6:$K$2098,3,0)</f>
        <v>32-354</v>
      </c>
      <c r="C1944" s="18">
        <v>660782</v>
      </c>
      <c r="D1944" s="8" t="s">
        <v>2187</v>
      </c>
      <c r="E1944" s="20" t="str">
        <f>IF(VLOOKUP(C1944,'Current OBD'!$B$6:$AL$2097,23,0)="Yes","PK"," ")</f>
        <v xml:space="preserve"> </v>
      </c>
      <c r="F1944" s="20" t="str">
        <f>IF(VLOOKUP(C1944,'Current OBD'!$B$6:$AL$2097,24,0)="Yes","K"," ")</f>
        <v>K</v>
      </c>
      <c r="G1944" s="20" t="str">
        <f>IF(VLOOKUP(C1944,'Current OBD'!$B$6:$AL$2097,25,0)="Yes","1"," ")</f>
        <v>1</v>
      </c>
      <c r="H1944" s="20" t="str">
        <f>IF(VLOOKUP(C1944,'Current OBD'!$B$6:$AL$2097,26,0)="Yes","2"," ")</f>
        <v>2</v>
      </c>
      <c r="I1944" s="20" t="str">
        <f>IF(VLOOKUP(C1944,'Current OBD'!$B$6:$AL$2097,27,0)="Yes","3"," ")</f>
        <v>3</v>
      </c>
      <c r="J1944" s="20" t="str">
        <f>IF(VLOOKUP(C1944,'Current OBD'!$B$6:$AL$2097,28,0)="Yes","4"," ")</f>
        <v>4</v>
      </c>
      <c r="K1944" s="20" t="str">
        <f>IF(VLOOKUP(C1944,'Current OBD'!$B$6:$AL$2097,29,0)="Yes","5"," ")</f>
        <v>5</v>
      </c>
      <c r="L1944" s="20" t="str">
        <f>IF(VLOOKUP(C1944,'Current OBD'!$B$6:$AL$2097,30,0)="Yes","6"," ")</f>
        <v xml:space="preserve"> </v>
      </c>
      <c r="M1944" s="20" t="str">
        <f>IF(VLOOKUP(C1944,'Current OBD'!$B$6:$AL$2097,31,0)="Yes","7"," ")</f>
        <v xml:space="preserve"> </v>
      </c>
      <c r="N1944" s="20" t="str">
        <f>IF(VLOOKUP(C1944,'Current OBD'!$B$6:$AL$2097,32,0)="Yes","8"," ")</f>
        <v xml:space="preserve"> </v>
      </c>
      <c r="O1944" s="20" t="str">
        <f>IF(VLOOKUP(C1944,'Current OBD'!$B$6:$AL$2097,33,0)="Yes","9"," ")</f>
        <v xml:space="preserve"> </v>
      </c>
      <c r="P1944" s="20" t="str">
        <f>IF(VLOOKUP(C1944,'Current OBD'!$B$6:$AL$2097,34,0)="Yes","10"," ")</f>
        <v xml:space="preserve"> </v>
      </c>
      <c r="Q1944" s="20" t="str">
        <f>IF(VLOOKUP(C1944,'Current OBD'!$B$6:$AL$2097,35,0)="Yes","11"," ")</f>
        <v xml:space="preserve"> </v>
      </c>
      <c r="R1944" s="20" t="str">
        <f>IF(VLOOKUP(C1944,'Current OBD'!$B$6:$AL$2097,36,0)="Yes","12"," ")</f>
        <v xml:space="preserve"> </v>
      </c>
      <c r="S1944" s="44">
        <v>96</v>
      </c>
      <c r="T1944" s="44">
        <v>26</v>
      </c>
      <c r="U1944" s="44">
        <v>428</v>
      </c>
      <c r="V1944" s="12">
        <f t="shared" si="187"/>
        <v>0.22429906542056074</v>
      </c>
      <c r="W1944" s="12">
        <f t="shared" si="188"/>
        <v>6.0747663551401869E-2</v>
      </c>
      <c r="X1944" s="12">
        <f t="shared" si="186"/>
        <v>0.28504672897196259</v>
      </c>
    </row>
    <row r="1945" spans="1:24">
      <c r="A1945" s="17" t="str">
        <f>VLOOKUP(C1945,'Current OBD'!$B$6:$K$2098,4,0)</f>
        <v>Spokane</v>
      </c>
      <c r="B1945" s="17" t="str">
        <f>VLOOKUP(C1945,'Current OBD'!$B$6:$K$2098,3,0)</f>
        <v>32-354</v>
      </c>
      <c r="C1945" s="18">
        <v>663622</v>
      </c>
      <c r="D1945" s="8" t="s">
        <v>2644</v>
      </c>
      <c r="E1945" s="20" t="str">
        <f>IF(VLOOKUP(C1945,'Current OBD'!$B$6:$AL$2097,23,0)="Yes","PK"," ")</f>
        <v xml:space="preserve"> </v>
      </c>
      <c r="F1945" s="20" t="str">
        <f>IF(VLOOKUP(C1945,'Current OBD'!$B$6:$AL$2097,24,0)="Yes","K"," ")</f>
        <v>K</v>
      </c>
      <c r="G1945" s="20" t="str">
        <f>IF(VLOOKUP(C1945,'Current OBD'!$B$6:$AL$2097,25,0)="Yes","1"," ")</f>
        <v>1</v>
      </c>
      <c r="H1945" s="20" t="str">
        <f>IF(VLOOKUP(C1945,'Current OBD'!$B$6:$AL$2097,26,0)="Yes","2"," ")</f>
        <v>2</v>
      </c>
      <c r="I1945" s="20" t="str">
        <f>IF(VLOOKUP(C1945,'Current OBD'!$B$6:$AL$2097,27,0)="Yes","3"," ")</f>
        <v>3</v>
      </c>
      <c r="J1945" s="20" t="str">
        <f>IF(VLOOKUP(C1945,'Current OBD'!$B$6:$AL$2097,28,0)="Yes","4"," ")</f>
        <v>4</v>
      </c>
      <c r="K1945" s="20" t="str">
        <f>IF(VLOOKUP(C1945,'Current OBD'!$B$6:$AL$2097,29,0)="Yes","5"," ")</f>
        <v>5</v>
      </c>
      <c r="L1945" s="20" t="str">
        <f>IF(VLOOKUP(C1945,'Current OBD'!$B$6:$AL$2097,30,0)="Yes","6"," ")</f>
        <v>6</v>
      </c>
      <c r="M1945" s="20" t="str">
        <f>IF(VLOOKUP(C1945,'Current OBD'!$B$6:$AL$2097,31,0)="Yes","7"," ")</f>
        <v>7</v>
      </c>
      <c r="N1945" s="20" t="str">
        <f>IF(VLOOKUP(C1945,'Current OBD'!$B$6:$AL$2097,32,0)="Yes","8"," ")</f>
        <v>8</v>
      </c>
      <c r="O1945" s="20" t="str">
        <f>IF(VLOOKUP(C1945,'Current OBD'!$B$6:$AL$2097,33,0)="Yes","9"," ")</f>
        <v>9</v>
      </c>
      <c r="P1945" s="20" t="str">
        <f>IF(VLOOKUP(C1945,'Current OBD'!$B$6:$AL$2097,34,0)="Yes","10"," ")</f>
        <v>10</v>
      </c>
      <c r="Q1945" s="20" t="str">
        <f>IF(VLOOKUP(C1945,'Current OBD'!$B$6:$AL$2097,35,0)="Yes","11"," ")</f>
        <v>11</v>
      </c>
      <c r="R1945" s="20" t="str">
        <f>IF(VLOOKUP(C1945,'Current OBD'!$B$6:$AL$2097,36,0)="Yes","12"," ")</f>
        <v>12</v>
      </c>
      <c r="S1945" s="44">
        <v>173</v>
      </c>
      <c r="T1945" s="44">
        <v>54</v>
      </c>
      <c r="U1945" s="44">
        <v>701</v>
      </c>
      <c r="V1945" s="12">
        <f t="shared" si="187"/>
        <v>0.24679029957203993</v>
      </c>
      <c r="W1945" s="12">
        <f t="shared" si="188"/>
        <v>7.7032810271041363E-2</v>
      </c>
      <c r="X1945" s="12">
        <f t="shared" si="186"/>
        <v>0.32382310984308132</v>
      </c>
    </row>
    <row r="1946" spans="1:24">
      <c r="A1946" s="17" t="str">
        <f>VLOOKUP(C1946,'Current OBD'!$B$6:$K$2098,4,0)</f>
        <v>Spokane</v>
      </c>
      <c r="B1946" s="17" t="str">
        <f>VLOOKUP(C1946,'Current OBD'!$B$6:$K$2098,3,0)</f>
        <v>32-354</v>
      </c>
      <c r="C1946" s="18">
        <v>660784</v>
      </c>
      <c r="D1946" s="8" t="s">
        <v>1875</v>
      </c>
      <c r="E1946" s="20" t="str">
        <f>IF(VLOOKUP(C1946,'Current OBD'!$B$6:$AL$2097,23,0)="Yes","PK"," ")</f>
        <v xml:space="preserve"> </v>
      </c>
      <c r="F1946" s="20" t="str">
        <f>IF(VLOOKUP(C1946,'Current OBD'!$B$6:$AL$2097,24,0)="Yes","K"," ")</f>
        <v>K</v>
      </c>
      <c r="G1946" s="20" t="str">
        <f>IF(VLOOKUP(C1946,'Current OBD'!$B$6:$AL$2097,25,0)="Yes","1"," ")</f>
        <v>1</v>
      </c>
      <c r="H1946" s="20" t="str">
        <f>IF(VLOOKUP(C1946,'Current OBD'!$B$6:$AL$2097,26,0)="Yes","2"," ")</f>
        <v>2</v>
      </c>
      <c r="I1946" s="20" t="str">
        <f>IF(VLOOKUP(C1946,'Current OBD'!$B$6:$AL$2097,27,0)="Yes","3"," ")</f>
        <v>3</v>
      </c>
      <c r="J1946" s="20" t="str">
        <f>IF(VLOOKUP(C1946,'Current OBD'!$B$6:$AL$2097,28,0)="Yes","4"," ")</f>
        <v>4</v>
      </c>
      <c r="K1946" s="20" t="str">
        <f>IF(VLOOKUP(C1946,'Current OBD'!$B$6:$AL$2097,29,0)="Yes","5"," ")</f>
        <v>5</v>
      </c>
      <c r="L1946" s="20" t="str">
        <f>IF(VLOOKUP(C1946,'Current OBD'!$B$6:$AL$2097,30,0)="Yes","6"," ")</f>
        <v xml:space="preserve"> </v>
      </c>
      <c r="M1946" s="20" t="str">
        <f>IF(VLOOKUP(C1946,'Current OBD'!$B$6:$AL$2097,31,0)="Yes","7"," ")</f>
        <v xml:space="preserve"> </v>
      </c>
      <c r="N1946" s="20" t="str">
        <f>IF(VLOOKUP(C1946,'Current OBD'!$B$6:$AL$2097,32,0)="Yes","8"," ")</f>
        <v xml:space="preserve"> </v>
      </c>
      <c r="O1946" s="20" t="str">
        <f>IF(VLOOKUP(C1946,'Current OBD'!$B$6:$AL$2097,33,0)="Yes","9"," ")</f>
        <v xml:space="preserve"> </v>
      </c>
      <c r="P1946" s="20" t="str">
        <f>IF(VLOOKUP(C1946,'Current OBD'!$B$6:$AL$2097,34,0)="Yes","10"," ")</f>
        <v xml:space="preserve"> </v>
      </c>
      <c r="Q1946" s="20" t="str">
        <f>IF(VLOOKUP(C1946,'Current OBD'!$B$6:$AL$2097,35,0)="Yes","11"," ")</f>
        <v xml:space="preserve"> </v>
      </c>
      <c r="R1946" s="20" t="str">
        <f>IF(VLOOKUP(C1946,'Current OBD'!$B$6:$AL$2097,36,0)="Yes","12"," ")</f>
        <v xml:space="preserve"> </v>
      </c>
      <c r="S1946" s="44">
        <v>74</v>
      </c>
      <c r="T1946" s="44">
        <v>30</v>
      </c>
      <c r="U1946" s="44">
        <v>404</v>
      </c>
      <c r="V1946" s="12">
        <f t="shared" si="187"/>
        <v>0.18316831683168316</v>
      </c>
      <c r="W1946" s="12">
        <f t="shared" si="188"/>
        <v>7.4257425742574254E-2</v>
      </c>
      <c r="X1946" s="12">
        <f t="shared" si="186"/>
        <v>0.25742574257425743</v>
      </c>
    </row>
    <row r="1947" spans="1:24">
      <c r="A1947" s="17" t="str">
        <f>VLOOKUP(C1947,'Current OBD'!$B$6:$K$2098,4,0)</f>
        <v>Spokane</v>
      </c>
      <c r="B1947" s="17" t="str">
        <f>VLOOKUP(C1947,'Current OBD'!$B$6:$K$2098,3,0)</f>
        <v>32-354</v>
      </c>
      <c r="C1947" s="18">
        <v>660791</v>
      </c>
      <c r="D1947" s="8" t="s">
        <v>2647</v>
      </c>
      <c r="E1947" s="20" t="str">
        <f>IF(VLOOKUP(C1947,'Current OBD'!$B$6:$AL$2097,23,0)="Yes","PK"," ")</f>
        <v xml:space="preserve"> </v>
      </c>
      <c r="F1947" s="20" t="str">
        <f>IF(VLOOKUP(C1947,'Current OBD'!$B$6:$AL$2097,24,0)="Yes","K"," ")</f>
        <v xml:space="preserve"> </v>
      </c>
      <c r="G1947" s="20" t="str">
        <f>IF(VLOOKUP(C1947,'Current OBD'!$B$6:$AL$2097,25,0)="Yes","1"," ")</f>
        <v xml:space="preserve"> </v>
      </c>
      <c r="H1947" s="20" t="str">
        <f>IF(VLOOKUP(C1947,'Current OBD'!$B$6:$AL$2097,26,0)="Yes","2"," ")</f>
        <v xml:space="preserve"> </v>
      </c>
      <c r="I1947" s="20" t="str">
        <f>IF(VLOOKUP(C1947,'Current OBD'!$B$6:$AL$2097,27,0)="Yes","3"," ")</f>
        <v xml:space="preserve"> </v>
      </c>
      <c r="J1947" s="20" t="str">
        <f>IF(VLOOKUP(C1947,'Current OBD'!$B$6:$AL$2097,28,0)="Yes","4"," ")</f>
        <v xml:space="preserve"> </v>
      </c>
      <c r="K1947" s="20" t="str">
        <f>IF(VLOOKUP(C1947,'Current OBD'!$B$6:$AL$2097,29,0)="Yes","5"," ")</f>
        <v xml:space="preserve"> </v>
      </c>
      <c r="L1947" s="20" t="str">
        <f>IF(VLOOKUP(C1947,'Current OBD'!$B$6:$AL$2097,30,0)="Yes","6"," ")</f>
        <v xml:space="preserve"> </v>
      </c>
      <c r="M1947" s="20" t="str">
        <f>IF(VLOOKUP(C1947,'Current OBD'!$B$6:$AL$2097,31,0)="Yes","7"," ")</f>
        <v xml:space="preserve"> </v>
      </c>
      <c r="N1947" s="20" t="str">
        <f>IF(VLOOKUP(C1947,'Current OBD'!$B$6:$AL$2097,32,0)="Yes","8"," ")</f>
        <v xml:space="preserve"> </v>
      </c>
      <c r="O1947" s="20" t="str">
        <f>IF(VLOOKUP(C1947,'Current OBD'!$B$6:$AL$2097,33,0)="Yes","9"," ")</f>
        <v>9</v>
      </c>
      <c r="P1947" s="20" t="str">
        <f>IF(VLOOKUP(C1947,'Current OBD'!$B$6:$AL$2097,34,0)="Yes","10"," ")</f>
        <v>10</v>
      </c>
      <c r="Q1947" s="20" t="str">
        <f>IF(VLOOKUP(C1947,'Current OBD'!$B$6:$AL$2097,35,0)="Yes","11"," ")</f>
        <v>11</v>
      </c>
      <c r="R1947" s="20" t="str">
        <f>IF(VLOOKUP(C1947,'Current OBD'!$B$6:$AL$2097,36,0)="Yes","12"," ")</f>
        <v>12</v>
      </c>
      <c r="S1947" s="44">
        <v>340</v>
      </c>
      <c r="T1947" s="44">
        <v>104</v>
      </c>
      <c r="U1947" s="44">
        <v>1469</v>
      </c>
      <c r="V1947" s="12">
        <f t="shared" si="187"/>
        <v>0.2314499659632403</v>
      </c>
      <c r="W1947" s="12">
        <f t="shared" si="188"/>
        <v>7.0796460176991149E-2</v>
      </c>
      <c r="X1947" s="12">
        <f t="shared" si="186"/>
        <v>0.30224642614023145</v>
      </c>
    </row>
    <row r="1948" spans="1:24">
      <c r="A1948" s="17" t="str">
        <f>VLOOKUP(C1948,'Current OBD'!$B$6:$K$2098,4,0)</f>
        <v>Spokane</v>
      </c>
      <c r="B1948" s="17" t="str">
        <f>VLOOKUP(C1948,'Current OBD'!$B$6:$K$2098,3,0)</f>
        <v>32-354</v>
      </c>
      <c r="C1948" s="18">
        <v>664171</v>
      </c>
      <c r="D1948" s="8" t="s">
        <v>2649</v>
      </c>
      <c r="E1948" s="20" t="str">
        <f>IF(VLOOKUP(C1948,'Current OBD'!$B$6:$AL$2097,23,0)="Yes","PK"," ")</f>
        <v xml:space="preserve"> </v>
      </c>
      <c r="F1948" s="20" t="str">
        <f>IF(VLOOKUP(C1948,'Current OBD'!$B$6:$AL$2097,24,0)="Yes","K"," ")</f>
        <v xml:space="preserve"> </v>
      </c>
      <c r="G1948" s="20" t="str">
        <f>IF(VLOOKUP(C1948,'Current OBD'!$B$6:$AL$2097,25,0)="Yes","1"," ")</f>
        <v xml:space="preserve"> </v>
      </c>
      <c r="H1948" s="20" t="str">
        <f>IF(VLOOKUP(C1948,'Current OBD'!$B$6:$AL$2097,26,0)="Yes","2"," ")</f>
        <v xml:space="preserve"> </v>
      </c>
      <c r="I1948" s="20" t="str">
        <f>IF(VLOOKUP(C1948,'Current OBD'!$B$6:$AL$2097,27,0)="Yes","3"," ")</f>
        <v xml:space="preserve"> </v>
      </c>
      <c r="J1948" s="20" t="str">
        <f>IF(VLOOKUP(C1948,'Current OBD'!$B$6:$AL$2097,28,0)="Yes","4"," ")</f>
        <v xml:space="preserve"> </v>
      </c>
      <c r="K1948" s="20" t="str">
        <f>IF(VLOOKUP(C1948,'Current OBD'!$B$6:$AL$2097,29,0)="Yes","5"," ")</f>
        <v xml:space="preserve"> </v>
      </c>
      <c r="L1948" s="20" t="str">
        <f>IF(VLOOKUP(C1948,'Current OBD'!$B$6:$AL$2097,30,0)="Yes","6"," ")</f>
        <v>6</v>
      </c>
      <c r="M1948" s="20" t="str">
        <f>IF(VLOOKUP(C1948,'Current OBD'!$B$6:$AL$2097,31,0)="Yes","7"," ")</f>
        <v>7</v>
      </c>
      <c r="N1948" s="20" t="str">
        <f>IF(VLOOKUP(C1948,'Current OBD'!$B$6:$AL$2097,32,0)="Yes","8"," ")</f>
        <v>8</v>
      </c>
      <c r="O1948" s="20" t="str">
        <f>IF(VLOOKUP(C1948,'Current OBD'!$B$6:$AL$2097,33,0)="Yes","9"," ")</f>
        <v xml:space="preserve"> </v>
      </c>
      <c r="P1948" s="20" t="str">
        <f>IF(VLOOKUP(C1948,'Current OBD'!$B$6:$AL$2097,34,0)="Yes","10"," ")</f>
        <v xml:space="preserve"> </v>
      </c>
      <c r="Q1948" s="20" t="str">
        <f>IF(VLOOKUP(C1948,'Current OBD'!$B$6:$AL$2097,35,0)="Yes","11"," ")</f>
        <v xml:space="preserve"> </v>
      </c>
      <c r="R1948" s="20" t="str">
        <f>IF(VLOOKUP(C1948,'Current OBD'!$B$6:$AL$2097,36,0)="Yes","12"," ")</f>
        <v xml:space="preserve"> </v>
      </c>
      <c r="S1948" s="44">
        <v>243</v>
      </c>
      <c r="T1948" s="44">
        <v>62</v>
      </c>
      <c r="U1948" s="44">
        <v>772</v>
      </c>
      <c r="V1948" s="12">
        <f t="shared" si="187"/>
        <v>0.31476683937823835</v>
      </c>
      <c r="W1948" s="12">
        <f t="shared" si="188"/>
        <v>8.0310880829015538E-2</v>
      </c>
      <c r="X1948" s="12">
        <f t="shared" si="186"/>
        <v>0.3950777202072539</v>
      </c>
    </row>
    <row r="1949" spans="1:24">
      <c r="A1949" s="17" t="str">
        <f>VLOOKUP(C1949,'Current OBD'!$B$6:$K$2098,4,0)</f>
        <v>Spokane</v>
      </c>
      <c r="B1949" s="17" t="str">
        <f>VLOOKUP(C1949,'Current OBD'!$B$6:$K$2098,3,0)</f>
        <v>32-354</v>
      </c>
      <c r="C1949" s="18">
        <v>660787</v>
      </c>
      <c r="D1949" s="8" t="s">
        <v>2651</v>
      </c>
      <c r="E1949" s="20" t="str">
        <f>IF(VLOOKUP(C1949,'Current OBD'!$B$6:$AL$2097,23,0)="Yes","PK"," ")</f>
        <v xml:space="preserve"> </v>
      </c>
      <c r="F1949" s="20" t="str">
        <f>IF(VLOOKUP(C1949,'Current OBD'!$B$6:$AL$2097,24,0)="Yes","K"," ")</f>
        <v xml:space="preserve"> </v>
      </c>
      <c r="G1949" s="20" t="str">
        <f>IF(VLOOKUP(C1949,'Current OBD'!$B$6:$AL$2097,25,0)="Yes","1"," ")</f>
        <v xml:space="preserve"> </v>
      </c>
      <c r="H1949" s="20" t="str">
        <f>IF(VLOOKUP(C1949,'Current OBD'!$B$6:$AL$2097,26,0)="Yes","2"," ")</f>
        <v xml:space="preserve"> </v>
      </c>
      <c r="I1949" s="20" t="str">
        <f>IF(VLOOKUP(C1949,'Current OBD'!$B$6:$AL$2097,27,0)="Yes","3"," ")</f>
        <v xml:space="preserve"> </v>
      </c>
      <c r="J1949" s="20" t="str">
        <f>IF(VLOOKUP(C1949,'Current OBD'!$B$6:$AL$2097,28,0)="Yes","4"," ")</f>
        <v xml:space="preserve"> </v>
      </c>
      <c r="K1949" s="20" t="str">
        <f>IF(VLOOKUP(C1949,'Current OBD'!$B$6:$AL$2097,29,0)="Yes","5"," ")</f>
        <v xml:space="preserve"> </v>
      </c>
      <c r="L1949" s="20" t="str">
        <f>IF(VLOOKUP(C1949,'Current OBD'!$B$6:$AL$2097,30,0)="Yes","6"," ")</f>
        <v>6</v>
      </c>
      <c r="M1949" s="20" t="str">
        <f>IF(VLOOKUP(C1949,'Current OBD'!$B$6:$AL$2097,31,0)="Yes","7"," ")</f>
        <v>7</v>
      </c>
      <c r="N1949" s="20" t="str">
        <f>IF(VLOOKUP(C1949,'Current OBD'!$B$6:$AL$2097,32,0)="Yes","8"," ")</f>
        <v>8</v>
      </c>
      <c r="O1949" s="20" t="str">
        <f>IF(VLOOKUP(C1949,'Current OBD'!$B$6:$AL$2097,33,0)="Yes","9"," ")</f>
        <v xml:space="preserve"> </v>
      </c>
      <c r="P1949" s="20" t="str">
        <f>IF(VLOOKUP(C1949,'Current OBD'!$B$6:$AL$2097,34,0)="Yes","10"," ")</f>
        <v xml:space="preserve"> </v>
      </c>
      <c r="Q1949" s="20" t="str">
        <f>IF(VLOOKUP(C1949,'Current OBD'!$B$6:$AL$2097,35,0)="Yes","11"," ")</f>
        <v xml:space="preserve"> </v>
      </c>
      <c r="R1949" s="20" t="str">
        <f>IF(VLOOKUP(C1949,'Current OBD'!$B$6:$AL$2097,36,0)="Yes","12"," ")</f>
        <v xml:space="preserve"> </v>
      </c>
      <c r="S1949" s="44">
        <v>205</v>
      </c>
      <c r="T1949" s="44">
        <v>49</v>
      </c>
      <c r="U1949" s="44">
        <v>781</v>
      </c>
      <c r="V1949" s="12">
        <f t="shared" si="187"/>
        <v>0.26248399487836105</v>
      </c>
      <c r="W1949" s="12">
        <f t="shared" si="188"/>
        <v>6.2740076824583865E-2</v>
      </c>
      <c r="X1949" s="12">
        <f t="shared" si="186"/>
        <v>0.32522407170294493</v>
      </c>
    </row>
    <row r="1950" spans="1:24">
      <c r="A1950" s="17" t="str">
        <f>VLOOKUP(C1950,'Current OBD'!$B$6:$K$2098,4,0)</f>
        <v>Spokane</v>
      </c>
      <c r="B1950" s="17" t="str">
        <f>VLOOKUP(C1950,'Current OBD'!$B$6:$K$2098,3,0)</f>
        <v>32-354</v>
      </c>
      <c r="C1950" s="18">
        <v>663870</v>
      </c>
      <c r="D1950" s="8" t="s">
        <v>2653</v>
      </c>
      <c r="E1950" s="20" t="str">
        <f>IF(VLOOKUP(C1950,'Current OBD'!$B$6:$AL$2097,23,0)="Yes","PK"," ")</f>
        <v xml:space="preserve"> </v>
      </c>
      <c r="F1950" s="20" t="str">
        <f>IF(VLOOKUP(C1950,'Current OBD'!$B$6:$AL$2097,24,0)="Yes","K"," ")</f>
        <v>K</v>
      </c>
      <c r="G1950" s="20" t="str">
        <f>IF(VLOOKUP(C1950,'Current OBD'!$B$6:$AL$2097,25,0)="Yes","1"," ")</f>
        <v>1</v>
      </c>
      <c r="H1950" s="20" t="str">
        <f>IF(VLOOKUP(C1950,'Current OBD'!$B$6:$AL$2097,26,0)="Yes","2"," ")</f>
        <v>2</v>
      </c>
      <c r="I1950" s="20" t="str">
        <f>IF(VLOOKUP(C1950,'Current OBD'!$B$6:$AL$2097,27,0)="Yes","3"," ")</f>
        <v>3</v>
      </c>
      <c r="J1950" s="20" t="str">
        <f>IF(VLOOKUP(C1950,'Current OBD'!$B$6:$AL$2097,28,0)="Yes","4"," ")</f>
        <v>4</v>
      </c>
      <c r="K1950" s="20" t="str">
        <f>IF(VLOOKUP(C1950,'Current OBD'!$B$6:$AL$2097,29,0)="Yes","5"," ")</f>
        <v>5</v>
      </c>
      <c r="L1950" s="20" t="str">
        <f>IF(VLOOKUP(C1950,'Current OBD'!$B$6:$AL$2097,30,0)="Yes","6"," ")</f>
        <v xml:space="preserve"> </v>
      </c>
      <c r="M1950" s="20" t="str">
        <f>IF(VLOOKUP(C1950,'Current OBD'!$B$6:$AL$2097,31,0)="Yes","7"," ")</f>
        <v xml:space="preserve"> </v>
      </c>
      <c r="N1950" s="20" t="str">
        <f>IF(VLOOKUP(C1950,'Current OBD'!$B$6:$AL$2097,32,0)="Yes","8"," ")</f>
        <v xml:space="preserve"> </v>
      </c>
      <c r="O1950" s="20" t="str">
        <f>IF(VLOOKUP(C1950,'Current OBD'!$B$6:$AL$2097,33,0)="Yes","9"," ")</f>
        <v xml:space="preserve"> </v>
      </c>
      <c r="P1950" s="20" t="str">
        <f>IF(VLOOKUP(C1950,'Current OBD'!$B$6:$AL$2097,34,0)="Yes","10"," ")</f>
        <v xml:space="preserve"> </v>
      </c>
      <c r="Q1950" s="20" t="str">
        <f>IF(VLOOKUP(C1950,'Current OBD'!$B$6:$AL$2097,35,0)="Yes","11"," ")</f>
        <v xml:space="preserve"> </v>
      </c>
      <c r="R1950" s="20" t="str">
        <f>IF(VLOOKUP(C1950,'Current OBD'!$B$6:$AL$2097,36,0)="Yes","12"," ")</f>
        <v xml:space="preserve"> </v>
      </c>
      <c r="S1950" s="44">
        <v>73</v>
      </c>
      <c r="T1950" s="44">
        <v>21</v>
      </c>
      <c r="U1950" s="44">
        <v>379</v>
      </c>
      <c r="V1950" s="12">
        <f t="shared" si="187"/>
        <v>0.19261213720316622</v>
      </c>
      <c r="W1950" s="12">
        <f t="shared" si="188"/>
        <v>5.5408970976253295E-2</v>
      </c>
      <c r="X1950" s="12">
        <f t="shared" si="186"/>
        <v>0.24802110817941952</v>
      </c>
    </row>
    <row r="1951" spans="1:24">
      <c r="A1951" s="17" t="str">
        <f>VLOOKUP(C1951,'Current OBD'!$B$6:$K$2098,4,0)</f>
        <v>Spokane</v>
      </c>
      <c r="B1951" s="17" t="str">
        <f>VLOOKUP(C1951,'Current OBD'!$B$6:$K$2098,3,0)</f>
        <v>32-354</v>
      </c>
      <c r="C1951" s="18">
        <v>660786</v>
      </c>
      <c r="D1951" s="8" t="s">
        <v>2655</v>
      </c>
      <c r="E1951" s="20" t="str">
        <f>IF(VLOOKUP(C1951,'Current OBD'!$B$6:$AL$2097,23,0)="Yes","PK"," ")</f>
        <v xml:space="preserve"> </v>
      </c>
      <c r="F1951" s="20" t="str">
        <f>IF(VLOOKUP(C1951,'Current OBD'!$B$6:$AL$2097,24,0)="Yes","K"," ")</f>
        <v>K</v>
      </c>
      <c r="G1951" s="20" t="str">
        <f>IF(VLOOKUP(C1951,'Current OBD'!$B$6:$AL$2097,25,0)="Yes","1"," ")</f>
        <v>1</v>
      </c>
      <c r="H1951" s="20" t="str">
        <f>IF(VLOOKUP(C1951,'Current OBD'!$B$6:$AL$2097,26,0)="Yes","2"," ")</f>
        <v>2</v>
      </c>
      <c r="I1951" s="20" t="str">
        <f>IF(VLOOKUP(C1951,'Current OBD'!$B$6:$AL$2097,27,0)="Yes","3"," ")</f>
        <v>3</v>
      </c>
      <c r="J1951" s="20" t="str">
        <f>IF(VLOOKUP(C1951,'Current OBD'!$B$6:$AL$2097,28,0)="Yes","4"," ")</f>
        <v>4</v>
      </c>
      <c r="K1951" s="20" t="str">
        <f>IF(VLOOKUP(C1951,'Current OBD'!$B$6:$AL$2097,29,0)="Yes","5"," ")</f>
        <v>5</v>
      </c>
      <c r="L1951" s="20" t="str">
        <f>IF(VLOOKUP(C1951,'Current OBD'!$B$6:$AL$2097,30,0)="Yes","6"," ")</f>
        <v xml:space="preserve"> </v>
      </c>
      <c r="M1951" s="20" t="str">
        <f>IF(VLOOKUP(C1951,'Current OBD'!$B$6:$AL$2097,31,0)="Yes","7"," ")</f>
        <v xml:space="preserve"> </v>
      </c>
      <c r="N1951" s="20" t="str">
        <f>IF(VLOOKUP(C1951,'Current OBD'!$B$6:$AL$2097,32,0)="Yes","8"," ")</f>
        <v xml:space="preserve"> </v>
      </c>
      <c r="O1951" s="20" t="str">
        <f>IF(VLOOKUP(C1951,'Current OBD'!$B$6:$AL$2097,33,0)="Yes","9"," ")</f>
        <v xml:space="preserve"> </v>
      </c>
      <c r="P1951" s="20" t="str">
        <f>IF(VLOOKUP(C1951,'Current OBD'!$B$6:$AL$2097,34,0)="Yes","10"," ")</f>
        <v xml:space="preserve"> </v>
      </c>
      <c r="Q1951" s="20" t="str">
        <f>IF(VLOOKUP(C1951,'Current OBD'!$B$6:$AL$2097,35,0)="Yes","11"," ")</f>
        <v xml:space="preserve"> </v>
      </c>
      <c r="R1951" s="20" t="str">
        <f>IF(VLOOKUP(C1951,'Current OBD'!$B$6:$AL$2097,36,0)="Yes","12"," ")</f>
        <v xml:space="preserve"> </v>
      </c>
      <c r="S1951" s="44">
        <v>410</v>
      </c>
      <c r="T1951" s="44">
        <v>0</v>
      </c>
      <c r="U1951" s="44">
        <v>438</v>
      </c>
      <c r="V1951" s="12">
        <f t="shared" si="187"/>
        <v>0.9360730593607306</v>
      </c>
      <c r="W1951" s="12">
        <f t="shared" si="188"/>
        <v>0</v>
      </c>
      <c r="X1951" s="12">
        <f t="shared" si="186"/>
        <v>0.9360730593607306</v>
      </c>
    </row>
    <row r="1952" spans="1:24">
      <c r="A1952" s="17" t="str">
        <f>VLOOKUP(C1952,'Current OBD'!$B$6:$K$2098,4,0)</f>
        <v>Spokane</v>
      </c>
      <c r="B1952" s="17" t="str">
        <f>VLOOKUP(C1952,'Current OBD'!$B$6:$K$2098,3,0)</f>
        <v>32-354</v>
      </c>
      <c r="C1952" s="18">
        <v>686800</v>
      </c>
      <c r="D1952" s="8" t="s">
        <v>1629</v>
      </c>
      <c r="E1952" s="20" t="str">
        <f>IF(VLOOKUP(C1952,'Current OBD'!$B$6:$AL$2097,23,0)="Yes","PK"," ")</f>
        <v xml:space="preserve"> </v>
      </c>
      <c r="F1952" s="20" t="str">
        <f>IF(VLOOKUP(C1952,'Current OBD'!$B$6:$AL$2097,24,0)="Yes","K"," ")</f>
        <v>K</v>
      </c>
      <c r="G1952" s="20" t="str">
        <f>IF(VLOOKUP(C1952,'Current OBD'!$B$6:$AL$2097,25,0)="Yes","1"," ")</f>
        <v>1</v>
      </c>
      <c r="H1952" s="20" t="str">
        <f>IF(VLOOKUP(C1952,'Current OBD'!$B$6:$AL$2097,26,0)="Yes","2"," ")</f>
        <v>2</v>
      </c>
      <c r="I1952" s="20" t="str">
        <f>IF(VLOOKUP(C1952,'Current OBD'!$B$6:$AL$2097,27,0)="Yes","3"," ")</f>
        <v>3</v>
      </c>
      <c r="J1952" s="20" t="str">
        <f>IF(VLOOKUP(C1952,'Current OBD'!$B$6:$AL$2097,28,0)="Yes","4"," ")</f>
        <v>4</v>
      </c>
      <c r="K1952" s="20" t="str">
        <f>IF(VLOOKUP(C1952,'Current OBD'!$B$6:$AL$2097,29,0)="Yes","5"," ")</f>
        <v>5</v>
      </c>
      <c r="L1952" s="20" t="str">
        <f>IF(VLOOKUP(C1952,'Current OBD'!$B$6:$AL$2097,30,0)="Yes","6"," ")</f>
        <v xml:space="preserve"> </v>
      </c>
      <c r="M1952" s="20" t="str">
        <f>IF(VLOOKUP(C1952,'Current OBD'!$B$6:$AL$2097,31,0)="Yes","7"," ")</f>
        <v xml:space="preserve"> </v>
      </c>
      <c r="N1952" s="20" t="str">
        <f>IF(VLOOKUP(C1952,'Current OBD'!$B$6:$AL$2097,32,0)="Yes","8"," ")</f>
        <v xml:space="preserve"> </v>
      </c>
      <c r="O1952" s="20" t="str">
        <f>IF(VLOOKUP(C1952,'Current OBD'!$B$6:$AL$2097,33,0)="Yes","9"," ")</f>
        <v xml:space="preserve"> </v>
      </c>
      <c r="P1952" s="20" t="str">
        <f>IF(VLOOKUP(C1952,'Current OBD'!$B$6:$AL$2097,34,0)="Yes","10"," ")</f>
        <v xml:space="preserve"> </v>
      </c>
      <c r="Q1952" s="20" t="str">
        <f>IF(VLOOKUP(C1952,'Current OBD'!$B$6:$AL$2097,35,0)="Yes","11"," ")</f>
        <v xml:space="preserve"> </v>
      </c>
      <c r="R1952" s="20" t="str">
        <f>IF(VLOOKUP(C1952,'Current OBD'!$B$6:$AL$2097,36,0)="Yes","12"," ")</f>
        <v xml:space="preserve"> </v>
      </c>
      <c r="S1952" s="44">
        <v>45</v>
      </c>
      <c r="T1952" s="44">
        <v>22</v>
      </c>
      <c r="U1952" s="44">
        <v>398</v>
      </c>
      <c r="V1952" s="12">
        <f t="shared" si="187"/>
        <v>0.11306532663316583</v>
      </c>
      <c r="W1952" s="12">
        <f t="shared" si="188"/>
        <v>5.5276381909547742E-2</v>
      </c>
      <c r="X1952" s="12">
        <f t="shared" si="186"/>
        <v>0.16834170854271358</v>
      </c>
    </row>
    <row r="1953" spans="1:24">
      <c r="A1953" s="26" t="s">
        <v>148</v>
      </c>
      <c r="B1953" s="26" t="s">
        <v>709</v>
      </c>
      <c r="C1953" s="10">
        <v>159956</v>
      </c>
      <c r="D1953" s="13" t="s">
        <v>708</v>
      </c>
      <c r="E1953" s="19"/>
      <c r="F1953" s="19"/>
      <c r="G1953" s="19"/>
      <c r="H1953" s="19"/>
      <c r="I1953" s="19"/>
      <c r="J1953" s="19"/>
      <c r="K1953" s="19"/>
      <c r="L1953" s="19"/>
      <c r="M1953" s="19"/>
      <c r="N1953" s="19"/>
      <c r="O1953" s="19"/>
      <c r="P1953" s="19"/>
      <c r="Q1953" s="19"/>
      <c r="R1953" s="19"/>
      <c r="S1953" s="43">
        <v>5367</v>
      </c>
      <c r="T1953" s="43">
        <v>600</v>
      </c>
      <c r="U1953" s="43">
        <v>13859</v>
      </c>
      <c r="V1953" s="14"/>
      <c r="W1953" s="14"/>
      <c r="X1953" s="14">
        <f t="shared" si="186"/>
        <v>0.43055054477235011</v>
      </c>
    </row>
    <row r="1954" spans="1:24">
      <c r="A1954" s="17" t="str">
        <f>VLOOKUP(C1954,'Current OBD'!$B$6:$K$2098,4,0)</f>
        <v>Spokane</v>
      </c>
      <c r="B1954" s="17" t="str">
        <f>VLOOKUP(C1954,'Current OBD'!$B$6:$K$2098,3,0)</f>
        <v>32-356</v>
      </c>
      <c r="C1954" s="18">
        <v>660798</v>
      </c>
      <c r="D1954" s="8" t="s">
        <v>710</v>
      </c>
      <c r="E1954" s="20" t="str">
        <f>IF(VLOOKUP(C1954,'Current OBD'!$B$6:$AL$2097,23,0)="Yes","PK"," ")</f>
        <v xml:space="preserve"> </v>
      </c>
      <c r="F1954" s="20" t="str">
        <f>IF(VLOOKUP(C1954,'Current OBD'!$B$6:$AL$2097,24,0)="Yes","K"," ")</f>
        <v>K</v>
      </c>
      <c r="G1954" s="20" t="str">
        <f>IF(VLOOKUP(C1954,'Current OBD'!$B$6:$AL$2097,25,0)="Yes","1"," ")</f>
        <v>1</v>
      </c>
      <c r="H1954" s="20" t="str">
        <f>IF(VLOOKUP(C1954,'Current OBD'!$B$6:$AL$2097,26,0)="Yes","2"," ")</f>
        <v>2</v>
      </c>
      <c r="I1954" s="20" t="str">
        <f>IF(VLOOKUP(C1954,'Current OBD'!$B$6:$AL$2097,27,0)="Yes","3"," ")</f>
        <v>3</v>
      </c>
      <c r="J1954" s="20" t="str">
        <f>IF(VLOOKUP(C1954,'Current OBD'!$B$6:$AL$2097,28,0)="Yes","4"," ")</f>
        <v>4</v>
      </c>
      <c r="K1954" s="20" t="str">
        <f>IF(VLOOKUP(C1954,'Current OBD'!$B$6:$AL$2097,29,0)="Yes","5"," ")</f>
        <v>5</v>
      </c>
      <c r="L1954" s="20" t="str">
        <f>IF(VLOOKUP(C1954,'Current OBD'!$B$6:$AL$2097,30,0)="Yes","6"," ")</f>
        <v xml:space="preserve"> </v>
      </c>
      <c r="M1954" s="20" t="str">
        <f>IF(VLOOKUP(C1954,'Current OBD'!$B$6:$AL$2097,31,0)="Yes","7"," ")</f>
        <v xml:space="preserve"> </v>
      </c>
      <c r="N1954" s="20" t="str">
        <f>IF(VLOOKUP(C1954,'Current OBD'!$B$6:$AL$2097,32,0)="Yes","8"," ")</f>
        <v xml:space="preserve"> </v>
      </c>
      <c r="O1954" s="20" t="str">
        <f>IF(VLOOKUP(C1954,'Current OBD'!$B$6:$AL$2097,33,0)="Yes","9"," ")</f>
        <v xml:space="preserve"> </v>
      </c>
      <c r="P1954" s="20" t="str">
        <f>IF(VLOOKUP(C1954,'Current OBD'!$B$6:$AL$2097,34,0)="Yes","10"," ")</f>
        <v xml:space="preserve"> </v>
      </c>
      <c r="Q1954" s="20" t="str">
        <f>IF(VLOOKUP(C1954,'Current OBD'!$B$6:$AL$2097,35,0)="Yes","11"," ")</f>
        <v xml:space="preserve"> </v>
      </c>
      <c r="R1954" s="20" t="str">
        <f>IF(VLOOKUP(C1954,'Current OBD'!$B$6:$AL$2097,36,0)="Yes","12"," ")</f>
        <v xml:space="preserve"> </v>
      </c>
      <c r="S1954" s="44">
        <v>233</v>
      </c>
      <c r="T1954" s="44">
        <v>0</v>
      </c>
      <c r="U1954" s="44">
        <v>372</v>
      </c>
      <c r="V1954" s="12">
        <f t="shared" ref="V1954:V1979" si="189">S1954/U1954</f>
        <v>0.62634408602150538</v>
      </c>
      <c r="W1954" s="12">
        <f t="shared" ref="W1954:W1979" si="190">T1954/U1954</f>
        <v>0</v>
      </c>
      <c r="X1954" s="12">
        <f t="shared" si="186"/>
        <v>0.62634408602150538</v>
      </c>
    </row>
    <row r="1955" spans="1:24">
      <c r="A1955" s="17" t="s">
        <v>148</v>
      </c>
      <c r="B1955" s="17" t="str">
        <f>VLOOKUP(C1955,'Current OBD'!$B$6:$K$2098,3,0)</f>
        <v>32-356</v>
      </c>
      <c r="C1955" s="18">
        <v>660816</v>
      </c>
      <c r="D1955" s="8" t="s">
        <v>715</v>
      </c>
      <c r="E1955" s="20" t="str">
        <f>IF(VLOOKUP(C1955,'Current OBD'!$B$6:$AL$2097,23,0)="Yes","PK"," ")</f>
        <v xml:space="preserve"> </v>
      </c>
      <c r="F1955" s="20" t="str">
        <f>IF(VLOOKUP(C1955,'Current OBD'!$B$6:$AL$2097,24,0)="Yes","K"," ")</f>
        <v xml:space="preserve"> </v>
      </c>
      <c r="G1955" s="20" t="str">
        <f>IF(VLOOKUP(C1955,'Current OBD'!$B$6:$AL$2097,25,0)="Yes","1"," ")</f>
        <v xml:space="preserve"> </v>
      </c>
      <c r="H1955" s="20" t="str">
        <f>IF(VLOOKUP(C1955,'Current OBD'!$B$6:$AL$2097,26,0)="Yes","2"," ")</f>
        <v xml:space="preserve"> </v>
      </c>
      <c r="I1955" s="20" t="str">
        <f>IF(VLOOKUP(C1955,'Current OBD'!$B$6:$AL$2097,27,0)="Yes","3"," ")</f>
        <v xml:space="preserve"> </v>
      </c>
      <c r="J1955" s="20" t="str">
        <f>IF(VLOOKUP(C1955,'Current OBD'!$B$6:$AL$2097,28,0)="Yes","4"," ")</f>
        <v xml:space="preserve"> </v>
      </c>
      <c r="K1955" s="20" t="str">
        <f>IF(VLOOKUP(C1955,'Current OBD'!$B$6:$AL$2097,29,0)="Yes","5"," ")</f>
        <v xml:space="preserve"> </v>
      </c>
      <c r="L1955" s="20" t="str">
        <f>IF(VLOOKUP(C1955,'Current OBD'!$B$6:$AL$2097,30,0)="Yes","6"," ")</f>
        <v>6</v>
      </c>
      <c r="M1955" s="20" t="str">
        <f>IF(VLOOKUP(C1955,'Current OBD'!$B$6:$AL$2097,31,0)="Yes","7"," ")</f>
        <v>7</v>
      </c>
      <c r="N1955" s="20" t="str">
        <f>IF(VLOOKUP(C1955,'Current OBD'!$B$6:$AL$2097,32,0)="Yes","8"," ")</f>
        <v>8</v>
      </c>
      <c r="O1955" s="20" t="str">
        <f>IF(VLOOKUP(C1955,'Current OBD'!$B$6:$AL$2097,33,0)="Yes","9"," ")</f>
        <v xml:space="preserve"> </v>
      </c>
      <c r="P1955" s="20" t="str">
        <f>IF(VLOOKUP(C1955,'Current OBD'!$B$6:$AL$2097,34,0)="Yes","10"," ")</f>
        <v xml:space="preserve"> </v>
      </c>
      <c r="Q1955" s="20" t="str">
        <f>IF(VLOOKUP(C1955,'Current OBD'!$B$6:$AL$2097,35,0)="Yes","11"," ")</f>
        <v xml:space="preserve"> </v>
      </c>
      <c r="R1955" s="20" t="str">
        <f>IF(VLOOKUP(C1955,'Current OBD'!$B$6:$AL$2097,36,0)="Yes","12"," ")</f>
        <v xml:space="preserve"> </v>
      </c>
      <c r="S1955" s="44">
        <v>217</v>
      </c>
      <c r="T1955" s="44">
        <v>0</v>
      </c>
      <c r="U1955" s="44">
        <v>362</v>
      </c>
      <c r="V1955" s="12">
        <f t="shared" si="189"/>
        <v>0.59944751381215466</v>
      </c>
      <c r="W1955" s="12">
        <f t="shared" si="190"/>
        <v>0</v>
      </c>
      <c r="X1955" s="12">
        <f t="shared" si="186"/>
        <v>0.59944751381215466</v>
      </c>
    </row>
    <row r="1956" spans="1:24">
      <c r="A1956" s="17" t="s">
        <v>148</v>
      </c>
      <c r="B1956" s="17" t="str">
        <f>VLOOKUP(C1956,'Current OBD'!$B$6:$K$2098,3,0)</f>
        <v>32-356</v>
      </c>
      <c r="C1956" s="18">
        <v>663744</v>
      </c>
      <c r="D1956" s="8" t="s">
        <v>719</v>
      </c>
      <c r="E1956" s="20" t="str">
        <f>IF(VLOOKUP(C1956,'Current OBD'!$B$6:$AL$2097,23,0)="Yes","PK"," ")</f>
        <v xml:space="preserve"> </v>
      </c>
      <c r="F1956" s="20" t="str">
        <f>IF(VLOOKUP(C1956,'Current OBD'!$B$6:$AL$2097,24,0)="Yes","K"," ")</f>
        <v>K</v>
      </c>
      <c r="G1956" s="20" t="str">
        <f>IF(VLOOKUP(C1956,'Current OBD'!$B$6:$AL$2097,25,0)="Yes","1"," ")</f>
        <v>1</v>
      </c>
      <c r="H1956" s="20" t="str">
        <f>IF(VLOOKUP(C1956,'Current OBD'!$B$6:$AL$2097,26,0)="Yes","2"," ")</f>
        <v>2</v>
      </c>
      <c r="I1956" s="20" t="str">
        <f>IF(VLOOKUP(C1956,'Current OBD'!$B$6:$AL$2097,27,0)="Yes","3"," ")</f>
        <v>3</v>
      </c>
      <c r="J1956" s="20" t="str">
        <f>IF(VLOOKUP(C1956,'Current OBD'!$B$6:$AL$2097,28,0)="Yes","4"," ")</f>
        <v>4</v>
      </c>
      <c r="K1956" s="20" t="str">
        <f>IF(VLOOKUP(C1956,'Current OBD'!$B$6:$AL$2097,29,0)="Yes","5"," ")</f>
        <v>5</v>
      </c>
      <c r="L1956" s="20" t="str">
        <f>IF(VLOOKUP(C1956,'Current OBD'!$B$6:$AL$2097,30,0)="Yes","6"," ")</f>
        <v xml:space="preserve"> </v>
      </c>
      <c r="M1956" s="20" t="str">
        <f>IF(VLOOKUP(C1956,'Current OBD'!$B$6:$AL$2097,31,0)="Yes","7"," ")</f>
        <v xml:space="preserve"> </v>
      </c>
      <c r="N1956" s="20" t="str">
        <f>IF(VLOOKUP(C1956,'Current OBD'!$B$6:$AL$2097,32,0)="Yes","8"," ")</f>
        <v xml:space="preserve"> </v>
      </c>
      <c r="O1956" s="20" t="str">
        <f>IF(VLOOKUP(C1956,'Current OBD'!$B$6:$AL$2097,33,0)="Yes","9"," ")</f>
        <v xml:space="preserve"> </v>
      </c>
      <c r="P1956" s="20" t="str">
        <f>IF(VLOOKUP(C1956,'Current OBD'!$B$6:$AL$2097,34,0)="Yes","10"," ")</f>
        <v xml:space="preserve"> </v>
      </c>
      <c r="Q1956" s="20" t="str">
        <f>IF(VLOOKUP(C1956,'Current OBD'!$B$6:$AL$2097,35,0)="Yes","11"," ")</f>
        <v xml:space="preserve"> </v>
      </c>
      <c r="R1956" s="20" t="str">
        <f>IF(VLOOKUP(C1956,'Current OBD'!$B$6:$AL$2097,36,0)="Yes","12"," ")</f>
        <v xml:space="preserve"> </v>
      </c>
      <c r="S1956" s="44">
        <v>282</v>
      </c>
      <c r="T1956" s="44">
        <v>0</v>
      </c>
      <c r="U1956" s="44">
        <v>301</v>
      </c>
      <c r="V1956" s="12">
        <f t="shared" si="189"/>
        <v>0.93687707641196016</v>
      </c>
      <c r="W1956" s="12">
        <f t="shared" si="190"/>
        <v>0</v>
      </c>
      <c r="X1956" s="12">
        <f t="shared" si="186"/>
        <v>0.93687707641196016</v>
      </c>
    </row>
    <row r="1957" spans="1:24">
      <c r="A1957" s="17" t="s">
        <v>148</v>
      </c>
      <c r="B1957" s="17" t="str">
        <f>VLOOKUP(C1957,'Current OBD'!$B$6:$K$2098,3,0)</f>
        <v>32-356</v>
      </c>
      <c r="C1957" s="18">
        <v>660822</v>
      </c>
      <c r="D1957" s="8" t="s">
        <v>721</v>
      </c>
      <c r="E1957" s="20" t="str">
        <f>IF(VLOOKUP(C1957,'Current OBD'!$B$6:$AL$2097,23,0)="Yes","PK"," ")</f>
        <v xml:space="preserve"> </v>
      </c>
      <c r="F1957" s="20" t="str">
        <f>IF(VLOOKUP(C1957,'Current OBD'!$B$6:$AL$2097,24,0)="Yes","K"," ")</f>
        <v xml:space="preserve"> </v>
      </c>
      <c r="G1957" s="20" t="str">
        <f>IF(VLOOKUP(C1957,'Current OBD'!$B$6:$AL$2097,25,0)="Yes","1"," ")</f>
        <v xml:space="preserve"> </v>
      </c>
      <c r="H1957" s="20" t="str">
        <f>IF(VLOOKUP(C1957,'Current OBD'!$B$6:$AL$2097,26,0)="Yes","2"," ")</f>
        <v xml:space="preserve"> </v>
      </c>
      <c r="I1957" s="20" t="str">
        <f>IF(VLOOKUP(C1957,'Current OBD'!$B$6:$AL$2097,27,0)="Yes","3"," ")</f>
        <v xml:space="preserve"> </v>
      </c>
      <c r="J1957" s="20" t="str">
        <f>IF(VLOOKUP(C1957,'Current OBD'!$B$6:$AL$2097,28,0)="Yes","4"," ")</f>
        <v xml:space="preserve"> </v>
      </c>
      <c r="K1957" s="20" t="str">
        <f>IF(VLOOKUP(C1957,'Current OBD'!$B$6:$AL$2097,29,0)="Yes","5"," ")</f>
        <v xml:space="preserve"> </v>
      </c>
      <c r="L1957" s="20" t="str">
        <f>IF(VLOOKUP(C1957,'Current OBD'!$B$6:$AL$2097,30,0)="Yes","6"," ")</f>
        <v xml:space="preserve"> </v>
      </c>
      <c r="M1957" s="20" t="str">
        <f>IF(VLOOKUP(C1957,'Current OBD'!$B$6:$AL$2097,31,0)="Yes","7"," ")</f>
        <v xml:space="preserve"> </v>
      </c>
      <c r="N1957" s="20" t="str">
        <f>IF(VLOOKUP(C1957,'Current OBD'!$B$6:$AL$2097,32,0)="Yes","8"," ")</f>
        <v xml:space="preserve"> </v>
      </c>
      <c r="O1957" s="20" t="str">
        <f>IF(VLOOKUP(C1957,'Current OBD'!$B$6:$AL$2097,33,0)="Yes","9"," ")</f>
        <v>9</v>
      </c>
      <c r="P1957" s="20" t="str">
        <f>IF(VLOOKUP(C1957,'Current OBD'!$B$6:$AL$2097,34,0)="Yes","10"," ")</f>
        <v>10</v>
      </c>
      <c r="Q1957" s="20" t="str">
        <f>IF(VLOOKUP(C1957,'Current OBD'!$B$6:$AL$2097,35,0)="Yes","11"," ")</f>
        <v>11</v>
      </c>
      <c r="R1957" s="20" t="str">
        <f>IF(VLOOKUP(C1957,'Current OBD'!$B$6:$AL$2097,36,0)="Yes","12"," ")</f>
        <v>12</v>
      </c>
      <c r="S1957" s="44">
        <v>362</v>
      </c>
      <c r="T1957" s="44">
        <v>88</v>
      </c>
      <c r="U1957" s="44">
        <v>1289</v>
      </c>
      <c r="V1957" s="12">
        <f t="shared" si="189"/>
        <v>0.2808378588052754</v>
      </c>
      <c r="W1957" s="12">
        <f t="shared" si="190"/>
        <v>6.8269976726144294E-2</v>
      </c>
      <c r="X1957" s="12">
        <f t="shared" si="186"/>
        <v>0.34910783553141972</v>
      </c>
    </row>
    <row r="1958" spans="1:24">
      <c r="A1958" s="17" t="s">
        <v>148</v>
      </c>
      <c r="B1958" s="17" t="str">
        <f>VLOOKUP(C1958,'Current OBD'!$B$6:$K$2098,3,0)</f>
        <v>32-356</v>
      </c>
      <c r="C1958" s="18">
        <v>660801</v>
      </c>
      <c r="D1958" s="8" t="s">
        <v>722</v>
      </c>
      <c r="E1958" s="20" t="str">
        <f>IF(VLOOKUP(C1958,'Current OBD'!$B$6:$AL$2097,23,0)="Yes","PK"," ")</f>
        <v xml:space="preserve"> </v>
      </c>
      <c r="F1958" s="20" t="str">
        <f>IF(VLOOKUP(C1958,'Current OBD'!$B$6:$AL$2097,24,0)="Yes","K"," ")</f>
        <v>K</v>
      </c>
      <c r="G1958" s="20" t="str">
        <f>IF(VLOOKUP(C1958,'Current OBD'!$B$6:$AL$2097,25,0)="Yes","1"," ")</f>
        <v>1</v>
      </c>
      <c r="H1958" s="20" t="str">
        <f>IF(VLOOKUP(C1958,'Current OBD'!$B$6:$AL$2097,26,0)="Yes","2"," ")</f>
        <v>2</v>
      </c>
      <c r="I1958" s="20" t="str">
        <f>IF(VLOOKUP(C1958,'Current OBD'!$B$6:$AL$2097,27,0)="Yes","3"," ")</f>
        <v>3</v>
      </c>
      <c r="J1958" s="20" t="str">
        <f>IF(VLOOKUP(C1958,'Current OBD'!$B$6:$AL$2097,28,0)="Yes","4"," ")</f>
        <v>4</v>
      </c>
      <c r="K1958" s="20" t="str">
        <f>IF(VLOOKUP(C1958,'Current OBD'!$B$6:$AL$2097,29,0)="Yes","5"," ")</f>
        <v>5</v>
      </c>
      <c r="L1958" s="20" t="str">
        <f>IF(VLOOKUP(C1958,'Current OBD'!$B$6:$AL$2097,30,0)="Yes","6"," ")</f>
        <v xml:space="preserve"> </v>
      </c>
      <c r="M1958" s="20" t="str">
        <f>IF(VLOOKUP(C1958,'Current OBD'!$B$6:$AL$2097,31,0)="Yes","7"," ")</f>
        <v xml:space="preserve"> </v>
      </c>
      <c r="N1958" s="20" t="str">
        <f>IF(VLOOKUP(C1958,'Current OBD'!$B$6:$AL$2097,32,0)="Yes","8"," ")</f>
        <v xml:space="preserve"> </v>
      </c>
      <c r="O1958" s="20" t="str">
        <f>IF(VLOOKUP(C1958,'Current OBD'!$B$6:$AL$2097,33,0)="Yes","9"," ")</f>
        <v xml:space="preserve"> </v>
      </c>
      <c r="P1958" s="20" t="str">
        <f>IF(VLOOKUP(C1958,'Current OBD'!$B$6:$AL$2097,34,0)="Yes","10"," ")</f>
        <v xml:space="preserve"> </v>
      </c>
      <c r="Q1958" s="20" t="str">
        <f>IF(VLOOKUP(C1958,'Current OBD'!$B$6:$AL$2097,35,0)="Yes","11"," ")</f>
        <v xml:space="preserve"> </v>
      </c>
      <c r="R1958" s="20" t="str">
        <f>IF(VLOOKUP(C1958,'Current OBD'!$B$6:$AL$2097,36,0)="Yes","12"," ")</f>
        <v xml:space="preserve"> </v>
      </c>
      <c r="S1958" s="44">
        <v>74</v>
      </c>
      <c r="T1958" s="44">
        <v>26</v>
      </c>
      <c r="U1958" s="44">
        <v>384</v>
      </c>
      <c r="V1958" s="12">
        <f t="shared" si="189"/>
        <v>0.19270833333333334</v>
      </c>
      <c r="W1958" s="12">
        <f t="shared" si="190"/>
        <v>6.7708333333333329E-2</v>
      </c>
      <c r="X1958" s="12">
        <f t="shared" si="186"/>
        <v>0.26041666666666669</v>
      </c>
    </row>
    <row r="1959" spans="1:24">
      <c r="A1959" s="17" t="s">
        <v>148</v>
      </c>
      <c r="B1959" s="17" t="str">
        <f>VLOOKUP(C1959,'Current OBD'!$B$6:$K$2098,3,0)</f>
        <v>32-356</v>
      </c>
      <c r="C1959" s="18">
        <v>660817</v>
      </c>
      <c r="D1959" s="8" t="s">
        <v>723</v>
      </c>
      <c r="E1959" s="20" t="str">
        <f>IF(VLOOKUP(C1959,'Current OBD'!$B$6:$AL$2097,23,0)="Yes","PK"," ")</f>
        <v xml:space="preserve"> </v>
      </c>
      <c r="F1959" s="20" t="str">
        <f>IF(VLOOKUP(C1959,'Current OBD'!$B$6:$AL$2097,24,0)="Yes","K"," ")</f>
        <v xml:space="preserve"> </v>
      </c>
      <c r="G1959" s="20" t="str">
        <f>IF(VLOOKUP(C1959,'Current OBD'!$B$6:$AL$2097,25,0)="Yes","1"," ")</f>
        <v xml:space="preserve"> </v>
      </c>
      <c r="H1959" s="20" t="str">
        <f>IF(VLOOKUP(C1959,'Current OBD'!$B$6:$AL$2097,26,0)="Yes","2"," ")</f>
        <v xml:space="preserve"> </v>
      </c>
      <c r="I1959" s="20" t="str">
        <f>IF(VLOOKUP(C1959,'Current OBD'!$B$6:$AL$2097,27,0)="Yes","3"," ")</f>
        <v xml:space="preserve"> </v>
      </c>
      <c r="J1959" s="20" t="str">
        <f>IF(VLOOKUP(C1959,'Current OBD'!$B$6:$AL$2097,28,0)="Yes","4"," ")</f>
        <v xml:space="preserve"> </v>
      </c>
      <c r="K1959" s="20" t="str">
        <f>IF(VLOOKUP(C1959,'Current OBD'!$B$6:$AL$2097,29,0)="Yes","5"," ")</f>
        <v xml:space="preserve"> </v>
      </c>
      <c r="L1959" s="20" t="str">
        <f>IF(VLOOKUP(C1959,'Current OBD'!$B$6:$AL$2097,30,0)="Yes","6"," ")</f>
        <v>6</v>
      </c>
      <c r="M1959" s="20" t="str">
        <f>IF(VLOOKUP(C1959,'Current OBD'!$B$6:$AL$2097,31,0)="Yes","7"," ")</f>
        <v>7</v>
      </c>
      <c r="N1959" s="20" t="str">
        <f>IF(VLOOKUP(C1959,'Current OBD'!$B$6:$AL$2097,32,0)="Yes","8"," ")</f>
        <v>8</v>
      </c>
      <c r="O1959" s="20" t="str">
        <f>IF(VLOOKUP(C1959,'Current OBD'!$B$6:$AL$2097,33,0)="Yes","9"," ")</f>
        <v xml:space="preserve"> </v>
      </c>
      <c r="P1959" s="20" t="str">
        <f>IF(VLOOKUP(C1959,'Current OBD'!$B$6:$AL$2097,34,0)="Yes","10"," ")</f>
        <v xml:space="preserve"> </v>
      </c>
      <c r="Q1959" s="20" t="str">
        <f>IF(VLOOKUP(C1959,'Current OBD'!$B$6:$AL$2097,35,0)="Yes","11"," ")</f>
        <v xml:space="preserve"> </v>
      </c>
      <c r="R1959" s="20" t="str">
        <f>IF(VLOOKUP(C1959,'Current OBD'!$B$6:$AL$2097,36,0)="Yes","12"," ")</f>
        <v xml:space="preserve"> </v>
      </c>
      <c r="S1959" s="44">
        <v>136</v>
      </c>
      <c r="T1959" s="44">
        <v>47</v>
      </c>
      <c r="U1959" s="44">
        <v>637</v>
      </c>
      <c r="V1959" s="12">
        <f t="shared" si="189"/>
        <v>0.21350078492935637</v>
      </c>
      <c r="W1959" s="12">
        <f t="shared" si="190"/>
        <v>7.378335949764521E-2</v>
      </c>
      <c r="X1959" s="12">
        <f t="shared" si="186"/>
        <v>0.28728414442700156</v>
      </c>
    </row>
    <row r="1960" spans="1:24">
      <c r="A1960" s="17" t="s">
        <v>148</v>
      </c>
      <c r="B1960" s="17" t="str">
        <f>VLOOKUP(C1960,'Current OBD'!$B$6:$K$2098,3,0)</f>
        <v>32-356</v>
      </c>
      <c r="C1960" s="18">
        <v>663498</v>
      </c>
      <c r="D1960" s="8" t="s">
        <v>724</v>
      </c>
      <c r="E1960" s="20" t="str">
        <f>IF(VLOOKUP(C1960,'Current OBD'!$B$6:$AL$2097,23,0)="Yes","PK"," ")</f>
        <v xml:space="preserve"> </v>
      </c>
      <c r="F1960" s="20" t="str">
        <f>IF(VLOOKUP(C1960,'Current OBD'!$B$6:$AL$2097,24,0)="Yes","K"," ")</f>
        <v>K</v>
      </c>
      <c r="G1960" s="20" t="str">
        <f>IF(VLOOKUP(C1960,'Current OBD'!$B$6:$AL$2097,25,0)="Yes","1"," ")</f>
        <v>1</v>
      </c>
      <c r="H1960" s="20" t="str">
        <f>IF(VLOOKUP(C1960,'Current OBD'!$B$6:$AL$2097,26,0)="Yes","2"," ")</f>
        <v>2</v>
      </c>
      <c r="I1960" s="20" t="str">
        <f>IF(VLOOKUP(C1960,'Current OBD'!$B$6:$AL$2097,27,0)="Yes","3"," ")</f>
        <v>3</v>
      </c>
      <c r="J1960" s="20" t="str">
        <f>IF(VLOOKUP(C1960,'Current OBD'!$B$6:$AL$2097,28,0)="Yes","4"," ")</f>
        <v>4</v>
      </c>
      <c r="K1960" s="20" t="str">
        <f>IF(VLOOKUP(C1960,'Current OBD'!$B$6:$AL$2097,29,0)="Yes","5"," ")</f>
        <v>5</v>
      </c>
      <c r="L1960" s="20" t="str">
        <f>IF(VLOOKUP(C1960,'Current OBD'!$B$6:$AL$2097,30,0)="Yes","6"," ")</f>
        <v xml:space="preserve"> </v>
      </c>
      <c r="M1960" s="20" t="str">
        <f>IF(VLOOKUP(C1960,'Current OBD'!$B$6:$AL$2097,31,0)="Yes","7"," ")</f>
        <v xml:space="preserve"> </v>
      </c>
      <c r="N1960" s="20" t="str">
        <f>IF(VLOOKUP(C1960,'Current OBD'!$B$6:$AL$2097,32,0)="Yes","8"," ")</f>
        <v xml:space="preserve"> </v>
      </c>
      <c r="O1960" s="20" t="str">
        <f>IF(VLOOKUP(C1960,'Current OBD'!$B$6:$AL$2097,33,0)="Yes","9"," ")</f>
        <v xml:space="preserve"> </v>
      </c>
      <c r="P1960" s="20" t="str">
        <f>IF(VLOOKUP(C1960,'Current OBD'!$B$6:$AL$2097,34,0)="Yes","10"," ")</f>
        <v xml:space="preserve"> </v>
      </c>
      <c r="Q1960" s="20" t="str">
        <f>IF(VLOOKUP(C1960,'Current OBD'!$B$6:$AL$2097,35,0)="Yes","11"," ")</f>
        <v xml:space="preserve"> </v>
      </c>
      <c r="R1960" s="20" t="str">
        <f>IF(VLOOKUP(C1960,'Current OBD'!$B$6:$AL$2097,36,0)="Yes","12"," ")</f>
        <v xml:space="preserve"> </v>
      </c>
      <c r="S1960" s="44">
        <v>392</v>
      </c>
      <c r="T1960" s="44">
        <v>0</v>
      </c>
      <c r="U1960" s="44">
        <v>612</v>
      </c>
      <c r="V1960" s="12">
        <f t="shared" si="189"/>
        <v>0.64052287581699341</v>
      </c>
      <c r="W1960" s="12">
        <f t="shared" si="190"/>
        <v>0</v>
      </c>
      <c r="X1960" s="12">
        <f t="shared" si="186"/>
        <v>0.64052287581699341</v>
      </c>
    </row>
    <row r="1961" spans="1:24">
      <c r="A1961" s="17" t="s">
        <v>148</v>
      </c>
      <c r="B1961" s="17" t="str">
        <f>VLOOKUP(C1961,'Current OBD'!$B$6:$K$2098,3,0)</f>
        <v>32-356</v>
      </c>
      <c r="C1961" s="18">
        <v>660818</v>
      </c>
      <c r="D1961" s="8" t="s">
        <v>725</v>
      </c>
      <c r="E1961" s="20" t="str">
        <f>IF(VLOOKUP(C1961,'Current OBD'!$B$6:$AL$2097,23,0)="Yes","PK"," ")</f>
        <v xml:space="preserve"> </v>
      </c>
      <c r="F1961" s="20" t="str">
        <f>IF(VLOOKUP(C1961,'Current OBD'!$B$6:$AL$2097,24,0)="Yes","K"," ")</f>
        <v xml:space="preserve"> </v>
      </c>
      <c r="G1961" s="20" t="str">
        <f>IF(VLOOKUP(C1961,'Current OBD'!$B$6:$AL$2097,25,0)="Yes","1"," ")</f>
        <v xml:space="preserve"> </v>
      </c>
      <c r="H1961" s="20" t="str">
        <f>IF(VLOOKUP(C1961,'Current OBD'!$B$6:$AL$2097,26,0)="Yes","2"," ")</f>
        <v xml:space="preserve"> </v>
      </c>
      <c r="I1961" s="20" t="str">
        <f>IF(VLOOKUP(C1961,'Current OBD'!$B$6:$AL$2097,27,0)="Yes","3"," ")</f>
        <v xml:space="preserve"> </v>
      </c>
      <c r="J1961" s="20" t="str">
        <f>IF(VLOOKUP(C1961,'Current OBD'!$B$6:$AL$2097,28,0)="Yes","4"," ")</f>
        <v xml:space="preserve"> </v>
      </c>
      <c r="K1961" s="20" t="str">
        <f>IF(VLOOKUP(C1961,'Current OBD'!$B$6:$AL$2097,29,0)="Yes","5"," ")</f>
        <v xml:space="preserve"> </v>
      </c>
      <c r="L1961" s="20" t="str">
        <f>IF(VLOOKUP(C1961,'Current OBD'!$B$6:$AL$2097,30,0)="Yes","6"," ")</f>
        <v>6</v>
      </c>
      <c r="M1961" s="20" t="str">
        <f>IF(VLOOKUP(C1961,'Current OBD'!$B$6:$AL$2097,31,0)="Yes","7"," ")</f>
        <v>7</v>
      </c>
      <c r="N1961" s="20" t="str">
        <f>IF(VLOOKUP(C1961,'Current OBD'!$B$6:$AL$2097,32,0)="Yes","8"," ")</f>
        <v>8</v>
      </c>
      <c r="O1961" s="20" t="str">
        <f>IF(VLOOKUP(C1961,'Current OBD'!$B$6:$AL$2097,33,0)="Yes","9"," ")</f>
        <v xml:space="preserve"> </v>
      </c>
      <c r="P1961" s="20" t="str">
        <f>IF(VLOOKUP(C1961,'Current OBD'!$B$6:$AL$2097,34,0)="Yes","10"," ")</f>
        <v xml:space="preserve"> </v>
      </c>
      <c r="Q1961" s="20" t="str">
        <f>IF(VLOOKUP(C1961,'Current OBD'!$B$6:$AL$2097,35,0)="Yes","11"," ")</f>
        <v xml:space="preserve"> </v>
      </c>
      <c r="R1961" s="20" t="str">
        <f>IF(VLOOKUP(C1961,'Current OBD'!$B$6:$AL$2097,36,0)="Yes","12"," ")</f>
        <v xml:space="preserve"> </v>
      </c>
      <c r="S1961" s="44">
        <v>150</v>
      </c>
      <c r="T1961" s="44">
        <v>42</v>
      </c>
      <c r="U1961" s="44">
        <v>504</v>
      </c>
      <c r="V1961" s="12">
        <f t="shared" si="189"/>
        <v>0.29761904761904762</v>
      </c>
      <c r="W1961" s="12">
        <f t="shared" si="190"/>
        <v>8.3333333333333329E-2</v>
      </c>
      <c r="X1961" s="12">
        <f t="shared" si="186"/>
        <v>0.38095238095238093</v>
      </c>
    </row>
    <row r="1962" spans="1:24">
      <c r="A1962" s="17" t="s">
        <v>148</v>
      </c>
      <c r="B1962" s="17" t="str">
        <f>VLOOKUP(C1962,'Current OBD'!$B$6:$K$2098,3,0)</f>
        <v>32-356</v>
      </c>
      <c r="C1962" s="18">
        <v>660819</v>
      </c>
      <c r="D1962" s="8" t="s">
        <v>726</v>
      </c>
      <c r="E1962" s="20" t="str">
        <f>IF(VLOOKUP(C1962,'Current OBD'!$B$6:$AL$2097,23,0)="Yes","PK"," ")</f>
        <v xml:space="preserve"> </v>
      </c>
      <c r="F1962" s="20" t="str">
        <f>IF(VLOOKUP(C1962,'Current OBD'!$B$6:$AL$2097,24,0)="Yes","K"," ")</f>
        <v xml:space="preserve"> </v>
      </c>
      <c r="G1962" s="20" t="str">
        <f>IF(VLOOKUP(C1962,'Current OBD'!$B$6:$AL$2097,25,0)="Yes","1"," ")</f>
        <v xml:space="preserve"> </v>
      </c>
      <c r="H1962" s="20" t="str">
        <f>IF(VLOOKUP(C1962,'Current OBD'!$B$6:$AL$2097,26,0)="Yes","2"," ")</f>
        <v xml:space="preserve"> </v>
      </c>
      <c r="I1962" s="20" t="str">
        <f>IF(VLOOKUP(C1962,'Current OBD'!$B$6:$AL$2097,27,0)="Yes","3"," ")</f>
        <v xml:space="preserve"> </v>
      </c>
      <c r="J1962" s="20" t="str">
        <f>IF(VLOOKUP(C1962,'Current OBD'!$B$6:$AL$2097,28,0)="Yes","4"," ")</f>
        <v xml:space="preserve"> </v>
      </c>
      <c r="K1962" s="20" t="str">
        <f>IF(VLOOKUP(C1962,'Current OBD'!$B$6:$AL$2097,29,0)="Yes","5"," ")</f>
        <v xml:space="preserve"> </v>
      </c>
      <c r="L1962" s="20" t="str">
        <f>IF(VLOOKUP(C1962,'Current OBD'!$B$6:$AL$2097,30,0)="Yes","6"," ")</f>
        <v>6</v>
      </c>
      <c r="M1962" s="20" t="str">
        <f>IF(VLOOKUP(C1962,'Current OBD'!$B$6:$AL$2097,31,0)="Yes","7"," ")</f>
        <v>7</v>
      </c>
      <c r="N1962" s="20" t="str">
        <f>IF(VLOOKUP(C1962,'Current OBD'!$B$6:$AL$2097,32,0)="Yes","8"," ")</f>
        <v>8</v>
      </c>
      <c r="O1962" s="20" t="str">
        <f>IF(VLOOKUP(C1962,'Current OBD'!$B$6:$AL$2097,33,0)="Yes","9"," ")</f>
        <v xml:space="preserve"> </v>
      </c>
      <c r="P1962" s="20" t="str">
        <f>IF(VLOOKUP(C1962,'Current OBD'!$B$6:$AL$2097,34,0)="Yes","10"," ")</f>
        <v xml:space="preserve"> </v>
      </c>
      <c r="Q1962" s="20" t="str">
        <f>IF(VLOOKUP(C1962,'Current OBD'!$B$6:$AL$2097,35,0)="Yes","11"," ")</f>
        <v xml:space="preserve"> </v>
      </c>
      <c r="R1962" s="20" t="str">
        <f>IF(VLOOKUP(C1962,'Current OBD'!$B$6:$AL$2097,36,0)="Yes","12"," ")</f>
        <v xml:space="preserve"> </v>
      </c>
      <c r="S1962" s="44">
        <v>90</v>
      </c>
      <c r="T1962" s="44">
        <v>34</v>
      </c>
      <c r="U1962" s="44">
        <v>482</v>
      </c>
      <c r="V1962" s="12">
        <f t="shared" si="189"/>
        <v>0.18672199170124482</v>
      </c>
      <c r="W1962" s="12">
        <f t="shared" si="190"/>
        <v>7.0539419087136929E-2</v>
      </c>
      <c r="X1962" s="12">
        <f t="shared" si="186"/>
        <v>0.25726141078838172</v>
      </c>
    </row>
    <row r="1963" spans="1:24">
      <c r="A1963" s="17" t="s">
        <v>148</v>
      </c>
      <c r="B1963" s="17" t="str">
        <f>VLOOKUP(C1963,'Current OBD'!$B$6:$K$2098,3,0)</f>
        <v>32-356</v>
      </c>
      <c r="C1963" s="18">
        <v>684905</v>
      </c>
      <c r="D1963" s="8" t="s">
        <v>727</v>
      </c>
      <c r="E1963" s="20" t="str">
        <f>IF(VLOOKUP(C1963,'Current OBD'!$B$6:$AL$2097,23,0)="Yes","PK"," ")</f>
        <v>PK</v>
      </c>
      <c r="F1963" s="20" t="str">
        <f>IF(VLOOKUP(C1963,'Current OBD'!$B$6:$AL$2097,24,0)="Yes","K"," ")</f>
        <v>K</v>
      </c>
      <c r="G1963" s="20" t="str">
        <f>IF(VLOOKUP(C1963,'Current OBD'!$B$6:$AL$2097,25,0)="Yes","1"," ")</f>
        <v>1</v>
      </c>
      <c r="H1963" s="20" t="str">
        <f>IF(VLOOKUP(C1963,'Current OBD'!$B$6:$AL$2097,26,0)="Yes","2"," ")</f>
        <v>2</v>
      </c>
      <c r="I1963" s="20" t="str">
        <f>IF(VLOOKUP(C1963,'Current OBD'!$B$6:$AL$2097,27,0)="Yes","3"," ")</f>
        <v xml:space="preserve"> </v>
      </c>
      <c r="J1963" s="20" t="str">
        <f>IF(VLOOKUP(C1963,'Current OBD'!$B$6:$AL$2097,28,0)="Yes","4"," ")</f>
        <v xml:space="preserve"> </v>
      </c>
      <c r="K1963" s="20" t="str">
        <f>IF(VLOOKUP(C1963,'Current OBD'!$B$6:$AL$2097,29,0)="Yes","5"," ")</f>
        <v xml:space="preserve"> </v>
      </c>
      <c r="L1963" s="20" t="str">
        <f>IF(VLOOKUP(C1963,'Current OBD'!$B$6:$AL$2097,30,0)="Yes","6"," ")</f>
        <v xml:space="preserve"> </v>
      </c>
      <c r="M1963" s="20" t="str">
        <f>IF(VLOOKUP(C1963,'Current OBD'!$B$6:$AL$2097,31,0)="Yes","7"," ")</f>
        <v xml:space="preserve"> </v>
      </c>
      <c r="N1963" s="20" t="str">
        <f>IF(VLOOKUP(C1963,'Current OBD'!$B$6:$AL$2097,32,0)="Yes","8"," ")</f>
        <v xml:space="preserve"> </v>
      </c>
      <c r="O1963" s="20" t="str">
        <f>IF(VLOOKUP(C1963,'Current OBD'!$B$6:$AL$2097,33,0)="Yes","9"," ")</f>
        <v xml:space="preserve"> </v>
      </c>
      <c r="P1963" s="20" t="str">
        <f>IF(VLOOKUP(C1963,'Current OBD'!$B$6:$AL$2097,34,0)="Yes","10"," ")</f>
        <v xml:space="preserve"> </v>
      </c>
      <c r="Q1963" s="20" t="str">
        <f>IF(VLOOKUP(C1963,'Current OBD'!$B$6:$AL$2097,35,0)="Yes","11"," ")</f>
        <v xml:space="preserve"> </v>
      </c>
      <c r="R1963" s="20" t="str">
        <f>IF(VLOOKUP(C1963,'Current OBD'!$B$6:$AL$2097,36,0)="Yes","12"," ")</f>
        <v xml:space="preserve"> </v>
      </c>
      <c r="S1963" s="44">
        <v>105</v>
      </c>
      <c r="T1963" s="44">
        <v>30</v>
      </c>
      <c r="U1963" s="44">
        <v>503</v>
      </c>
      <c r="V1963" s="12">
        <f t="shared" si="189"/>
        <v>0.20874751491053678</v>
      </c>
      <c r="W1963" s="12">
        <f t="shared" si="190"/>
        <v>5.9642147117296221E-2</v>
      </c>
      <c r="X1963" s="12">
        <f t="shared" si="186"/>
        <v>0.26838966202783299</v>
      </c>
    </row>
    <row r="1964" spans="1:24">
      <c r="A1964" s="17" t="s">
        <v>148</v>
      </c>
      <c r="B1964" s="17" t="str">
        <f>VLOOKUP(C1964,'Current OBD'!$B$6:$K$2098,3,0)</f>
        <v>32-356</v>
      </c>
      <c r="C1964" s="18">
        <v>660804</v>
      </c>
      <c r="D1964" s="8" t="s">
        <v>728</v>
      </c>
      <c r="E1964" s="20" t="str">
        <f>IF(VLOOKUP(C1964,'Current OBD'!$B$6:$AL$2097,23,0)="Yes","PK"," ")</f>
        <v xml:space="preserve"> </v>
      </c>
      <c r="F1964" s="20" t="str">
        <f>IF(VLOOKUP(C1964,'Current OBD'!$B$6:$AL$2097,24,0)="Yes","K"," ")</f>
        <v xml:space="preserve"> </v>
      </c>
      <c r="G1964" s="20" t="str">
        <f>IF(VLOOKUP(C1964,'Current OBD'!$B$6:$AL$2097,25,0)="Yes","1"," ")</f>
        <v xml:space="preserve"> </v>
      </c>
      <c r="H1964" s="20" t="str">
        <f>IF(VLOOKUP(C1964,'Current OBD'!$B$6:$AL$2097,26,0)="Yes","2"," ")</f>
        <v xml:space="preserve"> </v>
      </c>
      <c r="I1964" s="20" t="str">
        <f>IF(VLOOKUP(C1964,'Current OBD'!$B$6:$AL$2097,27,0)="Yes","3"," ")</f>
        <v>3</v>
      </c>
      <c r="J1964" s="20" t="str">
        <f>IF(VLOOKUP(C1964,'Current OBD'!$B$6:$AL$2097,28,0)="Yes","4"," ")</f>
        <v>4</v>
      </c>
      <c r="K1964" s="20" t="str">
        <f>IF(VLOOKUP(C1964,'Current OBD'!$B$6:$AL$2097,29,0)="Yes","5"," ")</f>
        <v>5</v>
      </c>
      <c r="L1964" s="20" t="str">
        <f>IF(VLOOKUP(C1964,'Current OBD'!$B$6:$AL$2097,30,0)="Yes","6"," ")</f>
        <v xml:space="preserve"> </v>
      </c>
      <c r="M1964" s="20" t="str">
        <f>IF(VLOOKUP(C1964,'Current OBD'!$B$6:$AL$2097,31,0)="Yes","7"," ")</f>
        <v xml:space="preserve"> </v>
      </c>
      <c r="N1964" s="20" t="str">
        <f>IF(VLOOKUP(C1964,'Current OBD'!$B$6:$AL$2097,32,0)="Yes","8"," ")</f>
        <v xml:space="preserve"> </v>
      </c>
      <c r="O1964" s="20" t="str">
        <f>IF(VLOOKUP(C1964,'Current OBD'!$B$6:$AL$2097,33,0)="Yes","9"," ")</f>
        <v xml:space="preserve"> </v>
      </c>
      <c r="P1964" s="20" t="str">
        <f>IF(VLOOKUP(C1964,'Current OBD'!$B$6:$AL$2097,34,0)="Yes","10"," ")</f>
        <v xml:space="preserve"> </v>
      </c>
      <c r="Q1964" s="20" t="str">
        <f>IF(VLOOKUP(C1964,'Current OBD'!$B$6:$AL$2097,35,0)="Yes","11"," ")</f>
        <v xml:space="preserve"> </v>
      </c>
      <c r="R1964" s="20" t="str">
        <f>IF(VLOOKUP(C1964,'Current OBD'!$B$6:$AL$2097,36,0)="Yes","12"," ")</f>
        <v xml:space="preserve"> </v>
      </c>
      <c r="S1964" s="44">
        <v>87</v>
      </c>
      <c r="T1964" s="44">
        <v>29</v>
      </c>
      <c r="U1964" s="44">
        <v>489</v>
      </c>
      <c r="V1964" s="12">
        <f t="shared" si="189"/>
        <v>0.17791411042944785</v>
      </c>
      <c r="W1964" s="12">
        <f t="shared" si="190"/>
        <v>5.9304703476482618E-2</v>
      </c>
      <c r="X1964" s="12">
        <f t="shared" si="186"/>
        <v>0.23721881390593047</v>
      </c>
    </row>
    <row r="1965" spans="1:24">
      <c r="A1965" s="17" t="s">
        <v>148</v>
      </c>
      <c r="B1965" s="17" t="str">
        <f>VLOOKUP(C1965,'Current OBD'!$B$6:$K$2098,3,0)</f>
        <v>32-356</v>
      </c>
      <c r="C1965" s="18">
        <v>662500</v>
      </c>
      <c r="D1965" s="8" t="s">
        <v>729</v>
      </c>
      <c r="E1965" s="20" t="str">
        <f>IF(VLOOKUP(C1965,'Current OBD'!$B$6:$AL$2097,23,0)="Yes","PK"," ")</f>
        <v xml:space="preserve"> </v>
      </c>
      <c r="F1965" s="20" t="str">
        <f>IF(VLOOKUP(C1965,'Current OBD'!$B$6:$AL$2097,24,0)="Yes","K"," ")</f>
        <v>K</v>
      </c>
      <c r="G1965" s="20" t="str">
        <f>IF(VLOOKUP(C1965,'Current OBD'!$B$6:$AL$2097,25,0)="Yes","1"," ")</f>
        <v>1</v>
      </c>
      <c r="H1965" s="20" t="str">
        <f>IF(VLOOKUP(C1965,'Current OBD'!$B$6:$AL$2097,26,0)="Yes","2"," ")</f>
        <v>2</v>
      </c>
      <c r="I1965" s="20" t="str">
        <f>IF(VLOOKUP(C1965,'Current OBD'!$B$6:$AL$2097,27,0)="Yes","3"," ")</f>
        <v>3</v>
      </c>
      <c r="J1965" s="20" t="str">
        <f>IF(VLOOKUP(C1965,'Current OBD'!$B$6:$AL$2097,28,0)="Yes","4"," ")</f>
        <v>4</v>
      </c>
      <c r="K1965" s="20" t="str">
        <f>IF(VLOOKUP(C1965,'Current OBD'!$B$6:$AL$2097,29,0)="Yes","5"," ")</f>
        <v>5</v>
      </c>
      <c r="L1965" s="20" t="str">
        <f>IF(VLOOKUP(C1965,'Current OBD'!$B$6:$AL$2097,30,0)="Yes","6"," ")</f>
        <v xml:space="preserve"> </v>
      </c>
      <c r="M1965" s="20" t="str">
        <f>IF(VLOOKUP(C1965,'Current OBD'!$B$6:$AL$2097,31,0)="Yes","7"," ")</f>
        <v xml:space="preserve"> </v>
      </c>
      <c r="N1965" s="20" t="str">
        <f>IF(VLOOKUP(C1965,'Current OBD'!$B$6:$AL$2097,32,0)="Yes","8"," ")</f>
        <v xml:space="preserve"> </v>
      </c>
      <c r="O1965" s="20" t="str">
        <f>IF(VLOOKUP(C1965,'Current OBD'!$B$6:$AL$2097,33,0)="Yes","9"," ")</f>
        <v xml:space="preserve"> </v>
      </c>
      <c r="P1965" s="20" t="str">
        <f>IF(VLOOKUP(C1965,'Current OBD'!$B$6:$AL$2097,34,0)="Yes","10"," ")</f>
        <v xml:space="preserve"> </v>
      </c>
      <c r="Q1965" s="20" t="str">
        <f>IF(VLOOKUP(C1965,'Current OBD'!$B$6:$AL$2097,35,0)="Yes","11"," ")</f>
        <v xml:space="preserve"> </v>
      </c>
      <c r="R1965" s="20" t="str">
        <f>IF(VLOOKUP(C1965,'Current OBD'!$B$6:$AL$2097,36,0)="Yes","12"," ")</f>
        <v xml:space="preserve"> </v>
      </c>
      <c r="S1965" s="44">
        <v>186</v>
      </c>
      <c r="T1965" s="44">
        <v>0</v>
      </c>
      <c r="U1965" s="44">
        <v>280</v>
      </c>
      <c r="V1965" s="12">
        <f t="shared" si="189"/>
        <v>0.66428571428571426</v>
      </c>
      <c r="W1965" s="12">
        <f t="shared" si="190"/>
        <v>0</v>
      </c>
      <c r="X1965" s="12">
        <f t="shared" si="186"/>
        <v>0.66428571428571426</v>
      </c>
    </row>
    <row r="1966" spans="1:24">
      <c r="A1966" s="17" t="s">
        <v>148</v>
      </c>
      <c r="B1966" s="17" t="str">
        <f>VLOOKUP(C1966,'Current OBD'!$B$6:$K$2098,3,0)</f>
        <v>32-356</v>
      </c>
      <c r="C1966" s="18">
        <v>660821</v>
      </c>
      <c r="D1966" s="8" t="s">
        <v>730</v>
      </c>
      <c r="E1966" s="20" t="str">
        <f>IF(VLOOKUP(C1966,'Current OBD'!$B$6:$AL$2097,23,0)="Yes","PK"," ")</f>
        <v xml:space="preserve"> </v>
      </c>
      <c r="F1966" s="20" t="str">
        <f>IF(VLOOKUP(C1966,'Current OBD'!$B$6:$AL$2097,24,0)="Yes","K"," ")</f>
        <v xml:space="preserve"> </v>
      </c>
      <c r="G1966" s="20" t="str">
        <f>IF(VLOOKUP(C1966,'Current OBD'!$B$6:$AL$2097,25,0)="Yes","1"," ")</f>
        <v xml:space="preserve"> </v>
      </c>
      <c r="H1966" s="20" t="str">
        <f>IF(VLOOKUP(C1966,'Current OBD'!$B$6:$AL$2097,26,0)="Yes","2"," ")</f>
        <v xml:space="preserve"> </v>
      </c>
      <c r="I1966" s="20" t="str">
        <f>IF(VLOOKUP(C1966,'Current OBD'!$B$6:$AL$2097,27,0)="Yes","3"," ")</f>
        <v xml:space="preserve"> </v>
      </c>
      <c r="J1966" s="20" t="str">
        <f>IF(VLOOKUP(C1966,'Current OBD'!$B$6:$AL$2097,28,0)="Yes","4"," ")</f>
        <v xml:space="preserve"> </v>
      </c>
      <c r="K1966" s="20" t="str">
        <f>IF(VLOOKUP(C1966,'Current OBD'!$B$6:$AL$2097,29,0)="Yes","5"," ")</f>
        <v xml:space="preserve"> </v>
      </c>
      <c r="L1966" s="20" t="str">
        <f>IF(VLOOKUP(C1966,'Current OBD'!$B$6:$AL$2097,30,0)="Yes","6"," ")</f>
        <v xml:space="preserve"> </v>
      </c>
      <c r="M1966" s="20" t="str">
        <f>IF(VLOOKUP(C1966,'Current OBD'!$B$6:$AL$2097,31,0)="Yes","7"," ")</f>
        <v xml:space="preserve"> </v>
      </c>
      <c r="N1966" s="20" t="str">
        <f>IF(VLOOKUP(C1966,'Current OBD'!$B$6:$AL$2097,32,0)="Yes","8"," ")</f>
        <v xml:space="preserve"> </v>
      </c>
      <c r="O1966" s="20" t="str">
        <f>IF(VLOOKUP(C1966,'Current OBD'!$B$6:$AL$2097,33,0)="Yes","9"," ")</f>
        <v>9</v>
      </c>
      <c r="P1966" s="20" t="str">
        <f>IF(VLOOKUP(C1966,'Current OBD'!$B$6:$AL$2097,34,0)="Yes","10"," ")</f>
        <v>10</v>
      </c>
      <c r="Q1966" s="20" t="str">
        <f>IF(VLOOKUP(C1966,'Current OBD'!$B$6:$AL$2097,35,0)="Yes","11"," ")</f>
        <v>11</v>
      </c>
      <c r="R1966" s="20" t="str">
        <f>IF(VLOOKUP(C1966,'Current OBD'!$B$6:$AL$2097,36,0)="Yes","12"," ")</f>
        <v>12</v>
      </c>
      <c r="S1966" s="44">
        <v>91</v>
      </c>
      <c r="T1966" s="44">
        <v>0</v>
      </c>
      <c r="U1966" s="44">
        <v>145</v>
      </c>
      <c r="V1966" s="12">
        <f t="shared" si="189"/>
        <v>0.62758620689655176</v>
      </c>
      <c r="W1966" s="12">
        <f t="shared" si="190"/>
        <v>0</v>
      </c>
      <c r="X1966" s="12">
        <f t="shared" si="186"/>
        <v>0.62758620689655176</v>
      </c>
    </row>
    <row r="1967" spans="1:24">
      <c r="A1967" s="17" t="s">
        <v>148</v>
      </c>
      <c r="B1967" s="17" t="str">
        <f>VLOOKUP(C1967,'Current OBD'!$B$6:$K$2098,3,0)</f>
        <v>32-356</v>
      </c>
      <c r="C1967" s="18">
        <v>660820</v>
      </c>
      <c r="D1967" s="8" t="s">
        <v>731</v>
      </c>
      <c r="E1967" s="20" t="str">
        <f>IF(VLOOKUP(C1967,'Current OBD'!$B$6:$AL$2097,23,0)="Yes","PK"," ")</f>
        <v xml:space="preserve"> </v>
      </c>
      <c r="F1967" s="20" t="str">
        <f>IF(VLOOKUP(C1967,'Current OBD'!$B$6:$AL$2097,24,0)="Yes","K"," ")</f>
        <v xml:space="preserve"> </v>
      </c>
      <c r="G1967" s="20" t="str">
        <f>IF(VLOOKUP(C1967,'Current OBD'!$B$6:$AL$2097,25,0)="Yes","1"," ")</f>
        <v xml:space="preserve"> </v>
      </c>
      <c r="H1967" s="20" t="str">
        <f>IF(VLOOKUP(C1967,'Current OBD'!$B$6:$AL$2097,26,0)="Yes","2"," ")</f>
        <v xml:space="preserve"> </v>
      </c>
      <c r="I1967" s="20" t="str">
        <f>IF(VLOOKUP(C1967,'Current OBD'!$B$6:$AL$2097,27,0)="Yes","3"," ")</f>
        <v xml:space="preserve"> </v>
      </c>
      <c r="J1967" s="20" t="str">
        <f>IF(VLOOKUP(C1967,'Current OBD'!$B$6:$AL$2097,28,0)="Yes","4"," ")</f>
        <v xml:space="preserve"> </v>
      </c>
      <c r="K1967" s="20" t="str">
        <f>IF(VLOOKUP(C1967,'Current OBD'!$B$6:$AL$2097,29,0)="Yes","5"," ")</f>
        <v xml:space="preserve"> </v>
      </c>
      <c r="L1967" s="20" t="str">
        <f>IF(VLOOKUP(C1967,'Current OBD'!$B$6:$AL$2097,30,0)="Yes","6"," ")</f>
        <v>6</v>
      </c>
      <c r="M1967" s="20" t="str">
        <f>IF(VLOOKUP(C1967,'Current OBD'!$B$6:$AL$2097,31,0)="Yes","7"," ")</f>
        <v>7</v>
      </c>
      <c r="N1967" s="20" t="str">
        <f>IF(VLOOKUP(C1967,'Current OBD'!$B$6:$AL$2097,32,0)="Yes","8"," ")</f>
        <v>8</v>
      </c>
      <c r="O1967" s="20" t="str">
        <f>IF(VLOOKUP(C1967,'Current OBD'!$B$6:$AL$2097,33,0)="Yes","9"," ")</f>
        <v xml:space="preserve"> </v>
      </c>
      <c r="P1967" s="20" t="str">
        <f>IF(VLOOKUP(C1967,'Current OBD'!$B$6:$AL$2097,34,0)="Yes","10"," ")</f>
        <v xml:space="preserve"> </v>
      </c>
      <c r="Q1967" s="20" t="str">
        <f>IF(VLOOKUP(C1967,'Current OBD'!$B$6:$AL$2097,35,0)="Yes","11"," ")</f>
        <v xml:space="preserve"> </v>
      </c>
      <c r="R1967" s="20" t="str">
        <f>IF(VLOOKUP(C1967,'Current OBD'!$B$6:$AL$2097,36,0)="Yes","12"," ")</f>
        <v xml:space="preserve"> </v>
      </c>
      <c r="S1967" s="44">
        <v>442</v>
      </c>
      <c r="T1967" s="44">
        <v>0</v>
      </c>
      <c r="U1967" s="44">
        <v>520</v>
      </c>
      <c r="V1967" s="12">
        <f t="shared" si="189"/>
        <v>0.85</v>
      </c>
      <c r="W1967" s="12">
        <f t="shared" si="190"/>
        <v>0</v>
      </c>
      <c r="X1967" s="12">
        <f t="shared" si="186"/>
        <v>0.85</v>
      </c>
    </row>
    <row r="1968" spans="1:24">
      <c r="A1968" s="17" t="s">
        <v>148</v>
      </c>
      <c r="B1968" s="17" t="str">
        <f>VLOOKUP(C1968,'Current OBD'!$B$6:$K$2098,3,0)</f>
        <v>32-356</v>
      </c>
      <c r="C1968" s="18">
        <v>663329</v>
      </c>
      <c r="D1968" s="8" t="s">
        <v>732</v>
      </c>
      <c r="E1968" s="20" t="str">
        <f>IF(VLOOKUP(C1968,'Current OBD'!$B$6:$AL$2097,23,0)="Yes","PK"," ")</f>
        <v xml:space="preserve"> </v>
      </c>
      <c r="F1968" s="20" t="str">
        <f>IF(VLOOKUP(C1968,'Current OBD'!$B$6:$AL$2097,24,0)="Yes","K"," ")</f>
        <v>K</v>
      </c>
      <c r="G1968" s="20" t="str">
        <f>IF(VLOOKUP(C1968,'Current OBD'!$B$6:$AL$2097,25,0)="Yes","1"," ")</f>
        <v>1</v>
      </c>
      <c r="H1968" s="20" t="str">
        <f>IF(VLOOKUP(C1968,'Current OBD'!$B$6:$AL$2097,26,0)="Yes","2"," ")</f>
        <v>2</v>
      </c>
      <c r="I1968" s="20" t="str">
        <f>IF(VLOOKUP(C1968,'Current OBD'!$B$6:$AL$2097,27,0)="Yes","3"," ")</f>
        <v>3</v>
      </c>
      <c r="J1968" s="20" t="str">
        <f>IF(VLOOKUP(C1968,'Current OBD'!$B$6:$AL$2097,28,0)="Yes","4"," ")</f>
        <v>4</v>
      </c>
      <c r="K1968" s="20" t="str">
        <f>IF(VLOOKUP(C1968,'Current OBD'!$B$6:$AL$2097,29,0)="Yes","5"," ")</f>
        <v>5</v>
      </c>
      <c r="L1968" s="20" t="str">
        <f>IF(VLOOKUP(C1968,'Current OBD'!$B$6:$AL$2097,30,0)="Yes","6"," ")</f>
        <v xml:space="preserve"> </v>
      </c>
      <c r="M1968" s="20" t="str">
        <f>IF(VLOOKUP(C1968,'Current OBD'!$B$6:$AL$2097,31,0)="Yes","7"," ")</f>
        <v xml:space="preserve"> </v>
      </c>
      <c r="N1968" s="20" t="str">
        <f>IF(VLOOKUP(C1968,'Current OBD'!$B$6:$AL$2097,32,0)="Yes","8"," ")</f>
        <v xml:space="preserve"> </v>
      </c>
      <c r="O1968" s="20" t="str">
        <f>IF(VLOOKUP(C1968,'Current OBD'!$B$6:$AL$2097,33,0)="Yes","9"," ")</f>
        <v xml:space="preserve"> </v>
      </c>
      <c r="P1968" s="20" t="str">
        <f>IF(VLOOKUP(C1968,'Current OBD'!$B$6:$AL$2097,34,0)="Yes","10"," ")</f>
        <v xml:space="preserve"> </v>
      </c>
      <c r="Q1968" s="20" t="str">
        <f>IF(VLOOKUP(C1968,'Current OBD'!$B$6:$AL$2097,35,0)="Yes","11"," ")</f>
        <v xml:space="preserve"> </v>
      </c>
      <c r="R1968" s="20" t="str">
        <f>IF(VLOOKUP(C1968,'Current OBD'!$B$6:$AL$2097,36,0)="Yes","12"," ")</f>
        <v xml:space="preserve"> </v>
      </c>
      <c r="S1968" s="44">
        <v>539</v>
      </c>
      <c r="T1968" s="44">
        <v>0</v>
      </c>
      <c r="U1968" s="44">
        <v>618</v>
      </c>
      <c r="V1968" s="12">
        <f t="shared" si="189"/>
        <v>0.87216828478964403</v>
      </c>
      <c r="W1968" s="12">
        <f t="shared" si="190"/>
        <v>0</v>
      </c>
      <c r="X1968" s="12">
        <f t="shared" si="186"/>
        <v>0.87216828478964403</v>
      </c>
    </row>
    <row r="1969" spans="1:24">
      <c r="A1969" s="17" t="s">
        <v>148</v>
      </c>
      <c r="B1969" s="17" t="str">
        <f>VLOOKUP(C1969,'Current OBD'!$B$6:$K$2098,3,0)</f>
        <v>32-356</v>
      </c>
      <c r="C1969" s="18">
        <v>660811</v>
      </c>
      <c r="D1969" s="8" t="s">
        <v>733</v>
      </c>
      <c r="E1969" s="20" t="str">
        <f>IF(VLOOKUP(C1969,'Current OBD'!$B$6:$AL$2097,23,0)="Yes","PK"," ")</f>
        <v xml:space="preserve"> </v>
      </c>
      <c r="F1969" s="20" t="str">
        <f>IF(VLOOKUP(C1969,'Current OBD'!$B$6:$AL$2097,24,0)="Yes","K"," ")</f>
        <v>K</v>
      </c>
      <c r="G1969" s="20" t="str">
        <f>IF(VLOOKUP(C1969,'Current OBD'!$B$6:$AL$2097,25,0)="Yes","1"," ")</f>
        <v>1</v>
      </c>
      <c r="H1969" s="20" t="str">
        <f>IF(VLOOKUP(C1969,'Current OBD'!$B$6:$AL$2097,26,0)="Yes","2"," ")</f>
        <v>2</v>
      </c>
      <c r="I1969" s="20" t="str">
        <f>IF(VLOOKUP(C1969,'Current OBD'!$B$6:$AL$2097,27,0)="Yes","3"," ")</f>
        <v>3</v>
      </c>
      <c r="J1969" s="20" t="str">
        <f>IF(VLOOKUP(C1969,'Current OBD'!$B$6:$AL$2097,28,0)="Yes","4"," ")</f>
        <v>4</v>
      </c>
      <c r="K1969" s="20" t="str">
        <f>IF(VLOOKUP(C1969,'Current OBD'!$B$6:$AL$2097,29,0)="Yes","5"," ")</f>
        <v>5</v>
      </c>
      <c r="L1969" s="20" t="str">
        <f>IF(VLOOKUP(C1969,'Current OBD'!$B$6:$AL$2097,30,0)="Yes","6"," ")</f>
        <v xml:space="preserve"> </v>
      </c>
      <c r="M1969" s="20" t="str">
        <f>IF(VLOOKUP(C1969,'Current OBD'!$B$6:$AL$2097,31,0)="Yes","7"," ")</f>
        <v xml:space="preserve"> </v>
      </c>
      <c r="N1969" s="20" t="str">
        <f>IF(VLOOKUP(C1969,'Current OBD'!$B$6:$AL$2097,32,0)="Yes","8"," ")</f>
        <v xml:space="preserve"> </v>
      </c>
      <c r="O1969" s="20" t="str">
        <f>IF(VLOOKUP(C1969,'Current OBD'!$B$6:$AL$2097,33,0)="Yes","9"," ")</f>
        <v xml:space="preserve"> </v>
      </c>
      <c r="P1969" s="20" t="str">
        <f>IF(VLOOKUP(C1969,'Current OBD'!$B$6:$AL$2097,34,0)="Yes","10"," ")</f>
        <v xml:space="preserve"> </v>
      </c>
      <c r="Q1969" s="20" t="str">
        <f>IF(VLOOKUP(C1969,'Current OBD'!$B$6:$AL$2097,35,0)="Yes","11"," ")</f>
        <v xml:space="preserve"> </v>
      </c>
      <c r="R1969" s="20" t="str">
        <f>IF(VLOOKUP(C1969,'Current OBD'!$B$6:$AL$2097,36,0)="Yes","12"," ")</f>
        <v xml:space="preserve"> </v>
      </c>
      <c r="S1969" s="44">
        <v>148</v>
      </c>
      <c r="T1969" s="44">
        <v>0</v>
      </c>
      <c r="U1969" s="44">
        <v>371</v>
      </c>
      <c r="V1969" s="12">
        <f t="shared" si="189"/>
        <v>0.39892183288409705</v>
      </c>
      <c r="W1969" s="12">
        <f t="shared" si="190"/>
        <v>0</v>
      </c>
      <c r="X1969" s="12">
        <f t="shared" si="186"/>
        <v>0.39892183288409705</v>
      </c>
    </row>
    <row r="1970" spans="1:24">
      <c r="A1970" s="17" t="s">
        <v>148</v>
      </c>
      <c r="B1970" s="17" t="str">
        <f>VLOOKUP(C1970,'Current OBD'!$B$6:$K$2098,3,0)</f>
        <v>32-356</v>
      </c>
      <c r="C1970" s="18">
        <v>663520</v>
      </c>
      <c r="D1970" s="8" t="s">
        <v>734</v>
      </c>
      <c r="E1970" s="20" t="str">
        <f>IF(VLOOKUP(C1970,'Current OBD'!$B$6:$AL$2097,23,0)="Yes","PK"," ")</f>
        <v>PK</v>
      </c>
      <c r="F1970" s="20" t="str">
        <f>IF(VLOOKUP(C1970,'Current OBD'!$B$6:$AL$2097,24,0)="Yes","K"," ")</f>
        <v>K</v>
      </c>
      <c r="G1970" s="20" t="str">
        <f>IF(VLOOKUP(C1970,'Current OBD'!$B$6:$AL$2097,25,0)="Yes","1"," ")</f>
        <v>1</v>
      </c>
      <c r="H1970" s="20" t="str">
        <f>IF(VLOOKUP(C1970,'Current OBD'!$B$6:$AL$2097,26,0)="Yes","2"," ")</f>
        <v>2</v>
      </c>
      <c r="I1970" s="20" t="str">
        <f>IF(VLOOKUP(C1970,'Current OBD'!$B$6:$AL$2097,27,0)="Yes","3"," ")</f>
        <v>3</v>
      </c>
      <c r="J1970" s="20" t="str">
        <f>IF(VLOOKUP(C1970,'Current OBD'!$B$6:$AL$2097,28,0)="Yes","4"," ")</f>
        <v>4</v>
      </c>
      <c r="K1970" s="20" t="str">
        <f>IF(VLOOKUP(C1970,'Current OBD'!$B$6:$AL$2097,29,0)="Yes","5"," ")</f>
        <v>5</v>
      </c>
      <c r="L1970" s="20" t="str">
        <f>IF(VLOOKUP(C1970,'Current OBD'!$B$6:$AL$2097,30,0)="Yes","6"," ")</f>
        <v xml:space="preserve"> </v>
      </c>
      <c r="M1970" s="20" t="str">
        <f>IF(VLOOKUP(C1970,'Current OBD'!$B$6:$AL$2097,31,0)="Yes","7"," ")</f>
        <v xml:space="preserve"> </v>
      </c>
      <c r="N1970" s="20" t="str">
        <f>IF(VLOOKUP(C1970,'Current OBD'!$B$6:$AL$2097,32,0)="Yes","8"," ")</f>
        <v xml:space="preserve"> </v>
      </c>
      <c r="O1970" s="20" t="str">
        <f>IF(VLOOKUP(C1970,'Current OBD'!$B$6:$AL$2097,33,0)="Yes","9"," ")</f>
        <v xml:space="preserve"> </v>
      </c>
      <c r="P1970" s="20" t="str">
        <f>IF(VLOOKUP(C1970,'Current OBD'!$B$6:$AL$2097,34,0)="Yes","10"," ")</f>
        <v xml:space="preserve"> </v>
      </c>
      <c r="Q1970" s="20" t="str">
        <f>IF(VLOOKUP(C1970,'Current OBD'!$B$6:$AL$2097,35,0)="Yes","11"," ")</f>
        <v xml:space="preserve"> </v>
      </c>
      <c r="R1970" s="20" t="str">
        <f>IF(VLOOKUP(C1970,'Current OBD'!$B$6:$AL$2097,36,0)="Yes","12"," ")</f>
        <v xml:space="preserve"> </v>
      </c>
      <c r="S1970" s="44">
        <v>182</v>
      </c>
      <c r="T1970" s="44">
        <v>0</v>
      </c>
      <c r="U1970" s="44">
        <v>194</v>
      </c>
      <c r="V1970" s="12">
        <f t="shared" si="189"/>
        <v>0.93814432989690721</v>
      </c>
      <c r="W1970" s="12">
        <f t="shared" si="190"/>
        <v>0</v>
      </c>
      <c r="X1970" s="12">
        <f t="shared" si="186"/>
        <v>0.93814432989690721</v>
      </c>
    </row>
    <row r="1971" spans="1:24">
      <c r="A1971" s="17" t="s">
        <v>148</v>
      </c>
      <c r="B1971" s="17" t="str">
        <f>VLOOKUP(C1971,'Current OBD'!$B$6:$K$2098,3,0)</f>
        <v>32-356</v>
      </c>
      <c r="C1971" s="18">
        <v>686825</v>
      </c>
      <c r="D1971" s="8" t="s">
        <v>735</v>
      </c>
      <c r="E1971" s="20" t="str">
        <f>IF(VLOOKUP(C1971,'Current OBD'!$B$6:$AL$2097,23,0)="Yes","PK"," ")</f>
        <v xml:space="preserve"> </v>
      </c>
      <c r="F1971" s="20" t="str">
        <f>IF(VLOOKUP(C1971,'Current OBD'!$B$6:$AL$2097,24,0)="Yes","K"," ")</f>
        <v xml:space="preserve"> </v>
      </c>
      <c r="G1971" s="20" t="str">
        <f>IF(VLOOKUP(C1971,'Current OBD'!$B$6:$AL$2097,25,0)="Yes","1"," ")</f>
        <v xml:space="preserve"> </v>
      </c>
      <c r="H1971" s="20" t="str">
        <f>IF(VLOOKUP(C1971,'Current OBD'!$B$6:$AL$2097,26,0)="Yes","2"," ")</f>
        <v xml:space="preserve"> </v>
      </c>
      <c r="I1971" s="20" t="str">
        <f>IF(VLOOKUP(C1971,'Current OBD'!$B$6:$AL$2097,27,0)="Yes","3"," ")</f>
        <v xml:space="preserve"> </v>
      </c>
      <c r="J1971" s="20" t="str">
        <f>IF(VLOOKUP(C1971,'Current OBD'!$B$6:$AL$2097,28,0)="Yes","4"," ")</f>
        <v xml:space="preserve"> </v>
      </c>
      <c r="K1971" s="20" t="str">
        <f>IF(VLOOKUP(C1971,'Current OBD'!$B$6:$AL$2097,29,0)="Yes","5"," ")</f>
        <v xml:space="preserve"> </v>
      </c>
      <c r="L1971" s="20" t="str">
        <f>IF(VLOOKUP(C1971,'Current OBD'!$B$6:$AL$2097,30,0)="Yes","6"," ")</f>
        <v xml:space="preserve"> </v>
      </c>
      <c r="M1971" s="20" t="str">
        <f>IF(VLOOKUP(C1971,'Current OBD'!$B$6:$AL$2097,31,0)="Yes","7"," ")</f>
        <v xml:space="preserve"> </v>
      </c>
      <c r="N1971" s="20" t="str">
        <f>IF(VLOOKUP(C1971,'Current OBD'!$B$6:$AL$2097,32,0)="Yes","8"," ")</f>
        <v xml:space="preserve"> </v>
      </c>
      <c r="O1971" s="20" t="str">
        <f>IF(VLOOKUP(C1971,'Current OBD'!$B$6:$AL$2097,33,0)="Yes","9"," ")</f>
        <v>9</v>
      </c>
      <c r="P1971" s="20" t="str">
        <f>IF(VLOOKUP(C1971,'Current OBD'!$B$6:$AL$2097,34,0)="Yes","10"," ")</f>
        <v>10</v>
      </c>
      <c r="Q1971" s="20" t="str">
        <f>IF(VLOOKUP(C1971,'Current OBD'!$B$6:$AL$2097,35,0)="Yes","11"," ")</f>
        <v>11</v>
      </c>
      <c r="R1971" s="20" t="str">
        <f>IF(VLOOKUP(C1971,'Current OBD'!$B$6:$AL$2097,36,0)="Yes","12"," ")</f>
        <v>12</v>
      </c>
      <c r="S1971" s="44">
        <v>320</v>
      </c>
      <c r="T1971" s="44">
        <v>81</v>
      </c>
      <c r="U1971" s="44">
        <v>1487</v>
      </c>
      <c r="V1971" s="12">
        <f t="shared" si="189"/>
        <v>0.21519838601210492</v>
      </c>
      <c r="W1971" s="12">
        <f t="shared" si="190"/>
        <v>5.4472091459314052E-2</v>
      </c>
      <c r="X1971" s="12">
        <f t="shared" si="186"/>
        <v>0.26967047747141898</v>
      </c>
    </row>
    <row r="1972" spans="1:24">
      <c r="A1972" s="17" t="s">
        <v>148</v>
      </c>
      <c r="B1972" s="17" t="str">
        <f>VLOOKUP(C1972,'Current OBD'!$B$6:$K$2098,3,0)</f>
        <v>32-356</v>
      </c>
      <c r="C1972" s="18">
        <v>685366</v>
      </c>
      <c r="D1972" s="8" t="s">
        <v>736</v>
      </c>
      <c r="E1972" s="20" t="str">
        <f>IF(VLOOKUP(C1972,'Current OBD'!$B$6:$AL$2097,23,0)="Yes","PK"," ")</f>
        <v xml:space="preserve"> </v>
      </c>
      <c r="F1972" s="20" t="str">
        <f>IF(VLOOKUP(C1972,'Current OBD'!$B$6:$AL$2097,24,0)="Yes","K"," ")</f>
        <v>K</v>
      </c>
      <c r="G1972" s="20" t="str">
        <f>IF(VLOOKUP(C1972,'Current OBD'!$B$6:$AL$2097,25,0)="Yes","1"," ")</f>
        <v>1</v>
      </c>
      <c r="H1972" s="20" t="str">
        <f>IF(VLOOKUP(C1972,'Current OBD'!$B$6:$AL$2097,26,0)="Yes","2"," ")</f>
        <v>2</v>
      </c>
      <c r="I1972" s="20" t="str">
        <f>IF(VLOOKUP(C1972,'Current OBD'!$B$6:$AL$2097,27,0)="Yes","3"," ")</f>
        <v>3</v>
      </c>
      <c r="J1972" s="20" t="str">
        <f>IF(VLOOKUP(C1972,'Current OBD'!$B$6:$AL$2097,28,0)="Yes","4"," ")</f>
        <v>4</v>
      </c>
      <c r="K1972" s="20" t="str">
        <f>IF(VLOOKUP(C1972,'Current OBD'!$B$6:$AL$2097,29,0)="Yes","5"," ")</f>
        <v>5</v>
      </c>
      <c r="L1972" s="20" t="str">
        <f>IF(VLOOKUP(C1972,'Current OBD'!$B$6:$AL$2097,30,0)="Yes","6"," ")</f>
        <v xml:space="preserve"> </v>
      </c>
      <c r="M1972" s="20" t="str">
        <f>IF(VLOOKUP(C1972,'Current OBD'!$B$6:$AL$2097,31,0)="Yes","7"," ")</f>
        <v xml:space="preserve"> </v>
      </c>
      <c r="N1972" s="20" t="str">
        <f>IF(VLOOKUP(C1972,'Current OBD'!$B$6:$AL$2097,32,0)="Yes","8"," ")</f>
        <v xml:space="preserve"> </v>
      </c>
      <c r="O1972" s="20" t="str">
        <f>IF(VLOOKUP(C1972,'Current OBD'!$B$6:$AL$2097,33,0)="Yes","9"," ")</f>
        <v xml:space="preserve"> </v>
      </c>
      <c r="P1972" s="20" t="str">
        <f>IF(VLOOKUP(C1972,'Current OBD'!$B$6:$AL$2097,34,0)="Yes","10"," ")</f>
        <v xml:space="preserve"> </v>
      </c>
      <c r="Q1972" s="20" t="str">
        <f>IF(VLOOKUP(C1972,'Current OBD'!$B$6:$AL$2097,35,0)="Yes","11"," ")</f>
        <v xml:space="preserve"> </v>
      </c>
      <c r="R1972" s="20" t="str">
        <f>IF(VLOOKUP(C1972,'Current OBD'!$B$6:$AL$2097,36,0)="Yes","12"," ")</f>
        <v xml:space="preserve"> </v>
      </c>
      <c r="S1972" s="44">
        <v>270</v>
      </c>
      <c r="T1972" s="44">
        <v>0</v>
      </c>
      <c r="U1972" s="44">
        <v>605</v>
      </c>
      <c r="V1972" s="12">
        <f t="shared" si="189"/>
        <v>0.4462809917355372</v>
      </c>
      <c r="W1972" s="12">
        <f t="shared" si="190"/>
        <v>0</v>
      </c>
      <c r="X1972" s="12">
        <f t="shared" si="186"/>
        <v>0.4462809917355372</v>
      </c>
    </row>
    <row r="1973" spans="1:24">
      <c r="A1973" s="17" t="s">
        <v>148</v>
      </c>
      <c r="B1973" s="17" t="str">
        <f>VLOOKUP(C1973,'Current OBD'!$B$6:$K$2098,3,0)</f>
        <v>32-356</v>
      </c>
      <c r="C1973" s="18">
        <v>685810</v>
      </c>
      <c r="D1973" s="8" t="s">
        <v>737</v>
      </c>
      <c r="E1973" s="20" t="str">
        <f>IF(VLOOKUP(C1973,'Current OBD'!$B$6:$AL$2097,23,0)="Yes","PK"," ")</f>
        <v xml:space="preserve"> </v>
      </c>
      <c r="F1973" s="20" t="str">
        <f>IF(VLOOKUP(C1973,'Current OBD'!$B$6:$AL$2097,24,0)="Yes","K"," ")</f>
        <v xml:space="preserve"> </v>
      </c>
      <c r="G1973" s="20" t="str">
        <f>IF(VLOOKUP(C1973,'Current OBD'!$B$6:$AL$2097,25,0)="Yes","1"," ")</f>
        <v xml:space="preserve"> </v>
      </c>
      <c r="H1973" s="20" t="str">
        <f>IF(VLOOKUP(C1973,'Current OBD'!$B$6:$AL$2097,26,0)="Yes","2"," ")</f>
        <v xml:space="preserve"> </v>
      </c>
      <c r="I1973" s="20" t="str">
        <f>IF(VLOOKUP(C1973,'Current OBD'!$B$6:$AL$2097,27,0)="Yes","3"," ")</f>
        <v xml:space="preserve"> </v>
      </c>
      <c r="J1973" s="20" t="str">
        <f>IF(VLOOKUP(C1973,'Current OBD'!$B$6:$AL$2097,28,0)="Yes","4"," ")</f>
        <v xml:space="preserve"> </v>
      </c>
      <c r="K1973" s="20" t="str">
        <f>IF(VLOOKUP(C1973,'Current OBD'!$B$6:$AL$2097,29,0)="Yes","5"," ")</f>
        <v xml:space="preserve"> </v>
      </c>
      <c r="L1973" s="20" t="str">
        <f>IF(VLOOKUP(C1973,'Current OBD'!$B$6:$AL$2097,30,0)="Yes","6"," ")</f>
        <v>6</v>
      </c>
      <c r="M1973" s="20" t="str">
        <f>IF(VLOOKUP(C1973,'Current OBD'!$B$6:$AL$2097,31,0)="Yes","7"," ")</f>
        <v>7</v>
      </c>
      <c r="N1973" s="20" t="str">
        <f>IF(VLOOKUP(C1973,'Current OBD'!$B$6:$AL$2097,32,0)="Yes","8"," ")</f>
        <v>8</v>
      </c>
      <c r="O1973" s="20" t="str">
        <f>IF(VLOOKUP(C1973,'Current OBD'!$B$6:$AL$2097,33,0)="Yes","9"," ")</f>
        <v xml:space="preserve"> </v>
      </c>
      <c r="P1973" s="20" t="str">
        <f>IF(VLOOKUP(C1973,'Current OBD'!$B$6:$AL$2097,34,0)="Yes","10"," ")</f>
        <v xml:space="preserve"> </v>
      </c>
      <c r="Q1973" s="20" t="str">
        <f>IF(VLOOKUP(C1973,'Current OBD'!$B$6:$AL$2097,35,0)="Yes","11"," ")</f>
        <v xml:space="preserve"> </v>
      </c>
      <c r="R1973" s="20" t="str">
        <f>IF(VLOOKUP(C1973,'Current OBD'!$B$6:$AL$2097,36,0)="Yes","12"," ")</f>
        <v xml:space="preserve"> </v>
      </c>
      <c r="S1973" s="44">
        <v>132</v>
      </c>
      <c r="T1973" s="44">
        <v>33</v>
      </c>
      <c r="U1973" s="44">
        <v>570</v>
      </c>
      <c r="V1973" s="12">
        <f t="shared" si="189"/>
        <v>0.23157894736842105</v>
      </c>
      <c r="W1973" s="12">
        <f t="shared" si="190"/>
        <v>5.7894736842105263E-2</v>
      </c>
      <c r="X1973" s="12">
        <f t="shared" si="186"/>
        <v>0.28947368421052633</v>
      </c>
    </row>
    <row r="1974" spans="1:24">
      <c r="A1974" s="17" t="s">
        <v>148</v>
      </c>
      <c r="B1974" s="17" t="str">
        <f>VLOOKUP(C1974,'Current OBD'!$B$6:$K$2098,3,0)</f>
        <v>32-356</v>
      </c>
      <c r="C1974" s="18">
        <v>660813</v>
      </c>
      <c r="D1974" s="8" t="s">
        <v>738</v>
      </c>
      <c r="E1974" s="20" t="str">
        <f>IF(VLOOKUP(C1974,'Current OBD'!$B$6:$AL$2097,23,0)="Yes","PK"," ")</f>
        <v>PK</v>
      </c>
      <c r="F1974" s="20" t="str">
        <f>IF(VLOOKUP(C1974,'Current OBD'!$B$6:$AL$2097,24,0)="Yes","K"," ")</f>
        <v>K</v>
      </c>
      <c r="G1974" s="20" t="str">
        <f>IF(VLOOKUP(C1974,'Current OBD'!$B$6:$AL$2097,25,0)="Yes","1"," ")</f>
        <v>1</v>
      </c>
      <c r="H1974" s="20" t="str">
        <f>IF(VLOOKUP(C1974,'Current OBD'!$B$6:$AL$2097,26,0)="Yes","2"," ")</f>
        <v>2</v>
      </c>
      <c r="I1974" s="20" t="str">
        <f>IF(VLOOKUP(C1974,'Current OBD'!$B$6:$AL$2097,27,0)="Yes","3"," ")</f>
        <v>3</v>
      </c>
      <c r="J1974" s="20" t="str">
        <f>IF(VLOOKUP(C1974,'Current OBD'!$B$6:$AL$2097,28,0)="Yes","4"," ")</f>
        <v>4</v>
      </c>
      <c r="K1974" s="20" t="str">
        <f>IF(VLOOKUP(C1974,'Current OBD'!$B$6:$AL$2097,29,0)="Yes","5"," ")</f>
        <v>5</v>
      </c>
      <c r="L1974" s="20" t="str">
        <f>IF(VLOOKUP(C1974,'Current OBD'!$B$6:$AL$2097,30,0)="Yes","6"," ")</f>
        <v xml:space="preserve"> </v>
      </c>
      <c r="M1974" s="20" t="str">
        <f>IF(VLOOKUP(C1974,'Current OBD'!$B$6:$AL$2097,31,0)="Yes","7"," ")</f>
        <v xml:space="preserve"> </v>
      </c>
      <c r="N1974" s="20" t="str">
        <f>IF(VLOOKUP(C1974,'Current OBD'!$B$6:$AL$2097,32,0)="Yes","8"," ")</f>
        <v xml:space="preserve"> </v>
      </c>
      <c r="O1974" s="20" t="str">
        <f>IF(VLOOKUP(C1974,'Current OBD'!$B$6:$AL$2097,33,0)="Yes","9"," ")</f>
        <v xml:space="preserve"> </v>
      </c>
      <c r="P1974" s="20" t="str">
        <f>IF(VLOOKUP(C1974,'Current OBD'!$B$6:$AL$2097,34,0)="Yes","10"," ")</f>
        <v xml:space="preserve"> </v>
      </c>
      <c r="Q1974" s="20" t="str">
        <f>IF(VLOOKUP(C1974,'Current OBD'!$B$6:$AL$2097,35,0)="Yes","11"," ")</f>
        <v xml:space="preserve"> </v>
      </c>
      <c r="R1974" s="20" t="str">
        <f>IF(VLOOKUP(C1974,'Current OBD'!$B$6:$AL$2097,36,0)="Yes","12"," ")</f>
        <v xml:space="preserve"> </v>
      </c>
      <c r="S1974" s="44">
        <v>141</v>
      </c>
      <c r="T1974" s="44">
        <v>0</v>
      </c>
      <c r="U1974" s="44">
        <v>272</v>
      </c>
      <c r="V1974" s="12">
        <f t="shared" si="189"/>
        <v>0.51838235294117652</v>
      </c>
      <c r="W1974" s="12">
        <f t="shared" si="190"/>
        <v>0</v>
      </c>
      <c r="X1974" s="12">
        <f t="shared" si="186"/>
        <v>0.51838235294117652</v>
      </c>
    </row>
    <row r="1975" spans="1:24">
      <c r="A1975" s="17" t="s">
        <v>148</v>
      </c>
      <c r="B1975" s="17" t="str">
        <f>VLOOKUP(C1975,'Current OBD'!$B$6:$K$2098,3,0)</f>
        <v>32-356</v>
      </c>
      <c r="C1975" s="18">
        <v>686621</v>
      </c>
      <c r="D1975" s="8" t="s">
        <v>739</v>
      </c>
      <c r="E1975" s="20" t="str">
        <f>IF(VLOOKUP(C1975,'Current OBD'!$B$6:$AL$2097,23,0)="Yes","PK"," ")</f>
        <v xml:space="preserve"> </v>
      </c>
      <c r="F1975" s="20" t="str">
        <f>IF(VLOOKUP(C1975,'Current OBD'!$B$6:$AL$2097,24,0)="Yes","K"," ")</f>
        <v xml:space="preserve"> </v>
      </c>
      <c r="G1975" s="20" t="str">
        <f>IF(VLOOKUP(C1975,'Current OBD'!$B$6:$AL$2097,25,0)="Yes","1"," ")</f>
        <v xml:space="preserve"> </v>
      </c>
      <c r="H1975" s="20" t="str">
        <f>IF(VLOOKUP(C1975,'Current OBD'!$B$6:$AL$2097,26,0)="Yes","2"," ")</f>
        <v xml:space="preserve"> </v>
      </c>
      <c r="I1975" s="20" t="str">
        <f>IF(VLOOKUP(C1975,'Current OBD'!$B$6:$AL$2097,27,0)="Yes","3"," ")</f>
        <v xml:space="preserve"> </v>
      </c>
      <c r="J1975" s="20" t="str">
        <f>IF(VLOOKUP(C1975,'Current OBD'!$B$6:$AL$2097,28,0)="Yes","4"," ")</f>
        <v xml:space="preserve"> </v>
      </c>
      <c r="K1975" s="20" t="str">
        <f>IF(VLOOKUP(C1975,'Current OBD'!$B$6:$AL$2097,29,0)="Yes","5"," ")</f>
        <v xml:space="preserve"> </v>
      </c>
      <c r="L1975" s="20" t="str">
        <f>IF(VLOOKUP(C1975,'Current OBD'!$B$6:$AL$2097,30,0)="Yes","6"," ")</f>
        <v xml:space="preserve"> </v>
      </c>
      <c r="M1975" s="20" t="str">
        <f>IF(VLOOKUP(C1975,'Current OBD'!$B$6:$AL$2097,31,0)="Yes","7"," ")</f>
        <v xml:space="preserve"> </v>
      </c>
      <c r="N1975" s="20" t="str">
        <f>IF(VLOOKUP(C1975,'Current OBD'!$B$6:$AL$2097,32,0)="Yes","8"," ")</f>
        <v xml:space="preserve"> </v>
      </c>
      <c r="O1975" s="20" t="str">
        <f>IF(VLOOKUP(C1975,'Current OBD'!$B$6:$AL$2097,33,0)="Yes","9"," ")</f>
        <v>9</v>
      </c>
      <c r="P1975" s="20" t="str">
        <f>IF(VLOOKUP(C1975,'Current OBD'!$B$6:$AL$2097,34,0)="Yes","10"," ")</f>
        <v>10</v>
      </c>
      <c r="Q1975" s="20" t="str">
        <f>IF(VLOOKUP(C1975,'Current OBD'!$B$6:$AL$2097,35,0)="Yes","11"," ")</f>
        <v>11</v>
      </c>
      <c r="R1975" s="20" t="str">
        <f>IF(VLOOKUP(C1975,'Current OBD'!$B$6:$AL$2097,36,0)="Yes","12"," ")</f>
        <v>12</v>
      </c>
      <c r="S1975" s="44">
        <v>24</v>
      </c>
      <c r="T1975" s="44">
        <v>13</v>
      </c>
      <c r="U1975" s="44">
        <v>182</v>
      </c>
      <c r="V1975" s="12">
        <f t="shared" si="189"/>
        <v>0.13186813186813187</v>
      </c>
      <c r="W1975" s="12">
        <f t="shared" si="190"/>
        <v>7.1428571428571425E-2</v>
      </c>
      <c r="X1975" s="12">
        <f t="shared" si="186"/>
        <v>0.2032967032967033</v>
      </c>
    </row>
    <row r="1976" spans="1:24">
      <c r="A1976" s="17" t="s">
        <v>148</v>
      </c>
      <c r="B1976" s="17" t="str">
        <f>VLOOKUP(C1976,'Current OBD'!$B$6:$K$2098,3,0)</f>
        <v>32-356</v>
      </c>
      <c r="C1976" s="18">
        <v>660799</v>
      </c>
      <c r="D1976" s="8" t="s">
        <v>741</v>
      </c>
      <c r="E1976" s="20" t="str">
        <f>IF(VLOOKUP(C1976,'Current OBD'!$B$6:$AL$2097,23,0)="Yes","PK"," ")</f>
        <v xml:space="preserve"> </v>
      </c>
      <c r="F1976" s="20" t="str">
        <f>IF(VLOOKUP(C1976,'Current OBD'!$B$6:$AL$2097,24,0)="Yes","K"," ")</f>
        <v>K</v>
      </c>
      <c r="G1976" s="20" t="str">
        <f>IF(VLOOKUP(C1976,'Current OBD'!$B$6:$AL$2097,25,0)="Yes","1"," ")</f>
        <v>1</v>
      </c>
      <c r="H1976" s="20" t="str">
        <f>IF(VLOOKUP(C1976,'Current OBD'!$B$6:$AL$2097,26,0)="Yes","2"," ")</f>
        <v>2</v>
      </c>
      <c r="I1976" s="20" t="str">
        <f>IF(VLOOKUP(C1976,'Current OBD'!$B$6:$AL$2097,27,0)="Yes","3"," ")</f>
        <v>3</v>
      </c>
      <c r="J1976" s="20" t="str">
        <f>IF(VLOOKUP(C1976,'Current OBD'!$B$6:$AL$2097,28,0)="Yes","4"," ")</f>
        <v>4</v>
      </c>
      <c r="K1976" s="20" t="str">
        <f>IF(VLOOKUP(C1976,'Current OBD'!$B$6:$AL$2097,29,0)="Yes","5"," ")</f>
        <v>5</v>
      </c>
      <c r="L1976" s="20" t="str">
        <f>IF(VLOOKUP(C1976,'Current OBD'!$B$6:$AL$2097,30,0)="Yes","6"," ")</f>
        <v>6</v>
      </c>
      <c r="M1976" s="20" t="str">
        <f>IF(VLOOKUP(C1976,'Current OBD'!$B$6:$AL$2097,31,0)="Yes","7"," ")</f>
        <v>7</v>
      </c>
      <c r="N1976" s="20" t="str">
        <f>IF(VLOOKUP(C1976,'Current OBD'!$B$6:$AL$2097,32,0)="Yes","8"," ")</f>
        <v>8</v>
      </c>
      <c r="O1976" s="20" t="str">
        <f>IF(VLOOKUP(C1976,'Current OBD'!$B$6:$AL$2097,33,0)="Yes","9"," ")</f>
        <v xml:space="preserve"> </v>
      </c>
      <c r="P1976" s="20" t="str">
        <f>IF(VLOOKUP(C1976,'Current OBD'!$B$6:$AL$2097,34,0)="Yes","10"," ")</f>
        <v xml:space="preserve"> </v>
      </c>
      <c r="Q1976" s="20" t="str">
        <f>IF(VLOOKUP(C1976,'Current OBD'!$B$6:$AL$2097,35,0)="Yes","11"," ")</f>
        <v xml:space="preserve"> </v>
      </c>
      <c r="R1976" s="20" t="str">
        <f>IF(VLOOKUP(C1976,'Current OBD'!$B$6:$AL$2097,36,0)="Yes","12"," ")</f>
        <v xml:space="preserve"> </v>
      </c>
      <c r="S1976" s="44">
        <v>85</v>
      </c>
      <c r="T1976" s="44">
        <v>41</v>
      </c>
      <c r="U1976" s="44">
        <v>440</v>
      </c>
      <c r="V1976" s="12">
        <f t="shared" si="189"/>
        <v>0.19318181818181818</v>
      </c>
      <c r="W1976" s="12">
        <f t="shared" si="190"/>
        <v>9.3181818181818185E-2</v>
      </c>
      <c r="X1976" s="12">
        <f t="shared" si="186"/>
        <v>0.28636363636363638</v>
      </c>
    </row>
    <row r="1977" spans="1:24">
      <c r="A1977" s="17" t="s">
        <v>148</v>
      </c>
      <c r="B1977" s="17" t="str">
        <f>VLOOKUP(C1977,'Current OBD'!$B$6:$K$2098,3,0)</f>
        <v>32-356</v>
      </c>
      <c r="C1977" s="18">
        <v>660814</v>
      </c>
      <c r="D1977" s="8" t="s">
        <v>742</v>
      </c>
      <c r="E1977" s="20" t="str">
        <f>IF(VLOOKUP(C1977,'Current OBD'!$B$6:$AL$2097,23,0)="Yes","PK"," ")</f>
        <v xml:space="preserve"> </v>
      </c>
      <c r="F1977" s="20" t="str">
        <f>IF(VLOOKUP(C1977,'Current OBD'!$B$6:$AL$2097,24,0)="Yes","K"," ")</f>
        <v>K</v>
      </c>
      <c r="G1977" s="20" t="str">
        <f>IF(VLOOKUP(C1977,'Current OBD'!$B$6:$AL$2097,25,0)="Yes","1"," ")</f>
        <v>1</v>
      </c>
      <c r="H1977" s="20" t="str">
        <f>IF(VLOOKUP(C1977,'Current OBD'!$B$6:$AL$2097,26,0)="Yes","2"," ")</f>
        <v>2</v>
      </c>
      <c r="I1977" s="20" t="str">
        <f>IF(VLOOKUP(C1977,'Current OBD'!$B$6:$AL$2097,27,0)="Yes","3"," ")</f>
        <v>3</v>
      </c>
      <c r="J1977" s="20" t="str">
        <f>IF(VLOOKUP(C1977,'Current OBD'!$B$6:$AL$2097,28,0)="Yes","4"," ")</f>
        <v>4</v>
      </c>
      <c r="K1977" s="20" t="str">
        <f>IF(VLOOKUP(C1977,'Current OBD'!$B$6:$AL$2097,29,0)="Yes","5"," ")</f>
        <v>5</v>
      </c>
      <c r="L1977" s="20" t="str">
        <f>IF(VLOOKUP(C1977,'Current OBD'!$B$6:$AL$2097,30,0)="Yes","6"," ")</f>
        <v xml:space="preserve"> </v>
      </c>
      <c r="M1977" s="20" t="str">
        <f>IF(VLOOKUP(C1977,'Current OBD'!$B$6:$AL$2097,31,0)="Yes","7"," ")</f>
        <v xml:space="preserve"> </v>
      </c>
      <c r="N1977" s="20" t="str">
        <f>IF(VLOOKUP(C1977,'Current OBD'!$B$6:$AL$2097,32,0)="Yes","8"," ")</f>
        <v xml:space="preserve"> </v>
      </c>
      <c r="O1977" s="20" t="str">
        <f>IF(VLOOKUP(C1977,'Current OBD'!$B$6:$AL$2097,33,0)="Yes","9"," ")</f>
        <v xml:space="preserve"> </v>
      </c>
      <c r="P1977" s="20" t="str">
        <f>IF(VLOOKUP(C1977,'Current OBD'!$B$6:$AL$2097,34,0)="Yes","10"," ")</f>
        <v xml:space="preserve"> </v>
      </c>
      <c r="Q1977" s="20" t="str">
        <f>IF(VLOOKUP(C1977,'Current OBD'!$B$6:$AL$2097,35,0)="Yes","11"," ")</f>
        <v xml:space="preserve"> </v>
      </c>
      <c r="R1977" s="20" t="str">
        <f>IF(VLOOKUP(C1977,'Current OBD'!$B$6:$AL$2097,36,0)="Yes","12"," ")</f>
        <v xml:space="preserve"> </v>
      </c>
      <c r="S1977" s="44">
        <v>102</v>
      </c>
      <c r="T1977" s="44">
        <v>34</v>
      </c>
      <c r="U1977" s="44">
        <v>652</v>
      </c>
      <c r="V1977" s="12">
        <f t="shared" si="189"/>
        <v>0.15644171779141106</v>
      </c>
      <c r="W1977" s="12">
        <f t="shared" si="190"/>
        <v>5.2147239263803678E-2</v>
      </c>
      <c r="X1977" s="12">
        <f t="shared" si="186"/>
        <v>0.20858895705521471</v>
      </c>
    </row>
    <row r="1978" spans="1:24">
      <c r="A1978" s="17" t="s">
        <v>148</v>
      </c>
      <c r="B1978" s="17" t="str">
        <f>VLOOKUP(C1978,'Current OBD'!$B$6:$K$2098,3,0)</f>
        <v>32-356</v>
      </c>
      <c r="C1978" s="18">
        <v>660815</v>
      </c>
      <c r="D1978" s="8" t="s">
        <v>743</v>
      </c>
      <c r="E1978" s="20" t="str">
        <f>IF(VLOOKUP(C1978,'Current OBD'!$B$6:$AL$2097,23,0)="Yes","PK"," ")</f>
        <v xml:space="preserve"> </v>
      </c>
      <c r="F1978" s="20" t="str">
        <f>IF(VLOOKUP(C1978,'Current OBD'!$B$6:$AL$2097,24,0)="Yes","K"," ")</f>
        <v>K</v>
      </c>
      <c r="G1978" s="20" t="str">
        <f>IF(VLOOKUP(C1978,'Current OBD'!$B$6:$AL$2097,25,0)="Yes","1"," ")</f>
        <v>1</v>
      </c>
      <c r="H1978" s="20" t="str">
        <f>IF(VLOOKUP(C1978,'Current OBD'!$B$6:$AL$2097,26,0)="Yes","2"," ")</f>
        <v>2</v>
      </c>
      <c r="I1978" s="20" t="str">
        <f>IF(VLOOKUP(C1978,'Current OBD'!$B$6:$AL$2097,27,0)="Yes","3"," ")</f>
        <v>3</v>
      </c>
      <c r="J1978" s="20" t="str">
        <f>IF(VLOOKUP(C1978,'Current OBD'!$B$6:$AL$2097,28,0)="Yes","4"," ")</f>
        <v>4</v>
      </c>
      <c r="K1978" s="20" t="str">
        <f>IF(VLOOKUP(C1978,'Current OBD'!$B$6:$AL$2097,29,0)="Yes","5"," ")</f>
        <v>5</v>
      </c>
      <c r="L1978" s="20" t="str">
        <f>IF(VLOOKUP(C1978,'Current OBD'!$B$6:$AL$2097,30,0)="Yes","6"," ")</f>
        <v xml:space="preserve"> </v>
      </c>
      <c r="M1978" s="20" t="str">
        <f>IF(VLOOKUP(C1978,'Current OBD'!$B$6:$AL$2097,31,0)="Yes","7"," ")</f>
        <v xml:space="preserve"> </v>
      </c>
      <c r="N1978" s="20" t="str">
        <f>IF(VLOOKUP(C1978,'Current OBD'!$B$6:$AL$2097,32,0)="Yes","8"," ")</f>
        <v xml:space="preserve"> </v>
      </c>
      <c r="O1978" s="20" t="str">
        <f>IF(VLOOKUP(C1978,'Current OBD'!$B$6:$AL$2097,33,0)="Yes","9"," ")</f>
        <v xml:space="preserve"> </v>
      </c>
      <c r="P1978" s="20" t="str">
        <f>IF(VLOOKUP(C1978,'Current OBD'!$B$6:$AL$2097,34,0)="Yes","10"," ")</f>
        <v xml:space="preserve"> </v>
      </c>
      <c r="Q1978" s="20" t="str">
        <f>IF(VLOOKUP(C1978,'Current OBD'!$B$6:$AL$2097,35,0)="Yes","11"," ")</f>
        <v xml:space="preserve"> </v>
      </c>
      <c r="R1978" s="20" t="str">
        <f>IF(VLOOKUP(C1978,'Current OBD'!$B$6:$AL$2097,36,0)="Yes","12"," ")</f>
        <v xml:space="preserve"> </v>
      </c>
      <c r="S1978" s="44">
        <v>184</v>
      </c>
      <c r="T1978" s="44">
        <v>0</v>
      </c>
      <c r="U1978" s="44">
        <v>256</v>
      </c>
      <c r="V1978" s="12">
        <f t="shared" si="189"/>
        <v>0.71875</v>
      </c>
      <c r="W1978" s="12">
        <f t="shared" si="190"/>
        <v>0</v>
      </c>
      <c r="X1978" s="12">
        <f t="shared" si="186"/>
        <v>0.71875</v>
      </c>
    </row>
    <row r="1979" spans="1:24">
      <c r="A1979" s="17" t="s">
        <v>148</v>
      </c>
      <c r="B1979" s="17" t="str">
        <f>VLOOKUP(C1979,'Current OBD'!$B$6:$K$2098,3,0)</f>
        <v>32-356</v>
      </c>
      <c r="C1979" s="18">
        <v>660823</v>
      </c>
      <c r="D1979" s="8" t="s">
        <v>744</v>
      </c>
      <c r="E1979" s="20" t="str">
        <f>IF(VLOOKUP(C1979,'Current OBD'!$B$6:$AL$2097,23,0)="Yes","PK"," ")</f>
        <v xml:space="preserve"> </v>
      </c>
      <c r="F1979" s="20" t="str">
        <f>IF(VLOOKUP(C1979,'Current OBD'!$B$6:$AL$2097,24,0)="Yes","K"," ")</f>
        <v xml:space="preserve"> </v>
      </c>
      <c r="G1979" s="20" t="str">
        <f>IF(VLOOKUP(C1979,'Current OBD'!$B$6:$AL$2097,25,0)="Yes","1"," ")</f>
        <v xml:space="preserve"> </v>
      </c>
      <c r="H1979" s="20" t="str">
        <f>IF(VLOOKUP(C1979,'Current OBD'!$B$6:$AL$2097,26,0)="Yes","2"," ")</f>
        <v xml:space="preserve"> </v>
      </c>
      <c r="I1979" s="20" t="str">
        <f>IF(VLOOKUP(C1979,'Current OBD'!$B$6:$AL$2097,27,0)="Yes","3"," ")</f>
        <v xml:space="preserve"> </v>
      </c>
      <c r="J1979" s="20" t="str">
        <f>IF(VLOOKUP(C1979,'Current OBD'!$B$6:$AL$2097,28,0)="Yes","4"," ")</f>
        <v xml:space="preserve"> </v>
      </c>
      <c r="K1979" s="20" t="str">
        <f>IF(VLOOKUP(C1979,'Current OBD'!$B$6:$AL$2097,29,0)="Yes","5"," ")</f>
        <v xml:space="preserve"> </v>
      </c>
      <c r="L1979" s="20" t="str">
        <f>IF(VLOOKUP(C1979,'Current OBD'!$B$6:$AL$2097,30,0)="Yes","6"," ")</f>
        <v xml:space="preserve"> </v>
      </c>
      <c r="M1979" s="20" t="str">
        <f>IF(VLOOKUP(C1979,'Current OBD'!$B$6:$AL$2097,31,0)="Yes","7"," ")</f>
        <v xml:space="preserve"> </v>
      </c>
      <c r="N1979" s="20" t="str">
        <f>IF(VLOOKUP(C1979,'Current OBD'!$B$6:$AL$2097,32,0)="Yes","8"," ")</f>
        <v xml:space="preserve"> </v>
      </c>
      <c r="O1979" s="20" t="str">
        <f>IF(VLOOKUP(C1979,'Current OBD'!$B$6:$AL$2097,33,0)="Yes","9"," ")</f>
        <v>9</v>
      </c>
      <c r="P1979" s="20" t="str">
        <f>IF(VLOOKUP(C1979,'Current OBD'!$B$6:$AL$2097,34,0)="Yes","10"," ")</f>
        <v>10</v>
      </c>
      <c r="Q1979" s="20" t="str">
        <f>IF(VLOOKUP(C1979,'Current OBD'!$B$6:$AL$2097,35,0)="Yes","11"," ")</f>
        <v>11</v>
      </c>
      <c r="R1979" s="20" t="str">
        <f>IF(VLOOKUP(C1979,'Current OBD'!$B$6:$AL$2097,36,0)="Yes","12"," ")</f>
        <v>12</v>
      </c>
      <c r="S1979" s="44">
        <v>393</v>
      </c>
      <c r="T1979" s="44">
        <v>102</v>
      </c>
      <c r="U1979" s="44">
        <v>1332</v>
      </c>
      <c r="V1979" s="12">
        <f t="shared" si="189"/>
        <v>0.29504504504504503</v>
      </c>
      <c r="W1979" s="12">
        <f t="shared" si="190"/>
        <v>7.6576576576576572E-2</v>
      </c>
      <c r="X1979" s="12">
        <f t="shared" si="186"/>
        <v>0.3716216216216216</v>
      </c>
    </row>
    <row r="1980" spans="1:24">
      <c r="A1980" s="26" t="s">
        <v>148</v>
      </c>
      <c r="B1980" s="26" t="s">
        <v>1698</v>
      </c>
      <c r="C1980" s="10">
        <v>159490</v>
      </c>
      <c r="D1980" s="13" t="s">
        <v>1697</v>
      </c>
      <c r="E1980" s="19"/>
      <c r="F1980" s="19"/>
      <c r="G1980" s="19"/>
      <c r="H1980" s="19"/>
      <c r="I1980" s="19"/>
      <c r="J1980" s="19"/>
      <c r="K1980" s="19"/>
      <c r="L1980" s="19"/>
      <c r="M1980" s="19"/>
      <c r="N1980" s="19"/>
      <c r="O1980" s="19"/>
      <c r="P1980" s="19"/>
      <c r="Q1980" s="19"/>
      <c r="R1980" s="19"/>
      <c r="S1980" s="43">
        <v>121</v>
      </c>
      <c r="T1980" s="43">
        <v>56</v>
      </c>
      <c r="U1980" s="43">
        <v>882</v>
      </c>
      <c r="V1980" s="14"/>
      <c r="W1980" s="14"/>
      <c r="X1980" s="14">
        <f t="shared" si="186"/>
        <v>0.20068027210884354</v>
      </c>
    </row>
    <row r="1981" spans="1:24">
      <c r="A1981" s="17" t="str">
        <f>VLOOKUP(C1981,'Current OBD'!$B$6:$K$2098,4,0)</f>
        <v>Spokane</v>
      </c>
      <c r="B1981" s="17" t="str">
        <f>VLOOKUP(C1981,'Current OBD'!$B$6:$K$2098,3,0)</f>
        <v>32-358</v>
      </c>
      <c r="C1981" s="18">
        <v>661005</v>
      </c>
      <c r="D1981" s="8" t="s">
        <v>1699</v>
      </c>
      <c r="E1981" s="20" t="str">
        <f>IF(VLOOKUP(C1981,'Current OBD'!$B$6:$AL$2097,23,0)="Yes","PK"," ")</f>
        <v>PK</v>
      </c>
      <c r="F1981" s="20" t="str">
        <f>IF(VLOOKUP(C1981,'Current OBD'!$B$6:$AL$2097,24,0)="Yes","K"," ")</f>
        <v>K</v>
      </c>
      <c r="G1981" s="20" t="str">
        <f>IF(VLOOKUP(C1981,'Current OBD'!$B$6:$AL$2097,25,0)="Yes","1"," ")</f>
        <v>1</v>
      </c>
      <c r="H1981" s="20" t="str">
        <f>IF(VLOOKUP(C1981,'Current OBD'!$B$6:$AL$2097,26,0)="Yes","2"," ")</f>
        <v>2</v>
      </c>
      <c r="I1981" s="20" t="str">
        <f>IF(VLOOKUP(C1981,'Current OBD'!$B$6:$AL$2097,27,0)="Yes","3"," ")</f>
        <v>3</v>
      </c>
      <c r="J1981" s="20" t="str">
        <f>IF(VLOOKUP(C1981,'Current OBD'!$B$6:$AL$2097,28,0)="Yes","4"," ")</f>
        <v>4</v>
      </c>
      <c r="K1981" s="20" t="str">
        <f>IF(VLOOKUP(C1981,'Current OBD'!$B$6:$AL$2097,29,0)="Yes","5"," ")</f>
        <v>5</v>
      </c>
      <c r="L1981" s="20" t="str">
        <f>IF(VLOOKUP(C1981,'Current OBD'!$B$6:$AL$2097,30,0)="Yes","6"," ")</f>
        <v xml:space="preserve"> </v>
      </c>
      <c r="M1981" s="20" t="str">
        <f>IF(VLOOKUP(C1981,'Current OBD'!$B$6:$AL$2097,31,0)="Yes","7"," ")</f>
        <v xml:space="preserve"> </v>
      </c>
      <c r="N1981" s="20" t="str">
        <f>IF(VLOOKUP(C1981,'Current OBD'!$B$6:$AL$2097,32,0)="Yes","8"," ")</f>
        <v xml:space="preserve"> </v>
      </c>
      <c r="O1981" s="20" t="str">
        <f>IF(VLOOKUP(C1981,'Current OBD'!$B$6:$AL$2097,33,0)="Yes","9"," ")</f>
        <v xml:space="preserve"> </v>
      </c>
      <c r="P1981" s="20" t="str">
        <f>IF(VLOOKUP(C1981,'Current OBD'!$B$6:$AL$2097,34,0)="Yes","10"," ")</f>
        <v xml:space="preserve"> </v>
      </c>
      <c r="Q1981" s="20" t="str">
        <f>IF(VLOOKUP(C1981,'Current OBD'!$B$6:$AL$2097,35,0)="Yes","11"," ")</f>
        <v xml:space="preserve"> </v>
      </c>
      <c r="R1981" s="20" t="str">
        <f>IF(VLOOKUP(C1981,'Current OBD'!$B$6:$AL$2097,36,0)="Yes","12"," ")</f>
        <v xml:space="preserve"> </v>
      </c>
      <c r="S1981" s="44">
        <v>47</v>
      </c>
      <c r="T1981" s="44">
        <v>27</v>
      </c>
      <c r="U1981" s="44">
        <v>379</v>
      </c>
      <c r="V1981" s="12">
        <f>S1981/U1981</f>
        <v>0.12401055408970976</v>
      </c>
      <c r="W1981" s="12">
        <f>T1981/U1981</f>
        <v>7.1240105540897103E-2</v>
      </c>
      <c r="X1981" s="12">
        <f t="shared" si="186"/>
        <v>0.19525065963060687</v>
      </c>
    </row>
    <row r="1982" spans="1:24">
      <c r="A1982" s="17" t="s">
        <v>148</v>
      </c>
      <c r="B1982" s="17" t="str">
        <f>VLOOKUP(C1982,'Current OBD'!$B$6:$K$2098,3,0)</f>
        <v>32-358</v>
      </c>
      <c r="C1982" s="18">
        <v>661006</v>
      </c>
      <c r="D1982" s="8" t="s">
        <v>1703</v>
      </c>
      <c r="E1982" s="20" t="str">
        <f>IF(VLOOKUP(C1982,'Current OBD'!$B$6:$AL$2097,23,0)="Yes","PK"," ")</f>
        <v xml:space="preserve"> </v>
      </c>
      <c r="F1982" s="20" t="str">
        <f>IF(VLOOKUP(C1982,'Current OBD'!$B$6:$AL$2097,24,0)="Yes","K"," ")</f>
        <v xml:space="preserve"> </v>
      </c>
      <c r="G1982" s="20" t="str">
        <f>IF(VLOOKUP(C1982,'Current OBD'!$B$6:$AL$2097,25,0)="Yes","1"," ")</f>
        <v xml:space="preserve"> </v>
      </c>
      <c r="H1982" s="20" t="str">
        <f>IF(VLOOKUP(C1982,'Current OBD'!$B$6:$AL$2097,26,0)="Yes","2"," ")</f>
        <v xml:space="preserve"> </v>
      </c>
      <c r="I1982" s="20" t="str">
        <f>IF(VLOOKUP(C1982,'Current OBD'!$B$6:$AL$2097,27,0)="Yes","3"," ")</f>
        <v xml:space="preserve"> </v>
      </c>
      <c r="J1982" s="20" t="str">
        <f>IF(VLOOKUP(C1982,'Current OBD'!$B$6:$AL$2097,28,0)="Yes","4"," ")</f>
        <v xml:space="preserve"> </v>
      </c>
      <c r="K1982" s="20" t="str">
        <f>IF(VLOOKUP(C1982,'Current OBD'!$B$6:$AL$2097,29,0)="Yes","5"," ")</f>
        <v xml:space="preserve"> </v>
      </c>
      <c r="L1982" s="20" t="str">
        <f>IF(VLOOKUP(C1982,'Current OBD'!$B$6:$AL$2097,30,0)="Yes","6"," ")</f>
        <v xml:space="preserve"> </v>
      </c>
      <c r="M1982" s="20" t="str">
        <f>IF(VLOOKUP(C1982,'Current OBD'!$B$6:$AL$2097,31,0)="Yes","7"," ")</f>
        <v xml:space="preserve"> </v>
      </c>
      <c r="N1982" s="20" t="str">
        <f>IF(VLOOKUP(C1982,'Current OBD'!$B$6:$AL$2097,32,0)="Yes","8"," ")</f>
        <v xml:space="preserve"> </v>
      </c>
      <c r="O1982" s="20" t="str">
        <f>IF(VLOOKUP(C1982,'Current OBD'!$B$6:$AL$2097,33,0)="Yes","9"," ")</f>
        <v>9</v>
      </c>
      <c r="P1982" s="20" t="str">
        <f>IF(VLOOKUP(C1982,'Current OBD'!$B$6:$AL$2097,34,0)="Yes","10"," ")</f>
        <v>10</v>
      </c>
      <c r="Q1982" s="20" t="str">
        <f>IF(VLOOKUP(C1982,'Current OBD'!$B$6:$AL$2097,35,0)="Yes","11"," ")</f>
        <v>11</v>
      </c>
      <c r="R1982" s="20" t="str">
        <f>IF(VLOOKUP(C1982,'Current OBD'!$B$6:$AL$2097,36,0)="Yes","12"," ")</f>
        <v>12</v>
      </c>
      <c r="S1982" s="44">
        <v>41</v>
      </c>
      <c r="T1982" s="44">
        <v>16</v>
      </c>
      <c r="U1982" s="44">
        <v>305</v>
      </c>
      <c r="V1982" s="12">
        <f>S1982/U1982</f>
        <v>0.13442622950819672</v>
      </c>
      <c r="W1982" s="12">
        <f>T1982/U1982</f>
        <v>5.2459016393442623E-2</v>
      </c>
      <c r="X1982" s="12">
        <f t="shared" si="186"/>
        <v>0.18688524590163935</v>
      </c>
    </row>
    <row r="1983" spans="1:24">
      <c r="A1983" s="17" t="str">
        <f>VLOOKUP(C1983,'Current OBD'!$B$6:$K$2098,4,0)</f>
        <v>Spokane</v>
      </c>
      <c r="B1983" s="17" t="str">
        <f>VLOOKUP(C1983,'Current OBD'!$B$6:$K$2098,3,0)</f>
        <v>32-358</v>
      </c>
      <c r="C1983" s="18">
        <v>662927</v>
      </c>
      <c r="D1983" s="8" t="s">
        <v>1705</v>
      </c>
      <c r="E1983" s="20" t="str">
        <f>IF(VLOOKUP(C1983,'Current OBD'!$B$6:$AL$2097,23,0)="Yes","PK"," ")</f>
        <v xml:space="preserve"> </v>
      </c>
      <c r="F1983" s="20" t="str">
        <f>IF(VLOOKUP(C1983,'Current OBD'!$B$6:$AL$2097,24,0)="Yes","K"," ")</f>
        <v xml:space="preserve"> </v>
      </c>
      <c r="G1983" s="20" t="str">
        <f>IF(VLOOKUP(C1983,'Current OBD'!$B$6:$AL$2097,25,0)="Yes","1"," ")</f>
        <v xml:space="preserve"> </v>
      </c>
      <c r="H1983" s="20" t="str">
        <f>IF(VLOOKUP(C1983,'Current OBD'!$B$6:$AL$2097,26,0)="Yes","2"," ")</f>
        <v xml:space="preserve"> </v>
      </c>
      <c r="I1983" s="20" t="str">
        <f>IF(VLOOKUP(C1983,'Current OBD'!$B$6:$AL$2097,27,0)="Yes","3"," ")</f>
        <v xml:space="preserve"> </v>
      </c>
      <c r="J1983" s="20" t="str">
        <f>IF(VLOOKUP(C1983,'Current OBD'!$B$6:$AL$2097,28,0)="Yes","4"," ")</f>
        <v xml:space="preserve"> </v>
      </c>
      <c r="K1983" s="20" t="str">
        <f>IF(VLOOKUP(C1983,'Current OBD'!$B$6:$AL$2097,29,0)="Yes","5"," ")</f>
        <v xml:space="preserve"> </v>
      </c>
      <c r="L1983" s="20" t="str">
        <f>IF(VLOOKUP(C1983,'Current OBD'!$B$6:$AL$2097,30,0)="Yes","6"," ")</f>
        <v>6</v>
      </c>
      <c r="M1983" s="20" t="str">
        <f>IF(VLOOKUP(C1983,'Current OBD'!$B$6:$AL$2097,31,0)="Yes","7"," ")</f>
        <v>7</v>
      </c>
      <c r="N1983" s="20" t="str">
        <f>IF(VLOOKUP(C1983,'Current OBD'!$B$6:$AL$2097,32,0)="Yes","8"," ")</f>
        <v>8</v>
      </c>
      <c r="O1983" s="20" t="str">
        <f>IF(VLOOKUP(C1983,'Current OBD'!$B$6:$AL$2097,33,0)="Yes","9"," ")</f>
        <v xml:space="preserve"> </v>
      </c>
      <c r="P1983" s="20" t="str">
        <f>IF(VLOOKUP(C1983,'Current OBD'!$B$6:$AL$2097,34,0)="Yes","10"," ")</f>
        <v xml:space="preserve"> </v>
      </c>
      <c r="Q1983" s="20" t="str">
        <f>IF(VLOOKUP(C1983,'Current OBD'!$B$6:$AL$2097,35,0)="Yes","11"," ")</f>
        <v xml:space="preserve"> </v>
      </c>
      <c r="R1983" s="20" t="str">
        <f>IF(VLOOKUP(C1983,'Current OBD'!$B$6:$AL$2097,36,0)="Yes","12"," ")</f>
        <v xml:space="preserve"> </v>
      </c>
      <c r="S1983" s="44">
        <v>33</v>
      </c>
      <c r="T1983" s="44">
        <v>13</v>
      </c>
      <c r="U1983" s="44">
        <v>198</v>
      </c>
      <c r="V1983" s="12">
        <f>S1983/U1983</f>
        <v>0.16666666666666666</v>
      </c>
      <c r="W1983" s="12">
        <f>T1983/U1983</f>
        <v>6.5656565656565663E-2</v>
      </c>
      <c r="X1983" s="12">
        <f t="shared" si="186"/>
        <v>0.23232323232323232</v>
      </c>
    </row>
    <row r="1984" spans="1:24">
      <c r="A1984" s="26" t="s">
        <v>148</v>
      </c>
      <c r="B1984" s="26" t="s">
        <v>783</v>
      </c>
      <c r="C1984" s="10">
        <v>159243</v>
      </c>
      <c r="D1984" s="13" t="s">
        <v>782</v>
      </c>
      <c r="E1984" s="19"/>
      <c r="F1984" s="19"/>
      <c r="G1984" s="19"/>
      <c r="H1984" s="19"/>
      <c r="I1984" s="19"/>
      <c r="J1984" s="19"/>
      <c r="K1984" s="19"/>
      <c r="L1984" s="19"/>
      <c r="M1984" s="19"/>
      <c r="N1984" s="19"/>
      <c r="O1984" s="19"/>
      <c r="P1984" s="19"/>
      <c r="Q1984" s="19"/>
      <c r="R1984" s="19"/>
      <c r="S1984" s="43">
        <v>3240</v>
      </c>
      <c r="T1984" s="43">
        <v>169</v>
      </c>
      <c r="U1984" s="43">
        <v>5647</v>
      </c>
      <c r="V1984" s="14"/>
      <c r="W1984" s="14"/>
      <c r="X1984" s="14">
        <f t="shared" si="186"/>
        <v>0.60368337170178854</v>
      </c>
    </row>
    <row r="1985" spans="1:24">
      <c r="A1985" s="17" t="str">
        <f>VLOOKUP(C1985,'Current OBD'!$B$6:$K$2098,4,0)</f>
        <v>Spokane</v>
      </c>
      <c r="B1985" s="17" t="str">
        <f>VLOOKUP(C1985,'Current OBD'!$B$6:$K$2098,3,0)</f>
        <v>32-360</v>
      </c>
      <c r="C1985" s="18">
        <v>660980</v>
      </c>
      <c r="D1985" s="8" t="s">
        <v>784</v>
      </c>
      <c r="E1985" s="20" t="str">
        <f>IF(VLOOKUP(C1985,'Current OBD'!$B$6:$AL$2097,23,0)="Yes","PK"," ")</f>
        <v>PK</v>
      </c>
      <c r="F1985" s="20" t="str">
        <f>IF(VLOOKUP(C1985,'Current OBD'!$B$6:$AL$2097,24,0)="Yes","K"," ")</f>
        <v>K</v>
      </c>
      <c r="G1985" s="20" t="str">
        <f>IF(VLOOKUP(C1985,'Current OBD'!$B$6:$AL$2097,25,0)="Yes","1"," ")</f>
        <v>1</v>
      </c>
      <c r="H1985" s="20" t="str">
        <f>IF(VLOOKUP(C1985,'Current OBD'!$B$6:$AL$2097,26,0)="Yes","2"," ")</f>
        <v>2</v>
      </c>
      <c r="I1985" s="20" t="str">
        <f>IF(VLOOKUP(C1985,'Current OBD'!$B$6:$AL$2097,27,0)="Yes","3"," ")</f>
        <v>3</v>
      </c>
      <c r="J1985" s="20" t="str">
        <f>IF(VLOOKUP(C1985,'Current OBD'!$B$6:$AL$2097,28,0)="Yes","4"," ")</f>
        <v>4</v>
      </c>
      <c r="K1985" s="20" t="str">
        <f>IF(VLOOKUP(C1985,'Current OBD'!$B$6:$AL$2097,29,0)="Yes","5"," ")</f>
        <v>5</v>
      </c>
      <c r="L1985" s="20" t="str">
        <f>IF(VLOOKUP(C1985,'Current OBD'!$B$6:$AL$2097,30,0)="Yes","6"," ")</f>
        <v xml:space="preserve"> </v>
      </c>
      <c r="M1985" s="20" t="str">
        <f>IF(VLOOKUP(C1985,'Current OBD'!$B$6:$AL$2097,31,0)="Yes","7"," ")</f>
        <v xml:space="preserve"> </v>
      </c>
      <c r="N1985" s="20" t="str">
        <f>IF(VLOOKUP(C1985,'Current OBD'!$B$6:$AL$2097,32,0)="Yes","8"," ")</f>
        <v xml:space="preserve"> </v>
      </c>
      <c r="O1985" s="20" t="str">
        <f>IF(VLOOKUP(C1985,'Current OBD'!$B$6:$AL$2097,33,0)="Yes","9"," ")</f>
        <v xml:space="preserve"> </v>
      </c>
      <c r="P1985" s="20" t="str">
        <f>IF(VLOOKUP(C1985,'Current OBD'!$B$6:$AL$2097,34,0)="Yes","10"," ")</f>
        <v xml:space="preserve"> </v>
      </c>
      <c r="Q1985" s="20" t="str">
        <f>IF(VLOOKUP(C1985,'Current OBD'!$B$6:$AL$2097,35,0)="Yes","11"," ")</f>
        <v xml:space="preserve"> </v>
      </c>
      <c r="R1985" s="20" t="str">
        <f>IF(VLOOKUP(C1985,'Current OBD'!$B$6:$AL$2097,36,0)="Yes","12"," ")</f>
        <v xml:space="preserve"> </v>
      </c>
      <c r="S1985" s="44">
        <v>306</v>
      </c>
      <c r="T1985" s="44">
        <v>0</v>
      </c>
      <c r="U1985" s="44">
        <v>478</v>
      </c>
      <c r="V1985" s="12">
        <f t="shared" ref="V1985:V1994" si="191">S1985/U1985</f>
        <v>0.64016736401673635</v>
      </c>
      <c r="W1985" s="12">
        <f t="shared" ref="W1985:W1994" si="192">T1985/U1985</f>
        <v>0</v>
      </c>
      <c r="X1985" s="12">
        <f t="shared" ref="X1985:X2048" si="193">(S1985+T1985)/U1985</f>
        <v>0.64016736401673635</v>
      </c>
    </row>
    <row r="1986" spans="1:24">
      <c r="A1986" s="17" t="str">
        <f>VLOOKUP(C1986,'Current OBD'!$B$6:$K$2098,4,0)</f>
        <v>Spokane</v>
      </c>
      <c r="B1986" s="17" t="str">
        <f>VLOOKUP(C1986,'Current OBD'!$B$6:$K$2098,3,0)</f>
        <v>32-360</v>
      </c>
      <c r="C1986" s="18">
        <v>664669</v>
      </c>
      <c r="D1986" s="8" t="s">
        <v>788</v>
      </c>
      <c r="E1986" s="20" t="str">
        <f>IF(VLOOKUP(C1986,'Current OBD'!$B$6:$AL$2097,23,0)="Yes","PK"," ")</f>
        <v xml:space="preserve"> </v>
      </c>
      <c r="F1986" s="20" t="str">
        <f>IF(VLOOKUP(C1986,'Current OBD'!$B$6:$AL$2097,24,0)="Yes","K"," ")</f>
        <v xml:space="preserve"> </v>
      </c>
      <c r="G1986" s="20" t="str">
        <f>IF(VLOOKUP(C1986,'Current OBD'!$B$6:$AL$2097,25,0)="Yes","1"," ")</f>
        <v xml:space="preserve"> </v>
      </c>
      <c r="H1986" s="20" t="str">
        <f>IF(VLOOKUP(C1986,'Current OBD'!$B$6:$AL$2097,26,0)="Yes","2"," ")</f>
        <v xml:space="preserve"> </v>
      </c>
      <c r="I1986" s="20" t="str">
        <f>IF(VLOOKUP(C1986,'Current OBD'!$B$6:$AL$2097,27,0)="Yes","3"," ")</f>
        <v xml:space="preserve"> </v>
      </c>
      <c r="J1986" s="20" t="str">
        <f>IF(VLOOKUP(C1986,'Current OBD'!$B$6:$AL$2097,28,0)="Yes","4"," ")</f>
        <v xml:space="preserve"> </v>
      </c>
      <c r="K1986" s="20" t="str">
        <f>IF(VLOOKUP(C1986,'Current OBD'!$B$6:$AL$2097,29,0)="Yes","5"," ")</f>
        <v xml:space="preserve"> </v>
      </c>
      <c r="L1986" s="20" t="str">
        <f>IF(VLOOKUP(C1986,'Current OBD'!$B$6:$AL$2097,30,0)="Yes","6"," ")</f>
        <v xml:space="preserve"> </v>
      </c>
      <c r="M1986" s="20" t="str">
        <f>IF(VLOOKUP(C1986,'Current OBD'!$B$6:$AL$2097,31,0)="Yes","7"," ")</f>
        <v xml:space="preserve"> </v>
      </c>
      <c r="N1986" s="20" t="str">
        <f>IF(VLOOKUP(C1986,'Current OBD'!$B$6:$AL$2097,32,0)="Yes","8"," ")</f>
        <v xml:space="preserve"> </v>
      </c>
      <c r="O1986" s="20" t="str">
        <f>IF(VLOOKUP(C1986,'Current OBD'!$B$6:$AL$2097,33,0)="Yes","9"," ")</f>
        <v>9</v>
      </c>
      <c r="P1986" s="20" t="str">
        <f>IF(VLOOKUP(C1986,'Current OBD'!$B$6:$AL$2097,34,0)="Yes","10"," ")</f>
        <v>10</v>
      </c>
      <c r="Q1986" s="20" t="str">
        <f>IF(VLOOKUP(C1986,'Current OBD'!$B$6:$AL$2097,35,0)="Yes","11"," ")</f>
        <v>11</v>
      </c>
      <c r="R1986" s="20" t="str">
        <f>IF(VLOOKUP(C1986,'Current OBD'!$B$6:$AL$2097,36,0)="Yes","12"," ")</f>
        <v>12</v>
      </c>
      <c r="S1986" s="44">
        <v>594</v>
      </c>
      <c r="T1986" s="44">
        <v>165</v>
      </c>
      <c r="U1986" s="44">
        <v>1656</v>
      </c>
      <c r="V1986" s="12">
        <f t="shared" si="191"/>
        <v>0.35869565217391303</v>
      </c>
      <c r="W1986" s="12">
        <f t="shared" si="192"/>
        <v>9.9637681159420288E-2</v>
      </c>
      <c r="X1986" s="12">
        <f t="shared" si="193"/>
        <v>0.45833333333333331</v>
      </c>
    </row>
    <row r="1987" spans="1:24">
      <c r="A1987" s="17" t="str">
        <f>VLOOKUP(C1987,'Current OBD'!$B$6:$K$2098,4,0)</f>
        <v>Spokane</v>
      </c>
      <c r="B1987" s="17" t="str">
        <f>VLOOKUP(C1987,'Current OBD'!$B$6:$K$2098,3,0)</f>
        <v>32-360</v>
      </c>
      <c r="C1987" s="18">
        <v>664668</v>
      </c>
      <c r="D1987" s="8" t="s">
        <v>790</v>
      </c>
      <c r="E1987" s="20" t="str">
        <f>IF(VLOOKUP(C1987,'Current OBD'!$B$6:$AL$2097,23,0)="Yes","PK"," ")</f>
        <v xml:space="preserve"> </v>
      </c>
      <c r="F1987" s="20" t="str">
        <f>IF(VLOOKUP(C1987,'Current OBD'!$B$6:$AL$2097,24,0)="Yes","K"," ")</f>
        <v xml:space="preserve"> </v>
      </c>
      <c r="G1987" s="20" t="str">
        <f>IF(VLOOKUP(C1987,'Current OBD'!$B$6:$AL$2097,25,0)="Yes","1"," ")</f>
        <v xml:space="preserve"> </v>
      </c>
      <c r="H1987" s="20" t="str">
        <f>IF(VLOOKUP(C1987,'Current OBD'!$B$6:$AL$2097,26,0)="Yes","2"," ")</f>
        <v xml:space="preserve"> </v>
      </c>
      <c r="I1987" s="20" t="str">
        <f>IF(VLOOKUP(C1987,'Current OBD'!$B$6:$AL$2097,27,0)="Yes","3"," ")</f>
        <v xml:space="preserve"> </v>
      </c>
      <c r="J1987" s="20" t="str">
        <f>IF(VLOOKUP(C1987,'Current OBD'!$B$6:$AL$2097,28,0)="Yes","4"," ")</f>
        <v xml:space="preserve"> </v>
      </c>
      <c r="K1987" s="20" t="str">
        <f>IF(VLOOKUP(C1987,'Current OBD'!$B$6:$AL$2097,29,0)="Yes","5"," ")</f>
        <v xml:space="preserve"> </v>
      </c>
      <c r="L1987" s="20" t="str">
        <f>IF(VLOOKUP(C1987,'Current OBD'!$B$6:$AL$2097,30,0)="Yes","6"," ")</f>
        <v>6</v>
      </c>
      <c r="M1987" s="20" t="str">
        <f>IF(VLOOKUP(C1987,'Current OBD'!$B$6:$AL$2097,31,0)="Yes","7"," ")</f>
        <v>7</v>
      </c>
      <c r="N1987" s="20" t="str">
        <f>IF(VLOOKUP(C1987,'Current OBD'!$B$6:$AL$2097,32,0)="Yes","8"," ")</f>
        <v>8</v>
      </c>
      <c r="O1987" s="20" t="str">
        <f>IF(VLOOKUP(C1987,'Current OBD'!$B$6:$AL$2097,33,0)="Yes","9"," ")</f>
        <v xml:space="preserve"> </v>
      </c>
      <c r="P1987" s="20" t="str">
        <f>IF(VLOOKUP(C1987,'Current OBD'!$B$6:$AL$2097,34,0)="Yes","10"," ")</f>
        <v xml:space="preserve"> </v>
      </c>
      <c r="Q1987" s="20" t="str">
        <f>IF(VLOOKUP(C1987,'Current OBD'!$B$6:$AL$2097,35,0)="Yes","11"," ")</f>
        <v xml:space="preserve"> </v>
      </c>
      <c r="R1987" s="20" t="str">
        <f>IF(VLOOKUP(C1987,'Current OBD'!$B$6:$AL$2097,36,0)="Yes","12"," ")</f>
        <v xml:space="preserve"> </v>
      </c>
      <c r="S1987" s="44">
        <v>371</v>
      </c>
      <c r="T1987" s="44">
        <v>0</v>
      </c>
      <c r="U1987" s="44">
        <v>604</v>
      </c>
      <c r="V1987" s="12">
        <f t="shared" si="191"/>
        <v>0.61423841059602646</v>
      </c>
      <c r="W1987" s="12">
        <f t="shared" si="192"/>
        <v>0</v>
      </c>
      <c r="X1987" s="12">
        <f t="shared" si="193"/>
        <v>0.61423841059602646</v>
      </c>
    </row>
    <row r="1988" spans="1:24">
      <c r="A1988" s="17" t="str">
        <f>VLOOKUP(C1988,'Current OBD'!$B$6:$K$2098,4,0)</f>
        <v>Spokane</v>
      </c>
      <c r="B1988" s="17" t="str">
        <f>VLOOKUP(C1988,'Current OBD'!$B$6:$K$2098,3,0)</f>
        <v>32-360</v>
      </c>
      <c r="C1988" s="18">
        <v>660982</v>
      </c>
      <c r="D1988" s="8" t="s">
        <v>792</v>
      </c>
      <c r="E1988" s="20" t="str">
        <f>IF(VLOOKUP(C1988,'Current OBD'!$B$6:$AL$2097,23,0)="Yes","PK"," ")</f>
        <v>PK</v>
      </c>
      <c r="F1988" s="20" t="str">
        <f>IF(VLOOKUP(C1988,'Current OBD'!$B$6:$AL$2097,24,0)="Yes","K"," ")</f>
        <v>K</v>
      </c>
      <c r="G1988" s="20" t="str">
        <f>IF(VLOOKUP(C1988,'Current OBD'!$B$6:$AL$2097,25,0)="Yes","1"," ")</f>
        <v>1</v>
      </c>
      <c r="H1988" s="20" t="str">
        <f>IF(VLOOKUP(C1988,'Current OBD'!$B$6:$AL$2097,26,0)="Yes","2"," ")</f>
        <v>2</v>
      </c>
      <c r="I1988" s="20" t="str">
        <f>IF(VLOOKUP(C1988,'Current OBD'!$B$6:$AL$2097,27,0)="Yes","3"," ")</f>
        <v>3</v>
      </c>
      <c r="J1988" s="20" t="str">
        <f>IF(VLOOKUP(C1988,'Current OBD'!$B$6:$AL$2097,28,0)="Yes","4"," ")</f>
        <v>4</v>
      </c>
      <c r="K1988" s="20" t="str">
        <f>IF(VLOOKUP(C1988,'Current OBD'!$B$6:$AL$2097,29,0)="Yes","5"," ")</f>
        <v>5</v>
      </c>
      <c r="L1988" s="20" t="str">
        <f>IF(VLOOKUP(C1988,'Current OBD'!$B$6:$AL$2097,30,0)="Yes","6"," ")</f>
        <v xml:space="preserve"> </v>
      </c>
      <c r="M1988" s="20" t="str">
        <f>IF(VLOOKUP(C1988,'Current OBD'!$B$6:$AL$2097,31,0)="Yes","7"," ")</f>
        <v xml:space="preserve"> </v>
      </c>
      <c r="N1988" s="20" t="str">
        <f>IF(VLOOKUP(C1988,'Current OBD'!$B$6:$AL$2097,32,0)="Yes","8"," ")</f>
        <v xml:space="preserve"> </v>
      </c>
      <c r="O1988" s="20" t="str">
        <f>IF(VLOOKUP(C1988,'Current OBD'!$B$6:$AL$2097,33,0)="Yes","9"," ")</f>
        <v xml:space="preserve"> </v>
      </c>
      <c r="P1988" s="20" t="str">
        <f>IF(VLOOKUP(C1988,'Current OBD'!$B$6:$AL$2097,34,0)="Yes","10"," ")</f>
        <v xml:space="preserve"> </v>
      </c>
      <c r="Q1988" s="20" t="str">
        <f>IF(VLOOKUP(C1988,'Current OBD'!$B$6:$AL$2097,35,0)="Yes","11"," ")</f>
        <v xml:space="preserve"> </v>
      </c>
      <c r="R1988" s="20" t="str">
        <f>IF(VLOOKUP(C1988,'Current OBD'!$B$6:$AL$2097,36,0)="Yes","12"," ")</f>
        <v xml:space="preserve"> </v>
      </c>
      <c r="S1988" s="44">
        <v>221</v>
      </c>
      <c r="T1988" s="44">
        <v>0</v>
      </c>
      <c r="U1988" s="44">
        <v>338</v>
      </c>
      <c r="V1988" s="12">
        <f t="shared" si="191"/>
        <v>0.65384615384615385</v>
      </c>
      <c r="W1988" s="12">
        <f t="shared" si="192"/>
        <v>0</v>
      </c>
      <c r="X1988" s="12">
        <f t="shared" si="193"/>
        <v>0.65384615384615385</v>
      </c>
    </row>
    <row r="1989" spans="1:24">
      <c r="A1989" s="17" t="str">
        <f>VLOOKUP(C1989,'Current OBD'!$B$6:$K$2098,4,0)</f>
        <v>Spokane</v>
      </c>
      <c r="B1989" s="17" t="str">
        <f>VLOOKUP(C1989,'Current OBD'!$B$6:$K$2098,3,0)</f>
        <v>32-360</v>
      </c>
      <c r="C1989" s="18">
        <v>665848</v>
      </c>
      <c r="D1989" s="8" t="s">
        <v>794</v>
      </c>
      <c r="E1989" s="20" t="str">
        <f>IF(VLOOKUP(C1989,'Current OBD'!$B$6:$AL$2097,23,0)="Yes","PK"," ")</f>
        <v>PK</v>
      </c>
      <c r="F1989" s="20" t="str">
        <f>IF(VLOOKUP(C1989,'Current OBD'!$B$6:$AL$2097,24,0)="Yes","K"," ")</f>
        <v>K</v>
      </c>
      <c r="G1989" s="20" t="str">
        <f>IF(VLOOKUP(C1989,'Current OBD'!$B$6:$AL$2097,25,0)="Yes","1"," ")</f>
        <v>1</v>
      </c>
      <c r="H1989" s="20" t="str">
        <f>IF(VLOOKUP(C1989,'Current OBD'!$B$6:$AL$2097,26,0)="Yes","2"," ")</f>
        <v>2</v>
      </c>
      <c r="I1989" s="20" t="str">
        <f>IF(VLOOKUP(C1989,'Current OBD'!$B$6:$AL$2097,27,0)="Yes","3"," ")</f>
        <v>3</v>
      </c>
      <c r="J1989" s="20" t="str">
        <f>IF(VLOOKUP(C1989,'Current OBD'!$B$6:$AL$2097,28,0)="Yes","4"," ")</f>
        <v>4</v>
      </c>
      <c r="K1989" s="20" t="str">
        <f>IF(VLOOKUP(C1989,'Current OBD'!$B$6:$AL$2097,29,0)="Yes","5"," ")</f>
        <v>5</v>
      </c>
      <c r="L1989" s="20" t="str">
        <f>IF(VLOOKUP(C1989,'Current OBD'!$B$6:$AL$2097,30,0)="Yes","6"," ")</f>
        <v xml:space="preserve"> </v>
      </c>
      <c r="M1989" s="20" t="str">
        <f>IF(VLOOKUP(C1989,'Current OBD'!$B$6:$AL$2097,31,0)="Yes","7"," ")</f>
        <v xml:space="preserve"> </v>
      </c>
      <c r="N1989" s="20" t="str">
        <f>IF(VLOOKUP(C1989,'Current OBD'!$B$6:$AL$2097,32,0)="Yes","8"," ")</f>
        <v xml:space="preserve"> </v>
      </c>
      <c r="O1989" s="20" t="str">
        <f>IF(VLOOKUP(C1989,'Current OBD'!$B$6:$AL$2097,33,0)="Yes","9"," ")</f>
        <v xml:space="preserve"> </v>
      </c>
      <c r="P1989" s="20" t="str">
        <f>IF(VLOOKUP(C1989,'Current OBD'!$B$6:$AL$2097,34,0)="Yes","10"," ")</f>
        <v xml:space="preserve"> </v>
      </c>
      <c r="Q1989" s="20" t="str">
        <f>IF(VLOOKUP(C1989,'Current OBD'!$B$6:$AL$2097,35,0)="Yes","11"," ")</f>
        <v xml:space="preserve"> </v>
      </c>
      <c r="R1989" s="20" t="str">
        <f>IF(VLOOKUP(C1989,'Current OBD'!$B$6:$AL$2097,36,0)="Yes","12"," ")</f>
        <v xml:space="preserve"> </v>
      </c>
      <c r="S1989" s="44">
        <v>330</v>
      </c>
      <c r="T1989" s="44">
        <v>0</v>
      </c>
      <c r="U1989" s="44">
        <v>577</v>
      </c>
      <c r="V1989" s="12">
        <f t="shared" si="191"/>
        <v>0.5719237435008665</v>
      </c>
      <c r="W1989" s="12">
        <f t="shared" si="192"/>
        <v>0</v>
      </c>
      <c r="X1989" s="12">
        <f t="shared" si="193"/>
        <v>0.5719237435008665</v>
      </c>
    </row>
    <row r="1990" spans="1:24">
      <c r="A1990" s="17" t="str">
        <f>VLOOKUP(C1990,'Current OBD'!$B$6:$K$2098,4,0)</f>
        <v>Spokane</v>
      </c>
      <c r="B1990" s="17" t="str">
        <f>VLOOKUP(C1990,'Current OBD'!$B$6:$K$2098,3,0)</f>
        <v>32-360</v>
      </c>
      <c r="C1990" s="18">
        <v>660983</v>
      </c>
      <c r="D1990" s="8" t="s">
        <v>795</v>
      </c>
      <c r="E1990" s="20" t="str">
        <f>IF(VLOOKUP(C1990,'Current OBD'!$B$6:$AL$2097,23,0)="Yes","PK"," ")</f>
        <v>PK</v>
      </c>
      <c r="F1990" s="20" t="str">
        <f>IF(VLOOKUP(C1990,'Current OBD'!$B$6:$AL$2097,24,0)="Yes","K"," ")</f>
        <v>K</v>
      </c>
      <c r="G1990" s="20" t="str">
        <f>IF(VLOOKUP(C1990,'Current OBD'!$B$6:$AL$2097,25,0)="Yes","1"," ")</f>
        <v>1</v>
      </c>
      <c r="H1990" s="20" t="str">
        <f>IF(VLOOKUP(C1990,'Current OBD'!$B$6:$AL$2097,26,0)="Yes","2"," ")</f>
        <v>2</v>
      </c>
      <c r="I1990" s="20" t="str">
        <f>IF(VLOOKUP(C1990,'Current OBD'!$B$6:$AL$2097,27,0)="Yes","3"," ")</f>
        <v>3</v>
      </c>
      <c r="J1990" s="20" t="str">
        <f>IF(VLOOKUP(C1990,'Current OBD'!$B$6:$AL$2097,28,0)="Yes","4"," ")</f>
        <v>4</v>
      </c>
      <c r="K1990" s="20" t="str">
        <f>IF(VLOOKUP(C1990,'Current OBD'!$B$6:$AL$2097,29,0)="Yes","5"," ")</f>
        <v>5</v>
      </c>
      <c r="L1990" s="20" t="str">
        <f>IF(VLOOKUP(C1990,'Current OBD'!$B$6:$AL$2097,30,0)="Yes","6"," ")</f>
        <v xml:space="preserve"> </v>
      </c>
      <c r="M1990" s="20" t="str">
        <f>IF(VLOOKUP(C1990,'Current OBD'!$B$6:$AL$2097,31,0)="Yes","7"," ")</f>
        <v xml:space="preserve"> </v>
      </c>
      <c r="N1990" s="20" t="str">
        <f>IF(VLOOKUP(C1990,'Current OBD'!$B$6:$AL$2097,32,0)="Yes","8"," ")</f>
        <v xml:space="preserve"> </v>
      </c>
      <c r="O1990" s="20" t="str">
        <f>IF(VLOOKUP(C1990,'Current OBD'!$B$6:$AL$2097,33,0)="Yes","9"," ")</f>
        <v xml:space="preserve"> </v>
      </c>
      <c r="P1990" s="20" t="str">
        <f>IF(VLOOKUP(C1990,'Current OBD'!$B$6:$AL$2097,34,0)="Yes","10"," ")</f>
        <v xml:space="preserve"> </v>
      </c>
      <c r="Q1990" s="20" t="str">
        <f>IF(VLOOKUP(C1990,'Current OBD'!$B$6:$AL$2097,35,0)="Yes","11"," ")</f>
        <v xml:space="preserve"> </v>
      </c>
      <c r="R1990" s="20" t="str">
        <f>IF(VLOOKUP(C1990,'Current OBD'!$B$6:$AL$2097,36,0)="Yes","12"," ")</f>
        <v xml:space="preserve"> </v>
      </c>
      <c r="S1990" s="44">
        <v>648</v>
      </c>
      <c r="T1990" s="44">
        <v>0</v>
      </c>
      <c r="U1990" s="44">
        <v>655</v>
      </c>
      <c r="V1990" s="12">
        <f t="shared" si="191"/>
        <v>0.9893129770992366</v>
      </c>
      <c r="W1990" s="12">
        <f t="shared" si="192"/>
        <v>0</v>
      </c>
      <c r="X1990" s="12">
        <f t="shared" si="193"/>
        <v>0.9893129770992366</v>
      </c>
    </row>
    <row r="1991" spans="1:24">
      <c r="A1991" s="17" t="str">
        <f>VLOOKUP(C1991,'Current OBD'!$B$6:$K$2098,4,0)</f>
        <v>Spokane</v>
      </c>
      <c r="B1991" s="17" t="str">
        <f>VLOOKUP(C1991,'Current OBD'!$B$6:$K$2098,3,0)</f>
        <v>32-360</v>
      </c>
      <c r="C1991" s="18">
        <v>664145</v>
      </c>
      <c r="D1991" s="8" t="s">
        <v>796</v>
      </c>
      <c r="E1991" s="20" t="str">
        <f>IF(VLOOKUP(C1991,'Current OBD'!$B$6:$AL$2097,23,0)="Yes","PK"," ")</f>
        <v xml:space="preserve"> </v>
      </c>
      <c r="F1991" s="20" t="str">
        <f>IF(VLOOKUP(C1991,'Current OBD'!$B$6:$AL$2097,24,0)="Yes","K"," ")</f>
        <v>K</v>
      </c>
      <c r="G1991" s="20" t="str">
        <f>IF(VLOOKUP(C1991,'Current OBD'!$B$6:$AL$2097,25,0)="Yes","1"," ")</f>
        <v>1</v>
      </c>
      <c r="H1991" s="20" t="str">
        <f>IF(VLOOKUP(C1991,'Current OBD'!$B$6:$AL$2097,26,0)="Yes","2"," ")</f>
        <v>2</v>
      </c>
      <c r="I1991" s="20" t="str">
        <f>IF(VLOOKUP(C1991,'Current OBD'!$B$6:$AL$2097,27,0)="Yes","3"," ")</f>
        <v>3</v>
      </c>
      <c r="J1991" s="20" t="str">
        <f>IF(VLOOKUP(C1991,'Current OBD'!$B$6:$AL$2097,28,0)="Yes","4"," ")</f>
        <v>4</v>
      </c>
      <c r="K1991" s="20" t="str">
        <f>IF(VLOOKUP(C1991,'Current OBD'!$B$6:$AL$2097,29,0)="Yes","5"," ")</f>
        <v>5</v>
      </c>
      <c r="L1991" s="20" t="str">
        <f>IF(VLOOKUP(C1991,'Current OBD'!$B$6:$AL$2097,30,0)="Yes","6"," ")</f>
        <v>6</v>
      </c>
      <c r="M1991" s="20" t="str">
        <f>IF(VLOOKUP(C1991,'Current OBD'!$B$6:$AL$2097,31,0)="Yes","7"," ")</f>
        <v>7</v>
      </c>
      <c r="N1991" s="20" t="str">
        <f>IF(VLOOKUP(C1991,'Current OBD'!$B$6:$AL$2097,32,0)="Yes","8"," ")</f>
        <v>8</v>
      </c>
      <c r="O1991" s="20" t="str">
        <f>IF(VLOOKUP(C1991,'Current OBD'!$B$6:$AL$2097,33,0)="Yes","9"," ")</f>
        <v>9</v>
      </c>
      <c r="P1991" s="20" t="str">
        <f>IF(VLOOKUP(C1991,'Current OBD'!$B$6:$AL$2097,34,0)="Yes","10"," ")</f>
        <v>10</v>
      </c>
      <c r="Q1991" s="20" t="str">
        <f>IF(VLOOKUP(C1991,'Current OBD'!$B$6:$AL$2097,35,0)="Yes","11"," ")</f>
        <v>11</v>
      </c>
      <c r="R1991" s="20" t="str">
        <f>IF(VLOOKUP(C1991,'Current OBD'!$B$6:$AL$2097,36,0)="Yes","12"," ")</f>
        <v>12</v>
      </c>
      <c r="S1991" s="44">
        <v>78</v>
      </c>
      <c r="T1991" s="44">
        <v>0</v>
      </c>
      <c r="U1991" s="44">
        <v>89</v>
      </c>
      <c r="V1991" s="12">
        <f t="shared" si="191"/>
        <v>0.8764044943820225</v>
      </c>
      <c r="W1991" s="12">
        <f t="shared" si="192"/>
        <v>0</v>
      </c>
      <c r="X1991" s="12">
        <f t="shared" si="193"/>
        <v>0.8764044943820225</v>
      </c>
    </row>
    <row r="1992" spans="1:24">
      <c r="A1992" s="17" t="str">
        <f>VLOOKUP(C1992,'Current OBD'!$B$6:$K$2098,4,0)</f>
        <v>Spokane</v>
      </c>
      <c r="B1992" s="17" t="str">
        <f>VLOOKUP(C1992,'Current OBD'!$B$6:$K$2098,3,0)</f>
        <v>32-360</v>
      </c>
      <c r="C1992" s="18">
        <v>665648</v>
      </c>
      <c r="D1992" s="8" t="s">
        <v>799</v>
      </c>
      <c r="E1992" s="20" t="str">
        <f>IF(VLOOKUP(C1992,'Current OBD'!$B$6:$AL$2097,23,0)="Yes","PK"," ")</f>
        <v xml:space="preserve"> </v>
      </c>
      <c r="F1992" s="20" t="str">
        <f>IF(VLOOKUP(C1992,'Current OBD'!$B$6:$AL$2097,24,0)="Yes","K"," ")</f>
        <v xml:space="preserve"> </v>
      </c>
      <c r="G1992" s="20" t="str">
        <f>IF(VLOOKUP(C1992,'Current OBD'!$B$6:$AL$2097,25,0)="Yes","1"," ")</f>
        <v xml:space="preserve"> </v>
      </c>
      <c r="H1992" s="20" t="str">
        <f>IF(VLOOKUP(C1992,'Current OBD'!$B$6:$AL$2097,26,0)="Yes","2"," ")</f>
        <v xml:space="preserve"> </v>
      </c>
      <c r="I1992" s="20" t="str">
        <f>IF(VLOOKUP(C1992,'Current OBD'!$B$6:$AL$2097,27,0)="Yes","3"," ")</f>
        <v xml:space="preserve"> </v>
      </c>
      <c r="J1992" s="20" t="str">
        <f>IF(VLOOKUP(C1992,'Current OBD'!$B$6:$AL$2097,28,0)="Yes","4"," ")</f>
        <v xml:space="preserve"> </v>
      </c>
      <c r="K1992" s="20" t="str">
        <f>IF(VLOOKUP(C1992,'Current OBD'!$B$6:$AL$2097,29,0)="Yes","5"," ")</f>
        <v xml:space="preserve"> </v>
      </c>
      <c r="L1992" s="20" t="str">
        <f>IF(VLOOKUP(C1992,'Current OBD'!$B$6:$AL$2097,30,0)="Yes","6"," ")</f>
        <v>6</v>
      </c>
      <c r="M1992" s="20" t="str">
        <f>IF(VLOOKUP(C1992,'Current OBD'!$B$6:$AL$2097,31,0)="Yes","7"," ")</f>
        <v>7</v>
      </c>
      <c r="N1992" s="20" t="str">
        <f>IF(VLOOKUP(C1992,'Current OBD'!$B$6:$AL$2097,32,0)="Yes","8"," ")</f>
        <v>8</v>
      </c>
      <c r="O1992" s="20" t="str">
        <f>IF(VLOOKUP(C1992,'Current OBD'!$B$6:$AL$2097,33,0)="Yes","9"," ")</f>
        <v xml:space="preserve"> </v>
      </c>
      <c r="P1992" s="20" t="str">
        <f>IF(VLOOKUP(C1992,'Current OBD'!$B$6:$AL$2097,34,0)="Yes","10"," ")</f>
        <v xml:space="preserve"> </v>
      </c>
      <c r="Q1992" s="20" t="str">
        <f>IF(VLOOKUP(C1992,'Current OBD'!$B$6:$AL$2097,35,0)="Yes","11"," ")</f>
        <v xml:space="preserve"> </v>
      </c>
      <c r="R1992" s="20" t="str">
        <f>IF(VLOOKUP(C1992,'Current OBD'!$B$6:$AL$2097,36,0)="Yes","12"," ")</f>
        <v xml:space="preserve"> </v>
      </c>
      <c r="S1992" s="44">
        <v>411</v>
      </c>
      <c r="T1992" s="44">
        <v>0</v>
      </c>
      <c r="U1992" s="44">
        <v>615</v>
      </c>
      <c r="V1992" s="12">
        <f t="shared" si="191"/>
        <v>0.66829268292682931</v>
      </c>
      <c r="W1992" s="12">
        <f t="shared" si="192"/>
        <v>0</v>
      </c>
      <c r="X1992" s="12">
        <f t="shared" si="193"/>
        <v>0.66829268292682931</v>
      </c>
    </row>
    <row r="1993" spans="1:24">
      <c r="A1993" s="17" t="s">
        <v>148</v>
      </c>
      <c r="B1993" s="17" t="str">
        <f>VLOOKUP(C1993,'Current OBD'!$B$6:$K$2098,3,0)</f>
        <v>32-360</v>
      </c>
      <c r="C1993" s="18">
        <v>687638</v>
      </c>
      <c r="D1993" s="8" t="s">
        <v>800</v>
      </c>
      <c r="E1993" s="20" t="str">
        <f>IF(VLOOKUP(C1993,'Current OBD'!$B$6:$AL$2097,23,0)="Yes","PK"," ")</f>
        <v xml:space="preserve"> </v>
      </c>
      <c r="F1993" s="20" t="str">
        <f>IF(VLOOKUP(C1993,'Current OBD'!$B$6:$AL$2097,24,0)="Yes","K"," ")</f>
        <v xml:space="preserve"> </v>
      </c>
      <c r="G1993" s="20" t="str">
        <f>IF(VLOOKUP(C1993,'Current OBD'!$B$6:$AL$2097,25,0)="Yes","1"," ")</f>
        <v xml:space="preserve"> </v>
      </c>
      <c r="H1993" s="20" t="str">
        <f>IF(VLOOKUP(C1993,'Current OBD'!$B$6:$AL$2097,26,0)="Yes","2"," ")</f>
        <v xml:space="preserve"> </v>
      </c>
      <c r="I1993" s="20" t="str">
        <f>IF(VLOOKUP(C1993,'Current OBD'!$B$6:$AL$2097,27,0)="Yes","3"," ")</f>
        <v xml:space="preserve"> </v>
      </c>
      <c r="J1993" s="20" t="str">
        <f>IF(VLOOKUP(C1993,'Current OBD'!$B$6:$AL$2097,28,0)="Yes","4"," ")</f>
        <v xml:space="preserve"> </v>
      </c>
      <c r="K1993" s="20" t="str">
        <f>IF(VLOOKUP(C1993,'Current OBD'!$B$6:$AL$2097,29,0)="Yes","5"," ")</f>
        <v xml:space="preserve"> </v>
      </c>
      <c r="L1993" s="20" t="str">
        <f>IF(VLOOKUP(C1993,'Current OBD'!$B$6:$AL$2097,30,0)="Yes","6"," ")</f>
        <v>6</v>
      </c>
      <c r="M1993" s="20" t="str">
        <f>IF(VLOOKUP(C1993,'Current OBD'!$B$6:$AL$2097,31,0)="Yes","7"," ")</f>
        <v>7</v>
      </c>
      <c r="N1993" s="20" t="str">
        <f>IF(VLOOKUP(C1993,'Current OBD'!$B$6:$AL$2097,32,0)="Yes","8"," ")</f>
        <v>8</v>
      </c>
      <c r="O1993" s="20" t="str">
        <f>IF(VLOOKUP(C1993,'Current OBD'!$B$6:$AL$2097,33,0)="Yes","9"," ")</f>
        <v>9</v>
      </c>
      <c r="P1993" s="20" t="str">
        <f>IF(VLOOKUP(C1993,'Current OBD'!$B$6:$AL$2097,34,0)="Yes","10"," ")</f>
        <v>10</v>
      </c>
      <c r="Q1993" s="20" t="str">
        <f>IF(VLOOKUP(C1993,'Current OBD'!$B$6:$AL$2097,35,0)="Yes","11"," ")</f>
        <v>11</v>
      </c>
      <c r="R1993" s="20" t="str">
        <f>IF(VLOOKUP(C1993,'Current OBD'!$B$6:$AL$2097,36,0)="Yes","12"," ")</f>
        <v>12</v>
      </c>
      <c r="S1993" s="44">
        <v>32</v>
      </c>
      <c r="T1993" s="44">
        <v>4</v>
      </c>
      <c r="U1993" s="44">
        <v>55</v>
      </c>
      <c r="V1993" s="12">
        <f t="shared" si="191"/>
        <v>0.58181818181818179</v>
      </c>
      <c r="W1993" s="12">
        <f t="shared" si="192"/>
        <v>7.2727272727272724E-2</v>
      </c>
      <c r="X1993" s="12">
        <f t="shared" si="193"/>
        <v>0.65454545454545454</v>
      </c>
    </row>
    <row r="1994" spans="1:24">
      <c r="A1994" s="17" t="str">
        <f>VLOOKUP(C1994,'Current OBD'!$B$6:$K$2098,4,0)</f>
        <v>Spokane</v>
      </c>
      <c r="B1994" s="17" t="str">
        <f>VLOOKUP(C1994,'Current OBD'!$B$6:$K$2098,3,0)</f>
        <v>32-360</v>
      </c>
      <c r="C1994" s="18">
        <v>660984</v>
      </c>
      <c r="D1994" s="8" t="s">
        <v>802</v>
      </c>
      <c r="E1994" s="20" t="str">
        <f>IF(VLOOKUP(C1994,'Current OBD'!$B$6:$AL$2097,23,0)="Yes","PK"," ")</f>
        <v>PK</v>
      </c>
      <c r="F1994" s="20" t="str">
        <f>IF(VLOOKUP(C1994,'Current OBD'!$B$6:$AL$2097,24,0)="Yes","K"," ")</f>
        <v>K</v>
      </c>
      <c r="G1994" s="20" t="str">
        <f>IF(VLOOKUP(C1994,'Current OBD'!$B$6:$AL$2097,25,0)="Yes","1"," ")</f>
        <v>1</v>
      </c>
      <c r="H1994" s="20" t="str">
        <f>IF(VLOOKUP(C1994,'Current OBD'!$B$6:$AL$2097,26,0)="Yes","2"," ")</f>
        <v>2</v>
      </c>
      <c r="I1994" s="20" t="str">
        <f>IF(VLOOKUP(C1994,'Current OBD'!$B$6:$AL$2097,27,0)="Yes","3"," ")</f>
        <v>3</v>
      </c>
      <c r="J1994" s="20" t="str">
        <f>IF(VLOOKUP(C1994,'Current OBD'!$B$6:$AL$2097,28,0)="Yes","4"," ")</f>
        <v>4</v>
      </c>
      <c r="K1994" s="20" t="str">
        <f>IF(VLOOKUP(C1994,'Current OBD'!$B$6:$AL$2097,29,0)="Yes","5"," ")</f>
        <v>5</v>
      </c>
      <c r="L1994" s="20" t="str">
        <f>IF(VLOOKUP(C1994,'Current OBD'!$B$6:$AL$2097,30,0)="Yes","6"," ")</f>
        <v xml:space="preserve"> </v>
      </c>
      <c r="M1994" s="20" t="str">
        <f>IF(VLOOKUP(C1994,'Current OBD'!$B$6:$AL$2097,31,0)="Yes","7"," ")</f>
        <v xml:space="preserve"> </v>
      </c>
      <c r="N1994" s="20" t="str">
        <f>IF(VLOOKUP(C1994,'Current OBD'!$B$6:$AL$2097,32,0)="Yes","8"," ")</f>
        <v xml:space="preserve"> </v>
      </c>
      <c r="O1994" s="20" t="str">
        <f>IF(VLOOKUP(C1994,'Current OBD'!$B$6:$AL$2097,33,0)="Yes","9"," ")</f>
        <v xml:space="preserve"> </v>
      </c>
      <c r="P1994" s="20" t="str">
        <f>IF(VLOOKUP(C1994,'Current OBD'!$B$6:$AL$2097,34,0)="Yes","10"," ")</f>
        <v xml:space="preserve"> </v>
      </c>
      <c r="Q1994" s="20" t="str">
        <f>IF(VLOOKUP(C1994,'Current OBD'!$B$6:$AL$2097,35,0)="Yes","11"," ")</f>
        <v xml:space="preserve"> </v>
      </c>
      <c r="R1994" s="20" t="str">
        <f>IF(VLOOKUP(C1994,'Current OBD'!$B$6:$AL$2097,36,0)="Yes","12"," ")</f>
        <v xml:space="preserve"> </v>
      </c>
      <c r="S1994" s="44">
        <v>249</v>
      </c>
      <c r="T1994" s="44">
        <v>0</v>
      </c>
      <c r="U1994" s="44">
        <v>580</v>
      </c>
      <c r="V1994" s="12">
        <f t="shared" si="191"/>
        <v>0.42931034482758623</v>
      </c>
      <c r="W1994" s="12">
        <f t="shared" si="192"/>
        <v>0</v>
      </c>
      <c r="X1994" s="12">
        <f t="shared" si="193"/>
        <v>0.42931034482758623</v>
      </c>
    </row>
    <row r="1995" spans="1:24">
      <c r="A1995" s="26" t="s">
        <v>148</v>
      </c>
      <c r="B1995" s="26" t="s">
        <v>1148</v>
      </c>
      <c r="C1995" s="10">
        <v>159332</v>
      </c>
      <c r="D1995" s="13" t="s">
        <v>1147</v>
      </c>
      <c r="E1995" s="19"/>
      <c r="F1995" s="19"/>
      <c r="G1995" s="19"/>
      <c r="H1995" s="19"/>
      <c r="I1995" s="19"/>
      <c r="J1995" s="19"/>
      <c r="K1995" s="19"/>
      <c r="L1995" s="19"/>
      <c r="M1995" s="19"/>
      <c r="N1995" s="19"/>
      <c r="O1995" s="19"/>
      <c r="P1995" s="19"/>
      <c r="Q1995" s="19"/>
      <c r="R1995" s="19"/>
      <c r="S1995" s="43">
        <v>2669</v>
      </c>
      <c r="T1995" s="43">
        <v>0</v>
      </c>
      <c r="U1995" s="43">
        <v>3571</v>
      </c>
      <c r="V1995" s="14"/>
      <c r="W1995" s="14"/>
      <c r="X1995" s="14">
        <f t="shared" si="193"/>
        <v>0.74740968916269956</v>
      </c>
    </row>
    <row r="1996" spans="1:24">
      <c r="A1996" s="17" t="str">
        <f>VLOOKUP(C1996,'Current OBD'!$B$6:$K$2098,4,0)</f>
        <v>Spokane</v>
      </c>
      <c r="B1996" s="17" t="str">
        <f>VLOOKUP(C1996,'Current OBD'!$B$6:$K$2098,3,0)</f>
        <v>32-361</v>
      </c>
      <c r="C1996" s="18">
        <v>660998</v>
      </c>
      <c r="D1996" s="8" t="s">
        <v>1149</v>
      </c>
      <c r="E1996" s="20" t="str">
        <f>IF(VLOOKUP(C1996,'Current OBD'!$B$6:$AL$2097,23,0)="Yes","PK"," ")</f>
        <v>PK</v>
      </c>
      <c r="F1996" s="20" t="str">
        <f>IF(VLOOKUP(C1996,'Current OBD'!$B$6:$AL$2097,24,0)="Yes","K"," ")</f>
        <v>K</v>
      </c>
      <c r="G1996" s="20" t="str">
        <f>IF(VLOOKUP(C1996,'Current OBD'!$B$6:$AL$2097,25,0)="Yes","1"," ")</f>
        <v>1</v>
      </c>
      <c r="H1996" s="20" t="str">
        <f>IF(VLOOKUP(C1996,'Current OBD'!$B$6:$AL$2097,26,0)="Yes","2"," ")</f>
        <v>2</v>
      </c>
      <c r="I1996" s="20" t="str">
        <f>IF(VLOOKUP(C1996,'Current OBD'!$B$6:$AL$2097,27,0)="Yes","3"," ")</f>
        <v>3</v>
      </c>
      <c r="J1996" s="20" t="str">
        <f>IF(VLOOKUP(C1996,'Current OBD'!$B$6:$AL$2097,28,0)="Yes","4"," ")</f>
        <v>4</v>
      </c>
      <c r="K1996" s="20" t="str">
        <f>IF(VLOOKUP(C1996,'Current OBD'!$B$6:$AL$2097,29,0)="Yes","5"," ")</f>
        <v>5</v>
      </c>
      <c r="L1996" s="20" t="str">
        <f>IF(VLOOKUP(C1996,'Current OBD'!$B$6:$AL$2097,30,0)="Yes","6"," ")</f>
        <v>6</v>
      </c>
      <c r="M1996" s="20" t="str">
        <f>IF(VLOOKUP(C1996,'Current OBD'!$B$6:$AL$2097,31,0)="Yes","7"," ")</f>
        <v xml:space="preserve"> </v>
      </c>
      <c r="N1996" s="20" t="str">
        <f>IF(VLOOKUP(C1996,'Current OBD'!$B$6:$AL$2097,32,0)="Yes","8"," ")</f>
        <v xml:space="preserve"> </v>
      </c>
      <c r="O1996" s="20" t="str">
        <f>IF(VLOOKUP(C1996,'Current OBD'!$B$6:$AL$2097,33,0)="Yes","9"," ")</f>
        <v xml:space="preserve"> </v>
      </c>
      <c r="P1996" s="20" t="str">
        <f>IF(VLOOKUP(C1996,'Current OBD'!$B$6:$AL$2097,34,0)="Yes","10"," ")</f>
        <v xml:space="preserve"> </v>
      </c>
      <c r="Q1996" s="20" t="str">
        <f>IF(VLOOKUP(C1996,'Current OBD'!$B$6:$AL$2097,35,0)="Yes","11"," ")</f>
        <v xml:space="preserve"> </v>
      </c>
      <c r="R1996" s="20" t="str">
        <f>IF(VLOOKUP(C1996,'Current OBD'!$B$6:$AL$2097,36,0)="Yes","12"," ")</f>
        <v xml:space="preserve"> </v>
      </c>
      <c r="S1996" s="44">
        <v>332</v>
      </c>
      <c r="T1996" s="44">
        <v>0</v>
      </c>
      <c r="U1996" s="44">
        <v>394</v>
      </c>
      <c r="V1996" s="12">
        <f t="shared" ref="V1996:V2003" si="194">S1996/U1996</f>
        <v>0.84263959390862941</v>
      </c>
      <c r="W1996" s="12">
        <f t="shared" ref="W1996:W2003" si="195">T1996/U1996</f>
        <v>0</v>
      </c>
      <c r="X1996" s="12">
        <f t="shared" si="193"/>
        <v>0.84263959390862941</v>
      </c>
    </row>
    <row r="1997" spans="1:24">
      <c r="A1997" s="17" t="str">
        <f>VLOOKUP(C1997,'Current OBD'!$B$6:$K$2098,4,0)</f>
        <v>Spokane</v>
      </c>
      <c r="B1997" s="17" t="str">
        <f>VLOOKUP(C1997,'Current OBD'!$B$6:$K$2098,3,0)</f>
        <v>32-361</v>
      </c>
      <c r="C1997" s="18">
        <v>663363</v>
      </c>
      <c r="D1997" s="8" t="s">
        <v>1153</v>
      </c>
      <c r="E1997" s="20" t="str">
        <f>IF(VLOOKUP(C1997,'Current OBD'!$B$6:$AL$2097,23,0)="Yes","PK"," ")</f>
        <v xml:space="preserve"> </v>
      </c>
      <c r="F1997" s="20" t="str">
        <f>IF(VLOOKUP(C1997,'Current OBD'!$B$6:$AL$2097,24,0)="Yes","K"," ")</f>
        <v xml:space="preserve"> </v>
      </c>
      <c r="G1997" s="20" t="str">
        <f>IF(VLOOKUP(C1997,'Current OBD'!$B$6:$AL$2097,25,0)="Yes","1"," ")</f>
        <v xml:space="preserve"> </v>
      </c>
      <c r="H1997" s="20" t="str">
        <f>IF(VLOOKUP(C1997,'Current OBD'!$B$6:$AL$2097,26,0)="Yes","2"," ")</f>
        <v xml:space="preserve"> </v>
      </c>
      <c r="I1997" s="20" t="str">
        <f>IF(VLOOKUP(C1997,'Current OBD'!$B$6:$AL$2097,27,0)="Yes","3"," ")</f>
        <v xml:space="preserve"> </v>
      </c>
      <c r="J1997" s="20" t="str">
        <f>IF(VLOOKUP(C1997,'Current OBD'!$B$6:$AL$2097,28,0)="Yes","4"," ")</f>
        <v xml:space="preserve"> </v>
      </c>
      <c r="K1997" s="20" t="str">
        <f>IF(VLOOKUP(C1997,'Current OBD'!$B$6:$AL$2097,29,0)="Yes","5"," ")</f>
        <v xml:space="preserve"> </v>
      </c>
      <c r="L1997" s="20" t="str">
        <f>IF(VLOOKUP(C1997,'Current OBD'!$B$6:$AL$2097,30,0)="Yes","6"," ")</f>
        <v xml:space="preserve"> </v>
      </c>
      <c r="M1997" s="20" t="str">
        <f>IF(VLOOKUP(C1997,'Current OBD'!$B$6:$AL$2097,31,0)="Yes","7"," ")</f>
        <v xml:space="preserve"> </v>
      </c>
      <c r="N1997" s="20" t="str">
        <f>IF(VLOOKUP(C1997,'Current OBD'!$B$6:$AL$2097,32,0)="Yes","8"," ")</f>
        <v xml:space="preserve"> </v>
      </c>
      <c r="O1997" s="20" t="str">
        <f>IF(VLOOKUP(C1997,'Current OBD'!$B$6:$AL$2097,33,0)="Yes","9"," ")</f>
        <v>9</v>
      </c>
      <c r="P1997" s="20" t="str">
        <f>IF(VLOOKUP(C1997,'Current OBD'!$B$6:$AL$2097,34,0)="Yes","10"," ")</f>
        <v>10</v>
      </c>
      <c r="Q1997" s="20" t="str">
        <f>IF(VLOOKUP(C1997,'Current OBD'!$B$6:$AL$2097,35,0)="Yes","11"," ")</f>
        <v>11</v>
      </c>
      <c r="R1997" s="20" t="str">
        <f>IF(VLOOKUP(C1997,'Current OBD'!$B$6:$AL$2097,36,0)="Yes","12"," ")</f>
        <v>12</v>
      </c>
      <c r="S1997" s="44">
        <v>562</v>
      </c>
      <c r="T1997" s="44">
        <v>0</v>
      </c>
      <c r="U1997" s="44">
        <v>938</v>
      </c>
      <c r="V1997" s="12">
        <f t="shared" si="194"/>
        <v>0.59914712153518124</v>
      </c>
      <c r="W1997" s="12">
        <f t="shared" si="195"/>
        <v>0</v>
      </c>
      <c r="X1997" s="12">
        <f t="shared" si="193"/>
        <v>0.59914712153518124</v>
      </c>
    </row>
    <row r="1998" spans="1:24">
      <c r="A1998" s="17" t="str">
        <f>VLOOKUP(C1998,'Current OBD'!$B$6:$K$2098,4,0)</f>
        <v>Spokane</v>
      </c>
      <c r="B1998" s="17" t="str">
        <f>VLOOKUP(C1998,'Current OBD'!$B$6:$K$2098,3,0)</f>
        <v>32-361</v>
      </c>
      <c r="C1998" s="18">
        <v>665826</v>
      </c>
      <c r="D1998" s="8" t="s">
        <v>1156</v>
      </c>
      <c r="E1998" s="20" t="str">
        <f>IF(VLOOKUP(C1998,'Current OBD'!$B$6:$AL$2097,23,0)="Yes","PK"," ")</f>
        <v xml:space="preserve"> </v>
      </c>
      <c r="F1998" s="20" t="str">
        <f>IF(VLOOKUP(C1998,'Current OBD'!$B$6:$AL$2097,24,0)="Yes","K"," ")</f>
        <v xml:space="preserve"> </v>
      </c>
      <c r="G1998" s="20" t="str">
        <f>IF(VLOOKUP(C1998,'Current OBD'!$B$6:$AL$2097,25,0)="Yes","1"," ")</f>
        <v xml:space="preserve"> </v>
      </c>
      <c r="H1998" s="20" t="str">
        <f>IF(VLOOKUP(C1998,'Current OBD'!$B$6:$AL$2097,26,0)="Yes","2"," ")</f>
        <v xml:space="preserve"> </v>
      </c>
      <c r="I1998" s="20" t="str">
        <f>IF(VLOOKUP(C1998,'Current OBD'!$B$6:$AL$2097,27,0)="Yes","3"," ")</f>
        <v xml:space="preserve"> </v>
      </c>
      <c r="J1998" s="20" t="str">
        <f>IF(VLOOKUP(C1998,'Current OBD'!$B$6:$AL$2097,28,0)="Yes","4"," ")</f>
        <v xml:space="preserve"> </v>
      </c>
      <c r="K1998" s="20" t="str">
        <f>IF(VLOOKUP(C1998,'Current OBD'!$B$6:$AL$2097,29,0)="Yes","5"," ")</f>
        <v xml:space="preserve"> </v>
      </c>
      <c r="L1998" s="20" t="str">
        <f>IF(VLOOKUP(C1998,'Current OBD'!$B$6:$AL$2097,30,0)="Yes","6"," ")</f>
        <v xml:space="preserve"> </v>
      </c>
      <c r="M1998" s="20" t="str">
        <f>IF(VLOOKUP(C1998,'Current OBD'!$B$6:$AL$2097,31,0)="Yes","7"," ")</f>
        <v>7</v>
      </c>
      <c r="N1998" s="20" t="str">
        <f>IF(VLOOKUP(C1998,'Current OBD'!$B$6:$AL$2097,32,0)="Yes","8"," ")</f>
        <v>8</v>
      </c>
      <c r="O1998" s="20" t="str">
        <f>IF(VLOOKUP(C1998,'Current OBD'!$B$6:$AL$2097,33,0)="Yes","9"," ")</f>
        <v xml:space="preserve"> </v>
      </c>
      <c r="P1998" s="20" t="str">
        <f>IF(VLOOKUP(C1998,'Current OBD'!$B$6:$AL$2097,34,0)="Yes","10"," ")</f>
        <v xml:space="preserve"> </v>
      </c>
      <c r="Q1998" s="20" t="str">
        <f>IF(VLOOKUP(C1998,'Current OBD'!$B$6:$AL$2097,35,0)="Yes","11"," ")</f>
        <v xml:space="preserve"> </v>
      </c>
      <c r="R1998" s="20" t="str">
        <f>IF(VLOOKUP(C1998,'Current OBD'!$B$6:$AL$2097,36,0)="Yes","12"," ")</f>
        <v xml:space="preserve"> </v>
      </c>
      <c r="S1998" s="44">
        <v>334</v>
      </c>
      <c r="T1998" s="44">
        <v>0</v>
      </c>
      <c r="U1998" s="44">
        <v>389</v>
      </c>
      <c r="V1998" s="12">
        <f t="shared" si="194"/>
        <v>0.8586118251928021</v>
      </c>
      <c r="W1998" s="12">
        <f t="shared" si="195"/>
        <v>0</v>
      </c>
      <c r="X1998" s="12">
        <f t="shared" si="193"/>
        <v>0.8586118251928021</v>
      </c>
    </row>
    <row r="1999" spans="1:24">
      <c r="A1999" s="17" t="str">
        <f>VLOOKUP(C1999,'Current OBD'!$B$6:$K$2098,4,0)</f>
        <v>Spokane</v>
      </c>
      <c r="B1999" s="17" t="str">
        <f>VLOOKUP(C1999,'Current OBD'!$B$6:$K$2098,3,0)</f>
        <v>32-361</v>
      </c>
      <c r="C1999" s="18">
        <v>686447</v>
      </c>
      <c r="D1999" s="8" t="s">
        <v>1158</v>
      </c>
      <c r="E1999" s="20" t="str">
        <f>IF(VLOOKUP(C1999,'Current OBD'!$B$6:$AL$2097,23,0)="Yes","PK"," ")</f>
        <v xml:space="preserve"> </v>
      </c>
      <c r="F1999" s="20" t="str">
        <f>IF(VLOOKUP(C1999,'Current OBD'!$B$6:$AL$2097,24,0)="Yes","K"," ")</f>
        <v>K</v>
      </c>
      <c r="G1999" s="20" t="str">
        <f>IF(VLOOKUP(C1999,'Current OBD'!$B$6:$AL$2097,25,0)="Yes","1"," ")</f>
        <v>1</v>
      </c>
      <c r="H1999" s="20" t="str">
        <f>IF(VLOOKUP(C1999,'Current OBD'!$B$6:$AL$2097,26,0)="Yes","2"," ")</f>
        <v>2</v>
      </c>
      <c r="I1999" s="20" t="str">
        <f>IF(VLOOKUP(C1999,'Current OBD'!$B$6:$AL$2097,27,0)="Yes","3"," ")</f>
        <v>3</v>
      </c>
      <c r="J1999" s="20" t="str">
        <f>IF(VLOOKUP(C1999,'Current OBD'!$B$6:$AL$2097,28,0)="Yes","4"," ")</f>
        <v>4</v>
      </c>
      <c r="K1999" s="20" t="str">
        <f>IF(VLOOKUP(C1999,'Current OBD'!$B$6:$AL$2097,29,0)="Yes","5"," ")</f>
        <v>5</v>
      </c>
      <c r="L1999" s="20" t="str">
        <f>IF(VLOOKUP(C1999,'Current OBD'!$B$6:$AL$2097,30,0)="Yes","6"," ")</f>
        <v>6</v>
      </c>
      <c r="M1999" s="20" t="str">
        <f>IF(VLOOKUP(C1999,'Current OBD'!$B$6:$AL$2097,31,0)="Yes","7"," ")</f>
        <v>7</v>
      </c>
      <c r="N1999" s="20" t="str">
        <f>IF(VLOOKUP(C1999,'Current OBD'!$B$6:$AL$2097,32,0)="Yes","8"," ")</f>
        <v>8</v>
      </c>
      <c r="O1999" s="20" t="str">
        <f>IF(VLOOKUP(C1999,'Current OBD'!$B$6:$AL$2097,33,0)="Yes","9"," ")</f>
        <v>9</v>
      </c>
      <c r="P1999" s="20" t="str">
        <f>IF(VLOOKUP(C1999,'Current OBD'!$B$6:$AL$2097,34,0)="Yes","10"," ")</f>
        <v>10</v>
      </c>
      <c r="Q1999" s="20" t="str">
        <f>IF(VLOOKUP(C1999,'Current OBD'!$B$6:$AL$2097,35,0)="Yes","11"," ")</f>
        <v>11</v>
      </c>
      <c r="R1999" s="20" t="str">
        <f>IF(VLOOKUP(C1999,'Current OBD'!$B$6:$AL$2097,36,0)="Yes","12"," ")</f>
        <v>12</v>
      </c>
      <c r="S1999" s="44">
        <v>124</v>
      </c>
      <c r="T1999" s="44">
        <v>0</v>
      </c>
      <c r="U1999" s="44">
        <v>188</v>
      </c>
      <c r="V1999" s="12">
        <f t="shared" si="194"/>
        <v>0.65957446808510634</v>
      </c>
      <c r="W1999" s="12">
        <f t="shared" si="195"/>
        <v>0</v>
      </c>
      <c r="X1999" s="12">
        <f t="shared" si="193"/>
        <v>0.65957446808510634</v>
      </c>
    </row>
    <row r="2000" spans="1:24">
      <c r="A2000" s="17" t="str">
        <f>VLOOKUP(C2000,'Current OBD'!$B$6:$K$2098,4,0)</f>
        <v>Spokane</v>
      </c>
      <c r="B2000" s="17" t="str">
        <f>VLOOKUP(C2000,'Current OBD'!$B$6:$K$2098,3,0)</f>
        <v>32-361</v>
      </c>
      <c r="C2000" s="18">
        <v>664033</v>
      </c>
      <c r="D2000" s="8" t="s">
        <v>1160</v>
      </c>
      <c r="E2000" s="20" t="str">
        <f>IF(VLOOKUP(C2000,'Current OBD'!$B$6:$AL$2097,23,0)="Yes","PK"," ")</f>
        <v>PK</v>
      </c>
      <c r="F2000" s="20" t="str">
        <f>IF(VLOOKUP(C2000,'Current OBD'!$B$6:$AL$2097,24,0)="Yes","K"," ")</f>
        <v>K</v>
      </c>
      <c r="G2000" s="20" t="str">
        <f>IF(VLOOKUP(C2000,'Current OBD'!$B$6:$AL$2097,25,0)="Yes","1"," ")</f>
        <v>1</v>
      </c>
      <c r="H2000" s="20" t="str">
        <f>IF(VLOOKUP(C2000,'Current OBD'!$B$6:$AL$2097,26,0)="Yes","2"," ")</f>
        <v>2</v>
      </c>
      <c r="I2000" s="20" t="str">
        <f>IF(VLOOKUP(C2000,'Current OBD'!$B$6:$AL$2097,27,0)="Yes","3"," ")</f>
        <v>3</v>
      </c>
      <c r="J2000" s="20" t="str">
        <f>IF(VLOOKUP(C2000,'Current OBD'!$B$6:$AL$2097,28,0)="Yes","4"," ")</f>
        <v>4</v>
      </c>
      <c r="K2000" s="20" t="str">
        <f>IF(VLOOKUP(C2000,'Current OBD'!$B$6:$AL$2097,29,0)="Yes","5"," ")</f>
        <v>5</v>
      </c>
      <c r="L2000" s="20" t="str">
        <f>IF(VLOOKUP(C2000,'Current OBD'!$B$6:$AL$2097,30,0)="Yes","6"," ")</f>
        <v>6</v>
      </c>
      <c r="M2000" s="20" t="str">
        <f>IF(VLOOKUP(C2000,'Current OBD'!$B$6:$AL$2097,31,0)="Yes","7"," ")</f>
        <v xml:space="preserve"> </v>
      </c>
      <c r="N2000" s="20" t="str">
        <f>IF(VLOOKUP(C2000,'Current OBD'!$B$6:$AL$2097,32,0)="Yes","8"," ")</f>
        <v xml:space="preserve"> </v>
      </c>
      <c r="O2000" s="20" t="str">
        <f>IF(VLOOKUP(C2000,'Current OBD'!$B$6:$AL$2097,33,0)="Yes","9"," ")</f>
        <v xml:space="preserve"> </v>
      </c>
      <c r="P2000" s="20" t="str">
        <f>IF(VLOOKUP(C2000,'Current OBD'!$B$6:$AL$2097,34,0)="Yes","10"," ")</f>
        <v xml:space="preserve"> </v>
      </c>
      <c r="Q2000" s="20" t="str">
        <f>IF(VLOOKUP(C2000,'Current OBD'!$B$6:$AL$2097,35,0)="Yes","11"," ")</f>
        <v xml:space="preserve"> </v>
      </c>
      <c r="R2000" s="20" t="str">
        <f>IF(VLOOKUP(C2000,'Current OBD'!$B$6:$AL$2097,36,0)="Yes","12"," ")</f>
        <v xml:space="preserve"> </v>
      </c>
      <c r="S2000" s="44">
        <v>329</v>
      </c>
      <c r="T2000" s="44">
        <v>0</v>
      </c>
      <c r="U2000" s="44">
        <v>365</v>
      </c>
      <c r="V2000" s="12">
        <f t="shared" si="194"/>
        <v>0.90136986301369859</v>
      </c>
      <c r="W2000" s="12">
        <f t="shared" si="195"/>
        <v>0</v>
      </c>
      <c r="X2000" s="12">
        <f t="shared" si="193"/>
        <v>0.90136986301369859</v>
      </c>
    </row>
    <row r="2001" spans="1:24">
      <c r="A2001" s="17" t="str">
        <f>VLOOKUP(C2001,'Current OBD'!$B$6:$K$2098,4,0)</f>
        <v>Spokane</v>
      </c>
      <c r="B2001" s="17" t="str">
        <f>VLOOKUP(C2001,'Current OBD'!$B$6:$K$2098,3,0)</f>
        <v>32-361</v>
      </c>
      <c r="C2001" s="18">
        <v>660999</v>
      </c>
      <c r="D2001" s="8" t="s">
        <v>1164</v>
      </c>
      <c r="E2001" s="20" t="str">
        <f>IF(VLOOKUP(C2001,'Current OBD'!$B$6:$AL$2097,23,0)="Yes","PK"," ")</f>
        <v xml:space="preserve"> </v>
      </c>
      <c r="F2001" s="20" t="str">
        <f>IF(VLOOKUP(C2001,'Current OBD'!$B$6:$AL$2097,24,0)="Yes","K"," ")</f>
        <v>K</v>
      </c>
      <c r="G2001" s="20" t="str">
        <f>IF(VLOOKUP(C2001,'Current OBD'!$B$6:$AL$2097,25,0)="Yes","1"," ")</f>
        <v>1</v>
      </c>
      <c r="H2001" s="20" t="str">
        <f>IF(VLOOKUP(C2001,'Current OBD'!$B$6:$AL$2097,26,0)="Yes","2"," ")</f>
        <v>2</v>
      </c>
      <c r="I2001" s="20" t="str">
        <f>IF(VLOOKUP(C2001,'Current OBD'!$B$6:$AL$2097,27,0)="Yes","3"," ")</f>
        <v>3</v>
      </c>
      <c r="J2001" s="20" t="str">
        <f>IF(VLOOKUP(C2001,'Current OBD'!$B$6:$AL$2097,28,0)="Yes","4"," ")</f>
        <v>4</v>
      </c>
      <c r="K2001" s="20" t="str">
        <f>IF(VLOOKUP(C2001,'Current OBD'!$B$6:$AL$2097,29,0)="Yes","5"," ")</f>
        <v>5</v>
      </c>
      <c r="L2001" s="20" t="str">
        <f>IF(VLOOKUP(C2001,'Current OBD'!$B$6:$AL$2097,30,0)="Yes","6"," ")</f>
        <v>6</v>
      </c>
      <c r="M2001" s="20" t="str">
        <f>IF(VLOOKUP(C2001,'Current OBD'!$B$6:$AL$2097,31,0)="Yes","7"," ")</f>
        <v>7</v>
      </c>
      <c r="N2001" s="20" t="str">
        <f>IF(VLOOKUP(C2001,'Current OBD'!$B$6:$AL$2097,32,0)="Yes","8"," ")</f>
        <v>8</v>
      </c>
      <c r="O2001" s="20" t="str">
        <f>IF(VLOOKUP(C2001,'Current OBD'!$B$6:$AL$2097,33,0)="Yes","9"," ")</f>
        <v xml:space="preserve"> </v>
      </c>
      <c r="P2001" s="20" t="str">
        <f>IF(VLOOKUP(C2001,'Current OBD'!$B$6:$AL$2097,34,0)="Yes","10"," ")</f>
        <v xml:space="preserve"> </v>
      </c>
      <c r="Q2001" s="20" t="str">
        <f>IF(VLOOKUP(C2001,'Current OBD'!$B$6:$AL$2097,35,0)="Yes","11"," ")</f>
        <v xml:space="preserve"> </v>
      </c>
      <c r="R2001" s="20" t="str">
        <f>IF(VLOOKUP(C2001,'Current OBD'!$B$6:$AL$2097,36,0)="Yes","12"," ")</f>
        <v xml:space="preserve"> </v>
      </c>
      <c r="S2001" s="44">
        <v>136</v>
      </c>
      <c r="T2001" s="44">
        <v>0</v>
      </c>
      <c r="U2001" s="44">
        <v>384</v>
      </c>
      <c r="V2001" s="12">
        <f t="shared" si="194"/>
        <v>0.35416666666666669</v>
      </c>
      <c r="W2001" s="12">
        <f t="shared" si="195"/>
        <v>0</v>
      </c>
      <c r="X2001" s="12">
        <f t="shared" si="193"/>
        <v>0.35416666666666669</v>
      </c>
    </row>
    <row r="2002" spans="1:24">
      <c r="A2002" s="17" t="str">
        <f>VLOOKUP(C2002,'Current OBD'!$B$6:$K$2098,4,0)</f>
        <v>Spokane</v>
      </c>
      <c r="B2002" s="17" t="str">
        <f>VLOOKUP(C2002,'Current OBD'!$B$6:$K$2098,3,0)</f>
        <v>32-361</v>
      </c>
      <c r="C2002" s="18">
        <v>663360</v>
      </c>
      <c r="D2002" s="8" t="s">
        <v>1166</v>
      </c>
      <c r="E2002" s="20" t="str">
        <f>IF(VLOOKUP(C2002,'Current OBD'!$B$6:$AL$2097,23,0)="Yes","PK"," ")</f>
        <v>PK</v>
      </c>
      <c r="F2002" s="20" t="str">
        <f>IF(VLOOKUP(C2002,'Current OBD'!$B$6:$AL$2097,24,0)="Yes","K"," ")</f>
        <v>K</v>
      </c>
      <c r="G2002" s="20" t="str">
        <f>IF(VLOOKUP(C2002,'Current OBD'!$B$6:$AL$2097,25,0)="Yes","1"," ")</f>
        <v>1</v>
      </c>
      <c r="H2002" s="20" t="str">
        <f>IF(VLOOKUP(C2002,'Current OBD'!$B$6:$AL$2097,26,0)="Yes","2"," ")</f>
        <v>2</v>
      </c>
      <c r="I2002" s="20" t="str">
        <f>IF(VLOOKUP(C2002,'Current OBD'!$B$6:$AL$2097,27,0)="Yes","3"," ")</f>
        <v>3</v>
      </c>
      <c r="J2002" s="20" t="str">
        <f>IF(VLOOKUP(C2002,'Current OBD'!$B$6:$AL$2097,28,0)="Yes","4"," ")</f>
        <v>4</v>
      </c>
      <c r="K2002" s="20" t="str">
        <f>IF(VLOOKUP(C2002,'Current OBD'!$B$6:$AL$2097,29,0)="Yes","5"," ")</f>
        <v>5</v>
      </c>
      <c r="L2002" s="20" t="str">
        <f>IF(VLOOKUP(C2002,'Current OBD'!$B$6:$AL$2097,30,0)="Yes","6"," ")</f>
        <v>6</v>
      </c>
      <c r="M2002" s="20" t="str">
        <f>IF(VLOOKUP(C2002,'Current OBD'!$B$6:$AL$2097,31,0)="Yes","7"," ")</f>
        <v xml:space="preserve"> </v>
      </c>
      <c r="N2002" s="20" t="str">
        <f>IF(VLOOKUP(C2002,'Current OBD'!$B$6:$AL$2097,32,0)="Yes","8"," ")</f>
        <v xml:space="preserve"> </v>
      </c>
      <c r="O2002" s="20" t="str">
        <f>IF(VLOOKUP(C2002,'Current OBD'!$B$6:$AL$2097,33,0)="Yes","9"," ")</f>
        <v xml:space="preserve"> </v>
      </c>
      <c r="P2002" s="20" t="str">
        <f>IF(VLOOKUP(C2002,'Current OBD'!$B$6:$AL$2097,34,0)="Yes","10"," ")</f>
        <v xml:space="preserve"> </v>
      </c>
      <c r="Q2002" s="20" t="str">
        <f>IF(VLOOKUP(C2002,'Current OBD'!$B$6:$AL$2097,35,0)="Yes","11"," ")</f>
        <v xml:space="preserve"> </v>
      </c>
      <c r="R2002" s="20" t="str">
        <f>IF(VLOOKUP(C2002,'Current OBD'!$B$6:$AL$2097,36,0)="Yes","12"," ")</f>
        <v xml:space="preserve"> </v>
      </c>
      <c r="S2002" s="44">
        <v>490</v>
      </c>
      <c r="T2002" s="44">
        <v>0</v>
      </c>
      <c r="U2002" s="44">
        <v>490</v>
      </c>
      <c r="V2002" s="12">
        <f t="shared" si="194"/>
        <v>1</v>
      </c>
      <c r="W2002" s="12">
        <f t="shared" si="195"/>
        <v>0</v>
      </c>
      <c r="X2002" s="12">
        <f t="shared" si="193"/>
        <v>1</v>
      </c>
    </row>
    <row r="2003" spans="1:24">
      <c r="A2003" s="17" t="str">
        <f>VLOOKUP(C2003,'Current OBD'!$B$6:$K$2098,4,0)</f>
        <v>Spokane</v>
      </c>
      <c r="B2003" s="17" t="str">
        <f>VLOOKUP(C2003,'Current OBD'!$B$6:$K$2098,3,0)</f>
        <v>32-361</v>
      </c>
      <c r="C2003" s="18">
        <v>660996</v>
      </c>
      <c r="D2003" s="8" t="s">
        <v>1169</v>
      </c>
      <c r="E2003" s="20" t="str">
        <f>IF(VLOOKUP(C2003,'Current OBD'!$B$6:$AL$2097,23,0)="Yes","PK"," ")</f>
        <v>PK</v>
      </c>
      <c r="F2003" s="20" t="str">
        <f>IF(VLOOKUP(C2003,'Current OBD'!$B$6:$AL$2097,24,0)="Yes","K"," ")</f>
        <v>K</v>
      </c>
      <c r="G2003" s="20" t="str">
        <f>IF(VLOOKUP(C2003,'Current OBD'!$B$6:$AL$2097,25,0)="Yes","1"," ")</f>
        <v>1</v>
      </c>
      <c r="H2003" s="20" t="str">
        <f>IF(VLOOKUP(C2003,'Current OBD'!$B$6:$AL$2097,26,0)="Yes","2"," ")</f>
        <v>2</v>
      </c>
      <c r="I2003" s="20" t="str">
        <f>IF(VLOOKUP(C2003,'Current OBD'!$B$6:$AL$2097,27,0)="Yes","3"," ")</f>
        <v>3</v>
      </c>
      <c r="J2003" s="20" t="str">
        <f>IF(VLOOKUP(C2003,'Current OBD'!$B$6:$AL$2097,28,0)="Yes","4"," ")</f>
        <v>4</v>
      </c>
      <c r="K2003" s="20" t="str">
        <f>IF(VLOOKUP(C2003,'Current OBD'!$B$6:$AL$2097,29,0)="Yes","5"," ")</f>
        <v>5</v>
      </c>
      <c r="L2003" s="20" t="str">
        <f>IF(VLOOKUP(C2003,'Current OBD'!$B$6:$AL$2097,30,0)="Yes","6"," ")</f>
        <v>6</v>
      </c>
      <c r="M2003" s="20" t="str">
        <f>IF(VLOOKUP(C2003,'Current OBD'!$B$6:$AL$2097,31,0)="Yes","7"," ")</f>
        <v xml:space="preserve"> </v>
      </c>
      <c r="N2003" s="20" t="str">
        <f>IF(VLOOKUP(C2003,'Current OBD'!$B$6:$AL$2097,32,0)="Yes","8"," ")</f>
        <v xml:space="preserve"> </v>
      </c>
      <c r="O2003" s="20" t="str">
        <f>IF(VLOOKUP(C2003,'Current OBD'!$B$6:$AL$2097,33,0)="Yes","9"," ")</f>
        <v xml:space="preserve"> </v>
      </c>
      <c r="P2003" s="20" t="str">
        <f>IF(VLOOKUP(C2003,'Current OBD'!$B$6:$AL$2097,34,0)="Yes","10"," ")</f>
        <v xml:space="preserve"> </v>
      </c>
      <c r="Q2003" s="20" t="str">
        <f>IF(VLOOKUP(C2003,'Current OBD'!$B$6:$AL$2097,35,0)="Yes","11"," ")</f>
        <v xml:space="preserve"> </v>
      </c>
      <c r="R2003" s="20" t="str">
        <f>IF(VLOOKUP(C2003,'Current OBD'!$B$6:$AL$2097,36,0)="Yes","12"," ")</f>
        <v xml:space="preserve"> </v>
      </c>
      <c r="S2003" s="44">
        <v>362</v>
      </c>
      <c r="T2003" s="44">
        <v>0</v>
      </c>
      <c r="U2003" s="44">
        <v>423</v>
      </c>
      <c r="V2003" s="12">
        <f t="shared" si="194"/>
        <v>0.85579196217494091</v>
      </c>
      <c r="W2003" s="12">
        <f t="shared" si="195"/>
        <v>0</v>
      </c>
      <c r="X2003" s="12">
        <f t="shared" si="193"/>
        <v>0.85579196217494091</v>
      </c>
    </row>
    <row r="2004" spans="1:24">
      <c r="A2004" s="26" t="s">
        <v>148</v>
      </c>
      <c r="B2004" s="26" t="s">
        <v>2441</v>
      </c>
      <c r="C2004" s="10">
        <v>159380</v>
      </c>
      <c r="D2004" s="13" t="s">
        <v>2440</v>
      </c>
      <c r="E2004" s="19"/>
      <c r="F2004" s="19"/>
      <c r="G2004" s="19"/>
      <c r="H2004" s="19"/>
      <c r="I2004" s="19"/>
      <c r="J2004" s="19"/>
      <c r="K2004" s="19"/>
      <c r="L2004" s="19"/>
      <c r="M2004" s="19"/>
      <c r="N2004" s="19"/>
      <c r="O2004" s="19"/>
      <c r="P2004" s="19"/>
      <c r="Q2004" s="19"/>
      <c r="R2004" s="19"/>
      <c r="S2004" s="43">
        <v>176</v>
      </c>
      <c r="T2004" s="43">
        <v>42</v>
      </c>
      <c r="U2004" s="43">
        <v>601</v>
      </c>
      <c r="V2004" s="14"/>
      <c r="W2004" s="14"/>
      <c r="X2004" s="14">
        <f t="shared" si="193"/>
        <v>0.36272878535773712</v>
      </c>
    </row>
    <row r="2005" spans="1:24">
      <c r="A2005" s="17" t="str">
        <f>VLOOKUP(C2005,'Current OBD'!$B$6:$K$2098,4,0)</f>
        <v>Spokane</v>
      </c>
      <c r="B2005" s="17" t="str">
        <f>VLOOKUP(C2005,'Current OBD'!$B$6:$K$2098,3,0)</f>
        <v>32-362</v>
      </c>
      <c r="C2005" s="18">
        <v>661007</v>
      </c>
      <c r="D2005" s="8" t="s">
        <v>2442</v>
      </c>
      <c r="E2005" s="20" t="str">
        <f>IF(VLOOKUP(C2005,'Current OBD'!$B$6:$AL$2097,23,0)="Yes","PK"," ")</f>
        <v xml:space="preserve"> </v>
      </c>
      <c r="F2005" s="20" t="str">
        <f>IF(VLOOKUP(C2005,'Current OBD'!$B$6:$AL$2097,24,0)="Yes","K"," ")</f>
        <v xml:space="preserve"> </v>
      </c>
      <c r="G2005" s="20" t="str">
        <f>IF(VLOOKUP(C2005,'Current OBD'!$B$6:$AL$2097,25,0)="Yes","1"," ")</f>
        <v xml:space="preserve"> </v>
      </c>
      <c r="H2005" s="20" t="str">
        <f>IF(VLOOKUP(C2005,'Current OBD'!$B$6:$AL$2097,26,0)="Yes","2"," ")</f>
        <v xml:space="preserve"> </v>
      </c>
      <c r="I2005" s="20" t="str">
        <f>IF(VLOOKUP(C2005,'Current OBD'!$B$6:$AL$2097,27,0)="Yes","3"," ")</f>
        <v xml:space="preserve"> </v>
      </c>
      <c r="J2005" s="20" t="str">
        <f>IF(VLOOKUP(C2005,'Current OBD'!$B$6:$AL$2097,28,0)="Yes","4"," ")</f>
        <v xml:space="preserve"> </v>
      </c>
      <c r="K2005" s="20" t="str">
        <f>IF(VLOOKUP(C2005,'Current OBD'!$B$6:$AL$2097,29,0)="Yes","5"," ")</f>
        <v xml:space="preserve"> </v>
      </c>
      <c r="L2005" s="20" t="str">
        <f>IF(VLOOKUP(C2005,'Current OBD'!$B$6:$AL$2097,30,0)="Yes","6"," ")</f>
        <v xml:space="preserve"> </v>
      </c>
      <c r="M2005" s="20" t="str">
        <f>IF(VLOOKUP(C2005,'Current OBD'!$B$6:$AL$2097,31,0)="Yes","7"," ")</f>
        <v xml:space="preserve"> </v>
      </c>
      <c r="N2005" s="20" t="str">
        <f>IF(VLOOKUP(C2005,'Current OBD'!$B$6:$AL$2097,32,0)="Yes","8"," ")</f>
        <v xml:space="preserve"> </v>
      </c>
      <c r="O2005" s="20" t="str">
        <f>IF(VLOOKUP(C2005,'Current OBD'!$B$6:$AL$2097,33,0)="Yes","9"," ")</f>
        <v>9</v>
      </c>
      <c r="P2005" s="20" t="str">
        <f>IF(VLOOKUP(C2005,'Current OBD'!$B$6:$AL$2097,34,0)="Yes","10"," ")</f>
        <v>10</v>
      </c>
      <c r="Q2005" s="20" t="str">
        <f>IF(VLOOKUP(C2005,'Current OBD'!$B$6:$AL$2097,35,0)="Yes","11"," ")</f>
        <v>11</v>
      </c>
      <c r="R2005" s="20" t="str">
        <f>IF(VLOOKUP(C2005,'Current OBD'!$B$6:$AL$2097,36,0)="Yes","12"," ")</f>
        <v>12</v>
      </c>
      <c r="S2005" s="44">
        <v>51</v>
      </c>
      <c r="T2005" s="44">
        <v>11</v>
      </c>
      <c r="U2005" s="44">
        <v>180</v>
      </c>
      <c r="V2005" s="12">
        <f>S2005/U2005</f>
        <v>0.28333333333333333</v>
      </c>
      <c r="W2005" s="12">
        <f>T2005/U2005</f>
        <v>6.1111111111111109E-2</v>
      </c>
      <c r="X2005" s="12">
        <f t="shared" si="193"/>
        <v>0.34444444444444444</v>
      </c>
    </row>
    <row r="2006" spans="1:24">
      <c r="A2006" s="17" t="str">
        <f>VLOOKUP(C2006,'Current OBD'!$B$6:$K$2098,4,0)</f>
        <v>Spokane</v>
      </c>
      <c r="B2006" s="17" t="str">
        <f>VLOOKUP(C2006,'Current OBD'!$B$6:$K$2098,3,0)</f>
        <v>32-362</v>
      </c>
      <c r="C2006" s="18">
        <v>661008</v>
      </c>
      <c r="D2006" s="8" t="s">
        <v>2446</v>
      </c>
      <c r="E2006" s="20" t="str">
        <f>IF(VLOOKUP(C2006,'Current OBD'!$B$6:$AL$2097,23,0)="Yes","PK"," ")</f>
        <v xml:space="preserve"> </v>
      </c>
      <c r="F2006" s="20" t="str">
        <f>IF(VLOOKUP(C2006,'Current OBD'!$B$6:$AL$2097,24,0)="Yes","K"," ")</f>
        <v>K</v>
      </c>
      <c r="G2006" s="20" t="str">
        <f>IF(VLOOKUP(C2006,'Current OBD'!$B$6:$AL$2097,25,0)="Yes","1"," ")</f>
        <v>1</v>
      </c>
      <c r="H2006" s="20" t="str">
        <f>IF(VLOOKUP(C2006,'Current OBD'!$B$6:$AL$2097,26,0)="Yes","2"," ")</f>
        <v>2</v>
      </c>
      <c r="I2006" s="20" t="str">
        <f>IF(VLOOKUP(C2006,'Current OBD'!$B$6:$AL$2097,27,0)="Yes","3"," ")</f>
        <v>3</v>
      </c>
      <c r="J2006" s="20" t="str">
        <f>IF(VLOOKUP(C2006,'Current OBD'!$B$6:$AL$2097,28,0)="Yes","4"," ")</f>
        <v>4</v>
      </c>
      <c r="K2006" s="20" t="str">
        <f>IF(VLOOKUP(C2006,'Current OBD'!$B$6:$AL$2097,29,0)="Yes","5"," ")</f>
        <v>5</v>
      </c>
      <c r="L2006" s="20" t="str">
        <f>IF(VLOOKUP(C2006,'Current OBD'!$B$6:$AL$2097,30,0)="Yes","6"," ")</f>
        <v>6</v>
      </c>
      <c r="M2006" s="20" t="str">
        <f>IF(VLOOKUP(C2006,'Current OBD'!$B$6:$AL$2097,31,0)="Yes","7"," ")</f>
        <v>7</v>
      </c>
      <c r="N2006" s="20" t="str">
        <f>IF(VLOOKUP(C2006,'Current OBD'!$B$6:$AL$2097,32,0)="Yes","8"," ")</f>
        <v>8</v>
      </c>
      <c r="O2006" s="20" t="str">
        <f>IF(VLOOKUP(C2006,'Current OBD'!$B$6:$AL$2097,33,0)="Yes","9"," ")</f>
        <v xml:space="preserve"> </v>
      </c>
      <c r="P2006" s="20" t="str">
        <f>IF(VLOOKUP(C2006,'Current OBD'!$B$6:$AL$2097,34,0)="Yes","10"," ")</f>
        <v xml:space="preserve"> </v>
      </c>
      <c r="Q2006" s="20" t="str">
        <f>IF(VLOOKUP(C2006,'Current OBD'!$B$6:$AL$2097,35,0)="Yes","11"," ")</f>
        <v xml:space="preserve"> </v>
      </c>
      <c r="R2006" s="20" t="str">
        <f>IF(VLOOKUP(C2006,'Current OBD'!$B$6:$AL$2097,36,0)="Yes","12"," ")</f>
        <v xml:space="preserve"> </v>
      </c>
      <c r="S2006" s="44">
        <v>125</v>
      </c>
      <c r="T2006" s="44">
        <v>31</v>
      </c>
      <c r="U2006" s="44">
        <v>421</v>
      </c>
      <c r="V2006" s="12">
        <f>S2006/U2006</f>
        <v>0.29691211401425177</v>
      </c>
      <c r="W2006" s="12">
        <f>T2006/U2006</f>
        <v>7.3634204275534437E-2</v>
      </c>
      <c r="X2006" s="12">
        <f t="shared" si="193"/>
        <v>0.37054631828978624</v>
      </c>
    </row>
    <row r="2007" spans="1:24">
      <c r="A2007" s="26" t="s">
        <v>148</v>
      </c>
      <c r="B2007" s="26" t="s">
        <v>5349</v>
      </c>
      <c r="C2007" s="10">
        <v>159986</v>
      </c>
      <c r="D2007" s="13" t="s">
        <v>5348</v>
      </c>
      <c r="E2007" s="19"/>
      <c r="F2007" s="19"/>
      <c r="G2007" s="19"/>
      <c r="H2007" s="19"/>
      <c r="I2007" s="19"/>
      <c r="J2007" s="19"/>
      <c r="K2007" s="19"/>
      <c r="L2007" s="19"/>
      <c r="M2007" s="19"/>
      <c r="N2007" s="19"/>
      <c r="O2007" s="19"/>
      <c r="P2007" s="19"/>
      <c r="Q2007" s="19"/>
      <c r="R2007" s="19"/>
      <c r="S2007" s="43">
        <v>2272</v>
      </c>
      <c r="T2007" s="43">
        <v>0</v>
      </c>
      <c r="U2007" s="43">
        <v>3466</v>
      </c>
      <c r="V2007" s="14"/>
      <c r="W2007" s="14"/>
      <c r="X2007" s="14">
        <f t="shared" si="193"/>
        <v>0.65551067512983263</v>
      </c>
    </row>
    <row r="2008" spans="1:24">
      <c r="A2008" s="17" t="str">
        <f>VLOOKUP(C2008,'Current OBD'!$B$6:$K$2098,4,0)</f>
        <v>Spokane</v>
      </c>
      <c r="B2008" s="17" t="str">
        <f>VLOOKUP(C2008,'Current OBD'!$B$6:$K$2098,3,0)</f>
        <v>32-363</v>
      </c>
      <c r="C2008" s="18">
        <v>663509</v>
      </c>
      <c r="D2008" s="8" t="s">
        <v>5350</v>
      </c>
      <c r="E2008" s="20" t="str">
        <f>IF(VLOOKUP(C2008,'Current OBD'!$B$6:$AL$2097,23,0)="Yes","PK"," ")</f>
        <v xml:space="preserve"> </v>
      </c>
      <c r="F2008" s="20" t="str">
        <f>IF(VLOOKUP(C2008,'Current OBD'!$B$6:$AL$2097,24,0)="Yes","K"," ")</f>
        <v xml:space="preserve"> </v>
      </c>
      <c r="G2008" s="20" t="str">
        <f>IF(VLOOKUP(C2008,'Current OBD'!$B$6:$AL$2097,25,0)="Yes","1"," ")</f>
        <v xml:space="preserve"> </v>
      </c>
      <c r="H2008" s="20" t="str">
        <f>IF(VLOOKUP(C2008,'Current OBD'!$B$6:$AL$2097,26,0)="Yes","2"," ")</f>
        <v xml:space="preserve"> </v>
      </c>
      <c r="I2008" s="20" t="str">
        <f>IF(VLOOKUP(C2008,'Current OBD'!$B$6:$AL$2097,27,0)="Yes","3"," ")</f>
        <v xml:space="preserve"> </v>
      </c>
      <c r="J2008" s="20" t="str">
        <f>IF(VLOOKUP(C2008,'Current OBD'!$B$6:$AL$2097,28,0)="Yes","4"," ")</f>
        <v xml:space="preserve"> </v>
      </c>
      <c r="K2008" s="20" t="str">
        <f>IF(VLOOKUP(C2008,'Current OBD'!$B$6:$AL$2097,29,0)="Yes","5"," ")</f>
        <v xml:space="preserve"> </v>
      </c>
      <c r="L2008" s="20" t="str">
        <f>IF(VLOOKUP(C2008,'Current OBD'!$B$6:$AL$2097,30,0)="Yes","6"," ")</f>
        <v>6</v>
      </c>
      <c r="M2008" s="20" t="str">
        <f>IF(VLOOKUP(C2008,'Current OBD'!$B$6:$AL$2097,31,0)="Yes","7"," ")</f>
        <v>7</v>
      </c>
      <c r="N2008" s="20" t="str">
        <f>IF(VLOOKUP(C2008,'Current OBD'!$B$6:$AL$2097,32,0)="Yes","8"," ")</f>
        <v>8</v>
      </c>
      <c r="O2008" s="20" t="str">
        <f>IF(VLOOKUP(C2008,'Current OBD'!$B$6:$AL$2097,33,0)="Yes","9"," ")</f>
        <v xml:space="preserve"> </v>
      </c>
      <c r="P2008" s="20" t="str">
        <f>IF(VLOOKUP(C2008,'Current OBD'!$B$6:$AL$2097,34,0)="Yes","10"," ")</f>
        <v xml:space="preserve"> </v>
      </c>
      <c r="Q2008" s="20" t="str">
        <f>IF(VLOOKUP(C2008,'Current OBD'!$B$6:$AL$2097,35,0)="Yes","11"," ")</f>
        <v xml:space="preserve"> </v>
      </c>
      <c r="R2008" s="20" t="str">
        <f>IF(VLOOKUP(C2008,'Current OBD'!$B$6:$AL$2097,36,0)="Yes","12"," ")</f>
        <v xml:space="preserve"> </v>
      </c>
      <c r="S2008" s="44">
        <v>361</v>
      </c>
      <c r="T2008" s="44">
        <v>0</v>
      </c>
      <c r="U2008" s="44">
        <v>543</v>
      </c>
      <c r="V2008" s="12">
        <f t="shared" ref="V2008:V2018" si="196">S2008/U2008</f>
        <v>0.66482504604051562</v>
      </c>
      <c r="W2008" s="12">
        <f t="shared" ref="W2008:W2018" si="197">T2008/U2008</f>
        <v>0</v>
      </c>
      <c r="X2008" s="12">
        <f t="shared" si="193"/>
        <v>0.66482504604051562</v>
      </c>
    </row>
    <row r="2009" spans="1:24">
      <c r="A2009" s="17" t="str">
        <f>VLOOKUP(C2009,'Current OBD'!$B$6:$K$2098,4,0)</f>
        <v>Spokane</v>
      </c>
      <c r="B2009" s="17" t="str">
        <f>VLOOKUP(C2009,'Current OBD'!$B$6:$K$2098,3,0)</f>
        <v>32-363</v>
      </c>
      <c r="C2009" s="18">
        <v>661016</v>
      </c>
      <c r="D2009" s="8" t="s">
        <v>5353</v>
      </c>
      <c r="E2009" s="20" t="str">
        <f>IF(VLOOKUP(C2009,'Current OBD'!$B$6:$AL$2097,23,0)="Yes","PK"," ")</f>
        <v xml:space="preserve"> </v>
      </c>
      <c r="F2009" s="20" t="str">
        <f>IF(VLOOKUP(C2009,'Current OBD'!$B$6:$AL$2097,24,0)="Yes","K"," ")</f>
        <v xml:space="preserve"> </v>
      </c>
      <c r="G2009" s="20" t="str">
        <f>IF(VLOOKUP(C2009,'Current OBD'!$B$6:$AL$2097,25,0)="Yes","1"," ")</f>
        <v xml:space="preserve"> </v>
      </c>
      <c r="H2009" s="20" t="str">
        <f>IF(VLOOKUP(C2009,'Current OBD'!$B$6:$AL$2097,26,0)="Yes","2"," ")</f>
        <v xml:space="preserve"> </v>
      </c>
      <c r="I2009" s="20" t="str">
        <f>IF(VLOOKUP(C2009,'Current OBD'!$B$6:$AL$2097,27,0)="Yes","3"," ")</f>
        <v xml:space="preserve"> </v>
      </c>
      <c r="J2009" s="20" t="str">
        <f>IF(VLOOKUP(C2009,'Current OBD'!$B$6:$AL$2097,28,0)="Yes","4"," ")</f>
        <v xml:space="preserve"> </v>
      </c>
      <c r="K2009" s="20" t="str">
        <f>IF(VLOOKUP(C2009,'Current OBD'!$B$6:$AL$2097,29,0)="Yes","5"," ")</f>
        <v xml:space="preserve"> </v>
      </c>
      <c r="L2009" s="20" t="str">
        <f>IF(VLOOKUP(C2009,'Current OBD'!$B$6:$AL$2097,30,0)="Yes","6"," ")</f>
        <v xml:space="preserve"> </v>
      </c>
      <c r="M2009" s="20" t="str">
        <f>IF(VLOOKUP(C2009,'Current OBD'!$B$6:$AL$2097,31,0)="Yes","7"," ")</f>
        <v xml:space="preserve"> </v>
      </c>
      <c r="N2009" s="20" t="str">
        <f>IF(VLOOKUP(C2009,'Current OBD'!$B$6:$AL$2097,32,0)="Yes","8"," ")</f>
        <v xml:space="preserve"> </v>
      </c>
      <c r="O2009" s="20" t="str">
        <f>IF(VLOOKUP(C2009,'Current OBD'!$B$6:$AL$2097,33,0)="Yes","9"," ")</f>
        <v>9</v>
      </c>
      <c r="P2009" s="20" t="str">
        <f>IF(VLOOKUP(C2009,'Current OBD'!$B$6:$AL$2097,34,0)="Yes","10"," ")</f>
        <v>10</v>
      </c>
      <c r="Q2009" s="20" t="str">
        <f>IF(VLOOKUP(C2009,'Current OBD'!$B$6:$AL$2097,35,0)="Yes","11"," ")</f>
        <v>11</v>
      </c>
      <c r="R2009" s="20" t="str">
        <f>IF(VLOOKUP(C2009,'Current OBD'!$B$6:$AL$2097,36,0)="Yes","12"," ")</f>
        <v>12</v>
      </c>
      <c r="S2009" s="44">
        <v>285</v>
      </c>
      <c r="T2009" s="44">
        <v>0</v>
      </c>
      <c r="U2009" s="44">
        <v>293</v>
      </c>
      <c r="V2009" s="12">
        <f t="shared" si="196"/>
        <v>0.97269624573378843</v>
      </c>
      <c r="W2009" s="12">
        <f t="shared" si="197"/>
        <v>0</v>
      </c>
      <c r="X2009" s="12">
        <f t="shared" si="193"/>
        <v>0.97269624573378843</v>
      </c>
    </row>
    <row r="2010" spans="1:24">
      <c r="A2010" s="17" t="str">
        <f>VLOOKUP(C2010,'Current OBD'!$B$6:$K$2098,4,0)</f>
        <v>Spokane</v>
      </c>
      <c r="B2010" s="17" t="str">
        <f>VLOOKUP(C2010,'Current OBD'!$B$6:$K$2098,3,0)</f>
        <v>32-363</v>
      </c>
      <c r="C2010" s="18">
        <v>681181</v>
      </c>
      <c r="D2010" s="8" t="s">
        <v>5355</v>
      </c>
      <c r="E2010" s="20" t="str">
        <f>IF(VLOOKUP(C2010,'Current OBD'!$B$6:$AL$2097,23,0)="Yes","PK"," ")</f>
        <v xml:space="preserve"> </v>
      </c>
      <c r="F2010" s="20" t="str">
        <f>IF(VLOOKUP(C2010,'Current OBD'!$B$6:$AL$2097,24,0)="Yes","K"," ")</f>
        <v>K</v>
      </c>
      <c r="G2010" s="20" t="str">
        <f>IF(VLOOKUP(C2010,'Current OBD'!$B$6:$AL$2097,25,0)="Yes","1"," ")</f>
        <v xml:space="preserve"> </v>
      </c>
      <c r="H2010" s="20" t="str">
        <f>IF(VLOOKUP(C2010,'Current OBD'!$B$6:$AL$2097,26,0)="Yes","2"," ")</f>
        <v xml:space="preserve"> </v>
      </c>
      <c r="I2010" s="20" t="str">
        <f>IF(VLOOKUP(C2010,'Current OBD'!$B$6:$AL$2097,27,0)="Yes","3"," ")</f>
        <v xml:space="preserve"> </v>
      </c>
      <c r="J2010" s="20" t="str">
        <f>IF(VLOOKUP(C2010,'Current OBD'!$B$6:$AL$2097,28,0)="Yes","4"," ")</f>
        <v xml:space="preserve"> </v>
      </c>
      <c r="K2010" s="20" t="str">
        <f>IF(VLOOKUP(C2010,'Current OBD'!$B$6:$AL$2097,29,0)="Yes","5"," ")</f>
        <v xml:space="preserve"> </v>
      </c>
      <c r="L2010" s="20" t="str">
        <f>IF(VLOOKUP(C2010,'Current OBD'!$B$6:$AL$2097,30,0)="Yes","6"," ")</f>
        <v xml:space="preserve"> </v>
      </c>
      <c r="M2010" s="20" t="str">
        <f>IF(VLOOKUP(C2010,'Current OBD'!$B$6:$AL$2097,31,0)="Yes","7"," ")</f>
        <v xml:space="preserve"> </v>
      </c>
      <c r="N2010" s="20" t="str">
        <f>IF(VLOOKUP(C2010,'Current OBD'!$B$6:$AL$2097,32,0)="Yes","8"," ")</f>
        <v xml:space="preserve"> </v>
      </c>
      <c r="O2010" s="20" t="str">
        <f>IF(VLOOKUP(C2010,'Current OBD'!$B$6:$AL$2097,33,0)="Yes","9"," ")</f>
        <v xml:space="preserve"> </v>
      </c>
      <c r="P2010" s="20" t="str">
        <f>IF(VLOOKUP(C2010,'Current OBD'!$B$6:$AL$2097,34,0)="Yes","10"," ")</f>
        <v xml:space="preserve"> </v>
      </c>
      <c r="Q2010" s="20" t="str">
        <f>IF(VLOOKUP(C2010,'Current OBD'!$B$6:$AL$2097,35,0)="Yes","11"," ")</f>
        <v xml:space="preserve"> </v>
      </c>
      <c r="R2010" s="20" t="str">
        <f>IF(VLOOKUP(C2010,'Current OBD'!$B$6:$AL$2097,36,0)="Yes","12"," ")</f>
        <v xml:space="preserve"> </v>
      </c>
      <c r="S2010" s="44">
        <v>124</v>
      </c>
      <c r="T2010" s="44">
        <v>0</v>
      </c>
      <c r="U2010" s="44">
        <v>189</v>
      </c>
      <c r="V2010" s="12">
        <f t="shared" si="196"/>
        <v>0.65608465608465605</v>
      </c>
      <c r="W2010" s="12">
        <f t="shared" si="197"/>
        <v>0</v>
      </c>
      <c r="X2010" s="12">
        <f t="shared" si="193"/>
        <v>0.65608465608465605</v>
      </c>
    </row>
    <row r="2011" spans="1:24">
      <c r="A2011" s="17" t="str">
        <f>VLOOKUP(C2011,'Current OBD'!$B$6:$K$2098,4,0)</f>
        <v>Spokane</v>
      </c>
      <c r="B2011" s="17" t="str">
        <f>VLOOKUP(C2011,'Current OBD'!$B$6:$K$2098,3,0)</f>
        <v>32-363</v>
      </c>
      <c r="C2011" s="18">
        <v>664995</v>
      </c>
      <c r="D2011" s="8" t="s">
        <v>5357</v>
      </c>
      <c r="E2011" s="20" t="str">
        <f>IF(VLOOKUP(C2011,'Current OBD'!$B$6:$AL$2097,23,0)="Yes","PK"," ")</f>
        <v xml:space="preserve"> </v>
      </c>
      <c r="F2011" s="20" t="str">
        <f>IF(VLOOKUP(C2011,'Current OBD'!$B$6:$AL$2097,24,0)="Yes","K"," ")</f>
        <v xml:space="preserve"> </v>
      </c>
      <c r="G2011" s="20" t="str">
        <f>IF(VLOOKUP(C2011,'Current OBD'!$B$6:$AL$2097,25,0)="Yes","1"," ")</f>
        <v>1</v>
      </c>
      <c r="H2011" s="20" t="str">
        <f>IF(VLOOKUP(C2011,'Current OBD'!$B$6:$AL$2097,26,0)="Yes","2"," ")</f>
        <v>2</v>
      </c>
      <c r="I2011" s="20" t="str">
        <f>IF(VLOOKUP(C2011,'Current OBD'!$B$6:$AL$2097,27,0)="Yes","3"," ")</f>
        <v>3</v>
      </c>
      <c r="J2011" s="20" t="str">
        <f>IF(VLOOKUP(C2011,'Current OBD'!$B$6:$AL$2097,28,0)="Yes","4"," ")</f>
        <v>4</v>
      </c>
      <c r="K2011" s="20" t="str">
        <f>IF(VLOOKUP(C2011,'Current OBD'!$B$6:$AL$2097,29,0)="Yes","5"," ")</f>
        <v>5</v>
      </c>
      <c r="L2011" s="20" t="str">
        <f>IF(VLOOKUP(C2011,'Current OBD'!$B$6:$AL$2097,30,0)="Yes","6"," ")</f>
        <v xml:space="preserve"> </v>
      </c>
      <c r="M2011" s="20" t="str">
        <f>IF(VLOOKUP(C2011,'Current OBD'!$B$6:$AL$2097,31,0)="Yes","7"," ")</f>
        <v xml:space="preserve"> </v>
      </c>
      <c r="N2011" s="20" t="str">
        <f>IF(VLOOKUP(C2011,'Current OBD'!$B$6:$AL$2097,32,0)="Yes","8"," ")</f>
        <v xml:space="preserve"> </v>
      </c>
      <c r="O2011" s="20" t="str">
        <f>IF(VLOOKUP(C2011,'Current OBD'!$B$6:$AL$2097,33,0)="Yes","9"," ")</f>
        <v xml:space="preserve"> </v>
      </c>
      <c r="P2011" s="20" t="str">
        <f>IF(VLOOKUP(C2011,'Current OBD'!$B$6:$AL$2097,34,0)="Yes","10"," ")</f>
        <v xml:space="preserve"> </v>
      </c>
      <c r="Q2011" s="20" t="str">
        <f>IF(VLOOKUP(C2011,'Current OBD'!$B$6:$AL$2097,35,0)="Yes","11"," ")</f>
        <v xml:space="preserve"> </v>
      </c>
      <c r="R2011" s="20" t="str">
        <f>IF(VLOOKUP(C2011,'Current OBD'!$B$6:$AL$2097,36,0)="Yes","12"," ")</f>
        <v xml:space="preserve"> </v>
      </c>
      <c r="S2011" s="44">
        <v>209</v>
      </c>
      <c r="T2011" s="44">
        <v>0</v>
      </c>
      <c r="U2011" s="44">
        <v>255</v>
      </c>
      <c r="V2011" s="12">
        <f t="shared" si="196"/>
        <v>0.81960784313725488</v>
      </c>
      <c r="W2011" s="12">
        <f t="shared" si="197"/>
        <v>0</v>
      </c>
      <c r="X2011" s="12">
        <f t="shared" si="193"/>
        <v>0.81960784313725488</v>
      </c>
    </row>
    <row r="2012" spans="1:24">
      <c r="A2012" s="17" t="str">
        <f>VLOOKUP(C2012,'Current OBD'!$B$6:$K$2098,4,0)</f>
        <v>Spokane</v>
      </c>
      <c r="B2012" s="17" t="str">
        <f>VLOOKUP(C2012,'Current OBD'!$B$6:$K$2098,3,0)</f>
        <v>32-363</v>
      </c>
      <c r="C2012" s="18">
        <v>663833</v>
      </c>
      <c r="D2012" s="8" t="s">
        <v>5359</v>
      </c>
      <c r="E2012" s="20" t="str">
        <f>IF(VLOOKUP(C2012,'Current OBD'!$B$6:$AL$2097,23,0)="Yes","PK"," ")</f>
        <v xml:space="preserve"> </v>
      </c>
      <c r="F2012" s="20" t="str">
        <f>IF(VLOOKUP(C2012,'Current OBD'!$B$6:$AL$2097,24,0)="Yes","K"," ")</f>
        <v xml:space="preserve"> </v>
      </c>
      <c r="G2012" s="20" t="str">
        <f>IF(VLOOKUP(C2012,'Current OBD'!$B$6:$AL$2097,25,0)="Yes","1"," ")</f>
        <v>1</v>
      </c>
      <c r="H2012" s="20" t="str">
        <f>IF(VLOOKUP(C2012,'Current OBD'!$B$6:$AL$2097,26,0)="Yes","2"," ")</f>
        <v>2</v>
      </c>
      <c r="I2012" s="20" t="str">
        <f>IF(VLOOKUP(C2012,'Current OBD'!$B$6:$AL$2097,27,0)="Yes","3"," ")</f>
        <v>3</v>
      </c>
      <c r="J2012" s="20" t="str">
        <f>IF(VLOOKUP(C2012,'Current OBD'!$B$6:$AL$2097,28,0)="Yes","4"," ")</f>
        <v>4</v>
      </c>
      <c r="K2012" s="20" t="str">
        <f>IF(VLOOKUP(C2012,'Current OBD'!$B$6:$AL$2097,29,0)="Yes","5"," ")</f>
        <v>5</v>
      </c>
      <c r="L2012" s="20" t="str">
        <f>IF(VLOOKUP(C2012,'Current OBD'!$B$6:$AL$2097,30,0)="Yes","6"," ")</f>
        <v xml:space="preserve"> </v>
      </c>
      <c r="M2012" s="20" t="str">
        <f>IF(VLOOKUP(C2012,'Current OBD'!$B$6:$AL$2097,31,0)="Yes","7"," ")</f>
        <v xml:space="preserve"> </v>
      </c>
      <c r="N2012" s="20" t="str">
        <f>IF(VLOOKUP(C2012,'Current OBD'!$B$6:$AL$2097,32,0)="Yes","8"," ")</f>
        <v xml:space="preserve"> </v>
      </c>
      <c r="O2012" s="20" t="str">
        <f>IF(VLOOKUP(C2012,'Current OBD'!$B$6:$AL$2097,33,0)="Yes","9"," ")</f>
        <v xml:space="preserve"> </v>
      </c>
      <c r="P2012" s="20" t="str">
        <f>IF(VLOOKUP(C2012,'Current OBD'!$B$6:$AL$2097,34,0)="Yes","10"," ")</f>
        <v xml:space="preserve"> </v>
      </c>
      <c r="Q2012" s="20" t="str">
        <f>IF(VLOOKUP(C2012,'Current OBD'!$B$6:$AL$2097,35,0)="Yes","11"," ")</f>
        <v xml:space="preserve"> </v>
      </c>
      <c r="R2012" s="20" t="str">
        <f>IF(VLOOKUP(C2012,'Current OBD'!$B$6:$AL$2097,36,0)="Yes","12"," ")</f>
        <v xml:space="preserve"> </v>
      </c>
      <c r="S2012" s="44">
        <v>164</v>
      </c>
      <c r="T2012" s="44">
        <v>0</v>
      </c>
      <c r="U2012" s="44">
        <v>196</v>
      </c>
      <c r="V2012" s="12">
        <f t="shared" si="196"/>
        <v>0.83673469387755106</v>
      </c>
      <c r="W2012" s="12">
        <f t="shared" si="197"/>
        <v>0</v>
      </c>
      <c r="X2012" s="12">
        <f t="shared" si="193"/>
        <v>0.83673469387755106</v>
      </c>
    </row>
    <row r="2013" spans="1:24">
      <c r="A2013" s="17" t="str">
        <f>VLOOKUP(C2013,'Current OBD'!$B$6:$K$2098,4,0)</f>
        <v>Spokane</v>
      </c>
      <c r="B2013" s="17" t="str">
        <f>VLOOKUP(C2013,'Current OBD'!$B$6:$K$2098,3,0)</f>
        <v>32-363</v>
      </c>
      <c r="C2013" s="18">
        <v>661012</v>
      </c>
      <c r="D2013" s="8" t="s">
        <v>5361</v>
      </c>
      <c r="E2013" s="20" t="str">
        <f>IF(VLOOKUP(C2013,'Current OBD'!$B$6:$AL$2097,23,0)="Yes","PK"," ")</f>
        <v xml:space="preserve"> </v>
      </c>
      <c r="F2013" s="20" t="str">
        <f>IF(VLOOKUP(C2013,'Current OBD'!$B$6:$AL$2097,24,0)="Yes","K"," ")</f>
        <v xml:space="preserve"> </v>
      </c>
      <c r="G2013" s="20" t="str">
        <f>IF(VLOOKUP(C2013,'Current OBD'!$B$6:$AL$2097,25,0)="Yes","1"," ")</f>
        <v>1</v>
      </c>
      <c r="H2013" s="20" t="str">
        <f>IF(VLOOKUP(C2013,'Current OBD'!$B$6:$AL$2097,26,0)="Yes","2"," ")</f>
        <v>2</v>
      </c>
      <c r="I2013" s="20" t="str">
        <f>IF(VLOOKUP(C2013,'Current OBD'!$B$6:$AL$2097,27,0)="Yes","3"," ")</f>
        <v>3</v>
      </c>
      <c r="J2013" s="20" t="str">
        <f>IF(VLOOKUP(C2013,'Current OBD'!$B$6:$AL$2097,28,0)="Yes","4"," ")</f>
        <v>4</v>
      </c>
      <c r="K2013" s="20" t="str">
        <f>IF(VLOOKUP(C2013,'Current OBD'!$B$6:$AL$2097,29,0)="Yes","5"," ")</f>
        <v>5</v>
      </c>
      <c r="L2013" s="20" t="str">
        <f>IF(VLOOKUP(C2013,'Current OBD'!$B$6:$AL$2097,30,0)="Yes","6"," ")</f>
        <v xml:space="preserve"> </v>
      </c>
      <c r="M2013" s="20" t="str">
        <f>IF(VLOOKUP(C2013,'Current OBD'!$B$6:$AL$2097,31,0)="Yes","7"," ")</f>
        <v xml:space="preserve"> </v>
      </c>
      <c r="N2013" s="20" t="str">
        <f>IF(VLOOKUP(C2013,'Current OBD'!$B$6:$AL$2097,32,0)="Yes","8"," ")</f>
        <v xml:space="preserve"> </v>
      </c>
      <c r="O2013" s="20" t="str">
        <f>IF(VLOOKUP(C2013,'Current OBD'!$B$6:$AL$2097,33,0)="Yes","9"," ")</f>
        <v xml:space="preserve"> </v>
      </c>
      <c r="P2013" s="20" t="str">
        <f>IF(VLOOKUP(C2013,'Current OBD'!$B$6:$AL$2097,34,0)="Yes","10"," ")</f>
        <v xml:space="preserve"> </v>
      </c>
      <c r="Q2013" s="20" t="str">
        <f>IF(VLOOKUP(C2013,'Current OBD'!$B$6:$AL$2097,35,0)="Yes","11"," ")</f>
        <v xml:space="preserve"> </v>
      </c>
      <c r="R2013" s="20" t="str">
        <f>IF(VLOOKUP(C2013,'Current OBD'!$B$6:$AL$2097,36,0)="Yes","12"," ")</f>
        <v xml:space="preserve"> </v>
      </c>
      <c r="S2013" s="44">
        <v>153</v>
      </c>
      <c r="T2013" s="44">
        <v>0</v>
      </c>
      <c r="U2013" s="44">
        <v>356</v>
      </c>
      <c r="V2013" s="12">
        <f t="shared" si="196"/>
        <v>0.4297752808988764</v>
      </c>
      <c r="W2013" s="12">
        <f t="shared" si="197"/>
        <v>0</v>
      </c>
      <c r="X2013" s="12">
        <f t="shared" si="193"/>
        <v>0.4297752808988764</v>
      </c>
    </row>
    <row r="2014" spans="1:24">
      <c r="A2014" s="17" t="str">
        <f>VLOOKUP(C2014,'Current OBD'!$B$6:$K$2098,4,0)</f>
        <v>Spokane</v>
      </c>
      <c r="B2014" s="17" t="str">
        <f>VLOOKUP(C2014,'Current OBD'!$B$6:$K$2098,3,0)</f>
        <v>32-363</v>
      </c>
      <c r="C2014" s="18">
        <v>661013</v>
      </c>
      <c r="D2014" s="8" t="s">
        <v>5363</v>
      </c>
      <c r="E2014" s="20" t="str">
        <f>IF(VLOOKUP(C2014,'Current OBD'!$B$6:$AL$2097,23,0)="Yes","PK"," ")</f>
        <v xml:space="preserve"> </v>
      </c>
      <c r="F2014" s="20" t="str">
        <f>IF(VLOOKUP(C2014,'Current OBD'!$B$6:$AL$2097,24,0)="Yes","K"," ")</f>
        <v>K</v>
      </c>
      <c r="G2014" s="20" t="str">
        <f>IF(VLOOKUP(C2014,'Current OBD'!$B$6:$AL$2097,25,0)="Yes","1"," ")</f>
        <v>1</v>
      </c>
      <c r="H2014" s="20" t="str">
        <f>IF(VLOOKUP(C2014,'Current OBD'!$B$6:$AL$2097,26,0)="Yes","2"," ")</f>
        <v>2</v>
      </c>
      <c r="I2014" s="20" t="str">
        <f>IF(VLOOKUP(C2014,'Current OBD'!$B$6:$AL$2097,27,0)="Yes","3"," ")</f>
        <v>3</v>
      </c>
      <c r="J2014" s="20" t="str">
        <f>IF(VLOOKUP(C2014,'Current OBD'!$B$6:$AL$2097,28,0)="Yes","4"," ")</f>
        <v>4</v>
      </c>
      <c r="K2014" s="20" t="str">
        <f>IF(VLOOKUP(C2014,'Current OBD'!$B$6:$AL$2097,29,0)="Yes","5"," ")</f>
        <v>5</v>
      </c>
      <c r="L2014" s="20" t="str">
        <f>IF(VLOOKUP(C2014,'Current OBD'!$B$6:$AL$2097,30,0)="Yes","6"," ")</f>
        <v xml:space="preserve"> </v>
      </c>
      <c r="M2014" s="20" t="str">
        <f>IF(VLOOKUP(C2014,'Current OBD'!$B$6:$AL$2097,31,0)="Yes","7"," ")</f>
        <v xml:space="preserve"> </v>
      </c>
      <c r="N2014" s="20" t="str">
        <f>IF(VLOOKUP(C2014,'Current OBD'!$B$6:$AL$2097,32,0)="Yes","8"," ")</f>
        <v xml:space="preserve"> </v>
      </c>
      <c r="O2014" s="20" t="str">
        <f>IF(VLOOKUP(C2014,'Current OBD'!$B$6:$AL$2097,33,0)="Yes","9"," ")</f>
        <v xml:space="preserve"> </v>
      </c>
      <c r="P2014" s="20" t="str">
        <f>IF(VLOOKUP(C2014,'Current OBD'!$B$6:$AL$2097,34,0)="Yes","10"," ")</f>
        <v xml:space="preserve"> </v>
      </c>
      <c r="Q2014" s="20" t="str">
        <f>IF(VLOOKUP(C2014,'Current OBD'!$B$6:$AL$2097,35,0)="Yes","11"," ")</f>
        <v xml:space="preserve"> </v>
      </c>
      <c r="R2014" s="20" t="str">
        <f>IF(VLOOKUP(C2014,'Current OBD'!$B$6:$AL$2097,36,0)="Yes","12"," ")</f>
        <v xml:space="preserve"> </v>
      </c>
      <c r="S2014" s="44">
        <v>198</v>
      </c>
      <c r="T2014" s="44">
        <v>0</v>
      </c>
      <c r="U2014" s="44">
        <v>274</v>
      </c>
      <c r="V2014" s="12">
        <f t="shared" si="196"/>
        <v>0.72262773722627738</v>
      </c>
      <c r="W2014" s="12">
        <f t="shared" si="197"/>
        <v>0</v>
      </c>
      <c r="X2014" s="12">
        <f t="shared" si="193"/>
        <v>0.72262773722627738</v>
      </c>
    </row>
    <row r="2015" spans="1:24">
      <c r="A2015" s="17" t="str">
        <f>VLOOKUP(C2015,'Current OBD'!$B$6:$K$2098,4,0)</f>
        <v>Spokane</v>
      </c>
      <c r="B2015" s="17" t="str">
        <f>VLOOKUP(C2015,'Current OBD'!$B$6:$K$2098,3,0)</f>
        <v>32-363</v>
      </c>
      <c r="C2015" s="18">
        <v>663508</v>
      </c>
      <c r="D2015" s="8" t="s">
        <v>5365</v>
      </c>
      <c r="E2015" s="20" t="str">
        <f>IF(VLOOKUP(C2015,'Current OBD'!$B$6:$AL$2097,23,0)="Yes","PK"," ")</f>
        <v xml:space="preserve"> </v>
      </c>
      <c r="F2015" s="20" t="str">
        <f>IF(VLOOKUP(C2015,'Current OBD'!$B$6:$AL$2097,24,0)="Yes","K"," ")</f>
        <v xml:space="preserve"> </v>
      </c>
      <c r="G2015" s="20" t="str">
        <f>IF(VLOOKUP(C2015,'Current OBD'!$B$6:$AL$2097,25,0)="Yes","1"," ")</f>
        <v xml:space="preserve"> </v>
      </c>
      <c r="H2015" s="20" t="str">
        <f>IF(VLOOKUP(C2015,'Current OBD'!$B$6:$AL$2097,26,0)="Yes","2"," ")</f>
        <v xml:space="preserve"> </v>
      </c>
      <c r="I2015" s="20" t="str">
        <f>IF(VLOOKUP(C2015,'Current OBD'!$B$6:$AL$2097,27,0)="Yes","3"," ")</f>
        <v xml:space="preserve"> </v>
      </c>
      <c r="J2015" s="20" t="str">
        <f>IF(VLOOKUP(C2015,'Current OBD'!$B$6:$AL$2097,28,0)="Yes","4"," ")</f>
        <v xml:space="preserve"> </v>
      </c>
      <c r="K2015" s="20" t="str">
        <f>IF(VLOOKUP(C2015,'Current OBD'!$B$6:$AL$2097,29,0)="Yes","5"," ")</f>
        <v xml:space="preserve"> </v>
      </c>
      <c r="L2015" s="20" t="str">
        <f>IF(VLOOKUP(C2015,'Current OBD'!$B$6:$AL$2097,30,0)="Yes","6"," ")</f>
        <v xml:space="preserve"> </v>
      </c>
      <c r="M2015" s="20" t="str">
        <f>IF(VLOOKUP(C2015,'Current OBD'!$B$6:$AL$2097,31,0)="Yes","7"," ")</f>
        <v xml:space="preserve"> </v>
      </c>
      <c r="N2015" s="20" t="str">
        <f>IF(VLOOKUP(C2015,'Current OBD'!$B$6:$AL$2097,32,0)="Yes","8"," ")</f>
        <v xml:space="preserve"> </v>
      </c>
      <c r="O2015" s="20" t="str">
        <f>IF(VLOOKUP(C2015,'Current OBD'!$B$6:$AL$2097,33,0)="Yes","9"," ")</f>
        <v>9</v>
      </c>
      <c r="P2015" s="20" t="str">
        <f>IF(VLOOKUP(C2015,'Current OBD'!$B$6:$AL$2097,34,0)="Yes","10"," ")</f>
        <v>10</v>
      </c>
      <c r="Q2015" s="20" t="str">
        <f>IF(VLOOKUP(C2015,'Current OBD'!$B$6:$AL$2097,35,0)="Yes","11"," ")</f>
        <v>11</v>
      </c>
      <c r="R2015" s="20" t="str">
        <f>IF(VLOOKUP(C2015,'Current OBD'!$B$6:$AL$2097,36,0)="Yes","12"," ")</f>
        <v>12</v>
      </c>
      <c r="S2015" s="44">
        <v>197</v>
      </c>
      <c r="T2015" s="44">
        <v>0</v>
      </c>
      <c r="U2015" s="44">
        <v>248</v>
      </c>
      <c r="V2015" s="12">
        <f t="shared" si="196"/>
        <v>0.79435483870967738</v>
      </c>
      <c r="W2015" s="12">
        <f t="shared" si="197"/>
        <v>0</v>
      </c>
      <c r="X2015" s="12">
        <f t="shared" si="193"/>
        <v>0.79435483870967738</v>
      </c>
    </row>
    <row r="2016" spans="1:24">
      <c r="A2016" s="17" t="str">
        <f>VLOOKUP(C2016,'Current OBD'!$B$6:$K$2098,4,0)</f>
        <v>Spokane</v>
      </c>
      <c r="B2016" s="17" t="str">
        <f>VLOOKUP(C2016,'Current OBD'!$B$6:$K$2098,3,0)</f>
        <v>32-363</v>
      </c>
      <c r="C2016" s="18">
        <v>661018</v>
      </c>
      <c r="D2016" s="8" t="s">
        <v>5367</v>
      </c>
      <c r="E2016" s="20" t="str">
        <f>IF(VLOOKUP(C2016,'Current OBD'!$B$6:$AL$2097,23,0)="Yes","PK"," ")</f>
        <v xml:space="preserve"> </v>
      </c>
      <c r="F2016" s="20" t="str">
        <f>IF(VLOOKUP(C2016,'Current OBD'!$B$6:$AL$2097,24,0)="Yes","K"," ")</f>
        <v xml:space="preserve"> </v>
      </c>
      <c r="G2016" s="20" t="str">
        <f>IF(VLOOKUP(C2016,'Current OBD'!$B$6:$AL$2097,25,0)="Yes","1"," ")</f>
        <v xml:space="preserve"> </v>
      </c>
      <c r="H2016" s="20" t="str">
        <f>IF(VLOOKUP(C2016,'Current OBD'!$B$6:$AL$2097,26,0)="Yes","2"," ")</f>
        <v xml:space="preserve"> </v>
      </c>
      <c r="I2016" s="20" t="str">
        <f>IF(VLOOKUP(C2016,'Current OBD'!$B$6:$AL$2097,27,0)="Yes","3"," ")</f>
        <v xml:space="preserve"> </v>
      </c>
      <c r="J2016" s="20" t="str">
        <f>IF(VLOOKUP(C2016,'Current OBD'!$B$6:$AL$2097,28,0)="Yes","4"," ")</f>
        <v xml:space="preserve"> </v>
      </c>
      <c r="K2016" s="20" t="str">
        <f>IF(VLOOKUP(C2016,'Current OBD'!$B$6:$AL$2097,29,0)="Yes","5"," ")</f>
        <v>5</v>
      </c>
      <c r="L2016" s="20" t="str">
        <f>IF(VLOOKUP(C2016,'Current OBD'!$B$6:$AL$2097,30,0)="Yes","6"," ")</f>
        <v>6</v>
      </c>
      <c r="M2016" s="20" t="str">
        <f>IF(VLOOKUP(C2016,'Current OBD'!$B$6:$AL$2097,31,0)="Yes","7"," ")</f>
        <v>7</v>
      </c>
      <c r="N2016" s="20" t="str">
        <f>IF(VLOOKUP(C2016,'Current OBD'!$B$6:$AL$2097,32,0)="Yes","8"," ")</f>
        <v>8</v>
      </c>
      <c r="O2016" s="20" t="str">
        <f>IF(VLOOKUP(C2016,'Current OBD'!$B$6:$AL$2097,33,0)="Yes","9"," ")</f>
        <v xml:space="preserve"> </v>
      </c>
      <c r="P2016" s="20" t="str">
        <f>IF(VLOOKUP(C2016,'Current OBD'!$B$6:$AL$2097,34,0)="Yes","10"," ")</f>
        <v xml:space="preserve"> </v>
      </c>
      <c r="Q2016" s="20" t="str">
        <f>IF(VLOOKUP(C2016,'Current OBD'!$B$6:$AL$2097,35,0)="Yes","11"," ")</f>
        <v xml:space="preserve"> </v>
      </c>
      <c r="R2016" s="20" t="str">
        <f>IF(VLOOKUP(C2016,'Current OBD'!$B$6:$AL$2097,36,0)="Yes","12"," ")</f>
        <v xml:space="preserve"> </v>
      </c>
      <c r="S2016" s="44">
        <v>111</v>
      </c>
      <c r="T2016" s="44">
        <v>0</v>
      </c>
      <c r="U2016" s="44">
        <v>181</v>
      </c>
      <c r="V2016" s="12">
        <f t="shared" si="196"/>
        <v>0.61325966850828728</v>
      </c>
      <c r="W2016" s="12">
        <f t="shared" si="197"/>
        <v>0</v>
      </c>
      <c r="X2016" s="12">
        <f t="shared" si="193"/>
        <v>0.61325966850828728</v>
      </c>
    </row>
    <row r="2017" spans="1:24">
      <c r="A2017" s="17" t="str">
        <f>VLOOKUP(C2017,'Current OBD'!$B$6:$K$2098,4,0)</f>
        <v>Spokane</v>
      </c>
      <c r="B2017" s="17" t="str">
        <f>VLOOKUP(C2017,'Current OBD'!$B$6:$K$2098,3,0)</f>
        <v>32-363</v>
      </c>
      <c r="C2017" s="18">
        <v>684443</v>
      </c>
      <c r="D2017" s="8" t="s">
        <v>5369</v>
      </c>
      <c r="E2017" s="20" t="str">
        <f>IF(VLOOKUP(C2017,'Current OBD'!$B$6:$AL$2097,23,0)="Yes","PK"," ")</f>
        <v>PK</v>
      </c>
      <c r="F2017" s="20" t="str">
        <f>IF(VLOOKUP(C2017,'Current OBD'!$B$6:$AL$2097,24,0)="Yes","K"," ")</f>
        <v xml:space="preserve"> </v>
      </c>
      <c r="G2017" s="20" t="str">
        <f>IF(VLOOKUP(C2017,'Current OBD'!$B$6:$AL$2097,25,0)="Yes","1"," ")</f>
        <v xml:space="preserve"> </v>
      </c>
      <c r="H2017" s="20" t="str">
        <f>IF(VLOOKUP(C2017,'Current OBD'!$B$6:$AL$2097,26,0)="Yes","2"," ")</f>
        <v xml:space="preserve"> </v>
      </c>
      <c r="I2017" s="20" t="str">
        <f>IF(VLOOKUP(C2017,'Current OBD'!$B$6:$AL$2097,27,0)="Yes","3"," ")</f>
        <v xml:space="preserve"> </v>
      </c>
      <c r="J2017" s="20" t="str">
        <f>IF(VLOOKUP(C2017,'Current OBD'!$B$6:$AL$2097,28,0)="Yes","4"," ")</f>
        <v xml:space="preserve"> </v>
      </c>
      <c r="K2017" s="20" t="str">
        <f>IF(VLOOKUP(C2017,'Current OBD'!$B$6:$AL$2097,29,0)="Yes","5"," ")</f>
        <v xml:space="preserve"> </v>
      </c>
      <c r="L2017" s="20" t="str">
        <f>IF(VLOOKUP(C2017,'Current OBD'!$B$6:$AL$2097,30,0)="Yes","6"," ")</f>
        <v xml:space="preserve"> </v>
      </c>
      <c r="M2017" s="20" t="str">
        <f>IF(VLOOKUP(C2017,'Current OBD'!$B$6:$AL$2097,31,0)="Yes","7"," ")</f>
        <v xml:space="preserve"> </v>
      </c>
      <c r="N2017" s="20" t="str">
        <f>IF(VLOOKUP(C2017,'Current OBD'!$B$6:$AL$2097,32,0)="Yes","8"," ")</f>
        <v xml:space="preserve"> </v>
      </c>
      <c r="O2017" s="20" t="str">
        <f>IF(VLOOKUP(C2017,'Current OBD'!$B$6:$AL$2097,33,0)="Yes","9"," ")</f>
        <v xml:space="preserve"> </v>
      </c>
      <c r="P2017" s="20" t="str">
        <f>IF(VLOOKUP(C2017,'Current OBD'!$B$6:$AL$2097,34,0)="Yes","10"," ")</f>
        <v xml:space="preserve"> </v>
      </c>
      <c r="Q2017" s="20" t="str">
        <f>IF(VLOOKUP(C2017,'Current OBD'!$B$6:$AL$2097,35,0)="Yes","11"," ")</f>
        <v xml:space="preserve"> </v>
      </c>
      <c r="R2017" s="20" t="str">
        <f>IF(VLOOKUP(C2017,'Current OBD'!$B$6:$AL$2097,36,0)="Yes","12"," ")</f>
        <v xml:space="preserve"> </v>
      </c>
      <c r="S2017" s="44">
        <v>89</v>
      </c>
      <c r="T2017" s="44">
        <v>0</v>
      </c>
      <c r="U2017" s="44">
        <v>89</v>
      </c>
      <c r="V2017" s="12">
        <f t="shared" si="196"/>
        <v>1</v>
      </c>
      <c r="W2017" s="12">
        <f t="shared" si="197"/>
        <v>0</v>
      </c>
      <c r="X2017" s="12">
        <f t="shared" si="193"/>
        <v>1</v>
      </c>
    </row>
    <row r="2018" spans="1:24">
      <c r="A2018" s="17" t="str">
        <f>VLOOKUP(C2018,'Current OBD'!$B$6:$K$2098,4,0)</f>
        <v>Spokane</v>
      </c>
      <c r="B2018" s="17" t="str">
        <f>VLOOKUP(C2018,'Current OBD'!$B$6:$K$2098,3,0)</f>
        <v>32-363</v>
      </c>
      <c r="C2018" s="18">
        <v>664031</v>
      </c>
      <c r="D2018" s="8" t="s">
        <v>5371</v>
      </c>
      <c r="E2018" s="20" t="str">
        <f>IF(VLOOKUP(C2018,'Current OBD'!$B$6:$AL$2097,23,0)="Yes","PK"," ")</f>
        <v xml:space="preserve"> </v>
      </c>
      <c r="F2018" s="20" t="str">
        <f>IF(VLOOKUP(C2018,'Current OBD'!$B$6:$AL$2097,24,0)="Yes","K"," ")</f>
        <v xml:space="preserve"> </v>
      </c>
      <c r="G2018" s="20" t="str">
        <f>IF(VLOOKUP(C2018,'Current OBD'!$B$6:$AL$2097,25,0)="Yes","1"," ")</f>
        <v xml:space="preserve"> </v>
      </c>
      <c r="H2018" s="20" t="str">
        <f>IF(VLOOKUP(C2018,'Current OBD'!$B$6:$AL$2097,26,0)="Yes","2"," ")</f>
        <v xml:space="preserve"> </v>
      </c>
      <c r="I2018" s="20" t="str">
        <f>IF(VLOOKUP(C2018,'Current OBD'!$B$6:$AL$2097,27,0)="Yes","3"," ")</f>
        <v xml:space="preserve"> </v>
      </c>
      <c r="J2018" s="20" t="str">
        <f>IF(VLOOKUP(C2018,'Current OBD'!$B$6:$AL$2097,28,0)="Yes","4"," ")</f>
        <v xml:space="preserve"> </v>
      </c>
      <c r="K2018" s="20" t="str">
        <f>IF(VLOOKUP(C2018,'Current OBD'!$B$6:$AL$2097,29,0)="Yes","5"," ")</f>
        <v xml:space="preserve"> </v>
      </c>
      <c r="L2018" s="20" t="str">
        <f>IF(VLOOKUP(C2018,'Current OBD'!$B$6:$AL$2097,30,0)="Yes","6"," ")</f>
        <v xml:space="preserve"> </v>
      </c>
      <c r="M2018" s="20" t="str">
        <f>IF(VLOOKUP(C2018,'Current OBD'!$B$6:$AL$2097,31,0)="Yes","7"," ")</f>
        <v xml:space="preserve"> </v>
      </c>
      <c r="N2018" s="20" t="str">
        <f>IF(VLOOKUP(C2018,'Current OBD'!$B$6:$AL$2097,32,0)="Yes","8"," ")</f>
        <v xml:space="preserve"> </v>
      </c>
      <c r="O2018" s="20" t="str">
        <f>IF(VLOOKUP(C2018,'Current OBD'!$B$6:$AL$2097,33,0)="Yes","9"," ")</f>
        <v>9</v>
      </c>
      <c r="P2018" s="20" t="str">
        <f>IF(VLOOKUP(C2018,'Current OBD'!$B$6:$AL$2097,34,0)="Yes","10"," ")</f>
        <v>10</v>
      </c>
      <c r="Q2018" s="20" t="str">
        <f>IF(VLOOKUP(C2018,'Current OBD'!$B$6:$AL$2097,35,0)="Yes","11"," ")</f>
        <v>11</v>
      </c>
      <c r="R2018" s="20" t="str">
        <f>IF(VLOOKUP(C2018,'Current OBD'!$B$6:$AL$2097,36,0)="Yes","12"," ")</f>
        <v>12</v>
      </c>
      <c r="S2018" s="44">
        <v>381</v>
      </c>
      <c r="T2018" s="44">
        <v>0</v>
      </c>
      <c r="U2018" s="44">
        <v>842</v>
      </c>
      <c r="V2018" s="12">
        <f t="shared" si="196"/>
        <v>0.45249406175771972</v>
      </c>
      <c r="W2018" s="12">
        <f t="shared" si="197"/>
        <v>0</v>
      </c>
      <c r="X2018" s="12">
        <f t="shared" si="193"/>
        <v>0.45249406175771972</v>
      </c>
    </row>
    <row r="2019" spans="1:24">
      <c r="A2019" s="26" t="s">
        <v>148</v>
      </c>
      <c r="B2019" s="26" t="s">
        <v>1114</v>
      </c>
      <c r="C2019" s="10">
        <v>159383</v>
      </c>
      <c r="D2019" s="13" t="s">
        <v>1113</v>
      </c>
      <c r="E2019" s="19"/>
      <c r="F2019" s="19"/>
      <c r="G2019" s="19"/>
      <c r="H2019" s="19"/>
      <c r="I2019" s="19"/>
      <c r="J2019" s="19"/>
      <c r="K2019" s="19"/>
      <c r="L2019" s="19"/>
      <c r="M2019" s="19"/>
      <c r="N2019" s="19"/>
      <c r="O2019" s="19"/>
      <c r="P2019" s="19"/>
      <c r="Q2019" s="19"/>
      <c r="R2019" s="19"/>
      <c r="S2019" s="43">
        <v>1093</v>
      </c>
      <c r="T2019" s="43">
        <v>118</v>
      </c>
      <c r="U2019" s="43">
        <v>2196</v>
      </c>
      <c r="V2019" s="14"/>
      <c r="W2019" s="14"/>
      <c r="X2019" s="14">
        <f t="shared" si="193"/>
        <v>0.55145719489981782</v>
      </c>
    </row>
    <row r="2020" spans="1:24">
      <c r="A2020" s="17" t="str">
        <f>VLOOKUP(C2020,'Current OBD'!$B$6:$K$2098,4,0)</f>
        <v>Spokane</v>
      </c>
      <c r="B2020" s="17" t="str">
        <f>VLOOKUP(C2020,'Current OBD'!$B$6:$K$2098,3,0)</f>
        <v>32-414</v>
      </c>
      <c r="C2020" s="18">
        <v>664291</v>
      </c>
      <c r="D2020" s="8" t="s">
        <v>1115</v>
      </c>
      <c r="E2020" s="20" t="str">
        <f>IF(VLOOKUP(C2020,'Current OBD'!$B$6:$AL$2097,23,0)="Yes","PK"," ")</f>
        <v xml:space="preserve"> </v>
      </c>
      <c r="F2020" s="20" t="str">
        <f>IF(VLOOKUP(C2020,'Current OBD'!$B$6:$AL$2097,24,0)="Yes","K"," ")</f>
        <v xml:space="preserve"> </v>
      </c>
      <c r="G2020" s="20" t="str">
        <f>IF(VLOOKUP(C2020,'Current OBD'!$B$6:$AL$2097,25,0)="Yes","1"," ")</f>
        <v xml:space="preserve"> </v>
      </c>
      <c r="H2020" s="20" t="str">
        <f>IF(VLOOKUP(C2020,'Current OBD'!$B$6:$AL$2097,26,0)="Yes","2"," ")</f>
        <v xml:space="preserve"> </v>
      </c>
      <c r="I2020" s="20" t="str">
        <f>IF(VLOOKUP(C2020,'Current OBD'!$B$6:$AL$2097,27,0)="Yes","3"," ")</f>
        <v>3</v>
      </c>
      <c r="J2020" s="20" t="str">
        <f>IF(VLOOKUP(C2020,'Current OBD'!$B$6:$AL$2097,28,0)="Yes","4"," ")</f>
        <v>4</v>
      </c>
      <c r="K2020" s="20" t="str">
        <f>IF(VLOOKUP(C2020,'Current OBD'!$B$6:$AL$2097,29,0)="Yes","5"," ")</f>
        <v>5</v>
      </c>
      <c r="L2020" s="20" t="str">
        <f>IF(VLOOKUP(C2020,'Current OBD'!$B$6:$AL$2097,30,0)="Yes","6"," ")</f>
        <v xml:space="preserve"> </v>
      </c>
      <c r="M2020" s="20" t="str">
        <f>IF(VLOOKUP(C2020,'Current OBD'!$B$6:$AL$2097,31,0)="Yes","7"," ")</f>
        <v xml:space="preserve"> </v>
      </c>
      <c r="N2020" s="20" t="str">
        <f>IF(VLOOKUP(C2020,'Current OBD'!$B$6:$AL$2097,32,0)="Yes","8"," ")</f>
        <v xml:space="preserve"> </v>
      </c>
      <c r="O2020" s="20" t="str">
        <f>IF(VLOOKUP(C2020,'Current OBD'!$B$6:$AL$2097,33,0)="Yes","9"," ")</f>
        <v xml:space="preserve"> </v>
      </c>
      <c r="P2020" s="20" t="str">
        <f>IF(VLOOKUP(C2020,'Current OBD'!$B$6:$AL$2097,34,0)="Yes","10"," ")</f>
        <v xml:space="preserve"> </v>
      </c>
      <c r="Q2020" s="20" t="str">
        <f>IF(VLOOKUP(C2020,'Current OBD'!$B$6:$AL$2097,35,0)="Yes","11"," ")</f>
        <v xml:space="preserve"> </v>
      </c>
      <c r="R2020" s="20" t="str">
        <f>IF(VLOOKUP(C2020,'Current OBD'!$B$6:$AL$2097,36,0)="Yes","12"," ")</f>
        <v xml:space="preserve"> </v>
      </c>
      <c r="S2020" s="44">
        <v>160</v>
      </c>
      <c r="T2020" s="44">
        <v>51</v>
      </c>
      <c r="U2020" s="44">
        <v>460</v>
      </c>
      <c r="V2020" s="12">
        <f t="shared" ref="V2020:V2025" si="198">S2020/U2020</f>
        <v>0.34782608695652173</v>
      </c>
      <c r="W2020" s="12">
        <f t="shared" ref="W2020:W2025" si="199">T2020/U2020</f>
        <v>0.1108695652173913</v>
      </c>
      <c r="X2020" s="12">
        <f t="shared" si="193"/>
        <v>0.45869565217391306</v>
      </c>
    </row>
    <row r="2021" spans="1:24">
      <c r="A2021" s="17" t="s">
        <v>148</v>
      </c>
      <c r="B2021" s="17" t="str">
        <f>VLOOKUP(C2021,'Current OBD'!$B$6:$K$2098,3,0)</f>
        <v>32-414</v>
      </c>
      <c r="C2021" s="18">
        <v>687622</v>
      </c>
      <c r="D2021" s="8" t="s">
        <v>1120</v>
      </c>
      <c r="E2021" s="20" t="str">
        <f>IF(VLOOKUP(C2021,'Current OBD'!$B$6:$AL$2097,23,0)="Yes","PK"," ")</f>
        <v xml:space="preserve"> </v>
      </c>
      <c r="F2021" s="20" t="str">
        <f>IF(VLOOKUP(C2021,'Current OBD'!$B$6:$AL$2097,24,0)="Yes","K"," ")</f>
        <v xml:space="preserve"> </v>
      </c>
      <c r="G2021" s="20" t="str">
        <f>IF(VLOOKUP(C2021,'Current OBD'!$B$6:$AL$2097,25,0)="Yes","1"," ")</f>
        <v xml:space="preserve"> </v>
      </c>
      <c r="H2021" s="20" t="str">
        <f>IF(VLOOKUP(C2021,'Current OBD'!$B$6:$AL$2097,26,0)="Yes","2"," ")</f>
        <v xml:space="preserve"> </v>
      </c>
      <c r="I2021" s="20" t="str">
        <f>IF(VLOOKUP(C2021,'Current OBD'!$B$6:$AL$2097,27,0)="Yes","3"," ")</f>
        <v xml:space="preserve"> </v>
      </c>
      <c r="J2021" s="20" t="str">
        <f>IF(VLOOKUP(C2021,'Current OBD'!$B$6:$AL$2097,28,0)="Yes","4"," ")</f>
        <v xml:space="preserve"> </v>
      </c>
      <c r="K2021" s="20" t="str">
        <f>IF(VLOOKUP(C2021,'Current OBD'!$B$6:$AL$2097,29,0)="Yes","5"," ")</f>
        <v xml:space="preserve"> </v>
      </c>
      <c r="L2021" s="20" t="str">
        <f>IF(VLOOKUP(C2021,'Current OBD'!$B$6:$AL$2097,30,0)="Yes","6"," ")</f>
        <v xml:space="preserve"> </v>
      </c>
      <c r="M2021" s="20" t="str">
        <f>IF(VLOOKUP(C2021,'Current OBD'!$B$6:$AL$2097,31,0)="Yes","7"," ")</f>
        <v xml:space="preserve"> </v>
      </c>
      <c r="N2021" s="20" t="str">
        <f>IF(VLOOKUP(C2021,'Current OBD'!$B$6:$AL$2097,32,0)="Yes","8"," ")</f>
        <v xml:space="preserve"> </v>
      </c>
      <c r="O2021" s="20" t="str">
        <f>IF(VLOOKUP(C2021,'Current OBD'!$B$6:$AL$2097,33,0)="Yes","9"," ")</f>
        <v>9</v>
      </c>
      <c r="P2021" s="20" t="str">
        <f>IF(VLOOKUP(C2021,'Current OBD'!$B$6:$AL$2097,34,0)="Yes","10"," ")</f>
        <v>10</v>
      </c>
      <c r="Q2021" s="20" t="str">
        <f>IF(VLOOKUP(C2021,'Current OBD'!$B$6:$AL$2097,35,0)="Yes","11"," ")</f>
        <v>11</v>
      </c>
      <c r="R2021" s="20" t="str">
        <f>IF(VLOOKUP(C2021,'Current OBD'!$B$6:$AL$2097,36,0)="Yes","12"," ")</f>
        <v>12</v>
      </c>
      <c r="S2021" s="44">
        <v>42</v>
      </c>
      <c r="T2021" s="44">
        <v>2</v>
      </c>
      <c r="U2021" s="44">
        <v>80</v>
      </c>
      <c r="V2021" s="12">
        <f t="shared" si="198"/>
        <v>0.52500000000000002</v>
      </c>
      <c r="W2021" s="12">
        <f t="shared" si="199"/>
        <v>2.5000000000000001E-2</v>
      </c>
      <c r="X2021" s="12">
        <f t="shared" si="193"/>
        <v>0.55000000000000004</v>
      </c>
    </row>
    <row r="2022" spans="1:24">
      <c r="A2022" s="17" t="str">
        <f>VLOOKUP(C2022,'Current OBD'!$B$6:$K$2098,4,0)</f>
        <v>Spokane</v>
      </c>
      <c r="B2022" s="17" t="str">
        <f>VLOOKUP(C2022,'Current OBD'!$B$6:$K$2098,3,0)</f>
        <v>32-414</v>
      </c>
      <c r="C2022" s="18">
        <v>665190</v>
      </c>
      <c r="D2022" s="8" t="s">
        <v>1123</v>
      </c>
      <c r="E2022" s="20" t="str">
        <f>IF(VLOOKUP(C2022,'Current OBD'!$B$6:$AL$2097,23,0)="Yes","PK"," ")</f>
        <v>PK</v>
      </c>
      <c r="F2022" s="20" t="str">
        <f>IF(VLOOKUP(C2022,'Current OBD'!$B$6:$AL$2097,24,0)="Yes","K"," ")</f>
        <v xml:space="preserve"> </v>
      </c>
      <c r="G2022" s="20" t="str">
        <f>IF(VLOOKUP(C2022,'Current OBD'!$B$6:$AL$2097,25,0)="Yes","1"," ")</f>
        <v xml:space="preserve"> </v>
      </c>
      <c r="H2022" s="20" t="str">
        <f>IF(VLOOKUP(C2022,'Current OBD'!$B$6:$AL$2097,26,0)="Yes","2"," ")</f>
        <v xml:space="preserve"> </v>
      </c>
      <c r="I2022" s="20" t="str">
        <f>IF(VLOOKUP(C2022,'Current OBD'!$B$6:$AL$2097,27,0)="Yes","3"," ")</f>
        <v xml:space="preserve"> </v>
      </c>
      <c r="J2022" s="20" t="str">
        <f>IF(VLOOKUP(C2022,'Current OBD'!$B$6:$AL$2097,28,0)="Yes","4"," ")</f>
        <v xml:space="preserve"> </v>
      </c>
      <c r="K2022" s="20" t="str">
        <f>IF(VLOOKUP(C2022,'Current OBD'!$B$6:$AL$2097,29,0)="Yes","5"," ")</f>
        <v xml:space="preserve"> </v>
      </c>
      <c r="L2022" s="20" t="str">
        <f>IF(VLOOKUP(C2022,'Current OBD'!$B$6:$AL$2097,30,0)="Yes","6"," ")</f>
        <v xml:space="preserve"> </v>
      </c>
      <c r="M2022" s="20" t="str">
        <f>IF(VLOOKUP(C2022,'Current OBD'!$B$6:$AL$2097,31,0)="Yes","7"," ")</f>
        <v xml:space="preserve"> </v>
      </c>
      <c r="N2022" s="20" t="str">
        <f>IF(VLOOKUP(C2022,'Current OBD'!$B$6:$AL$2097,32,0)="Yes","8"," ")</f>
        <v xml:space="preserve"> </v>
      </c>
      <c r="O2022" s="20" t="str">
        <f>IF(VLOOKUP(C2022,'Current OBD'!$B$6:$AL$2097,33,0)="Yes","9"," ")</f>
        <v xml:space="preserve"> </v>
      </c>
      <c r="P2022" s="20" t="str">
        <f>IF(VLOOKUP(C2022,'Current OBD'!$B$6:$AL$2097,34,0)="Yes","10"," ")</f>
        <v xml:space="preserve"> </v>
      </c>
      <c r="Q2022" s="20" t="str">
        <f>IF(VLOOKUP(C2022,'Current OBD'!$B$6:$AL$2097,35,0)="Yes","11"," ")</f>
        <v xml:space="preserve"> </v>
      </c>
      <c r="R2022" s="20" t="str">
        <f>IF(VLOOKUP(C2022,'Current OBD'!$B$6:$AL$2097,36,0)="Yes","12"," ")</f>
        <v xml:space="preserve"> </v>
      </c>
      <c r="S2022" s="44">
        <v>83</v>
      </c>
      <c r="T2022" s="44">
        <v>0</v>
      </c>
      <c r="U2022" s="44">
        <v>83</v>
      </c>
      <c r="V2022" s="12">
        <f t="shared" si="198"/>
        <v>1</v>
      </c>
      <c r="W2022" s="12">
        <f t="shared" si="199"/>
        <v>0</v>
      </c>
      <c r="X2022" s="12">
        <f t="shared" si="193"/>
        <v>1</v>
      </c>
    </row>
    <row r="2023" spans="1:24">
      <c r="A2023" s="17" t="str">
        <f>VLOOKUP(C2023,'Current OBD'!$B$6:$K$2098,4,0)</f>
        <v>Spokane</v>
      </c>
      <c r="B2023" s="17" t="str">
        <f>VLOOKUP(C2023,'Current OBD'!$B$6:$K$2098,3,0)</f>
        <v>32-414</v>
      </c>
      <c r="C2023" s="18">
        <v>663383</v>
      </c>
      <c r="D2023" s="8" t="s">
        <v>1125</v>
      </c>
      <c r="E2023" s="20" t="str">
        <f>IF(VLOOKUP(C2023,'Current OBD'!$B$6:$AL$2097,23,0)="Yes","PK"," ")</f>
        <v>PK</v>
      </c>
      <c r="F2023" s="20" t="str">
        <f>IF(VLOOKUP(C2023,'Current OBD'!$B$6:$AL$2097,24,0)="Yes","K"," ")</f>
        <v>K</v>
      </c>
      <c r="G2023" s="20" t="str">
        <f>IF(VLOOKUP(C2023,'Current OBD'!$B$6:$AL$2097,25,0)="Yes","1"," ")</f>
        <v>1</v>
      </c>
      <c r="H2023" s="20" t="str">
        <f>IF(VLOOKUP(C2023,'Current OBD'!$B$6:$AL$2097,26,0)="Yes","2"," ")</f>
        <v>2</v>
      </c>
      <c r="I2023" s="20" t="str">
        <f>IF(VLOOKUP(C2023,'Current OBD'!$B$6:$AL$2097,27,0)="Yes","3"," ")</f>
        <v xml:space="preserve"> </v>
      </c>
      <c r="J2023" s="20" t="str">
        <f>IF(VLOOKUP(C2023,'Current OBD'!$B$6:$AL$2097,28,0)="Yes","4"," ")</f>
        <v xml:space="preserve"> </v>
      </c>
      <c r="K2023" s="20" t="str">
        <f>IF(VLOOKUP(C2023,'Current OBD'!$B$6:$AL$2097,29,0)="Yes","5"," ")</f>
        <v xml:space="preserve"> </v>
      </c>
      <c r="L2023" s="20" t="str">
        <f>IF(VLOOKUP(C2023,'Current OBD'!$B$6:$AL$2097,30,0)="Yes","6"," ")</f>
        <v xml:space="preserve"> </v>
      </c>
      <c r="M2023" s="20" t="str">
        <f>IF(VLOOKUP(C2023,'Current OBD'!$B$6:$AL$2097,31,0)="Yes","7"," ")</f>
        <v xml:space="preserve"> </v>
      </c>
      <c r="N2023" s="20" t="str">
        <f>IF(VLOOKUP(C2023,'Current OBD'!$B$6:$AL$2097,32,0)="Yes","8"," ")</f>
        <v xml:space="preserve"> </v>
      </c>
      <c r="O2023" s="20" t="str">
        <f>IF(VLOOKUP(C2023,'Current OBD'!$B$6:$AL$2097,33,0)="Yes","9"," ")</f>
        <v xml:space="preserve"> </v>
      </c>
      <c r="P2023" s="20" t="str">
        <f>IF(VLOOKUP(C2023,'Current OBD'!$B$6:$AL$2097,34,0)="Yes","10"," ")</f>
        <v xml:space="preserve"> </v>
      </c>
      <c r="Q2023" s="20" t="str">
        <f>IF(VLOOKUP(C2023,'Current OBD'!$B$6:$AL$2097,35,0)="Yes","11"," ")</f>
        <v xml:space="preserve"> </v>
      </c>
      <c r="R2023" s="20" t="str">
        <f>IF(VLOOKUP(C2023,'Current OBD'!$B$6:$AL$2097,36,0)="Yes","12"," ")</f>
        <v xml:space="preserve"> </v>
      </c>
      <c r="S2023" s="44">
        <v>287</v>
      </c>
      <c r="T2023" s="44">
        <v>0</v>
      </c>
      <c r="U2023" s="44">
        <v>433</v>
      </c>
      <c r="V2023" s="12">
        <f t="shared" si="198"/>
        <v>0.66281755196304848</v>
      </c>
      <c r="W2023" s="12">
        <f t="shared" si="199"/>
        <v>0</v>
      </c>
      <c r="X2023" s="12">
        <f t="shared" si="193"/>
        <v>0.66281755196304848</v>
      </c>
    </row>
    <row r="2024" spans="1:24">
      <c r="A2024" s="17" t="str">
        <f>VLOOKUP(C2024,'Current OBD'!$B$6:$K$2098,4,0)</f>
        <v>Spokane</v>
      </c>
      <c r="B2024" s="17" t="str">
        <f>VLOOKUP(C2024,'Current OBD'!$B$6:$K$2098,3,0)</f>
        <v>32-414</v>
      </c>
      <c r="C2024" s="18">
        <v>663994</v>
      </c>
      <c r="D2024" s="8" t="s">
        <v>1127</v>
      </c>
      <c r="E2024" s="20" t="str">
        <f>IF(VLOOKUP(C2024,'Current OBD'!$B$6:$AL$2097,23,0)="Yes","PK"," ")</f>
        <v xml:space="preserve"> </v>
      </c>
      <c r="F2024" s="20" t="str">
        <f>IF(VLOOKUP(C2024,'Current OBD'!$B$6:$AL$2097,24,0)="Yes","K"," ")</f>
        <v xml:space="preserve"> </v>
      </c>
      <c r="G2024" s="20" t="str">
        <f>IF(VLOOKUP(C2024,'Current OBD'!$B$6:$AL$2097,25,0)="Yes","1"," ")</f>
        <v xml:space="preserve"> </v>
      </c>
      <c r="H2024" s="20" t="str">
        <f>IF(VLOOKUP(C2024,'Current OBD'!$B$6:$AL$2097,26,0)="Yes","2"," ")</f>
        <v xml:space="preserve"> </v>
      </c>
      <c r="I2024" s="20" t="str">
        <f>IF(VLOOKUP(C2024,'Current OBD'!$B$6:$AL$2097,27,0)="Yes","3"," ")</f>
        <v xml:space="preserve"> </v>
      </c>
      <c r="J2024" s="20" t="str">
        <f>IF(VLOOKUP(C2024,'Current OBD'!$B$6:$AL$2097,28,0)="Yes","4"," ")</f>
        <v xml:space="preserve"> </v>
      </c>
      <c r="K2024" s="20" t="str">
        <f>IF(VLOOKUP(C2024,'Current OBD'!$B$6:$AL$2097,29,0)="Yes","5"," ")</f>
        <v xml:space="preserve"> </v>
      </c>
      <c r="L2024" s="20" t="str">
        <f>IF(VLOOKUP(C2024,'Current OBD'!$B$6:$AL$2097,30,0)="Yes","6"," ")</f>
        <v xml:space="preserve"> </v>
      </c>
      <c r="M2024" s="20" t="str">
        <f>IF(VLOOKUP(C2024,'Current OBD'!$B$6:$AL$2097,31,0)="Yes","7"," ")</f>
        <v xml:space="preserve"> </v>
      </c>
      <c r="N2024" s="20" t="str">
        <f>IF(VLOOKUP(C2024,'Current OBD'!$B$6:$AL$2097,32,0)="Yes","8"," ")</f>
        <v xml:space="preserve"> </v>
      </c>
      <c r="O2024" s="20" t="str">
        <f>IF(VLOOKUP(C2024,'Current OBD'!$B$6:$AL$2097,33,0)="Yes","9"," ")</f>
        <v>9</v>
      </c>
      <c r="P2024" s="20" t="str">
        <f>IF(VLOOKUP(C2024,'Current OBD'!$B$6:$AL$2097,34,0)="Yes","10"," ")</f>
        <v>10</v>
      </c>
      <c r="Q2024" s="20" t="str">
        <f>IF(VLOOKUP(C2024,'Current OBD'!$B$6:$AL$2097,35,0)="Yes","11"," ")</f>
        <v>11</v>
      </c>
      <c r="R2024" s="20" t="str">
        <f>IF(VLOOKUP(C2024,'Current OBD'!$B$6:$AL$2097,36,0)="Yes","12"," ")</f>
        <v>12</v>
      </c>
      <c r="S2024" s="44">
        <v>214</v>
      </c>
      <c r="T2024" s="44">
        <v>65</v>
      </c>
      <c r="U2024" s="44">
        <v>641</v>
      </c>
      <c r="V2024" s="12">
        <f t="shared" si="198"/>
        <v>0.33385335413416539</v>
      </c>
      <c r="W2024" s="12">
        <f t="shared" si="199"/>
        <v>0.10140405616224649</v>
      </c>
      <c r="X2024" s="12">
        <f t="shared" si="193"/>
        <v>0.43525741029641185</v>
      </c>
    </row>
    <row r="2025" spans="1:24">
      <c r="A2025" s="17" t="str">
        <f>VLOOKUP(C2025,'Current OBD'!$B$6:$K$2098,4,0)</f>
        <v>Spokane</v>
      </c>
      <c r="B2025" s="17" t="str">
        <f>VLOOKUP(C2025,'Current OBD'!$B$6:$K$2098,3,0)</f>
        <v>32-414</v>
      </c>
      <c r="C2025" s="18">
        <v>663332</v>
      </c>
      <c r="D2025" s="8" t="s">
        <v>1128</v>
      </c>
      <c r="E2025" s="20" t="str">
        <f>IF(VLOOKUP(C2025,'Current OBD'!$B$6:$AL$2097,23,0)="Yes","PK"," ")</f>
        <v xml:space="preserve"> </v>
      </c>
      <c r="F2025" s="20" t="str">
        <f>IF(VLOOKUP(C2025,'Current OBD'!$B$6:$AL$2097,24,0)="Yes","K"," ")</f>
        <v xml:space="preserve"> </v>
      </c>
      <c r="G2025" s="20" t="str">
        <f>IF(VLOOKUP(C2025,'Current OBD'!$B$6:$AL$2097,25,0)="Yes","1"," ")</f>
        <v xml:space="preserve"> </v>
      </c>
      <c r="H2025" s="20" t="str">
        <f>IF(VLOOKUP(C2025,'Current OBD'!$B$6:$AL$2097,26,0)="Yes","2"," ")</f>
        <v xml:space="preserve"> </v>
      </c>
      <c r="I2025" s="20" t="str">
        <f>IF(VLOOKUP(C2025,'Current OBD'!$B$6:$AL$2097,27,0)="Yes","3"," ")</f>
        <v xml:space="preserve"> </v>
      </c>
      <c r="J2025" s="20" t="str">
        <f>IF(VLOOKUP(C2025,'Current OBD'!$B$6:$AL$2097,28,0)="Yes","4"," ")</f>
        <v xml:space="preserve"> </v>
      </c>
      <c r="K2025" s="20" t="str">
        <f>IF(VLOOKUP(C2025,'Current OBD'!$B$6:$AL$2097,29,0)="Yes","5"," ")</f>
        <v xml:space="preserve"> </v>
      </c>
      <c r="L2025" s="20" t="str">
        <f>IF(VLOOKUP(C2025,'Current OBD'!$B$6:$AL$2097,30,0)="Yes","6"," ")</f>
        <v>6</v>
      </c>
      <c r="M2025" s="20" t="str">
        <f>IF(VLOOKUP(C2025,'Current OBD'!$B$6:$AL$2097,31,0)="Yes","7"," ")</f>
        <v>7</v>
      </c>
      <c r="N2025" s="20" t="str">
        <f>IF(VLOOKUP(C2025,'Current OBD'!$B$6:$AL$2097,32,0)="Yes","8"," ")</f>
        <v>8</v>
      </c>
      <c r="O2025" s="20" t="str">
        <f>IF(VLOOKUP(C2025,'Current OBD'!$B$6:$AL$2097,33,0)="Yes","9"," ")</f>
        <v xml:space="preserve"> </v>
      </c>
      <c r="P2025" s="20" t="str">
        <f>IF(VLOOKUP(C2025,'Current OBD'!$B$6:$AL$2097,34,0)="Yes","10"," ")</f>
        <v xml:space="preserve"> </v>
      </c>
      <c r="Q2025" s="20" t="str">
        <f>IF(VLOOKUP(C2025,'Current OBD'!$B$6:$AL$2097,35,0)="Yes","11"," ")</f>
        <v xml:space="preserve"> </v>
      </c>
      <c r="R2025" s="20" t="str">
        <f>IF(VLOOKUP(C2025,'Current OBD'!$B$6:$AL$2097,36,0)="Yes","12"," ")</f>
        <v xml:space="preserve"> </v>
      </c>
      <c r="S2025" s="44">
        <v>307</v>
      </c>
      <c r="T2025" s="44">
        <v>0</v>
      </c>
      <c r="U2025" s="44">
        <v>499</v>
      </c>
      <c r="V2025" s="12">
        <f t="shared" si="198"/>
        <v>0.61523046092184364</v>
      </c>
      <c r="W2025" s="12">
        <f t="shared" si="199"/>
        <v>0</v>
      </c>
      <c r="X2025" s="12">
        <f t="shared" si="193"/>
        <v>0.61523046092184364</v>
      </c>
    </row>
    <row r="2026" spans="1:24">
      <c r="A2026" s="26" t="s">
        <v>148</v>
      </c>
      <c r="B2026" s="26" t="s">
        <v>3904</v>
      </c>
      <c r="C2026" s="10">
        <v>159401</v>
      </c>
      <c r="D2026" s="13" t="s">
        <v>3903</v>
      </c>
      <c r="E2026" s="19"/>
      <c r="F2026" s="19"/>
      <c r="G2026" s="19"/>
      <c r="H2026" s="19"/>
      <c r="I2026" s="19"/>
      <c r="J2026" s="19"/>
      <c r="K2026" s="19"/>
      <c r="L2026" s="19"/>
      <c r="M2026" s="19"/>
      <c r="N2026" s="19"/>
      <c r="O2026" s="19"/>
      <c r="P2026" s="19"/>
      <c r="Q2026" s="19"/>
      <c r="R2026" s="19"/>
      <c r="S2026" s="43">
        <v>992</v>
      </c>
      <c r="T2026" s="43">
        <v>24</v>
      </c>
      <c r="U2026" s="43">
        <v>1559</v>
      </c>
      <c r="V2026" s="14"/>
      <c r="W2026" s="14"/>
      <c r="X2026" s="14">
        <f t="shared" si="193"/>
        <v>0.6516998075689544</v>
      </c>
    </row>
    <row r="2027" spans="1:24">
      <c r="A2027" s="17" t="str">
        <f>VLOOKUP(C2027,'Current OBD'!$B$6:$K$2098,4,0)</f>
        <v>Spokane</v>
      </c>
      <c r="B2027" s="17" t="str">
        <f>VLOOKUP(C2027,'Current OBD'!$B$6:$K$2098,3,0)</f>
        <v>32-416</v>
      </c>
      <c r="C2027" s="18">
        <v>664349</v>
      </c>
      <c r="D2027" s="8" t="s">
        <v>3905</v>
      </c>
      <c r="E2027" s="20" t="str">
        <f>IF(VLOOKUP(C2027,'Current OBD'!$B$6:$AL$2097,23,0)="Yes","PK"," ")</f>
        <v>PK</v>
      </c>
      <c r="F2027" s="20" t="str">
        <f>IF(VLOOKUP(C2027,'Current OBD'!$B$6:$AL$2097,24,0)="Yes","K"," ")</f>
        <v>K</v>
      </c>
      <c r="G2027" s="20" t="str">
        <f>IF(VLOOKUP(C2027,'Current OBD'!$B$6:$AL$2097,25,0)="Yes","1"," ")</f>
        <v>1</v>
      </c>
      <c r="H2027" s="20" t="str">
        <f>IF(VLOOKUP(C2027,'Current OBD'!$B$6:$AL$2097,26,0)="Yes","2"," ")</f>
        <v>2</v>
      </c>
      <c r="I2027" s="20" t="str">
        <f>IF(VLOOKUP(C2027,'Current OBD'!$B$6:$AL$2097,27,0)="Yes","3"," ")</f>
        <v>3</v>
      </c>
      <c r="J2027" s="20" t="str">
        <f>IF(VLOOKUP(C2027,'Current OBD'!$B$6:$AL$2097,28,0)="Yes","4"," ")</f>
        <v>4</v>
      </c>
      <c r="K2027" s="20" t="str">
        <f>IF(VLOOKUP(C2027,'Current OBD'!$B$6:$AL$2097,29,0)="Yes","5"," ")</f>
        <v xml:space="preserve"> </v>
      </c>
      <c r="L2027" s="20" t="str">
        <f>IF(VLOOKUP(C2027,'Current OBD'!$B$6:$AL$2097,30,0)="Yes","6"," ")</f>
        <v xml:space="preserve"> </v>
      </c>
      <c r="M2027" s="20" t="str">
        <f>IF(VLOOKUP(C2027,'Current OBD'!$B$6:$AL$2097,31,0)="Yes","7"," ")</f>
        <v xml:space="preserve"> </v>
      </c>
      <c r="N2027" s="20" t="str">
        <f>IF(VLOOKUP(C2027,'Current OBD'!$B$6:$AL$2097,32,0)="Yes","8"," ")</f>
        <v xml:space="preserve"> </v>
      </c>
      <c r="O2027" s="20" t="str">
        <f>IF(VLOOKUP(C2027,'Current OBD'!$B$6:$AL$2097,33,0)="Yes","9"," ")</f>
        <v xml:space="preserve"> </v>
      </c>
      <c r="P2027" s="20" t="str">
        <f>IF(VLOOKUP(C2027,'Current OBD'!$B$6:$AL$2097,34,0)="Yes","10"," ")</f>
        <v xml:space="preserve"> </v>
      </c>
      <c r="Q2027" s="20" t="str">
        <f>IF(VLOOKUP(C2027,'Current OBD'!$B$6:$AL$2097,35,0)="Yes","11"," ")</f>
        <v xml:space="preserve"> </v>
      </c>
      <c r="R2027" s="20" t="str">
        <f>IF(VLOOKUP(C2027,'Current OBD'!$B$6:$AL$2097,36,0)="Yes","12"," ")</f>
        <v xml:space="preserve"> </v>
      </c>
      <c r="S2027" s="44">
        <v>256</v>
      </c>
      <c r="T2027" s="44">
        <v>0</v>
      </c>
      <c r="U2027" s="44">
        <v>291</v>
      </c>
      <c r="V2027" s="12">
        <f>S2027/U2027</f>
        <v>0.8797250859106529</v>
      </c>
      <c r="W2027" s="12">
        <f>T2027/U2027</f>
        <v>0</v>
      </c>
      <c r="X2027" s="12">
        <f t="shared" si="193"/>
        <v>0.8797250859106529</v>
      </c>
    </row>
    <row r="2028" spans="1:24">
      <c r="A2028" s="17" t="str">
        <f>VLOOKUP(C2028,'Current OBD'!$B$6:$K$2098,4,0)</f>
        <v>Spokane</v>
      </c>
      <c r="B2028" s="17" t="str">
        <f>VLOOKUP(C2028,'Current OBD'!$B$6:$K$2098,3,0)</f>
        <v>32-416</v>
      </c>
      <c r="C2028" s="18">
        <v>662984</v>
      </c>
      <c r="D2028" s="8" t="s">
        <v>3909</v>
      </c>
      <c r="E2028" s="20" t="str">
        <f>IF(VLOOKUP(C2028,'Current OBD'!$B$6:$AL$2097,23,0)="Yes","PK"," ")</f>
        <v xml:space="preserve"> </v>
      </c>
      <c r="F2028" s="20" t="str">
        <f>IF(VLOOKUP(C2028,'Current OBD'!$B$6:$AL$2097,24,0)="Yes","K"," ")</f>
        <v>K</v>
      </c>
      <c r="G2028" s="20" t="str">
        <f>IF(VLOOKUP(C2028,'Current OBD'!$B$6:$AL$2097,25,0)="Yes","1"," ")</f>
        <v>1</v>
      </c>
      <c r="H2028" s="20" t="str">
        <f>IF(VLOOKUP(C2028,'Current OBD'!$B$6:$AL$2097,26,0)="Yes","2"," ")</f>
        <v>2</v>
      </c>
      <c r="I2028" s="20" t="str">
        <f>IF(VLOOKUP(C2028,'Current OBD'!$B$6:$AL$2097,27,0)="Yes","3"," ")</f>
        <v>3</v>
      </c>
      <c r="J2028" s="20" t="str">
        <f>IF(VLOOKUP(C2028,'Current OBD'!$B$6:$AL$2097,28,0)="Yes","4"," ")</f>
        <v>4</v>
      </c>
      <c r="K2028" s="20" t="str">
        <f>IF(VLOOKUP(C2028,'Current OBD'!$B$6:$AL$2097,29,0)="Yes","5"," ")</f>
        <v>5</v>
      </c>
      <c r="L2028" s="20" t="str">
        <f>IF(VLOOKUP(C2028,'Current OBD'!$B$6:$AL$2097,30,0)="Yes","6"," ")</f>
        <v>6</v>
      </c>
      <c r="M2028" s="20" t="str">
        <f>IF(VLOOKUP(C2028,'Current OBD'!$B$6:$AL$2097,31,0)="Yes","7"," ")</f>
        <v>7</v>
      </c>
      <c r="N2028" s="20" t="str">
        <f>IF(VLOOKUP(C2028,'Current OBD'!$B$6:$AL$2097,32,0)="Yes","8"," ")</f>
        <v>8</v>
      </c>
      <c r="O2028" s="20" t="str">
        <f>IF(VLOOKUP(C2028,'Current OBD'!$B$6:$AL$2097,33,0)="Yes","9"," ")</f>
        <v>9</v>
      </c>
      <c r="P2028" s="20" t="str">
        <f>IF(VLOOKUP(C2028,'Current OBD'!$B$6:$AL$2097,34,0)="Yes","10"," ")</f>
        <v>10</v>
      </c>
      <c r="Q2028" s="20" t="str">
        <f>IF(VLOOKUP(C2028,'Current OBD'!$B$6:$AL$2097,35,0)="Yes","11"," ")</f>
        <v>11</v>
      </c>
      <c r="R2028" s="20" t="str">
        <f>IF(VLOOKUP(C2028,'Current OBD'!$B$6:$AL$2097,36,0)="Yes","12"," ")</f>
        <v>12</v>
      </c>
      <c r="S2028" s="44">
        <v>33</v>
      </c>
      <c r="T2028" s="44">
        <v>24</v>
      </c>
      <c r="U2028" s="44">
        <v>95</v>
      </c>
      <c r="V2028" s="12">
        <f>S2028/U2028</f>
        <v>0.3473684210526316</v>
      </c>
      <c r="W2028" s="12">
        <f>T2028/U2028</f>
        <v>0.25263157894736843</v>
      </c>
      <c r="X2028" s="12">
        <f t="shared" si="193"/>
        <v>0.6</v>
      </c>
    </row>
    <row r="2029" spans="1:24">
      <c r="A2029" s="17" t="str">
        <f>VLOOKUP(C2029,'Current OBD'!$B$6:$K$2098,4,0)</f>
        <v>Spokane</v>
      </c>
      <c r="B2029" s="17" t="str">
        <f>VLOOKUP(C2029,'Current OBD'!$B$6:$K$2098,3,0)</f>
        <v>32-416</v>
      </c>
      <c r="C2029" s="18">
        <v>664604</v>
      </c>
      <c r="D2029" s="8" t="s">
        <v>3912</v>
      </c>
      <c r="E2029" s="20" t="str">
        <f>IF(VLOOKUP(C2029,'Current OBD'!$B$6:$AL$2097,23,0)="Yes","PK"," ")</f>
        <v xml:space="preserve"> </v>
      </c>
      <c r="F2029" s="20" t="str">
        <f>IF(VLOOKUP(C2029,'Current OBD'!$B$6:$AL$2097,24,0)="Yes","K"," ")</f>
        <v>K</v>
      </c>
      <c r="G2029" s="20" t="str">
        <f>IF(VLOOKUP(C2029,'Current OBD'!$B$6:$AL$2097,25,0)="Yes","1"," ")</f>
        <v>1</v>
      </c>
      <c r="H2029" s="20" t="str">
        <f>IF(VLOOKUP(C2029,'Current OBD'!$B$6:$AL$2097,26,0)="Yes","2"," ")</f>
        <v>2</v>
      </c>
      <c r="I2029" s="20" t="str">
        <f>IF(VLOOKUP(C2029,'Current OBD'!$B$6:$AL$2097,27,0)="Yes","3"," ")</f>
        <v>3</v>
      </c>
      <c r="J2029" s="20" t="str">
        <f>IF(VLOOKUP(C2029,'Current OBD'!$B$6:$AL$2097,28,0)="Yes","4"," ")</f>
        <v>4</v>
      </c>
      <c r="K2029" s="20" t="str">
        <f>IF(VLOOKUP(C2029,'Current OBD'!$B$6:$AL$2097,29,0)="Yes","5"," ")</f>
        <v>5</v>
      </c>
      <c r="L2029" s="20" t="str">
        <f>IF(VLOOKUP(C2029,'Current OBD'!$B$6:$AL$2097,30,0)="Yes","6"," ")</f>
        <v xml:space="preserve"> </v>
      </c>
      <c r="M2029" s="20" t="str">
        <f>IF(VLOOKUP(C2029,'Current OBD'!$B$6:$AL$2097,31,0)="Yes","7"," ")</f>
        <v xml:space="preserve"> </v>
      </c>
      <c r="N2029" s="20" t="str">
        <f>IF(VLOOKUP(C2029,'Current OBD'!$B$6:$AL$2097,32,0)="Yes","8"," ")</f>
        <v xml:space="preserve"> </v>
      </c>
      <c r="O2029" s="20" t="str">
        <f>IF(VLOOKUP(C2029,'Current OBD'!$B$6:$AL$2097,33,0)="Yes","9"," ")</f>
        <v xml:space="preserve"> </v>
      </c>
      <c r="P2029" s="20" t="str">
        <f>IF(VLOOKUP(C2029,'Current OBD'!$B$6:$AL$2097,34,0)="Yes","10"," ")</f>
        <v xml:space="preserve"> </v>
      </c>
      <c r="Q2029" s="20" t="str">
        <f>IF(VLOOKUP(C2029,'Current OBD'!$B$6:$AL$2097,35,0)="Yes","11"," ")</f>
        <v xml:space="preserve"> </v>
      </c>
      <c r="R2029" s="20" t="str">
        <f>IF(VLOOKUP(C2029,'Current OBD'!$B$6:$AL$2097,36,0)="Yes","12"," ")</f>
        <v xml:space="preserve"> </v>
      </c>
      <c r="S2029" s="44">
        <v>269</v>
      </c>
      <c r="T2029" s="44">
        <v>0</v>
      </c>
      <c r="U2029" s="44">
        <v>399</v>
      </c>
      <c r="V2029" s="12">
        <f>S2029/U2029</f>
        <v>0.67418546365914789</v>
      </c>
      <c r="W2029" s="12">
        <f>T2029/U2029</f>
        <v>0</v>
      </c>
      <c r="X2029" s="12">
        <f t="shared" si="193"/>
        <v>0.67418546365914789</v>
      </c>
    </row>
    <row r="2030" spans="1:24">
      <c r="A2030" s="17" t="str">
        <f>VLOOKUP(C2030,'Current OBD'!$B$6:$K$2098,4,0)</f>
        <v>Spokane</v>
      </c>
      <c r="B2030" s="17" t="str">
        <f>VLOOKUP(C2030,'Current OBD'!$B$6:$K$2098,3,0)</f>
        <v>32-416</v>
      </c>
      <c r="C2030" s="18">
        <v>661027</v>
      </c>
      <c r="D2030" s="8" t="s">
        <v>3914</v>
      </c>
      <c r="E2030" s="20" t="str">
        <f>IF(VLOOKUP(C2030,'Current OBD'!$B$6:$AL$2097,23,0)="Yes","PK"," ")</f>
        <v xml:space="preserve"> </v>
      </c>
      <c r="F2030" s="20" t="str">
        <f>IF(VLOOKUP(C2030,'Current OBD'!$B$6:$AL$2097,24,0)="Yes","K"," ")</f>
        <v xml:space="preserve"> </v>
      </c>
      <c r="G2030" s="20" t="str">
        <f>IF(VLOOKUP(C2030,'Current OBD'!$B$6:$AL$2097,25,0)="Yes","1"," ")</f>
        <v xml:space="preserve"> </v>
      </c>
      <c r="H2030" s="20" t="str">
        <f>IF(VLOOKUP(C2030,'Current OBD'!$B$6:$AL$2097,26,0)="Yes","2"," ")</f>
        <v xml:space="preserve"> </v>
      </c>
      <c r="I2030" s="20" t="str">
        <f>IF(VLOOKUP(C2030,'Current OBD'!$B$6:$AL$2097,27,0)="Yes","3"," ")</f>
        <v xml:space="preserve"> </v>
      </c>
      <c r="J2030" s="20" t="str">
        <f>IF(VLOOKUP(C2030,'Current OBD'!$B$6:$AL$2097,28,0)="Yes","4"," ")</f>
        <v xml:space="preserve"> </v>
      </c>
      <c r="K2030" s="20" t="str">
        <f>IF(VLOOKUP(C2030,'Current OBD'!$B$6:$AL$2097,29,0)="Yes","5"," ")</f>
        <v xml:space="preserve"> </v>
      </c>
      <c r="L2030" s="20" t="str">
        <f>IF(VLOOKUP(C2030,'Current OBD'!$B$6:$AL$2097,30,0)="Yes","6"," ")</f>
        <v xml:space="preserve"> </v>
      </c>
      <c r="M2030" s="20" t="str">
        <f>IF(VLOOKUP(C2030,'Current OBD'!$B$6:$AL$2097,31,0)="Yes","7"," ")</f>
        <v xml:space="preserve"> </v>
      </c>
      <c r="N2030" s="20" t="str">
        <f>IF(VLOOKUP(C2030,'Current OBD'!$B$6:$AL$2097,32,0)="Yes","8"," ")</f>
        <v xml:space="preserve"> </v>
      </c>
      <c r="O2030" s="20" t="str">
        <f>IF(VLOOKUP(C2030,'Current OBD'!$B$6:$AL$2097,33,0)="Yes","9"," ")</f>
        <v>9</v>
      </c>
      <c r="P2030" s="20" t="str">
        <f>IF(VLOOKUP(C2030,'Current OBD'!$B$6:$AL$2097,34,0)="Yes","10"," ")</f>
        <v>10</v>
      </c>
      <c r="Q2030" s="20" t="str">
        <f>IF(VLOOKUP(C2030,'Current OBD'!$B$6:$AL$2097,35,0)="Yes","11"," ")</f>
        <v>11</v>
      </c>
      <c r="R2030" s="20" t="str">
        <f>IF(VLOOKUP(C2030,'Current OBD'!$B$6:$AL$2097,36,0)="Yes","12"," ")</f>
        <v>12</v>
      </c>
      <c r="S2030" s="44">
        <v>231</v>
      </c>
      <c r="T2030" s="44">
        <v>0</v>
      </c>
      <c r="U2030" s="44">
        <v>439</v>
      </c>
      <c r="V2030" s="12">
        <f>S2030/U2030</f>
        <v>0.5261958997722096</v>
      </c>
      <c r="W2030" s="12">
        <f>T2030/U2030</f>
        <v>0</v>
      </c>
      <c r="X2030" s="12">
        <f t="shared" si="193"/>
        <v>0.5261958997722096</v>
      </c>
    </row>
    <row r="2031" spans="1:24">
      <c r="A2031" s="17" t="str">
        <f>VLOOKUP(C2031,'Current OBD'!$B$6:$K$2098,4,0)</f>
        <v>Spokane</v>
      </c>
      <c r="B2031" s="17" t="str">
        <f>VLOOKUP(C2031,'Current OBD'!$B$6:$K$2098,3,0)</f>
        <v>32-416</v>
      </c>
      <c r="C2031" s="18">
        <v>664289</v>
      </c>
      <c r="D2031" s="8" t="s">
        <v>3915</v>
      </c>
      <c r="E2031" s="20" t="str">
        <f>IF(VLOOKUP(C2031,'Current OBD'!$B$6:$AL$2097,23,0)="Yes","PK"," ")</f>
        <v xml:space="preserve"> </v>
      </c>
      <c r="F2031" s="20" t="str">
        <f>IF(VLOOKUP(C2031,'Current OBD'!$B$6:$AL$2097,24,0)="Yes","K"," ")</f>
        <v xml:space="preserve"> </v>
      </c>
      <c r="G2031" s="20" t="str">
        <f>IF(VLOOKUP(C2031,'Current OBD'!$B$6:$AL$2097,25,0)="Yes","1"," ")</f>
        <v xml:space="preserve"> </v>
      </c>
      <c r="H2031" s="20" t="str">
        <f>IF(VLOOKUP(C2031,'Current OBD'!$B$6:$AL$2097,26,0)="Yes","2"," ")</f>
        <v xml:space="preserve"> </v>
      </c>
      <c r="I2031" s="20" t="str">
        <f>IF(VLOOKUP(C2031,'Current OBD'!$B$6:$AL$2097,27,0)="Yes","3"," ")</f>
        <v xml:space="preserve"> </v>
      </c>
      <c r="J2031" s="20" t="str">
        <f>IF(VLOOKUP(C2031,'Current OBD'!$B$6:$AL$2097,28,0)="Yes","4"," ")</f>
        <v xml:space="preserve"> </v>
      </c>
      <c r="K2031" s="20" t="str">
        <f>IF(VLOOKUP(C2031,'Current OBD'!$B$6:$AL$2097,29,0)="Yes","5"," ")</f>
        <v xml:space="preserve"> </v>
      </c>
      <c r="L2031" s="20" t="str">
        <f>IF(VLOOKUP(C2031,'Current OBD'!$B$6:$AL$2097,30,0)="Yes","6"," ")</f>
        <v>6</v>
      </c>
      <c r="M2031" s="20" t="str">
        <f>IF(VLOOKUP(C2031,'Current OBD'!$B$6:$AL$2097,31,0)="Yes","7"," ")</f>
        <v>7</v>
      </c>
      <c r="N2031" s="20" t="str">
        <f>IF(VLOOKUP(C2031,'Current OBD'!$B$6:$AL$2097,32,0)="Yes","8"," ")</f>
        <v>8</v>
      </c>
      <c r="O2031" s="20" t="str">
        <f>IF(VLOOKUP(C2031,'Current OBD'!$B$6:$AL$2097,33,0)="Yes","9"," ")</f>
        <v xml:space="preserve"> </v>
      </c>
      <c r="P2031" s="20" t="str">
        <f>IF(VLOOKUP(C2031,'Current OBD'!$B$6:$AL$2097,34,0)="Yes","10"," ")</f>
        <v xml:space="preserve"> </v>
      </c>
      <c r="Q2031" s="20" t="str">
        <f>IF(VLOOKUP(C2031,'Current OBD'!$B$6:$AL$2097,35,0)="Yes","11"," ")</f>
        <v xml:space="preserve"> </v>
      </c>
      <c r="R2031" s="20" t="str">
        <f>IF(VLOOKUP(C2031,'Current OBD'!$B$6:$AL$2097,36,0)="Yes","12"," ")</f>
        <v xml:space="preserve"> </v>
      </c>
      <c r="S2031" s="44">
        <v>203</v>
      </c>
      <c r="T2031" s="44">
        <v>0</v>
      </c>
      <c r="U2031" s="44">
        <v>335</v>
      </c>
      <c r="V2031" s="12">
        <f>S2031/U2031</f>
        <v>0.60597014925373138</v>
      </c>
      <c r="W2031" s="12">
        <f>T2031/U2031</f>
        <v>0</v>
      </c>
      <c r="X2031" s="12">
        <f t="shared" si="193"/>
        <v>0.60597014925373138</v>
      </c>
    </row>
    <row r="2032" spans="1:24">
      <c r="A2032" s="26" t="s">
        <v>148</v>
      </c>
      <c r="B2032" s="26" t="s">
        <v>4487</v>
      </c>
      <c r="C2032" s="10">
        <v>160165</v>
      </c>
      <c r="D2032" s="13" t="s">
        <v>4486</v>
      </c>
      <c r="E2032" s="19"/>
      <c r="F2032" s="19"/>
      <c r="G2032" s="19"/>
      <c r="H2032" s="19"/>
      <c r="I2032" s="19"/>
      <c r="J2032" s="19"/>
      <c r="K2032" s="19"/>
      <c r="L2032" s="19"/>
      <c r="M2032" s="19"/>
      <c r="N2032" s="19"/>
      <c r="O2032" s="19"/>
      <c r="P2032" s="19"/>
      <c r="Q2032" s="19"/>
      <c r="R2032" s="19"/>
      <c r="S2032" s="43">
        <v>259</v>
      </c>
      <c r="T2032" s="43">
        <v>92</v>
      </c>
      <c r="U2032" s="43">
        <v>764</v>
      </c>
      <c r="V2032" s="14"/>
      <c r="W2032" s="14"/>
      <c r="X2032" s="14">
        <f t="shared" si="193"/>
        <v>0.45942408376963351</v>
      </c>
    </row>
    <row r="2033" spans="1:24">
      <c r="A2033" s="17" t="str">
        <f>VLOOKUP(C2033,'Current OBD'!$B$6:$K$2098,4,0)</f>
        <v>Spokane</v>
      </c>
      <c r="B2033" s="17" t="str">
        <f>VLOOKUP(C2033,'Current OBD'!$B$6:$K$2098,3,0)</f>
        <v>32-901</v>
      </c>
      <c r="C2033" s="18">
        <v>683661</v>
      </c>
      <c r="D2033" s="8" t="s">
        <v>4486</v>
      </c>
      <c r="E2033" s="20" t="str">
        <f>IF(VLOOKUP(C2033,'Current OBD'!$B$6:$AL$2097,23,0)="Yes","PK"," ")</f>
        <v xml:space="preserve"> </v>
      </c>
      <c r="F2033" s="20" t="str">
        <f>IF(VLOOKUP(C2033,'Current OBD'!$B$6:$AL$2097,24,0)="Yes","K"," ")</f>
        <v>K</v>
      </c>
      <c r="G2033" s="20" t="str">
        <f>IF(VLOOKUP(C2033,'Current OBD'!$B$6:$AL$2097,25,0)="Yes","1"," ")</f>
        <v>1</v>
      </c>
      <c r="H2033" s="20" t="str">
        <f>IF(VLOOKUP(C2033,'Current OBD'!$B$6:$AL$2097,26,0)="Yes","2"," ")</f>
        <v>2</v>
      </c>
      <c r="I2033" s="20" t="str">
        <f>IF(VLOOKUP(C2033,'Current OBD'!$B$6:$AL$2097,27,0)="Yes","3"," ")</f>
        <v>3</v>
      </c>
      <c r="J2033" s="20" t="str">
        <f>IF(VLOOKUP(C2033,'Current OBD'!$B$6:$AL$2097,28,0)="Yes","4"," ")</f>
        <v>4</v>
      </c>
      <c r="K2033" s="20" t="str">
        <f>IF(VLOOKUP(C2033,'Current OBD'!$B$6:$AL$2097,29,0)="Yes","5"," ")</f>
        <v>5</v>
      </c>
      <c r="L2033" s="20" t="str">
        <f>IF(VLOOKUP(C2033,'Current OBD'!$B$6:$AL$2097,30,0)="Yes","6"," ")</f>
        <v>6</v>
      </c>
      <c r="M2033" s="20" t="str">
        <f>IF(VLOOKUP(C2033,'Current OBD'!$B$6:$AL$2097,31,0)="Yes","7"," ")</f>
        <v>7</v>
      </c>
      <c r="N2033" s="20" t="str">
        <f>IF(VLOOKUP(C2033,'Current OBD'!$B$6:$AL$2097,32,0)="Yes","8"," ")</f>
        <v>8</v>
      </c>
      <c r="O2033" s="20" t="str">
        <f>IF(VLOOKUP(C2033,'Current OBD'!$B$6:$AL$2097,33,0)="Yes","9"," ")</f>
        <v>9</v>
      </c>
      <c r="P2033" s="20" t="str">
        <f>IF(VLOOKUP(C2033,'Current OBD'!$B$6:$AL$2097,34,0)="Yes","10"," ")</f>
        <v>10</v>
      </c>
      <c r="Q2033" s="20" t="str">
        <f>IF(VLOOKUP(C2033,'Current OBD'!$B$6:$AL$2097,35,0)="Yes","11"," ")</f>
        <v>11</v>
      </c>
      <c r="R2033" s="20" t="str">
        <f>IF(VLOOKUP(C2033,'Current OBD'!$B$6:$AL$2097,36,0)="Yes","12"," ")</f>
        <v xml:space="preserve"> </v>
      </c>
      <c r="S2033" s="44">
        <v>259</v>
      </c>
      <c r="T2033" s="44">
        <v>92</v>
      </c>
      <c r="U2033" s="44">
        <v>764</v>
      </c>
      <c r="V2033" s="12">
        <f>S2033/U2033</f>
        <v>0.33900523560209422</v>
      </c>
      <c r="W2033" s="12">
        <f>T2033/U2033</f>
        <v>0.12041884816753927</v>
      </c>
      <c r="X2033" s="12">
        <f t="shared" si="193"/>
        <v>0.45942408376963351</v>
      </c>
    </row>
    <row r="2034" spans="1:24">
      <c r="A2034" s="26" t="s">
        <v>148</v>
      </c>
      <c r="B2034" s="26" t="s">
        <v>2509</v>
      </c>
      <c r="C2034" s="10">
        <v>160485</v>
      </c>
      <c r="D2034" s="13" t="s">
        <v>2508</v>
      </c>
      <c r="E2034" s="19"/>
      <c r="F2034" s="19"/>
      <c r="G2034" s="19"/>
      <c r="H2034" s="19"/>
      <c r="I2034" s="19"/>
      <c r="J2034" s="19"/>
      <c r="K2034" s="19"/>
      <c r="L2034" s="19"/>
      <c r="M2034" s="19"/>
      <c r="N2034" s="19"/>
      <c r="O2034" s="19"/>
      <c r="P2034" s="19"/>
      <c r="Q2034" s="19"/>
      <c r="R2034" s="19"/>
      <c r="S2034" s="43">
        <v>33</v>
      </c>
      <c r="T2034" s="43">
        <v>0</v>
      </c>
      <c r="U2034" s="43">
        <v>33</v>
      </c>
      <c r="V2034" s="14"/>
      <c r="W2034" s="14"/>
      <c r="X2034" s="14">
        <f t="shared" si="193"/>
        <v>1</v>
      </c>
    </row>
    <row r="2035" spans="1:24">
      <c r="A2035" s="17" t="str">
        <f>VLOOKUP(C2035,'Current OBD'!$B$6:$K$2098,4,0)</f>
        <v>Spokane</v>
      </c>
      <c r="B2035" s="17" t="str">
        <f>VLOOKUP(C2035,'Current OBD'!$B$6:$K$2098,3,0)</f>
        <v>32-903</v>
      </c>
      <c r="C2035" s="18">
        <v>686341</v>
      </c>
      <c r="D2035" s="8" t="s">
        <v>2510</v>
      </c>
      <c r="E2035" s="20" t="str">
        <f>IF(VLOOKUP(C2035,'Current OBD'!$B$6:$AL$2097,23,0)="Yes","PK"," ")</f>
        <v xml:space="preserve"> </v>
      </c>
      <c r="F2035" s="20" t="str">
        <f>IF(VLOOKUP(C2035,'Current OBD'!$B$6:$AL$2097,24,0)="Yes","K"," ")</f>
        <v xml:space="preserve"> </v>
      </c>
      <c r="G2035" s="20" t="str">
        <f>IF(VLOOKUP(C2035,'Current OBD'!$B$6:$AL$2097,25,0)="Yes","1"," ")</f>
        <v xml:space="preserve"> </v>
      </c>
      <c r="H2035" s="20" t="str">
        <f>IF(VLOOKUP(C2035,'Current OBD'!$B$6:$AL$2097,26,0)="Yes","2"," ")</f>
        <v xml:space="preserve"> </v>
      </c>
      <c r="I2035" s="20" t="str">
        <f>IF(VLOOKUP(C2035,'Current OBD'!$B$6:$AL$2097,27,0)="Yes","3"," ")</f>
        <v xml:space="preserve"> </v>
      </c>
      <c r="J2035" s="20" t="str">
        <f>IF(VLOOKUP(C2035,'Current OBD'!$B$6:$AL$2097,28,0)="Yes","4"," ")</f>
        <v xml:space="preserve"> </v>
      </c>
      <c r="K2035" s="20" t="str">
        <f>IF(VLOOKUP(C2035,'Current OBD'!$B$6:$AL$2097,29,0)="Yes","5"," ")</f>
        <v xml:space="preserve"> </v>
      </c>
      <c r="L2035" s="20" t="str">
        <f>IF(VLOOKUP(C2035,'Current OBD'!$B$6:$AL$2097,30,0)="Yes","6"," ")</f>
        <v xml:space="preserve"> </v>
      </c>
      <c r="M2035" s="20" t="str">
        <f>IF(VLOOKUP(C2035,'Current OBD'!$B$6:$AL$2097,31,0)="Yes","7"," ")</f>
        <v xml:space="preserve"> </v>
      </c>
      <c r="N2035" s="20" t="str">
        <f>IF(VLOOKUP(C2035,'Current OBD'!$B$6:$AL$2097,32,0)="Yes","8"," ")</f>
        <v xml:space="preserve"> </v>
      </c>
      <c r="O2035" s="20" t="str">
        <f>IF(VLOOKUP(C2035,'Current OBD'!$B$6:$AL$2097,33,0)="Yes","9"," ")</f>
        <v>9</v>
      </c>
      <c r="P2035" s="20" t="str">
        <f>IF(VLOOKUP(C2035,'Current OBD'!$B$6:$AL$2097,34,0)="Yes","10"," ")</f>
        <v>10</v>
      </c>
      <c r="Q2035" s="20" t="str">
        <f>IF(VLOOKUP(C2035,'Current OBD'!$B$6:$AL$2097,35,0)="Yes","11"," ")</f>
        <v>11</v>
      </c>
      <c r="R2035" s="20" t="str">
        <f>IF(VLOOKUP(C2035,'Current OBD'!$B$6:$AL$2097,36,0)="Yes","12"," ")</f>
        <v>12</v>
      </c>
      <c r="S2035" s="44">
        <v>33</v>
      </c>
      <c r="T2035" s="44">
        <v>0</v>
      </c>
      <c r="U2035" s="44">
        <v>33</v>
      </c>
      <c r="V2035" s="12">
        <f>S2035/U2035</f>
        <v>1</v>
      </c>
      <c r="W2035" s="12">
        <f>T2035/U2035</f>
        <v>0</v>
      </c>
      <c r="X2035" s="12">
        <f t="shared" si="193"/>
        <v>1</v>
      </c>
    </row>
    <row r="2036" spans="1:24">
      <c r="A2036" s="26" t="s">
        <v>148</v>
      </c>
      <c r="B2036" s="26" t="s">
        <v>3594</v>
      </c>
      <c r="C2036" s="10">
        <v>160160</v>
      </c>
      <c r="D2036" s="13" t="s">
        <v>3593</v>
      </c>
      <c r="E2036" s="19"/>
      <c r="F2036" s="19"/>
      <c r="G2036" s="19"/>
      <c r="H2036" s="19"/>
      <c r="I2036" s="19"/>
      <c r="J2036" s="19"/>
      <c r="K2036" s="19"/>
      <c r="L2036" s="19"/>
      <c r="M2036" s="19"/>
      <c r="N2036" s="19"/>
      <c r="O2036" s="19"/>
      <c r="P2036" s="19"/>
      <c r="Q2036" s="19"/>
      <c r="R2036" s="19"/>
      <c r="S2036" s="43">
        <v>291</v>
      </c>
      <c r="T2036" s="43">
        <v>0</v>
      </c>
      <c r="U2036" s="43">
        <v>450</v>
      </c>
      <c r="V2036" s="14"/>
      <c r="W2036" s="14"/>
      <c r="X2036" s="14">
        <f t="shared" si="193"/>
        <v>0.64666666666666661</v>
      </c>
    </row>
    <row r="2037" spans="1:24">
      <c r="A2037" s="17" t="str">
        <f>VLOOKUP(C2037,'Current OBD'!$B$6:$K$2098,4,0)</f>
        <v>Spokane</v>
      </c>
      <c r="B2037" s="17" t="str">
        <f>VLOOKUP(C2037,'Current OBD'!$B$6:$K$2098,3,0)</f>
        <v>32-907</v>
      </c>
      <c r="C2037" s="18">
        <v>683550</v>
      </c>
      <c r="D2037" s="8" t="s">
        <v>3595</v>
      </c>
      <c r="E2037" s="20" t="str">
        <f>IF(VLOOKUP(C2037,'Current OBD'!$B$6:$AL$2097,23,0)="Yes","PK"," ")</f>
        <v xml:space="preserve"> </v>
      </c>
      <c r="F2037" s="20" t="str">
        <f>IF(VLOOKUP(C2037,'Current OBD'!$B$6:$AL$2097,24,0)="Yes","K"," ")</f>
        <v xml:space="preserve"> </v>
      </c>
      <c r="G2037" s="20" t="str">
        <f>IF(VLOOKUP(C2037,'Current OBD'!$B$6:$AL$2097,25,0)="Yes","1"," ")</f>
        <v xml:space="preserve"> </v>
      </c>
      <c r="H2037" s="20" t="str">
        <f>IF(VLOOKUP(C2037,'Current OBD'!$B$6:$AL$2097,26,0)="Yes","2"," ")</f>
        <v xml:space="preserve"> </v>
      </c>
      <c r="I2037" s="20" t="str">
        <f>IF(VLOOKUP(C2037,'Current OBD'!$B$6:$AL$2097,27,0)="Yes","3"," ")</f>
        <v xml:space="preserve"> </v>
      </c>
      <c r="J2037" s="20" t="str">
        <f>IF(VLOOKUP(C2037,'Current OBD'!$B$6:$AL$2097,28,0)="Yes","4"," ")</f>
        <v xml:space="preserve"> </v>
      </c>
      <c r="K2037" s="20" t="str">
        <f>IF(VLOOKUP(C2037,'Current OBD'!$B$6:$AL$2097,29,0)="Yes","5"," ")</f>
        <v xml:space="preserve"> </v>
      </c>
      <c r="L2037" s="20" t="str">
        <f>IF(VLOOKUP(C2037,'Current OBD'!$B$6:$AL$2097,30,0)="Yes","6"," ")</f>
        <v>6</v>
      </c>
      <c r="M2037" s="20" t="str">
        <f>IF(VLOOKUP(C2037,'Current OBD'!$B$6:$AL$2097,31,0)="Yes","7"," ")</f>
        <v>7</v>
      </c>
      <c r="N2037" s="20" t="str">
        <f>IF(VLOOKUP(C2037,'Current OBD'!$B$6:$AL$2097,32,0)="Yes","8"," ")</f>
        <v>8</v>
      </c>
      <c r="O2037" s="20" t="str">
        <f>IF(VLOOKUP(C2037,'Current OBD'!$B$6:$AL$2097,33,0)="Yes","9"," ")</f>
        <v>9</v>
      </c>
      <c r="P2037" s="20" t="str">
        <f>IF(VLOOKUP(C2037,'Current OBD'!$B$6:$AL$2097,34,0)="Yes","10"," ")</f>
        <v>10</v>
      </c>
      <c r="Q2037" s="20" t="str">
        <f>IF(VLOOKUP(C2037,'Current OBD'!$B$6:$AL$2097,35,0)="Yes","11"," ")</f>
        <v>11</v>
      </c>
      <c r="R2037" s="20" t="str">
        <f>IF(VLOOKUP(C2037,'Current OBD'!$B$6:$AL$2097,36,0)="Yes","12"," ")</f>
        <v>12</v>
      </c>
      <c r="S2037" s="44">
        <v>291</v>
      </c>
      <c r="T2037" s="44">
        <v>0</v>
      </c>
      <c r="U2037" s="44">
        <v>450</v>
      </c>
      <c r="V2037" s="12">
        <f>S2037/U2037</f>
        <v>0.64666666666666661</v>
      </c>
      <c r="W2037" s="12">
        <f>T2037/U2037</f>
        <v>0</v>
      </c>
      <c r="X2037" s="12">
        <f t="shared" si="193"/>
        <v>0.64666666666666661</v>
      </c>
    </row>
    <row r="2038" spans="1:24">
      <c r="A2038" s="26" t="s">
        <v>806</v>
      </c>
      <c r="B2038" s="26" t="s">
        <v>3332</v>
      </c>
      <c r="C2038" s="10">
        <v>159590</v>
      </c>
      <c r="D2038" s="13" t="s">
        <v>3331</v>
      </c>
      <c r="E2038" s="19"/>
      <c r="F2038" s="19"/>
      <c r="G2038" s="19"/>
      <c r="H2038" s="19"/>
      <c r="I2038" s="19"/>
      <c r="J2038" s="19"/>
      <c r="K2038" s="19"/>
      <c r="L2038" s="19"/>
      <c r="M2038" s="19"/>
      <c r="N2038" s="19"/>
      <c r="O2038" s="19"/>
      <c r="P2038" s="19"/>
      <c r="Q2038" s="19"/>
      <c r="R2038" s="19"/>
      <c r="S2038" s="43">
        <v>35</v>
      </c>
      <c r="T2038" s="43">
        <v>0</v>
      </c>
      <c r="U2038" s="43">
        <v>47</v>
      </c>
      <c r="V2038" s="14"/>
      <c r="W2038" s="14"/>
      <c r="X2038" s="14">
        <f t="shared" si="193"/>
        <v>0.74468085106382975</v>
      </c>
    </row>
    <row r="2039" spans="1:24">
      <c r="A2039" s="17" t="str">
        <f>VLOOKUP(C2039,'Current OBD'!$B$6:$K$2098,4,0)</f>
        <v>Stevens</v>
      </c>
      <c r="B2039" s="17" t="str">
        <f>VLOOKUP(C2039,'Current OBD'!$B$6:$K$2098,3,0)</f>
        <v>33-030</v>
      </c>
      <c r="C2039" s="18">
        <v>661563</v>
      </c>
      <c r="D2039" s="8" t="s">
        <v>3333</v>
      </c>
      <c r="E2039" s="20" t="str">
        <f>IF(VLOOKUP(C2039,'Current OBD'!$B$6:$AL$2097,23,0)="Yes","PK"," ")</f>
        <v>PK</v>
      </c>
      <c r="F2039" s="20" t="str">
        <f>IF(VLOOKUP(C2039,'Current OBD'!$B$6:$AL$2097,24,0)="Yes","K"," ")</f>
        <v>K</v>
      </c>
      <c r="G2039" s="20" t="str">
        <f>IF(VLOOKUP(C2039,'Current OBD'!$B$6:$AL$2097,25,0)="Yes","1"," ")</f>
        <v>1</v>
      </c>
      <c r="H2039" s="20" t="str">
        <f>IF(VLOOKUP(C2039,'Current OBD'!$B$6:$AL$2097,26,0)="Yes","2"," ")</f>
        <v>2</v>
      </c>
      <c r="I2039" s="20" t="str">
        <f>IF(VLOOKUP(C2039,'Current OBD'!$B$6:$AL$2097,27,0)="Yes","3"," ")</f>
        <v>3</v>
      </c>
      <c r="J2039" s="20" t="str">
        <f>IF(VLOOKUP(C2039,'Current OBD'!$B$6:$AL$2097,28,0)="Yes","4"," ")</f>
        <v>4</v>
      </c>
      <c r="K2039" s="20" t="str">
        <f>IF(VLOOKUP(C2039,'Current OBD'!$B$6:$AL$2097,29,0)="Yes","5"," ")</f>
        <v>5</v>
      </c>
      <c r="L2039" s="20" t="str">
        <f>IF(VLOOKUP(C2039,'Current OBD'!$B$6:$AL$2097,30,0)="Yes","6"," ")</f>
        <v>6</v>
      </c>
      <c r="M2039" s="20" t="str">
        <f>IF(VLOOKUP(C2039,'Current OBD'!$B$6:$AL$2097,31,0)="Yes","7"," ")</f>
        <v>7</v>
      </c>
      <c r="N2039" s="20" t="str">
        <f>IF(VLOOKUP(C2039,'Current OBD'!$B$6:$AL$2097,32,0)="Yes","8"," ")</f>
        <v>8</v>
      </c>
      <c r="O2039" s="20" t="str">
        <f>IF(VLOOKUP(C2039,'Current OBD'!$B$6:$AL$2097,33,0)="Yes","9"," ")</f>
        <v xml:space="preserve"> </v>
      </c>
      <c r="P2039" s="20" t="str">
        <f>IF(VLOOKUP(C2039,'Current OBD'!$B$6:$AL$2097,34,0)="Yes","10"," ")</f>
        <v xml:space="preserve"> </v>
      </c>
      <c r="Q2039" s="20" t="str">
        <f>IF(VLOOKUP(C2039,'Current OBD'!$B$6:$AL$2097,35,0)="Yes","11"," ")</f>
        <v xml:space="preserve"> </v>
      </c>
      <c r="R2039" s="20" t="str">
        <f>IF(VLOOKUP(C2039,'Current OBD'!$B$6:$AL$2097,36,0)="Yes","12"," ")</f>
        <v xml:space="preserve"> </v>
      </c>
      <c r="S2039" s="44">
        <v>35</v>
      </c>
      <c r="T2039" s="44">
        <v>0</v>
      </c>
      <c r="U2039" s="44">
        <v>47</v>
      </c>
      <c r="V2039" s="12">
        <f>S2039/U2039</f>
        <v>0.74468085106382975</v>
      </c>
      <c r="W2039" s="12">
        <f>T2039/U2039</f>
        <v>0</v>
      </c>
      <c r="X2039" s="12">
        <f t="shared" si="193"/>
        <v>0.74468085106382975</v>
      </c>
    </row>
    <row r="2040" spans="1:24">
      <c r="A2040" s="26" t="s">
        <v>806</v>
      </c>
      <c r="B2040" s="26" t="s">
        <v>805</v>
      </c>
      <c r="C2040" s="10">
        <v>159382</v>
      </c>
      <c r="D2040" s="13" t="s">
        <v>804</v>
      </c>
      <c r="E2040" s="19"/>
      <c r="F2040" s="19"/>
      <c r="G2040" s="19"/>
      <c r="H2040" s="19"/>
      <c r="I2040" s="19"/>
      <c r="J2040" s="19"/>
      <c r="K2040" s="19"/>
      <c r="L2040" s="19"/>
      <c r="M2040" s="19"/>
      <c r="N2040" s="19"/>
      <c r="O2040" s="19"/>
      <c r="P2040" s="19"/>
      <c r="Q2040" s="19"/>
      <c r="R2040" s="19"/>
      <c r="S2040" s="43">
        <v>653</v>
      </c>
      <c r="T2040" s="43">
        <v>0</v>
      </c>
      <c r="U2040" s="43">
        <v>826</v>
      </c>
      <c r="V2040" s="14"/>
      <c r="W2040" s="14"/>
      <c r="X2040" s="14">
        <f t="shared" si="193"/>
        <v>0.79055690072639229</v>
      </c>
    </row>
    <row r="2041" spans="1:24">
      <c r="A2041" s="17" t="str">
        <f>VLOOKUP(C2041,'Current OBD'!$B$6:$K$2098,4,0)</f>
        <v>Stevens</v>
      </c>
      <c r="B2041" s="17" t="str">
        <f>VLOOKUP(C2041,'Current OBD'!$B$6:$K$2098,3,0)</f>
        <v>33-036</v>
      </c>
      <c r="C2041" s="18">
        <v>687209</v>
      </c>
      <c r="D2041" s="8" t="s">
        <v>807</v>
      </c>
      <c r="E2041" s="20" t="str">
        <f>IF(VLOOKUP(C2041,'Current OBD'!$B$6:$AL$2097,23,0)="Yes","PK"," ")</f>
        <v xml:space="preserve"> </v>
      </c>
      <c r="F2041" s="20" t="str">
        <f>IF(VLOOKUP(C2041,'Current OBD'!$B$6:$AL$2097,24,0)="Yes","K"," ")</f>
        <v xml:space="preserve"> </v>
      </c>
      <c r="G2041" s="20" t="str">
        <f>IF(VLOOKUP(C2041,'Current OBD'!$B$6:$AL$2097,25,0)="Yes","1"," ")</f>
        <v xml:space="preserve"> </v>
      </c>
      <c r="H2041" s="20" t="str">
        <f>IF(VLOOKUP(C2041,'Current OBD'!$B$6:$AL$2097,26,0)="Yes","2"," ")</f>
        <v xml:space="preserve"> </v>
      </c>
      <c r="I2041" s="20" t="str">
        <f>IF(VLOOKUP(C2041,'Current OBD'!$B$6:$AL$2097,27,0)="Yes","3"," ")</f>
        <v xml:space="preserve"> </v>
      </c>
      <c r="J2041" s="20" t="str">
        <f>IF(VLOOKUP(C2041,'Current OBD'!$B$6:$AL$2097,28,0)="Yes","4"," ")</f>
        <v xml:space="preserve"> </v>
      </c>
      <c r="K2041" s="20" t="str">
        <f>IF(VLOOKUP(C2041,'Current OBD'!$B$6:$AL$2097,29,0)="Yes","5"," ")</f>
        <v xml:space="preserve"> </v>
      </c>
      <c r="L2041" s="20" t="str">
        <f>IF(VLOOKUP(C2041,'Current OBD'!$B$6:$AL$2097,30,0)="Yes","6"," ")</f>
        <v xml:space="preserve"> </v>
      </c>
      <c r="M2041" s="20" t="str">
        <f>IF(VLOOKUP(C2041,'Current OBD'!$B$6:$AL$2097,31,0)="Yes","7"," ")</f>
        <v xml:space="preserve"> </v>
      </c>
      <c r="N2041" s="20" t="str">
        <f>IF(VLOOKUP(C2041,'Current OBD'!$B$6:$AL$2097,32,0)="Yes","8"," ")</f>
        <v xml:space="preserve"> </v>
      </c>
      <c r="O2041" s="20" t="str">
        <f>IF(VLOOKUP(C2041,'Current OBD'!$B$6:$AL$2097,33,0)="Yes","9"," ")</f>
        <v xml:space="preserve"> </v>
      </c>
      <c r="P2041" s="20" t="str">
        <f>IF(VLOOKUP(C2041,'Current OBD'!$B$6:$AL$2097,34,0)="Yes","10"," ")</f>
        <v>10</v>
      </c>
      <c r="Q2041" s="20" t="str">
        <f>IF(VLOOKUP(C2041,'Current OBD'!$B$6:$AL$2097,35,0)="Yes","11"," ")</f>
        <v>11</v>
      </c>
      <c r="R2041" s="20" t="str">
        <f>IF(VLOOKUP(C2041,'Current OBD'!$B$6:$AL$2097,36,0)="Yes","12"," ")</f>
        <v>12</v>
      </c>
      <c r="S2041" s="44">
        <v>26</v>
      </c>
      <c r="T2041" s="44">
        <v>0</v>
      </c>
      <c r="U2041" s="44">
        <v>26</v>
      </c>
      <c r="V2041" s="12">
        <f>S2041/U2041</f>
        <v>1</v>
      </c>
      <c r="W2041" s="12">
        <f>T2041/U2041</f>
        <v>0</v>
      </c>
      <c r="X2041" s="12">
        <f t="shared" si="193"/>
        <v>1</v>
      </c>
    </row>
    <row r="2042" spans="1:24">
      <c r="A2042" s="17" t="str">
        <f>VLOOKUP(C2042,'Current OBD'!$B$6:$K$2098,4,0)</f>
        <v>Stevens</v>
      </c>
      <c r="B2042" s="17" t="str">
        <f>VLOOKUP(C2042,'Current OBD'!$B$6:$K$2098,3,0)</f>
        <v>33-036</v>
      </c>
      <c r="C2042" s="18">
        <v>661539</v>
      </c>
      <c r="D2042" s="8" t="s">
        <v>811</v>
      </c>
      <c r="E2042" s="20" t="str">
        <f>IF(VLOOKUP(C2042,'Current OBD'!$B$6:$AL$2097,23,0)="Yes","PK"," ")</f>
        <v>PK</v>
      </c>
      <c r="F2042" s="20" t="str">
        <f>IF(VLOOKUP(C2042,'Current OBD'!$B$6:$AL$2097,24,0)="Yes","K"," ")</f>
        <v>K</v>
      </c>
      <c r="G2042" s="20" t="str">
        <f>IF(VLOOKUP(C2042,'Current OBD'!$B$6:$AL$2097,25,0)="Yes","1"," ")</f>
        <v>1</v>
      </c>
      <c r="H2042" s="20" t="str">
        <f>IF(VLOOKUP(C2042,'Current OBD'!$B$6:$AL$2097,26,0)="Yes","2"," ")</f>
        <v>2</v>
      </c>
      <c r="I2042" s="20" t="str">
        <f>IF(VLOOKUP(C2042,'Current OBD'!$B$6:$AL$2097,27,0)="Yes","3"," ")</f>
        <v>3</v>
      </c>
      <c r="J2042" s="20" t="str">
        <f>IF(VLOOKUP(C2042,'Current OBD'!$B$6:$AL$2097,28,0)="Yes","4"," ")</f>
        <v>4</v>
      </c>
      <c r="K2042" s="20" t="str">
        <f>IF(VLOOKUP(C2042,'Current OBD'!$B$6:$AL$2097,29,0)="Yes","5"," ")</f>
        <v>5</v>
      </c>
      <c r="L2042" s="20" t="str">
        <f>IF(VLOOKUP(C2042,'Current OBD'!$B$6:$AL$2097,30,0)="Yes","6"," ")</f>
        <v>6</v>
      </c>
      <c r="M2042" s="20" t="str">
        <f>IF(VLOOKUP(C2042,'Current OBD'!$B$6:$AL$2097,31,0)="Yes","7"," ")</f>
        <v xml:space="preserve"> </v>
      </c>
      <c r="N2042" s="20" t="str">
        <f>IF(VLOOKUP(C2042,'Current OBD'!$B$6:$AL$2097,32,0)="Yes","8"," ")</f>
        <v xml:space="preserve"> </v>
      </c>
      <c r="O2042" s="20" t="str">
        <f>IF(VLOOKUP(C2042,'Current OBD'!$B$6:$AL$2097,33,0)="Yes","9"," ")</f>
        <v xml:space="preserve"> </v>
      </c>
      <c r="P2042" s="20" t="str">
        <f>IF(VLOOKUP(C2042,'Current OBD'!$B$6:$AL$2097,34,0)="Yes","10"," ")</f>
        <v xml:space="preserve"> </v>
      </c>
      <c r="Q2042" s="20" t="str">
        <f>IF(VLOOKUP(C2042,'Current OBD'!$B$6:$AL$2097,35,0)="Yes","11"," ")</f>
        <v xml:space="preserve"> </v>
      </c>
      <c r="R2042" s="20" t="str">
        <f>IF(VLOOKUP(C2042,'Current OBD'!$B$6:$AL$2097,36,0)="Yes","12"," ")</f>
        <v xml:space="preserve"> </v>
      </c>
      <c r="S2042" s="44">
        <v>311</v>
      </c>
      <c r="T2042" s="44">
        <v>0</v>
      </c>
      <c r="U2042" s="44">
        <v>343</v>
      </c>
      <c r="V2042" s="12">
        <f>S2042/U2042</f>
        <v>0.90670553935860054</v>
      </c>
      <c r="W2042" s="12">
        <f>T2042/U2042</f>
        <v>0</v>
      </c>
      <c r="X2042" s="12">
        <f t="shared" si="193"/>
        <v>0.90670553935860054</v>
      </c>
    </row>
    <row r="2043" spans="1:24">
      <c r="A2043" s="17" t="str">
        <f>VLOOKUP(C2043,'Current OBD'!$B$6:$K$2098,4,0)</f>
        <v>Stevens</v>
      </c>
      <c r="B2043" s="17" t="str">
        <f>VLOOKUP(C2043,'Current OBD'!$B$6:$K$2098,3,0)</f>
        <v>33-036</v>
      </c>
      <c r="C2043" s="18">
        <v>663421</v>
      </c>
      <c r="D2043" s="8" t="s">
        <v>814</v>
      </c>
      <c r="E2043" s="20" t="str">
        <f>IF(VLOOKUP(C2043,'Current OBD'!$B$6:$AL$2097,23,0)="Yes","PK"," ")</f>
        <v xml:space="preserve"> </v>
      </c>
      <c r="F2043" s="20" t="str">
        <f>IF(VLOOKUP(C2043,'Current OBD'!$B$6:$AL$2097,24,0)="Yes","K"," ")</f>
        <v xml:space="preserve"> </v>
      </c>
      <c r="G2043" s="20" t="str">
        <f>IF(VLOOKUP(C2043,'Current OBD'!$B$6:$AL$2097,25,0)="Yes","1"," ")</f>
        <v xml:space="preserve"> </v>
      </c>
      <c r="H2043" s="20" t="str">
        <f>IF(VLOOKUP(C2043,'Current OBD'!$B$6:$AL$2097,26,0)="Yes","2"," ")</f>
        <v xml:space="preserve"> </v>
      </c>
      <c r="I2043" s="20" t="str">
        <f>IF(VLOOKUP(C2043,'Current OBD'!$B$6:$AL$2097,27,0)="Yes","3"," ")</f>
        <v xml:space="preserve"> </v>
      </c>
      <c r="J2043" s="20" t="str">
        <f>IF(VLOOKUP(C2043,'Current OBD'!$B$6:$AL$2097,28,0)="Yes","4"," ")</f>
        <v xml:space="preserve"> </v>
      </c>
      <c r="K2043" s="20" t="str">
        <f>IF(VLOOKUP(C2043,'Current OBD'!$B$6:$AL$2097,29,0)="Yes","5"," ")</f>
        <v xml:space="preserve"> </v>
      </c>
      <c r="L2043" s="20" t="str">
        <f>IF(VLOOKUP(C2043,'Current OBD'!$B$6:$AL$2097,30,0)="Yes","6"," ")</f>
        <v xml:space="preserve"> </v>
      </c>
      <c r="M2043" s="20" t="str">
        <f>IF(VLOOKUP(C2043,'Current OBD'!$B$6:$AL$2097,31,0)="Yes","7"," ")</f>
        <v>7</v>
      </c>
      <c r="N2043" s="20" t="str">
        <f>IF(VLOOKUP(C2043,'Current OBD'!$B$6:$AL$2097,32,0)="Yes","8"," ")</f>
        <v>8</v>
      </c>
      <c r="O2043" s="20" t="str">
        <f>IF(VLOOKUP(C2043,'Current OBD'!$B$6:$AL$2097,33,0)="Yes","9"," ")</f>
        <v>9</v>
      </c>
      <c r="P2043" s="20" t="str">
        <f>IF(VLOOKUP(C2043,'Current OBD'!$B$6:$AL$2097,34,0)="Yes","10"," ")</f>
        <v>10</v>
      </c>
      <c r="Q2043" s="20" t="str">
        <f>IF(VLOOKUP(C2043,'Current OBD'!$B$6:$AL$2097,35,0)="Yes","11"," ")</f>
        <v>11</v>
      </c>
      <c r="R2043" s="20" t="str">
        <f>IF(VLOOKUP(C2043,'Current OBD'!$B$6:$AL$2097,36,0)="Yes","12"," ")</f>
        <v>12</v>
      </c>
      <c r="S2043" s="44">
        <v>214</v>
      </c>
      <c r="T2043" s="44">
        <v>0</v>
      </c>
      <c r="U2043" s="44">
        <v>335</v>
      </c>
      <c r="V2043" s="12">
        <f>S2043/U2043</f>
        <v>0.63880597014925378</v>
      </c>
      <c r="W2043" s="12">
        <f>T2043/U2043</f>
        <v>0</v>
      </c>
      <c r="X2043" s="12">
        <f t="shared" si="193"/>
        <v>0.63880597014925378</v>
      </c>
    </row>
    <row r="2044" spans="1:24">
      <c r="A2044" s="17" t="str">
        <f>VLOOKUP(C2044,'Current OBD'!$B$6:$K$2098,4,0)</f>
        <v>Stevens</v>
      </c>
      <c r="B2044" s="17" t="str">
        <f>VLOOKUP(C2044,'Current OBD'!$B$6:$K$2098,3,0)</f>
        <v>33-036</v>
      </c>
      <c r="C2044" s="18">
        <v>683587</v>
      </c>
      <c r="D2044" s="8" t="s">
        <v>817</v>
      </c>
      <c r="E2044" s="20" t="str">
        <f>IF(VLOOKUP(C2044,'Current OBD'!$B$6:$AL$2097,23,0)="Yes","PK"," ")</f>
        <v xml:space="preserve"> </v>
      </c>
      <c r="F2044" s="20" t="str">
        <f>IF(VLOOKUP(C2044,'Current OBD'!$B$6:$AL$2097,24,0)="Yes","K"," ")</f>
        <v>K</v>
      </c>
      <c r="G2044" s="20" t="str">
        <f>IF(VLOOKUP(C2044,'Current OBD'!$B$6:$AL$2097,25,0)="Yes","1"," ")</f>
        <v>1</v>
      </c>
      <c r="H2044" s="20" t="str">
        <f>IF(VLOOKUP(C2044,'Current OBD'!$B$6:$AL$2097,26,0)="Yes","2"," ")</f>
        <v>2</v>
      </c>
      <c r="I2044" s="20" t="str">
        <f>IF(VLOOKUP(C2044,'Current OBD'!$B$6:$AL$2097,27,0)="Yes","3"," ")</f>
        <v>3</v>
      </c>
      <c r="J2044" s="20" t="str">
        <f>IF(VLOOKUP(C2044,'Current OBD'!$B$6:$AL$2097,28,0)="Yes","4"," ")</f>
        <v>4</v>
      </c>
      <c r="K2044" s="20" t="str">
        <f>IF(VLOOKUP(C2044,'Current OBD'!$B$6:$AL$2097,29,0)="Yes","5"," ")</f>
        <v>5</v>
      </c>
      <c r="L2044" s="20" t="str">
        <f>IF(VLOOKUP(C2044,'Current OBD'!$B$6:$AL$2097,30,0)="Yes","6"," ")</f>
        <v>6</v>
      </c>
      <c r="M2044" s="20" t="str">
        <f>IF(VLOOKUP(C2044,'Current OBD'!$B$6:$AL$2097,31,0)="Yes","7"," ")</f>
        <v>7</v>
      </c>
      <c r="N2044" s="20" t="str">
        <f>IF(VLOOKUP(C2044,'Current OBD'!$B$6:$AL$2097,32,0)="Yes","8"," ")</f>
        <v>8</v>
      </c>
      <c r="O2044" s="20" t="str">
        <f>IF(VLOOKUP(C2044,'Current OBD'!$B$6:$AL$2097,33,0)="Yes","9"," ")</f>
        <v>9</v>
      </c>
      <c r="P2044" s="20" t="str">
        <f>IF(VLOOKUP(C2044,'Current OBD'!$B$6:$AL$2097,34,0)="Yes","10"," ")</f>
        <v>10</v>
      </c>
      <c r="Q2044" s="20" t="str">
        <f>IF(VLOOKUP(C2044,'Current OBD'!$B$6:$AL$2097,35,0)="Yes","11"," ")</f>
        <v>11</v>
      </c>
      <c r="R2044" s="20" t="str">
        <f>IF(VLOOKUP(C2044,'Current OBD'!$B$6:$AL$2097,36,0)="Yes","12"," ")</f>
        <v>12</v>
      </c>
      <c r="S2044" s="44">
        <v>102</v>
      </c>
      <c r="T2044" s="44">
        <v>0</v>
      </c>
      <c r="U2044" s="44">
        <v>122</v>
      </c>
      <c r="V2044" s="12">
        <f>S2044/U2044</f>
        <v>0.83606557377049184</v>
      </c>
      <c r="W2044" s="12">
        <f>T2044/U2044</f>
        <v>0</v>
      </c>
      <c r="X2044" s="12">
        <f t="shared" si="193"/>
        <v>0.83606557377049184</v>
      </c>
    </row>
    <row r="2045" spans="1:24">
      <c r="A2045" s="26" t="s">
        <v>806</v>
      </c>
      <c r="B2045" s="26" t="s">
        <v>5311</v>
      </c>
      <c r="C2045" s="10">
        <v>159453</v>
      </c>
      <c r="D2045" s="13" t="s">
        <v>5310</v>
      </c>
      <c r="E2045" s="19"/>
      <c r="F2045" s="19"/>
      <c r="G2045" s="19"/>
      <c r="H2045" s="19"/>
      <c r="I2045" s="19"/>
      <c r="J2045" s="19"/>
      <c r="K2045" s="19"/>
      <c r="L2045" s="19"/>
      <c r="M2045" s="19"/>
      <c r="N2045" s="19"/>
      <c r="O2045" s="19"/>
      <c r="P2045" s="19"/>
      <c r="Q2045" s="19"/>
      <c r="R2045" s="19"/>
      <c r="S2045" s="43">
        <v>356</v>
      </c>
      <c r="T2045" s="43">
        <v>0</v>
      </c>
      <c r="U2045" s="43">
        <v>356</v>
      </c>
      <c r="V2045" s="14"/>
      <c r="W2045" s="14"/>
      <c r="X2045" s="14">
        <f t="shared" si="193"/>
        <v>1</v>
      </c>
    </row>
    <row r="2046" spans="1:24">
      <c r="A2046" s="17" t="str">
        <f>VLOOKUP(C2046,'Current OBD'!$B$6:$K$2098,4,0)</f>
        <v>Stevens</v>
      </c>
      <c r="B2046" s="17" t="str">
        <f>VLOOKUP(C2046,'Current OBD'!$B$6:$K$2098,3,0)</f>
        <v>33-049</v>
      </c>
      <c r="C2046" s="18">
        <v>661543</v>
      </c>
      <c r="D2046" s="8" t="s">
        <v>5312</v>
      </c>
      <c r="E2046" s="20" t="str">
        <f>IF(VLOOKUP(C2046,'Current OBD'!$B$6:$AL$2097,23,0)="Yes","PK"," ")</f>
        <v xml:space="preserve"> </v>
      </c>
      <c r="F2046" s="20" t="str">
        <f>IF(VLOOKUP(C2046,'Current OBD'!$B$6:$AL$2097,24,0)="Yes","K"," ")</f>
        <v>K</v>
      </c>
      <c r="G2046" s="20" t="str">
        <f>IF(VLOOKUP(C2046,'Current OBD'!$B$6:$AL$2097,25,0)="Yes","1"," ")</f>
        <v>1</v>
      </c>
      <c r="H2046" s="20" t="str">
        <f>IF(VLOOKUP(C2046,'Current OBD'!$B$6:$AL$2097,26,0)="Yes","2"," ")</f>
        <v>2</v>
      </c>
      <c r="I2046" s="20" t="str">
        <f>IF(VLOOKUP(C2046,'Current OBD'!$B$6:$AL$2097,27,0)="Yes","3"," ")</f>
        <v>3</v>
      </c>
      <c r="J2046" s="20" t="str">
        <f>IF(VLOOKUP(C2046,'Current OBD'!$B$6:$AL$2097,28,0)="Yes","4"," ")</f>
        <v>4</v>
      </c>
      <c r="K2046" s="20" t="str">
        <f>IF(VLOOKUP(C2046,'Current OBD'!$B$6:$AL$2097,29,0)="Yes","5"," ")</f>
        <v>5</v>
      </c>
      <c r="L2046" s="20" t="str">
        <f>IF(VLOOKUP(C2046,'Current OBD'!$B$6:$AL$2097,30,0)="Yes","6"," ")</f>
        <v xml:space="preserve"> </v>
      </c>
      <c r="M2046" s="20" t="str">
        <f>IF(VLOOKUP(C2046,'Current OBD'!$B$6:$AL$2097,31,0)="Yes","7"," ")</f>
        <v xml:space="preserve"> </v>
      </c>
      <c r="N2046" s="20" t="str">
        <f>IF(VLOOKUP(C2046,'Current OBD'!$B$6:$AL$2097,32,0)="Yes","8"," ")</f>
        <v xml:space="preserve"> </v>
      </c>
      <c r="O2046" s="20" t="str">
        <f>IF(VLOOKUP(C2046,'Current OBD'!$B$6:$AL$2097,33,0)="Yes","9"," ")</f>
        <v xml:space="preserve"> </v>
      </c>
      <c r="P2046" s="20" t="str">
        <f>IF(VLOOKUP(C2046,'Current OBD'!$B$6:$AL$2097,34,0)="Yes","10"," ")</f>
        <v xml:space="preserve"> </v>
      </c>
      <c r="Q2046" s="20" t="str">
        <f>IF(VLOOKUP(C2046,'Current OBD'!$B$6:$AL$2097,35,0)="Yes","11"," ")</f>
        <v xml:space="preserve"> </v>
      </c>
      <c r="R2046" s="20" t="str">
        <f>IF(VLOOKUP(C2046,'Current OBD'!$B$6:$AL$2097,36,0)="Yes","12"," ")</f>
        <v xml:space="preserve"> </v>
      </c>
      <c r="S2046" s="44">
        <v>149</v>
      </c>
      <c r="T2046" s="44">
        <v>0</v>
      </c>
      <c r="U2046" s="44">
        <v>149</v>
      </c>
      <c r="V2046" s="12">
        <f>S2046/U2046</f>
        <v>1</v>
      </c>
      <c r="W2046" s="12">
        <f>T2046/U2046</f>
        <v>0</v>
      </c>
      <c r="X2046" s="12">
        <f t="shared" si="193"/>
        <v>1</v>
      </c>
    </row>
    <row r="2047" spans="1:24">
      <c r="A2047" s="17" t="str">
        <f>VLOOKUP(C2047,'Current OBD'!$B$6:$K$2098,4,0)</f>
        <v>Stevens</v>
      </c>
      <c r="B2047" s="17" t="str">
        <f>VLOOKUP(C2047,'Current OBD'!$B$6:$K$2098,3,0)</f>
        <v>33-049</v>
      </c>
      <c r="C2047" s="18">
        <v>661544</v>
      </c>
      <c r="D2047" s="8" t="s">
        <v>5317</v>
      </c>
      <c r="E2047" s="20" t="str">
        <f>IF(VLOOKUP(C2047,'Current OBD'!$B$6:$AL$2097,23,0)="Yes","PK"," ")</f>
        <v xml:space="preserve"> </v>
      </c>
      <c r="F2047" s="20" t="str">
        <f>IF(VLOOKUP(C2047,'Current OBD'!$B$6:$AL$2097,24,0)="Yes","K"," ")</f>
        <v xml:space="preserve"> </v>
      </c>
      <c r="G2047" s="20" t="str">
        <f>IF(VLOOKUP(C2047,'Current OBD'!$B$6:$AL$2097,25,0)="Yes","1"," ")</f>
        <v xml:space="preserve"> </v>
      </c>
      <c r="H2047" s="20" t="str">
        <f>IF(VLOOKUP(C2047,'Current OBD'!$B$6:$AL$2097,26,0)="Yes","2"," ")</f>
        <v xml:space="preserve"> </v>
      </c>
      <c r="I2047" s="20" t="str">
        <f>IF(VLOOKUP(C2047,'Current OBD'!$B$6:$AL$2097,27,0)="Yes","3"," ")</f>
        <v xml:space="preserve"> </v>
      </c>
      <c r="J2047" s="20" t="str">
        <f>IF(VLOOKUP(C2047,'Current OBD'!$B$6:$AL$2097,28,0)="Yes","4"," ")</f>
        <v xml:space="preserve"> </v>
      </c>
      <c r="K2047" s="20" t="str">
        <f>IF(VLOOKUP(C2047,'Current OBD'!$B$6:$AL$2097,29,0)="Yes","5"," ")</f>
        <v xml:space="preserve"> </v>
      </c>
      <c r="L2047" s="20" t="str">
        <f>IF(VLOOKUP(C2047,'Current OBD'!$B$6:$AL$2097,30,0)="Yes","6"," ")</f>
        <v xml:space="preserve"> </v>
      </c>
      <c r="M2047" s="20" t="str">
        <f>IF(VLOOKUP(C2047,'Current OBD'!$B$6:$AL$2097,31,0)="Yes","7"," ")</f>
        <v xml:space="preserve"> </v>
      </c>
      <c r="N2047" s="20" t="str">
        <f>IF(VLOOKUP(C2047,'Current OBD'!$B$6:$AL$2097,32,0)="Yes","8"," ")</f>
        <v xml:space="preserve"> </v>
      </c>
      <c r="O2047" s="20" t="str">
        <f>IF(VLOOKUP(C2047,'Current OBD'!$B$6:$AL$2097,33,0)="Yes","9"," ")</f>
        <v>9</v>
      </c>
      <c r="P2047" s="20" t="str">
        <f>IF(VLOOKUP(C2047,'Current OBD'!$B$6:$AL$2097,34,0)="Yes","10"," ")</f>
        <v>10</v>
      </c>
      <c r="Q2047" s="20" t="str">
        <f>IF(VLOOKUP(C2047,'Current OBD'!$B$6:$AL$2097,35,0)="Yes","11"," ")</f>
        <v>11</v>
      </c>
      <c r="R2047" s="20" t="str">
        <f>IF(VLOOKUP(C2047,'Current OBD'!$B$6:$AL$2097,36,0)="Yes","12"," ")</f>
        <v>12</v>
      </c>
      <c r="S2047" s="44">
        <v>119</v>
      </c>
      <c r="T2047" s="44">
        <v>0</v>
      </c>
      <c r="U2047" s="44">
        <v>119</v>
      </c>
      <c r="V2047" s="12">
        <f>S2047/U2047</f>
        <v>1</v>
      </c>
      <c r="W2047" s="12">
        <f>T2047/U2047</f>
        <v>0</v>
      </c>
      <c r="X2047" s="12">
        <f t="shared" si="193"/>
        <v>1</v>
      </c>
    </row>
    <row r="2048" spans="1:24">
      <c r="A2048" s="17" t="str">
        <f>VLOOKUP(C2048,'Current OBD'!$B$6:$K$2098,4,0)</f>
        <v>Stevens</v>
      </c>
      <c r="B2048" s="17" t="str">
        <f>VLOOKUP(C2048,'Current OBD'!$B$6:$K$2098,3,0)</f>
        <v>33-049</v>
      </c>
      <c r="C2048" s="18">
        <v>662712</v>
      </c>
      <c r="D2048" s="8" t="s">
        <v>5319</v>
      </c>
      <c r="E2048" s="20" t="str">
        <f>IF(VLOOKUP(C2048,'Current OBD'!$B$6:$AL$2097,23,0)="Yes","PK"," ")</f>
        <v xml:space="preserve"> </v>
      </c>
      <c r="F2048" s="20" t="str">
        <f>IF(VLOOKUP(C2048,'Current OBD'!$B$6:$AL$2097,24,0)="Yes","K"," ")</f>
        <v xml:space="preserve"> </v>
      </c>
      <c r="G2048" s="20" t="str">
        <f>IF(VLOOKUP(C2048,'Current OBD'!$B$6:$AL$2097,25,0)="Yes","1"," ")</f>
        <v xml:space="preserve"> </v>
      </c>
      <c r="H2048" s="20" t="str">
        <f>IF(VLOOKUP(C2048,'Current OBD'!$B$6:$AL$2097,26,0)="Yes","2"," ")</f>
        <v xml:space="preserve"> </v>
      </c>
      <c r="I2048" s="20" t="str">
        <f>IF(VLOOKUP(C2048,'Current OBD'!$B$6:$AL$2097,27,0)="Yes","3"," ")</f>
        <v xml:space="preserve"> </v>
      </c>
      <c r="J2048" s="20" t="str">
        <f>IF(VLOOKUP(C2048,'Current OBD'!$B$6:$AL$2097,28,0)="Yes","4"," ")</f>
        <v xml:space="preserve"> </v>
      </c>
      <c r="K2048" s="20" t="str">
        <f>IF(VLOOKUP(C2048,'Current OBD'!$B$6:$AL$2097,29,0)="Yes","5"," ")</f>
        <v xml:space="preserve"> </v>
      </c>
      <c r="L2048" s="20" t="str">
        <f>IF(VLOOKUP(C2048,'Current OBD'!$B$6:$AL$2097,30,0)="Yes","6"," ")</f>
        <v>6</v>
      </c>
      <c r="M2048" s="20" t="str">
        <f>IF(VLOOKUP(C2048,'Current OBD'!$B$6:$AL$2097,31,0)="Yes","7"," ")</f>
        <v>7</v>
      </c>
      <c r="N2048" s="20" t="str">
        <f>IF(VLOOKUP(C2048,'Current OBD'!$B$6:$AL$2097,32,0)="Yes","8"," ")</f>
        <v>8</v>
      </c>
      <c r="O2048" s="20" t="str">
        <f>IF(VLOOKUP(C2048,'Current OBD'!$B$6:$AL$2097,33,0)="Yes","9"," ")</f>
        <v xml:space="preserve"> </v>
      </c>
      <c r="P2048" s="20" t="str">
        <f>IF(VLOOKUP(C2048,'Current OBD'!$B$6:$AL$2097,34,0)="Yes","10"," ")</f>
        <v xml:space="preserve"> </v>
      </c>
      <c r="Q2048" s="20" t="str">
        <f>IF(VLOOKUP(C2048,'Current OBD'!$B$6:$AL$2097,35,0)="Yes","11"," ")</f>
        <v xml:space="preserve"> </v>
      </c>
      <c r="R2048" s="20" t="str">
        <f>IF(VLOOKUP(C2048,'Current OBD'!$B$6:$AL$2097,36,0)="Yes","12"," ")</f>
        <v xml:space="preserve"> </v>
      </c>
      <c r="S2048" s="44">
        <v>88</v>
      </c>
      <c r="T2048" s="44">
        <v>0</v>
      </c>
      <c r="U2048" s="44">
        <v>88</v>
      </c>
      <c r="V2048" s="12">
        <f>S2048/U2048</f>
        <v>1</v>
      </c>
      <c r="W2048" s="12">
        <f>T2048/U2048</f>
        <v>0</v>
      </c>
      <c r="X2048" s="12">
        <f t="shared" si="193"/>
        <v>1</v>
      </c>
    </row>
    <row r="2049" spans="1:24">
      <c r="A2049" s="26" t="s">
        <v>806</v>
      </c>
      <c r="B2049" s="26" t="s">
        <v>5081</v>
      </c>
      <c r="C2049" s="10">
        <v>159450</v>
      </c>
      <c r="D2049" s="13" t="s">
        <v>5080</v>
      </c>
      <c r="E2049" s="19"/>
      <c r="F2049" s="19"/>
      <c r="G2049" s="19"/>
      <c r="H2049" s="19"/>
      <c r="I2049" s="19"/>
      <c r="J2049" s="19"/>
      <c r="K2049" s="19"/>
      <c r="L2049" s="19"/>
      <c r="M2049" s="19"/>
      <c r="N2049" s="19"/>
      <c r="O2049" s="19"/>
      <c r="P2049" s="19"/>
      <c r="Q2049" s="19"/>
      <c r="R2049" s="19"/>
      <c r="S2049" s="43">
        <v>169</v>
      </c>
      <c r="T2049" s="43">
        <v>0</v>
      </c>
      <c r="U2049" s="43">
        <v>184</v>
      </c>
      <c r="V2049" s="14"/>
      <c r="W2049" s="14"/>
      <c r="X2049" s="14">
        <f t="shared" ref="X2049:X2112" si="200">(S2049+T2049)/U2049</f>
        <v>0.91847826086956519</v>
      </c>
    </row>
    <row r="2050" spans="1:24">
      <c r="A2050" s="17" t="str">
        <f>VLOOKUP(C2050,'Current OBD'!$B$6:$K$2098,4,0)</f>
        <v>Stevens</v>
      </c>
      <c r="B2050" s="17" t="str">
        <f>VLOOKUP(C2050,'Current OBD'!$B$6:$K$2098,3,0)</f>
        <v>33-070</v>
      </c>
      <c r="C2050" s="18">
        <v>664732</v>
      </c>
      <c r="D2050" s="8" t="s">
        <v>5082</v>
      </c>
      <c r="E2050" s="20" t="str">
        <f>IF(VLOOKUP(C2050,'Current OBD'!$B$6:$AL$2097,23,0)="Yes","PK"," ")</f>
        <v xml:space="preserve"> </v>
      </c>
      <c r="F2050" s="20" t="str">
        <f>IF(VLOOKUP(C2050,'Current OBD'!$B$6:$AL$2097,24,0)="Yes","K"," ")</f>
        <v xml:space="preserve"> </v>
      </c>
      <c r="G2050" s="20" t="str">
        <f>IF(VLOOKUP(C2050,'Current OBD'!$B$6:$AL$2097,25,0)="Yes","1"," ")</f>
        <v xml:space="preserve"> </v>
      </c>
      <c r="H2050" s="20" t="str">
        <f>IF(VLOOKUP(C2050,'Current OBD'!$B$6:$AL$2097,26,0)="Yes","2"," ")</f>
        <v xml:space="preserve"> </v>
      </c>
      <c r="I2050" s="20" t="str">
        <f>IF(VLOOKUP(C2050,'Current OBD'!$B$6:$AL$2097,27,0)="Yes","3"," ")</f>
        <v xml:space="preserve"> </v>
      </c>
      <c r="J2050" s="20" t="str">
        <f>IF(VLOOKUP(C2050,'Current OBD'!$B$6:$AL$2097,28,0)="Yes","4"," ")</f>
        <v xml:space="preserve"> </v>
      </c>
      <c r="K2050" s="20" t="str">
        <f>IF(VLOOKUP(C2050,'Current OBD'!$B$6:$AL$2097,29,0)="Yes","5"," ")</f>
        <v xml:space="preserve"> </v>
      </c>
      <c r="L2050" s="20" t="str">
        <f>IF(VLOOKUP(C2050,'Current OBD'!$B$6:$AL$2097,30,0)="Yes","6"," ")</f>
        <v xml:space="preserve"> </v>
      </c>
      <c r="M2050" s="20" t="str">
        <f>IF(VLOOKUP(C2050,'Current OBD'!$B$6:$AL$2097,31,0)="Yes","7"," ")</f>
        <v xml:space="preserve"> </v>
      </c>
      <c r="N2050" s="20" t="str">
        <f>IF(VLOOKUP(C2050,'Current OBD'!$B$6:$AL$2097,32,0)="Yes","8"," ")</f>
        <v xml:space="preserve"> </v>
      </c>
      <c r="O2050" s="20" t="str">
        <f>IF(VLOOKUP(C2050,'Current OBD'!$B$6:$AL$2097,33,0)="Yes","9"," ")</f>
        <v>9</v>
      </c>
      <c r="P2050" s="20" t="str">
        <f>IF(VLOOKUP(C2050,'Current OBD'!$B$6:$AL$2097,34,0)="Yes","10"," ")</f>
        <v>10</v>
      </c>
      <c r="Q2050" s="20" t="str">
        <f>IF(VLOOKUP(C2050,'Current OBD'!$B$6:$AL$2097,35,0)="Yes","11"," ")</f>
        <v>11</v>
      </c>
      <c r="R2050" s="20" t="str">
        <f>IF(VLOOKUP(C2050,'Current OBD'!$B$6:$AL$2097,36,0)="Yes","12"," ")</f>
        <v>12</v>
      </c>
      <c r="S2050" s="44">
        <v>21</v>
      </c>
      <c r="T2050" s="44">
        <v>0</v>
      </c>
      <c r="U2050" s="44">
        <v>26</v>
      </c>
      <c r="V2050" s="12">
        <f>S2050/U2050</f>
        <v>0.80769230769230771</v>
      </c>
      <c r="W2050" s="12">
        <f>T2050/U2050</f>
        <v>0</v>
      </c>
      <c r="X2050" s="12">
        <f t="shared" si="200"/>
        <v>0.80769230769230771</v>
      </c>
    </row>
    <row r="2051" spans="1:24">
      <c r="A2051" s="17" t="str">
        <f>VLOOKUP(C2051,'Current OBD'!$B$6:$K$2098,4,0)</f>
        <v>Stevens</v>
      </c>
      <c r="B2051" s="17" t="str">
        <f>VLOOKUP(C2051,'Current OBD'!$B$6:$K$2098,3,0)</f>
        <v>33-070</v>
      </c>
      <c r="C2051" s="18">
        <v>661545</v>
      </c>
      <c r="D2051" s="8" t="s">
        <v>5085</v>
      </c>
      <c r="E2051" s="20" t="str">
        <f>IF(VLOOKUP(C2051,'Current OBD'!$B$6:$AL$2097,23,0)="Yes","PK"," ")</f>
        <v xml:space="preserve"> </v>
      </c>
      <c r="F2051" s="20" t="str">
        <f>IF(VLOOKUP(C2051,'Current OBD'!$B$6:$AL$2097,24,0)="Yes","K"," ")</f>
        <v>K</v>
      </c>
      <c r="G2051" s="20" t="str">
        <f>IF(VLOOKUP(C2051,'Current OBD'!$B$6:$AL$2097,25,0)="Yes","1"," ")</f>
        <v>1</v>
      </c>
      <c r="H2051" s="20" t="str">
        <f>IF(VLOOKUP(C2051,'Current OBD'!$B$6:$AL$2097,26,0)="Yes","2"," ")</f>
        <v>2</v>
      </c>
      <c r="I2051" s="20" t="str">
        <f>IF(VLOOKUP(C2051,'Current OBD'!$B$6:$AL$2097,27,0)="Yes","3"," ")</f>
        <v>3</v>
      </c>
      <c r="J2051" s="20" t="str">
        <f>IF(VLOOKUP(C2051,'Current OBD'!$B$6:$AL$2097,28,0)="Yes","4"," ")</f>
        <v>4</v>
      </c>
      <c r="K2051" s="20" t="str">
        <f>IF(VLOOKUP(C2051,'Current OBD'!$B$6:$AL$2097,29,0)="Yes","5"," ")</f>
        <v>5</v>
      </c>
      <c r="L2051" s="20" t="str">
        <f>IF(VLOOKUP(C2051,'Current OBD'!$B$6:$AL$2097,30,0)="Yes","6"," ")</f>
        <v>6</v>
      </c>
      <c r="M2051" s="20" t="str">
        <f>IF(VLOOKUP(C2051,'Current OBD'!$B$6:$AL$2097,31,0)="Yes","7"," ")</f>
        <v>7</v>
      </c>
      <c r="N2051" s="20" t="str">
        <f>IF(VLOOKUP(C2051,'Current OBD'!$B$6:$AL$2097,32,0)="Yes","8"," ")</f>
        <v>8</v>
      </c>
      <c r="O2051" s="20" t="str">
        <f>IF(VLOOKUP(C2051,'Current OBD'!$B$6:$AL$2097,33,0)="Yes","9"," ")</f>
        <v xml:space="preserve"> </v>
      </c>
      <c r="P2051" s="20" t="str">
        <f>IF(VLOOKUP(C2051,'Current OBD'!$B$6:$AL$2097,34,0)="Yes","10"," ")</f>
        <v xml:space="preserve"> </v>
      </c>
      <c r="Q2051" s="20" t="str">
        <f>IF(VLOOKUP(C2051,'Current OBD'!$B$6:$AL$2097,35,0)="Yes","11"," ")</f>
        <v xml:space="preserve"> </v>
      </c>
      <c r="R2051" s="20" t="str">
        <f>IF(VLOOKUP(C2051,'Current OBD'!$B$6:$AL$2097,36,0)="Yes","12"," ")</f>
        <v xml:space="preserve"> </v>
      </c>
      <c r="S2051" s="44">
        <v>148</v>
      </c>
      <c r="T2051" s="44">
        <v>0</v>
      </c>
      <c r="U2051" s="44">
        <v>158</v>
      </c>
      <c r="V2051" s="12">
        <f>S2051/U2051</f>
        <v>0.93670886075949367</v>
      </c>
      <c r="W2051" s="12">
        <f>T2051/U2051</f>
        <v>0</v>
      </c>
      <c r="X2051" s="12">
        <f t="shared" si="200"/>
        <v>0.93670886075949367</v>
      </c>
    </row>
    <row r="2052" spans="1:24">
      <c r="A2052" s="26" t="s">
        <v>806</v>
      </c>
      <c r="B2052" s="26" t="s">
        <v>962</v>
      </c>
      <c r="C2052" s="10">
        <v>159414</v>
      </c>
      <c r="D2052" s="13" t="s">
        <v>961</v>
      </c>
      <c r="E2052" s="19"/>
      <c r="F2052" s="19"/>
      <c r="G2052" s="19"/>
      <c r="H2052" s="19"/>
      <c r="I2052" s="19"/>
      <c r="J2052" s="19"/>
      <c r="K2052" s="19"/>
      <c r="L2052" s="19"/>
      <c r="M2052" s="19"/>
      <c r="N2052" s="19"/>
      <c r="O2052" s="19"/>
      <c r="P2052" s="19"/>
      <c r="Q2052" s="19"/>
      <c r="R2052" s="19"/>
      <c r="S2052" s="43">
        <v>1178</v>
      </c>
      <c r="T2052" s="43">
        <v>0</v>
      </c>
      <c r="U2052" s="43">
        <v>1724</v>
      </c>
      <c r="V2052" s="14"/>
      <c r="W2052" s="14"/>
      <c r="X2052" s="14">
        <f t="shared" si="200"/>
        <v>0.68329466357308588</v>
      </c>
    </row>
    <row r="2053" spans="1:24">
      <c r="A2053" s="17" t="s">
        <v>806</v>
      </c>
      <c r="B2053" s="17" t="str">
        <f>VLOOKUP(C2053,'Current OBD'!$B$6:$K$2098,3,0)</f>
        <v>33-115</v>
      </c>
      <c r="C2053" s="18">
        <v>663984</v>
      </c>
      <c r="D2053" s="8" t="s">
        <v>963</v>
      </c>
      <c r="E2053" s="20" t="str">
        <f>IF(VLOOKUP(C2053,'Current OBD'!$B$6:$AL$2097,23,0)="Yes","PK"," ")</f>
        <v xml:space="preserve"> </v>
      </c>
      <c r="F2053" s="20" t="str">
        <f>IF(VLOOKUP(C2053,'Current OBD'!$B$6:$AL$2097,24,0)="Yes","K"," ")</f>
        <v xml:space="preserve"> </v>
      </c>
      <c r="G2053" s="20" t="str">
        <f>IF(VLOOKUP(C2053,'Current OBD'!$B$6:$AL$2097,25,0)="Yes","1"," ")</f>
        <v xml:space="preserve"> </v>
      </c>
      <c r="H2053" s="20" t="str">
        <f>IF(VLOOKUP(C2053,'Current OBD'!$B$6:$AL$2097,26,0)="Yes","2"," ")</f>
        <v xml:space="preserve"> </v>
      </c>
      <c r="I2053" s="20" t="str">
        <f>IF(VLOOKUP(C2053,'Current OBD'!$B$6:$AL$2097,27,0)="Yes","3"," ")</f>
        <v xml:space="preserve"> </v>
      </c>
      <c r="J2053" s="20" t="str">
        <f>IF(VLOOKUP(C2053,'Current OBD'!$B$6:$AL$2097,28,0)="Yes","4"," ")</f>
        <v xml:space="preserve"> </v>
      </c>
      <c r="K2053" s="20" t="str">
        <f>IF(VLOOKUP(C2053,'Current OBD'!$B$6:$AL$2097,29,0)="Yes","5"," ")</f>
        <v xml:space="preserve"> </v>
      </c>
      <c r="L2053" s="20" t="str">
        <f>IF(VLOOKUP(C2053,'Current OBD'!$B$6:$AL$2097,30,0)="Yes","6"," ")</f>
        <v xml:space="preserve"> </v>
      </c>
      <c r="M2053" s="20" t="str">
        <f>IF(VLOOKUP(C2053,'Current OBD'!$B$6:$AL$2097,31,0)="Yes","7"," ")</f>
        <v xml:space="preserve"> </v>
      </c>
      <c r="N2053" s="20" t="str">
        <f>IF(VLOOKUP(C2053,'Current OBD'!$B$6:$AL$2097,32,0)="Yes","8"," ")</f>
        <v xml:space="preserve"> </v>
      </c>
      <c r="O2053" s="20" t="str">
        <f>IF(VLOOKUP(C2053,'Current OBD'!$B$6:$AL$2097,33,0)="Yes","9"," ")</f>
        <v>9</v>
      </c>
      <c r="P2053" s="20" t="str">
        <f>IF(VLOOKUP(C2053,'Current OBD'!$B$6:$AL$2097,34,0)="Yes","10"," ")</f>
        <v>10</v>
      </c>
      <c r="Q2053" s="20" t="str">
        <f>IF(VLOOKUP(C2053,'Current OBD'!$B$6:$AL$2097,35,0)="Yes","11"," ")</f>
        <v>11</v>
      </c>
      <c r="R2053" s="20" t="str">
        <f>IF(VLOOKUP(C2053,'Current OBD'!$B$6:$AL$2097,36,0)="Yes","12"," ")</f>
        <v>12</v>
      </c>
      <c r="S2053" s="44">
        <v>265</v>
      </c>
      <c r="T2053" s="44">
        <v>0</v>
      </c>
      <c r="U2053" s="44">
        <v>519</v>
      </c>
      <c r="V2053" s="12">
        <f>S2053/U2053</f>
        <v>0.51059730250481694</v>
      </c>
      <c r="W2053" s="12">
        <f>T2053/U2053</f>
        <v>0</v>
      </c>
      <c r="X2053" s="12">
        <f t="shared" si="200"/>
        <v>0.51059730250481694</v>
      </c>
    </row>
    <row r="2054" spans="1:24">
      <c r="A2054" s="17" t="str">
        <f>VLOOKUP(C2054,'Current OBD'!$B$6:$K$2098,4,0)</f>
        <v>Stevens</v>
      </c>
      <c r="B2054" s="17" t="str">
        <f>VLOOKUP(C2054,'Current OBD'!$B$6:$K$2098,3,0)</f>
        <v>33-115</v>
      </c>
      <c r="C2054" s="18">
        <v>661549</v>
      </c>
      <c r="D2054" s="8" t="s">
        <v>967</v>
      </c>
      <c r="E2054" s="20" t="str">
        <f>IF(VLOOKUP(C2054,'Current OBD'!$B$6:$AL$2097,23,0)="Yes","PK"," ")</f>
        <v xml:space="preserve"> </v>
      </c>
      <c r="F2054" s="20" t="str">
        <f>IF(VLOOKUP(C2054,'Current OBD'!$B$6:$AL$2097,24,0)="Yes","K"," ")</f>
        <v xml:space="preserve"> </v>
      </c>
      <c r="G2054" s="20" t="str">
        <f>IF(VLOOKUP(C2054,'Current OBD'!$B$6:$AL$2097,25,0)="Yes","1"," ")</f>
        <v xml:space="preserve"> </v>
      </c>
      <c r="H2054" s="20" t="str">
        <f>IF(VLOOKUP(C2054,'Current OBD'!$B$6:$AL$2097,26,0)="Yes","2"," ")</f>
        <v xml:space="preserve"> </v>
      </c>
      <c r="I2054" s="20" t="str">
        <f>IF(VLOOKUP(C2054,'Current OBD'!$B$6:$AL$2097,27,0)="Yes","3"," ")</f>
        <v xml:space="preserve"> </v>
      </c>
      <c r="J2054" s="20" t="str">
        <f>IF(VLOOKUP(C2054,'Current OBD'!$B$6:$AL$2097,28,0)="Yes","4"," ")</f>
        <v xml:space="preserve"> </v>
      </c>
      <c r="K2054" s="20" t="str">
        <f>IF(VLOOKUP(C2054,'Current OBD'!$B$6:$AL$2097,29,0)="Yes","5"," ")</f>
        <v xml:space="preserve"> </v>
      </c>
      <c r="L2054" s="20" t="str">
        <f>IF(VLOOKUP(C2054,'Current OBD'!$B$6:$AL$2097,30,0)="Yes","6"," ")</f>
        <v>6</v>
      </c>
      <c r="M2054" s="20" t="str">
        <f>IF(VLOOKUP(C2054,'Current OBD'!$B$6:$AL$2097,31,0)="Yes","7"," ")</f>
        <v>7</v>
      </c>
      <c r="N2054" s="20" t="str">
        <f>IF(VLOOKUP(C2054,'Current OBD'!$B$6:$AL$2097,32,0)="Yes","8"," ")</f>
        <v>8</v>
      </c>
      <c r="O2054" s="20" t="str">
        <f>IF(VLOOKUP(C2054,'Current OBD'!$B$6:$AL$2097,33,0)="Yes","9"," ")</f>
        <v xml:space="preserve"> </v>
      </c>
      <c r="P2054" s="20" t="str">
        <f>IF(VLOOKUP(C2054,'Current OBD'!$B$6:$AL$2097,34,0)="Yes","10"," ")</f>
        <v xml:space="preserve"> </v>
      </c>
      <c r="Q2054" s="20" t="str">
        <f>IF(VLOOKUP(C2054,'Current OBD'!$B$6:$AL$2097,35,0)="Yes","11"," ")</f>
        <v xml:space="preserve"> </v>
      </c>
      <c r="R2054" s="20" t="str">
        <f>IF(VLOOKUP(C2054,'Current OBD'!$B$6:$AL$2097,36,0)="Yes","12"," ")</f>
        <v xml:space="preserve"> </v>
      </c>
      <c r="S2054" s="44">
        <v>254</v>
      </c>
      <c r="T2054" s="44">
        <v>0</v>
      </c>
      <c r="U2054" s="44">
        <v>383</v>
      </c>
      <c r="V2054" s="12">
        <f>S2054/U2054</f>
        <v>0.66318537859007831</v>
      </c>
      <c r="W2054" s="12">
        <f>T2054/U2054</f>
        <v>0</v>
      </c>
      <c r="X2054" s="12">
        <f t="shared" si="200"/>
        <v>0.66318537859007831</v>
      </c>
    </row>
    <row r="2055" spans="1:24">
      <c r="A2055" s="17" t="str">
        <f>VLOOKUP(C2055,'Current OBD'!$B$6:$K$2098,4,0)</f>
        <v>Stevens</v>
      </c>
      <c r="B2055" s="17" t="str">
        <f>VLOOKUP(C2055,'Current OBD'!$B$6:$K$2098,3,0)</f>
        <v>33-115</v>
      </c>
      <c r="C2055" s="18">
        <v>665352</v>
      </c>
      <c r="D2055" s="8" t="s">
        <v>969</v>
      </c>
      <c r="E2055" s="20" t="str">
        <f>IF(VLOOKUP(C2055,'Current OBD'!$B$6:$AL$2097,23,0)="Yes","PK"," ")</f>
        <v xml:space="preserve"> </v>
      </c>
      <c r="F2055" s="20" t="str">
        <f>IF(VLOOKUP(C2055,'Current OBD'!$B$6:$AL$2097,24,0)="Yes","K"," ")</f>
        <v xml:space="preserve"> </v>
      </c>
      <c r="G2055" s="20" t="str">
        <f>IF(VLOOKUP(C2055,'Current OBD'!$B$6:$AL$2097,25,0)="Yes","1"," ")</f>
        <v xml:space="preserve"> </v>
      </c>
      <c r="H2055" s="20" t="str">
        <f>IF(VLOOKUP(C2055,'Current OBD'!$B$6:$AL$2097,26,0)="Yes","2"," ")</f>
        <v xml:space="preserve"> </v>
      </c>
      <c r="I2055" s="20" t="str">
        <f>IF(VLOOKUP(C2055,'Current OBD'!$B$6:$AL$2097,27,0)="Yes","3"," ")</f>
        <v>3</v>
      </c>
      <c r="J2055" s="20" t="str">
        <f>IF(VLOOKUP(C2055,'Current OBD'!$B$6:$AL$2097,28,0)="Yes","4"," ")</f>
        <v>4</v>
      </c>
      <c r="K2055" s="20" t="str">
        <f>IF(VLOOKUP(C2055,'Current OBD'!$B$6:$AL$2097,29,0)="Yes","5"," ")</f>
        <v>5</v>
      </c>
      <c r="L2055" s="20" t="str">
        <f>IF(VLOOKUP(C2055,'Current OBD'!$B$6:$AL$2097,30,0)="Yes","6"," ")</f>
        <v xml:space="preserve"> </v>
      </c>
      <c r="M2055" s="20" t="str">
        <f>IF(VLOOKUP(C2055,'Current OBD'!$B$6:$AL$2097,31,0)="Yes","7"," ")</f>
        <v xml:space="preserve"> </v>
      </c>
      <c r="N2055" s="20" t="str">
        <f>IF(VLOOKUP(C2055,'Current OBD'!$B$6:$AL$2097,32,0)="Yes","8"," ")</f>
        <v xml:space="preserve"> </v>
      </c>
      <c r="O2055" s="20" t="str">
        <f>IF(VLOOKUP(C2055,'Current OBD'!$B$6:$AL$2097,33,0)="Yes","9"," ")</f>
        <v xml:space="preserve"> </v>
      </c>
      <c r="P2055" s="20" t="str">
        <f>IF(VLOOKUP(C2055,'Current OBD'!$B$6:$AL$2097,34,0)="Yes","10"," ")</f>
        <v xml:space="preserve"> </v>
      </c>
      <c r="Q2055" s="20" t="str">
        <f>IF(VLOOKUP(C2055,'Current OBD'!$B$6:$AL$2097,35,0)="Yes","11"," ")</f>
        <v xml:space="preserve"> </v>
      </c>
      <c r="R2055" s="20" t="str">
        <f>IF(VLOOKUP(C2055,'Current OBD'!$B$6:$AL$2097,36,0)="Yes","12"," ")</f>
        <v xml:space="preserve"> </v>
      </c>
      <c r="S2055" s="44">
        <v>275</v>
      </c>
      <c r="T2055" s="44">
        <v>0</v>
      </c>
      <c r="U2055" s="44">
        <v>355</v>
      </c>
      <c r="V2055" s="12">
        <f>S2055/U2055</f>
        <v>0.77464788732394363</v>
      </c>
      <c r="W2055" s="12">
        <f>T2055/U2055</f>
        <v>0</v>
      </c>
      <c r="X2055" s="12">
        <f t="shared" si="200"/>
        <v>0.77464788732394363</v>
      </c>
    </row>
    <row r="2056" spans="1:24">
      <c r="A2056" s="17" t="str">
        <f>VLOOKUP(C2056,'Current OBD'!$B$6:$K$2098,4,0)</f>
        <v>Stevens</v>
      </c>
      <c r="B2056" s="17" t="str">
        <f>VLOOKUP(C2056,'Current OBD'!$B$6:$K$2098,3,0)</f>
        <v>33-115</v>
      </c>
      <c r="C2056" s="18">
        <v>665024</v>
      </c>
      <c r="D2056" s="8" t="s">
        <v>970</v>
      </c>
      <c r="E2056" s="20" t="str">
        <f>IF(VLOOKUP(C2056,'Current OBD'!$B$6:$AL$2097,23,0)="Yes","PK"," ")</f>
        <v xml:space="preserve"> </v>
      </c>
      <c r="F2056" s="20" t="str">
        <f>IF(VLOOKUP(C2056,'Current OBD'!$B$6:$AL$2097,24,0)="Yes","K"," ")</f>
        <v>K</v>
      </c>
      <c r="G2056" s="20" t="str">
        <f>IF(VLOOKUP(C2056,'Current OBD'!$B$6:$AL$2097,25,0)="Yes","1"," ")</f>
        <v>1</v>
      </c>
      <c r="H2056" s="20" t="str">
        <f>IF(VLOOKUP(C2056,'Current OBD'!$B$6:$AL$2097,26,0)="Yes","2"," ")</f>
        <v>2</v>
      </c>
      <c r="I2056" s="20" t="str">
        <f>IF(VLOOKUP(C2056,'Current OBD'!$B$6:$AL$2097,27,0)="Yes","3"," ")</f>
        <v xml:space="preserve"> </v>
      </c>
      <c r="J2056" s="20" t="str">
        <f>IF(VLOOKUP(C2056,'Current OBD'!$B$6:$AL$2097,28,0)="Yes","4"," ")</f>
        <v xml:space="preserve"> </v>
      </c>
      <c r="K2056" s="20" t="str">
        <f>IF(VLOOKUP(C2056,'Current OBD'!$B$6:$AL$2097,29,0)="Yes","5"," ")</f>
        <v xml:space="preserve"> </v>
      </c>
      <c r="L2056" s="20" t="str">
        <f>IF(VLOOKUP(C2056,'Current OBD'!$B$6:$AL$2097,30,0)="Yes","6"," ")</f>
        <v xml:space="preserve"> </v>
      </c>
      <c r="M2056" s="20" t="str">
        <f>IF(VLOOKUP(C2056,'Current OBD'!$B$6:$AL$2097,31,0)="Yes","7"," ")</f>
        <v xml:space="preserve"> </v>
      </c>
      <c r="N2056" s="20" t="str">
        <f>IF(VLOOKUP(C2056,'Current OBD'!$B$6:$AL$2097,32,0)="Yes","8"," ")</f>
        <v xml:space="preserve"> </v>
      </c>
      <c r="O2056" s="20" t="str">
        <f>IF(VLOOKUP(C2056,'Current OBD'!$B$6:$AL$2097,33,0)="Yes","9"," ")</f>
        <v xml:space="preserve"> </v>
      </c>
      <c r="P2056" s="20" t="str">
        <f>IF(VLOOKUP(C2056,'Current OBD'!$B$6:$AL$2097,34,0)="Yes","10"," ")</f>
        <v xml:space="preserve"> </v>
      </c>
      <c r="Q2056" s="20" t="str">
        <f>IF(VLOOKUP(C2056,'Current OBD'!$B$6:$AL$2097,35,0)="Yes","11"," ")</f>
        <v xml:space="preserve"> </v>
      </c>
      <c r="R2056" s="20" t="str">
        <f>IF(VLOOKUP(C2056,'Current OBD'!$B$6:$AL$2097,36,0)="Yes","12"," ")</f>
        <v xml:space="preserve"> </v>
      </c>
      <c r="S2056" s="44">
        <v>314</v>
      </c>
      <c r="T2056" s="44">
        <v>0</v>
      </c>
      <c r="U2056" s="44">
        <v>397</v>
      </c>
      <c r="V2056" s="12">
        <f>S2056/U2056</f>
        <v>0.79093198992443325</v>
      </c>
      <c r="W2056" s="12">
        <f>T2056/U2056</f>
        <v>0</v>
      </c>
      <c r="X2056" s="12">
        <f t="shared" si="200"/>
        <v>0.79093198992443325</v>
      </c>
    </row>
    <row r="2057" spans="1:24">
      <c r="A2057" s="17" t="str">
        <f>VLOOKUP(C2057,'Current OBD'!$B$6:$K$2098,4,0)</f>
        <v>Stevens</v>
      </c>
      <c r="B2057" s="17" t="str">
        <f>VLOOKUP(C2057,'Current OBD'!$B$6:$K$2098,3,0)</f>
        <v>33-115</v>
      </c>
      <c r="C2057" s="18">
        <v>661546</v>
      </c>
      <c r="D2057" s="8" t="s">
        <v>971</v>
      </c>
      <c r="E2057" s="20" t="str">
        <f>IF(VLOOKUP(C2057,'Current OBD'!$B$6:$AL$2097,23,0)="Yes","PK"," ")</f>
        <v>PK</v>
      </c>
      <c r="F2057" s="20" t="str">
        <f>IF(VLOOKUP(C2057,'Current OBD'!$B$6:$AL$2097,24,0)="Yes","K"," ")</f>
        <v>K</v>
      </c>
      <c r="G2057" s="20" t="str">
        <f>IF(VLOOKUP(C2057,'Current OBD'!$B$6:$AL$2097,25,0)="Yes","1"," ")</f>
        <v>1</v>
      </c>
      <c r="H2057" s="20" t="str">
        <f>IF(VLOOKUP(C2057,'Current OBD'!$B$6:$AL$2097,26,0)="Yes","2"," ")</f>
        <v>2</v>
      </c>
      <c r="I2057" s="20" t="str">
        <f>IF(VLOOKUP(C2057,'Current OBD'!$B$6:$AL$2097,27,0)="Yes","3"," ")</f>
        <v>3</v>
      </c>
      <c r="J2057" s="20" t="str">
        <f>IF(VLOOKUP(C2057,'Current OBD'!$B$6:$AL$2097,28,0)="Yes","4"," ")</f>
        <v>4</v>
      </c>
      <c r="K2057" s="20" t="str">
        <f>IF(VLOOKUP(C2057,'Current OBD'!$B$6:$AL$2097,29,0)="Yes","5"," ")</f>
        <v>5</v>
      </c>
      <c r="L2057" s="20" t="str">
        <f>IF(VLOOKUP(C2057,'Current OBD'!$B$6:$AL$2097,30,0)="Yes","6"," ")</f>
        <v>6</v>
      </c>
      <c r="M2057" s="20" t="str">
        <f>IF(VLOOKUP(C2057,'Current OBD'!$B$6:$AL$2097,31,0)="Yes","7"," ")</f>
        <v>7</v>
      </c>
      <c r="N2057" s="20" t="str">
        <f>IF(VLOOKUP(C2057,'Current OBD'!$B$6:$AL$2097,32,0)="Yes","8"," ")</f>
        <v>8</v>
      </c>
      <c r="O2057" s="20" t="str">
        <f>IF(VLOOKUP(C2057,'Current OBD'!$B$6:$AL$2097,33,0)="Yes","9"," ")</f>
        <v>9</v>
      </c>
      <c r="P2057" s="20" t="str">
        <f>IF(VLOOKUP(C2057,'Current OBD'!$B$6:$AL$2097,34,0)="Yes","10"," ")</f>
        <v>10</v>
      </c>
      <c r="Q2057" s="20" t="str">
        <f>IF(VLOOKUP(C2057,'Current OBD'!$B$6:$AL$2097,35,0)="Yes","11"," ")</f>
        <v>11</v>
      </c>
      <c r="R2057" s="20" t="str">
        <f>IF(VLOOKUP(C2057,'Current OBD'!$B$6:$AL$2097,36,0)="Yes","12"," ")</f>
        <v>12</v>
      </c>
      <c r="S2057" s="44">
        <v>70</v>
      </c>
      <c r="T2057" s="44">
        <v>0</v>
      </c>
      <c r="U2057" s="44">
        <v>70</v>
      </c>
      <c r="V2057" s="12">
        <f>S2057/U2057</f>
        <v>1</v>
      </c>
      <c r="W2057" s="12">
        <f>T2057/U2057</f>
        <v>0</v>
      </c>
      <c r="X2057" s="12">
        <f t="shared" si="200"/>
        <v>1</v>
      </c>
    </row>
    <row r="2058" spans="1:24">
      <c r="A2058" s="26" t="s">
        <v>806</v>
      </c>
      <c r="B2058" s="26" t="s">
        <v>2495</v>
      </c>
      <c r="C2058" s="10">
        <v>159587</v>
      </c>
      <c r="D2058" s="13" t="s">
        <v>2494</v>
      </c>
      <c r="E2058" s="19"/>
      <c r="F2058" s="19"/>
      <c r="G2058" s="19"/>
      <c r="H2058" s="19"/>
      <c r="I2058" s="19"/>
      <c r="J2058" s="19"/>
      <c r="K2058" s="19"/>
      <c r="L2058" s="19"/>
      <c r="M2058" s="19"/>
      <c r="N2058" s="19"/>
      <c r="O2058" s="19"/>
      <c r="P2058" s="19"/>
      <c r="Q2058" s="19"/>
      <c r="R2058" s="19"/>
      <c r="S2058" s="43">
        <v>119</v>
      </c>
      <c r="T2058" s="43">
        <v>4</v>
      </c>
      <c r="U2058" s="43">
        <v>151</v>
      </c>
      <c r="V2058" s="14"/>
      <c r="W2058" s="14"/>
      <c r="X2058" s="14">
        <f t="shared" si="200"/>
        <v>0.81456953642384111</v>
      </c>
    </row>
    <row r="2059" spans="1:24">
      <c r="A2059" s="17" t="str">
        <f>VLOOKUP(C2059,'Current OBD'!$B$6:$K$2098,4,0)</f>
        <v>Stevens</v>
      </c>
      <c r="B2059" s="17" t="str">
        <f>VLOOKUP(C2059,'Current OBD'!$B$6:$K$2098,3,0)</f>
        <v>33-183</v>
      </c>
      <c r="C2059" s="18">
        <v>683598</v>
      </c>
      <c r="D2059" s="8" t="s">
        <v>2496</v>
      </c>
      <c r="E2059" s="20" t="str">
        <f>IF(VLOOKUP(C2059,'Current OBD'!$B$6:$AL$2097,23,0)="Yes","PK"," ")</f>
        <v xml:space="preserve"> </v>
      </c>
      <c r="F2059" s="20" t="str">
        <f>IF(VLOOKUP(C2059,'Current OBD'!$B$6:$AL$2097,24,0)="Yes","K"," ")</f>
        <v>K</v>
      </c>
      <c r="G2059" s="20" t="str">
        <f>IF(VLOOKUP(C2059,'Current OBD'!$B$6:$AL$2097,25,0)="Yes","1"," ")</f>
        <v>1</v>
      </c>
      <c r="H2059" s="20" t="str">
        <f>IF(VLOOKUP(C2059,'Current OBD'!$B$6:$AL$2097,26,0)="Yes","2"," ")</f>
        <v>2</v>
      </c>
      <c r="I2059" s="20" t="str">
        <f>IF(VLOOKUP(C2059,'Current OBD'!$B$6:$AL$2097,27,0)="Yes","3"," ")</f>
        <v>3</v>
      </c>
      <c r="J2059" s="20" t="str">
        <f>IF(VLOOKUP(C2059,'Current OBD'!$B$6:$AL$2097,28,0)="Yes","4"," ")</f>
        <v>4</v>
      </c>
      <c r="K2059" s="20" t="str">
        <f>IF(VLOOKUP(C2059,'Current OBD'!$B$6:$AL$2097,29,0)="Yes","5"," ")</f>
        <v>5</v>
      </c>
      <c r="L2059" s="20" t="str">
        <f>IF(VLOOKUP(C2059,'Current OBD'!$B$6:$AL$2097,30,0)="Yes","6"," ")</f>
        <v>6</v>
      </c>
      <c r="M2059" s="20" t="str">
        <f>IF(VLOOKUP(C2059,'Current OBD'!$B$6:$AL$2097,31,0)="Yes","7"," ")</f>
        <v>7</v>
      </c>
      <c r="N2059" s="20" t="str">
        <f>IF(VLOOKUP(C2059,'Current OBD'!$B$6:$AL$2097,32,0)="Yes","8"," ")</f>
        <v>8</v>
      </c>
      <c r="O2059" s="20" t="str">
        <f>IF(VLOOKUP(C2059,'Current OBD'!$B$6:$AL$2097,33,0)="Yes","9"," ")</f>
        <v xml:space="preserve"> </v>
      </c>
      <c r="P2059" s="20" t="str">
        <f>IF(VLOOKUP(C2059,'Current OBD'!$B$6:$AL$2097,34,0)="Yes","10"," ")</f>
        <v xml:space="preserve"> </v>
      </c>
      <c r="Q2059" s="20" t="str">
        <f>IF(VLOOKUP(C2059,'Current OBD'!$B$6:$AL$2097,35,0)="Yes","11"," ")</f>
        <v xml:space="preserve"> </v>
      </c>
      <c r="R2059" s="20" t="str">
        <f>IF(VLOOKUP(C2059,'Current OBD'!$B$6:$AL$2097,36,0)="Yes","12"," ")</f>
        <v xml:space="preserve"> </v>
      </c>
      <c r="S2059" s="44">
        <v>7</v>
      </c>
      <c r="T2059" s="44">
        <v>4</v>
      </c>
      <c r="U2059" s="44">
        <v>39</v>
      </c>
      <c r="V2059" s="12">
        <f>S2059/U2059</f>
        <v>0.17948717948717949</v>
      </c>
      <c r="W2059" s="12">
        <f>T2059/U2059</f>
        <v>0.10256410256410256</v>
      </c>
      <c r="X2059" s="12">
        <f t="shared" si="200"/>
        <v>0.28205128205128205</v>
      </c>
    </row>
    <row r="2060" spans="1:24">
      <c r="A2060" s="17" t="str">
        <f>VLOOKUP(C2060,'Current OBD'!$B$6:$K$2098,4,0)</f>
        <v>Stevens</v>
      </c>
      <c r="B2060" s="17" t="str">
        <f>VLOOKUP(C2060,'Current OBD'!$B$6:$K$2098,3,0)</f>
        <v>33-183</v>
      </c>
      <c r="C2060" s="18">
        <v>663155</v>
      </c>
      <c r="D2060" s="8" t="s">
        <v>2500</v>
      </c>
      <c r="E2060" s="20" t="str">
        <f>IF(VLOOKUP(C2060,'Current OBD'!$B$6:$AL$2097,23,0)="Yes","PK"," ")</f>
        <v>PK</v>
      </c>
      <c r="F2060" s="20" t="str">
        <f>IF(VLOOKUP(C2060,'Current OBD'!$B$6:$AL$2097,24,0)="Yes","K"," ")</f>
        <v>K</v>
      </c>
      <c r="G2060" s="20" t="str">
        <f>IF(VLOOKUP(C2060,'Current OBD'!$B$6:$AL$2097,25,0)="Yes","1"," ")</f>
        <v>1</v>
      </c>
      <c r="H2060" s="20" t="str">
        <f>IF(VLOOKUP(C2060,'Current OBD'!$B$6:$AL$2097,26,0)="Yes","2"," ")</f>
        <v>2</v>
      </c>
      <c r="I2060" s="20" t="str">
        <f>IF(VLOOKUP(C2060,'Current OBD'!$B$6:$AL$2097,27,0)="Yes","3"," ")</f>
        <v>3</v>
      </c>
      <c r="J2060" s="20" t="str">
        <f>IF(VLOOKUP(C2060,'Current OBD'!$B$6:$AL$2097,28,0)="Yes","4"," ")</f>
        <v>4</v>
      </c>
      <c r="K2060" s="20" t="str">
        <f>IF(VLOOKUP(C2060,'Current OBD'!$B$6:$AL$2097,29,0)="Yes","5"," ")</f>
        <v>5</v>
      </c>
      <c r="L2060" s="20" t="str">
        <f>IF(VLOOKUP(C2060,'Current OBD'!$B$6:$AL$2097,30,0)="Yes","6"," ")</f>
        <v>6</v>
      </c>
      <c r="M2060" s="20" t="str">
        <f>IF(VLOOKUP(C2060,'Current OBD'!$B$6:$AL$2097,31,0)="Yes","7"," ")</f>
        <v>7</v>
      </c>
      <c r="N2060" s="20" t="str">
        <f>IF(VLOOKUP(C2060,'Current OBD'!$B$6:$AL$2097,32,0)="Yes","8"," ")</f>
        <v>8</v>
      </c>
      <c r="O2060" s="20" t="str">
        <f>IF(VLOOKUP(C2060,'Current OBD'!$B$6:$AL$2097,33,0)="Yes","9"," ")</f>
        <v xml:space="preserve"> </v>
      </c>
      <c r="P2060" s="20" t="str">
        <f>IF(VLOOKUP(C2060,'Current OBD'!$B$6:$AL$2097,34,0)="Yes","10"," ")</f>
        <v xml:space="preserve"> </v>
      </c>
      <c r="Q2060" s="20" t="str">
        <f>IF(VLOOKUP(C2060,'Current OBD'!$B$6:$AL$2097,35,0)="Yes","11"," ")</f>
        <v xml:space="preserve"> </v>
      </c>
      <c r="R2060" s="20" t="str">
        <f>IF(VLOOKUP(C2060,'Current OBD'!$B$6:$AL$2097,36,0)="Yes","12"," ")</f>
        <v xml:space="preserve"> </v>
      </c>
      <c r="S2060" s="44">
        <v>112</v>
      </c>
      <c r="T2060" s="44">
        <v>0</v>
      </c>
      <c r="U2060" s="44">
        <v>112</v>
      </c>
      <c r="V2060" s="12">
        <f>S2060/U2060</f>
        <v>1</v>
      </c>
      <c r="W2060" s="12">
        <f>T2060/U2060</f>
        <v>0</v>
      </c>
      <c r="X2060" s="12">
        <f t="shared" si="200"/>
        <v>1</v>
      </c>
    </row>
    <row r="2061" spans="1:24">
      <c r="A2061" s="26" t="s">
        <v>806</v>
      </c>
      <c r="B2061" s="26" t="s">
        <v>4718</v>
      </c>
      <c r="C2061" s="10">
        <v>159865</v>
      </c>
      <c r="D2061" s="13" t="s">
        <v>4717</v>
      </c>
      <c r="E2061" s="19"/>
      <c r="F2061" s="19"/>
      <c r="G2061" s="19"/>
      <c r="H2061" s="19"/>
      <c r="I2061" s="19"/>
      <c r="J2061" s="19"/>
      <c r="K2061" s="19"/>
      <c r="L2061" s="19"/>
      <c r="M2061" s="19"/>
      <c r="N2061" s="19"/>
      <c r="O2061" s="19"/>
      <c r="P2061" s="19"/>
      <c r="Q2061" s="19"/>
      <c r="R2061" s="19"/>
      <c r="S2061" s="43">
        <v>89</v>
      </c>
      <c r="T2061" s="43">
        <v>0</v>
      </c>
      <c r="U2061" s="43">
        <v>91</v>
      </c>
      <c r="V2061" s="14"/>
      <c r="W2061" s="14"/>
      <c r="X2061" s="14">
        <f t="shared" si="200"/>
        <v>0.97802197802197799</v>
      </c>
    </row>
    <row r="2062" spans="1:24">
      <c r="A2062" s="17" t="str">
        <f>VLOOKUP(C2062,'Current OBD'!$B$6:$K$2098,4,0)</f>
        <v>Stevens</v>
      </c>
      <c r="B2062" s="17" t="str">
        <f>VLOOKUP(C2062,'Current OBD'!$B$6:$K$2098,3,0)</f>
        <v>33-202</v>
      </c>
      <c r="C2062" s="18">
        <v>661552</v>
      </c>
      <c r="D2062" s="8" t="s">
        <v>4719</v>
      </c>
      <c r="E2062" s="20" t="str">
        <f>IF(VLOOKUP(C2062,'Current OBD'!$B$6:$AL$2097,23,0)="Yes","PK"," ")</f>
        <v>PK</v>
      </c>
      <c r="F2062" s="20" t="str">
        <f>IF(VLOOKUP(C2062,'Current OBD'!$B$6:$AL$2097,24,0)="Yes","K"," ")</f>
        <v>K</v>
      </c>
      <c r="G2062" s="20" t="str">
        <f>IF(VLOOKUP(C2062,'Current OBD'!$B$6:$AL$2097,25,0)="Yes","1"," ")</f>
        <v>1</v>
      </c>
      <c r="H2062" s="20" t="str">
        <f>IF(VLOOKUP(C2062,'Current OBD'!$B$6:$AL$2097,26,0)="Yes","2"," ")</f>
        <v>2</v>
      </c>
      <c r="I2062" s="20" t="str">
        <f>IF(VLOOKUP(C2062,'Current OBD'!$B$6:$AL$2097,27,0)="Yes","3"," ")</f>
        <v>3</v>
      </c>
      <c r="J2062" s="20" t="str">
        <f>IF(VLOOKUP(C2062,'Current OBD'!$B$6:$AL$2097,28,0)="Yes","4"," ")</f>
        <v>4</v>
      </c>
      <c r="K2062" s="20" t="str">
        <f>IF(VLOOKUP(C2062,'Current OBD'!$B$6:$AL$2097,29,0)="Yes","5"," ")</f>
        <v>5</v>
      </c>
      <c r="L2062" s="20" t="str">
        <f>IF(VLOOKUP(C2062,'Current OBD'!$B$6:$AL$2097,30,0)="Yes","6"," ")</f>
        <v>6</v>
      </c>
      <c r="M2062" s="20" t="str">
        <f>IF(VLOOKUP(C2062,'Current OBD'!$B$6:$AL$2097,31,0)="Yes","7"," ")</f>
        <v>7</v>
      </c>
      <c r="N2062" s="20" t="str">
        <f>IF(VLOOKUP(C2062,'Current OBD'!$B$6:$AL$2097,32,0)="Yes","8"," ")</f>
        <v>8</v>
      </c>
      <c r="O2062" s="20" t="str">
        <f>IF(VLOOKUP(C2062,'Current OBD'!$B$6:$AL$2097,33,0)="Yes","9"," ")</f>
        <v xml:space="preserve"> </v>
      </c>
      <c r="P2062" s="20" t="str">
        <f>IF(VLOOKUP(C2062,'Current OBD'!$B$6:$AL$2097,34,0)="Yes","10"," ")</f>
        <v xml:space="preserve"> </v>
      </c>
      <c r="Q2062" s="20" t="str">
        <f>IF(VLOOKUP(C2062,'Current OBD'!$B$6:$AL$2097,35,0)="Yes","11"," ")</f>
        <v xml:space="preserve"> </v>
      </c>
      <c r="R2062" s="20" t="str">
        <f>IF(VLOOKUP(C2062,'Current OBD'!$B$6:$AL$2097,36,0)="Yes","12"," ")</f>
        <v xml:space="preserve"> </v>
      </c>
      <c r="S2062" s="44">
        <v>89</v>
      </c>
      <c r="T2062" s="44">
        <v>0</v>
      </c>
      <c r="U2062" s="44">
        <v>91</v>
      </c>
      <c r="V2062" s="12">
        <f>S2062/U2062</f>
        <v>0.97802197802197799</v>
      </c>
      <c r="W2062" s="12">
        <f>T2062/U2062</f>
        <v>0</v>
      </c>
      <c r="X2062" s="12">
        <f t="shared" si="200"/>
        <v>0.97802197802197799</v>
      </c>
    </row>
    <row r="2063" spans="1:24">
      <c r="A2063" s="26" t="s">
        <v>806</v>
      </c>
      <c r="B2063" s="26" t="s">
        <v>1522</v>
      </c>
      <c r="C2063" s="10">
        <v>159505</v>
      </c>
      <c r="D2063" s="13" t="s">
        <v>1521</v>
      </c>
      <c r="E2063" s="19"/>
      <c r="F2063" s="19"/>
      <c r="G2063" s="19"/>
      <c r="H2063" s="19"/>
      <c r="I2063" s="19"/>
      <c r="J2063" s="19"/>
      <c r="K2063" s="19"/>
      <c r="L2063" s="19"/>
      <c r="M2063" s="19"/>
      <c r="N2063" s="19"/>
      <c r="O2063" s="19"/>
      <c r="P2063" s="19"/>
      <c r="Q2063" s="19"/>
      <c r="R2063" s="19"/>
      <c r="S2063" s="43">
        <v>18</v>
      </c>
      <c r="T2063" s="43">
        <v>0</v>
      </c>
      <c r="U2063" s="43">
        <v>33</v>
      </c>
      <c r="V2063" s="14"/>
      <c r="W2063" s="14"/>
      <c r="X2063" s="14">
        <f t="shared" si="200"/>
        <v>0.54545454545454541</v>
      </c>
    </row>
    <row r="2064" spans="1:24">
      <c r="A2064" s="17" t="str">
        <f>VLOOKUP(C2064,'Current OBD'!$B$6:$K$2098,4,0)</f>
        <v>Stevens</v>
      </c>
      <c r="B2064" s="17" t="str">
        <f>VLOOKUP(C2064,'Current OBD'!$B$6:$K$2098,3,0)</f>
        <v>33-205</v>
      </c>
      <c r="C2064" s="18">
        <v>661553</v>
      </c>
      <c r="D2064" s="8" t="s">
        <v>425</v>
      </c>
      <c r="E2064" s="20" t="str">
        <f>IF(VLOOKUP(C2064,'Current OBD'!$B$6:$AL$2097,23,0)="Yes","PK"," ")</f>
        <v xml:space="preserve"> </v>
      </c>
      <c r="F2064" s="20" t="str">
        <f>IF(VLOOKUP(C2064,'Current OBD'!$B$6:$AL$2097,24,0)="Yes","K"," ")</f>
        <v>K</v>
      </c>
      <c r="G2064" s="20" t="str">
        <f>IF(VLOOKUP(C2064,'Current OBD'!$B$6:$AL$2097,25,0)="Yes","1"," ")</f>
        <v>1</v>
      </c>
      <c r="H2064" s="20" t="str">
        <f>IF(VLOOKUP(C2064,'Current OBD'!$B$6:$AL$2097,26,0)="Yes","2"," ")</f>
        <v>2</v>
      </c>
      <c r="I2064" s="20" t="str">
        <f>IF(VLOOKUP(C2064,'Current OBD'!$B$6:$AL$2097,27,0)="Yes","3"," ")</f>
        <v>3</v>
      </c>
      <c r="J2064" s="20" t="str">
        <f>IF(VLOOKUP(C2064,'Current OBD'!$B$6:$AL$2097,28,0)="Yes","4"," ")</f>
        <v>4</v>
      </c>
      <c r="K2064" s="20" t="str">
        <f>IF(VLOOKUP(C2064,'Current OBD'!$B$6:$AL$2097,29,0)="Yes","5"," ")</f>
        <v>5</v>
      </c>
      <c r="L2064" s="20" t="str">
        <f>IF(VLOOKUP(C2064,'Current OBD'!$B$6:$AL$2097,30,0)="Yes","6"," ")</f>
        <v>6</v>
      </c>
      <c r="M2064" s="20" t="str">
        <f>IF(VLOOKUP(C2064,'Current OBD'!$B$6:$AL$2097,31,0)="Yes","7"," ")</f>
        <v xml:space="preserve"> </v>
      </c>
      <c r="N2064" s="20" t="str">
        <f>IF(VLOOKUP(C2064,'Current OBD'!$B$6:$AL$2097,32,0)="Yes","8"," ")</f>
        <v xml:space="preserve"> </v>
      </c>
      <c r="O2064" s="20" t="str">
        <f>IF(VLOOKUP(C2064,'Current OBD'!$B$6:$AL$2097,33,0)="Yes","9"," ")</f>
        <v xml:space="preserve"> </v>
      </c>
      <c r="P2064" s="20" t="str">
        <f>IF(VLOOKUP(C2064,'Current OBD'!$B$6:$AL$2097,34,0)="Yes","10"," ")</f>
        <v xml:space="preserve"> </v>
      </c>
      <c r="Q2064" s="20" t="str">
        <f>IF(VLOOKUP(C2064,'Current OBD'!$B$6:$AL$2097,35,0)="Yes","11"," ")</f>
        <v xml:space="preserve"> </v>
      </c>
      <c r="R2064" s="20" t="str">
        <f>IF(VLOOKUP(C2064,'Current OBD'!$B$6:$AL$2097,36,0)="Yes","12"," ")</f>
        <v xml:space="preserve"> </v>
      </c>
      <c r="S2064" s="44">
        <v>18</v>
      </c>
      <c r="T2064" s="44">
        <v>0</v>
      </c>
      <c r="U2064" s="44">
        <v>33</v>
      </c>
      <c r="V2064" s="12">
        <f>S2064/U2064</f>
        <v>0.54545454545454541</v>
      </c>
      <c r="W2064" s="12">
        <f>T2064/U2064</f>
        <v>0</v>
      </c>
      <c r="X2064" s="12">
        <f t="shared" si="200"/>
        <v>0.54545454545454541</v>
      </c>
    </row>
    <row r="2065" spans="1:24">
      <c r="A2065" s="26" t="s">
        <v>806</v>
      </c>
      <c r="B2065" s="26" t="s">
        <v>946</v>
      </c>
      <c r="C2065" s="10">
        <v>159425</v>
      </c>
      <c r="D2065" s="13" t="s">
        <v>945</v>
      </c>
      <c r="E2065" s="19"/>
      <c r="F2065" s="19"/>
      <c r="G2065" s="19"/>
      <c r="H2065" s="19"/>
      <c r="I2065" s="19"/>
      <c r="J2065" s="19"/>
      <c r="K2065" s="19"/>
      <c r="L2065" s="19"/>
      <c r="M2065" s="19"/>
      <c r="N2065" s="19"/>
      <c r="O2065" s="19"/>
      <c r="P2065" s="19"/>
      <c r="Q2065" s="19"/>
      <c r="R2065" s="19"/>
      <c r="S2065" s="43">
        <v>106</v>
      </c>
      <c r="T2065" s="43">
        <v>0</v>
      </c>
      <c r="U2065" s="43">
        <v>117</v>
      </c>
      <c r="V2065" s="14"/>
      <c r="W2065" s="14"/>
      <c r="X2065" s="14">
        <f t="shared" si="200"/>
        <v>0.90598290598290598</v>
      </c>
    </row>
    <row r="2066" spans="1:24">
      <c r="A2066" s="17" t="str">
        <f>VLOOKUP(C2066,'Current OBD'!$B$6:$K$2098,4,0)</f>
        <v>Stevens</v>
      </c>
      <c r="B2066" s="17" t="str">
        <f>VLOOKUP(C2066,'Current OBD'!$B$6:$K$2098,3,0)</f>
        <v>33-206</v>
      </c>
      <c r="C2066" s="18">
        <v>661554</v>
      </c>
      <c r="D2066" s="8" t="s">
        <v>947</v>
      </c>
      <c r="E2066" s="20" t="str">
        <f>IF(VLOOKUP(C2066,'Current OBD'!$B$6:$AL$2097,23,0)="Yes","PK"," ")</f>
        <v>PK</v>
      </c>
      <c r="F2066" s="20" t="str">
        <f>IF(VLOOKUP(C2066,'Current OBD'!$B$6:$AL$2097,24,0)="Yes","K"," ")</f>
        <v>K</v>
      </c>
      <c r="G2066" s="20" t="str">
        <f>IF(VLOOKUP(C2066,'Current OBD'!$B$6:$AL$2097,25,0)="Yes","1"," ")</f>
        <v>1</v>
      </c>
      <c r="H2066" s="20" t="str">
        <f>IF(VLOOKUP(C2066,'Current OBD'!$B$6:$AL$2097,26,0)="Yes","2"," ")</f>
        <v>2</v>
      </c>
      <c r="I2066" s="20" t="str">
        <f>IF(VLOOKUP(C2066,'Current OBD'!$B$6:$AL$2097,27,0)="Yes","3"," ")</f>
        <v>3</v>
      </c>
      <c r="J2066" s="20" t="str">
        <f>IF(VLOOKUP(C2066,'Current OBD'!$B$6:$AL$2097,28,0)="Yes","4"," ")</f>
        <v>4</v>
      </c>
      <c r="K2066" s="20" t="str">
        <f>IF(VLOOKUP(C2066,'Current OBD'!$B$6:$AL$2097,29,0)="Yes","5"," ")</f>
        <v>5</v>
      </c>
      <c r="L2066" s="20" t="str">
        <f>IF(VLOOKUP(C2066,'Current OBD'!$B$6:$AL$2097,30,0)="Yes","6"," ")</f>
        <v>6</v>
      </c>
      <c r="M2066" s="20" t="str">
        <f>IF(VLOOKUP(C2066,'Current OBD'!$B$6:$AL$2097,31,0)="Yes","7"," ")</f>
        <v>7</v>
      </c>
      <c r="N2066" s="20" t="str">
        <f>IF(VLOOKUP(C2066,'Current OBD'!$B$6:$AL$2097,32,0)="Yes","8"," ")</f>
        <v>8</v>
      </c>
      <c r="O2066" s="20" t="str">
        <f>IF(VLOOKUP(C2066,'Current OBD'!$B$6:$AL$2097,33,0)="Yes","9"," ")</f>
        <v>9</v>
      </c>
      <c r="P2066" s="20" t="str">
        <f>IF(VLOOKUP(C2066,'Current OBD'!$B$6:$AL$2097,34,0)="Yes","10"," ")</f>
        <v>10</v>
      </c>
      <c r="Q2066" s="20" t="str">
        <f>IF(VLOOKUP(C2066,'Current OBD'!$B$6:$AL$2097,35,0)="Yes","11"," ")</f>
        <v>11</v>
      </c>
      <c r="R2066" s="20" t="str">
        <f>IF(VLOOKUP(C2066,'Current OBD'!$B$6:$AL$2097,36,0)="Yes","12"," ")</f>
        <v>12</v>
      </c>
      <c r="S2066" s="44">
        <v>106</v>
      </c>
      <c r="T2066" s="44">
        <v>0</v>
      </c>
      <c r="U2066" s="44">
        <v>117</v>
      </c>
      <c r="V2066" s="12">
        <f>S2066/U2066</f>
        <v>0.90598290598290598</v>
      </c>
      <c r="W2066" s="12">
        <f>T2066/U2066</f>
        <v>0</v>
      </c>
      <c r="X2066" s="12">
        <f t="shared" si="200"/>
        <v>0.90598290598290598</v>
      </c>
    </row>
    <row r="2067" spans="1:24">
      <c r="A2067" s="26" t="s">
        <v>806</v>
      </c>
      <c r="B2067" s="26" t="s">
        <v>2573</v>
      </c>
      <c r="C2067" s="10">
        <v>159430</v>
      </c>
      <c r="D2067" s="13" t="s">
        <v>2572</v>
      </c>
      <c r="E2067" s="19"/>
      <c r="F2067" s="19"/>
      <c r="G2067" s="19"/>
      <c r="H2067" s="19"/>
      <c r="I2067" s="19"/>
      <c r="J2067" s="19"/>
      <c r="K2067" s="19"/>
      <c r="L2067" s="19"/>
      <c r="M2067" s="19"/>
      <c r="N2067" s="19"/>
      <c r="O2067" s="19"/>
      <c r="P2067" s="19"/>
      <c r="Q2067" s="19"/>
      <c r="R2067" s="19"/>
      <c r="S2067" s="43">
        <v>368</v>
      </c>
      <c r="T2067" s="43">
        <v>0</v>
      </c>
      <c r="U2067" s="43">
        <v>445</v>
      </c>
      <c r="V2067" s="14"/>
      <c r="W2067" s="14"/>
      <c r="X2067" s="14">
        <f t="shared" si="200"/>
        <v>0.82696629213483142</v>
      </c>
    </row>
    <row r="2068" spans="1:24">
      <c r="A2068" s="17" t="str">
        <f>VLOOKUP(C2068,'Current OBD'!$B$6:$K$2098,4,0)</f>
        <v>Stevens</v>
      </c>
      <c r="B2068" s="17" t="str">
        <f>VLOOKUP(C2068,'Current OBD'!$B$6:$K$2098,3,0)</f>
        <v>33-207</v>
      </c>
      <c r="C2068" s="18">
        <v>661557</v>
      </c>
      <c r="D2068" s="8" t="s">
        <v>2574</v>
      </c>
      <c r="E2068" s="20" t="str">
        <f>IF(VLOOKUP(C2068,'Current OBD'!$B$6:$AL$2097,23,0)="Yes","PK"," ")</f>
        <v xml:space="preserve"> </v>
      </c>
      <c r="F2068" s="20" t="str">
        <f>IF(VLOOKUP(C2068,'Current OBD'!$B$6:$AL$2097,24,0)="Yes","K"," ")</f>
        <v xml:space="preserve"> </v>
      </c>
      <c r="G2068" s="20" t="str">
        <f>IF(VLOOKUP(C2068,'Current OBD'!$B$6:$AL$2097,25,0)="Yes","1"," ")</f>
        <v xml:space="preserve"> </v>
      </c>
      <c r="H2068" s="20" t="str">
        <f>IF(VLOOKUP(C2068,'Current OBD'!$B$6:$AL$2097,26,0)="Yes","2"," ")</f>
        <v xml:space="preserve"> </v>
      </c>
      <c r="I2068" s="20" t="str">
        <f>IF(VLOOKUP(C2068,'Current OBD'!$B$6:$AL$2097,27,0)="Yes","3"," ")</f>
        <v xml:space="preserve"> </v>
      </c>
      <c r="J2068" s="20" t="str">
        <f>IF(VLOOKUP(C2068,'Current OBD'!$B$6:$AL$2097,28,0)="Yes","4"," ")</f>
        <v xml:space="preserve"> </v>
      </c>
      <c r="K2068" s="20" t="str">
        <f>IF(VLOOKUP(C2068,'Current OBD'!$B$6:$AL$2097,29,0)="Yes","5"," ")</f>
        <v xml:space="preserve"> </v>
      </c>
      <c r="L2068" s="20" t="str">
        <f>IF(VLOOKUP(C2068,'Current OBD'!$B$6:$AL$2097,30,0)="Yes","6"," ")</f>
        <v xml:space="preserve"> </v>
      </c>
      <c r="M2068" s="20" t="str">
        <f>IF(VLOOKUP(C2068,'Current OBD'!$B$6:$AL$2097,31,0)="Yes","7"," ")</f>
        <v xml:space="preserve"> </v>
      </c>
      <c r="N2068" s="20" t="str">
        <f>IF(VLOOKUP(C2068,'Current OBD'!$B$6:$AL$2097,32,0)="Yes","8"," ")</f>
        <v xml:space="preserve"> </v>
      </c>
      <c r="O2068" s="20" t="str">
        <f>IF(VLOOKUP(C2068,'Current OBD'!$B$6:$AL$2097,33,0)="Yes","9"," ")</f>
        <v>9</v>
      </c>
      <c r="P2068" s="20" t="str">
        <f>IF(VLOOKUP(C2068,'Current OBD'!$B$6:$AL$2097,34,0)="Yes","10"," ")</f>
        <v>10</v>
      </c>
      <c r="Q2068" s="20" t="str">
        <f>IF(VLOOKUP(C2068,'Current OBD'!$B$6:$AL$2097,35,0)="Yes","11"," ")</f>
        <v>11</v>
      </c>
      <c r="R2068" s="20" t="str">
        <f>IF(VLOOKUP(C2068,'Current OBD'!$B$6:$AL$2097,36,0)="Yes","12"," ")</f>
        <v>12</v>
      </c>
      <c r="S2068" s="44">
        <v>109</v>
      </c>
      <c r="T2068" s="44">
        <v>0</v>
      </c>
      <c r="U2068" s="44">
        <v>145</v>
      </c>
      <c r="V2068" s="12">
        <f>S2068/U2068</f>
        <v>0.75172413793103443</v>
      </c>
      <c r="W2068" s="12">
        <f>T2068/U2068</f>
        <v>0</v>
      </c>
      <c r="X2068" s="12">
        <f t="shared" si="200"/>
        <v>0.75172413793103443</v>
      </c>
    </row>
    <row r="2069" spans="1:24">
      <c r="A2069" s="17" t="str">
        <f>VLOOKUP(C2069,'Current OBD'!$B$6:$K$2098,4,0)</f>
        <v>Stevens</v>
      </c>
      <c r="B2069" s="17" t="str">
        <f>VLOOKUP(C2069,'Current OBD'!$B$6:$K$2098,3,0)</f>
        <v>33-207</v>
      </c>
      <c r="C2069" s="18">
        <v>661555</v>
      </c>
      <c r="D2069" s="8" t="s">
        <v>2579</v>
      </c>
      <c r="E2069" s="20" t="str">
        <f>IF(VLOOKUP(C2069,'Current OBD'!$B$6:$AL$2097,23,0)="Yes","PK"," ")</f>
        <v>PK</v>
      </c>
      <c r="F2069" s="20" t="str">
        <f>IF(VLOOKUP(C2069,'Current OBD'!$B$6:$AL$2097,24,0)="Yes","K"," ")</f>
        <v>K</v>
      </c>
      <c r="G2069" s="20" t="str">
        <f>IF(VLOOKUP(C2069,'Current OBD'!$B$6:$AL$2097,25,0)="Yes","1"," ")</f>
        <v>1</v>
      </c>
      <c r="H2069" s="20" t="str">
        <f>IF(VLOOKUP(C2069,'Current OBD'!$B$6:$AL$2097,26,0)="Yes","2"," ")</f>
        <v>2</v>
      </c>
      <c r="I2069" s="20" t="str">
        <f>IF(VLOOKUP(C2069,'Current OBD'!$B$6:$AL$2097,27,0)="Yes","3"," ")</f>
        <v>3</v>
      </c>
      <c r="J2069" s="20" t="str">
        <f>IF(VLOOKUP(C2069,'Current OBD'!$B$6:$AL$2097,28,0)="Yes","4"," ")</f>
        <v>4</v>
      </c>
      <c r="K2069" s="20" t="str">
        <f>IF(VLOOKUP(C2069,'Current OBD'!$B$6:$AL$2097,29,0)="Yes","5"," ")</f>
        <v>5</v>
      </c>
      <c r="L2069" s="20" t="str">
        <f>IF(VLOOKUP(C2069,'Current OBD'!$B$6:$AL$2097,30,0)="Yes","6"," ")</f>
        <v xml:space="preserve"> </v>
      </c>
      <c r="M2069" s="20" t="str">
        <f>IF(VLOOKUP(C2069,'Current OBD'!$B$6:$AL$2097,31,0)="Yes","7"," ")</f>
        <v xml:space="preserve"> </v>
      </c>
      <c r="N2069" s="20" t="str">
        <f>IF(VLOOKUP(C2069,'Current OBD'!$B$6:$AL$2097,32,0)="Yes","8"," ")</f>
        <v xml:space="preserve"> </v>
      </c>
      <c r="O2069" s="20" t="str">
        <f>IF(VLOOKUP(C2069,'Current OBD'!$B$6:$AL$2097,33,0)="Yes","9"," ")</f>
        <v xml:space="preserve"> </v>
      </c>
      <c r="P2069" s="20" t="str">
        <f>IF(VLOOKUP(C2069,'Current OBD'!$B$6:$AL$2097,34,0)="Yes","10"," ")</f>
        <v xml:space="preserve"> </v>
      </c>
      <c r="Q2069" s="20" t="str">
        <f>IF(VLOOKUP(C2069,'Current OBD'!$B$6:$AL$2097,35,0)="Yes","11"," ")</f>
        <v xml:space="preserve"> </v>
      </c>
      <c r="R2069" s="20" t="str">
        <f>IF(VLOOKUP(C2069,'Current OBD'!$B$6:$AL$2097,36,0)="Yes","12"," ")</f>
        <v xml:space="preserve"> </v>
      </c>
      <c r="S2069" s="44">
        <v>163</v>
      </c>
      <c r="T2069" s="44">
        <v>0</v>
      </c>
      <c r="U2069" s="44">
        <v>202</v>
      </c>
      <c r="V2069" s="12">
        <f>S2069/U2069</f>
        <v>0.80693069306930698</v>
      </c>
      <c r="W2069" s="12">
        <f>T2069/U2069</f>
        <v>0</v>
      </c>
      <c r="X2069" s="12">
        <f t="shared" si="200"/>
        <v>0.80693069306930698</v>
      </c>
    </row>
    <row r="2070" spans="1:24">
      <c r="A2070" s="17" t="str">
        <f>VLOOKUP(C2070,'Current OBD'!$B$6:$K$2098,4,0)</f>
        <v>Stevens</v>
      </c>
      <c r="B2070" s="17" t="str">
        <f>VLOOKUP(C2070,'Current OBD'!$B$6:$K$2098,3,0)</f>
        <v>33-207</v>
      </c>
      <c r="C2070" s="18">
        <v>661556</v>
      </c>
      <c r="D2070" s="8" t="s">
        <v>2580</v>
      </c>
      <c r="E2070" s="20" t="str">
        <f>IF(VLOOKUP(C2070,'Current OBD'!$B$6:$AL$2097,23,0)="Yes","PK"," ")</f>
        <v xml:space="preserve"> </v>
      </c>
      <c r="F2070" s="20" t="str">
        <f>IF(VLOOKUP(C2070,'Current OBD'!$B$6:$AL$2097,24,0)="Yes","K"," ")</f>
        <v xml:space="preserve"> </v>
      </c>
      <c r="G2070" s="20" t="str">
        <f>IF(VLOOKUP(C2070,'Current OBD'!$B$6:$AL$2097,25,0)="Yes","1"," ")</f>
        <v xml:space="preserve"> </v>
      </c>
      <c r="H2070" s="20" t="str">
        <f>IF(VLOOKUP(C2070,'Current OBD'!$B$6:$AL$2097,26,0)="Yes","2"," ")</f>
        <v xml:space="preserve"> </v>
      </c>
      <c r="I2070" s="20" t="str">
        <f>IF(VLOOKUP(C2070,'Current OBD'!$B$6:$AL$2097,27,0)="Yes","3"," ")</f>
        <v xml:space="preserve"> </v>
      </c>
      <c r="J2070" s="20" t="str">
        <f>IF(VLOOKUP(C2070,'Current OBD'!$B$6:$AL$2097,28,0)="Yes","4"," ")</f>
        <v xml:space="preserve"> </v>
      </c>
      <c r="K2070" s="20" t="str">
        <f>IF(VLOOKUP(C2070,'Current OBD'!$B$6:$AL$2097,29,0)="Yes","5"," ")</f>
        <v xml:space="preserve"> </v>
      </c>
      <c r="L2070" s="20" t="str">
        <f>IF(VLOOKUP(C2070,'Current OBD'!$B$6:$AL$2097,30,0)="Yes","6"," ")</f>
        <v>6</v>
      </c>
      <c r="M2070" s="20" t="str">
        <f>IF(VLOOKUP(C2070,'Current OBD'!$B$6:$AL$2097,31,0)="Yes","7"," ")</f>
        <v>7</v>
      </c>
      <c r="N2070" s="20" t="str">
        <f>IF(VLOOKUP(C2070,'Current OBD'!$B$6:$AL$2097,32,0)="Yes","8"," ")</f>
        <v>8</v>
      </c>
      <c r="O2070" s="20" t="str">
        <f>IF(VLOOKUP(C2070,'Current OBD'!$B$6:$AL$2097,33,0)="Yes","9"," ")</f>
        <v xml:space="preserve"> </v>
      </c>
      <c r="P2070" s="20" t="str">
        <f>IF(VLOOKUP(C2070,'Current OBD'!$B$6:$AL$2097,34,0)="Yes","10"," ")</f>
        <v xml:space="preserve"> </v>
      </c>
      <c r="Q2070" s="20" t="str">
        <f>IF(VLOOKUP(C2070,'Current OBD'!$B$6:$AL$2097,35,0)="Yes","11"," ")</f>
        <v xml:space="preserve"> </v>
      </c>
      <c r="R2070" s="20" t="str">
        <f>IF(VLOOKUP(C2070,'Current OBD'!$B$6:$AL$2097,36,0)="Yes","12"," ")</f>
        <v xml:space="preserve"> </v>
      </c>
      <c r="S2070" s="44">
        <v>96</v>
      </c>
      <c r="T2070" s="44">
        <v>0</v>
      </c>
      <c r="U2070" s="44">
        <v>98</v>
      </c>
      <c r="V2070" s="12">
        <f>S2070/U2070</f>
        <v>0.97959183673469385</v>
      </c>
      <c r="W2070" s="12">
        <f>T2070/U2070</f>
        <v>0</v>
      </c>
      <c r="X2070" s="12">
        <f t="shared" si="200"/>
        <v>0.97959183673469385</v>
      </c>
    </row>
    <row r="2071" spans="1:24">
      <c r="A2071" s="26" t="s">
        <v>806</v>
      </c>
      <c r="B2071" s="26" t="s">
        <v>3103</v>
      </c>
      <c r="C2071" s="10">
        <v>159462</v>
      </c>
      <c r="D2071" s="13" t="s">
        <v>3102</v>
      </c>
      <c r="E2071" s="19"/>
      <c r="F2071" s="19"/>
      <c r="G2071" s="19"/>
      <c r="H2071" s="19"/>
      <c r="I2071" s="19"/>
      <c r="J2071" s="19"/>
      <c r="K2071" s="19"/>
      <c r="L2071" s="19"/>
      <c r="M2071" s="19"/>
      <c r="N2071" s="19"/>
      <c r="O2071" s="19"/>
      <c r="P2071" s="19"/>
      <c r="Q2071" s="19"/>
      <c r="R2071" s="19"/>
      <c r="S2071" s="43">
        <v>162</v>
      </c>
      <c r="T2071" s="43">
        <v>0</v>
      </c>
      <c r="U2071" s="43">
        <v>166</v>
      </c>
      <c r="V2071" s="14"/>
      <c r="W2071" s="14"/>
      <c r="X2071" s="14">
        <f t="shared" si="200"/>
        <v>0.97590361445783136</v>
      </c>
    </row>
    <row r="2072" spans="1:24">
      <c r="A2072" s="17" t="str">
        <f>VLOOKUP(C2072,'Current OBD'!$B$6:$K$2098,4,0)</f>
        <v>Stevens</v>
      </c>
      <c r="B2072" s="17" t="str">
        <f>VLOOKUP(C2072,'Current OBD'!$B$6:$K$2098,3,0)</f>
        <v>33-211</v>
      </c>
      <c r="C2072" s="18">
        <v>661558</v>
      </c>
      <c r="D2072" s="8" t="s">
        <v>3104</v>
      </c>
      <c r="E2072" s="20" t="str">
        <f>IF(VLOOKUP(C2072,'Current OBD'!$B$6:$AL$2097,23,0)="Yes","PK"," ")</f>
        <v>PK</v>
      </c>
      <c r="F2072" s="20" t="str">
        <f>IF(VLOOKUP(C2072,'Current OBD'!$B$6:$AL$2097,24,0)="Yes","K"," ")</f>
        <v>K</v>
      </c>
      <c r="G2072" s="20" t="str">
        <f>IF(VLOOKUP(C2072,'Current OBD'!$B$6:$AL$2097,25,0)="Yes","1"," ")</f>
        <v>1</v>
      </c>
      <c r="H2072" s="20" t="str">
        <f>IF(VLOOKUP(C2072,'Current OBD'!$B$6:$AL$2097,26,0)="Yes","2"," ")</f>
        <v>2</v>
      </c>
      <c r="I2072" s="20" t="str">
        <f>IF(VLOOKUP(C2072,'Current OBD'!$B$6:$AL$2097,27,0)="Yes","3"," ")</f>
        <v>3</v>
      </c>
      <c r="J2072" s="20" t="str">
        <f>IF(VLOOKUP(C2072,'Current OBD'!$B$6:$AL$2097,28,0)="Yes","4"," ")</f>
        <v>4</v>
      </c>
      <c r="K2072" s="20" t="str">
        <f>IF(VLOOKUP(C2072,'Current OBD'!$B$6:$AL$2097,29,0)="Yes","5"," ")</f>
        <v>5</v>
      </c>
      <c r="L2072" s="20" t="str">
        <f>IF(VLOOKUP(C2072,'Current OBD'!$B$6:$AL$2097,30,0)="Yes","6"," ")</f>
        <v>6</v>
      </c>
      <c r="M2072" s="20" t="str">
        <f>IF(VLOOKUP(C2072,'Current OBD'!$B$6:$AL$2097,31,0)="Yes","7"," ")</f>
        <v>7</v>
      </c>
      <c r="N2072" s="20" t="str">
        <f>IF(VLOOKUP(C2072,'Current OBD'!$B$6:$AL$2097,32,0)="Yes","8"," ")</f>
        <v>8</v>
      </c>
      <c r="O2072" s="20" t="str">
        <f>IF(VLOOKUP(C2072,'Current OBD'!$B$6:$AL$2097,33,0)="Yes","9"," ")</f>
        <v xml:space="preserve"> </v>
      </c>
      <c r="P2072" s="20" t="str">
        <f>IF(VLOOKUP(C2072,'Current OBD'!$B$6:$AL$2097,34,0)="Yes","10"," ")</f>
        <v xml:space="preserve"> </v>
      </c>
      <c r="Q2072" s="20" t="str">
        <f>IF(VLOOKUP(C2072,'Current OBD'!$B$6:$AL$2097,35,0)="Yes","11"," ")</f>
        <v xml:space="preserve"> </v>
      </c>
      <c r="R2072" s="20" t="str">
        <f>IF(VLOOKUP(C2072,'Current OBD'!$B$6:$AL$2097,36,0)="Yes","12"," ")</f>
        <v xml:space="preserve"> </v>
      </c>
      <c r="S2072" s="44">
        <v>112</v>
      </c>
      <c r="T2072" s="44">
        <v>0</v>
      </c>
      <c r="U2072" s="44">
        <v>116</v>
      </c>
      <c r="V2072" s="12">
        <f>S2072/U2072</f>
        <v>0.96551724137931039</v>
      </c>
      <c r="W2072" s="12">
        <f>T2072/U2072</f>
        <v>0</v>
      </c>
      <c r="X2072" s="12">
        <f t="shared" si="200"/>
        <v>0.96551724137931039</v>
      </c>
    </row>
    <row r="2073" spans="1:24">
      <c r="A2073" s="17" t="str">
        <f>VLOOKUP(C2073,'Current OBD'!$B$6:$K$2098,4,0)</f>
        <v>Stevens</v>
      </c>
      <c r="B2073" s="17" t="str">
        <f>VLOOKUP(C2073,'Current OBD'!$B$6:$K$2098,3,0)</f>
        <v>33-211</v>
      </c>
      <c r="C2073" s="18">
        <v>664960</v>
      </c>
      <c r="D2073" s="8" t="s">
        <v>3109</v>
      </c>
      <c r="E2073" s="20" t="str">
        <f>IF(VLOOKUP(C2073,'Current OBD'!$B$6:$AL$2097,23,0)="Yes","PK"," ")</f>
        <v xml:space="preserve"> </v>
      </c>
      <c r="F2073" s="20" t="str">
        <f>IF(VLOOKUP(C2073,'Current OBD'!$B$6:$AL$2097,24,0)="Yes","K"," ")</f>
        <v xml:space="preserve"> </v>
      </c>
      <c r="G2073" s="20" t="str">
        <f>IF(VLOOKUP(C2073,'Current OBD'!$B$6:$AL$2097,25,0)="Yes","1"," ")</f>
        <v xml:space="preserve"> </v>
      </c>
      <c r="H2073" s="20" t="str">
        <f>IF(VLOOKUP(C2073,'Current OBD'!$B$6:$AL$2097,26,0)="Yes","2"," ")</f>
        <v xml:space="preserve"> </v>
      </c>
      <c r="I2073" s="20" t="str">
        <f>IF(VLOOKUP(C2073,'Current OBD'!$B$6:$AL$2097,27,0)="Yes","3"," ")</f>
        <v xml:space="preserve"> </v>
      </c>
      <c r="J2073" s="20" t="str">
        <f>IF(VLOOKUP(C2073,'Current OBD'!$B$6:$AL$2097,28,0)="Yes","4"," ")</f>
        <v xml:space="preserve"> </v>
      </c>
      <c r="K2073" s="20" t="str">
        <f>IF(VLOOKUP(C2073,'Current OBD'!$B$6:$AL$2097,29,0)="Yes","5"," ")</f>
        <v xml:space="preserve"> </v>
      </c>
      <c r="L2073" s="20" t="str">
        <f>IF(VLOOKUP(C2073,'Current OBD'!$B$6:$AL$2097,30,0)="Yes","6"," ")</f>
        <v xml:space="preserve"> </v>
      </c>
      <c r="M2073" s="20" t="str">
        <f>IF(VLOOKUP(C2073,'Current OBD'!$B$6:$AL$2097,31,0)="Yes","7"," ")</f>
        <v xml:space="preserve"> </v>
      </c>
      <c r="N2073" s="20" t="str">
        <f>IF(VLOOKUP(C2073,'Current OBD'!$B$6:$AL$2097,32,0)="Yes","8"," ")</f>
        <v xml:space="preserve"> </v>
      </c>
      <c r="O2073" s="20" t="str">
        <f>IF(VLOOKUP(C2073,'Current OBD'!$B$6:$AL$2097,33,0)="Yes","9"," ")</f>
        <v>9</v>
      </c>
      <c r="P2073" s="20" t="str">
        <f>IF(VLOOKUP(C2073,'Current OBD'!$B$6:$AL$2097,34,0)="Yes","10"," ")</f>
        <v>10</v>
      </c>
      <c r="Q2073" s="20" t="str">
        <f>IF(VLOOKUP(C2073,'Current OBD'!$B$6:$AL$2097,35,0)="Yes","11"," ")</f>
        <v>11</v>
      </c>
      <c r="R2073" s="20" t="str">
        <f>IF(VLOOKUP(C2073,'Current OBD'!$B$6:$AL$2097,36,0)="Yes","12"," ")</f>
        <v>12</v>
      </c>
      <c r="S2073" s="44">
        <v>50</v>
      </c>
      <c r="T2073" s="44">
        <v>0</v>
      </c>
      <c r="U2073" s="44">
        <v>50</v>
      </c>
      <c r="V2073" s="12">
        <f>S2073/U2073</f>
        <v>1</v>
      </c>
      <c r="W2073" s="12">
        <f>T2073/U2073</f>
        <v>0</v>
      </c>
      <c r="X2073" s="12">
        <f t="shared" si="200"/>
        <v>1</v>
      </c>
    </row>
    <row r="2074" spans="1:24">
      <c r="A2074" s="26" t="s">
        <v>806</v>
      </c>
      <c r="B2074" s="26" t="s">
        <v>2223</v>
      </c>
      <c r="C2074" s="10">
        <v>159392</v>
      </c>
      <c r="D2074" s="13" t="s">
        <v>2222</v>
      </c>
      <c r="E2074" s="19"/>
      <c r="F2074" s="19"/>
      <c r="G2074" s="19"/>
      <c r="H2074" s="19"/>
      <c r="I2074" s="19"/>
      <c r="J2074" s="19"/>
      <c r="K2074" s="19"/>
      <c r="L2074" s="19"/>
      <c r="M2074" s="19"/>
      <c r="N2074" s="19"/>
      <c r="O2074" s="19"/>
      <c r="P2074" s="19"/>
      <c r="Q2074" s="19"/>
      <c r="R2074" s="19"/>
      <c r="S2074" s="43">
        <v>583</v>
      </c>
      <c r="T2074" s="43">
        <v>9</v>
      </c>
      <c r="U2074" s="43">
        <v>856</v>
      </c>
      <c r="V2074" s="14"/>
      <c r="W2074" s="14"/>
      <c r="X2074" s="14">
        <f t="shared" si="200"/>
        <v>0.69158878504672894</v>
      </c>
    </row>
    <row r="2075" spans="1:24">
      <c r="A2075" s="17" t="str">
        <f>VLOOKUP(C2075,'Current OBD'!$B$6:$K$2098,4,0)</f>
        <v>Stevens</v>
      </c>
      <c r="B2075" s="17" t="str">
        <f>VLOOKUP(C2075,'Current OBD'!$B$6:$K$2098,3,0)</f>
        <v>33-212</v>
      </c>
      <c r="C2075" s="18">
        <v>663088</v>
      </c>
      <c r="D2075" s="8" t="s">
        <v>2224</v>
      </c>
      <c r="E2075" s="20" t="str">
        <f>IF(VLOOKUP(C2075,'Current OBD'!$B$6:$AL$2097,23,0)="Yes","PK"," ")</f>
        <v xml:space="preserve"> </v>
      </c>
      <c r="F2075" s="20" t="str">
        <f>IF(VLOOKUP(C2075,'Current OBD'!$B$6:$AL$2097,24,0)="Yes","K"," ")</f>
        <v xml:space="preserve"> </v>
      </c>
      <c r="G2075" s="20" t="str">
        <f>IF(VLOOKUP(C2075,'Current OBD'!$B$6:$AL$2097,25,0)="Yes","1"," ")</f>
        <v xml:space="preserve"> </v>
      </c>
      <c r="H2075" s="20" t="str">
        <f>IF(VLOOKUP(C2075,'Current OBD'!$B$6:$AL$2097,26,0)="Yes","2"," ")</f>
        <v xml:space="preserve"> </v>
      </c>
      <c r="I2075" s="20" t="str">
        <f>IF(VLOOKUP(C2075,'Current OBD'!$B$6:$AL$2097,27,0)="Yes","3"," ")</f>
        <v xml:space="preserve"> </v>
      </c>
      <c r="J2075" s="20" t="str">
        <f>IF(VLOOKUP(C2075,'Current OBD'!$B$6:$AL$2097,28,0)="Yes","4"," ")</f>
        <v xml:space="preserve"> </v>
      </c>
      <c r="K2075" s="20" t="str">
        <f>IF(VLOOKUP(C2075,'Current OBD'!$B$6:$AL$2097,29,0)="Yes","5"," ")</f>
        <v xml:space="preserve"> </v>
      </c>
      <c r="L2075" s="20" t="str">
        <f>IF(VLOOKUP(C2075,'Current OBD'!$B$6:$AL$2097,30,0)="Yes","6"," ")</f>
        <v xml:space="preserve"> </v>
      </c>
      <c r="M2075" s="20" t="str">
        <f>IF(VLOOKUP(C2075,'Current OBD'!$B$6:$AL$2097,31,0)="Yes","7"," ")</f>
        <v xml:space="preserve"> </v>
      </c>
      <c r="N2075" s="20" t="str">
        <f>IF(VLOOKUP(C2075,'Current OBD'!$B$6:$AL$2097,32,0)="Yes","8"," ")</f>
        <v xml:space="preserve"> </v>
      </c>
      <c r="O2075" s="20" t="str">
        <f>IF(VLOOKUP(C2075,'Current OBD'!$B$6:$AL$2097,33,0)="Yes","9"," ")</f>
        <v>9</v>
      </c>
      <c r="P2075" s="20" t="str">
        <f>IF(VLOOKUP(C2075,'Current OBD'!$B$6:$AL$2097,34,0)="Yes","10"," ")</f>
        <v>10</v>
      </c>
      <c r="Q2075" s="20" t="str">
        <f>IF(VLOOKUP(C2075,'Current OBD'!$B$6:$AL$2097,35,0)="Yes","11"," ")</f>
        <v>11</v>
      </c>
      <c r="R2075" s="20" t="str">
        <f>IF(VLOOKUP(C2075,'Current OBD'!$B$6:$AL$2097,36,0)="Yes","12"," ")</f>
        <v>12</v>
      </c>
      <c r="S2075" s="44">
        <v>71</v>
      </c>
      <c r="T2075" s="44">
        <v>9</v>
      </c>
      <c r="U2075" s="44">
        <v>117</v>
      </c>
      <c r="V2075" s="12">
        <f>S2075/U2075</f>
        <v>0.60683760683760679</v>
      </c>
      <c r="W2075" s="12">
        <f>T2075/U2075</f>
        <v>7.6923076923076927E-2</v>
      </c>
      <c r="X2075" s="12">
        <f t="shared" si="200"/>
        <v>0.68376068376068377</v>
      </c>
    </row>
    <row r="2076" spans="1:24">
      <c r="A2076" s="17" t="str">
        <f>VLOOKUP(C2076,'Current OBD'!$B$6:$K$2098,4,0)</f>
        <v>Stevens</v>
      </c>
      <c r="B2076" s="17" t="str">
        <f>VLOOKUP(C2076,'Current OBD'!$B$6:$K$2098,3,0)</f>
        <v>33-212</v>
      </c>
      <c r="C2076" s="18">
        <v>664649</v>
      </c>
      <c r="D2076" s="8" t="s">
        <v>2229</v>
      </c>
      <c r="E2076" s="20" t="str">
        <f>IF(VLOOKUP(C2076,'Current OBD'!$B$6:$AL$2097,23,0)="Yes","PK"," ")</f>
        <v>PK</v>
      </c>
      <c r="F2076" s="20" t="str">
        <f>IF(VLOOKUP(C2076,'Current OBD'!$B$6:$AL$2097,24,0)="Yes","K"," ")</f>
        <v>K</v>
      </c>
      <c r="G2076" s="20" t="str">
        <f>IF(VLOOKUP(C2076,'Current OBD'!$B$6:$AL$2097,25,0)="Yes","1"," ")</f>
        <v>1</v>
      </c>
      <c r="H2076" s="20" t="str">
        <f>IF(VLOOKUP(C2076,'Current OBD'!$B$6:$AL$2097,26,0)="Yes","2"," ")</f>
        <v>2</v>
      </c>
      <c r="I2076" s="20" t="str">
        <f>IF(VLOOKUP(C2076,'Current OBD'!$B$6:$AL$2097,27,0)="Yes","3"," ")</f>
        <v>3</v>
      </c>
      <c r="J2076" s="20" t="str">
        <f>IF(VLOOKUP(C2076,'Current OBD'!$B$6:$AL$2097,28,0)="Yes","4"," ")</f>
        <v>4</v>
      </c>
      <c r="K2076" s="20" t="str">
        <f>IF(VLOOKUP(C2076,'Current OBD'!$B$6:$AL$2097,29,0)="Yes","5"," ")</f>
        <v xml:space="preserve"> </v>
      </c>
      <c r="L2076" s="20" t="str">
        <f>IF(VLOOKUP(C2076,'Current OBD'!$B$6:$AL$2097,30,0)="Yes","6"," ")</f>
        <v xml:space="preserve"> </v>
      </c>
      <c r="M2076" s="20" t="str">
        <f>IF(VLOOKUP(C2076,'Current OBD'!$B$6:$AL$2097,31,0)="Yes","7"," ")</f>
        <v xml:space="preserve"> </v>
      </c>
      <c r="N2076" s="20" t="str">
        <f>IF(VLOOKUP(C2076,'Current OBD'!$B$6:$AL$2097,32,0)="Yes","8"," ")</f>
        <v xml:space="preserve"> </v>
      </c>
      <c r="O2076" s="20" t="str">
        <f>IF(VLOOKUP(C2076,'Current OBD'!$B$6:$AL$2097,33,0)="Yes","9"," ")</f>
        <v xml:space="preserve"> </v>
      </c>
      <c r="P2076" s="20" t="str">
        <f>IF(VLOOKUP(C2076,'Current OBD'!$B$6:$AL$2097,34,0)="Yes","10"," ")</f>
        <v xml:space="preserve"> </v>
      </c>
      <c r="Q2076" s="20" t="str">
        <f>IF(VLOOKUP(C2076,'Current OBD'!$B$6:$AL$2097,35,0)="Yes","11"," ")</f>
        <v xml:space="preserve"> </v>
      </c>
      <c r="R2076" s="20" t="str">
        <f>IF(VLOOKUP(C2076,'Current OBD'!$B$6:$AL$2097,36,0)="Yes","12"," ")</f>
        <v xml:space="preserve"> </v>
      </c>
      <c r="S2076" s="44">
        <v>202</v>
      </c>
      <c r="T2076" s="44">
        <v>0</v>
      </c>
      <c r="U2076" s="44">
        <v>292</v>
      </c>
      <c r="V2076" s="12">
        <f>S2076/U2076</f>
        <v>0.69178082191780821</v>
      </c>
      <c r="W2076" s="12">
        <f>T2076/U2076</f>
        <v>0</v>
      </c>
      <c r="X2076" s="12">
        <f t="shared" si="200"/>
        <v>0.69178082191780821</v>
      </c>
    </row>
    <row r="2077" spans="1:24">
      <c r="A2077" s="17" t="str">
        <f>VLOOKUP(C2077,'Current OBD'!$B$6:$K$2098,4,0)</f>
        <v>Stevens</v>
      </c>
      <c r="B2077" s="17" t="str">
        <f>VLOOKUP(C2077,'Current OBD'!$B$6:$K$2098,3,0)</f>
        <v>33-212</v>
      </c>
      <c r="C2077" s="18">
        <v>664939</v>
      </c>
      <c r="D2077" s="8" t="s">
        <v>2231</v>
      </c>
      <c r="E2077" s="20" t="str">
        <f>IF(VLOOKUP(C2077,'Current OBD'!$B$6:$AL$2097,23,0)="Yes","PK"," ")</f>
        <v xml:space="preserve"> </v>
      </c>
      <c r="F2077" s="20" t="str">
        <f>IF(VLOOKUP(C2077,'Current OBD'!$B$6:$AL$2097,24,0)="Yes","K"," ")</f>
        <v xml:space="preserve"> </v>
      </c>
      <c r="G2077" s="20" t="str">
        <f>IF(VLOOKUP(C2077,'Current OBD'!$B$6:$AL$2097,25,0)="Yes","1"," ")</f>
        <v xml:space="preserve"> </v>
      </c>
      <c r="H2077" s="20" t="str">
        <f>IF(VLOOKUP(C2077,'Current OBD'!$B$6:$AL$2097,26,0)="Yes","2"," ")</f>
        <v xml:space="preserve"> </v>
      </c>
      <c r="I2077" s="20" t="str">
        <f>IF(VLOOKUP(C2077,'Current OBD'!$B$6:$AL$2097,27,0)="Yes","3"," ")</f>
        <v xml:space="preserve"> </v>
      </c>
      <c r="J2077" s="20" t="str">
        <f>IF(VLOOKUP(C2077,'Current OBD'!$B$6:$AL$2097,28,0)="Yes","4"," ")</f>
        <v xml:space="preserve"> </v>
      </c>
      <c r="K2077" s="20" t="str">
        <f>IF(VLOOKUP(C2077,'Current OBD'!$B$6:$AL$2097,29,0)="Yes","5"," ")</f>
        <v xml:space="preserve"> </v>
      </c>
      <c r="L2077" s="20" t="str">
        <f>IF(VLOOKUP(C2077,'Current OBD'!$B$6:$AL$2097,30,0)="Yes","6"," ")</f>
        <v xml:space="preserve"> </v>
      </c>
      <c r="M2077" s="20" t="str">
        <f>IF(VLOOKUP(C2077,'Current OBD'!$B$6:$AL$2097,31,0)="Yes","7"," ")</f>
        <v xml:space="preserve"> </v>
      </c>
      <c r="N2077" s="20" t="str">
        <f>IF(VLOOKUP(C2077,'Current OBD'!$B$6:$AL$2097,32,0)="Yes","8"," ")</f>
        <v xml:space="preserve"> </v>
      </c>
      <c r="O2077" s="20" t="str">
        <f>IF(VLOOKUP(C2077,'Current OBD'!$B$6:$AL$2097,33,0)="Yes","9"," ")</f>
        <v>9</v>
      </c>
      <c r="P2077" s="20" t="str">
        <f>IF(VLOOKUP(C2077,'Current OBD'!$B$6:$AL$2097,34,0)="Yes","10"," ")</f>
        <v>10</v>
      </c>
      <c r="Q2077" s="20" t="str">
        <f>IF(VLOOKUP(C2077,'Current OBD'!$B$6:$AL$2097,35,0)="Yes","11"," ")</f>
        <v>11</v>
      </c>
      <c r="R2077" s="20" t="str">
        <f>IF(VLOOKUP(C2077,'Current OBD'!$B$6:$AL$2097,36,0)="Yes","12"," ")</f>
        <v>12</v>
      </c>
      <c r="S2077" s="44">
        <v>158</v>
      </c>
      <c r="T2077" s="44">
        <v>0</v>
      </c>
      <c r="U2077" s="44">
        <v>244</v>
      </c>
      <c r="V2077" s="12">
        <f>S2077/U2077</f>
        <v>0.64754098360655743</v>
      </c>
      <c r="W2077" s="12">
        <f>T2077/U2077</f>
        <v>0</v>
      </c>
      <c r="X2077" s="12">
        <f t="shared" si="200"/>
        <v>0.64754098360655743</v>
      </c>
    </row>
    <row r="2078" spans="1:24">
      <c r="A2078" s="17" t="str">
        <f>VLOOKUP(C2078,'Current OBD'!$B$6:$K$2098,4,0)</f>
        <v>Stevens</v>
      </c>
      <c r="B2078" s="17" t="str">
        <f>VLOOKUP(C2078,'Current OBD'!$B$6:$K$2098,3,0)</f>
        <v>33-212</v>
      </c>
      <c r="C2078" s="18">
        <v>664938</v>
      </c>
      <c r="D2078" s="8" t="s">
        <v>2232</v>
      </c>
      <c r="E2078" s="20" t="str">
        <f>IF(VLOOKUP(C2078,'Current OBD'!$B$6:$AL$2097,23,0)="Yes","PK"," ")</f>
        <v xml:space="preserve"> </v>
      </c>
      <c r="F2078" s="20" t="str">
        <f>IF(VLOOKUP(C2078,'Current OBD'!$B$6:$AL$2097,24,0)="Yes","K"," ")</f>
        <v xml:space="preserve"> </v>
      </c>
      <c r="G2078" s="20" t="str">
        <f>IF(VLOOKUP(C2078,'Current OBD'!$B$6:$AL$2097,25,0)="Yes","1"," ")</f>
        <v xml:space="preserve"> </v>
      </c>
      <c r="H2078" s="20" t="str">
        <f>IF(VLOOKUP(C2078,'Current OBD'!$B$6:$AL$2097,26,0)="Yes","2"," ")</f>
        <v xml:space="preserve"> </v>
      </c>
      <c r="I2078" s="20" t="str">
        <f>IF(VLOOKUP(C2078,'Current OBD'!$B$6:$AL$2097,27,0)="Yes","3"," ")</f>
        <v xml:space="preserve"> </v>
      </c>
      <c r="J2078" s="20" t="str">
        <f>IF(VLOOKUP(C2078,'Current OBD'!$B$6:$AL$2097,28,0)="Yes","4"," ")</f>
        <v xml:space="preserve"> </v>
      </c>
      <c r="K2078" s="20" t="str">
        <f>IF(VLOOKUP(C2078,'Current OBD'!$B$6:$AL$2097,29,0)="Yes","5"," ")</f>
        <v>5</v>
      </c>
      <c r="L2078" s="20" t="str">
        <f>IF(VLOOKUP(C2078,'Current OBD'!$B$6:$AL$2097,30,0)="Yes","6"," ")</f>
        <v>6</v>
      </c>
      <c r="M2078" s="20" t="str">
        <f>IF(VLOOKUP(C2078,'Current OBD'!$B$6:$AL$2097,31,0)="Yes","7"," ")</f>
        <v>7</v>
      </c>
      <c r="N2078" s="20" t="str">
        <f>IF(VLOOKUP(C2078,'Current OBD'!$B$6:$AL$2097,32,0)="Yes","8"," ")</f>
        <v>8</v>
      </c>
      <c r="O2078" s="20" t="str">
        <f>IF(VLOOKUP(C2078,'Current OBD'!$B$6:$AL$2097,33,0)="Yes","9"," ")</f>
        <v xml:space="preserve"> </v>
      </c>
      <c r="P2078" s="20" t="str">
        <f>IF(VLOOKUP(C2078,'Current OBD'!$B$6:$AL$2097,34,0)="Yes","10"," ")</f>
        <v xml:space="preserve"> </v>
      </c>
      <c r="Q2078" s="20" t="str">
        <f>IF(VLOOKUP(C2078,'Current OBD'!$B$6:$AL$2097,35,0)="Yes","11"," ")</f>
        <v xml:space="preserve"> </v>
      </c>
      <c r="R2078" s="20" t="str">
        <f>IF(VLOOKUP(C2078,'Current OBD'!$B$6:$AL$2097,36,0)="Yes","12"," ")</f>
        <v xml:space="preserve"> </v>
      </c>
      <c r="S2078" s="44">
        <v>152</v>
      </c>
      <c r="T2078" s="44">
        <v>0</v>
      </c>
      <c r="U2078" s="44">
        <v>203</v>
      </c>
      <c r="V2078" s="12">
        <f>S2078/U2078</f>
        <v>0.74876847290640391</v>
      </c>
      <c r="W2078" s="12">
        <f>T2078/U2078</f>
        <v>0</v>
      </c>
      <c r="X2078" s="12">
        <f t="shared" si="200"/>
        <v>0.74876847290640391</v>
      </c>
    </row>
    <row r="2079" spans="1:24">
      <c r="A2079" s="26" t="s">
        <v>1104</v>
      </c>
      <c r="B2079" s="26" t="s">
        <v>5519</v>
      </c>
      <c r="C2079" s="10">
        <v>159330</v>
      </c>
      <c r="D2079" s="13" t="s">
        <v>5518</v>
      </c>
      <c r="E2079" s="19"/>
      <c r="F2079" s="19"/>
      <c r="G2079" s="19"/>
      <c r="H2079" s="19"/>
      <c r="I2079" s="19"/>
      <c r="J2079" s="19"/>
      <c r="K2079" s="19"/>
      <c r="L2079" s="19"/>
      <c r="M2079" s="19"/>
      <c r="N2079" s="19"/>
      <c r="O2079" s="19"/>
      <c r="P2079" s="19"/>
      <c r="Q2079" s="19"/>
      <c r="R2079" s="19"/>
      <c r="S2079" s="43">
        <v>2347</v>
      </c>
      <c r="T2079" s="43">
        <v>310</v>
      </c>
      <c r="U2079" s="43">
        <v>5674</v>
      </c>
      <c r="V2079" s="14"/>
      <c r="W2079" s="14"/>
      <c r="X2079" s="14">
        <f t="shared" si="200"/>
        <v>0.46827634825519915</v>
      </c>
    </row>
    <row r="2080" spans="1:24">
      <c r="A2080" s="17" t="str">
        <f>VLOOKUP(C2080,'Current OBD'!$B$6:$K$2098,4,0)</f>
        <v>Thurston</v>
      </c>
      <c r="B2080" s="17" t="str">
        <f>VLOOKUP(C2080,'Current OBD'!$B$6:$K$2098,3,0)</f>
        <v>34-002</v>
      </c>
      <c r="C2080" s="18">
        <v>662084</v>
      </c>
      <c r="D2080" s="8" t="s">
        <v>5520</v>
      </c>
      <c r="E2080" s="20" t="str">
        <f>IF(VLOOKUP(C2080,'Current OBD'!$B$6:$AL$2097,23,0)="Yes","PK"," ")</f>
        <v xml:space="preserve"> </v>
      </c>
      <c r="F2080" s="20" t="str">
        <f>IF(VLOOKUP(C2080,'Current OBD'!$B$6:$AL$2097,24,0)="Yes","K"," ")</f>
        <v>K</v>
      </c>
      <c r="G2080" s="20" t="str">
        <f>IF(VLOOKUP(C2080,'Current OBD'!$B$6:$AL$2097,25,0)="Yes","1"," ")</f>
        <v>1</v>
      </c>
      <c r="H2080" s="20" t="str">
        <f>IF(VLOOKUP(C2080,'Current OBD'!$B$6:$AL$2097,26,0)="Yes","2"," ")</f>
        <v>2</v>
      </c>
      <c r="I2080" s="20" t="str">
        <f>IF(VLOOKUP(C2080,'Current OBD'!$B$6:$AL$2097,27,0)="Yes","3"," ")</f>
        <v>3</v>
      </c>
      <c r="J2080" s="20" t="str">
        <f>IF(VLOOKUP(C2080,'Current OBD'!$B$6:$AL$2097,28,0)="Yes","4"," ")</f>
        <v>4</v>
      </c>
      <c r="K2080" s="20" t="str">
        <f>IF(VLOOKUP(C2080,'Current OBD'!$B$6:$AL$2097,29,0)="Yes","5"," ")</f>
        <v>5</v>
      </c>
      <c r="L2080" s="20" t="str">
        <f>IF(VLOOKUP(C2080,'Current OBD'!$B$6:$AL$2097,30,0)="Yes","6"," ")</f>
        <v xml:space="preserve"> </v>
      </c>
      <c r="M2080" s="20" t="str">
        <f>IF(VLOOKUP(C2080,'Current OBD'!$B$6:$AL$2097,31,0)="Yes","7"," ")</f>
        <v xml:space="preserve"> </v>
      </c>
      <c r="N2080" s="20" t="str">
        <f>IF(VLOOKUP(C2080,'Current OBD'!$B$6:$AL$2097,32,0)="Yes","8"," ")</f>
        <v xml:space="preserve"> </v>
      </c>
      <c r="O2080" s="20" t="str">
        <f>IF(VLOOKUP(C2080,'Current OBD'!$B$6:$AL$2097,33,0)="Yes","9"," ")</f>
        <v xml:space="preserve"> </v>
      </c>
      <c r="P2080" s="20" t="str">
        <f>IF(VLOOKUP(C2080,'Current OBD'!$B$6:$AL$2097,34,0)="Yes","10"," ")</f>
        <v xml:space="preserve"> </v>
      </c>
      <c r="Q2080" s="20" t="str">
        <f>IF(VLOOKUP(C2080,'Current OBD'!$B$6:$AL$2097,35,0)="Yes","11"," ")</f>
        <v xml:space="preserve"> </v>
      </c>
      <c r="R2080" s="20" t="str">
        <f>IF(VLOOKUP(C2080,'Current OBD'!$B$6:$AL$2097,36,0)="Yes","12"," ")</f>
        <v xml:space="preserve"> </v>
      </c>
      <c r="S2080" s="44">
        <v>346</v>
      </c>
      <c r="T2080" s="44">
        <v>0</v>
      </c>
      <c r="U2080" s="44">
        <v>476</v>
      </c>
      <c r="V2080" s="12">
        <f t="shared" ref="V2080:V2089" si="201">S2080/U2080</f>
        <v>0.72689075630252098</v>
      </c>
      <c r="W2080" s="12">
        <f t="shared" ref="W2080:W2089" si="202">T2080/U2080</f>
        <v>0</v>
      </c>
      <c r="X2080" s="12">
        <f t="shared" si="200"/>
        <v>0.72689075630252098</v>
      </c>
    </row>
    <row r="2081" spans="1:24">
      <c r="A2081" s="17" t="str">
        <f>VLOOKUP(C2081,'Current OBD'!$B$6:$K$2098,4,0)</f>
        <v>Thurston</v>
      </c>
      <c r="B2081" s="17" t="str">
        <f>VLOOKUP(C2081,'Current OBD'!$B$6:$K$2098,3,0)</f>
        <v>34-002</v>
      </c>
      <c r="C2081" s="18">
        <v>663240</v>
      </c>
      <c r="D2081" s="8" t="s">
        <v>5524</v>
      </c>
      <c r="E2081" s="20" t="str">
        <f>IF(VLOOKUP(C2081,'Current OBD'!$B$6:$AL$2097,23,0)="Yes","PK"," ")</f>
        <v xml:space="preserve"> </v>
      </c>
      <c r="F2081" s="20" t="str">
        <f>IF(VLOOKUP(C2081,'Current OBD'!$B$6:$AL$2097,24,0)="Yes","K"," ")</f>
        <v>K</v>
      </c>
      <c r="G2081" s="20" t="str">
        <f>IF(VLOOKUP(C2081,'Current OBD'!$B$6:$AL$2097,25,0)="Yes","1"," ")</f>
        <v>1</v>
      </c>
      <c r="H2081" s="20" t="str">
        <f>IF(VLOOKUP(C2081,'Current OBD'!$B$6:$AL$2097,26,0)="Yes","2"," ")</f>
        <v>2</v>
      </c>
      <c r="I2081" s="20" t="str">
        <f>IF(VLOOKUP(C2081,'Current OBD'!$B$6:$AL$2097,27,0)="Yes","3"," ")</f>
        <v>3</v>
      </c>
      <c r="J2081" s="20" t="str">
        <f>IF(VLOOKUP(C2081,'Current OBD'!$B$6:$AL$2097,28,0)="Yes","4"," ")</f>
        <v>4</v>
      </c>
      <c r="K2081" s="20" t="str">
        <f>IF(VLOOKUP(C2081,'Current OBD'!$B$6:$AL$2097,29,0)="Yes","5"," ")</f>
        <v>5</v>
      </c>
      <c r="L2081" s="20" t="str">
        <f>IF(VLOOKUP(C2081,'Current OBD'!$B$6:$AL$2097,30,0)="Yes","6"," ")</f>
        <v xml:space="preserve"> </v>
      </c>
      <c r="M2081" s="20" t="str">
        <f>IF(VLOOKUP(C2081,'Current OBD'!$B$6:$AL$2097,31,0)="Yes","7"," ")</f>
        <v xml:space="preserve"> </v>
      </c>
      <c r="N2081" s="20" t="str">
        <f>IF(VLOOKUP(C2081,'Current OBD'!$B$6:$AL$2097,32,0)="Yes","8"," ")</f>
        <v xml:space="preserve"> </v>
      </c>
      <c r="O2081" s="20" t="str">
        <f>IF(VLOOKUP(C2081,'Current OBD'!$B$6:$AL$2097,33,0)="Yes","9"," ")</f>
        <v xml:space="preserve"> </v>
      </c>
      <c r="P2081" s="20" t="str">
        <f>IF(VLOOKUP(C2081,'Current OBD'!$B$6:$AL$2097,34,0)="Yes","10"," ")</f>
        <v xml:space="preserve"> </v>
      </c>
      <c r="Q2081" s="20" t="str">
        <f>IF(VLOOKUP(C2081,'Current OBD'!$B$6:$AL$2097,35,0)="Yes","11"," ")</f>
        <v xml:space="preserve"> </v>
      </c>
      <c r="R2081" s="20" t="str">
        <f>IF(VLOOKUP(C2081,'Current OBD'!$B$6:$AL$2097,36,0)="Yes","12"," ")</f>
        <v xml:space="preserve"> </v>
      </c>
      <c r="S2081" s="44">
        <v>83</v>
      </c>
      <c r="T2081" s="44">
        <v>33</v>
      </c>
      <c r="U2081" s="44">
        <v>294</v>
      </c>
      <c r="V2081" s="12">
        <f t="shared" si="201"/>
        <v>0.28231292517006801</v>
      </c>
      <c r="W2081" s="12">
        <f t="shared" si="202"/>
        <v>0.11224489795918367</v>
      </c>
      <c r="X2081" s="12">
        <f t="shared" si="200"/>
        <v>0.39455782312925169</v>
      </c>
    </row>
    <row r="2082" spans="1:24">
      <c r="A2082" s="17" t="str">
        <f>VLOOKUP(C2082,'Current OBD'!$B$6:$K$2098,4,0)</f>
        <v>Thurston</v>
      </c>
      <c r="B2082" s="17" t="str">
        <f>VLOOKUP(C2082,'Current OBD'!$B$6:$K$2098,3,0)</f>
        <v>34-002</v>
      </c>
      <c r="C2082" s="18">
        <v>662778</v>
      </c>
      <c r="D2082" s="8" t="s">
        <v>5526</v>
      </c>
      <c r="E2082" s="20" t="str">
        <f>IF(VLOOKUP(C2082,'Current OBD'!$B$6:$AL$2097,23,0)="Yes","PK"," ")</f>
        <v xml:space="preserve"> </v>
      </c>
      <c r="F2082" s="20" t="str">
        <f>IF(VLOOKUP(C2082,'Current OBD'!$B$6:$AL$2097,24,0)="Yes","K"," ")</f>
        <v>K</v>
      </c>
      <c r="G2082" s="20" t="str">
        <f>IF(VLOOKUP(C2082,'Current OBD'!$B$6:$AL$2097,25,0)="Yes","1"," ")</f>
        <v>1</v>
      </c>
      <c r="H2082" s="20" t="str">
        <f>IF(VLOOKUP(C2082,'Current OBD'!$B$6:$AL$2097,26,0)="Yes","2"," ")</f>
        <v>2</v>
      </c>
      <c r="I2082" s="20" t="str">
        <f>IF(VLOOKUP(C2082,'Current OBD'!$B$6:$AL$2097,27,0)="Yes","3"," ")</f>
        <v>3</v>
      </c>
      <c r="J2082" s="20" t="str">
        <f>IF(VLOOKUP(C2082,'Current OBD'!$B$6:$AL$2097,28,0)="Yes","4"," ")</f>
        <v>4</v>
      </c>
      <c r="K2082" s="20" t="str">
        <f>IF(VLOOKUP(C2082,'Current OBD'!$B$6:$AL$2097,29,0)="Yes","5"," ")</f>
        <v>5</v>
      </c>
      <c r="L2082" s="20" t="str">
        <f>IF(VLOOKUP(C2082,'Current OBD'!$B$6:$AL$2097,30,0)="Yes","6"," ")</f>
        <v xml:space="preserve"> </v>
      </c>
      <c r="M2082" s="20" t="str">
        <f>IF(VLOOKUP(C2082,'Current OBD'!$B$6:$AL$2097,31,0)="Yes","7"," ")</f>
        <v xml:space="preserve"> </v>
      </c>
      <c r="N2082" s="20" t="str">
        <f>IF(VLOOKUP(C2082,'Current OBD'!$B$6:$AL$2097,32,0)="Yes","8"," ")</f>
        <v xml:space="preserve"> </v>
      </c>
      <c r="O2082" s="20" t="str">
        <f>IF(VLOOKUP(C2082,'Current OBD'!$B$6:$AL$2097,33,0)="Yes","9"," ")</f>
        <v xml:space="preserve"> </v>
      </c>
      <c r="P2082" s="20" t="str">
        <f>IF(VLOOKUP(C2082,'Current OBD'!$B$6:$AL$2097,34,0)="Yes","10"," ")</f>
        <v xml:space="preserve"> </v>
      </c>
      <c r="Q2082" s="20" t="str">
        <f>IF(VLOOKUP(C2082,'Current OBD'!$B$6:$AL$2097,35,0)="Yes","11"," ")</f>
        <v xml:space="preserve"> </v>
      </c>
      <c r="R2082" s="20" t="str">
        <f>IF(VLOOKUP(C2082,'Current OBD'!$B$6:$AL$2097,36,0)="Yes","12"," ")</f>
        <v xml:space="preserve"> </v>
      </c>
      <c r="S2082" s="44">
        <v>243</v>
      </c>
      <c r="T2082" s="44">
        <v>0</v>
      </c>
      <c r="U2082" s="44">
        <v>380</v>
      </c>
      <c r="V2082" s="12">
        <f t="shared" si="201"/>
        <v>0.63947368421052631</v>
      </c>
      <c r="W2082" s="12">
        <f t="shared" si="202"/>
        <v>0</v>
      </c>
      <c r="X2082" s="12">
        <f t="shared" si="200"/>
        <v>0.63947368421052631</v>
      </c>
    </row>
    <row r="2083" spans="1:24">
      <c r="A2083" s="17" t="str">
        <f>VLOOKUP(C2083,'Current OBD'!$B$6:$K$2098,4,0)</f>
        <v>Thurston</v>
      </c>
      <c r="B2083" s="17" t="str">
        <f>VLOOKUP(C2083,'Current OBD'!$B$6:$K$2098,3,0)</f>
        <v>34-002</v>
      </c>
      <c r="C2083" s="18">
        <v>662088</v>
      </c>
      <c r="D2083" s="8" t="s">
        <v>5530</v>
      </c>
      <c r="E2083" s="20" t="str">
        <f>IF(VLOOKUP(C2083,'Current OBD'!$B$6:$AL$2097,23,0)="Yes","PK"," ")</f>
        <v xml:space="preserve"> </v>
      </c>
      <c r="F2083" s="20" t="str">
        <f>IF(VLOOKUP(C2083,'Current OBD'!$B$6:$AL$2097,24,0)="Yes","K"," ")</f>
        <v>K</v>
      </c>
      <c r="G2083" s="20" t="str">
        <f>IF(VLOOKUP(C2083,'Current OBD'!$B$6:$AL$2097,25,0)="Yes","1"," ")</f>
        <v>1</v>
      </c>
      <c r="H2083" s="20" t="str">
        <f>IF(VLOOKUP(C2083,'Current OBD'!$B$6:$AL$2097,26,0)="Yes","2"," ")</f>
        <v>2</v>
      </c>
      <c r="I2083" s="20" t="str">
        <f>IF(VLOOKUP(C2083,'Current OBD'!$B$6:$AL$2097,27,0)="Yes","3"," ")</f>
        <v>3</v>
      </c>
      <c r="J2083" s="20" t="str">
        <f>IF(VLOOKUP(C2083,'Current OBD'!$B$6:$AL$2097,28,0)="Yes","4"," ")</f>
        <v>4</v>
      </c>
      <c r="K2083" s="20" t="str">
        <f>IF(VLOOKUP(C2083,'Current OBD'!$B$6:$AL$2097,29,0)="Yes","5"," ")</f>
        <v>5</v>
      </c>
      <c r="L2083" s="20" t="str">
        <f>IF(VLOOKUP(C2083,'Current OBD'!$B$6:$AL$2097,30,0)="Yes","6"," ")</f>
        <v xml:space="preserve"> </v>
      </c>
      <c r="M2083" s="20" t="str">
        <f>IF(VLOOKUP(C2083,'Current OBD'!$B$6:$AL$2097,31,0)="Yes","7"," ")</f>
        <v xml:space="preserve"> </v>
      </c>
      <c r="N2083" s="20" t="str">
        <f>IF(VLOOKUP(C2083,'Current OBD'!$B$6:$AL$2097,32,0)="Yes","8"," ")</f>
        <v xml:space="preserve"> </v>
      </c>
      <c r="O2083" s="20" t="str">
        <f>IF(VLOOKUP(C2083,'Current OBD'!$B$6:$AL$2097,33,0)="Yes","9"," ")</f>
        <v xml:space="preserve"> </v>
      </c>
      <c r="P2083" s="20" t="str">
        <f>IF(VLOOKUP(C2083,'Current OBD'!$B$6:$AL$2097,34,0)="Yes","10"," ")</f>
        <v xml:space="preserve"> </v>
      </c>
      <c r="Q2083" s="20" t="str">
        <f>IF(VLOOKUP(C2083,'Current OBD'!$B$6:$AL$2097,35,0)="Yes","11"," ")</f>
        <v xml:space="preserve"> </v>
      </c>
      <c r="R2083" s="20" t="str">
        <f>IF(VLOOKUP(C2083,'Current OBD'!$B$6:$AL$2097,36,0)="Yes","12"," ")</f>
        <v xml:space="preserve"> </v>
      </c>
      <c r="S2083" s="44">
        <v>206</v>
      </c>
      <c r="T2083" s="44">
        <v>0</v>
      </c>
      <c r="U2083" s="44">
        <v>377</v>
      </c>
      <c r="V2083" s="12">
        <f t="shared" si="201"/>
        <v>0.54641909814323608</v>
      </c>
      <c r="W2083" s="12">
        <f t="shared" si="202"/>
        <v>0</v>
      </c>
      <c r="X2083" s="12">
        <f t="shared" si="200"/>
        <v>0.54641909814323608</v>
      </c>
    </row>
    <row r="2084" spans="1:24">
      <c r="A2084" s="17" t="str">
        <f>VLOOKUP(C2084,'Current OBD'!$B$6:$K$2098,4,0)</f>
        <v>Thurston</v>
      </c>
      <c r="B2084" s="17" t="str">
        <f>VLOOKUP(C2084,'Current OBD'!$B$6:$K$2098,3,0)</f>
        <v>34-002</v>
      </c>
      <c r="C2084" s="18">
        <v>663619</v>
      </c>
      <c r="D2084" s="8" t="s">
        <v>5532</v>
      </c>
      <c r="E2084" s="20" t="str">
        <f>IF(VLOOKUP(C2084,'Current OBD'!$B$6:$AL$2097,23,0)="Yes","PK"," ")</f>
        <v xml:space="preserve"> </v>
      </c>
      <c r="F2084" s="20" t="str">
        <f>IF(VLOOKUP(C2084,'Current OBD'!$B$6:$AL$2097,24,0)="Yes","K"," ")</f>
        <v xml:space="preserve"> </v>
      </c>
      <c r="G2084" s="20" t="str">
        <f>IF(VLOOKUP(C2084,'Current OBD'!$B$6:$AL$2097,25,0)="Yes","1"," ")</f>
        <v xml:space="preserve"> </v>
      </c>
      <c r="H2084" s="20" t="str">
        <f>IF(VLOOKUP(C2084,'Current OBD'!$B$6:$AL$2097,26,0)="Yes","2"," ")</f>
        <v xml:space="preserve"> </v>
      </c>
      <c r="I2084" s="20" t="str">
        <f>IF(VLOOKUP(C2084,'Current OBD'!$B$6:$AL$2097,27,0)="Yes","3"," ")</f>
        <v xml:space="preserve"> </v>
      </c>
      <c r="J2084" s="20" t="str">
        <f>IF(VLOOKUP(C2084,'Current OBD'!$B$6:$AL$2097,28,0)="Yes","4"," ")</f>
        <v xml:space="preserve"> </v>
      </c>
      <c r="K2084" s="20" t="str">
        <f>IF(VLOOKUP(C2084,'Current OBD'!$B$6:$AL$2097,29,0)="Yes","5"," ")</f>
        <v xml:space="preserve"> </v>
      </c>
      <c r="L2084" s="20" t="str">
        <f>IF(VLOOKUP(C2084,'Current OBD'!$B$6:$AL$2097,30,0)="Yes","6"," ")</f>
        <v>6</v>
      </c>
      <c r="M2084" s="20" t="str">
        <f>IF(VLOOKUP(C2084,'Current OBD'!$B$6:$AL$2097,31,0)="Yes","7"," ")</f>
        <v>7</v>
      </c>
      <c r="N2084" s="20" t="str">
        <f>IF(VLOOKUP(C2084,'Current OBD'!$B$6:$AL$2097,32,0)="Yes","8"," ")</f>
        <v>8</v>
      </c>
      <c r="O2084" s="20" t="str">
        <f>IF(VLOOKUP(C2084,'Current OBD'!$B$6:$AL$2097,33,0)="Yes","9"," ")</f>
        <v xml:space="preserve"> </v>
      </c>
      <c r="P2084" s="20" t="str">
        <f>IF(VLOOKUP(C2084,'Current OBD'!$B$6:$AL$2097,34,0)="Yes","10"," ")</f>
        <v xml:space="preserve"> </v>
      </c>
      <c r="Q2084" s="20" t="str">
        <f>IF(VLOOKUP(C2084,'Current OBD'!$B$6:$AL$2097,35,0)="Yes","11"," ")</f>
        <v xml:space="preserve"> </v>
      </c>
      <c r="R2084" s="20" t="str">
        <f>IF(VLOOKUP(C2084,'Current OBD'!$B$6:$AL$2097,36,0)="Yes","12"," ")</f>
        <v xml:space="preserve"> </v>
      </c>
      <c r="S2084" s="44">
        <v>177</v>
      </c>
      <c r="T2084" s="44">
        <v>34</v>
      </c>
      <c r="U2084" s="44">
        <v>579</v>
      </c>
      <c r="V2084" s="12">
        <f t="shared" si="201"/>
        <v>0.30569948186528495</v>
      </c>
      <c r="W2084" s="12">
        <f t="shared" si="202"/>
        <v>5.8721934369602762E-2</v>
      </c>
      <c r="X2084" s="12">
        <f t="shared" si="200"/>
        <v>0.36442141623488772</v>
      </c>
    </row>
    <row r="2085" spans="1:24">
      <c r="A2085" s="17" t="str">
        <f>VLOOKUP(C2085,'Current OBD'!$B$6:$K$2098,4,0)</f>
        <v>Thurston</v>
      </c>
      <c r="B2085" s="17" t="str">
        <f>VLOOKUP(C2085,'Current OBD'!$B$6:$K$2098,3,0)</f>
        <v>34-002</v>
      </c>
      <c r="C2085" s="18">
        <v>662087</v>
      </c>
      <c r="D2085" s="8" t="s">
        <v>5534</v>
      </c>
      <c r="E2085" s="20" t="str">
        <f>IF(VLOOKUP(C2085,'Current OBD'!$B$6:$AL$2097,23,0)="Yes","PK"," ")</f>
        <v xml:space="preserve"> </v>
      </c>
      <c r="F2085" s="20" t="str">
        <f>IF(VLOOKUP(C2085,'Current OBD'!$B$6:$AL$2097,24,0)="Yes","K"," ")</f>
        <v>K</v>
      </c>
      <c r="G2085" s="20" t="str">
        <f>IF(VLOOKUP(C2085,'Current OBD'!$B$6:$AL$2097,25,0)="Yes","1"," ")</f>
        <v>1</v>
      </c>
      <c r="H2085" s="20" t="str">
        <f>IF(VLOOKUP(C2085,'Current OBD'!$B$6:$AL$2097,26,0)="Yes","2"," ")</f>
        <v>2</v>
      </c>
      <c r="I2085" s="20" t="str">
        <f>IF(VLOOKUP(C2085,'Current OBD'!$B$6:$AL$2097,27,0)="Yes","3"," ")</f>
        <v>3</v>
      </c>
      <c r="J2085" s="20" t="str">
        <f>IF(VLOOKUP(C2085,'Current OBD'!$B$6:$AL$2097,28,0)="Yes","4"," ")</f>
        <v>4</v>
      </c>
      <c r="K2085" s="20" t="str">
        <f>IF(VLOOKUP(C2085,'Current OBD'!$B$6:$AL$2097,29,0)="Yes","5"," ")</f>
        <v>5</v>
      </c>
      <c r="L2085" s="20" t="str">
        <f>IF(VLOOKUP(C2085,'Current OBD'!$B$6:$AL$2097,30,0)="Yes","6"," ")</f>
        <v xml:space="preserve"> </v>
      </c>
      <c r="M2085" s="20" t="str">
        <f>IF(VLOOKUP(C2085,'Current OBD'!$B$6:$AL$2097,31,0)="Yes","7"," ")</f>
        <v xml:space="preserve"> </v>
      </c>
      <c r="N2085" s="20" t="str">
        <f>IF(VLOOKUP(C2085,'Current OBD'!$B$6:$AL$2097,32,0)="Yes","8"," ")</f>
        <v xml:space="preserve"> </v>
      </c>
      <c r="O2085" s="20" t="str">
        <f>IF(VLOOKUP(C2085,'Current OBD'!$B$6:$AL$2097,33,0)="Yes","9"," ")</f>
        <v xml:space="preserve"> </v>
      </c>
      <c r="P2085" s="20" t="str">
        <f>IF(VLOOKUP(C2085,'Current OBD'!$B$6:$AL$2097,34,0)="Yes","10"," ")</f>
        <v xml:space="preserve"> </v>
      </c>
      <c r="Q2085" s="20" t="str">
        <f>IF(VLOOKUP(C2085,'Current OBD'!$B$6:$AL$2097,35,0)="Yes","11"," ")</f>
        <v xml:space="preserve"> </v>
      </c>
      <c r="R2085" s="20" t="str">
        <f>IF(VLOOKUP(C2085,'Current OBD'!$B$6:$AL$2097,36,0)="Yes","12"," ")</f>
        <v xml:space="preserve"> </v>
      </c>
      <c r="S2085" s="44">
        <v>192</v>
      </c>
      <c r="T2085" s="44">
        <v>75</v>
      </c>
      <c r="U2085" s="44">
        <v>669</v>
      </c>
      <c r="V2085" s="12">
        <f t="shared" si="201"/>
        <v>0.28699551569506726</v>
      </c>
      <c r="W2085" s="12">
        <f t="shared" si="202"/>
        <v>0.11210762331838565</v>
      </c>
      <c r="X2085" s="12">
        <f t="shared" si="200"/>
        <v>0.3991031390134529</v>
      </c>
    </row>
    <row r="2086" spans="1:24">
      <c r="A2086" s="17" t="str">
        <f>VLOOKUP(C2086,'Current OBD'!$B$6:$K$2098,4,0)</f>
        <v>Thurston</v>
      </c>
      <c r="B2086" s="17" t="str">
        <f>VLOOKUP(C2086,'Current OBD'!$B$6:$K$2098,3,0)</f>
        <v>34-002</v>
      </c>
      <c r="C2086" s="18">
        <v>663620</v>
      </c>
      <c r="D2086" s="8" t="s">
        <v>5536</v>
      </c>
      <c r="E2086" s="20" t="str">
        <f>IF(VLOOKUP(C2086,'Current OBD'!$B$6:$AL$2097,23,0)="Yes","PK"," ")</f>
        <v xml:space="preserve"> </v>
      </c>
      <c r="F2086" s="20" t="str">
        <f>IF(VLOOKUP(C2086,'Current OBD'!$B$6:$AL$2097,24,0)="Yes","K"," ")</f>
        <v xml:space="preserve"> </v>
      </c>
      <c r="G2086" s="20" t="str">
        <f>IF(VLOOKUP(C2086,'Current OBD'!$B$6:$AL$2097,25,0)="Yes","1"," ")</f>
        <v xml:space="preserve"> </v>
      </c>
      <c r="H2086" s="20" t="str">
        <f>IF(VLOOKUP(C2086,'Current OBD'!$B$6:$AL$2097,26,0)="Yes","2"," ")</f>
        <v xml:space="preserve"> </v>
      </c>
      <c r="I2086" s="20" t="str">
        <f>IF(VLOOKUP(C2086,'Current OBD'!$B$6:$AL$2097,27,0)="Yes","3"," ")</f>
        <v xml:space="preserve"> </v>
      </c>
      <c r="J2086" s="20" t="str">
        <f>IF(VLOOKUP(C2086,'Current OBD'!$B$6:$AL$2097,28,0)="Yes","4"," ")</f>
        <v xml:space="preserve"> </v>
      </c>
      <c r="K2086" s="20" t="str">
        <f>IF(VLOOKUP(C2086,'Current OBD'!$B$6:$AL$2097,29,0)="Yes","5"," ")</f>
        <v xml:space="preserve"> </v>
      </c>
      <c r="L2086" s="20" t="str">
        <f>IF(VLOOKUP(C2086,'Current OBD'!$B$6:$AL$2097,30,0)="Yes","6"," ")</f>
        <v xml:space="preserve"> </v>
      </c>
      <c r="M2086" s="20" t="str">
        <f>IF(VLOOKUP(C2086,'Current OBD'!$B$6:$AL$2097,31,0)="Yes","7"," ")</f>
        <v xml:space="preserve"> </v>
      </c>
      <c r="N2086" s="20" t="str">
        <f>IF(VLOOKUP(C2086,'Current OBD'!$B$6:$AL$2097,32,0)="Yes","8"," ")</f>
        <v xml:space="preserve"> </v>
      </c>
      <c r="O2086" s="20" t="str">
        <f>IF(VLOOKUP(C2086,'Current OBD'!$B$6:$AL$2097,33,0)="Yes","9"," ")</f>
        <v>9</v>
      </c>
      <c r="P2086" s="20" t="str">
        <f>IF(VLOOKUP(C2086,'Current OBD'!$B$6:$AL$2097,34,0)="Yes","10"," ")</f>
        <v>10</v>
      </c>
      <c r="Q2086" s="20" t="str">
        <f>IF(VLOOKUP(C2086,'Current OBD'!$B$6:$AL$2097,35,0)="Yes","11"," ")</f>
        <v>11</v>
      </c>
      <c r="R2086" s="20" t="str">
        <f>IF(VLOOKUP(C2086,'Current OBD'!$B$6:$AL$2097,36,0)="Yes","12"," ")</f>
        <v>12</v>
      </c>
      <c r="S2086" s="44">
        <v>104</v>
      </c>
      <c r="T2086" s="44">
        <v>0</v>
      </c>
      <c r="U2086" s="44">
        <v>130</v>
      </c>
      <c r="V2086" s="12">
        <f t="shared" si="201"/>
        <v>0.8</v>
      </c>
      <c r="W2086" s="12">
        <f t="shared" si="202"/>
        <v>0</v>
      </c>
      <c r="X2086" s="12">
        <f t="shared" si="200"/>
        <v>0.8</v>
      </c>
    </row>
    <row r="2087" spans="1:24">
      <c r="A2087" s="17" t="str">
        <f>VLOOKUP(C2087,'Current OBD'!$B$6:$K$2098,4,0)</f>
        <v>Thurston</v>
      </c>
      <c r="B2087" s="17" t="str">
        <f>VLOOKUP(C2087,'Current OBD'!$B$6:$K$2098,3,0)</f>
        <v>34-002</v>
      </c>
      <c r="C2087" s="18">
        <v>662090</v>
      </c>
      <c r="D2087" s="8" t="s">
        <v>5538</v>
      </c>
      <c r="E2087" s="20" t="str">
        <f>IF(VLOOKUP(C2087,'Current OBD'!$B$6:$AL$2097,23,0)="Yes","PK"," ")</f>
        <v xml:space="preserve"> </v>
      </c>
      <c r="F2087" s="20" t="str">
        <f>IF(VLOOKUP(C2087,'Current OBD'!$B$6:$AL$2097,24,0)="Yes","K"," ")</f>
        <v xml:space="preserve"> </v>
      </c>
      <c r="G2087" s="20" t="str">
        <f>IF(VLOOKUP(C2087,'Current OBD'!$B$6:$AL$2097,25,0)="Yes","1"," ")</f>
        <v xml:space="preserve"> </v>
      </c>
      <c r="H2087" s="20" t="str">
        <f>IF(VLOOKUP(C2087,'Current OBD'!$B$6:$AL$2097,26,0)="Yes","2"," ")</f>
        <v xml:space="preserve"> </v>
      </c>
      <c r="I2087" s="20" t="str">
        <f>IF(VLOOKUP(C2087,'Current OBD'!$B$6:$AL$2097,27,0)="Yes","3"," ")</f>
        <v xml:space="preserve"> </v>
      </c>
      <c r="J2087" s="20" t="str">
        <f>IF(VLOOKUP(C2087,'Current OBD'!$B$6:$AL$2097,28,0)="Yes","4"," ")</f>
        <v xml:space="preserve"> </v>
      </c>
      <c r="K2087" s="20" t="str">
        <f>IF(VLOOKUP(C2087,'Current OBD'!$B$6:$AL$2097,29,0)="Yes","5"," ")</f>
        <v xml:space="preserve"> </v>
      </c>
      <c r="L2087" s="20" t="str">
        <f>IF(VLOOKUP(C2087,'Current OBD'!$B$6:$AL$2097,30,0)="Yes","6"," ")</f>
        <v xml:space="preserve"> </v>
      </c>
      <c r="M2087" s="20" t="str">
        <f>IF(VLOOKUP(C2087,'Current OBD'!$B$6:$AL$2097,31,0)="Yes","7"," ")</f>
        <v xml:space="preserve"> </v>
      </c>
      <c r="N2087" s="20" t="str">
        <f>IF(VLOOKUP(C2087,'Current OBD'!$B$6:$AL$2097,32,0)="Yes","8"," ")</f>
        <v xml:space="preserve"> </v>
      </c>
      <c r="O2087" s="20" t="str">
        <f>IF(VLOOKUP(C2087,'Current OBD'!$B$6:$AL$2097,33,0)="Yes","9"," ")</f>
        <v>9</v>
      </c>
      <c r="P2087" s="20" t="str">
        <f>IF(VLOOKUP(C2087,'Current OBD'!$B$6:$AL$2097,34,0)="Yes","10"," ")</f>
        <v>10</v>
      </c>
      <c r="Q2087" s="20" t="str">
        <f>IF(VLOOKUP(C2087,'Current OBD'!$B$6:$AL$2097,35,0)="Yes","11"," ")</f>
        <v>11</v>
      </c>
      <c r="R2087" s="20" t="str">
        <f>IF(VLOOKUP(C2087,'Current OBD'!$B$6:$AL$2097,36,0)="Yes","12"," ")</f>
        <v>12</v>
      </c>
      <c r="S2087" s="44">
        <v>497</v>
      </c>
      <c r="T2087" s="44">
        <v>112</v>
      </c>
      <c r="U2087" s="44">
        <v>1654</v>
      </c>
      <c r="V2087" s="12">
        <f t="shared" si="201"/>
        <v>0.30048367593712211</v>
      </c>
      <c r="W2087" s="12">
        <f t="shared" si="202"/>
        <v>6.7714631197097946E-2</v>
      </c>
      <c r="X2087" s="12">
        <f t="shared" si="200"/>
        <v>0.36819830713422008</v>
      </c>
    </row>
    <row r="2088" spans="1:24">
      <c r="A2088" s="17" t="str">
        <f>VLOOKUP(C2088,'Current OBD'!$B$6:$K$2098,4,0)</f>
        <v>Thurston</v>
      </c>
      <c r="B2088" s="17" t="str">
        <f>VLOOKUP(C2088,'Current OBD'!$B$6:$K$2098,3,0)</f>
        <v>34-002</v>
      </c>
      <c r="C2088" s="18">
        <v>662089</v>
      </c>
      <c r="D2088" s="8" t="s">
        <v>5540</v>
      </c>
      <c r="E2088" s="20" t="str">
        <f>IF(VLOOKUP(C2088,'Current OBD'!$B$6:$AL$2097,23,0)="Yes","PK"," ")</f>
        <v xml:space="preserve"> </v>
      </c>
      <c r="F2088" s="20" t="str">
        <f>IF(VLOOKUP(C2088,'Current OBD'!$B$6:$AL$2097,24,0)="Yes","K"," ")</f>
        <v xml:space="preserve"> </v>
      </c>
      <c r="G2088" s="20" t="str">
        <f>IF(VLOOKUP(C2088,'Current OBD'!$B$6:$AL$2097,25,0)="Yes","1"," ")</f>
        <v xml:space="preserve"> </v>
      </c>
      <c r="H2088" s="20" t="str">
        <f>IF(VLOOKUP(C2088,'Current OBD'!$B$6:$AL$2097,26,0)="Yes","2"," ")</f>
        <v xml:space="preserve"> </v>
      </c>
      <c r="I2088" s="20" t="str">
        <f>IF(VLOOKUP(C2088,'Current OBD'!$B$6:$AL$2097,27,0)="Yes","3"," ")</f>
        <v xml:space="preserve"> </v>
      </c>
      <c r="J2088" s="20" t="str">
        <f>IF(VLOOKUP(C2088,'Current OBD'!$B$6:$AL$2097,28,0)="Yes","4"," ")</f>
        <v xml:space="preserve"> </v>
      </c>
      <c r="K2088" s="20" t="str">
        <f>IF(VLOOKUP(C2088,'Current OBD'!$B$6:$AL$2097,29,0)="Yes","5"," ")</f>
        <v xml:space="preserve"> </v>
      </c>
      <c r="L2088" s="20" t="str">
        <f>IF(VLOOKUP(C2088,'Current OBD'!$B$6:$AL$2097,30,0)="Yes","6"," ")</f>
        <v>6</v>
      </c>
      <c r="M2088" s="20" t="str">
        <f>IF(VLOOKUP(C2088,'Current OBD'!$B$6:$AL$2097,31,0)="Yes","7"," ")</f>
        <v>7</v>
      </c>
      <c r="N2088" s="20" t="str">
        <f>IF(VLOOKUP(C2088,'Current OBD'!$B$6:$AL$2097,32,0)="Yes","8"," ")</f>
        <v>8</v>
      </c>
      <c r="O2088" s="20" t="str">
        <f>IF(VLOOKUP(C2088,'Current OBD'!$B$6:$AL$2097,33,0)="Yes","9"," ")</f>
        <v xml:space="preserve"> </v>
      </c>
      <c r="P2088" s="20" t="str">
        <f>IF(VLOOKUP(C2088,'Current OBD'!$B$6:$AL$2097,34,0)="Yes","10"," ")</f>
        <v xml:space="preserve"> </v>
      </c>
      <c r="Q2088" s="20" t="str">
        <f>IF(VLOOKUP(C2088,'Current OBD'!$B$6:$AL$2097,35,0)="Yes","11"," ")</f>
        <v xml:space="preserve"> </v>
      </c>
      <c r="R2088" s="20" t="str">
        <f>IF(VLOOKUP(C2088,'Current OBD'!$B$6:$AL$2097,36,0)="Yes","12"," ")</f>
        <v xml:space="preserve"> </v>
      </c>
      <c r="S2088" s="44">
        <v>234</v>
      </c>
      <c r="T2088" s="44">
        <v>56</v>
      </c>
      <c r="U2088" s="44">
        <v>688</v>
      </c>
      <c r="V2088" s="12">
        <f t="shared" si="201"/>
        <v>0.34011627906976744</v>
      </c>
      <c r="W2088" s="12">
        <f t="shared" si="202"/>
        <v>8.1395348837209308E-2</v>
      </c>
      <c r="X2088" s="12">
        <f t="shared" si="200"/>
        <v>0.42151162790697677</v>
      </c>
    </row>
    <row r="2089" spans="1:24">
      <c r="A2089" s="17" t="str">
        <f>VLOOKUP(C2089,'Current OBD'!$B$6:$K$2098,4,0)</f>
        <v>Thurston</v>
      </c>
      <c r="B2089" s="17" t="str">
        <f>VLOOKUP(C2089,'Current OBD'!$B$6:$K$2098,3,0)</f>
        <v>34-002</v>
      </c>
      <c r="C2089" s="18">
        <v>662086</v>
      </c>
      <c r="D2089" s="8" t="s">
        <v>5542</v>
      </c>
      <c r="E2089" s="20" t="str">
        <f>IF(VLOOKUP(C2089,'Current OBD'!$B$6:$AL$2097,23,0)="Yes","PK"," ")</f>
        <v xml:space="preserve"> </v>
      </c>
      <c r="F2089" s="20" t="str">
        <f>IF(VLOOKUP(C2089,'Current OBD'!$B$6:$AL$2097,24,0)="Yes","K"," ")</f>
        <v>K</v>
      </c>
      <c r="G2089" s="20" t="str">
        <f>IF(VLOOKUP(C2089,'Current OBD'!$B$6:$AL$2097,25,0)="Yes","1"," ")</f>
        <v>1</v>
      </c>
      <c r="H2089" s="20" t="str">
        <f>IF(VLOOKUP(C2089,'Current OBD'!$B$6:$AL$2097,26,0)="Yes","2"," ")</f>
        <v>2</v>
      </c>
      <c r="I2089" s="20" t="str">
        <f>IF(VLOOKUP(C2089,'Current OBD'!$B$6:$AL$2097,27,0)="Yes","3"," ")</f>
        <v>3</v>
      </c>
      <c r="J2089" s="20" t="str">
        <f>IF(VLOOKUP(C2089,'Current OBD'!$B$6:$AL$2097,28,0)="Yes","4"," ")</f>
        <v>4</v>
      </c>
      <c r="K2089" s="20" t="str">
        <f>IF(VLOOKUP(C2089,'Current OBD'!$B$6:$AL$2097,29,0)="Yes","5"," ")</f>
        <v>5</v>
      </c>
      <c r="L2089" s="20" t="str">
        <f>IF(VLOOKUP(C2089,'Current OBD'!$B$6:$AL$2097,30,0)="Yes","6"," ")</f>
        <v xml:space="preserve"> </v>
      </c>
      <c r="M2089" s="20" t="str">
        <f>IF(VLOOKUP(C2089,'Current OBD'!$B$6:$AL$2097,31,0)="Yes","7"," ")</f>
        <v xml:space="preserve"> </v>
      </c>
      <c r="N2089" s="20" t="str">
        <f>IF(VLOOKUP(C2089,'Current OBD'!$B$6:$AL$2097,32,0)="Yes","8"," ")</f>
        <v xml:space="preserve"> </v>
      </c>
      <c r="O2089" s="20" t="str">
        <f>IF(VLOOKUP(C2089,'Current OBD'!$B$6:$AL$2097,33,0)="Yes","9"," ")</f>
        <v xml:space="preserve"> </v>
      </c>
      <c r="P2089" s="20" t="str">
        <f>IF(VLOOKUP(C2089,'Current OBD'!$B$6:$AL$2097,34,0)="Yes","10"," ")</f>
        <v xml:space="preserve"> </v>
      </c>
      <c r="Q2089" s="20" t="str">
        <f>IF(VLOOKUP(C2089,'Current OBD'!$B$6:$AL$2097,35,0)="Yes","11"," ")</f>
        <v xml:space="preserve"> </v>
      </c>
      <c r="R2089" s="20" t="str">
        <f>IF(VLOOKUP(C2089,'Current OBD'!$B$6:$AL$2097,36,0)="Yes","12"," ")</f>
        <v xml:space="preserve"> </v>
      </c>
      <c r="S2089" s="44">
        <v>265</v>
      </c>
      <c r="T2089" s="44">
        <v>0</v>
      </c>
      <c r="U2089" s="44">
        <v>427</v>
      </c>
      <c r="V2089" s="12">
        <f t="shared" si="201"/>
        <v>0.62060889929742391</v>
      </c>
      <c r="W2089" s="12">
        <f t="shared" si="202"/>
        <v>0</v>
      </c>
      <c r="X2089" s="12">
        <f t="shared" si="200"/>
        <v>0.62060889929742391</v>
      </c>
    </row>
    <row r="2090" spans="1:24">
      <c r="A2090" s="26" t="s">
        <v>1104</v>
      </c>
      <c r="B2090" s="26" t="s">
        <v>3056</v>
      </c>
      <c r="C2090" s="10">
        <v>159981</v>
      </c>
      <c r="D2090" s="13" t="s">
        <v>3055</v>
      </c>
      <c r="E2090" s="19"/>
      <c r="F2090" s="19"/>
      <c r="G2090" s="19"/>
      <c r="H2090" s="19"/>
      <c r="I2090" s="19"/>
      <c r="J2090" s="19"/>
      <c r="K2090" s="19"/>
      <c r="L2090" s="19"/>
      <c r="M2090" s="19"/>
      <c r="N2090" s="19"/>
      <c r="O2090" s="19"/>
      <c r="P2090" s="19"/>
      <c r="Q2090" s="19"/>
      <c r="R2090" s="19"/>
      <c r="S2090" s="43">
        <v>5863</v>
      </c>
      <c r="T2090" s="43">
        <v>879</v>
      </c>
      <c r="U2090" s="43">
        <v>14781</v>
      </c>
      <c r="V2090" s="14"/>
      <c r="W2090" s="14"/>
      <c r="X2090" s="14">
        <f t="shared" si="200"/>
        <v>0.45612610784114743</v>
      </c>
    </row>
    <row r="2091" spans="1:24">
      <c r="A2091" s="17" t="str">
        <f>VLOOKUP(C2091,'Current OBD'!$B$6:$K$2098,4,0)</f>
        <v>Thurston</v>
      </c>
      <c r="B2091" s="17" t="str">
        <f>VLOOKUP(C2091,'Current OBD'!$B$6:$K$2098,3,0)</f>
        <v>34-003</v>
      </c>
      <c r="C2091" s="18">
        <v>664416</v>
      </c>
      <c r="D2091" s="8" t="s">
        <v>3057</v>
      </c>
      <c r="E2091" s="20" t="str">
        <f>IF(VLOOKUP(C2091,'Current OBD'!$B$6:$AL$2097,23,0)="Yes","PK"," ")</f>
        <v xml:space="preserve"> </v>
      </c>
      <c r="F2091" s="20" t="str">
        <f>IF(VLOOKUP(C2091,'Current OBD'!$B$6:$AL$2097,24,0)="Yes","K"," ")</f>
        <v xml:space="preserve"> </v>
      </c>
      <c r="G2091" s="20" t="str">
        <f>IF(VLOOKUP(C2091,'Current OBD'!$B$6:$AL$2097,25,0)="Yes","1"," ")</f>
        <v xml:space="preserve"> </v>
      </c>
      <c r="H2091" s="20" t="str">
        <f>IF(VLOOKUP(C2091,'Current OBD'!$B$6:$AL$2097,26,0)="Yes","2"," ")</f>
        <v xml:space="preserve"> </v>
      </c>
      <c r="I2091" s="20" t="str">
        <f>IF(VLOOKUP(C2091,'Current OBD'!$B$6:$AL$2097,27,0)="Yes","3"," ")</f>
        <v xml:space="preserve"> </v>
      </c>
      <c r="J2091" s="20" t="str">
        <f>IF(VLOOKUP(C2091,'Current OBD'!$B$6:$AL$2097,28,0)="Yes","4"," ")</f>
        <v xml:space="preserve"> </v>
      </c>
      <c r="K2091" s="20" t="str">
        <f>IF(VLOOKUP(C2091,'Current OBD'!$B$6:$AL$2097,29,0)="Yes","5"," ")</f>
        <v xml:space="preserve"> </v>
      </c>
      <c r="L2091" s="20" t="str">
        <f>IF(VLOOKUP(C2091,'Current OBD'!$B$6:$AL$2097,30,0)="Yes","6"," ")</f>
        <v>6</v>
      </c>
      <c r="M2091" s="20" t="str">
        <f>IF(VLOOKUP(C2091,'Current OBD'!$B$6:$AL$2097,31,0)="Yes","7"," ")</f>
        <v>7</v>
      </c>
      <c r="N2091" s="20" t="str">
        <f>IF(VLOOKUP(C2091,'Current OBD'!$B$6:$AL$2097,32,0)="Yes","8"," ")</f>
        <v>8</v>
      </c>
      <c r="O2091" s="20" t="str">
        <f>IF(VLOOKUP(C2091,'Current OBD'!$B$6:$AL$2097,33,0)="Yes","9"," ")</f>
        <v xml:space="preserve"> </v>
      </c>
      <c r="P2091" s="20" t="str">
        <f>IF(VLOOKUP(C2091,'Current OBD'!$B$6:$AL$2097,34,0)="Yes","10"," ")</f>
        <v xml:space="preserve"> </v>
      </c>
      <c r="Q2091" s="20" t="str">
        <f>IF(VLOOKUP(C2091,'Current OBD'!$B$6:$AL$2097,35,0)="Yes","11"," ")</f>
        <v xml:space="preserve"> </v>
      </c>
      <c r="R2091" s="20" t="str">
        <f>IF(VLOOKUP(C2091,'Current OBD'!$B$6:$AL$2097,36,0)="Yes","12"," ")</f>
        <v xml:space="preserve"> </v>
      </c>
      <c r="S2091" s="44">
        <v>61</v>
      </c>
      <c r="T2091" s="44">
        <v>23</v>
      </c>
      <c r="U2091" s="44">
        <v>307</v>
      </c>
      <c r="V2091" s="12">
        <f t="shared" ref="V2091:V2112" si="203">S2091/U2091</f>
        <v>0.1986970684039088</v>
      </c>
      <c r="W2091" s="12">
        <f t="shared" ref="W2091:W2112" si="204">T2091/U2091</f>
        <v>7.4918566775244305E-2</v>
      </c>
      <c r="X2091" s="12">
        <f t="shared" si="200"/>
        <v>0.2736156351791531</v>
      </c>
    </row>
    <row r="2092" spans="1:24">
      <c r="A2092" s="17" t="str">
        <f>VLOOKUP(C2092,'Current OBD'!$B$6:$K$2098,4,0)</f>
        <v>Thurston</v>
      </c>
      <c r="B2092" s="17" t="str">
        <f>VLOOKUP(C2092,'Current OBD'!$B$6:$K$2098,3,0)</f>
        <v>34-003</v>
      </c>
      <c r="C2092" s="18">
        <v>664415</v>
      </c>
      <c r="D2092" s="8" t="s">
        <v>3060</v>
      </c>
      <c r="E2092" s="20" t="str">
        <f>IF(VLOOKUP(C2092,'Current OBD'!$B$6:$AL$2097,23,0)="Yes","PK"," ")</f>
        <v xml:space="preserve"> </v>
      </c>
      <c r="F2092" s="20" t="str">
        <f>IF(VLOOKUP(C2092,'Current OBD'!$B$6:$AL$2097,24,0)="Yes","K"," ")</f>
        <v>K</v>
      </c>
      <c r="G2092" s="20" t="str">
        <f>IF(VLOOKUP(C2092,'Current OBD'!$B$6:$AL$2097,25,0)="Yes","1"," ")</f>
        <v>1</v>
      </c>
      <c r="H2092" s="20" t="str">
        <f>IF(VLOOKUP(C2092,'Current OBD'!$B$6:$AL$2097,26,0)="Yes","2"," ")</f>
        <v>2</v>
      </c>
      <c r="I2092" s="20" t="str">
        <f>IF(VLOOKUP(C2092,'Current OBD'!$B$6:$AL$2097,27,0)="Yes","3"," ")</f>
        <v>3</v>
      </c>
      <c r="J2092" s="20" t="str">
        <f>IF(VLOOKUP(C2092,'Current OBD'!$B$6:$AL$2097,28,0)="Yes","4"," ")</f>
        <v>4</v>
      </c>
      <c r="K2092" s="20" t="str">
        <f>IF(VLOOKUP(C2092,'Current OBD'!$B$6:$AL$2097,29,0)="Yes","5"," ")</f>
        <v>5</v>
      </c>
      <c r="L2092" s="20" t="str">
        <f>IF(VLOOKUP(C2092,'Current OBD'!$B$6:$AL$2097,30,0)="Yes","6"," ")</f>
        <v xml:space="preserve"> </v>
      </c>
      <c r="M2092" s="20" t="str">
        <f>IF(VLOOKUP(C2092,'Current OBD'!$B$6:$AL$2097,31,0)="Yes","7"," ")</f>
        <v xml:space="preserve"> </v>
      </c>
      <c r="N2092" s="20" t="str">
        <f>IF(VLOOKUP(C2092,'Current OBD'!$B$6:$AL$2097,32,0)="Yes","8"," ")</f>
        <v xml:space="preserve"> </v>
      </c>
      <c r="O2092" s="20" t="str">
        <f>IF(VLOOKUP(C2092,'Current OBD'!$B$6:$AL$2097,33,0)="Yes","9"," ")</f>
        <v xml:space="preserve"> </v>
      </c>
      <c r="P2092" s="20" t="str">
        <f>IF(VLOOKUP(C2092,'Current OBD'!$B$6:$AL$2097,34,0)="Yes","10"," ")</f>
        <v xml:space="preserve"> </v>
      </c>
      <c r="Q2092" s="20" t="str">
        <f>IF(VLOOKUP(C2092,'Current OBD'!$B$6:$AL$2097,35,0)="Yes","11"," ")</f>
        <v xml:space="preserve"> </v>
      </c>
      <c r="R2092" s="20" t="str">
        <f>IF(VLOOKUP(C2092,'Current OBD'!$B$6:$AL$2097,36,0)="Yes","12"," ")</f>
        <v xml:space="preserve"> </v>
      </c>
      <c r="S2092" s="44">
        <v>320</v>
      </c>
      <c r="T2092" s="44">
        <v>0</v>
      </c>
      <c r="U2092" s="44">
        <v>487</v>
      </c>
      <c r="V2092" s="12">
        <f t="shared" si="203"/>
        <v>0.65708418891170428</v>
      </c>
      <c r="W2092" s="12">
        <f t="shared" si="204"/>
        <v>0</v>
      </c>
      <c r="X2092" s="12">
        <f t="shared" si="200"/>
        <v>0.65708418891170428</v>
      </c>
    </row>
    <row r="2093" spans="1:24">
      <c r="A2093" s="17" t="str">
        <f>VLOOKUP(C2093,'Current OBD'!$B$6:$K$2098,4,0)</f>
        <v>Thurston</v>
      </c>
      <c r="B2093" s="17" t="str">
        <f>VLOOKUP(C2093,'Current OBD'!$B$6:$K$2098,3,0)</f>
        <v>34-003</v>
      </c>
      <c r="C2093" s="18">
        <v>661591</v>
      </c>
      <c r="D2093" s="8" t="s">
        <v>1849</v>
      </c>
      <c r="E2093" s="20" t="str">
        <f>IF(VLOOKUP(C2093,'Current OBD'!$B$6:$AL$2097,23,0)="Yes","PK"," ")</f>
        <v xml:space="preserve"> </v>
      </c>
      <c r="F2093" s="20" t="str">
        <f>IF(VLOOKUP(C2093,'Current OBD'!$B$6:$AL$2097,24,0)="Yes","K"," ")</f>
        <v xml:space="preserve"> </v>
      </c>
      <c r="G2093" s="20" t="str">
        <f>IF(VLOOKUP(C2093,'Current OBD'!$B$6:$AL$2097,25,0)="Yes","1"," ")</f>
        <v xml:space="preserve"> </v>
      </c>
      <c r="H2093" s="20" t="str">
        <f>IF(VLOOKUP(C2093,'Current OBD'!$B$6:$AL$2097,26,0)="Yes","2"," ")</f>
        <v xml:space="preserve"> </v>
      </c>
      <c r="I2093" s="20" t="str">
        <f>IF(VLOOKUP(C2093,'Current OBD'!$B$6:$AL$2097,27,0)="Yes","3"," ")</f>
        <v xml:space="preserve"> </v>
      </c>
      <c r="J2093" s="20" t="str">
        <f>IF(VLOOKUP(C2093,'Current OBD'!$B$6:$AL$2097,28,0)="Yes","4"," ")</f>
        <v xml:space="preserve"> </v>
      </c>
      <c r="K2093" s="20" t="str">
        <f>IF(VLOOKUP(C2093,'Current OBD'!$B$6:$AL$2097,29,0)="Yes","5"," ")</f>
        <v xml:space="preserve"> </v>
      </c>
      <c r="L2093" s="20" t="str">
        <f>IF(VLOOKUP(C2093,'Current OBD'!$B$6:$AL$2097,30,0)="Yes","6"," ")</f>
        <v>6</v>
      </c>
      <c r="M2093" s="20" t="str">
        <f>IF(VLOOKUP(C2093,'Current OBD'!$B$6:$AL$2097,31,0)="Yes","7"," ")</f>
        <v>7</v>
      </c>
      <c r="N2093" s="20" t="str">
        <f>IF(VLOOKUP(C2093,'Current OBD'!$B$6:$AL$2097,32,0)="Yes","8"," ")</f>
        <v>8</v>
      </c>
      <c r="O2093" s="20" t="str">
        <f>IF(VLOOKUP(C2093,'Current OBD'!$B$6:$AL$2097,33,0)="Yes","9"," ")</f>
        <v xml:space="preserve"> </v>
      </c>
      <c r="P2093" s="20" t="str">
        <f>IF(VLOOKUP(C2093,'Current OBD'!$B$6:$AL$2097,34,0)="Yes","10"," ")</f>
        <v xml:space="preserve"> </v>
      </c>
      <c r="Q2093" s="20" t="str">
        <f>IF(VLOOKUP(C2093,'Current OBD'!$B$6:$AL$2097,35,0)="Yes","11"," ")</f>
        <v xml:space="preserve"> </v>
      </c>
      <c r="R2093" s="20" t="str">
        <f>IF(VLOOKUP(C2093,'Current OBD'!$B$6:$AL$2097,36,0)="Yes","12"," ")</f>
        <v xml:space="preserve"> </v>
      </c>
      <c r="S2093" s="44">
        <v>282</v>
      </c>
      <c r="T2093" s="44">
        <v>60</v>
      </c>
      <c r="U2093" s="44">
        <v>713</v>
      </c>
      <c r="V2093" s="12">
        <f t="shared" si="203"/>
        <v>0.39551192145862551</v>
      </c>
      <c r="W2093" s="12">
        <f t="shared" si="204"/>
        <v>8.4151472650771386E-2</v>
      </c>
      <c r="X2093" s="12">
        <f t="shared" si="200"/>
        <v>0.4796633941093969</v>
      </c>
    </row>
    <row r="2094" spans="1:24">
      <c r="A2094" s="17" t="str">
        <f>VLOOKUP(C2094,'Current OBD'!$B$6:$K$2098,4,0)</f>
        <v>Thurston</v>
      </c>
      <c r="B2094" s="17" t="str">
        <f>VLOOKUP(C2094,'Current OBD'!$B$6:$K$2098,3,0)</f>
        <v>34-003</v>
      </c>
      <c r="C2094" s="18">
        <v>686438</v>
      </c>
      <c r="D2094" s="8" t="s">
        <v>3064</v>
      </c>
      <c r="E2094" s="20" t="str">
        <f>IF(VLOOKUP(C2094,'Current OBD'!$B$6:$AL$2097,23,0)="Yes","PK"," ")</f>
        <v xml:space="preserve"> </v>
      </c>
      <c r="F2094" s="20" t="str">
        <f>IF(VLOOKUP(C2094,'Current OBD'!$B$6:$AL$2097,24,0)="Yes","K"," ")</f>
        <v xml:space="preserve"> </v>
      </c>
      <c r="G2094" s="20" t="str">
        <f>IF(VLOOKUP(C2094,'Current OBD'!$B$6:$AL$2097,25,0)="Yes","1"," ")</f>
        <v xml:space="preserve"> </v>
      </c>
      <c r="H2094" s="20" t="str">
        <f>IF(VLOOKUP(C2094,'Current OBD'!$B$6:$AL$2097,26,0)="Yes","2"," ")</f>
        <v xml:space="preserve"> </v>
      </c>
      <c r="I2094" s="20" t="str">
        <f>IF(VLOOKUP(C2094,'Current OBD'!$B$6:$AL$2097,27,0)="Yes","3"," ")</f>
        <v xml:space="preserve"> </v>
      </c>
      <c r="J2094" s="20" t="str">
        <f>IF(VLOOKUP(C2094,'Current OBD'!$B$6:$AL$2097,28,0)="Yes","4"," ")</f>
        <v xml:space="preserve"> </v>
      </c>
      <c r="K2094" s="20" t="str">
        <f>IF(VLOOKUP(C2094,'Current OBD'!$B$6:$AL$2097,29,0)="Yes","5"," ")</f>
        <v xml:space="preserve"> </v>
      </c>
      <c r="L2094" s="20" t="str">
        <f>IF(VLOOKUP(C2094,'Current OBD'!$B$6:$AL$2097,30,0)="Yes","6"," ")</f>
        <v xml:space="preserve"> </v>
      </c>
      <c r="M2094" s="20" t="str">
        <f>IF(VLOOKUP(C2094,'Current OBD'!$B$6:$AL$2097,31,0)="Yes","7"," ")</f>
        <v xml:space="preserve"> </v>
      </c>
      <c r="N2094" s="20" t="str">
        <f>IF(VLOOKUP(C2094,'Current OBD'!$B$6:$AL$2097,32,0)="Yes","8"," ")</f>
        <v xml:space="preserve"> </v>
      </c>
      <c r="O2094" s="20" t="str">
        <f>IF(VLOOKUP(C2094,'Current OBD'!$B$6:$AL$2097,33,0)="Yes","9"," ")</f>
        <v>9</v>
      </c>
      <c r="P2094" s="20" t="str">
        <f>IF(VLOOKUP(C2094,'Current OBD'!$B$6:$AL$2097,34,0)="Yes","10"," ")</f>
        <v>10</v>
      </c>
      <c r="Q2094" s="20" t="str">
        <f>IF(VLOOKUP(C2094,'Current OBD'!$B$6:$AL$2097,35,0)="Yes","11"," ")</f>
        <v>11</v>
      </c>
      <c r="R2094" s="20" t="str">
        <f>IF(VLOOKUP(C2094,'Current OBD'!$B$6:$AL$2097,36,0)="Yes","12"," ")</f>
        <v>12</v>
      </c>
      <c r="S2094" s="44">
        <v>84</v>
      </c>
      <c r="T2094" s="44">
        <v>0</v>
      </c>
      <c r="U2094" s="44">
        <v>125</v>
      </c>
      <c r="V2094" s="12">
        <f t="shared" si="203"/>
        <v>0.67200000000000004</v>
      </c>
      <c r="W2094" s="12">
        <f t="shared" si="204"/>
        <v>0</v>
      </c>
      <c r="X2094" s="12">
        <f t="shared" si="200"/>
        <v>0.67200000000000004</v>
      </c>
    </row>
    <row r="2095" spans="1:24">
      <c r="A2095" s="17" t="str">
        <f>VLOOKUP(C2095,'Current OBD'!$B$6:$K$2098,4,0)</f>
        <v>Thurston</v>
      </c>
      <c r="B2095" s="17" t="str">
        <f>VLOOKUP(C2095,'Current OBD'!$B$6:$K$2098,3,0)</f>
        <v>34-003</v>
      </c>
      <c r="C2095" s="18">
        <v>661580</v>
      </c>
      <c r="D2095" s="8" t="s">
        <v>3066</v>
      </c>
      <c r="E2095" s="20" t="str">
        <f>IF(VLOOKUP(C2095,'Current OBD'!$B$6:$AL$2097,23,0)="Yes","PK"," ")</f>
        <v xml:space="preserve"> </v>
      </c>
      <c r="F2095" s="20" t="str">
        <f>IF(VLOOKUP(C2095,'Current OBD'!$B$6:$AL$2097,24,0)="Yes","K"," ")</f>
        <v>K</v>
      </c>
      <c r="G2095" s="20" t="str">
        <f>IF(VLOOKUP(C2095,'Current OBD'!$B$6:$AL$2097,25,0)="Yes","1"," ")</f>
        <v>1</v>
      </c>
      <c r="H2095" s="20" t="str">
        <f>IF(VLOOKUP(C2095,'Current OBD'!$B$6:$AL$2097,26,0)="Yes","2"," ")</f>
        <v>2</v>
      </c>
      <c r="I2095" s="20" t="str">
        <f>IF(VLOOKUP(C2095,'Current OBD'!$B$6:$AL$2097,27,0)="Yes","3"," ")</f>
        <v>3</v>
      </c>
      <c r="J2095" s="20" t="str">
        <f>IF(VLOOKUP(C2095,'Current OBD'!$B$6:$AL$2097,28,0)="Yes","4"," ")</f>
        <v>4</v>
      </c>
      <c r="K2095" s="20" t="str">
        <f>IF(VLOOKUP(C2095,'Current OBD'!$B$6:$AL$2097,29,0)="Yes","5"," ")</f>
        <v>5</v>
      </c>
      <c r="L2095" s="20" t="str">
        <f>IF(VLOOKUP(C2095,'Current OBD'!$B$6:$AL$2097,30,0)="Yes","6"," ")</f>
        <v xml:space="preserve"> </v>
      </c>
      <c r="M2095" s="20" t="str">
        <f>IF(VLOOKUP(C2095,'Current OBD'!$B$6:$AL$2097,31,0)="Yes","7"," ")</f>
        <v xml:space="preserve"> </v>
      </c>
      <c r="N2095" s="20" t="str">
        <f>IF(VLOOKUP(C2095,'Current OBD'!$B$6:$AL$2097,32,0)="Yes","8"," ")</f>
        <v xml:space="preserve"> </v>
      </c>
      <c r="O2095" s="20" t="str">
        <f>IF(VLOOKUP(C2095,'Current OBD'!$B$6:$AL$2097,33,0)="Yes","9"," ")</f>
        <v xml:space="preserve"> </v>
      </c>
      <c r="P2095" s="20" t="str">
        <f>IF(VLOOKUP(C2095,'Current OBD'!$B$6:$AL$2097,34,0)="Yes","10"," ")</f>
        <v xml:space="preserve"> </v>
      </c>
      <c r="Q2095" s="20" t="str">
        <f>IF(VLOOKUP(C2095,'Current OBD'!$B$6:$AL$2097,35,0)="Yes","11"," ")</f>
        <v xml:space="preserve"> </v>
      </c>
      <c r="R2095" s="20" t="str">
        <f>IF(VLOOKUP(C2095,'Current OBD'!$B$6:$AL$2097,36,0)="Yes","12"," ")</f>
        <v xml:space="preserve"> </v>
      </c>
      <c r="S2095" s="44">
        <v>142</v>
      </c>
      <c r="T2095" s="44">
        <v>29</v>
      </c>
      <c r="U2095" s="44">
        <v>479</v>
      </c>
      <c r="V2095" s="12">
        <f t="shared" si="203"/>
        <v>0.29645093945720252</v>
      </c>
      <c r="W2095" s="12">
        <f t="shared" si="204"/>
        <v>6.0542797494780795E-2</v>
      </c>
      <c r="X2095" s="12">
        <f t="shared" si="200"/>
        <v>0.35699373695198328</v>
      </c>
    </row>
    <row r="2096" spans="1:24">
      <c r="A2096" s="17" t="str">
        <f>VLOOKUP(C2096,'Current OBD'!$B$6:$K$2098,4,0)</f>
        <v>Thurston</v>
      </c>
      <c r="B2096" s="17" t="str">
        <f>VLOOKUP(C2096,'Current OBD'!$B$6:$K$2098,3,0)</f>
        <v>34-003</v>
      </c>
      <c r="C2096" s="18">
        <v>661581</v>
      </c>
      <c r="D2096" s="8" t="s">
        <v>3068</v>
      </c>
      <c r="E2096" s="20" t="str">
        <f>IF(VLOOKUP(C2096,'Current OBD'!$B$6:$AL$2097,23,0)="Yes","PK"," ")</f>
        <v xml:space="preserve"> </v>
      </c>
      <c r="F2096" s="20" t="str">
        <f>IF(VLOOKUP(C2096,'Current OBD'!$B$6:$AL$2097,24,0)="Yes","K"," ")</f>
        <v>K</v>
      </c>
      <c r="G2096" s="20" t="str">
        <f>IF(VLOOKUP(C2096,'Current OBD'!$B$6:$AL$2097,25,0)="Yes","1"," ")</f>
        <v>1</v>
      </c>
      <c r="H2096" s="20" t="str">
        <f>IF(VLOOKUP(C2096,'Current OBD'!$B$6:$AL$2097,26,0)="Yes","2"," ")</f>
        <v>2</v>
      </c>
      <c r="I2096" s="20" t="str">
        <f>IF(VLOOKUP(C2096,'Current OBD'!$B$6:$AL$2097,27,0)="Yes","3"," ")</f>
        <v>3</v>
      </c>
      <c r="J2096" s="20" t="str">
        <f>IF(VLOOKUP(C2096,'Current OBD'!$B$6:$AL$2097,28,0)="Yes","4"," ")</f>
        <v>4</v>
      </c>
      <c r="K2096" s="20" t="str">
        <f>IF(VLOOKUP(C2096,'Current OBD'!$B$6:$AL$2097,29,0)="Yes","5"," ")</f>
        <v>5</v>
      </c>
      <c r="L2096" s="20" t="str">
        <f>IF(VLOOKUP(C2096,'Current OBD'!$B$6:$AL$2097,30,0)="Yes","6"," ")</f>
        <v xml:space="preserve"> </v>
      </c>
      <c r="M2096" s="20" t="str">
        <f>IF(VLOOKUP(C2096,'Current OBD'!$B$6:$AL$2097,31,0)="Yes","7"," ")</f>
        <v xml:space="preserve"> </v>
      </c>
      <c r="N2096" s="20" t="str">
        <f>IF(VLOOKUP(C2096,'Current OBD'!$B$6:$AL$2097,32,0)="Yes","8"," ")</f>
        <v xml:space="preserve"> </v>
      </c>
      <c r="O2096" s="20" t="str">
        <f>IF(VLOOKUP(C2096,'Current OBD'!$B$6:$AL$2097,33,0)="Yes","9"," ")</f>
        <v xml:space="preserve"> </v>
      </c>
      <c r="P2096" s="20" t="str">
        <f>IF(VLOOKUP(C2096,'Current OBD'!$B$6:$AL$2097,34,0)="Yes","10"," ")</f>
        <v xml:space="preserve"> </v>
      </c>
      <c r="Q2096" s="20" t="str">
        <f>IF(VLOOKUP(C2096,'Current OBD'!$B$6:$AL$2097,35,0)="Yes","11"," ")</f>
        <v xml:space="preserve"> </v>
      </c>
      <c r="R2096" s="20" t="str">
        <f>IF(VLOOKUP(C2096,'Current OBD'!$B$6:$AL$2097,36,0)="Yes","12"," ")</f>
        <v xml:space="preserve"> </v>
      </c>
      <c r="S2096" s="44">
        <v>149</v>
      </c>
      <c r="T2096" s="44">
        <v>43</v>
      </c>
      <c r="U2096" s="44">
        <v>560</v>
      </c>
      <c r="V2096" s="12">
        <f t="shared" si="203"/>
        <v>0.26607142857142857</v>
      </c>
      <c r="W2096" s="12">
        <f t="shared" si="204"/>
        <v>7.678571428571429E-2</v>
      </c>
      <c r="X2096" s="12">
        <f t="shared" si="200"/>
        <v>0.34285714285714286</v>
      </c>
    </row>
    <row r="2097" spans="1:24">
      <c r="A2097" s="17" t="str">
        <f>VLOOKUP(C2097,'Current OBD'!$B$6:$K$2098,4,0)</f>
        <v>Thurston</v>
      </c>
      <c r="B2097" s="17" t="str">
        <f>VLOOKUP(C2097,'Current OBD'!$B$6:$K$2098,3,0)</f>
        <v>34-003</v>
      </c>
      <c r="C2097" s="18">
        <v>661592</v>
      </c>
      <c r="D2097" s="8" t="s">
        <v>3070</v>
      </c>
      <c r="E2097" s="20" t="str">
        <f>IF(VLOOKUP(C2097,'Current OBD'!$B$6:$AL$2097,23,0)="Yes","PK"," ")</f>
        <v xml:space="preserve"> </v>
      </c>
      <c r="F2097" s="20" t="str">
        <f>IF(VLOOKUP(C2097,'Current OBD'!$B$6:$AL$2097,24,0)="Yes","K"," ")</f>
        <v xml:space="preserve"> </v>
      </c>
      <c r="G2097" s="20" t="str">
        <f>IF(VLOOKUP(C2097,'Current OBD'!$B$6:$AL$2097,25,0)="Yes","1"," ")</f>
        <v xml:space="preserve"> </v>
      </c>
      <c r="H2097" s="20" t="str">
        <f>IF(VLOOKUP(C2097,'Current OBD'!$B$6:$AL$2097,26,0)="Yes","2"," ")</f>
        <v xml:space="preserve"> </v>
      </c>
      <c r="I2097" s="20" t="str">
        <f>IF(VLOOKUP(C2097,'Current OBD'!$B$6:$AL$2097,27,0)="Yes","3"," ")</f>
        <v xml:space="preserve"> </v>
      </c>
      <c r="J2097" s="20" t="str">
        <f>IF(VLOOKUP(C2097,'Current OBD'!$B$6:$AL$2097,28,0)="Yes","4"," ")</f>
        <v xml:space="preserve"> </v>
      </c>
      <c r="K2097" s="20" t="str">
        <f>IF(VLOOKUP(C2097,'Current OBD'!$B$6:$AL$2097,29,0)="Yes","5"," ")</f>
        <v xml:space="preserve"> </v>
      </c>
      <c r="L2097" s="20" t="str">
        <f>IF(VLOOKUP(C2097,'Current OBD'!$B$6:$AL$2097,30,0)="Yes","6"," ")</f>
        <v>6</v>
      </c>
      <c r="M2097" s="20" t="str">
        <f>IF(VLOOKUP(C2097,'Current OBD'!$B$6:$AL$2097,31,0)="Yes","7"," ")</f>
        <v>7</v>
      </c>
      <c r="N2097" s="20" t="str">
        <f>IF(VLOOKUP(C2097,'Current OBD'!$B$6:$AL$2097,32,0)="Yes","8"," ")</f>
        <v>8</v>
      </c>
      <c r="O2097" s="20" t="str">
        <f>IF(VLOOKUP(C2097,'Current OBD'!$B$6:$AL$2097,33,0)="Yes","9"," ")</f>
        <v xml:space="preserve"> </v>
      </c>
      <c r="P2097" s="20" t="str">
        <f>IF(VLOOKUP(C2097,'Current OBD'!$B$6:$AL$2097,34,0)="Yes","10"," ")</f>
        <v xml:space="preserve"> </v>
      </c>
      <c r="Q2097" s="20" t="str">
        <f>IF(VLOOKUP(C2097,'Current OBD'!$B$6:$AL$2097,35,0)="Yes","11"," ")</f>
        <v xml:space="preserve"> </v>
      </c>
      <c r="R2097" s="20" t="str">
        <f>IF(VLOOKUP(C2097,'Current OBD'!$B$6:$AL$2097,36,0)="Yes","12"," ")</f>
        <v xml:space="preserve"> </v>
      </c>
      <c r="S2097" s="44">
        <v>243</v>
      </c>
      <c r="T2097" s="44">
        <v>57</v>
      </c>
      <c r="U2097" s="44">
        <v>643</v>
      </c>
      <c r="V2097" s="12">
        <f t="shared" si="203"/>
        <v>0.37791601866251945</v>
      </c>
      <c r="W2097" s="12">
        <f t="shared" si="204"/>
        <v>8.8646967340590979E-2</v>
      </c>
      <c r="X2097" s="12">
        <f t="shared" si="200"/>
        <v>0.46656298600311041</v>
      </c>
    </row>
    <row r="2098" spans="1:24">
      <c r="A2098" s="17" t="str">
        <f>VLOOKUP(C2098,'Current OBD'!$B$6:$K$2098,4,0)</f>
        <v>Thurston</v>
      </c>
      <c r="B2098" s="17" t="str">
        <f>VLOOKUP(C2098,'Current OBD'!$B$6:$K$2098,3,0)</f>
        <v>34-003</v>
      </c>
      <c r="C2098" s="18">
        <v>661582</v>
      </c>
      <c r="D2098" s="8" t="s">
        <v>3072</v>
      </c>
      <c r="E2098" s="20" t="str">
        <f>IF(VLOOKUP(C2098,'Current OBD'!$B$6:$AL$2097,23,0)="Yes","PK"," ")</f>
        <v xml:space="preserve"> </v>
      </c>
      <c r="F2098" s="20" t="str">
        <f>IF(VLOOKUP(C2098,'Current OBD'!$B$6:$AL$2097,24,0)="Yes","K"," ")</f>
        <v>K</v>
      </c>
      <c r="G2098" s="20" t="str">
        <f>IF(VLOOKUP(C2098,'Current OBD'!$B$6:$AL$2097,25,0)="Yes","1"," ")</f>
        <v>1</v>
      </c>
      <c r="H2098" s="20" t="str">
        <f>IF(VLOOKUP(C2098,'Current OBD'!$B$6:$AL$2097,26,0)="Yes","2"," ")</f>
        <v>2</v>
      </c>
      <c r="I2098" s="20" t="str">
        <f>IF(VLOOKUP(C2098,'Current OBD'!$B$6:$AL$2097,27,0)="Yes","3"," ")</f>
        <v>3</v>
      </c>
      <c r="J2098" s="20" t="str">
        <f>IF(VLOOKUP(C2098,'Current OBD'!$B$6:$AL$2097,28,0)="Yes","4"," ")</f>
        <v>4</v>
      </c>
      <c r="K2098" s="20" t="str">
        <f>IF(VLOOKUP(C2098,'Current OBD'!$B$6:$AL$2097,29,0)="Yes","5"," ")</f>
        <v>5</v>
      </c>
      <c r="L2098" s="20" t="str">
        <f>IF(VLOOKUP(C2098,'Current OBD'!$B$6:$AL$2097,30,0)="Yes","6"," ")</f>
        <v xml:space="preserve"> </v>
      </c>
      <c r="M2098" s="20" t="str">
        <f>IF(VLOOKUP(C2098,'Current OBD'!$B$6:$AL$2097,31,0)="Yes","7"," ")</f>
        <v xml:space="preserve"> </v>
      </c>
      <c r="N2098" s="20" t="str">
        <f>IF(VLOOKUP(C2098,'Current OBD'!$B$6:$AL$2097,32,0)="Yes","8"," ")</f>
        <v xml:space="preserve"> </v>
      </c>
      <c r="O2098" s="20" t="str">
        <f>IF(VLOOKUP(C2098,'Current OBD'!$B$6:$AL$2097,33,0)="Yes","9"," ")</f>
        <v xml:space="preserve"> </v>
      </c>
      <c r="P2098" s="20" t="str">
        <f>IF(VLOOKUP(C2098,'Current OBD'!$B$6:$AL$2097,34,0)="Yes","10"," ")</f>
        <v xml:space="preserve"> </v>
      </c>
      <c r="Q2098" s="20" t="str">
        <f>IF(VLOOKUP(C2098,'Current OBD'!$B$6:$AL$2097,35,0)="Yes","11"," ")</f>
        <v xml:space="preserve"> </v>
      </c>
      <c r="R2098" s="20" t="str">
        <f>IF(VLOOKUP(C2098,'Current OBD'!$B$6:$AL$2097,36,0)="Yes","12"," ")</f>
        <v xml:space="preserve"> </v>
      </c>
      <c r="S2098" s="44">
        <v>277</v>
      </c>
      <c r="T2098" s="44">
        <v>0</v>
      </c>
      <c r="U2098" s="44">
        <v>372</v>
      </c>
      <c r="V2098" s="12">
        <f t="shared" si="203"/>
        <v>0.7446236559139785</v>
      </c>
      <c r="W2098" s="12">
        <f t="shared" si="204"/>
        <v>0</v>
      </c>
      <c r="X2098" s="12">
        <f t="shared" si="200"/>
        <v>0.7446236559139785</v>
      </c>
    </row>
    <row r="2099" spans="1:24">
      <c r="A2099" s="17" t="str">
        <f>VLOOKUP(C2099,'Current OBD'!$B$6:$K$2098,4,0)</f>
        <v>Thurston</v>
      </c>
      <c r="B2099" s="17" t="str">
        <f>VLOOKUP(C2099,'Current OBD'!$B$6:$K$2098,3,0)</f>
        <v>34-003</v>
      </c>
      <c r="C2099" s="18">
        <v>661583</v>
      </c>
      <c r="D2099" s="8" t="s">
        <v>3074</v>
      </c>
      <c r="E2099" s="20" t="str">
        <f>IF(VLOOKUP(C2099,'Current OBD'!$B$6:$AL$2097,23,0)="Yes","PK"," ")</f>
        <v xml:space="preserve"> </v>
      </c>
      <c r="F2099" s="20" t="str">
        <f>IF(VLOOKUP(C2099,'Current OBD'!$B$6:$AL$2097,24,0)="Yes","K"," ")</f>
        <v>K</v>
      </c>
      <c r="G2099" s="20" t="str">
        <f>IF(VLOOKUP(C2099,'Current OBD'!$B$6:$AL$2097,25,0)="Yes","1"," ")</f>
        <v>1</v>
      </c>
      <c r="H2099" s="20" t="str">
        <f>IF(VLOOKUP(C2099,'Current OBD'!$B$6:$AL$2097,26,0)="Yes","2"," ")</f>
        <v>2</v>
      </c>
      <c r="I2099" s="20" t="str">
        <f>IF(VLOOKUP(C2099,'Current OBD'!$B$6:$AL$2097,27,0)="Yes","3"," ")</f>
        <v>3</v>
      </c>
      <c r="J2099" s="20" t="str">
        <f>IF(VLOOKUP(C2099,'Current OBD'!$B$6:$AL$2097,28,0)="Yes","4"," ")</f>
        <v>4</v>
      </c>
      <c r="K2099" s="20" t="str">
        <f>IF(VLOOKUP(C2099,'Current OBD'!$B$6:$AL$2097,29,0)="Yes","5"," ")</f>
        <v>5</v>
      </c>
      <c r="L2099" s="20" t="str">
        <f>IF(VLOOKUP(C2099,'Current OBD'!$B$6:$AL$2097,30,0)="Yes","6"," ")</f>
        <v xml:space="preserve"> </v>
      </c>
      <c r="M2099" s="20" t="str">
        <f>IF(VLOOKUP(C2099,'Current OBD'!$B$6:$AL$2097,31,0)="Yes","7"," ")</f>
        <v xml:space="preserve"> </v>
      </c>
      <c r="N2099" s="20" t="str">
        <f>IF(VLOOKUP(C2099,'Current OBD'!$B$6:$AL$2097,32,0)="Yes","8"," ")</f>
        <v xml:space="preserve"> </v>
      </c>
      <c r="O2099" s="20" t="str">
        <f>IF(VLOOKUP(C2099,'Current OBD'!$B$6:$AL$2097,33,0)="Yes","9"," ")</f>
        <v xml:space="preserve"> </v>
      </c>
      <c r="P2099" s="20" t="str">
        <f>IF(VLOOKUP(C2099,'Current OBD'!$B$6:$AL$2097,34,0)="Yes","10"," ")</f>
        <v xml:space="preserve"> </v>
      </c>
      <c r="Q2099" s="20" t="str">
        <f>IF(VLOOKUP(C2099,'Current OBD'!$B$6:$AL$2097,35,0)="Yes","11"," ")</f>
        <v xml:space="preserve"> </v>
      </c>
      <c r="R2099" s="20" t="str">
        <f>IF(VLOOKUP(C2099,'Current OBD'!$B$6:$AL$2097,36,0)="Yes","12"," ")</f>
        <v xml:space="preserve"> </v>
      </c>
      <c r="S2099" s="44">
        <v>134</v>
      </c>
      <c r="T2099" s="44">
        <v>42</v>
      </c>
      <c r="U2099" s="44">
        <v>502</v>
      </c>
      <c r="V2099" s="12">
        <f t="shared" si="203"/>
        <v>0.26693227091633465</v>
      </c>
      <c r="W2099" s="12">
        <f t="shared" si="204"/>
        <v>8.3665338645418322E-2</v>
      </c>
      <c r="X2099" s="12">
        <f t="shared" si="200"/>
        <v>0.35059760956175301</v>
      </c>
    </row>
    <row r="2100" spans="1:24">
      <c r="A2100" s="17" t="str">
        <f>VLOOKUP(C2100,'Current OBD'!$B$6:$K$2098,4,0)</f>
        <v>Thurston</v>
      </c>
      <c r="B2100" s="17" t="str">
        <f>VLOOKUP(C2100,'Current OBD'!$B$6:$K$2098,3,0)</f>
        <v>34-003</v>
      </c>
      <c r="C2100" s="18">
        <v>661584</v>
      </c>
      <c r="D2100" s="8" t="s">
        <v>3076</v>
      </c>
      <c r="E2100" s="20" t="str">
        <f>IF(VLOOKUP(C2100,'Current OBD'!$B$6:$AL$2097,23,0)="Yes","PK"," ")</f>
        <v xml:space="preserve"> </v>
      </c>
      <c r="F2100" s="20" t="str">
        <f>IF(VLOOKUP(C2100,'Current OBD'!$B$6:$AL$2097,24,0)="Yes","K"," ")</f>
        <v>K</v>
      </c>
      <c r="G2100" s="20" t="str">
        <f>IF(VLOOKUP(C2100,'Current OBD'!$B$6:$AL$2097,25,0)="Yes","1"," ")</f>
        <v>1</v>
      </c>
      <c r="H2100" s="20" t="str">
        <f>IF(VLOOKUP(C2100,'Current OBD'!$B$6:$AL$2097,26,0)="Yes","2"," ")</f>
        <v>2</v>
      </c>
      <c r="I2100" s="20" t="str">
        <f>IF(VLOOKUP(C2100,'Current OBD'!$B$6:$AL$2097,27,0)="Yes","3"," ")</f>
        <v>3</v>
      </c>
      <c r="J2100" s="20" t="str">
        <f>IF(VLOOKUP(C2100,'Current OBD'!$B$6:$AL$2097,28,0)="Yes","4"," ")</f>
        <v>4</v>
      </c>
      <c r="K2100" s="20" t="str">
        <f>IF(VLOOKUP(C2100,'Current OBD'!$B$6:$AL$2097,29,0)="Yes","5"," ")</f>
        <v>5</v>
      </c>
      <c r="L2100" s="20" t="str">
        <f>IF(VLOOKUP(C2100,'Current OBD'!$B$6:$AL$2097,30,0)="Yes","6"," ")</f>
        <v xml:space="preserve"> </v>
      </c>
      <c r="M2100" s="20" t="str">
        <f>IF(VLOOKUP(C2100,'Current OBD'!$B$6:$AL$2097,31,0)="Yes","7"," ")</f>
        <v xml:space="preserve"> </v>
      </c>
      <c r="N2100" s="20" t="str">
        <f>IF(VLOOKUP(C2100,'Current OBD'!$B$6:$AL$2097,32,0)="Yes","8"," ")</f>
        <v xml:space="preserve"> </v>
      </c>
      <c r="O2100" s="20" t="str">
        <f>IF(VLOOKUP(C2100,'Current OBD'!$B$6:$AL$2097,33,0)="Yes","9"," ")</f>
        <v xml:space="preserve"> </v>
      </c>
      <c r="P2100" s="20" t="str">
        <f>IF(VLOOKUP(C2100,'Current OBD'!$B$6:$AL$2097,34,0)="Yes","10"," ")</f>
        <v xml:space="preserve"> </v>
      </c>
      <c r="Q2100" s="20" t="str">
        <f>IF(VLOOKUP(C2100,'Current OBD'!$B$6:$AL$2097,35,0)="Yes","11"," ")</f>
        <v xml:space="preserve"> </v>
      </c>
      <c r="R2100" s="20" t="str">
        <f>IF(VLOOKUP(C2100,'Current OBD'!$B$6:$AL$2097,36,0)="Yes","12"," ")</f>
        <v xml:space="preserve"> </v>
      </c>
      <c r="S2100" s="44">
        <v>426</v>
      </c>
      <c r="T2100" s="44">
        <v>0</v>
      </c>
      <c r="U2100" s="44">
        <v>503</v>
      </c>
      <c r="V2100" s="12">
        <f t="shared" si="203"/>
        <v>0.84691848906560641</v>
      </c>
      <c r="W2100" s="12">
        <f t="shared" si="204"/>
        <v>0</v>
      </c>
      <c r="X2100" s="12">
        <f t="shared" si="200"/>
        <v>0.84691848906560641</v>
      </c>
    </row>
    <row r="2101" spans="1:24">
      <c r="A2101" s="17" t="str">
        <f>VLOOKUP(C2101,'Current OBD'!$B$6:$K$2098,4,0)</f>
        <v>Thurston</v>
      </c>
      <c r="B2101" s="17" t="str">
        <f>VLOOKUP(C2101,'Current OBD'!$B$6:$K$2098,3,0)</f>
        <v>34-003</v>
      </c>
      <c r="C2101" s="18">
        <v>665215</v>
      </c>
      <c r="D2101" s="8" t="s">
        <v>3078</v>
      </c>
      <c r="E2101" s="20" t="str">
        <f>IF(VLOOKUP(C2101,'Current OBD'!$B$6:$AL$2097,23,0)="Yes","PK"," ")</f>
        <v>PK</v>
      </c>
      <c r="F2101" s="20" t="str">
        <f>IF(VLOOKUP(C2101,'Current OBD'!$B$6:$AL$2097,24,0)="Yes","K"," ")</f>
        <v>K</v>
      </c>
      <c r="G2101" s="20" t="str">
        <f>IF(VLOOKUP(C2101,'Current OBD'!$B$6:$AL$2097,25,0)="Yes","1"," ")</f>
        <v>1</v>
      </c>
      <c r="H2101" s="20" t="str">
        <f>IF(VLOOKUP(C2101,'Current OBD'!$B$6:$AL$2097,26,0)="Yes","2"," ")</f>
        <v>2</v>
      </c>
      <c r="I2101" s="20" t="str">
        <f>IF(VLOOKUP(C2101,'Current OBD'!$B$6:$AL$2097,27,0)="Yes","3"," ")</f>
        <v>3</v>
      </c>
      <c r="J2101" s="20" t="str">
        <f>IF(VLOOKUP(C2101,'Current OBD'!$B$6:$AL$2097,28,0)="Yes","4"," ")</f>
        <v>4</v>
      </c>
      <c r="K2101" s="20" t="str">
        <f>IF(VLOOKUP(C2101,'Current OBD'!$B$6:$AL$2097,29,0)="Yes","5"," ")</f>
        <v>5</v>
      </c>
      <c r="L2101" s="20" t="str">
        <f>IF(VLOOKUP(C2101,'Current OBD'!$B$6:$AL$2097,30,0)="Yes","6"," ")</f>
        <v xml:space="preserve"> </v>
      </c>
      <c r="M2101" s="20" t="str">
        <f>IF(VLOOKUP(C2101,'Current OBD'!$B$6:$AL$2097,31,0)="Yes","7"," ")</f>
        <v xml:space="preserve"> </v>
      </c>
      <c r="N2101" s="20" t="str">
        <f>IF(VLOOKUP(C2101,'Current OBD'!$B$6:$AL$2097,32,0)="Yes","8"," ")</f>
        <v xml:space="preserve"> </v>
      </c>
      <c r="O2101" s="20" t="str">
        <f>IF(VLOOKUP(C2101,'Current OBD'!$B$6:$AL$2097,33,0)="Yes","9"," ")</f>
        <v xml:space="preserve"> </v>
      </c>
      <c r="P2101" s="20" t="str">
        <f>IF(VLOOKUP(C2101,'Current OBD'!$B$6:$AL$2097,34,0)="Yes","10"," ")</f>
        <v xml:space="preserve"> </v>
      </c>
      <c r="Q2101" s="20" t="str">
        <f>IF(VLOOKUP(C2101,'Current OBD'!$B$6:$AL$2097,35,0)="Yes","11"," ")</f>
        <v xml:space="preserve"> </v>
      </c>
      <c r="R2101" s="20" t="str">
        <f>IF(VLOOKUP(C2101,'Current OBD'!$B$6:$AL$2097,36,0)="Yes","12"," ")</f>
        <v xml:space="preserve"> </v>
      </c>
      <c r="S2101" s="44">
        <v>184</v>
      </c>
      <c r="T2101" s="44">
        <v>51</v>
      </c>
      <c r="U2101" s="44">
        <v>748</v>
      </c>
      <c r="V2101" s="12">
        <f t="shared" si="203"/>
        <v>0.24598930481283424</v>
      </c>
      <c r="W2101" s="12">
        <f t="shared" si="204"/>
        <v>6.8181818181818177E-2</v>
      </c>
      <c r="X2101" s="12">
        <f t="shared" si="200"/>
        <v>0.31417112299465239</v>
      </c>
    </row>
    <row r="2102" spans="1:24">
      <c r="A2102" s="17" t="str">
        <f>VLOOKUP(C2102,'Current OBD'!$B$6:$K$2098,4,0)</f>
        <v>Thurston</v>
      </c>
      <c r="B2102" s="17" t="str">
        <f>VLOOKUP(C2102,'Current OBD'!$B$6:$K$2098,3,0)</f>
        <v>34-003</v>
      </c>
      <c r="C2102" s="18">
        <v>664688</v>
      </c>
      <c r="D2102" s="8" t="s">
        <v>3080</v>
      </c>
      <c r="E2102" s="20" t="str">
        <f>IF(VLOOKUP(C2102,'Current OBD'!$B$6:$AL$2097,23,0)="Yes","PK"," ")</f>
        <v>PK</v>
      </c>
      <c r="F2102" s="20" t="str">
        <f>IF(VLOOKUP(C2102,'Current OBD'!$B$6:$AL$2097,24,0)="Yes","K"," ")</f>
        <v>K</v>
      </c>
      <c r="G2102" s="20" t="str">
        <f>IF(VLOOKUP(C2102,'Current OBD'!$B$6:$AL$2097,25,0)="Yes","1"," ")</f>
        <v>1</v>
      </c>
      <c r="H2102" s="20" t="str">
        <f>IF(VLOOKUP(C2102,'Current OBD'!$B$6:$AL$2097,26,0)="Yes","2"," ")</f>
        <v>2</v>
      </c>
      <c r="I2102" s="20" t="str">
        <f>IF(VLOOKUP(C2102,'Current OBD'!$B$6:$AL$2097,27,0)="Yes","3"," ")</f>
        <v>3</v>
      </c>
      <c r="J2102" s="20" t="str">
        <f>IF(VLOOKUP(C2102,'Current OBD'!$B$6:$AL$2097,28,0)="Yes","4"," ")</f>
        <v>4</v>
      </c>
      <c r="K2102" s="20" t="str">
        <f>IF(VLOOKUP(C2102,'Current OBD'!$B$6:$AL$2097,29,0)="Yes","5"," ")</f>
        <v>5</v>
      </c>
      <c r="L2102" s="20" t="str">
        <f>IF(VLOOKUP(C2102,'Current OBD'!$B$6:$AL$2097,30,0)="Yes","6"," ")</f>
        <v xml:space="preserve"> </v>
      </c>
      <c r="M2102" s="20" t="str">
        <f>IF(VLOOKUP(C2102,'Current OBD'!$B$6:$AL$2097,31,0)="Yes","7"," ")</f>
        <v xml:space="preserve"> </v>
      </c>
      <c r="N2102" s="20" t="str">
        <f>IF(VLOOKUP(C2102,'Current OBD'!$B$6:$AL$2097,32,0)="Yes","8"," ")</f>
        <v xml:space="preserve"> </v>
      </c>
      <c r="O2102" s="20" t="str">
        <f>IF(VLOOKUP(C2102,'Current OBD'!$B$6:$AL$2097,33,0)="Yes","9"," ")</f>
        <v xml:space="preserve"> </v>
      </c>
      <c r="P2102" s="20" t="str">
        <f>IF(VLOOKUP(C2102,'Current OBD'!$B$6:$AL$2097,34,0)="Yes","10"," ")</f>
        <v xml:space="preserve"> </v>
      </c>
      <c r="Q2102" s="20" t="str">
        <f>IF(VLOOKUP(C2102,'Current OBD'!$B$6:$AL$2097,35,0)="Yes","11"," ")</f>
        <v xml:space="preserve"> </v>
      </c>
      <c r="R2102" s="20" t="str">
        <f>IF(VLOOKUP(C2102,'Current OBD'!$B$6:$AL$2097,36,0)="Yes","12"," ")</f>
        <v xml:space="preserve"> </v>
      </c>
      <c r="S2102" s="44">
        <v>511</v>
      </c>
      <c r="T2102" s="44">
        <v>0</v>
      </c>
      <c r="U2102" s="44">
        <v>748</v>
      </c>
      <c r="V2102" s="12">
        <f t="shared" si="203"/>
        <v>0.6831550802139037</v>
      </c>
      <c r="W2102" s="12">
        <f t="shared" si="204"/>
        <v>0</v>
      </c>
      <c r="X2102" s="12">
        <f t="shared" si="200"/>
        <v>0.6831550802139037</v>
      </c>
    </row>
    <row r="2103" spans="1:24">
      <c r="A2103" s="17" t="str">
        <f>VLOOKUP(C2103,'Current OBD'!$B$6:$K$2098,4,0)</f>
        <v>Thurston</v>
      </c>
      <c r="B2103" s="17" t="str">
        <f>VLOOKUP(C2103,'Current OBD'!$B$6:$K$2098,3,0)</f>
        <v>34-003</v>
      </c>
      <c r="C2103" s="18">
        <v>661593</v>
      </c>
      <c r="D2103" s="8" t="s">
        <v>3082</v>
      </c>
      <c r="E2103" s="20" t="str">
        <f>IF(VLOOKUP(C2103,'Current OBD'!$B$6:$AL$2097,23,0)="Yes","PK"," ")</f>
        <v xml:space="preserve"> </v>
      </c>
      <c r="F2103" s="20" t="str">
        <f>IF(VLOOKUP(C2103,'Current OBD'!$B$6:$AL$2097,24,0)="Yes","K"," ")</f>
        <v xml:space="preserve"> </v>
      </c>
      <c r="G2103" s="20" t="str">
        <f>IF(VLOOKUP(C2103,'Current OBD'!$B$6:$AL$2097,25,0)="Yes","1"," ")</f>
        <v xml:space="preserve"> </v>
      </c>
      <c r="H2103" s="20" t="str">
        <f>IF(VLOOKUP(C2103,'Current OBD'!$B$6:$AL$2097,26,0)="Yes","2"," ")</f>
        <v xml:space="preserve"> </v>
      </c>
      <c r="I2103" s="20" t="str">
        <f>IF(VLOOKUP(C2103,'Current OBD'!$B$6:$AL$2097,27,0)="Yes","3"," ")</f>
        <v xml:space="preserve"> </v>
      </c>
      <c r="J2103" s="20" t="str">
        <f>IF(VLOOKUP(C2103,'Current OBD'!$B$6:$AL$2097,28,0)="Yes","4"," ")</f>
        <v xml:space="preserve"> </v>
      </c>
      <c r="K2103" s="20" t="str">
        <f>IF(VLOOKUP(C2103,'Current OBD'!$B$6:$AL$2097,29,0)="Yes","5"," ")</f>
        <v xml:space="preserve"> </v>
      </c>
      <c r="L2103" s="20" t="str">
        <f>IF(VLOOKUP(C2103,'Current OBD'!$B$6:$AL$2097,30,0)="Yes","6"," ")</f>
        <v>6</v>
      </c>
      <c r="M2103" s="20" t="str">
        <f>IF(VLOOKUP(C2103,'Current OBD'!$B$6:$AL$2097,31,0)="Yes","7"," ")</f>
        <v>7</v>
      </c>
      <c r="N2103" s="20" t="str">
        <f>IF(VLOOKUP(C2103,'Current OBD'!$B$6:$AL$2097,32,0)="Yes","8"," ")</f>
        <v>8</v>
      </c>
      <c r="O2103" s="20" t="str">
        <f>IF(VLOOKUP(C2103,'Current OBD'!$B$6:$AL$2097,33,0)="Yes","9"," ")</f>
        <v xml:space="preserve"> </v>
      </c>
      <c r="P2103" s="20" t="str">
        <f>IF(VLOOKUP(C2103,'Current OBD'!$B$6:$AL$2097,34,0)="Yes","10"," ")</f>
        <v xml:space="preserve"> </v>
      </c>
      <c r="Q2103" s="20" t="str">
        <f>IF(VLOOKUP(C2103,'Current OBD'!$B$6:$AL$2097,35,0)="Yes","11"," ")</f>
        <v xml:space="preserve"> </v>
      </c>
      <c r="R2103" s="20" t="str">
        <f>IF(VLOOKUP(C2103,'Current OBD'!$B$6:$AL$2097,36,0)="Yes","12"," ")</f>
        <v xml:space="preserve"> </v>
      </c>
      <c r="S2103" s="44">
        <v>492</v>
      </c>
      <c r="T2103" s="44">
        <v>0</v>
      </c>
      <c r="U2103" s="44">
        <v>822</v>
      </c>
      <c r="V2103" s="12">
        <f t="shared" si="203"/>
        <v>0.59854014598540151</v>
      </c>
      <c r="W2103" s="12">
        <f t="shared" si="204"/>
        <v>0</v>
      </c>
      <c r="X2103" s="12">
        <f t="shared" si="200"/>
        <v>0.59854014598540151</v>
      </c>
    </row>
    <row r="2104" spans="1:24">
      <c r="A2104" s="17" t="str">
        <f>VLOOKUP(C2104,'Current OBD'!$B$6:$K$2098,4,0)</f>
        <v>Thurston</v>
      </c>
      <c r="B2104" s="17" t="str">
        <f>VLOOKUP(C2104,'Current OBD'!$B$6:$K$2098,3,0)</f>
        <v>34-003</v>
      </c>
      <c r="C2104" s="18">
        <v>661594</v>
      </c>
      <c r="D2104" s="8" t="s">
        <v>3084</v>
      </c>
      <c r="E2104" s="20" t="str">
        <f>IF(VLOOKUP(C2104,'Current OBD'!$B$6:$AL$2097,23,0)="Yes","PK"," ")</f>
        <v xml:space="preserve"> </v>
      </c>
      <c r="F2104" s="20" t="str">
        <f>IF(VLOOKUP(C2104,'Current OBD'!$B$6:$AL$2097,24,0)="Yes","K"," ")</f>
        <v xml:space="preserve"> </v>
      </c>
      <c r="G2104" s="20" t="str">
        <f>IF(VLOOKUP(C2104,'Current OBD'!$B$6:$AL$2097,25,0)="Yes","1"," ")</f>
        <v xml:space="preserve"> </v>
      </c>
      <c r="H2104" s="20" t="str">
        <f>IF(VLOOKUP(C2104,'Current OBD'!$B$6:$AL$2097,26,0)="Yes","2"," ")</f>
        <v xml:space="preserve"> </v>
      </c>
      <c r="I2104" s="20" t="str">
        <f>IF(VLOOKUP(C2104,'Current OBD'!$B$6:$AL$2097,27,0)="Yes","3"," ")</f>
        <v xml:space="preserve"> </v>
      </c>
      <c r="J2104" s="20" t="str">
        <f>IF(VLOOKUP(C2104,'Current OBD'!$B$6:$AL$2097,28,0)="Yes","4"," ")</f>
        <v xml:space="preserve"> </v>
      </c>
      <c r="K2104" s="20" t="str">
        <f>IF(VLOOKUP(C2104,'Current OBD'!$B$6:$AL$2097,29,0)="Yes","5"," ")</f>
        <v xml:space="preserve"> </v>
      </c>
      <c r="L2104" s="20" t="str">
        <f>IF(VLOOKUP(C2104,'Current OBD'!$B$6:$AL$2097,30,0)="Yes","6"," ")</f>
        <v xml:space="preserve"> </v>
      </c>
      <c r="M2104" s="20" t="str">
        <f>IF(VLOOKUP(C2104,'Current OBD'!$B$6:$AL$2097,31,0)="Yes","7"," ")</f>
        <v xml:space="preserve"> </v>
      </c>
      <c r="N2104" s="20" t="str">
        <f>IF(VLOOKUP(C2104,'Current OBD'!$B$6:$AL$2097,32,0)="Yes","8"," ")</f>
        <v xml:space="preserve"> </v>
      </c>
      <c r="O2104" s="20" t="str">
        <f>IF(VLOOKUP(C2104,'Current OBD'!$B$6:$AL$2097,33,0)="Yes","9"," ")</f>
        <v>9</v>
      </c>
      <c r="P2104" s="20" t="str">
        <f>IF(VLOOKUP(C2104,'Current OBD'!$B$6:$AL$2097,34,0)="Yes","10"," ")</f>
        <v>10</v>
      </c>
      <c r="Q2104" s="20" t="str">
        <f>IF(VLOOKUP(C2104,'Current OBD'!$B$6:$AL$2097,35,0)="Yes","11"," ")</f>
        <v>11</v>
      </c>
      <c r="R2104" s="20" t="str">
        <f>IF(VLOOKUP(C2104,'Current OBD'!$B$6:$AL$2097,36,0)="Yes","12"," ")</f>
        <v>12</v>
      </c>
      <c r="S2104" s="44">
        <v>489</v>
      </c>
      <c r="T2104" s="44">
        <v>104</v>
      </c>
      <c r="U2104" s="44">
        <v>1413</v>
      </c>
      <c r="V2104" s="12">
        <f t="shared" si="203"/>
        <v>0.34607218683651803</v>
      </c>
      <c r="W2104" s="12">
        <f t="shared" si="204"/>
        <v>7.360226468506724E-2</v>
      </c>
      <c r="X2104" s="12">
        <f t="shared" si="200"/>
        <v>0.41967445152158528</v>
      </c>
    </row>
    <row r="2105" spans="1:24">
      <c r="A2105" s="17" t="str">
        <f>VLOOKUP(C2105,'Current OBD'!$B$6:$K$2098,4,0)</f>
        <v>Thurston</v>
      </c>
      <c r="B2105" s="17" t="str">
        <f>VLOOKUP(C2105,'Current OBD'!$B$6:$K$2098,3,0)</f>
        <v>34-003</v>
      </c>
      <c r="C2105" s="18">
        <v>661586</v>
      </c>
      <c r="D2105" s="8" t="s">
        <v>3086</v>
      </c>
      <c r="E2105" s="20" t="str">
        <f>IF(VLOOKUP(C2105,'Current OBD'!$B$6:$AL$2097,23,0)="Yes","PK"," ")</f>
        <v xml:space="preserve"> </v>
      </c>
      <c r="F2105" s="20" t="str">
        <f>IF(VLOOKUP(C2105,'Current OBD'!$B$6:$AL$2097,24,0)="Yes","K"," ")</f>
        <v>K</v>
      </c>
      <c r="G2105" s="20" t="str">
        <f>IF(VLOOKUP(C2105,'Current OBD'!$B$6:$AL$2097,25,0)="Yes","1"," ")</f>
        <v>1</v>
      </c>
      <c r="H2105" s="20" t="str">
        <f>IF(VLOOKUP(C2105,'Current OBD'!$B$6:$AL$2097,26,0)="Yes","2"," ")</f>
        <v>2</v>
      </c>
      <c r="I2105" s="20" t="str">
        <f>IF(VLOOKUP(C2105,'Current OBD'!$B$6:$AL$2097,27,0)="Yes","3"," ")</f>
        <v>3</v>
      </c>
      <c r="J2105" s="20" t="str">
        <f>IF(VLOOKUP(C2105,'Current OBD'!$B$6:$AL$2097,28,0)="Yes","4"," ")</f>
        <v>4</v>
      </c>
      <c r="K2105" s="20" t="str">
        <f>IF(VLOOKUP(C2105,'Current OBD'!$B$6:$AL$2097,29,0)="Yes","5"," ")</f>
        <v>5</v>
      </c>
      <c r="L2105" s="20" t="str">
        <f>IF(VLOOKUP(C2105,'Current OBD'!$B$6:$AL$2097,30,0)="Yes","6"," ")</f>
        <v xml:space="preserve"> </v>
      </c>
      <c r="M2105" s="20" t="str">
        <f>IF(VLOOKUP(C2105,'Current OBD'!$B$6:$AL$2097,31,0)="Yes","7"," ")</f>
        <v xml:space="preserve"> </v>
      </c>
      <c r="N2105" s="20" t="str">
        <f>IF(VLOOKUP(C2105,'Current OBD'!$B$6:$AL$2097,32,0)="Yes","8"," ")</f>
        <v xml:space="preserve"> </v>
      </c>
      <c r="O2105" s="20" t="str">
        <f>IF(VLOOKUP(C2105,'Current OBD'!$B$6:$AL$2097,33,0)="Yes","9"," ")</f>
        <v xml:space="preserve"> </v>
      </c>
      <c r="P2105" s="20" t="str">
        <f>IF(VLOOKUP(C2105,'Current OBD'!$B$6:$AL$2097,34,0)="Yes","10"," ")</f>
        <v xml:space="preserve"> </v>
      </c>
      <c r="Q2105" s="20" t="str">
        <f>IF(VLOOKUP(C2105,'Current OBD'!$B$6:$AL$2097,35,0)="Yes","11"," ")</f>
        <v xml:space="preserve"> </v>
      </c>
      <c r="R2105" s="20" t="str">
        <f>IF(VLOOKUP(C2105,'Current OBD'!$B$6:$AL$2097,36,0)="Yes","12"," ")</f>
        <v xml:space="preserve"> </v>
      </c>
      <c r="S2105" s="44">
        <v>209</v>
      </c>
      <c r="T2105" s="44">
        <v>44</v>
      </c>
      <c r="U2105" s="44">
        <v>609</v>
      </c>
      <c r="V2105" s="12">
        <f t="shared" si="203"/>
        <v>0.34318555008210183</v>
      </c>
      <c r="W2105" s="12">
        <f t="shared" si="204"/>
        <v>7.2249589490968796E-2</v>
      </c>
      <c r="X2105" s="12">
        <f t="shared" si="200"/>
        <v>0.4154351395730706</v>
      </c>
    </row>
    <row r="2106" spans="1:24">
      <c r="A2106" s="17" t="str">
        <f>VLOOKUP(C2106,'Current OBD'!$B$6:$K$2098,4,0)</f>
        <v>Thurston</v>
      </c>
      <c r="B2106" s="17" t="str">
        <f>VLOOKUP(C2106,'Current OBD'!$B$6:$K$2098,3,0)</f>
        <v>34-003</v>
      </c>
      <c r="C2106" s="18">
        <v>664689</v>
      </c>
      <c r="D2106" s="8" t="s">
        <v>3088</v>
      </c>
      <c r="E2106" s="20" t="str">
        <f>IF(VLOOKUP(C2106,'Current OBD'!$B$6:$AL$2097,23,0)="Yes","PK"," ")</f>
        <v xml:space="preserve"> </v>
      </c>
      <c r="F2106" s="20" t="str">
        <f>IF(VLOOKUP(C2106,'Current OBD'!$B$6:$AL$2097,24,0)="Yes","K"," ")</f>
        <v>K</v>
      </c>
      <c r="G2106" s="20" t="str">
        <f>IF(VLOOKUP(C2106,'Current OBD'!$B$6:$AL$2097,25,0)="Yes","1"," ")</f>
        <v>1</v>
      </c>
      <c r="H2106" s="20" t="str">
        <f>IF(VLOOKUP(C2106,'Current OBD'!$B$6:$AL$2097,26,0)="Yes","2"," ")</f>
        <v>2</v>
      </c>
      <c r="I2106" s="20" t="str">
        <f>IF(VLOOKUP(C2106,'Current OBD'!$B$6:$AL$2097,27,0)="Yes","3"," ")</f>
        <v>3</v>
      </c>
      <c r="J2106" s="20" t="str">
        <f>IF(VLOOKUP(C2106,'Current OBD'!$B$6:$AL$2097,28,0)="Yes","4"," ")</f>
        <v>4</v>
      </c>
      <c r="K2106" s="20" t="str">
        <f>IF(VLOOKUP(C2106,'Current OBD'!$B$6:$AL$2097,29,0)="Yes","5"," ")</f>
        <v>5</v>
      </c>
      <c r="L2106" s="20" t="str">
        <f>IF(VLOOKUP(C2106,'Current OBD'!$B$6:$AL$2097,30,0)="Yes","6"," ")</f>
        <v xml:space="preserve"> </v>
      </c>
      <c r="M2106" s="20" t="str">
        <f>IF(VLOOKUP(C2106,'Current OBD'!$B$6:$AL$2097,31,0)="Yes","7"," ")</f>
        <v xml:space="preserve"> </v>
      </c>
      <c r="N2106" s="20" t="str">
        <f>IF(VLOOKUP(C2106,'Current OBD'!$B$6:$AL$2097,32,0)="Yes","8"," ")</f>
        <v xml:space="preserve"> </v>
      </c>
      <c r="O2106" s="20" t="str">
        <f>IF(VLOOKUP(C2106,'Current OBD'!$B$6:$AL$2097,33,0)="Yes","9"," ")</f>
        <v xml:space="preserve"> </v>
      </c>
      <c r="P2106" s="20" t="str">
        <f>IF(VLOOKUP(C2106,'Current OBD'!$B$6:$AL$2097,34,0)="Yes","10"," ")</f>
        <v xml:space="preserve"> </v>
      </c>
      <c r="Q2106" s="20" t="str">
        <f>IF(VLOOKUP(C2106,'Current OBD'!$B$6:$AL$2097,35,0)="Yes","11"," ")</f>
        <v xml:space="preserve"> </v>
      </c>
      <c r="R2106" s="20" t="str">
        <f>IF(VLOOKUP(C2106,'Current OBD'!$B$6:$AL$2097,36,0)="Yes","12"," ")</f>
        <v xml:space="preserve"> </v>
      </c>
      <c r="S2106" s="44">
        <v>312</v>
      </c>
      <c r="T2106" s="44">
        <v>0</v>
      </c>
      <c r="U2106" s="44">
        <v>514</v>
      </c>
      <c r="V2106" s="12">
        <f t="shared" si="203"/>
        <v>0.60700389105058361</v>
      </c>
      <c r="W2106" s="12">
        <f t="shared" si="204"/>
        <v>0</v>
      </c>
      <c r="X2106" s="12">
        <f t="shared" si="200"/>
        <v>0.60700389105058361</v>
      </c>
    </row>
    <row r="2107" spans="1:24">
      <c r="A2107" s="17" t="str">
        <f>VLOOKUP(C2107,'Current OBD'!$B$6:$K$2098,4,0)</f>
        <v>Thurston</v>
      </c>
      <c r="B2107" s="17" t="str">
        <f>VLOOKUP(C2107,'Current OBD'!$B$6:$K$2098,3,0)</f>
        <v>34-003</v>
      </c>
      <c r="C2107" s="18">
        <v>661595</v>
      </c>
      <c r="D2107" s="8" t="s">
        <v>3090</v>
      </c>
      <c r="E2107" s="20" t="str">
        <f>IF(VLOOKUP(C2107,'Current OBD'!$B$6:$AL$2097,23,0)="Yes","PK"," ")</f>
        <v xml:space="preserve"> </v>
      </c>
      <c r="F2107" s="20" t="str">
        <f>IF(VLOOKUP(C2107,'Current OBD'!$B$6:$AL$2097,24,0)="Yes","K"," ")</f>
        <v xml:space="preserve"> </v>
      </c>
      <c r="G2107" s="20" t="str">
        <f>IF(VLOOKUP(C2107,'Current OBD'!$B$6:$AL$2097,25,0)="Yes","1"," ")</f>
        <v xml:space="preserve"> </v>
      </c>
      <c r="H2107" s="20" t="str">
        <f>IF(VLOOKUP(C2107,'Current OBD'!$B$6:$AL$2097,26,0)="Yes","2"," ")</f>
        <v xml:space="preserve"> </v>
      </c>
      <c r="I2107" s="20" t="str">
        <f>IF(VLOOKUP(C2107,'Current OBD'!$B$6:$AL$2097,27,0)="Yes","3"," ")</f>
        <v xml:space="preserve"> </v>
      </c>
      <c r="J2107" s="20" t="str">
        <f>IF(VLOOKUP(C2107,'Current OBD'!$B$6:$AL$2097,28,0)="Yes","4"," ")</f>
        <v xml:space="preserve"> </v>
      </c>
      <c r="K2107" s="20" t="str">
        <f>IF(VLOOKUP(C2107,'Current OBD'!$B$6:$AL$2097,29,0)="Yes","5"," ")</f>
        <v xml:space="preserve"> </v>
      </c>
      <c r="L2107" s="20" t="str">
        <f>IF(VLOOKUP(C2107,'Current OBD'!$B$6:$AL$2097,30,0)="Yes","6"," ")</f>
        <v xml:space="preserve"> </v>
      </c>
      <c r="M2107" s="20" t="str">
        <f>IF(VLOOKUP(C2107,'Current OBD'!$B$6:$AL$2097,31,0)="Yes","7"," ")</f>
        <v xml:space="preserve"> </v>
      </c>
      <c r="N2107" s="20" t="str">
        <f>IF(VLOOKUP(C2107,'Current OBD'!$B$6:$AL$2097,32,0)="Yes","8"," ")</f>
        <v xml:space="preserve"> </v>
      </c>
      <c r="O2107" s="20" t="str">
        <f>IF(VLOOKUP(C2107,'Current OBD'!$B$6:$AL$2097,33,0)="Yes","9"," ")</f>
        <v>9</v>
      </c>
      <c r="P2107" s="20" t="str">
        <f>IF(VLOOKUP(C2107,'Current OBD'!$B$6:$AL$2097,34,0)="Yes","10"," ")</f>
        <v>10</v>
      </c>
      <c r="Q2107" s="20" t="str">
        <f>IF(VLOOKUP(C2107,'Current OBD'!$B$6:$AL$2097,35,0)="Yes","11"," ")</f>
        <v>11</v>
      </c>
      <c r="R2107" s="20" t="str">
        <f>IF(VLOOKUP(C2107,'Current OBD'!$B$6:$AL$2097,36,0)="Yes","12"," ")</f>
        <v>12</v>
      </c>
      <c r="S2107" s="44">
        <v>481</v>
      </c>
      <c r="T2107" s="44">
        <v>118</v>
      </c>
      <c r="U2107" s="44">
        <v>1524</v>
      </c>
      <c r="V2107" s="12">
        <f t="shared" si="203"/>
        <v>0.31561679790026248</v>
      </c>
      <c r="W2107" s="12">
        <f t="shared" si="204"/>
        <v>7.7427821522309717E-2</v>
      </c>
      <c r="X2107" s="12">
        <f t="shared" si="200"/>
        <v>0.39304461942257218</v>
      </c>
    </row>
    <row r="2108" spans="1:24">
      <c r="A2108" s="17" t="str">
        <f>VLOOKUP(C2108,'Current OBD'!$B$6:$K$2098,4,0)</f>
        <v>Thurston</v>
      </c>
      <c r="B2108" s="17" t="str">
        <f>VLOOKUP(C2108,'Current OBD'!$B$6:$K$2098,3,0)</f>
        <v>34-003</v>
      </c>
      <c r="C2108" s="18">
        <v>684419</v>
      </c>
      <c r="D2108" s="8" t="s">
        <v>3092</v>
      </c>
      <c r="E2108" s="20" t="str">
        <f>IF(VLOOKUP(C2108,'Current OBD'!$B$6:$AL$2097,23,0)="Yes","PK"," ")</f>
        <v xml:space="preserve"> </v>
      </c>
      <c r="F2108" s="20" t="str">
        <f>IF(VLOOKUP(C2108,'Current OBD'!$B$6:$AL$2097,24,0)="Yes","K"," ")</f>
        <v xml:space="preserve"> </v>
      </c>
      <c r="G2108" s="20" t="str">
        <f>IF(VLOOKUP(C2108,'Current OBD'!$B$6:$AL$2097,25,0)="Yes","1"," ")</f>
        <v xml:space="preserve"> </v>
      </c>
      <c r="H2108" s="20" t="str">
        <f>IF(VLOOKUP(C2108,'Current OBD'!$B$6:$AL$2097,26,0)="Yes","2"," ")</f>
        <v xml:space="preserve"> </v>
      </c>
      <c r="I2108" s="20" t="str">
        <f>IF(VLOOKUP(C2108,'Current OBD'!$B$6:$AL$2097,27,0)="Yes","3"," ")</f>
        <v xml:space="preserve"> </v>
      </c>
      <c r="J2108" s="20" t="str">
        <f>IF(VLOOKUP(C2108,'Current OBD'!$B$6:$AL$2097,28,0)="Yes","4"," ")</f>
        <v xml:space="preserve"> </v>
      </c>
      <c r="K2108" s="20" t="str">
        <f>IF(VLOOKUP(C2108,'Current OBD'!$B$6:$AL$2097,29,0)="Yes","5"," ")</f>
        <v xml:space="preserve"> </v>
      </c>
      <c r="L2108" s="20" t="str">
        <f>IF(VLOOKUP(C2108,'Current OBD'!$B$6:$AL$2097,30,0)="Yes","6"," ")</f>
        <v>6</v>
      </c>
      <c r="M2108" s="20" t="str">
        <f>IF(VLOOKUP(C2108,'Current OBD'!$B$6:$AL$2097,31,0)="Yes","7"," ")</f>
        <v>7</v>
      </c>
      <c r="N2108" s="20" t="str">
        <f>IF(VLOOKUP(C2108,'Current OBD'!$B$6:$AL$2097,32,0)="Yes","8"," ")</f>
        <v>8</v>
      </c>
      <c r="O2108" s="20" t="str">
        <f>IF(VLOOKUP(C2108,'Current OBD'!$B$6:$AL$2097,33,0)="Yes","9"," ")</f>
        <v xml:space="preserve"> </v>
      </c>
      <c r="P2108" s="20" t="str">
        <f>IF(VLOOKUP(C2108,'Current OBD'!$B$6:$AL$2097,34,0)="Yes","10"," ")</f>
        <v xml:space="preserve"> </v>
      </c>
      <c r="Q2108" s="20" t="str">
        <f>IF(VLOOKUP(C2108,'Current OBD'!$B$6:$AL$2097,35,0)="Yes","11"," ")</f>
        <v xml:space="preserve"> </v>
      </c>
      <c r="R2108" s="20" t="str">
        <f>IF(VLOOKUP(C2108,'Current OBD'!$B$6:$AL$2097,36,0)="Yes","12"," ")</f>
        <v xml:space="preserve"> </v>
      </c>
      <c r="S2108" s="44">
        <v>257</v>
      </c>
      <c r="T2108" s="44">
        <v>77</v>
      </c>
      <c r="U2108" s="44">
        <v>784</v>
      </c>
      <c r="V2108" s="12">
        <f t="shared" si="203"/>
        <v>0.32780612244897961</v>
      </c>
      <c r="W2108" s="12">
        <f t="shared" si="204"/>
        <v>9.8214285714285712E-2</v>
      </c>
      <c r="X2108" s="12">
        <f t="shared" si="200"/>
        <v>0.42602040816326531</v>
      </c>
    </row>
    <row r="2109" spans="1:24">
      <c r="A2109" s="17" t="str">
        <f>VLOOKUP(C2109,'Current OBD'!$B$6:$K$2098,4,0)</f>
        <v>Thurston</v>
      </c>
      <c r="B2109" s="17" t="str">
        <f>VLOOKUP(C2109,'Current OBD'!$B$6:$K$2098,3,0)</f>
        <v>34-003</v>
      </c>
      <c r="C2109" s="18">
        <v>661588</v>
      </c>
      <c r="D2109" s="8" t="s">
        <v>3094</v>
      </c>
      <c r="E2109" s="20" t="str">
        <f>IF(VLOOKUP(C2109,'Current OBD'!$B$6:$AL$2097,23,0)="Yes","PK"," ")</f>
        <v xml:space="preserve"> </v>
      </c>
      <c r="F2109" s="20" t="str">
        <f>IF(VLOOKUP(C2109,'Current OBD'!$B$6:$AL$2097,24,0)="Yes","K"," ")</f>
        <v>K</v>
      </c>
      <c r="G2109" s="20" t="str">
        <f>IF(VLOOKUP(C2109,'Current OBD'!$B$6:$AL$2097,25,0)="Yes","1"," ")</f>
        <v>1</v>
      </c>
      <c r="H2109" s="20" t="str">
        <f>IF(VLOOKUP(C2109,'Current OBD'!$B$6:$AL$2097,26,0)="Yes","2"," ")</f>
        <v>2</v>
      </c>
      <c r="I2109" s="20" t="str">
        <f>IF(VLOOKUP(C2109,'Current OBD'!$B$6:$AL$2097,27,0)="Yes","3"," ")</f>
        <v>3</v>
      </c>
      <c r="J2109" s="20" t="str">
        <f>IF(VLOOKUP(C2109,'Current OBD'!$B$6:$AL$2097,28,0)="Yes","4"," ")</f>
        <v>4</v>
      </c>
      <c r="K2109" s="20" t="str">
        <f>IF(VLOOKUP(C2109,'Current OBD'!$B$6:$AL$2097,29,0)="Yes","5"," ")</f>
        <v>5</v>
      </c>
      <c r="L2109" s="20" t="str">
        <f>IF(VLOOKUP(C2109,'Current OBD'!$B$6:$AL$2097,30,0)="Yes","6"," ")</f>
        <v xml:space="preserve"> </v>
      </c>
      <c r="M2109" s="20" t="str">
        <f>IF(VLOOKUP(C2109,'Current OBD'!$B$6:$AL$2097,31,0)="Yes","7"," ")</f>
        <v xml:space="preserve"> </v>
      </c>
      <c r="N2109" s="20" t="str">
        <f>IF(VLOOKUP(C2109,'Current OBD'!$B$6:$AL$2097,32,0)="Yes","8"," ")</f>
        <v xml:space="preserve"> </v>
      </c>
      <c r="O2109" s="20" t="str">
        <f>IF(VLOOKUP(C2109,'Current OBD'!$B$6:$AL$2097,33,0)="Yes","9"," ")</f>
        <v xml:space="preserve"> </v>
      </c>
      <c r="P2109" s="20" t="str">
        <f>IF(VLOOKUP(C2109,'Current OBD'!$B$6:$AL$2097,34,0)="Yes","10"," ")</f>
        <v xml:space="preserve"> </v>
      </c>
      <c r="Q2109" s="20" t="str">
        <f>IF(VLOOKUP(C2109,'Current OBD'!$B$6:$AL$2097,35,0)="Yes","11"," ")</f>
        <v xml:space="preserve"> </v>
      </c>
      <c r="R2109" s="20" t="str">
        <f>IF(VLOOKUP(C2109,'Current OBD'!$B$6:$AL$2097,36,0)="Yes","12"," ")</f>
        <v xml:space="preserve"> </v>
      </c>
      <c r="S2109" s="44">
        <v>165</v>
      </c>
      <c r="T2109" s="44">
        <v>48</v>
      </c>
      <c r="U2109" s="44">
        <v>443</v>
      </c>
      <c r="V2109" s="12">
        <f t="shared" si="203"/>
        <v>0.3724604966139955</v>
      </c>
      <c r="W2109" s="12">
        <f t="shared" si="204"/>
        <v>0.10835214446952596</v>
      </c>
      <c r="X2109" s="12">
        <f t="shared" si="200"/>
        <v>0.48081264108352145</v>
      </c>
    </row>
    <row r="2110" spans="1:24">
      <c r="A2110" s="17" t="str">
        <f>VLOOKUP(C2110,'Current OBD'!$B$6:$K$2098,4,0)</f>
        <v>Thurston</v>
      </c>
      <c r="B2110" s="17" t="str">
        <f>VLOOKUP(C2110,'Current OBD'!$B$6:$K$2098,3,0)</f>
        <v>34-003</v>
      </c>
      <c r="C2110" s="18">
        <v>661589</v>
      </c>
      <c r="D2110" s="8" t="s">
        <v>3096</v>
      </c>
      <c r="E2110" s="20" t="str">
        <f>IF(VLOOKUP(C2110,'Current OBD'!$B$6:$AL$2097,23,0)="Yes","PK"," ")</f>
        <v xml:space="preserve"> </v>
      </c>
      <c r="F2110" s="20" t="str">
        <f>IF(VLOOKUP(C2110,'Current OBD'!$B$6:$AL$2097,24,0)="Yes","K"," ")</f>
        <v>K</v>
      </c>
      <c r="G2110" s="20" t="str">
        <f>IF(VLOOKUP(C2110,'Current OBD'!$B$6:$AL$2097,25,0)="Yes","1"," ")</f>
        <v>1</v>
      </c>
      <c r="H2110" s="20" t="str">
        <f>IF(VLOOKUP(C2110,'Current OBD'!$B$6:$AL$2097,26,0)="Yes","2"," ")</f>
        <v>2</v>
      </c>
      <c r="I2110" s="20" t="str">
        <f>IF(VLOOKUP(C2110,'Current OBD'!$B$6:$AL$2097,27,0)="Yes","3"," ")</f>
        <v>3</v>
      </c>
      <c r="J2110" s="20" t="str">
        <f>IF(VLOOKUP(C2110,'Current OBD'!$B$6:$AL$2097,28,0)="Yes","4"," ")</f>
        <v>4</v>
      </c>
      <c r="K2110" s="20" t="str">
        <f>IF(VLOOKUP(C2110,'Current OBD'!$B$6:$AL$2097,29,0)="Yes","5"," ")</f>
        <v>5</v>
      </c>
      <c r="L2110" s="20" t="str">
        <f>IF(VLOOKUP(C2110,'Current OBD'!$B$6:$AL$2097,30,0)="Yes","6"," ")</f>
        <v xml:space="preserve"> </v>
      </c>
      <c r="M2110" s="20" t="str">
        <f>IF(VLOOKUP(C2110,'Current OBD'!$B$6:$AL$2097,31,0)="Yes","7"," ")</f>
        <v xml:space="preserve"> </v>
      </c>
      <c r="N2110" s="20" t="str">
        <f>IF(VLOOKUP(C2110,'Current OBD'!$B$6:$AL$2097,32,0)="Yes","8"," ")</f>
        <v xml:space="preserve"> </v>
      </c>
      <c r="O2110" s="20" t="str">
        <f>IF(VLOOKUP(C2110,'Current OBD'!$B$6:$AL$2097,33,0)="Yes","9"," ")</f>
        <v xml:space="preserve"> </v>
      </c>
      <c r="P2110" s="20" t="str">
        <f>IF(VLOOKUP(C2110,'Current OBD'!$B$6:$AL$2097,34,0)="Yes","10"," ")</f>
        <v xml:space="preserve"> </v>
      </c>
      <c r="Q2110" s="20" t="str">
        <f>IF(VLOOKUP(C2110,'Current OBD'!$B$6:$AL$2097,35,0)="Yes","11"," ")</f>
        <v xml:space="preserve"> </v>
      </c>
      <c r="R2110" s="20" t="str">
        <f>IF(VLOOKUP(C2110,'Current OBD'!$B$6:$AL$2097,36,0)="Yes","12"," ")</f>
        <v xml:space="preserve"> </v>
      </c>
      <c r="S2110" s="44">
        <v>163</v>
      </c>
      <c r="T2110" s="44">
        <v>38</v>
      </c>
      <c r="U2110" s="44">
        <v>591</v>
      </c>
      <c r="V2110" s="12">
        <f t="shared" si="203"/>
        <v>0.27580372250423013</v>
      </c>
      <c r="W2110" s="12">
        <f t="shared" si="204"/>
        <v>6.4297800338409469E-2</v>
      </c>
      <c r="X2110" s="12">
        <f t="shared" si="200"/>
        <v>0.34010152284263961</v>
      </c>
    </row>
    <row r="2111" spans="1:24">
      <c r="A2111" s="17" t="str">
        <f>VLOOKUP(C2111,'Current OBD'!$B$6:$K$2098,4,0)</f>
        <v>Thurston</v>
      </c>
      <c r="B2111" s="17" t="str">
        <f>VLOOKUP(C2111,'Current OBD'!$B$6:$K$2098,3,0)</f>
        <v>34-003</v>
      </c>
      <c r="C2111" s="18">
        <v>661597</v>
      </c>
      <c r="D2111" s="8" t="s">
        <v>3098</v>
      </c>
      <c r="E2111" s="20" t="str">
        <f>IF(VLOOKUP(C2111,'Current OBD'!$B$6:$AL$2097,23,0)="Yes","PK"," ")</f>
        <v xml:space="preserve"> </v>
      </c>
      <c r="F2111" s="20" t="str">
        <f>IF(VLOOKUP(C2111,'Current OBD'!$B$6:$AL$2097,24,0)="Yes","K"," ")</f>
        <v xml:space="preserve"> </v>
      </c>
      <c r="G2111" s="20" t="str">
        <f>IF(VLOOKUP(C2111,'Current OBD'!$B$6:$AL$2097,25,0)="Yes","1"," ")</f>
        <v xml:space="preserve"> </v>
      </c>
      <c r="H2111" s="20" t="str">
        <f>IF(VLOOKUP(C2111,'Current OBD'!$B$6:$AL$2097,26,0)="Yes","2"," ")</f>
        <v xml:space="preserve"> </v>
      </c>
      <c r="I2111" s="20" t="str">
        <f>IF(VLOOKUP(C2111,'Current OBD'!$B$6:$AL$2097,27,0)="Yes","3"," ")</f>
        <v xml:space="preserve"> </v>
      </c>
      <c r="J2111" s="20" t="str">
        <f>IF(VLOOKUP(C2111,'Current OBD'!$B$6:$AL$2097,28,0)="Yes","4"," ")</f>
        <v xml:space="preserve"> </v>
      </c>
      <c r="K2111" s="20" t="str">
        <f>IF(VLOOKUP(C2111,'Current OBD'!$B$6:$AL$2097,29,0)="Yes","5"," ")</f>
        <v xml:space="preserve"> </v>
      </c>
      <c r="L2111" s="20" t="str">
        <f>IF(VLOOKUP(C2111,'Current OBD'!$B$6:$AL$2097,30,0)="Yes","6"," ")</f>
        <v xml:space="preserve"> </v>
      </c>
      <c r="M2111" s="20" t="str">
        <f>IF(VLOOKUP(C2111,'Current OBD'!$B$6:$AL$2097,31,0)="Yes","7"," ")</f>
        <v xml:space="preserve"> </v>
      </c>
      <c r="N2111" s="20" t="str">
        <f>IF(VLOOKUP(C2111,'Current OBD'!$B$6:$AL$2097,32,0)="Yes","8"," ")</f>
        <v xml:space="preserve"> </v>
      </c>
      <c r="O2111" s="20" t="str">
        <f>IF(VLOOKUP(C2111,'Current OBD'!$B$6:$AL$2097,33,0)="Yes","9"," ")</f>
        <v>9</v>
      </c>
      <c r="P2111" s="20" t="str">
        <f>IF(VLOOKUP(C2111,'Current OBD'!$B$6:$AL$2097,34,0)="Yes","10"," ")</f>
        <v>10</v>
      </c>
      <c r="Q2111" s="20" t="str">
        <f>IF(VLOOKUP(C2111,'Current OBD'!$B$6:$AL$2097,35,0)="Yes","11"," ")</f>
        <v>11</v>
      </c>
      <c r="R2111" s="20" t="str">
        <f>IF(VLOOKUP(C2111,'Current OBD'!$B$6:$AL$2097,36,0)="Yes","12"," ")</f>
        <v>12</v>
      </c>
      <c r="S2111" s="44">
        <v>348</v>
      </c>
      <c r="T2111" s="44">
        <v>101</v>
      </c>
      <c r="U2111" s="44">
        <v>1420</v>
      </c>
      <c r="V2111" s="12">
        <f t="shared" si="203"/>
        <v>0.24507042253521127</v>
      </c>
      <c r="W2111" s="12">
        <f t="shared" si="204"/>
        <v>7.1126760563380284E-2</v>
      </c>
      <c r="X2111" s="12">
        <f t="shared" si="200"/>
        <v>0.31619718309859157</v>
      </c>
    </row>
    <row r="2112" spans="1:24">
      <c r="A2112" s="17" t="str">
        <f>VLOOKUP(C2112,'Current OBD'!$B$6:$K$2098,4,0)</f>
        <v>Thurston</v>
      </c>
      <c r="B2112" s="17" t="str">
        <f>VLOOKUP(C2112,'Current OBD'!$B$6:$K$2098,3,0)</f>
        <v>34-003</v>
      </c>
      <c r="C2112" s="18">
        <v>661590</v>
      </c>
      <c r="D2112" s="8" t="s">
        <v>3100</v>
      </c>
      <c r="E2112" s="20" t="str">
        <f>IF(VLOOKUP(C2112,'Current OBD'!$B$6:$AL$2097,23,0)="Yes","PK"," ")</f>
        <v xml:space="preserve"> </v>
      </c>
      <c r="F2112" s="20" t="str">
        <f>IF(VLOOKUP(C2112,'Current OBD'!$B$6:$AL$2097,24,0)="Yes","K"," ")</f>
        <v>K</v>
      </c>
      <c r="G2112" s="20" t="str">
        <f>IF(VLOOKUP(C2112,'Current OBD'!$B$6:$AL$2097,25,0)="Yes","1"," ")</f>
        <v>1</v>
      </c>
      <c r="H2112" s="20" t="str">
        <f>IF(VLOOKUP(C2112,'Current OBD'!$B$6:$AL$2097,26,0)="Yes","2"," ")</f>
        <v>2</v>
      </c>
      <c r="I2112" s="20" t="str">
        <f>IF(VLOOKUP(C2112,'Current OBD'!$B$6:$AL$2097,27,0)="Yes","3"," ")</f>
        <v>3</v>
      </c>
      <c r="J2112" s="20" t="str">
        <f>IF(VLOOKUP(C2112,'Current OBD'!$B$6:$AL$2097,28,0)="Yes","4"," ")</f>
        <v>4</v>
      </c>
      <c r="K2112" s="20" t="str">
        <f>IF(VLOOKUP(C2112,'Current OBD'!$B$6:$AL$2097,29,0)="Yes","5"," ")</f>
        <v>5</v>
      </c>
      <c r="L2112" s="20" t="str">
        <f>IF(VLOOKUP(C2112,'Current OBD'!$B$6:$AL$2097,30,0)="Yes","6"," ")</f>
        <v xml:space="preserve"> </v>
      </c>
      <c r="M2112" s="20" t="str">
        <f>IF(VLOOKUP(C2112,'Current OBD'!$B$6:$AL$2097,31,0)="Yes","7"," ")</f>
        <v xml:space="preserve"> </v>
      </c>
      <c r="N2112" s="20" t="str">
        <f>IF(VLOOKUP(C2112,'Current OBD'!$B$6:$AL$2097,32,0)="Yes","8"," ")</f>
        <v xml:space="preserve"> </v>
      </c>
      <c r="O2112" s="20" t="str">
        <f>IF(VLOOKUP(C2112,'Current OBD'!$B$6:$AL$2097,33,0)="Yes","9"," ")</f>
        <v xml:space="preserve"> </v>
      </c>
      <c r="P2112" s="20" t="str">
        <f>IF(VLOOKUP(C2112,'Current OBD'!$B$6:$AL$2097,34,0)="Yes","10"," ")</f>
        <v xml:space="preserve"> </v>
      </c>
      <c r="Q2112" s="20" t="str">
        <f>IF(VLOOKUP(C2112,'Current OBD'!$B$6:$AL$2097,35,0)="Yes","11"," ")</f>
        <v xml:space="preserve"> </v>
      </c>
      <c r="R2112" s="20" t="str">
        <f>IF(VLOOKUP(C2112,'Current OBD'!$B$6:$AL$2097,36,0)="Yes","12"," ")</f>
        <v xml:space="preserve"> </v>
      </c>
      <c r="S2112" s="44">
        <v>134</v>
      </c>
      <c r="T2112" s="44">
        <v>44</v>
      </c>
      <c r="U2112" s="44">
        <v>474</v>
      </c>
      <c r="V2112" s="12">
        <f t="shared" si="203"/>
        <v>0.28270042194092826</v>
      </c>
      <c r="W2112" s="12">
        <f t="shared" si="204"/>
        <v>9.2827004219409287E-2</v>
      </c>
      <c r="X2112" s="12">
        <f t="shared" si="200"/>
        <v>0.37552742616033757</v>
      </c>
    </row>
    <row r="2113" spans="1:24">
      <c r="A2113" s="26" t="s">
        <v>1104</v>
      </c>
      <c r="B2113" s="26" t="s">
        <v>5026</v>
      </c>
      <c r="C2113" s="10">
        <v>159329</v>
      </c>
      <c r="D2113" s="13" t="s">
        <v>5025</v>
      </c>
      <c r="E2113" s="19"/>
      <c r="F2113" s="19"/>
      <c r="G2113" s="19"/>
      <c r="H2113" s="19"/>
      <c r="I2113" s="19"/>
      <c r="J2113" s="19"/>
      <c r="K2113" s="19"/>
      <c r="L2113" s="19"/>
      <c r="M2113" s="19"/>
      <c r="N2113" s="19"/>
      <c r="O2113" s="19"/>
      <c r="P2113" s="19"/>
      <c r="Q2113" s="19"/>
      <c r="R2113" s="19"/>
      <c r="S2113" s="43">
        <v>1412</v>
      </c>
      <c r="T2113" s="43">
        <v>392</v>
      </c>
      <c r="U2113" s="43">
        <v>6095</v>
      </c>
      <c r="V2113" s="14"/>
      <c r="W2113" s="14"/>
      <c r="X2113" s="14">
        <f t="shared" ref="X2113:X2176" si="205">(S2113+T2113)/U2113</f>
        <v>0.29598031173092698</v>
      </c>
    </row>
    <row r="2114" spans="1:24">
      <c r="A2114" s="17" t="str">
        <f>VLOOKUP(C2114,'Current OBD'!$B$6:$K$2098,4,0)</f>
        <v>Thurston</v>
      </c>
      <c r="B2114" s="17" t="str">
        <f>VLOOKUP(C2114,'Current OBD'!$B$6:$K$2098,3,0)</f>
        <v>34-033</v>
      </c>
      <c r="C2114" s="18">
        <v>662102</v>
      </c>
      <c r="D2114" s="8" t="s">
        <v>5027</v>
      </c>
      <c r="E2114" s="20" t="str">
        <f>IF(VLOOKUP(C2114,'Current OBD'!$B$6:$AL$2097,23,0)="Yes","PK"," ")</f>
        <v xml:space="preserve"> </v>
      </c>
      <c r="F2114" s="20" t="str">
        <f>IF(VLOOKUP(C2114,'Current OBD'!$B$6:$AL$2097,24,0)="Yes","K"," ")</f>
        <v xml:space="preserve"> </v>
      </c>
      <c r="G2114" s="20" t="str">
        <f>IF(VLOOKUP(C2114,'Current OBD'!$B$6:$AL$2097,25,0)="Yes","1"," ")</f>
        <v xml:space="preserve"> </v>
      </c>
      <c r="H2114" s="20" t="str">
        <f>IF(VLOOKUP(C2114,'Current OBD'!$B$6:$AL$2097,26,0)="Yes","2"," ")</f>
        <v xml:space="preserve"> </v>
      </c>
      <c r="I2114" s="20" t="str">
        <f>IF(VLOOKUP(C2114,'Current OBD'!$B$6:$AL$2097,27,0)="Yes","3"," ")</f>
        <v xml:space="preserve"> </v>
      </c>
      <c r="J2114" s="20" t="str">
        <f>IF(VLOOKUP(C2114,'Current OBD'!$B$6:$AL$2097,28,0)="Yes","4"," ")</f>
        <v xml:space="preserve"> </v>
      </c>
      <c r="K2114" s="20" t="str">
        <f>IF(VLOOKUP(C2114,'Current OBD'!$B$6:$AL$2097,29,0)="Yes","5"," ")</f>
        <v xml:space="preserve"> </v>
      </c>
      <c r="L2114" s="20" t="str">
        <f>IF(VLOOKUP(C2114,'Current OBD'!$B$6:$AL$2097,30,0)="Yes","6"," ")</f>
        <v xml:space="preserve"> </v>
      </c>
      <c r="M2114" s="20" t="str">
        <f>IF(VLOOKUP(C2114,'Current OBD'!$B$6:$AL$2097,31,0)="Yes","7"," ")</f>
        <v xml:space="preserve"> </v>
      </c>
      <c r="N2114" s="20" t="str">
        <f>IF(VLOOKUP(C2114,'Current OBD'!$B$6:$AL$2097,32,0)="Yes","8"," ")</f>
        <v xml:space="preserve"> </v>
      </c>
      <c r="O2114" s="20" t="str">
        <f>IF(VLOOKUP(C2114,'Current OBD'!$B$6:$AL$2097,33,0)="Yes","9"," ")</f>
        <v>9</v>
      </c>
      <c r="P2114" s="20" t="str">
        <f>IF(VLOOKUP(C2114,'Current OBD'!$B$6:$AL$2097,34,0)="Yes","10"," ")</f>
        <v>10</v>
      </c>
      <c r="Q2114" s="20" t="str">
        <f>IF(VLOOKUP(C2114,'Current OBD'!$B$6:$AL$2097,35,0)="Yes","11"," ")</f>
        <v>11</v>
      </c>
      <c r="R2114" s="20" t="str">
        <f>IF(VLOOKUP(C2114,'Current OBD'!$B$6:$AL$2097,36,0)="Yes","12"," ")</f>
        <v>12</v>
      </c>
      <c r="S2114" s="44">
        <v>146</v>
      </c>
      <c r="T2114" s="44">
        <v>48</v>
      </c>
      <c r="U2114" s="44">
        <v>791</v>
      </c>
      <c r="V2114" s="12">
        <f t="shared" ref="V2114:V2123" si="206">S2114/U2114</f>
        <v>0.1845764854614412</v>
      </c>
      <c r="W2114" s="12">
        <f t="shared" ref="W2114:W2123" si="207">T2114/U2114</f>
        <v>6.0682680151706699E-2</v>
      </c>
      <c r="X2114" s="12">
        <f t="shared" si="205"/>
        <v>0.24525916561314792</v>
      </c>
    </row>
    <row r="2115" spans="1:24">
      <c r="A2115" s="17" t="str">
        <f>VLOOKUP(C2115,'Current OBD'!$B$6:$K$2098,4,0)</f>
        <v>Thurston</v>
      </c>
      <c r="B2115" s="17" t="str">
        <f>VLOOKUP(C2115,'Current OBD'!$B$6:$K$2098,3,0)</f>
        <v>34-033</v>
      </c>
      <c r="C2115" s="18">
        <v>662096</v>
      </c>
      <c r="D2115" s="8" t="s">
        <v>5030</v>
      </c>
      <c r="E2115" s="20" t="str">
        <f>IF(VLOOKUP(C2115,'Current OBD'!$B$6:$AL$2097,23,0)="Yes","PK"," ")</f>
        <v xml:space="preserve"> </v>
      </c>
      <c r="F2115" s="20" t="str">
        <f>IF(VLOOKUP(C2115,'Current OBD'!$B$6:$AL$2097,24,0)="Yes","K"," ")</f>
        <v>K</v>
      </c>
      <c r="G2115" s="20" t="str">
        <f>IF(VLOOKUP(C2115,'Current OBD'!$B$6:$AL$2097,25,0)="Yes","1"," ")</f>
        <v>1</v>
      </c>
      <c r="H2115" s="20" t="str">
        <f>IF(VLOOKUP(C2115,'Current OBD'!$B$6:$AL$2097,26,0)="Yes","2"," ")</f>
        <v>2</v>
      </c>
      <c r="I2115" s="20" t="str">
        <f>IF(VLOOKUP(C2115,'Current OBD'!$B$6:$AL$2097,27,0)="Yes","3"," ")</f>
        <v>3</v>
      </c>
      <c r="J2115" s="20" t="str">
        <f>IF(VLOOKUP(C2115,'Current OBD'!$B$6:$AL$2097,28,0)="Yes","4"," ")</f>
        <v>4</v>
      </c>
      <c r="K2115" s="20" t="str">
        <f>IF(VLOOKUP(C2115,'Current OBD'!$B$6:$AL$2097,29,0)="Yes","5"," ")</f>
        <v>5</v>
      </c>
      <c r="L2115" s="20" t="str">
        <f>IF(VLOOKUP(C2115,'Current OBD'!$B$6:$AL$2097,30,0)="Yes","6"," ")</f>
        <v xml:space="preserve"> </v>
      </c>
      <c r="M2115" s="20" t="str">
        <f>IF(VLOOKUP(C2115,'Current OBD'!$B$6:$AL$2097,31,0)="Yes","7"," ")</f>
        <v xml:space="preserve"> </v>
      </c>
      <c r="N2115" s="20" t="str">
        <f>IF(VLOOKUP(C2115,'Current OBD'!$B$6:$AL$2097,32,0)="Yes","8"," ")</f>
        <v xml:space="preserve"> </v>
      </c>
      <c r="O2115" s="20" t="str">
        <f>IF(VLOOKUP(C2115,'Current OBD'!$B$6:$AL$2097,33,0)="Yes","9"," ")</f>
        <v xml:space="preserve"> </v>
      </c>
      <c r="P2115" s="20" t="str">
        <f>IF(VLOOKUP(C2115,'Current OBD'!$B$6:$AL$2097,34,0)="Yes","10"," ")</f>
        <v xml:space="preserve"> </v>
      </c>
      <c r="Q2115" s="20" t="str">
        <f>IF(VLOOKUP(C2115,'Current OBD'!$B$6:$AL$2097,35,0)="Yes","11"," ")</f>
        <v xml:space="preserve"> </v>
      </c>
      <c r="R2115" s="20" t="str">
        <f>IF(VLOOKUP(C2115,'Current OBD'!$B$6:$AL$2097,36,0)="Yes","12"," ")</f>
        <v xml:space="preserve"> </v>
      </c>
      <c r="S2115" s="44">
        <v>70</v>
      </c>
      <c r="T2115" s="44">
        <v>25</v>
      </c>
      <c r="U2115" s="44">
        <v>404</v>
      </c>
      <c r="V2115" s="12">
        <f t="shared" si="206"/>
        <v>0.17326732673267325</v>
      </c>
      <c r="W2115" s="12">
        <f t="shared" si="207"/>
        <v>6.1881188118811881E-2</v>
      </c>
      <c r="X2115" s="12">
        <f t="shared" si="205"/>
        <v>0.23514851485148514</v>
      </c>
    </row>
    <row r="2116" spans="1:24">
      <c r="A2116" s="17" t="str">
        <f>VLOOKUP(C2116,'Current OBD'!$B$6:$K$2098,4,0)</f>
        <v>Thurston</v>
      </c>
      <c r="B2116" s="17" t="str">
        <f>VLOOKUP(C2116,'Current OBD'!$B$6:$K$2098,3,0)</f>
        <v>34-033</v>
      </c>
      <c r="C2116" s="18">
        <v>662094</v>
      </c>
      <c r="D2116" s="8" t="s">
        <v>5032</v>
      </c>
      <c r="E2116" s="20" t="str">
        <f>IF(VLOOKUP(C2116,'Current OBD'!$B$6:$AL$2097,23,0)="Yes","PK"," ")</f>
        <v xml:space="preserve"> </v>
      </c>
      <c r="F2116" s="20" t="str">
        <f>IF(VLOOKUP(C2116,'Current OBD'!$B$6:$AL$2097,24,0)="Yes","K"," ")</f>
        <v>K</v>
      </c>
      <c r="G2116" s="20" t="str">
        <f>IF(VLOOKUP(C2116,'Current OBD'!$B$6:$AL$2097,25,0)="Yes","1"," ")</f>
        <v>1</v>
      </c>
      <c r="H2116" s="20" t="str">
        <f>IF(VLOOKUP(C2116,'Current OBD'!$B$6:$AL$2097,26,0)="Yes","2"," ")</f>
        <v>2</v>
      </c>
      <c r="I2116" s="20" t="str">
        <f>IF(VLOOKUP(C2116,'Current OBD'!$B$6:$AL$2097,27,0)="Yes","3"," ")</f>
        <v>3</v>
      </c>
      <c r="J2116" s="20" t="str">
        <f>IF(VLOOKUP(C2116,'Current OBD'!$B$6:$AL$2097,28,0)="Yes","4"," ")</f>
        <v>4</v>
      </c>
      <c r="K2116" s="20" t="str">
        <f>IF(VLOOKUP(C2116,'Current OBD'!$B$6:$AL$2097,29,0)="Yes","5"," ")</f>
        <v>5</v>
      </c>
      <c r="L2116" s="20" t="str">
        <f>IF(VLOOKUP(C2116,'Current OBD'!$B$6:$AL$2097,30,0)="Yes","6"," ")</f>
        <v xml:space="preserve"> </v>
      </c>
      <c r="M2116" s="20" t="str">
        <f>IF(VLOOKUP(C2116,'Current OBD'!$B$6:$AL$2097,31,0)="Yes","7"," ")</f>
        <v xml:space="preserve"> </v>
      </c>
      <c r="N2116" s="20" t="str">
        <f>IF(VLOOKUP(C2116,'Current OBD'!$B$6:$AL$2097,32,0)="Yes","8"," ")</f>
        <v xml:space="preserve"> </v>
      </c>
      <c r="O2116" s="20" t="str">
        <f>IF(VLOOKUP(C2116,'Current OBD'!$B$6:$AL$2097,33,0)="Yes","9"," ")</f>
        <v xml:space="preserve"> </v>
      </c>
      <c r="P2116" s="20" t="str">
        <f>IF(VLOOKUP(C2116,'Current OBD'!$B$6:$AL$2097,34,0)="Yes","10"," ")</f>
        <v xml:space="preserve"> </v>
      </c>
      <c r="Q2116" s="20" t="str">
        <f>IF(VLOOKUP(C2116,'Current OBD'!$B$6:$AL$2097,35,0)="Yes","11"," ")</f>
        <v xml:space="preserve"> </v>
      </c>
      <c r="R2116" s="20" t="str">
        <f>IF(VLOOKUP(C2116,'Current OBD'!$B$6:$AL$2097,36,0)="Yes","12"," ")</f>
        <v xml:space="preserve"> </v>
      </c>
      <c r="S2116" s="44">
        <v>142</v>
      </c>
      <c r="T2116" s="44">
        <v>45</v>
      </c>
      <c r="U2116" s="44">
        <v>616</v>
      </c>
      <c r="V2116" s="12">
        <f t="shared" si="206"/>
        <v>0.23051948051948051</v>
      </c>
      <c r="W2116" s="12">
        <f t="shared" si="207"/>
        <v>7.3051948051948049E-2</v>
      </c>
      <c r="X2116" s="12">
        <f t="shared" si="205"/>
        <v>0.30357142857142855</v>
      </c>
    </row>
    <row r="2117" spans="1:24">
      <c r="A2117" s="17" t="str">
        <f>VLOOKUP(C2117,'Current OBD'!$B$6:$K$2098,4,0)</f>
        <v>Thurston</v>
      </c>
      <c r="B2117" s="17" t="str">
        <f>VLOOKUP(C2117,'Current OBD'!$B$6:$K$2098,3,0)</f>
        <v>34-033</v>
      </c>
      <c r="C2117" s="18">
        <v>662098</v>
      </c>
      <c r="D2117" s="8" t="s">
        <v>5035</v>
      </c>
      <c r="E2117" s="20" t="str">
        <f>IF(VLOOKUP(C2117,'Current OBD'!$B$6:$AL$2097,23,0)="Yes","PK"," ")</f>
        <v xml:space="preserve"> </v>
      </c>
      <c r="F2117" s="20" t="str">
        <f>IF(VLOOKUP(C2117,'Current OBD'!$B$6:$AL$2097,24,0)="Yes","K"," ")</f>
        <v xml:space="preserve"> </v>
      </c>
      <c r="G2117" s="20" t="str">
        <f>IF(VLOOKUP(C2117,'Current OBD'!$B$6:$AL$2097,25,0)="Yes","1"," ")</f>
        <v xml:space="preserve"> </v>
      </c>
      <c r="H2117" s="20" t="str">
        <f>IF(VLOOKUP(C2117,'Current OBD'!$B$6:$AL$2097,26,0)="Yes","2"," ")</f>
        <v xml:space="preserve"> </v>
      </c>
      <c r="I2117" s="20" t="str">
        <f>IF(VLOOKUP(C2117,'Current OBD'!$B$6:$AL$2097,27,0)="Yes","3"," ")</f>
        <v xml:space="preserve"> </v>
      </c>
      <c r="J2117" s="20" t="str">
        <f>IF(VLOOKUP(C2117,'Current OBD'!$B$6:$AL$2097,28,0)="Yes","4"," ")</f>
        <v xml:space="preserve"> </v>
      </c>
      <c r="K2117" s="20" t="str">
        <f>IF(VLOOKUP(C2117,'Current OBD'!$B$6:$AL$2097,29,0)="Yes","5"," ")</f>
        <v xml:space="preserve"> </v>
      </c>
      <c r="L2117" s="20" t="str">
        <f>IF(VLOOKUP(C2117,'Current OBD'!$B$6:$AL$2097,30,0)="Yes","6"," ")</f>
        <v>6</v>
      </c>
      <c r="M2117" s="20" t="str">
        <f>IF(VLOOKUP(C2117,'Current OBD'!$B$6:$AL$2097,31,0)="Yes","7"," ")</f>
        <v>7</v>
      </c>
      <c r="N2117" s="20" t="str">
        <f>IF(VLOOKUP(C2117,'Current OBD'!$B$6:$AL$2097,32,0)="Yes","8"," ")</f>
        <v>8</v>
      </c>
      <c r="O2117" s="20" t="str">
        <f>IF(VLOOKUP(C2117,'Current OBD'!$B$6:$AL$2097,33,0)="Yes","9"," ")</f>
        <v xml:space="preserve"> </v>
      </c>
      <c r="P2117" s="20" t="str">
        <f>IF(VLOOKUP(C2117,'Current OBD'!$B$6:$AL$2097,34,0)="Yes","10"," ")</f>
        <v xml:space="preserve"> </v>
      </c>
      <c r="Q2117" s="20" t="str">
        <f>IF(VLOOKUP(C2117,'Current OBD'!$B$6:$AL$2097,35,0)="Yes","11"," ")</f>
        <v xml:space="preserve"> </v>
      </c>
      <c r="R2117" s="20" t="str">
        <f>IF(VLOOKUP(C2117,'Current OBD'!$B$6:$AL$2097,36,0)="Yes","12"," ")</f>
        <v xml:space="preserve"> </v>
      </c>
      <c r="S2117" s="44">
        <v>203</v>
      </c>
      <c r="T2117" s="44">
        <v>47</v>
      </c>
      <c r="U2117" s="44">
        <v>762</v>
      </c>
      <c r="V2117" s="12">
        <f t="shared" si="206"/>
        <v>0.26640419947506561</v>
      </c>
      <c r="W2117" s="12">
        <f t="shared" si="207"/>
        <v>6.1679790026246718E-2</v>
      </c>
      <c r="X2117" s="12">
        <f t="shared" si="205"/>
        <v>0.32808398950131235</v>
      </c>
    </row>
    <row r="2118" spans="1:24">
      <c r="A2118" s="17" t="str">
        <f>VLOOKUP(C2118,'Current OBD'!$B$6:$K$2098,4,0)</f>
        <v>Thurston</v>
      </c>
      <c r="B2118" s="17" t="str">
        <f>VLOOKUP(C2118,'Current OBD'!$B$6:$K$2098,3,0)</f>
        <v>34-033</v>
      </c>
      <c r="C2118" s="18">
        <v>662095</v>
      </c>
      <c r="D2118" s="8" t="s">
        <v>5038</v>
      </c>
      <c r="E2118" s="20" t="str">
        <f>IF(VLOOKUP(C2118,'Current OBD'!$B$6:$AL$2097,23,0)="Yes","PK"," ")</f>
        <v xml:space="preserve"> </v>
      </c>
      <c r="F2118" s="20" t="str">
        <f>IF(VLOOKUP(C2118,'Current OBD'!$B$6:$AL$2097,24,0)="Yes","K"," ")</f>
        <v>K</v>
      </c>
      <c r="G2118" s="20" t="str">
        <f>IF(VLOOKUP(C2118,'Current OBD'!$B$6:$AL$2097,25,0)="Yes","1"," ")</f>
        <v>1</v>
      </c>
      <c r="H2118" s="20" t="str">
        <f>IF(VLOOKUP(C2118,'Current OBD'!$B$6:$AL$2097,26,0)="Yes","2"," ")</f>
        <v>2</v>
      </c>
      <c r="I2118" s="20" t="str">
        <f>IF(VLOOKUP(C2118,'Current OBD'!$B$6:$AL$2097,27,0)="Yes","3"," ")</f>
        <v>3</v>
      </c>
      <c r="J2118" s="20" t="str">
        <f>IF(VLOOKUP(C2118,'Current OBD'!$B$6:$AL$2097,28,0)="Yes","4"," ")</f>
        <v>4</v>
      </c>
      <c r="K2118" s="20" t="str">
        <f>IF(VLOOKUP(C2118,'Current OBD'!$B$6:$AL$2097,29,0)="Yes","5"," ")</f>
        <v>5</v>
      </c>
      <c r="L2118" s="20" t="str">
        <f>IF(VLOOKUP(C2118,'Current OBD'!$B$6:$AL$2097,30,0)="Yes","6"," ")</f>
        <v xml:space="preserve"> </v>
      </c>
      <c r="M2118" s="20" t="str">
        <f>IF(VLOOKUP(C2118,'Current OBD'!$B$6:$AL$2097,31,0)="Yes","7"," ")</f>
        <v xml:space="preserve"> </v>
      </c>
      <c r="N2118" s="20" t="str">
        <f>IF(VLOOKUP(C2118,'Current OBD'!$B$6:$AL$2097,32,0)="Yes","8"," ")</f>
        <v xml:space="preserve"> </v>
      </c>
      <c r="O2118" s="20" t="str">
        <f>IF(VLOOKUP(C2118,'Current OBD'!$B$6:$AL$2097,33,0)="Yes","9"," ")</f>
        <v xml:space="preserve"> </v>
      </c>
      <c r="P2118" s="20" t="str">
        <f>IF(VLOOKUP(C2118,'Current OBD'!$B$6:$AL$2097,34,0)="Yes","10"," ")</f>
        <v xml:space="preserve"> </v>
      </c>
      <c r="Q2118" s="20" t="str">
        <f>IF(VLOOKUP(C2118,'Current OBD'!$B$6:$AL$2097,35,0)="Yes","11"," ")</f>
        <v xml:space="preserve"> </v>
      </c>
      <c r="R2118" s="20" t="str">
        <f>IF(VLOOKUP(C2118,'Current OBD'!$B$6:$AL$2097,36,0)="Yes","12"," ")</f>
        <v xml:space="preserve"> </v>
      </c>
      <c r="S2118" s="44">
        <v>102</v>
      </c>
      <c r="T2118" s="44">
        <v>15</v>
      </c>
      <c r="U2118" s="44">
        <v>344</v>
      </c>
      <c r="V2118" s="12">
        <f t="shared" si="206"/>
        <v>0.29651162790697677</v>
      </c>
      <c r="W2118" s="12">
        <f t="shared" si="207"/>
        <v>4.3604651162790699E-2</v>
      </c>
      <c r="X2118" s="12">
        <f t="shared" si="205"/>
        <v>0.34011627906976744</v>
      </c>
    </row>
    <row r="2119" spans="1:24">
      <c r="A2119" s="17" t="str">
        <f>VLOOKUP(C2119,'Current OBD'!$B$6:$K$2098,4,0)</f>
        <v>Thurston</v>
      </c>
      <c r="B2119" s="17" t="str">
        <f>VLOOKUP(C2119,'Current OBD'!$B$6:$K$2098,3,0)</f>
        <v>34-033</v>
      </c>
      <c r="C2119" s="18">
        <v>662093</v>
      </c>
      <c r="D2119" s="8" t="s">
        <v>5043</v>
      </c>
      <c r="E2119" s="20" t="str">
        <f>IF(VLOOKUP(C2119,'Current OBD'!$B$6:$AL$2097,23,0)="Yes","PK"," ")</f>
        <v xml:space="preserve"> </v>
      </c>
      <c r="F2119" s="20" t="str">
        <f>IF(VLOOKUP(C2119,'Current OBD'!$B$6:$AL$2097,24,0)="Yes","K"," ")</f>
        <v>K</v>
      </c>
      <c r="G2119" s="20" t="str">
        <f>IF(VLOOKUP(C2119,'Current OBD'!$B$6:$AL$2097,25,0)="Yes","1"," ")</f>
        <v>1</v>
      </c>
      <c r="H2119" s="20" t="str">
        <f>IF(VLOOKUP(C2119,'Current OBD'!$B$6:$AL$2097,26,0)="Yes","2"," ")</f>
        <v>2</v>
      </c>
      <c r="I2119" s="20" t="str">
        <f>IF(VLOOKUP(C2119,'Current OBD'!$B$6:$AL$2097,27,0)="Yes","3"," ")</f>
        <v>3</v>
      </c>
      <c r="J2119" s="20" t="str">
        <f>IF(VLOOKUP(C2119,'Current OBD'!$B$6:$AL$2097,28,0)="Yes","4"," ")</f>
        <v>4</v>
      </c>
      <c r="K2119" s="20" t="str">
        <f>IF(VLOOKUP(C2119,'Current OBD'!$B$6:$AL$2097,29,0)="Yes","5"," ")</f>
        <v>5</v>
      </c>
      <c r="L2119" s="20" t="str">
        <f>IF(VLOOKUP(C2119,'Current OBD'!$B$6:$AL$2097,30,0)="Yes","6"," ")</f>
        <v xml:space="preserve"> </v>
      </c>
      <c r="M2119" s="20" t="str">
        <f>IF(VLOOKUP(C2119,'Current OBD'!$B$6:$AL$2097,31,0)="Yes","7"," ")</f>
        <v xml:space="preserve"> </v>
      </c>
      <c r="N2119" s="20" t="str">
        <f>IF(VLOOKUP(C2119,'Current OBD'!$B$6:$AL$2097,32,0)="Yes","8"," ")</f>
        <v xml:space="preserve"> </v>
      </c>
      <c r="O2119" s="20" t="str">
        <f>IF(VLOOKUP(C2119,'Current OBD'!$B$6:$AL$2097,33,0)="Yes","9"," ")</f>
        <v xml:space="preserve"> </v>
      </c>
      <c r="P2119" s="20" t="str">
        <f>IF(VLOOKUP(C2119,'Current OBD'!$B$6:$AL$2097,34,0)="Yes","10"," ")</f>
        <v xml:space="preserve"> </v>
      </c>
      <c r="Q2119" s="20" t="str">
        <f>IF(VLOOKUP(C2119,'Current OBD'!$B$6:$AL$2097,35,0)="Yes","11"," ")</f>
        <v xml:space="preserve"> </v>
      </c>
      <c r="R2119" s="20" t="str">
        <f>IF(VLOOKUP(C2119,'Current OBD'!$B$6:$AL$2097,36,0)="Yes","12"," ")</f>
        <v xml:space="preserve"> </v>
      </c>
      <c r="S2119" s="44">
        <v>101</v>
      </c>
      <c r="T2119" s="44">
        <v>33</v>
      </c>
      <c r="U2119" s="44">
        <v>423</v>
      </c>
      <c r="V2119" s="12">
        <f t="shared" si="206"/>
        <v>0.23877068557919623</v>
      </c>
      <c r="W2119" s="12">
        <f t="shared" si="207"/>
        <v>7.8014184397163122E-2</v>
      </c>
      <c r="X2119" s="12">
        <f t="shared" si="205"/>
        <v>0.31678486997635935</v>
      </c>
    </row>
    <row r="2120" spans="1:24">
      <c r="A2120" s="17" t="str">
        <f>VLOOKUP(C2120,'Current OBD'!$B$6:$K$2098,4,0)</f>
        <v>Thurston</v>
      </c>
      <c r="B2120" s="17" t="str">
        <f>VLOOKUP(C2120,'Current OBD'!$B$6:$K$2098,3,0)</f>
        <v>34-033</v>
      </c>
      <c r="C2120" s="18">
        <v>662092</v>
      </c>
      <c r="D2120" s="8" t="s">
        <v>5045</v>
      </c>
      <c r="E2120" s="20" t="str">
        <f>IF(VLOOKUP(C2120,'Current OBD'!$B$6:$AL$2097,23,0)="Yes","PK"," ")</f>
        <v xml:space="preserve"> </v>
      </c>
      <c r="F2120" s="20" t="str">
        <f>IF(VLOOKUP(C2120,'Current OBD'!$B$6:$AL$2097,24,0)="Yes","K"," ")</f>
        <v>K</v>
      </c>
      <c r="G2120" s="20" t="str">
        <f>IF(VLOOKUP(C2120,'Current OBD'!$B$6:$AL$2097,25,0)="Yes","1"," ")</f>
        <v>1</v>
      </c>
      <c r="H2120" s="20" t="str">
        <f>IF(VLOOKUP(C2120,'Current OBD'!$B$6:$AL$2097,26,0)="Yes","2"," ")</f>
        <v>2</v>
      </c>
      <c r="I2120" s="20" t="str">
        <f>IF(VLOOKUP(C2120,'Current OBD'!$B$6:$AL$2097,27,0)="Yes","3"," ")</f>
        <v>3</v>
      </c>
      <c r="J2120" s="20" t="str">
        <f>IF(VLOOKUP(C2120,'Current OBD'!$B$6:$AL$2097,28,0)="Yes","4"," ")</f>
        <v>4</v>
      </c>
      <c r="K2120" s="20" t="str">
        <f>IF(VLOOKUP(C2120,'Current OBD'!$B$6:$AL$2097,29,0)="Yes","5"," ")</f>
        <v>5</v>
      </c>
      <c r="L2120" s="20" t="str">
        <f>IF(VLOOKUP(C2120,'Current OBD'!$B$6:$AL$2097,30,0)="Yes","6"," ")</f>
        <v xml:space="preserve"> </v>
      </c>
      <c r="M2120" s="20" t="str">
        <f>IF(VLOOKUP(C2120,'Current OBD'!$B$6:$AL$2097,31,0)="Yes","7"," ")</f>
        <v xml:space="preserve"> </v>
      </c>
      <c r="N2120" s="20" t="str">
        <f>IF(VLOOKUP(C2120,'Current OBD'!$B$6:$AL$2097,32,0)="Yes","8"," ")</f>
        <v xml:space="preserve"> </v>
      </c>
      <c r="O2120" s="20" t="str">
        <f>IF(VLOOKUP(C2120,'Current OBD'!$B$6:$AL$2097,33,0)="Yes","9"," ")</f>
        <v xml:space="preserve"> </v>
      </c>
      <c r="P2120" s="20" t="str">
        <f>IF(VLOOKUP(C2120,'Current OBD'!$B$6:$AL$2097,34,0)="Yes","10"," ")</f>
        <v xml:space="preserve"> </v>
      </c>
      <c r="Q2120" s="20" t="str">
        <f>IF(VLOOKUP(C2120,'Current OBD'!$B$6:$AL$2097,35,0)="Yes","11"," ")</f>
        <v xml:space="preserve"> </v>
      </c>
      <c r="R2120" s="20" t="str">
        <f>IF(VLOOKUP(C2120,'Current OBD'!$B$6:$AL$2097,36,0)="Yes","12"," ")</f>
        <v xml:space="preserve"> </v>
      </c>
      <c r="S2120" s="44">
        <v>202</v>
      </c>
      <c r="T2120" s="44">
        <v>36</v>
      </c>
      <c r="U2120" s="44">
        <v>593</v>
      </c>
      <c r="V2120" s="12">
        <f t="shared" si="206"/>
        <v>0.34064080944350761</v>
      </c>
      <c r="W2120" s="12">
        <f t="shared" si="207"/>
        <v>6.0708263069139963E-2</v>
      </c>
      <c r="X2120" s="12">
        <f t="shared" si="205"/>
        <v>0.40134907251264756</v>
      </c>
    </row>
    <row r="2121" spans="1:24">
      <c r="A2121" s="17" t="str">
        <f>VLOOKUP(C2121,'Current OBD'!$B$6:$K$2098,4,0)</f>
        <v>Thurston</v>
      </c>
      <c r="B2121" s="17" t="str">
        <f>VLOOKUP(C2121,'Current OBD'!$B$6:$K$2098,3,0)</f>
        <v>34-033</v>
      </c>
      <c r="C2121" s="18">
        <v>662101</v>
      </c>
      <c r="D2121" s="8" t="s">
        <v>5047</v>
      </c>
      <c r="E2121" s="20" t="str">
        <f>IF(VLOOKUP(C2121,'Current OBD'!$B$6:$AL$2097,23,0)="Yes","PK"," ")</f>
        <v xml:space="preserve"> </v>
      </c>
      <c r="F2121" s="20" t="str">
        <f>IF(VLOOKUP(C2121,'Current OBD'!$B$6:$AL$2097,24,0)="Yes","K"," ")</f>
        <v xml:space="preserve"> </v>
      </c>
      <c r="G2121" s="20" t="str">
        <f>IF(VLOOKUP(C2121,'Current OBD'!$B$6:$AL$2097,25,0)="Yes","1"," ")</f>
        <v xml:space="preserve"> </v>
      </c>
      <c r="H2121" s="20" t="str">
        <f>IF(VLOOKUP(C2121,'Current OBD'!$B$6:$AL$2097,26,0)="Yes","2"," ")</f>
        <v xml:space="preserve"> </v>
      </c>
      <c r="I2121" s="20" t="str">
        <f>IF(VLOOKUP(C2121,'Current OBD'!$B$6:$AL$2097,27,0)="Yes","3"," ")</f>
        <v xml:space="preserve"> </v>
      </c>
      <c r="J2121" s="20" t="str">
        <f>IF(VLOOKUP(C2121,'Current OBD'!$B$6:$AL$2097,28,0)="Yes","4"," ")</f>
        <v xml:space="preserve"> </v>
      </c>
      <c r="K2121" s="20" t="str">
        <f>IF(VLOOKUP(C2121,'Current OBD'!$B$6:$AL$2097,29,0)="Yes","5"," ")</f>
        <v xml:space="preserve"> </v>
      </c>
      <c r="L2121" s="20" t="str">
        <f>IF(VLOOKUP(C2121,'Current OBD'!$B$6:$AL$2097,30,0)="Yes","6"," ")</f>
        <v xml:space="preserve"> </v>
      </c>
      <c r="M2121" s="20" t="str">
        <f>IF(VLOOKUP(C2121,'Current OBD'!$B$6:$AL$2097,31,0)="Yes","7"," ")</f>
        <v xml:space="preserve"> </v>
      </c>
      <c r="N2121" s="20" t="str">
        <f>IF(VLOOKUP(C2121,'Current OBD'!$B$6:$AL$2097,32,0)="Yes","8"," ")</f>
        <v xml:space="preserve"> </v>
      </c>
      <c r="O2121" s="20" t="str">
        <f>IF(VLOOKUP(C2121,'Current OBD'!$B$6:$AL$2097,33,0)="Yes","9"," ")</f>
        <v>9</v>
      </c>
      <c r="P2121" s="20" t="str">
        <f>IF(VLOOKUP(C2121,'Current OBD'!$B$6:$AL$2097,34,0)="Yes","10"," ")</f>
        <v>10</v>
      </c>
      <c r="Q2121" s="20" t="str">
        <f>IF(VLOOKUP(C2121,'Current OBD'!$B$6:$AL$2097,35,0)="Yes","11"," ")</f>
        <v>11</v>
      </c>
      <c r="R2121" s="20" t="str">
        <f>IF(VLOOKUP(C2121,'Current OBD'!$B$6:$AL$2097,36,0)="Yes","12"," ")</f>
        <v>12</v>
      </c>
      <c r="S2121" s="44">
        <v>228</v>
      </c>
      <c r="T2121" s="44">
        <v>70</v>
      </c>
      <c r="U2121" s="44">
        <v>1143</v>
      </c>
      <c r="V2121" s="12">
        <f t="shared" si="206"/>
        <v>0.1994750656167979</v>
      </c>
      <c r="W2121" s="12">
        <f t="shared" si="207"/>
        <v>6.1242344706911638E-2</v>
      </c>
      <c r="X2121" s="12">
        <f t="shared" si="205"/>
        <v>0.26071741032370954</v>
      </c>
    </row>
    <row r="2122" spans="1:24">
      <c r="A2122" s="17" t="str">
        <f>VLOOKUP(C2122,'Current OBD'!$B$6:$K$2098,4,0)</f>
        <v>Thurston</v>
      </c>
      <c r="B2122" s="17" t="str">
        <f>VLOOKUP(C2122,'Current OBD'!$B$6:$K$2098,3,0)</f>
        <v>34-033</v>
      </c>
      <c r="C2122" s="18">
        <v>662097</v>
      </c>
      <c r="D2122" s="8" t="s">
        <v>5049</v>
      </c>
      <c r="E2122" s="20" t="str">
        <f>IF(VLOOKUP(C2122,'Current OBD'!$B$6:$AL$2097,23,0)="Yes","PK"," ")</f>
        <v xml:space="preserve"> </v>
      </c>
      <c r="F2122" s="20" t="str">
        <f>IF(VLOOKUP(C2122,'Current OBD'!$B$6:$AL$2097,24,0)="Yes","K"," ")</f>
        <v>K</v>
      </c>
      <c r="G2122" s="20" t="str">
        <f>IF(VLOOKUP(C2122,'Current OBD'!$B$6:$AL$2097,25,0)="Yes","1"," ")</f>
        <v>1</v>
      </c>
      <c r="H2122" s="20" t="str">
        <f>IF(VLOOKUP(C2122,'Current OBD'!$B$6:$AL$2097,26,0)="Yes","2"," ")</f>
        <v>2</v>
      </c>
      <c r="I2122" s="20" t="str">
        <f>IF(VLOOKUP(C2122,'Current OBD'!$B$6:$AL$2097,27,0)="Yes","3"," ")</f>
        <v>3</v>
      </c>
      <c r="J2122" s="20" t="str">
        <f>IF(VLOOKUP(C2122,'Current OBD'!$B$6:$AL$2097,28,0)="Yes","4"," ")</f>
        <v>4</v>
      </c>
      <c r="K2122" s="20" t="str">
        <f>IF(VLOOKUP(C2122,'Current OBD'!$B$6:$AL$2097,29,0)="Yes","5"," ")</f>
        <v>5</v>
      </c>
      <c r="L2122" s="20" t="str">
        <f>IF(VLOOKUP(C2122,'Current OBD'!$B$6:$AL$2097,30,0)="Yes","6"," ")</f>
        <v xml:space="preserve"> </v>
      </c>
      <c r="M2122" s="20" t="str">
        <f>IF(VLOOKUP(C2122,'Current OBD'!$B$6:$AL$2097,31,0)="Yes","7"," ")</f>
        <v xml:space="preserve"> </v>
      </c>
      <c r="N2122" s="20" t="str">
        <f>IF(VLOOKUP(C2122,'Current OBD'!$B$6:$AL$2097,32,0)="Yes","8"," ")</f>
        <v xml:space="preserve"> </v>
      </c>
      <c r="O2122" s="20" t="str">
        <f>IF(VLOOKUP(C2122,'Current OBD'!$B$6:$AL$2097,33,0)="Yes","9"," ")</f>
        <v xml:space="preserve"> </v>
      </c>
      <c r="P2122" s="20" t="str">
        <f>IF(VLOOKUP(C2122,'Current OBD'!$B$6:$AL$2097,34,0)="Yes","10"," ")</f>
        <v xml:space="preserve"> </v>
      </c>
      <c r="Q2122" s="20" t="str">
        <f>IF(VLOOKUP(C2122,'Current OBD'!$B$6:$AL$2097,35,0)="Yes","11"," ")</f>
        <v xml:space="preserve"> </v>
      </c>
      <c r="R2122" s="20" t="str">
        <f>IF(VLOOKUP(C2122,'Current OBD'!$B$6:$AL$2097,36,0)="Yes","12"," ")</f>
        <v xml:space="preserve"> </v>
      </c>
      <c r="S2122" s="44">
        <v>90</v>
      </c>
      <c r="T2122" s="44">
        <v>28</v>
      </c>
      <c r="U2122" s="44">
        <v>389</v>
      </c>
      <c r="V2122" s="12">
        <f t="shared" si="206"/>
        <v>0.23136246786632392</v>
      </c>
      <c r="W2122" s="12">
        <f t="shared" si="207"/>
        <v>7.1979434447300775E-2</v>
      </c>
      <c r="X2122" s="12">
        <f t="shared" si="205"/>
        <v>0.30334190231362468</v>
      </c>
    </row>
    <row r="2123" spans="1:24">
      <c r="A2123" s="17" t="str">
        <f>VLOOKUP(C2123,'Current OBD'!$B$6:$K$2098,4,0)</f>
        <v>Thurston</v>
      </c>
      <c r="B2123" s="17" t="str">
        <f>VLOOKUP(C2123,'Current OBD'!$B$6:$K$2098,3,0)</f>
        <v>34-033</v>
      </c>
      <c r="C2123" s="18">
        <v>662099</v>
      </c>
      <c r="D2123" s="8" t="s">
        <v>5051</v>
      </c>
      <c r="E2123" s="20" t="str">
        <f>IF(VLOOKUP(C2123,'Current OBD'!$B$6:$AL$2097,23,0)="Yes","PK"," ")</f>
        <v xml:space="preserve"> </v>
      </c>
      <c r="F2123" s="20" t="str">
        <f>IF(VLOOKUP(C2123,'Current OBD'!$B$6:$AL$2097,24,0)="Yes","K"," ")</f>
        <v xml:space="preserve"> </v>
      </c>
      <c r="G2123" s="20" t="str">
        <f>IF(VLOOKUP(C2123,'Current OBD'!$B$6:$AL$2097,25,0)="Yes","1"," ")</f>
        <v xml:space="preserve"> </v>
      </c>
      <c r="H2123" s="20" t="str">
        <f>IF(VLOOKUP(C2123,'Current OBD'!$B$6:$AL$2097,26,0)="Yes","2"," ")</f>
        <v xml:space="preserve"> </v>
      </c>
      <c r="I2123" s="20" t="str">
        <f>IF(VLOOKUP(C2123,'Current OBD'!$B$6:$AL$2097,27,0)="Yes","3"," ")</f>
        <v xml:space="preserve"> </v>
      </c>
      <c r="J2123" s="20" t="str">
        <f>IF(VLOOKUP(C2123,'Current OBD'!$B$6:$AL$2097,28,0)="Yes","4"," ")</f>
        <v xml:space="preserve"> </v>
      </c>
      <c r="K2123" s="20" t="str">
        <f>IF(VLOOKUP(C2123,'Current OBD'!$B$6:$AL$2097,29,0)="Yes","5"," ")</f>
        <v xml:space="preserve"> </v>
      </c>
      <c r="L2123" s="20" t="str">
        <f>IF(VLOOKUP(C2123,'Current OBD'!$B$6:$AL$2097,30,0)="Yes","6"," ")</f>
        <v>6</v>
      </c>
      <c r="M2123" s="20" t="str">
        <f>IF(VLOOKUP(C2123,'Current OBD'!$B$6:$AL$2097,31,0)="Yes","7"," ")</f>
        <v>7</v>
      </c>
      <c r="N2123" s="20" t="str">
        <f>IF(VLOOKUP(C2123,'Current OBD'!$B$6:$AL$2097,32,0)="Yes","8"," ")</f>
        <v>8</v>
      </c>
      <c r="O2123" s="20" t="str">
        <f>IF(VLOOKUP(C2123,'Current OBD'!$B$6:$AL$2097,33,0)="Yes","9"," ")</f>
        <v xml:space="preserve"> </v>
      </c>
      <c r="P2123" s="20" t="str">
        <f>IF(VLOOKUP(C2123,'Current OBD'!$B$6:$AL$2097,34,0)="Yes","10"," ")</f>
        <v xml:space="preserve"> </v>
      </c>
      <c r="Q2123" s="20" t="str">
        <f>IF(VLOOKUP(C2123,'Current OBD'!$B$6:$AL$2097,35,0)="Yes","11"," ")</f>
        <v xml:space="preserve"> </v>
      </c>
      <c r="R2123" s="20" t="str">
        <f>IF(VLOOKUP(C2123,'Current OBD'!$B$6:$AL$2097,36,0)="Yes","12"," ")</f>
        <v xml:space="preserve"> </v>
      </c>
      <c r="S2123" s="44">
        <v>128</v>
      </c>
      <c r="T2123" s="44">
        <v>45</v>
      </c>
      <c r="U2123" s="44">
        <v>630</v>
      </c>
      <c r="V2123" s="12">
        <f t="shared" si="206"/>
        <v>0.20317460317460317</v>
      </c>
      <c r="W2123" s="12">
        <f t="shared" si="207"/>
        <v>7.1428571428571425E-2</v>
      </c>
      <c r="X2123" s="12">
        <f t="shared" si="205"/>
        <v>0.27460317460317463</v>
      </c>
    </row>
    <row r="2124" spans="1:24">
      <c r="A2124" s="26" t="s">
        <v>1104</v>
      </c>
      <c r="B2124" s="26" t="s">
        <v>3281</v>
      </c>
      <c r="C2124" s="10">
        <v>159923</v>
      </c>
      <c r="D2124" s="13" t="s">
        <v>3280</v>
      </c>
      <c r="E2124" s="19"/>
      <c r="F2124" s="19"/>
      <c r="G2124" s="19"/>
      <c r="H2124" s="19"/>
      <c r="I2124" s="19"/>
      <c r="J2124" s="19"/>
      <c r="K2124" s="19"/>
      <c r="L2124" s="19"/>
      <c r="M2124" s="19"/>
      <c r="N2124" s="19"/>
      <c r="O2124" s="19"/>
      <c r="P2124" s="19"/>
      <c r="Q2124" s="19"/>
      <c r="R2124" s="19"/>
      <c r="S2124" s="43">
        <v>2508</v>
      </c>
      <c r="T2124" s="43">
        <v>390</v>
      </c>
      <c r="U2124" s="43">
        <v>9829</v>
      </c>
      <c r="V2124" s="14"/>
      <c r="W2124" s="14"/>
      <c r="X2124" s="14">
        <f t="shared" si="205"/>
        <v>0.29484179468918509</v>
      </c>
    </row>
    <row r="2125" spans="1:24">
      <c r="A2125" s="17" t="str">
        <f>VLOOKUP(C2125,'Current OBD'!$B$6:$K$2098,4,0)</f>
        <v>Thurston</v>
      </c>
      <c r="B2125" s="17" t="str">
        <f>VLOOKUP(C2125,'Current OBD'!$B$6:$K$2098,3,0)</f>
        <v>34-111</v>
      </c>
      <c r="C2125" s="18">
        <v>662309</v>
      </c>
      <c r="D2125" s="8" t="s">
        <v>3282</v>
      </c>
      <c r="E2125" s="20" t="str">
        <f>IF(VLOOKUP(C2125,'Current OBD'!$B$6:$AL$2097,23,0)="Yes","PK"," ")</f>
        <v xml:space="preserve"> </v>
      </c>
      <c r="F2125" s="20" t="str">
        <f>IF(VLOOKUP(C2125,'Current OBD'!$B$6:$AL$2097,24,0)="Yes","K"," ")</f>
        <v xml:space="preserve"> </v>
      </c>
      <c r="G2125" s="20" t="str">
        <f>IF(VLOOKUP(C2125,'Current OBD'!$B$6:$AL$2097,25,0)="Yes","1"," ")</f>
        <v xml:space="preserve"> </v>
      </c>
      <c r="H2125" s="20" t="str">
        <f>IF(VLOOKUP(C2125,'Current OBD'!$B$6:$AL$2097,26,0)="Yes","2"," ")</f>
        <v xml:space="preserve"> </v>
      </c>
      <c r="I2125" s="20" t="str">
        <f>IF(VLOOKUP(C2125,'Current OBD'!$B$6:$AL$2097,27,0)="Yes","3"," ")</f>
        <v xml:space="preserve"> </v>
      </c>
      <c r="J2125" s="20" t="str">
        <f>IF(VLOOKUP(C2125,'Current OBD'!$B$6:$AL$2097,28,0)="Yes","4"," ")</f>
        <v xml:space="preserve"> </v>
      </c>
      <c r="K2125" s="20" t="str">
        <f>IF(VLOOKUP(C2125,'Current OBD'!$B$6:$AL$2097,29,0)="Yes","5"," ")</f>
        <v xml:space="preserve"> </v>
      </c>
      <c r="L2125" s="20" t="str">
        <f>IF(VLOOKUP(C2125,'Current OBD'!$B$6:$AL$2097,30,0)="Yes","6"," ")</f>
        <v xml:space="preserve"> </v>
      </c>
      <c r="M2125" s="20" t="str">
        <f>IF(VLOOKUP(C2125,'Current OBD'!$B$6:$AL$2097,31,0)="Yes","7"," ")</f>
        <v xml:space="preserve"> </v>
      </c>
      <c r="N2125" s="20" t="str">
        <f>IF(VLOOKUP(C2125,'Current OBD'!$B$6:$AL$2097,32,0)="Yes","8"," ")</f>
        <v xml:space="preserve"> </v>
      </c>
      <c r="O2125" s="20" t="str">
        <f>IF(VLOOKUP(C2125,'Current OBD'!$B$6:$AL$2097,33,0)="Yes","9"," ")</f>
        <v>9</v>
      </c>
      <c r="P2125" s="20" t="str">
        <f>IF(VLOOKUP(C2125,'Current OBD'!$B$6:$AL$2097,34,0)="Yes","10"," ")</f>
        <v>10</v>
      </c>
      <c r="Q2125" s="20" t="str">
        <f>IF(VLOOKUP(C2125,'Current OBD'!$B$6:$AL$2097,35,0)="Yes","11"," ")</f>
        <v>11</v>
      </c>
      <c r="R2125" s="20" t="str">
        <f>IF(VLOOKUP(C2125,'Current OBD'!$B$6:$AL$2097,36,0)="Yes","12"," ")</f>
        <v>12</v>
      </c>
      <c r="S2125" s="44">
        <v>38</v>
      </c>
      <c r="T2125" s="44">
        <v>13</v>
      </c>
      <c r="U2125" s="44">
        <v>191</v>
      </c>
      <c r="V2125" s="12">
        <f t="shared" ref="V2125:V2143" si="208">S2125/U2125</f>
        <v>0.19895287958115182</v>
      </c>
      <c r="W2125" s="12">
        <f t="shared" ref="W2125:W2143" si="209">T2125/U2125</f>
        <v>6.8062827225130892E-2</v>
      </c>
      <c r="X2125" s="12">
        <f t="shared" si="205"/>
        <v>0.26701570680628273</v>
      </c>
    </row>
    <row r="2126" spans="1:24">
      <c r="A2126" s="17" t="str">
        <f>VLOOKUP(C2126,'Current OBD'!$B$6:$K$2098,4,0)</f>
        <v>Thurston</v>
      </c>
      <c r="B2126" s="17" t="str">
        <f>VLOOKUP(C2126,'Current OBD'!$B$6:$K$2098,3,0)</f>
        <v>34-111</v>
      </c>
      <c r="C2126" s="18">
        <v>665843</v>
      </c>
      <c r="D2126" s="8" t="s">
        <v>3285</v>
      </c>
      <c r="E2126" s="20" t="str">
        <f>IF(VLOOKUP(C2126,'Current OBD'!$B$6:$AL$2097,23,0)="Yes","PK"," ")</f>
        <v xml:space="preserve"> </v>
      </c>
      <c r="F2126" s="20" t="str">
        <f>IF(VLOOKUP(C2126,'Current OBD'!$B$6:$AL$2097,24,0)="Yes","K"," ")</f>
        <v>K</v>
      </c>
      <c r="G2126" s="20" t="str">
        <f>IF(VLOOKUP(C2126,'Current OBD'!$B$6:$AL$2097,25,0)="Yes","1"," ")</f>
        <v>1</v>
      </c>
      <c r="H2126" s="20" t="str">
        <f>IF(VLOOKUP(C2126,'Current OBD'!$B$6:$AL$2097,26,0)="Yes","2"," ")</f>
        <v>2</v>
      </c>
      <c r="I2126" s="20" t="str">
        <f>IF(VLOOKUP(C2126,'Current OBD'!$B$6:$AL$2097,27,0)="Yes","3"," ")</f>
        <v>3</v>
      </c>
      <c r="J2126" s="20" t="str">
        <f>IF(VLOOKUP(C2126,'Current OBD'!$B$6:$AL$2097,28,0)="Yes","4"," ")</f>
        <v>4</v>
      </c>
      <c r="K2126" s="20" t="str">
        <f>IF(VLOOKUP(C2126,'Current OBD'!$B$6:$AL$2097,29,0)="Yes","5"," ")</f>
        <v>5</v>
      </c>
      <c r="L2126" s="20" t="str">
        <f>IF(VLOOKUP(C2126,'Current OBD'!$B$6:$AL$2097,30,0)="Yes","6"," ")</f>
        <v xml:space="preserve"> </v>
      </c>
      <c r="M2126" s="20" t="str">
        <f>IF(VLOOKUP(C2126,'Current OBD'!$B$6:$AL$2097,31,0)="Yes","7"," ")</f>
        <v xml:space="preserve"> </v>
      </c>
      <c r="N2126" s="20" t="str">
        <f>IF(VLOOKUP(C2126,'Current OBD'!$B$6:$AL$2097,32,0)="Yes","8"," ")</f>
        <v xml:space="preserve"> </v>
      </c>
      <c r="O2126" s="20" t="str">
        <f>IF(VLOOKUP(C2126,'Current OBD'!$B$6:$AL$2097,33,0)="Yes","9"," ")</f>
        <v xml:space="preserve"> </v>
      </c>
      <c r="P2126" s="20" t="str">
        <f>IF(VLOOKUP(C2126,'Current OBD'!$B$6:$AL$2097,34,0)="Yes","10"," ")</f>
        <v xml:space="preserve"> </v>
      </c>
      <c r="Q2126" s="20" t="str">
        <f>IF(VLOOKUP(C2126,'Current OBD'!$B$6:$AL$2097,35,0)="Yes","11"," ")</f>
        <v xml:space="preserve"> </v>
      </c>
      <c r="R2126" s="20" t="str">
        <f>IF(VLOOKUP(C2126,'Current OBD'!$B$6:$AL$2097,36,0)="Yes","12"," ")</f>
        <v xml:space="preserve"> </v>
      </c>
      <c r="S2126" s="44">
        <v>18</v>
      </c>
      <c r="T2126" s="44">
        <v>7</v>
      </c>
      <c r="U2126" s="44">
        <v>170</v>
      </c>
      <c r="V2126" s="12">
        <f t="shared" si="208"/>
        <v>0.10588235294117647</v>
      </c>
      <c r="W2126" s="12">
        <f t="shared" si="209"/>
        <v>4.1176470588235294E-2</v>
      </c>
      <c r="X2126" s="12">
        <f t="shared" si="205"/>
        <v>0.14705882352941177</v>
      </c>
    </row>
    <row r="2127" spans="1:24">
      <c r="A2127" s="17" t="str">
        <f>VLOOKUP(C2127,'Current OBD'!$B$6:$K$2098,4,0)</f>
        <v>Thurston</v>
      </c>
      <c r="B2127" s="17" t="str">
        <f>VLOOKUP(C2127,'Current OBD'!$B$6:$K$2098,3,0)</f>
        <v>34-111</v>
      </c>
      <c r="C2127" s="18">
        <v>661575</v>
      </c>
      <c r="D2127" s="8" t="s">
        <v>3287</v>
      </c>
      <c r="E2127" s="20" t="str">
        <f>IF(VLOOKUP(C2127,'Current OBD'!$B$6:$AL$2097,23,0)="Yes","PK"," ")</f>
        <v xml:space="preserve"> </v>
      </c>
      <c r="F2127" s="20" t="str">
        <f>IF(VLOOKUP(C2127,'Current OBD'!$B$6:$AL$2097,24,0)="Yes","K"," ")</f>
        <v xml:space="preserve"> </v>
      </c>
      <c r="G2127" s="20" t="str">
        <f>IF(VLOOKUP(C2127,'Current OBD'!$B$6:$AL$2097,25,0)="Yes","1"," ")</f>
        <v xml:space="preserve"> </v>
      </c>
      <c r="H2127" s="20" t="str">
        <f>IF(VLOOKUP(C2127,'Current OBD'!$B$6:$AL$2097,26,0)="Yes","2"," ")</f>
        <v xml:space="preserve"> </v>
      </c>
      <c r="I2127" s="20" t="str">
        <f>IF(VLOOKUP(C2127,'Current OBD'!$B$6:$AL$2097,27,0)="Yes","3"," ")</f>
        <v xml:space="preserve"> </v>
      </c>
      <c r="J2127" s="20" t="str">
        <f>IF(VLOOKUP(C2127,'Current OBD'!$B$6:$AL$2097,28,0)="Yes","4"," ")</f>
        <v xml:space="preserve"> </v>
      </c>
      <c r="K2127" s="20" t="str">
        <f>IF(VLOOKUP(C2127,'Current OBD'!$B$6:$AL$2097,29,0)="Yes","5"," ")</f>
        <v xml:space="preserve"> </v>
      </c>
      <c r="L2127" s="20" t="str">
        <f>IF(VLOOKUP(C2127,'Current OBD'!$B$6:$AL$2097,30,0)="Yes","6"," ")</f>
        <v xml:space="preserve"> </v>
      </c>
      <c r="M2127" s="20" t="str">
        <f>IF(VLOOKUP(C2127,'Current OBD'!$B$6:$AL$2097,31,0)="Yes","7"," ")</f>
        <v xml:space="preserve"> </v>
      </c>
      <c r="N2127" s="20" t="str">
        <f>IF(VLOOKUP(C2127,'Current OBD'!$B$6:$AL$2097,32,0)="Yes","8"," ")</f>
        <v xml:space="preserve"> </v>
      </c>
      <c r="O2127" s="20" t="str">
        <f>IF(VLOOKUP(C2127,'Current OBD'!$B$6:$AL$2097,33,0)="Yes","9"," ")</f>
        <v>9</v>
      </c>
      <c r="P2127" s="20" t="str">
        <f>IF(VLOOKUP(C2127,'Current OBD'!$B$6:$AL$2097,34,0)="Yes","10"," ")</f>
        <v>10</v>
      </c>
      <c r="Q2127" s="20" t="str">
        <f>IF(VLOOKUP(C2127,'Current OBD'!$B$6:$AL$2097,35,0)="Yes","11"," ")</f>
        <v>11</v>
      </c>
      <c r="R2127" s="20" t="str">
        <f>IF(VLOOKUP(C2127,'Current OBD'!$B$6:$AL$2097,36,0)="Yes","12"," ")</f>
        <v>12</v>
      </c>
      <c r="S2127" s="44">
        <v>305</v>
      </c>
      <c r="T2127" s="44">
        <v>80</v>
      </c>
      <c r="U2127" s="44">
        <v>1351</v>
      </c>
      <c r="V2127" s="12">
        <f t="shared" si="208"/>
        <v>0.22575869726128794</v>
      </c>
      <c r="W2127" s="12">
        <f t="shared" si="209"/>
        <v>5.9215396002960767E-2</v>
      </c>
      <c r="X2127" s="12">
        <f t="shared" si="205"/>
        <v>0.28497409326424872</v>
      </c>
    </row>
    <row r="2128" spans="1:24">
      <c r="A2128" s="17" t="str">
        <f>VLOOKUP(C2128,'Current OBD'!$B$6:$K$2098,4,0)</f>
        <v>Thurston</v>
      </c>
      <c r="B2128" s="17" t="str">
        <f>VLOOKUP(C2128,'Current OBD'!$B$6:$K$2098,3,0)</f>
        <v>34-111</v>
      </c>
      <c r="C2128" s="18">
        <v>662302</v>
      </c>
      <c r="D2128" s="8" t="s">
        <v>406</v>
      </c>
      <c r="E2128" s="20" t="str">
        <f>IF(VLOOKUP(C2128,'Current OBD'!$B$6:$AL$2097,23,0)="Yes","PK"," ")</f>
        <v xml:space="preserve"> </v>
      </c>
      <c r="F2128" s="20" t="str">
        <f>IF(VLOOKUP(C2128,'Current OBD'!$B$6:$AL$2097,24,0)="Yes","K"," ")</f>
        <v>K</v>
      </c>
      <c r="G2128" s="20" t="str">
        <f>IF(VLOOKUP(C2128,'Current OBD'!$B$6:$AL$2097,25,0)="Yes","1"," ")</f>
        <v>1</v>
      </c>
      <c r="H2128" s="20" t="str">
        <f>IF(VLOOKUP(C2128,'Current OBD'!$B$6:$AL$2097,26,0)="Yes","2"," ")</f>
        <v>2</v>
      </c>
      <c r="I2128" s="20" t="str">
        <f>IF(VLOOKUP(C2128,'Current OBD'!$B$6:$AL$2097,27,0)="Yes","3"," ")</f>
        <v>3</v>
      </c>
      <c r="J2128" s="20" t="str">
        <f>IF(VLOOKUP(C2128,'Current OBD'!$B$6:$AL$2097,28,0)="Yes","4"," ")</f>
        <v>4</v>
      </c>
      <c r="K2128" s="20" t="str">
        <f>IF(VLOOKUP(C2128,'Current OBD'!$B$6:$AL$2097,29,0)="Yes","5"," ")</f>
        <v>5</v>
      </c>
      <c r="L2128" s="20" t="str">
        <f>IF(VLOOKUP(C2128,'Current OBD'!$B$6:$AL$2097,30,0)="Yes","6"," ")</f>
        <v xml:space="preserve"> </v>
      </c>
      <c r="M2128" s="20" t="str">
        <f>IF(VLOOKUP(C2128,'Current OBD'!$B$6:$AL$2097,31,0)="Yes","7"," ")</f>
        <v xml:space="preserve"> </v>
      </c>
      <c r="N2128" s="20" t="str">
        <f>IF(VLOOKUP(C2128,'Current OBD'!$B$6:$AL$2097,32,0)="Yes","8"," ")</f>
        <v xml:space="preserve"> </v>
      </c>
      <c r="O2128" s="20" t="str">
        <f>IF(VLOOKUP(C2128,'Current OBD'!$B$6:$AL$2097,33,0)="Yes","9"," ")</f>
        <v xml:space="preserve"> </v>
      </c>
      <c r="P2128" s="20" t="str">
        <f>IF(VLOOKUP(C2128,'Current OBD'!$B$6:$AL$2097,34,0)="Yes","10"," ")</f>
        <v xml:space="preserve"> </v>
      </c>
      <c r="Q2128" s="20" t="str">
        <f>IF(VLOOKUP(C2128,'Current OBD'!$B$6:$AL$2097,35,0)="Yes","11"," ")</f>
        <v xml:space="preserve"> </v>
      </c>
      <c r="R2128" s="20" t="str">
        <f>IF(VLOOKUP(C2128,'Current OBD'!$B$6:$AL$2097,36,0)="Yes","12"," ")</f>
        <v xml:space="preserve"> </v>
      </c>
      <c r="S2128" s="44">
        <v>51</v>
      </c>
      <c r="T2128" s="44">
        <v>14</v>
      </c>
      <c r="U2128" s="44">
        <v>450</v>
      </c>
      <c r="V2128" s="12">
        <f t="shared" si="208"/>
        <v>0.11333333333333333</v>
      </c>
      <c r="W2128" s="12">
        <f t="shared" si="209"/>
        <v>3.111111111111111E-2</v>
      </c>
      <c r="X2128" s="12">
        <f t="shared" si="205"/>
        <v>0.14444444444444443</v>
      </c>
    </row>
    <row r="2129" spans="1:24">
      <c r="A2129" s="17" t="str">
        <f>VLOOKUP(C2129,'Current OBD'!$B$6:$K$2098,4,0)</f>
        <v>Thurston</v>
      </c>
      <c r="B2129" s="17" t="str">
        <f>VLOOKUP(C2129,'Current OBD'!$B$6:$K$2098,3,0)</f>
        <v>34-111</v>
      </c>
      <c r="C2129" s="18">
        <v>661568</v>
      </c>
      <c r="D2129" s="8" t="s">
        <v>1405</v>
      </c>
      <c r="E2129" s="20" t="str">
        <f>IF(VLOOKUP(C2129,'Current OBD'!$B$6:$AL$2097,23,0)="Yes","PK"," ")</f>
        <v xml:space="preserve"> </v>
      </c>
      <c r="F2129" s="20" t="str">
        <f>IF(VLOOKUP(C2129,'Current OBD'!$B$6:$AL$2097,24,0)="Yes","K"," ")</f>
        <v>K</v>
      </c>
      <c r="G2129" s="20" t="str">
        <f>IF(VLOOKUP(C2129,'Current OBD'!$B$6:$AL$2097,25,0)="Yes","1"," ")</f>
        <v>1</v>
      </c>
      <c r="H2129" s="20" t="str">
        <f>IF(VLOOKUP(C2129,'Current OBD'!$B$6:$AL$2097,26,0)="Yes","2"," ")</f>
        <v>2</v>
      </c>
      <c r="I2129" s="20" t="str">
        <f>IF(VLOOKUP(C2129,'Current OBD'!$B$6:$AL$2097,27,0)="Yes","3"," ")</f>
        <v>3</v>
      </c>
      <c r="J2129" s="20" t="str">
        <f>IF(VLOOKUP(C2129,'Current OBD'!$B$6:$AL$2097,28,0)="Yes","4"," ")</f>
        <v>4</v>
      </c>
      <c r="K2129" s="20" t="str">
        <f>IF(VLOOKUP(C2129,'Current OBD'!$B$6:$AL$2097,29,0)="Yes","5"," ")</f>
        <v>5</v>
      </c>
      <c r="L2129" s="20" t="str">
        <f>IF(VLOOKUP(C2129,'Current OBD'!$B$6:$AL$2097,30,0)="Yes","6"," ")</f>
        <v xml:space="preserve"> </v>
      </c>
      <c r="M2129" s="20" t="str">
        <f>IF(VLOOKUP(C2129,'Current OBD'!$B$6:$AL$2097,31,0)="Yes","7"," ")</f>
        <v xml:space="preserve"> </v>
      </c>
      <c r="N2129" s="20" t="str">
        <f>IF(VLOOKUP(C2129,'Current OBD'!$B$6:$AL$2097,32,0)="Yes","8"," ")</f>
        <v xml:space="preserve"> </v>
      </c>
      <c r="O2129" s="20" t="str">
        <f>IF(VLOOKUP(C2129,'Current OBD'!$B$6:$AL$2097,33,0)="Yes","9"," ")</f>
        <v xml:space="preserve"> </v>
      </c>
      <c r="P2129" s="20" t="str">
        <f>IF(VLOOKUP(C2129,'Current OBD'!$B$6:$AL$2097,34,0)="Yes","10"," ")</f>
        <v xml:space="preserve"> </v>
      </c>
      <c r="Q2129" s="20" t="str">
        <f>IF(VLOOKUP(C2129,'Current OBD'!$B$6:$AL$2097,35,0)="Yes","11"," ")</f>
        <v xml:space="preserve"> </v>
      </c>
      <c r="R2129" s="20" t="str">
        <f>IF(VLOOKUP(C2129,'Current OBD'!$B$6:$AL$2097,36,0)="Yes","12"," ")</f>
        <v xml:space="preserve"> </v>
      </c>
      <c r="S2129" s="44">
        <v>230</v>
      </c>
      <c r="T2129" s="44">
        <v>0</v>
      </c>
      <c r="U2129" s="44">
        <v>300</v>
      </c>
      <c r="V2129" s="12">
        <f t="shared" si="208"/>
        <v>0.76666666666666672</v>
      </c>
      <c r="W2129" s="12">
        <f t="shared" si="209"/>
        <v>0</v>
      </c>
      <c r="X2129" s="12">
        <f t="shared" si="205"/>
        <v>0.76666666666666672</v>
      </c>
    </row>
    <row r="2130" spans="1:24">
      <c r="A2130" s="17" t="str">
        <f>VLOOKUP(C2130,'Current OBD'!$B$6:$K$2098,4,0)</f>
        <v>Thurston</v>
      </c>
      <c r="B2130" s="17" t="str">
        <f>VLOOKUP(C2130,'Current OBD'!$B$6:$K$2098,3,0)</f>
        <v>34-111</v>
      </c>
      <c r="C2130" s="18">
        <v>662306</v>
      </c>
      <c r="D2130" s="8" t="s">
        <v>3291</v>
      </c>
      <c r="E2130" s="20" t="str">
        <f>IF(VLOOKUP(C2130,'Current OBD'!$B$6:$AL$2097,23,0)="Yes","PK"," ")</f>
        <v xml:space="preserve"> </v>
      </c>
      <c r="F2130" s="20" t="str">
        <f>IF(VLOOKUP(C2130,'Current OBD'!$B$6:$AL$2097,24,0)="Yes","K"," ")</f>
        <v xml:space="preserve"> </v>
      </c>
      <c r="G2130" s="20" t="str">
        <f>IF(VLOOKUP(C2130,'Current OBD'!$B$6:$AL$2097,25,0)="Yes","1"," ")</f>
        <v xml:space="preserve"> </v>
      </c>
      <c r="H2130" s="20" t="str">
        <f>IF(VLOOKUP(C2130,'Current OBD'!$B$6:$AL$2097,26,0)="Yes","2"," ")</f>
        <v xml:space="preserve"> </v>
      </c>
      <c r="I2130" s="20" t="str">
        <f>IF(VLOOKUP(C2130,'Current OBD'!$B$6:$AL$2097,27,0)="Yes","3"," ")</f>
        <v xml:space="preserve"> </v>
      </c>
      <c r="J2130" s="20" t="str">
        <f>IF(VLOOKUP(C2130,'Current OBD'!$B$6:$AL$2097,28,0)="Yes","4"," ")</f>
        <v xml:space="preserve"> </v>
      </c>
      <c r="K2130" s="20" t="str">
        <f>IF(VLOOKUP(C2130,'Current OBD'!$B$6:$AL$2097,29,0)="Yes","5"," ")</f>
        <v xml:space="preserve"> </v>
      </c>
      <c r="L2130" s="20" t="str">
        <f>IF(VLOOKUP(C2130,'Current OBD'!$B$6:$AL$2097,30,0)="Yes","6"," ")</f>
        <v>6</v>
      </c>
      <c r="M2130" s="20" t="str">
        <f>IF(VLOOKUP(C2130,'Current OBD'!$B$6:$AL$2097,31,0)="Yes","7"," ")</f>
        <v>7</v>
      </c>
      <c r="N2130" s="20" t="str">
        <f>IF(VLOOKUP(C2130,'Current OBD'!$B$6:$AL$2097,32,0)="Yes","8"," ")</f>
        <v>8</v>
      </c>
      <c r="O2130" s="20" t="str">
        <f>IF(VLOOKUP(C2130,'Current OBD'!$B$6:$AL$2097,33,0)="Yes","9"," ")</f>
        <v xml:space="preserve"> </v>
      </c>
      <c r="P2130" s="20" t="str">
        <f>IF(VLOOKUP(C2130,'Current OBD'!$B$6:$AL$2097,34,0)="Yes","10"," ")</f>
        <v xml:space="preserve"> </v>
      </c>
      <c r="Q2130" s="20" t="str">
        <f>IF(VLOOKUP(C2130,'Current OBD'!$B$6:$AL$2097,35,0)="Yes","11"," ")</f>
        <v xml:space="preserve"> </v>
      </c>
      <c r="R2130" s="20" t="str">
        <f>IF(VLOOKUP(C2130,'Current OBD'!$B$6:$AL$2097,36,0)="Yes","12"," ")</f>
        <v xml:space="preserve"> </v>
      </c>
      <c r="S2130" s="44">
        <v>241</v>
      </c>
      <c r="T2130" s="44">
        <v>0</v>
      </c>
      <c r="U2130" s="44">
        <v>433</v>
      </c>
      <c r="V2130" s="12">
        <f t="shared" si="208"/>
        <v>0.5565819861431871</v>
      </c>
      <c r="W2130" s="12">
        <f t="shared" si="209"/>
        <v>0</v>
      </c>
      <c r="X2130" s="12">
        <f t="shared" si="205"/>
        <v>0.5565819861431871</v>
      </c>
    </row>
    <row r="2131" spans="1:24">
      <c r="A2131" s="17" t="str">
        <f>VLOOKUP(C2131,'Current OBD'!$B$6:$K$2098,4,0)</f>
        <v>Thurston</v>
      </c>
      <c r="B2131" s="17" t="str">
        <f>VLOOKUP(C2131,'Current OBD'!$B$6:$K$2098,3,0)</f>
        <v>34-111</v>
      </c>
      <c r="C2131" s="18">
        <v>661569</v>
      </c>
      <c r="D2131" s="8" t="s">
        <v>3293</v>
      </c>
      <c r="E2131" s="20" t="str">
        <f>IF(VLOOKUP(C2131,'Current OBD'!$B$6:$AL$2097,23,0)="Yes","PK"," ")</f>
        <v>PK</v>
      </c>
      <c r="F2131" s="20" t="str">
        <f>IF(VLOOKUP(C2131,'Current OBD'!$B$6:$AL$2097,24,0)="Yes","K"," ")</f>
        <v>K</v>
      </c>
      <c r="G2131" s="20" t="str">
        <f>IF(VLOOKUP(C2131,'Current OBD'!$B$6:$AL$2097,25,0)="Yes","1"," ")</f>
        <v>1</v>
      </c>
      <c r="H2131" s="20" t="str">
        <f>IF(VLOOKUP(C2131,'Current OBD'!$B$6:$AL$2097,26,0)="Yes","2"," ")</f>
        <v>2</v>
      </c>
      <c r="I2131" s="20" t="str">
        <f>IF(VLOOKUP(C2131,'Current OBD'!$B$6:$AL$2097,27,0)="Yes","3"," ")</f>
        <v>3</v>
      </c>
      <c r="J2131" s="20" t="str">
        <f>IF(VLOOKUP(C2131,'Current OBD'!$B$6:$AL$2097,28,0)="Yes","4"," ")</f>
        <v>4</v>
      </c>
      <c r="K2131" s="20" t="str">
        <f>IF(VLOOKUP(C2131,'Current OBD'!$B$6:$AL$2097,29,0)="Yes","5"," ")</f>
        <v>5</v>
      </c>
      <c r="L2131" s="20" t="str">
        <f>IF(VLOOKUP(C2131,'Current OBD'!$B$6:$AL$2097,30,0)="Yes","6"," ")</f>
        <v xml:space="preserve"> </v>
      </c>
      <c r="M2131" s="20" t="str">
        <f>IF(VLOOKUP(C2131,'Current OBD'!$B$6:$AL$2097,31,0)="Yes","7"," ")</f>
        <v xml:space="preserve"> </v>
      </c>
      <c r="N2131" s="20" t="str">
        <f>IF(VLOOKUP(C2131,'Current OBD'!$B$6:$AL$2097,32,0)="Yes","8"," ")</f>
        <v xml:space="preserve"> </v>
      </c>
      <c r="O2131" s="20" t="str">
        <f>IF(VLOOKUP(C2131,'Current OBD'!$B$6:$AL$2097,33,0)="Yes","9"," ")</f>
        <v xml:space="preserve"> </v>
      </c>
      <c r="P2131" s="20" t="str">
        <f>IF(VLOOKUP(C2131,'Current OBD'!$B$6:$AL$2097,34,0)="Yes","10"," ")</f>
        <v xml:space="preserve"> </v>
      </c>
      <c r="Q2131" s="20" t="str">
        <f>IF(VLOOKUP(C2131,'Current OBD'!$B$6:$AL$2097,35,0)="Yes","11"," ")</f>
        <v xml:space="preserve"> </v>
      </c>
      <c r="R2131" s="20" t="str">
        <f>IF(VLOOKUP(C2131,'Current OBD'!$B$6:$AL$2097,36,0)="Yes","12"," ")</f>
        <v xml:space="preserve"> </v>
      </c>
      <c r="S2131" s="44">
        <v>247</v>
      </c>
      <c r="T2131" s="44">
        <v>0</v>
      </c>
      <c r="U2131" s="44">
        <v>418</v>
      </c>
      <c r="V2131" s="12">
        <f t="shared" si="208"/>
        <v>0.59090909090909094</v>
      </c>
      <c r="W2131" s="12">
        <f t="shared" si="209"/>
        <v>0</v>
      </c>
      <c r="X2131" s="12">
        <f t="shared" si="205"/>
        <v>0.59090909090909094</v>
      </c>
    </row>
    <row r="2132" spans="1:24">
      <c r="A2132" s="17" t="str">
        <f>VLOOKUP(C2132,'Current OBD'!$B$6:$K$2098,4,0)</f>
        <v>Thurston</v>
      </c>
      <c r="B2132" s="17" t="str">
        <f>VLOOKUP(C2132,'Current OBD'!$B$6:$K$2098,3,0)</f>
        <v>34-111</v>
      </c>
      <c r="C2132" s="18">
        <v>662301</v>
      </c>
      <c r="D2132" s="8" t="s">
        <v>3295</v>
      </c>
      <c r="E2132" s="20" t="str">
        <f>IF(VLOOKUP(C2132,'Current OBD'!$B$6:$AL$2097,23,0)="Yes","PK"," ")</f>
        <v xml:space="preserve"> </v>
      </c>
      <c r="F2132" s="20" t="str">
        <f>IF(VLOOKUP(C2132,'Current OBD'!$B$6:$AL$2097,24,0)="Yes","K"," ")</f>
        <v>K</v>
      </c>
      <c r="G2132" s="20" t="str">
        <f>IF(VLOOKUP(C2132,'Current OBD'!$B$6:$AL$2097,25,0)="Yes","1"," ")</f>
        <v>1</v>
      </c>
      <c r="H2132" s="20" t="str">
        <f>IF(VLOOKUP(C2132,'Current OBD'!$B$6:$AL$2097,26,0)="Yes","2"," ")</f>
        <v>2</v>
      </c>
      <c r="I2132" s="20" t="str">
        <f>IF(VLOOKUP(C2132,'Current OBD'!$B$6:$AL$2097,27,0)="Yes","3"," ")</f>
        <v>3</v>
      </c>
      <c r="J2132" s="20" t="str">
        <f>IF(VLOOKUP(C2132,'Current OBD'!$B$6:$AL$2097,28,0)="Yes","4"," ")</f>
        <v>4</v>
      </c>
      <c r="K2132" s="20" t="str">
        <f>IF(VLOOKUP(C2132,'Current OBD'!$B$6:$AL$2097,29,0)="Yes","5"," ")</f>
        <v>5</v>
      </c>
      <c r="L2132" s="20" t="str">
        <f>IF(VLOOKUP(C2132,'Current OBD'!$B$6:$AL$2097,30,0)="Yes","6"," ")</f>
        <v xml:space="preserve"> </v>
      </c>
      <c r="M2132" s="20" t="str">
        <f>IF(VLOOKUP(C2132,'Current OBD'!$B$6:$AL$2097,31,0)="Yes","7"," ")</f>
        <v xml:space="preserve"> </v>
      </c>
      <c r="N2132" s="20" t="str">
        <f>IF(VLOOKUP(C2132,'Current OBD'!$B$6:$AL$2097,32,0)="Yes","8"," ")</f>
        <v xml:space="preserve"> </v>
      </c>
      <c r="O2132" s="20" t="str">
        <f>IF(VLOOKUP(C2132,'Current OBD'!$B$6:$AL$2097,33,0)="Yes","9"," ")</f>
        <v xml:space="preserve"> </v>
      </c>
      <c r="P2132" s="20" t="str">
        <f>IF(VLOOKUP(C2132,'Current OBD'!$B$6:$AL$2097,34,0)="Yes","10"," ")</f>
        <v xml:space="preserve"> </v>
      </c>
      <c r="Q2132" s="20" t="str">
        <f>IF(VLOOKUP(C2132,'Current OBD'!$B$6:$AL$2097,35,0)="Yes","11"," ")</f>
        <v xml:space="preserve"> </v>
      </c>
      <c r="R2132" s="20" t="str">
        <f>IF(VLOOKUP(C2132,'Current OBD'!$B$6:$AL$2097,36,0)="Yes","12"," ")</f>
        <v xml:space="preserve"> </v>
      </c>
      <c r="S2132" s="44">
        <v>232</v>
      </c>
      <c r="T2132" s="44">
        <v>0</v>
      </c>
      <c r="U2132" s="44">
        <v>318</v>
      </c>
      <c r="V2132" s="12">
        <f t="shared" si="208"/>
        <v>0.72955974842767291</v>
      </c>
      <c r="W2132" s="12">
        <f t="shared" si="209"/>
        <v>0</v>
      </c>
      <c r="X2132" s="12">
        <f t="shared" si="205"/>
        <v>0.72955974842767291</v>
      </c>
    </row>
    <row r="2133" spans="1:24">
      <c r="A2133" s="17" t="str">
        <f>VLOOKUP(C2133,'Current OBD'!$B$6:$K$2098,4,0)</f>
        <v>Thurston</v>
      </c>
      <c r="B2133" s="17" t="str">
        <f>VLOOKUP(C2133,'Current OBD'!$B$6:$K$2098,3,0)</f>
        <v>34-111</v>
      </c>
      <c r="C2133" s="18">
        <v>662303</v>
      </c>
      <c r="D2133" s="8" t="s">
        <v>1316</v>
      </c>
      <c r="E2133" s="20" t="str">
        <f>IF(VLOOKUP(C2133,'Current OBD'!$B$6:$AL$2097,23,0)="Yes","PK"," ")</f>
        <v xml:space="preserve"> </v>
      </c>
      <c r="F2133" s="20" t="str">
        <f>IF(VLOOKUP(C2133,'Current OBD'!$B$6:$AL$2097,24,0)="Yes","K"," ")</f>
        <v>K</v>
      </c>
      <c r="G2133" s="20" t="str">
        <f>IF(VLOOKUP(C2133,'Current OBD'!$B$6:$AL$2097,25,0)="Yes","1"," ")</f>
        <v>1</v>
      </c>
      <c r="H2133" s="20" t="str">
        <f>IF(VLOOKUP(C2133,'Current OBD'!$B$6:$AL$2097,26,0)="Yes","2"," ")</f>
        <v>2</v>
      </c>
      <c r="I2133" s="20" t="str">
        <f>IF(VLOOKUP(C2133,'Current OBD'!$B$6:$AL$2097,27,0)="Yes","3"," ")</f>
        <v>3</v>
      </c>
      <c r="J2133" s="20" t="str">
        <f>IF(VLOOKUP(C2133,'Current OBD'!$B$6:$AL$2097,28,0)="Yes","4"," ")</f>
        <v>4</v>
      </c>
      <c r="K2133" s="20" t="str">
        <f>IF(VLOOKUP(C2133,'Current OBD'!$B$6:$AL$2097,29,0)="Yes","5"," ")</f>
        <v>5</v>
      </c>
      <c r="L2133" s="20" t="str">
        <f>IF(VLOOKUP(C2133,'Current OBD'!$B$6:$AL$2097,30,0)="Yes","6"," ")</f>
        <v xml:space="preserve"> </v>
      </c>
      <c r="M2133" s="20" t="str">
        <f>IF(VLOOKUP(C2133,'Current OBD'!$B$6:$AL$2097,31,0)="Yes","7"," ")</f>
        <v xml:space="preserve"> </v>
      </c>
      <c r="N2133" s="20" t="str">
        <f>IF(VLOOKUP(C2133,'Current OBD'!$B$6:$AL$2097,32,0)="Yes","8"," ")</f>
        <v xml:space="preserve"> </v>
      </c>
      <c r="O2133" s="20" t="str">
        <f>IF(VLOOKUP(C2133,'Current OBD'!$B$6:$AL$2097,33,0)="Yes","9"," ")</f>
        <v xml:space="preserve"> </v>
      </c>
      <c r="P2133" s="20" t="str">
        <f>IF(VLOOKUP(C2133,'Current OBD'!$B$6:$AL$2097,34,0)="Yes","10"," ")</f>
        <v xml:space="preserve"> </v>
      </c>
      <c r="Q2133" s="20" t="str">
        <f>IF(VLOOKUP(C2133,'Current OBD'!$B$6:$AL$2097,35,0)="Yes","11"," ")</f>
        <v xml:space="preserve"> </v>
      </c>
      <c r="R2133" s="20" t="str">
        <f>IF(VLOOKUP(C2133,'Current OBD'!$B$6:$AL$2097,36,0)="Yes","12"," ")</f>
        <v xml:space="preserve"> </v>
      </c>
      <c r="S2133" s="44">
        <v>50</v>
      </c>
      <c r="T2133" s="44">
        <v>12</v>
      </c>
      <c r="U2133" s="44">
        <v>278</v>
      </c>
      <c r="V2133" s="12">
        <f t="shared" si="208"/>
        <v>0.17985611510791366</v>
      </c>
      <c r="W2133" s="12">
        <f t="shared" si="209"/>
        <v>4.3165467625899283E-2</v>
      </c>
      <c r="X2133" s="12">
        <f t="shared" si="205"/>
        <v>0.22302158273381295</v>
      </c>
    </row>
    <row r="2134" spans="1:24">
      <c r="A2134" s="17" t="str">
        <f>VLOOKUP(C2134,'Current OBD'!$B$6:$K$2098,4,0)</f>
        <v>Thurston</v>
      </c>
      <c r="B2134" s="17" t="str">
        <f>VLOOKUP(C2134,'Current OBD'!$B$6:$K$2098,3,0)</f>
        <v>34-111</v>
      </c>
      <c r="C2134" s="18">
        <v>661570</v>
      </c>
      <c r="D2134" s="8" t="s">
        <v>1422</v>
      </c>
      <c r="E2134" s="20" t="str">
        <f>IF(VLOOKUP(C2134,'Current OBD'!$B$6:$AL$2097,23,0)="Yes","PK"," ")</f>
        <v xml:space="preserve"> </v>
      </c>
      <c r="F2134" s="20" t="str">
        <f>IF(VLOOKUP(C2134,'Current OBD'!$B$6:$AL$2097,24,0)="Yes","K"," ")</f>
        <v>K</v>
      </c>
      <c r="G2134" s="20" t="str">
        <f>IF(VLOOKUP(C2134,'Current OBD'!$B$6:$AL$2097,25,0)="Yes","1"," ")</f>
        <v>1</v>
      </c>
      <c r="H2134" s="20" t="str">
        <f>IF(VLOOKUP(C2134,'Current OBD'!$B$6:$AL$2097,26,0)="Yes","2"," ")</f>
        <v>2</v>
      </c>
      <c r="I2134" s="20" t="str">
        <f>IF(VLOOKUP(C2134,'Current OBD'!$B$6:$AL$2097,27,0)="Yes","3"," ")</f>
        <v>3</v>
      </c>
      <c r="J2134" s="20" t="str">
        <f>IF(VLOOKUP(C2134,'Current OBD'!$B$6:$AL$2097,28,0)="Yes","4"," ")</f>
        <v>4</v>
      </c>
      <c r="K2134" s="20" t="str">
        <f>IF(VLOOKUP(C2134,'Current OBD'!$B$6:$AL$2097,29,0)="Yes","5"," ")</f>
        <v>5</v>
      </c>
      <c r="L2134" s="20" t="str">
        <f>IF(VLOOKUP(C2134,'Current OBD'!$B$6:$AL$2097,30,0)="Yes","6"," ")</f>
        <v xml:space="preserve"> </v>
      </c>
      <c r="M2134" s="20" t="str">
        <f>IF(VLOOKUP(C2134,'Current OBD'!$B$6:$AL$2097,31,0)="Yes","7"," ")</f>
        <v xml:space="preserve"> </v>
      </c>
      <c r="N2134" s="20" t="str">
        <f>IF(VLOOKUP(C2134,'Current OBD'!$B$6:$AL$2097,32,0)="Yes","8"," ")</f>
        <v xml:space="preserve"> </v>
      </c>
      <c r="O2134" s="20" t="str">
        <f>IF(VLOOKUP(C2134,'Current OBD'!$B$6:$AL$2097,33,0)="Yes","9"," ")</f>
        <v xml:space="preserve"> </v>
      </c>
      <c r="P2134" s="20" t="str">
        <f>IF(VLOOKUP(C2134,'Current OBD'!$B$6:$AL$2097,34,0)="Yes","10"," ")</f>
        <v xml:space="preserve"> </v>
      </c>
      <c r="Q2134" s="20" t="str">
        <f>IF(VLOOKUP(C2134,'Current OBD'!$B$6:$AL$2097,35,0)="Yes","11"," ")</f>
        <v xml:space="preserve"> </v>
      </c>
      <c r="R2134" s="20" t="str">
        <f>IF(VLOOKUP(C2134,'Current OBD'!$B$6:$AL$2097,36,0)="Yes","12"," ")</f>
        <v xml:space="preserve"> </v>
      </c>
      <c r="S2134" s="44">
        <v>74</v>
      </c>
      <c r="T2134" s="44">
        <v>13</v>
      </c>
      <c r="U2134" s="44">
        <v>211</v>
      </c>
      <c r="V2134" s="12">
        <f t="shared" si="208"/>
        <v>0.35071090047393366</v>
      </c>
      <c r="W2134" s="12">
        <f t="shared" si="209"/>
        <v>6.1611374407582936E-2</v>
      </c>
      <c r="X2134" s="12">
        <f t="shared" si="205"/>
        <v>0.41232227488151657</v>
      </c>
    </row>
    <row r="2135" spans="1:24">
      <c r="A2135" s="17" t="str">
        <f>VLOOKUP(C2135,'Current OBD'!$B$6:$K$2098,4,0)</f>
        <v>Thurston</v>
      </c>
      <c r="B2135" s="17" t="str">
        <f>VLOOKUP(C2135,'Current OBD'!$B$6:$K$2098,3,0)</f>
        <v>34-111</v>
      </c>
      <c r="C2135" s="18">
        <v>662304</v>
      </c>
      <c r="D2135" s="8" t="s">
        <v>3299</v>
      </c>
      <c r="E2135" s="20" t="str">
        <f>IF(VLOOKUP(C2135,'Current OBD'!$B$6:$AL$2097,23,0)="Yes","PK"," ")</f>
        <v xml:space="preserve"> </v>
      </c>
      <c r="F2135" s="20" t="str">
        <f>IF(VLOOKUP(C2135,'Current OBD'!$B$6:$AL$2097,24,0)="Yes","K"," ")</f>
        <v>K</v>
      </c>
      <c r="G2135" s="20" t="str">
        <f>IF(VLOOKUP(C2135,'Current OBD'!$B$6:$AL$2097,25,0)="Yes","1"," ")</f>
        <v>1</v>
      </c>
      <c r="H2135" s="20" t="str">
        <f>IF(VLOOKUP(C2135,'Current OBD'!$B$6:$AL$2097,26,0)="Yes","2"," ")</f>
        <v>2</v>
      </c>
      <c r="I2135" s="20" t="str">
        <f>IF(VLOOKUP(C2135,'Current OBD'!$B$6:$AL$2097,27,0)="Yes","3"," ")</f>
        <v>3</v>
      </c>
      <c r="J2135" s="20" t="str">
        <f>IF(VLOOKUP(C2135,'Current OBD'!$B$6:$AL$2097,28,0)="Yes","4"," ")</f>
        <v>4</v>
      </c>
      <c r="K2135" s="20" t="str">
        <f>IF(VLOOKUP(C2135,'Current OBD'!$B$6:$AL$2097,29,0)="Yes","5"," ")</f>
        <v>5</v>
      </c>
      <c r="L2135" s="20" t="str">
        <f>IF(VLOOKUP(C2135,'Current OBD'!$B$6:$AL$2097,30,0)="Yes","6"," ")</f>
        <v xml:space="preserve"> </v>
      </c>
      <c r="M2135" s="20" t="str">
        <f>IF(VLOOKUP(C2135,'Current OBD'!$B$6:$AL$2097,31,0)="Yes","7"," ")</f>
        <v xml:space="preserve"> </v>
      </c>
      <c r="N2135" s="20" t="str">
        <f>IF(VLOOKUP(C2135,'Current OBD'!$B$6:$AL$2097,32,0)="Yes","8"," ")</f>
        <v xml:space="preserve"> </v>
      </c>
      <c r="O2135" s="20" t="str">
        <f>IF(VLOOKUP(C2135,'Current OBD'!$B$6:$AL$2097,33,0)="Yes","9"," ")</f>
        <v xml:space="preserve"> </v>
      </c>
      <c r="P2135" s="20" t="str">
        <f>IF(VLOOKUP(C2135,'Current OBD'!$B$6:$AL$2097,34,0)="Yes","10"," ")</f>
        <v xml:space="preserve"> </v>
      </c>
      <c r="Q2135" s="20" t="str">
        <f>IF(VLOOKUP(C2135,'Current OBD'!$B$6:$AL$2097,35,0)="Yes","11"," ")</f>
        <v xml:space="preserve"> </v>
      </c>
      <c r="R2135" s="20" t="str">
        <f>IF(VLOOKUP(C2135,'Current OBD'!$B$6:$AL$2097,36,0)="Yes","12"," ")</f>
        <v xml:space="preserve"> </v>
      </c>
      <c r="S2135" s="44">
        <v>82</v>
      </c>
      <c r="T2135" s="44">
        <v>9</v>
      </c>
      <c r="U2135" s="44">
        <v>399</v>
      </c>
      <c r="V2135" s="12">
        <f t="shared" si="208"/>
        <v>0.20551378446115287</v>
      </c>
      <c r="W2135" s="12">
        <f t="shared" si="209"/>
        <v>2.2556390977443608E-2</v>
      </c>
      <c r="X2135" s="12">
        <f t="shared" si="205"/>
        <v>0.22807017543859648</v>
      </c>
    </row>
    <row r="2136" spans="1:24">
      <c r="A2136" s="17" t="str">
        <f>VLOOKUP(C2136,'Current OBD'!$B$6:$K$2098,4,0)</f>
        <v>Thurston</v>
      </c>
      <c r="B2136" s="17" t="str">
        <f>VLOOKUP(C2136,'Current OBD'!$B$6:$K$2098,3,0)</f>
        <v>34-111</v>
      </c>
      <c r="C2136" s="18">
        <v>661571</v>
      </c>
      <c r="D2136" s="8" t="s">
        <v>3301</v>
      </c>
      <c r="E2136" s="20" t="str">
        <f>IF(VLOOKUP(C2136,'Current OBD'!$B$6:$AL$2097,23,0)="Yes","PK"," ")</f>
        <v xml:space="preserve"> </v>
      </c>
      <c r="F2136" s="20" t="str">
        <f>IF(VLOOKUP(C2136,'Current OBD'!$B$6:$AL$2097,24,0)="Yes","K"," ")</f>
        <v>K</v>
      </c>
      <c r="G2136" s="20" t="str">
        <f>IF(VLOOKUP(C2136,'Current OBD'!$B$6:$AL$2097,25,0)="Yes","1"," ")</f>
        <v>1</v>
      </c>
      <c r="H2136" s="20" t="str">
        <f>IF(VLOOKUP(C2136,'Current OBD'!$B$6:$AL$2097,26,0)="Yes","2"," ")</f>
        <v>2</v>
      </c>
      <c r="I2136" s="20" t="str">
        <f>IF(VLOOKUP(C2136,'Current OBD'!$B$6:$AL$2097,27,0)="Yes","3"," ")</f>
        <v>3</v>
      </c>
      <c r="J2136" s="20" t="str">
        <f>IF(VLOOKUP(C2136,'Current OBD'!$B$6:$AL$2097,28,0)="Yes","4"," ")</f>
        <v>4</v>
      </c>
      <c r="K2136" s="20" t="str">
        <f>IF(VLOOKUP(C2136,'Current OBD'!$B$6:$AL$2097,29,0)="Yes","5"," ")</f>
        <v>5</v>
      </c>
      <c r="L2136" s="20" t="str">
        <f>IF(VLOOKUP(C2136,'Current OBD'!$B$6:$AL$2097,30,0)="Yes","6"," ")</f>
        <v xml:space="preserve"> </v>
      </c>
      <c r="M2136" s="20" t="str">
        <f>IF(VLOOKUP(C2136,'Current OBD'!$B$6:$AL$2097,31,0)="Yes","7"," ")</f>
        <v xml:space="preserve"> </v>
      </c>
      <c r="N2136" s="20" t="str">
        <f>IF(VLOOKUP(C2136,'Current OBD'!$B$6:$AL$2097,32,0)="Yes","8"," ")</f>
        <v xml:space="preserve"> </v>
      </c>
      <c r="O2136" s="20" t="str">
        <f>IF(VLOOKUP(C2136,'Current OBD'!$B$6:$AL$2097,33,0)="Yes","9"," ")</f>
        <v xml:space="preserve"> </v>
      </c>
      <c r="P2136" s="20" t="str">
        <f>IF(VLOOKUP(C2136,'Current OBD'!$B$6:$AL$2097,34,0)="Yes","10"," ")</f>
        <v xml:space="preserve"> </v>
      </c>
      <c r="Q2136" s="20" t="str">
        <f>IF(VLOOKUP(C2136,'Current OBD'!$B$6:$AL$2097,35,0)="Yes","11"," ")</f>
        <v xml:space="preserve"> </v>
      </c>
      <c r="R2136" s="20" t="str">
        <f>IF(VLOOKUP(C2136,'Current OBD'!$B$6:$AL$2097,36,0)="Yes","12"," ")</f>
        <v xml:space="preserve"> </v>
      </c>
      <c r="S2136" s="44">
        <v>99</v>
      </c>
      <c r="T2136" s="44">
        <v>24</v>
      </c>
      <c r="U2136" s="44">
        <v>415</v>
      </c>
      <c r="V2136" s="12">
        <f t="shared" si="208"/>
        <v>0.23855421686746989</v>
      </c>
      <c r="W2136" s="12">
        <f t="shared" si="209"/>
        <v>5.7831325301204821E-2</v>
      </c>
      <c r="X2136" s="12">
        <f t="shared" si="205"/>
        <v>0.29638554216867469</v>
      </c>
    </row>
    <row r="2137" spans="1:24">
      <c r="A2137" s="17" t="str">
        <f>VLOOKUP(C2137,'Current OBD'!$B$6:$K$2098,4,0)</f>
        <v>Thurston</v>
      </c>
      <c r="B2137" s="17" t="str">
        <f>VLOOKUP(C2137,'Current OBD'!$B$6:$K$2098,3,0)</f>
        <v>34-111</v>
      </c>
      <c r="C2137" s="18">
        <v>662308</v>
      </c>
      <c r="D2137" s="8" t="s">
        <v>3303</v>
      </c>
      <c r="E2137" s="20" t="str">
        <f>IF(VLOOKUP(C2137,'Current OBD'!$B$6:$AL$2097,23,0)="Yes","PK"," ")</f>
        <v xml:space="preserve"> </v>
      </c>
      <c r="F2137" s="20" t="str">
        <f>IF(VLOOKUP(C2137,'Current OBD'!$B$6:$AL$2097,24,0)="Yes","K"," ")</f>
        <v xml:space="preserve"> </v>
      </c>
      <c r="G2137" s="20" t="str">
        <f>IF(VLOOKUP(C2137,'Current OBD'!$B$6:$AL$2097,25,0)="Yes","1"," ")</f>
        <v xml:space="preserve"> </v>
      </c>
      <c r="H2137" s="20" t="str">
        <f>IF(VLOOKUP(C2137,'Current OBD'!$B$6:$AL$2097,26,0)="Yes","2"," ")</f>
        <v xml:space="preserve"> </v>
      </c>
      <c r="I2137" s="20" t="str">
        <f>IF(VLOOKUP(C2137,'Current OBD'!$B$6:$AL$2097,27,0)="Yes","3"," ")</f>
        <v xml:space="preserve"> </v>
      </c>
      <c r="J2137" s="20" t="str">
        <f>IF(VLOOKUP(C2137,'Current OBD'!$B$6:$AL$2097,28,0)="Yes","4"," ")</f>
        <v xml:space="preserve"> </v>
      </c>
      <c r="K2137" s="20" t="str">
        <f>IF(VLOOKUP(C2137,'Current OBD'!$B$6:$AL$2097,29,0)="Yes","5"," ")</f>
        <v xml:space="preserve"> </v>
      </c>
      <c r="L2137" s="20" t="str">
        <f>IF(VLOOKUP(C2137,'Current OBD'!$B$6:$AL$2097,30,0)="Yes","6"," ")</f>
        <v xml:space="preserve"> </v>
      </c>
      <c r="M2137" s="20" t="str">
        <f>IF(VLOOKUP(C2137,'Current OBD'!$B$6:$AL$2097,31,0)="Yes","7"," ")</f>
        <v xml:space="preserve"> </v>
      </c>
      <c r="N2137" s="20" t="str">
        <f>IF(VLOOKUP(C2137,'Current OBD'!$B$6:$AL$2097,32,0)="Yes","8"," ")</f>
        <v xml:space="preserve"> </v>
      </c>
      <c r="O2137" s="20" t="str">
        <f>IF(VLOOKUP(C2137,'Current OBD'!$B$6:$AL$2097,33,0)="Yes","9"," ")</f>
        <v>9</v>
      </c>
      <c r="P2137" s="20" t="str">
        <f>IF(VLOOKUP(C2137,'Current OBD'!$B$6:$AL$2097,34,0)="Yes","10"," ")</f>
        <v>10</v>
      </c>
      <c r="Q2137" s="20" t="str">
        <f>IF(VLOOKUP(C2137,'Current OBD'!$B$6:$AL$2097,35,0)="Yes","11"," ")</f>
        <v>11</v>
      </c>
      <c r="R2137" s="20" t="str">
        <f>IF(VLOOKUP(C2137,'Current OBD'!$B$6:$AL$2097,36,0)="Yes","12"," ")</f>
        <v>12</v>
      </c>
      <c r="S2137" s="44">
        <v>255</v>
      </c>
      <c r="T2137" s="44">
        <v>75</v>
      </c>
      <c r="U2137" s="44">
        <v>1862</v>
      </c>
      <c r="V2137" s="12">
        <f t="shared" si="208"/>
        <v>0.13694951664876476</v>
      </c>
      <c r="W2137" s="12">
        <f t="shared" si="209"/>
        <v>4.0279269602577876E-2</v>
      </c>
      <c r="X2137" s="12">
        <f t="shared" si="205"/>
        <v>0.17722878625134264</v>
      </c>
    </row>
    <row r="2138" spans="1:24">
      <c r="A2138" s="17" t="str">
        <f>VLOOKUP(C2138,'Current OBD'!$B$6:$K$2098,4,0)</f>
        <v>Thurston</v>
      </c>
      <c r="B2138" s="17" t="str">
        <f>VLOOKUP(C2138,'Current OBD'!$B$6:$K$2098,3,0)</f>
        <v>34-111</v>
      </c>
      <c r="C2138" s="18">
        <v>687690</v>
      </c>
      <c r="D2138" s="8" t="s">
        <v>3305</v>
      </c>
      <c r="E2138" s="20" t="str">
        <f>IF(VLOOKUP(C2138,'Current OBD'!$B$6:$AL$2097,23,0)="Yes","PK"," ")</f>
        <v xml:space="preserve"> </v>
      </c>
      <c r="F2138" s="20" t="str">
        <f>IF(VLOOKUP(C2138,'Current OBD'!$B$6:$AL$2097,24,0)="Yes","K"," ")</f>
        <v>K</v>
      </c>
      <c r="G2138" s="20" t="str">
        <f>IF(VLOOKUP(C2138,'Current OBD'!$B$6:$AL$2097,25,0)="Yes","1"," ")</f>
        <v>1</v>
      </c>
      <c r="H2138" s="20" t="str">
        <f>IF(VLOOKUP(C2138,'Current OBD'!$B$6:$AL$2097,26,0)="Yes","2"," ")</f>
        <v>2</v>
      </c>
      <c r="I2138" s="20" t="str">
        <f>IF(VLOOKUP(C2138,'Current OBD'!$B$6:$AL$2097,27,0)="Yes","3"," ")</f>
        <v>3</v>
      </c>
      <c r="J2138" s="20" t="str">
        <f>IF(VLOOKUP(C2138,'Current OBD'!$B$6:$AL$2097,28,0)="Yes","4"," ")</f>
        <v>4</v>
      </c>
      <c r="K2138" s="20" t="str">
        <f>IF(VLOOKUP(C2138,'Current OBD'!$B$6:$AL$2097,29,0)="Yes","5"," ")</f>
        <v>5</v>
      </c>
      <c r="L2138" s="20" t="str">
        <f>IF(VLOOKUP(C2138,'Current OBD'!$B$6:$AL$2097,30,0)="Yes","6"," ")</f>
        <v>6</v>
      </c>
      <c r="M2138" s="20" t="str">
        <f>IF(VLOOKUP(C2138,'Current OBD'!$B$6:$AL$2097,31,0)="Yes","7"," ")</f>
        <v>7</v>
      </c>
      <c r="N2138" s="20" t="str">
        <f>IF(VLOOKUP(C2138,'Current OBD'!$B$6:$AL$2097,32,0)="Yes","8"," ")</f>
        <v>8</v>
      </c>
      <c r="O2138" s="20" t="str">
        <f>IF(VLOOKUP(C2138,'Current OBD'!$B$6:$AL$2097,33,0)="Yes","9"," ")</f>
        <v>9</v>
      </c>
      <c r="P2138" s="20" t="str">
        <f>IF(VLOOKUP(C2138,'Current OBD'!$B$6:$AL$2097,34,0)="Yes","10"," ")</f>
        <v>10</v>
      </c>
      <c r="Q2138" s="20" t="str">
        <f>IF(VLOOKUP(C2138,'Current OBD'!$B$6:$AL$2097,35,0)="Yes","11"," ")</f>
        <v>11</v>
      </c>
      <c r="R2138" s="20" t="str">
        <f>IF(VLOOKUP(C2138,'Current OBD'!$B$6:$AL$2097,36,0)="Yes","12"," ")</f>
        <v>12</v>
      </c>
      <c r="S2138" s="44">
        <v>125</v>
      </c>
      <c r="T2138" s="44">
        <v>30</v>
      </c>
      <c r="U2138" s="44">
        <v>631</v>
      </c>
      <c r="V2138" s="12">
        <f t="shared" si="208"/>
        <v>0.19809825673534073</v>
      </c>
      <c r="W2138" s="12">
        <f t="shared" si="209"/>
        <v>4.7543581616481777E-2</v>
      </c>
      <c r="X2138" s="12">
        <f t="shared" si="205"/>
        <v>0.24564183835182252</v>
      </c>
    </row>
    <row r="2139" spans="1:24">
      <c r="A2139" s="17" t="str">
        <f>VLOOKUP(C2139,'Current OBD'!$B$6:$K$2098,4,0)</f>
        <v>Thurston</v>
      </c>
      <c r="B2139" s="17" t="str">
        <f>VLOOKUP(C2139,'Current OBD'!$B$6:$K$2098,3,0)</f>
        <v>34-111</v>
      </c>
      <c r="C2139" s="18">
        <v>663918</v>
      </c>
      <c r="D2139" s="8" t="s">
        <v>127</v>
      </c>
      <c r="E2139" s="20" t="str">
        <f>IF(VLOOKUP(C2139,'Current OBD'!$B$6:$AL$2097,23,0)="Yes","PK"," ")</f>
        <v xml:space="preserve"> </v>
      </c>
      <c r="F2139" s="20" t="str">
        <f>IF(VLOOKUP(C2139,'Current OBD'!$B$6:$AL$2097,24,0)="Yes","K"," ")</f>
        <v>K</v>
      </c>
      <c r="G2139" s="20" t="str">
        <f>IF(VLOOKUP(C2139,'Current OBD'!$B$6:$AL$2097,25,0)="Yes","1"," ")</f>
        <v>1</v>
      </c>
      <c r="H2139" s="20" t="str">
        <f>IF(VLOOKUP(C2139,'Current OBD'!$B$6:$AL$2097,26,0)="Yes","2"," ")</f>
        <v>2</v>
      </c>
      <c r="I2139" s="20" t="str">
        <f>IF(VLOOKUP(C2139,'Current OBD'!$B$6:$AL$2097,27,0)="Yes","3"," ")</f>
        <v>3</v>
      </c>
      <c r="J2139" s="20" t="str">
        <f>IF(VLOOKUP(C2139,'Current OBD'!$B$6:$AL$2097,28,0)="Yes","4"," ")</f>
        <v>4</v>
      </c>
      <c r="K2139" s="20" t="str">
        <f>IF(VLOOKUP(C2139,'Current OBD'!$B$6:$AL$2097,29,0)="Yes","5"," ")</f>
        <v>5</v>
      </c>
      <c r="L2139" s="20" t="str">
        <f>IF(VLOOKUP(C2139,'Current OBD'!$B$6:$AL$2097,30,0)="Yes","6"," ")</f>
        <v xml:space="preserve"> </v>
      </c>
      <c r="M2139" s="20" t="str">
        <f>IF(VLOOKUP(C2139,'Current OBD'!$B$6:$AL$2097,31,0)="Yes","7"," ")</f>
        <v xml:space="preserve"> </v>
      </c>
      <c r="N2139" s="20" t="str">
        <f>IF(VLOOKUP(C2139,'Current OBD'!$B$6:$AL$2097,32,0)="Yes","8"," ")</f>
        <v xml:space="preserve"> </v>
      </c>
      <c r="O2139" s="20" t="str">
        <f>IF(VLOOKUP(C2139,'Current OBD'!$B$6:$AL$2097,33,0)="Yes","9"," ")</f>
        <v xml:space="preserve"> </v>
      </c>
      <c r="P2139" s="20" t="str">
        <f>IF(VLOOKUP(C2139,'Current OBD'!$B$6:$AL$2097,34,0)="Yes","10"," ")</f>
        <v xml:space="preserve"> </v>
      </c>
      <c r="Q2139" s="20" t="str">
        <f>IF(VLOOKUP(C2139,'Current OBD'!$B$6:$AL$2097,35,0)="Yes","11"," ")</f>
        <v xml:space="preserve"> </v>
      </c>
      <c r="R2139" s="20" t="str">
        <f>IF(VLOOKUP(C2139,'Current OBD'!$B$6:$AL$2097,36,0)="Yes","12"," ")</f>
        <v xml:space="preserve"> </v>
      </c>
      <c r="S2139" s="44">
        <v>53</v>
      </c>
      <c r="T2139" s="44">
        <v>6</v>
      </c>
      <c r="U2139" s="44">
        <v>369</v>
      </c>
      <c r="V2139" s="12">
        <f t="shared" si="208"/>
        <v>0.14363143631436315</v>
      </c>
      <c r="W2139" s="12">
        <f t="shared" si="209"/>
        <v>1.6260162601626018E-2</v>
      </c>
      <c r="X2139" s="12">
        <f t="shared" si="205"/>
        <v>0.15989159891598917</v>
      </c>
    </row>
    <row r="2140" spans="1:24">
      <c r="A2140" s="17" t="str">
        <f>VLOOKUP(C2140,'Current OBD'!$B$6:$K$2098,4,0)</f>
        <v>Thurston</v>
      </c>
      <c r="B2140" s="17" t="str">
        <f>VLOOKUP(C2140,'Current OBD'!$B$6:$K$2098,3,0)</f>
        <v>34-111</v>
      </c>
      <c r="C2140" s="18">
        <v>661574</v>
      </c>
      <c r="D2140" s="8" t="s">
        <v>3308</v>
      </c>
      <c r="E2140" s="20" t="str">
        <f>IF(VLOOKUP(C2140,'Current OBD'!$B$6:$AL$2097,23,0)="Yes","PK"," ")</f>
        <v xml:space="preserve"> </v>
      </c>
      <c r="F2140" s="20" t="str">
        <f>IF(VLOOKUP(C2140,'Current OBD'!$B$6:$AL$2097,24,0)="Yes","K"," ")</f>
        <v xml:space="preserve"> </v>
      </c>
      <c r="G2140" s="20" t="str">
        <f>IF(VLOOKUP(C2140,'Current OBD'!$B$6:$AL$2097,25,0)="Yes","1"," ")</f>
        <v xml:space="preserve"> </v>
      </c>
      <c r="H2140" s="20" t="str">
        <f>IF(VLOOKUP(C2140,'Current OBD'!$B$6:$AL$2097,26,0)="Yes","2"," ")</f>
        <v xml:space="preserve"> </v>
      </c>
      <c r="I2140" s="20" t="str">
        <f>IF(VLOOKUP(C2140,'Current OBD'!$B$6:$AL$2097,27,0)="Yes","3"," ")</f>
        <v xml:space="preserve"> </v>
      </c>
      <c r="J2140" s="20" t="str">
        <f>IF(VLOOKUP(C2140,'Current OBD'!$B$6:$AL$2097,28,0)="Yes","4"," ")</f>
        <v xml:space="preserve"> </v>
      </c>
      <c r="K2140" s="20" t="str">
        <f>IF(VLOOKUP(C2140,'Current OBD'!$B$6:$AL$2097,29,0)="Yes","5"," ")</f>
        <v xml:space="preserve"> </v>
      </c>
      <c r="L2140" s="20" t="str">
        <f>IF(VLOOKUP(C2140,'Current OBD'!$B$6:$AL$2097,30,0)="Yes","6"," ")</f>
        <v>6</v>
      </c>
      <c r="M2140" s="20" t="str">
        <f>IF(VLOOKUP(C2140,'Current OBD'!$B$6:$AL$2097,31,0)="Yes","7"," ")</f>
        <v>7</v>
      </c>
      <c r="N2140" s="20" t="str">
        <f>IF(VLOOKUP(C2140,'Current OBD'!$B$6:$AL$2097,32,0)="Yes","8"," ")</f>
        <v>8</v>
      </c>
      <c r="O2140" s="20" t="str">
        <f>IF(VLOOKUP(C2140,'Current OBD'!$B$6:$AL$2097,33,0)="Yes","9"," ")</f>
        <v xml:space="preserve"> </v>
      </c>
      <c r="P2140" s="20" t="str">
        <f>IF(VLOOKUP(C2140,'Current OBD'!$B$6:$AL$2097,34,0)="Yes","10"," ")</f>
        <v xml:space="preserve"> </v>
      </c>
      <c r="Q2140" s="20" t="str">
        <f>IF(VLOOKUP(C2140,'Current OBD'!$B$6:$AL$2097,35,0)="Yes","11"," ")</f>
        <v xml:space="preserve"> </v>
      </c>
      <c r="R2140" s="20" t="str">
        <f>IF(VLOOKUP(C2140,'Current OBD'!$B$6:$AL$2097,36,0)="Yes","12"," ")</f>
        <v xml:space="preserve"> </v>
      </c>
      <c r="S2140" s="44">
        <v>96</v>
      </c>
      <c r="T2140" s="44">
        <v>27</v>
      </c>
      <c r="U2140" s="44">
        <v>395</v>
      </c>
      <c r="V2140" s="12">
        <f t="shared" si="208"/>
        <v>0.24303797468354429</v>
      </c>
      <c r="W2140" s="12">
        <f t="shared" si="209"/>
        <v>6.8354430379746839E-2</v>
      </c>
      <c r="X2140" s="12">
        <f t="shared" si="205"/>
        <v>0.31139240506329113</v>
      </c>
    </row>
    <row r="2141" spans="1:24">
      <c r="A2141" s="17" t="str">
        <f>VLOOKUP(C2141,'Current OBD'!$B$6:$K$2098,4,0)</f>
        <v>Thurston</v>
      </c>
      <c r="B2141" s="17" t="str">
        <f>VLOOKUP(C2141,'Current OBD'!$B$6:$K$2098,3,0)</f>
        <v>34-111</v>
      </c>
      <c r="C2141" s="18">
        <v>662553</v>
      </c>
      <c r="D2141" s="8" t="s">
        <v>3310</v>
      </c>
      <c r="E2141" s="20" t="str">
        <f>IF(VLOOKUP(C2141,'Current OBD'!$B$6:$AL$2097,23,0)="Yes","PK"," ")</f>
        <v xml:space="preserve"> </v>
      </c>
      <c r="F2141" s="20" t="str">
        <f>IF(VLOOKUP(C2141,'Current OBD'!$B$6:$AL$2097,24,0)="Yes","K"," ")</f>
        <v>K</v>
      </c>
      <c r="G2141" s="20" t="str">
        <f>IF(VLOOKUP(C2141,'Current OBD'!$B$6:$AL$2097,25,0)="Yes","1"," ")</f>
        <v>1</v>
      </c>
      <c r="H2141" s="20" t="str">
        <f>IF(VLOOKUP(C2141,'Current OBD'!$B$6:$AL$2097,26,0)="Yes","2"," ")</f>
        <v>2</v>
      </c>
      <c r="I2141" s="20" t="str">
        <f>IF(VLOOKUP(C2141,'Current OBD'!$B$6:$AL$2097,27,0)="Yes","3"," ")</f>
        <v>3</v>
      </c>
      <c r="J2141" s="20" t="str">
        <f>IF(VLOOKUP(C2141,'Current OBD'!$B$6:$AL$2097,28,0)="Yes","4"," ")</f>
        <v>4</v>
      </c>
      <c r="K2141" s="20" t="str">
        <f>IF(VLOOKUP(C2141,'Current OBD'!$B$6:$AL$2097,29,0)="Yes","5"," ")</f>
        <v>5</v>
      </c>
      <c r="L2141" s="20" t="str">
        <f>IF(VLOOKUP(C2141,'Current OBD'!$B$6:$AL$2097,30,0)="Yes","6"," ")</f>
        <v xml:space="preserve"> </v>
      </c>
      <c r="M2141" s="20" t="str">
        <f>IF(VLOOKUP(C2141,'Current OBD'!$B$6:$AL$2097,31,0)="Yes","7"," ")</f>
        <v xml:space="preserve"> </v>
      </c>
      <c r="N2141" s="20" t="str">
        <f>IF(VLOOKUP(C2141,'Current OBD'!$B$6:$AL$2097,32,0)="Yes","8"," ")</f>
        <v xml:space="preserve"> </v>
      </c>
      <c r="O2141" s="20" t="str">
        <f>IF(VLOOKUP(C2141,'Current OBD'!$B$6:$AL$2097,33,0)="Yes","9"," ")</f>
        <v xml:space="preserve"> </v>
      </c>
      <c r="P2141" s="20" t="str">
        <f>IF(VLOOKUP(C2141,'Current OBD'!$B$6:$AL$2097,34,0)="Yes","10"," ")</f>
        <v xml:space="preserve"> </v>
      </c>
      <c r="Q2141" s="20" t="str">
        <f>IF(VLOOKUP(C2141,'Current OBD'!$B$6:$AL$2097,35,0)="Yes","11"," ")</f>
        <v xml:space="preserve"> </v>
      </c>
      <c r="R2141" s="20" t="str">
        <f>IF(VLOOKUP(C2141,'Current OBD'!$B$6:$AL$2097,36,0)="Yes","12"," ")</f>
        <v xml:space="preserve"> </v>
      </c>
      <c r="S2141" s="44">
        <v>92</v>
      </c>
      <c r="T2141" s="44">
        <v>26</v>
      </c>
      <c r="U2141" s="44">
        <v>411</v>
      </c>
      <c r="V2141" s="12">
        <f t="shared" si="208"/>
        <v>0.22384428223844283</v>
      </c>
      <c r="W2141" s="12">
        <f t="shared" si="209"/>
        <v>6.3260340632603412E-2</v>
      </c>
      <c r="X2141" s="12">
        <f t="shared" si="205"/>
        <v>0.28710462287104621</v>
      </c>
    </row>
    <row r="2142" spans="1:24">
      <c r="A2142" s="17" t="str">
        <f>VLOOKUP(C2142,'Current OBD'!$B$6:$K$2098,4,0)</f>
        <v>Thurston</v>
      </c>
      <c r="B2142" s="17" t="str">
        <f>VLOOKUP(C2142,'Current OBD'!$B$6:$K$2098,3,0)</f>
        <v>34-111</v>
      </c>
      <c r="C2142" s="18">
        <v>661573</v>
      </c>
      <c r="D2142" s="8" t="s">
        <v>3312</v>
      </c>
      <c r="E2142" s="20" t="str">
        <f>IF(VLOOKUP(C2142,'Current OBD'!$B$6:$AL$2097,23,0)="Yes","PK"," ")</f>
        <v xml:space="preserve"> </v>
      </c>
      <c r="F2142" s="20" t="str">
        <f>IF(VLOOKUP(C2142,'Current OBD'!$B$6:$AL$2097,24,0)="Yes","K"," ")</f>
        <v xml:space="preserve"> </v>
      </c>
      <c r="G2142" s="20" t="str">
        <f>IF(VLOOKUP(C2142,'Current OBD'!$B$6:$AL$2097,25,0)="Yes","1"," ")</f>
        <v xml:space="preserve"> </v>
      </c>
      <c r="H2142" s="20" t="str">
        <f>IF(VLOOKUP(C2142,'Current OBD'!$B$6:$AL$2097,26,0)="Yes","2"," ")</f>
        <v xml:space="preserve"> </v>
      </c>
      <c r="I2142" s="20" t="str">
        <f>IF(VLOOKUP(C2142,'Current OBD'!$B$6:$AL$2097,27,0)="Yes","3"," ")</f>
        <v xml:space="preserve"> </v>
      </c>
      <c r="J2142" s="20" t="str">
        <f>IF(VLOOKUP(C2142,'Current OBD'!$B$6:$AL$2097,28,0)="Yes","4"," ")</f>
        <v xml:space="preserve"> </v>
      </c>
      <c r="K2142" s="20" t="str">
        <f>IF(VLOOKUP(C2142,'Current OBD'!$B$6:$AL$2097,29,0)="Yes","5"," ")</f>
        <v xml:space="preserve"> </v>
      </c>
      <c r="L2142" s="20" t="str">
        <f>IF(VLOOKUP(C2142,'Current OBD'!$B$6:$AL$2097,30,0)="Yes","6"," ")</f>
        <v>6</v>
      </c>
      <c r="M2142" s="20" t="str">
        <f>IF(VLOOKUP(C2142,'Current OBD'!$B$6:$AL$2097,31,0)="Yes","7"," ")</f>
        <v>7</v>
      </c>
      <c r="N2142" s="20" t="str">
        <f>IF(VLOOKUP(C2142,'Current OBD'!$B$6:$AL$2097,32,0)="Yes","8"," ")</f>
        <v>8</v>
      </c>
      <c r="O2142" s="20" t="str">
        <f>IF(VLOOKUP(C2142,'Current OBD'!$B$6:$AL$2097,33,0)="Yes","9"," ")</f>
        <v xml:space="preserve"> </v>
      </c>
      <c r="P2142" s="20" t="str">
        <f>IF(VLOOKUP(C2142,'Current OBD'!$B$6:$AL$2097,34,0)="Yes","10"," ")</f>
        <v xml:space="preserve"> </v>
      </c>
      <c r="Q2142" s="20" t="str">
        <f>IF(VLOOKUP(C2142,'Current OBD'!$B$6:$AL$2097,35,0)="Yes","11"," ")</f>
        <v xml:space="preserve"> </v>
      </c>
      <c r="R2142" s="20" t="str">
        <f>IF(VLOOKUP(C2142,'Current OBD'!$B$6:$AL$2097,36,0)="Yes","12"," ")</f>
        <v xml:space="preserve"> </v>
      </c>
      <c r="S2142" s="44">
        <v>124</v>
      </c>
      <c r="T2142" s="44">
        <v>27</v>
      </c>
      <c r="U2142" s="44">
        <v>482</v>
      </c>
      <c r="V2142" s="12">
        <f t="shared" si="208"/>
        <v>0.25726141078838172</v>
      </c>
      <c r="W2142" s="12">
        <f t="shared" si="209"/>
        <v>5.6016597510373446E-2</v>
      </c>
      <c r="X2142" s="12">
        <f t="shared" si="205"/>
        <v>0.31327800829875518</v>
      </c>
    </row>
    <row r="2143" spans="1:24">
      <c r="A2143" s="17" t="str">
        <f>VLOOKUP(C2143,'Current OBD'!$B$6:$K$2098,4,0)</f>
        <v>Thurston</v>
      </c>
      <c r="B2143" s="17" t="str">
        <f>VLOOKUP(C2143,'Current OBD'!$B$6:$K$2098,3,0)</f>
        <v>34-111</v>
      </c>
      <c r="C2143" s="18">
        <v>662307</v>
      </c>
      <c r="D2143" s="8" t="s">
        <v>3314</v>
      </c>
      <c r="E2143" s="20" t="str">
        <f>IF(VLOOKUP(C2143,'Current OBD'!$B$6:$AL$2097,23,0)="Yes","PK"," ")</f>
        <v xml:space="preserve"> </v>
      </c>
      <c r="F2143" s="20" t="str">
        <f>IF(VLOOKUP(C2143,'Current OBD'!$B$6:$AL$2097,24,0)="Yes","K"," ")</f>
        <v xml:space="preserve"> </v>
      </c>
      <c r="G2143" s="20" t="str">
        <f>IF(VLOOKUP(C2143,'Current OBD'!$B$6:$AL$2097,25,0)="Yes","1"," ")</f>
        <v xml:space="preserve"> </v>
      </c>
      <c r="H2143" s="20" t="str">
        <f>IF(VLOOKUP(C2143,'Current OBD'!$B$6:$AL$2097,26,0)="Yes","2"," ")</f>
        <v xml:space="preserve"> </v>
      </c>
      <c r="I2143" s="20" t="str">
        <f>IF(VLOOKUP(C2143,'Current OBD'!$B$6:$AL$2097,27,0)="Yes","3"," ")</f>
        <v xml:space="preserve"> </v>
      </c>
      <c r="J2143" s="20" t="str">
        <f>IF(VLOOKUP(C2143,'Current OBD'!$B$6:$AL$2097,28,0)="Yes","4"," ")</f>
        <v xml:space="preserve"> </v>
      </c>
      <c r="K2143" s="20" t="str">
        <f>IF(VLOOKUP(C2143,'Current OBD'!$B$6:$AL$2097,29,0)="Yes","5"," ")</f>
        <v xml:space="preserve"> </v>
      </c>
      <c r="L2143" s="20" t="str">
        <f>IF(VLOOKUP(C2143,'Current OBD'!$B$6:$AL$2097,30,0)="Yes","6"," ")</f>
        <v>6</v>
      </c>
      <c r="M2143" s="20" t="str">
        <f>IF(VLOOKUP(C2143,'Current OBD'!$B$6:$AL$2097,31,0)="Yes","7"," ")</f>
        <v>7</v>
      </c>
      <c r="N2143" s="20" t="str">
        <f>IF(VLOOKUP(C2143,'Current OBD'!$B$6:$AL$2097,32,0)="Yes","8"," ")</f>
        <v>8</v>
      </c>
      <c r="O2143" s="20" t="str">
        <f>IF(VLOOKUP(C2143,'Current OBD'!$B$6:$AL$2097,33,0)="Yes","9"," ")</f>
        <v xml:space="preserve"> </v>
      </c>
      <c r="P2143" s="20" t="str">
        <f>IF(VLOOKUP(C2143,'Current OBD'!$B$6:$AL$2097,34,0)="Yes","10"," ")</f>
        <v xml:space="preserve"> </v>
      </c>
      <c r="Q2143" s="20" t="str">
        <f>IF(VLOOKUP(C2143,'Current OBD'!$B$6:$AL$2097,35,0)="Yes","11"," ")</f>
        <v xml:space="preserve"> </v>
      </c>
      <c r="R2143" s="20" t="str">
        <f>IF(VLOOKUP(C2143,'Current OBD'!$B$6:$AL$2097,36,0)="Yes","12"," ")</f>
        <v xml:space="preserve"> </v>
      </c>
      <c r="S2143" s="44">
        <v>96</v>
      </c>
      <c r="T2143" s="44">
        <v>27</v>
      </c>
      <c r="U2143" s="44">
        <v>745</v>
      </c>
      <c r="V2143" s="12">
        <f t="shared" si="208"/>
        <v>0.12885906040268458</v>
      </c>
      <c r="W2143" s="12">
        <f t="shared" si="209"/>
        <v>3.6241610738255034E-2</v>
      </c>
      <c r="X2143" s="12">
        <f t="shared" si="205"/>
        <v>0.1651006711409396</v>
      </c>
    </row>
    <row r="2144" spans="1:24">
      <c r="A2144" s="26" t="s">
        <v>1104</v>
      </c>
      <c r="B2144" s="26" t="s">
        <v>3744</v>
      </c>
      <c r="C2144" s="10">
        <v>159399</v>
      </c>
      <c r="D2144" s="13" t="s">
        <v>3743</v>
      </c>
      <c r="E2144" s="19"/>
      <c r="F2144" s="19"/>
      <c r="G2144" s="19"/>
      <c r="H2144" s="19"/>
      <c r="I2144" s="19"/>
      <c r="J2144" s="19"/>
      <c r="K2144" s="19"/>
      <c r="L2144" s="19"/>
      <c r="M2144" s="19"/>
      <c r="N2144" s="19"/>
      <c r="O2144" s="19"/>
      <c r="P2144" s="19"/>
      <c r="Q2144" s="19"/>
      <c r="R2144" s="19"/>
      <c r="S2144" s="43">
        <v>295</v>
      </c>
      <c r="T2144" s="43">
        <v>110</v>
      </c>
      <c r="U2144" s="43">
        <v>941</v>
      </c>
      <c r="V2144" s="14"/>
      <c r="W2144" s="14"/>
      <c r="X2144" s="14">
        <f t="shared" si="205"/>
        <v>0.43039319872476089</v>
      </c>
    </row>
    <row r="2145" spans="1:24">
      <c r="A2145" s="17" t="str">
        <f>VLOOKUP(C2145,'Current OBD'!$B$6:$K$2098,4,0)</f>
        <v>Thurston</v>
      </c>
      <c r="B2145" s="17" t="str">
        <f>VLOOKUP(C2145,'Current OBD'!$B$6:$K$2098,3,0)</f>
        <v>34-307</v>
      </c>
      <c r="C2145" s="18">
        <v>661564</v>
      </c>
      <c r="D2145" s="8" t="s">
        <v>3745</v>
      </c>
      <c r="E2145" s="20" t="str">
        <f>IF(VLOOKUP(C2145,'Current OBD'!$B$6:$AL$2097,23,0)="Yes","PK"," ")</f>
        <v xml:space="preserve"> </v>
      </c>
      <c r="F2145" s="20" t="str">
        <f>IF(VLOOKUP(C2145,'Current OBD'!$B$6:$AL$2097,24,0)="Yes","K"," ")</f>
        <v>K</v>
      </c>
      <c r="G2145" s="20" t="str">
        <f>IF(VLOOKUP(C2145,'Current OBD'!$B$6:$AL$2097,25,0)="Yes","1"," ")</f>
        <v>1</v>
      </c>
      <c r="H2145" s="20" t="str">
        <f>IF(VLOOKUP(C2145,'Current OBD'!$B$6:$AL$2097,26,0)="Yes","2"," ")</f>
        <v>2</v>
      </c>
      <c r="I2145" s="20" t="str">
        <f>IF(VLOOKUP(C2145,'Current OBD'!$B$6:$AL$2097,27,0)="Yes","3"," ")</f>
        <v>3</v>
      </c>
      <c r="J2145" s="20" t="str">
        <f>IF(VLOOKUP(C2145,'Current OBD'!$B$6:$AL$2097,28,0)="Yes","4"," ")</f>
        <v>4</v>
      </c>
      <c r="K2145" s="20" t="str">
        <f>IF(VLOOKUP(C2145,'Current OBD'!$B$6:$AL$2097,29,0)="Yes","5"," ")</f>
        <v>5</v>
      </c>
      <c r="L2145" s="20" t="str">
        <f>IF(VLOOKUP(C2145,'Current OBD'!$B$6:$AL$2097,30,0)="Yes","6"," ")</f>
        <v xml:space="preserve"> </v>
      </c>
      <c r="M2145" s="20" t="str">
        <f>IF(VLOOKUP(C2145,'Current OBD'!$B$6:$AL$2097,31,0)="Yes","7"," ")</f>
        <v xml:space="preserve"> </v>
      </c>
      <c r="N2145" s="20" t="str">
        <f>IF(VLOOKUP(C2145,'Current OBD'!$B$6:$AL$2097,32,0)="Yes","8"," ")</f>
        <v xml:space="preserve"> </v>
      </c>
      <c r="O2145" s="20" t="str">
        <f>IF(VLOOKUP(C2145,'Current OBD'!$B$6:$AL$2097,33,0)="Yes","9"," ")</f>
        <v xml:space="preserve"> </v>
      </c>
      <c r="P2145" s="20" t="str">
        <f>IF(VLOOKUP(C2145,'Current OBD'!$B$6:$AL$2097,34,0)="Yes","10"," ")</f>
        <v xml:space="preserve"> </v>
      </c>
      <c r="Q2145" s="20" t="str">
        <f>IF(VLOOKUP(C2145,'Current OBD'!$B$6:$AL$2097,35,0)="Yes","11"," ")</f>
        <v xml:space="preserve"> </v>
      </c>
      <c r="R2145" s="20" t="str">
        <f>IF(VLOOKUP(C2145,'Current OBD'!$B$6:$AL$2097,36,0)="Yes","12"," ")</f>
        <v xml:space="preserve"> </v>
      </c>
      <c r="S2145" s="44">
        <v>135</v>
      </c>
      <c r="T2145" s="44">
        <v>44</v>
      </c>
      <c r="U2145" s="44">
        <v>433</v>
      </c>
      <c r="V2145" s="12">
        <f>S2145/U2145</f>
        <v>0.31177829099307158</v>
      </c>
      <c r="W2145" s="12">
        <f>T2145/U2145</f>
        <v>0.10161662817551963</v>
      </c>
      <c r="X2145" s="12">
        <f t="shared" si="205"/>
        <v>0.41339491916859122</v>
      </c>
    </row>
    <row r="2146" spans="1:24">
      <c r="A2146" s="17" t="str">
        <f>VLOOKUP(C2146,'Current OBD'!$B$6:$K$2098,4,0)</f>
        <v>Thurston</v>
      </c>
      <c r="B2146" s="17" t="str">
        <f>VLOOKUP(C2146,'Current OBD'!$B$6:$K$2098,3,0)</f>
        <v>34-307</v>
      </c>
      <c r="C2146" s="18">
        <v>661565</v>
      </c>
      <c r="D2146" s="8" t="s">
        <v>198</v>
      </c>
      <c r="E2146" s="20" t="str">
        <f>IF(VLOOKUP(C2146,'Current OBD'!$B$6:$AL$2097,23,0)="Yes","PK"," ")</f>
        <v xml:space="preserve"> </v>
      </c>
      <c r="F2146" s="20" t="str">
        <f>IF(VLOOKUP(C2146,'Current OBD'!$B$6:$AL$2097,24,0)="Yes","K"," ")</f>
        <v xml:space="preserve"> </v>
      </c>
      <c r="G2146" s="20" t="str">
        <f>IF(VLOOKUP(C2146,'Current OBD'!$B$6:$AL$2097,25,0)="Yes","1"," ")</f>
        <v xml:space="preserve"> </v>
      </c>
      <c r="H2146" s="20" t="str">
        <f>IF(VLOOKUP(C2146,'Current OBD'!$B$6:$AL$2097,26,0)="Yes","2"," ")</f>
        <v xml:space="preserve"> </v>
      </c>
      <c r="I2146" s="20" t="str">
        <f>IF(VLOOKUP(C2146,'Current OBD'!$B$6:$AL$2097,27,0)="Yes","3"," ")</f>
        <v xml:space="preserve"> </v>
      </c>
      <c r="J2146" s="20" t="str">
        <f>IF(VLOOKUP(C2146,'Current OBD'!$B$6:$AL$2097,28,0)="Yes","4"," ")</f>
        <v xml:space="preserve"> </v>
      </c>
      <c r="K2146" s="20" t="str">
        <f>IF(VLOOKUP(C2146,'Current OBD'!$B$6:$AL$2097,29,0)="Yes","5"," ")</f>
        <v xml:space="preserve"> </v>
      </c>
      <c r="L2146" s="20" t="str">
        <f>IF(VLOOKUP(C2146,'Current OBD'!$B$6:$AL$2097,30,0)="Yes","6"," ")</f>
        <v>6</v>
      </c>
      <c r="M2146" s="20" t="str">
        <f>IF(VLOOKUP(C2146,'Current OBD'!$B$6:$AL$2097,31,0)="Yes","7"," ")</f>
        <v>7</v>
      </c>
      <c r="N2146" s="20" t="str">
        <f>IF(VLOOKUP(C2146,'Current OBD'!$B$6:$AL$2097,32,0)="Yes","8"," ")</f>
        <v>8</v>
      </c>
      <c r="O2146" s="20" t="str">
        <f>IF(VLOOKUP(C2146,'Current OBD'!$B$6:$AL$2097,33,0)="Yes","9"," ")</f>
        <v xml:space="preserve"> </v>
      </c>
      <c r="P2146" s="20" t="str">
        <f>IF(VLOOKUP(C2146,'Current OBD'!$B$6:$AL$2097,34,0)="Yes","10"," ")</f>
        <v xml:space="preserve"> </v>
      </c>
      <c r="Q2146" s="20" t="str">
        <f>IF(VLOOKUP(C2146,'Current OBD'!$B$6:$AL$2097,35,0)="Yes","11"," ")</f>
        <v xml:space="preserve"> </v>
      </c>
      <c r="R2146" s="20" t="str">
        <f>IF(VLOOKUP(C2146,'Current OBD'!$B$6:$AL$2097,36,0)="Yes","12"," ")</f>
        <v xml:space="preserve"> </v>
      </c>
      <c r="S2146" s="44">
        <v>78</v>
      </c>
      <c r="T2146" s="44">
        <v>28</v>
      </c>
      <c r="U2146" s="44">
        <v>239</v>
      </c>
      <c r="V2146" s="12">
        <f>S2146/U2146</f>
        <v>0.32635983263598328</v>
      </c>
      <c r="W2146" s="12">
        <f>T2146/U2146</f>
        <v>0.11715481171548117</v>
      </c>
      <c r="X2146" s="12">
        <f t="shared" si="205"/>
        <v>0.44351464435146443</v>
      </c>
    </row>
    <row r="2147" spans="1:24">
      <c r="A2147" s="17" t="str">
        <f>VLOOKUP(C2147,'Current OBD'!$B$6:$K$2098,4,0)</f>
        <v>Thurston</v>
      </c>
      <c r="B2147" s="17" t="str">
        <f>VLOOKUP(C2147,'Current OBD'!$B$6:$K$2098,3,0)</f>
        <v>34-307</v>
      </c>
      <c r="C2147" s="18">
        <v>661566</v>
      </c>
      <c r="D2147" s="8" t="s">
        <v>3751</v>
      </c>
      <c r="E2147" s="20" t="str">
        <f>IF(VLOOKUP(C2147,'Current OBD'!$B$6:$AL$2097,23,0)="Yes","PK"," ")</f>
        <v xml:space="preserve"> </v>
      </c>
      <c r="F2147" s="20" t="str">
        <f>IF(VLOOKUP(C2147,'Current OBD'!$B$6:$AL$2097,24,0)="Yes","K"," ")</f>
        <v xml:space="preserve"> </v>
      </c>
      <c r="G2147" s="20" t="str">
        <f>IF(VLOOKUP(C2147,'Current OBD'!$B$6:$AL$2097,25,0)="Yes","1"," ")</f>
        <v xml:space="preserve"> </v>
      </c>
      <c r="H2147" s="20" t="str">
        <f>IF(VLOOKUP(C2147,'Current OBD'!$B$6:$AL$2097,26,0)="Yes","2"," ")</f>
        <v xml:space="preserve"> </v>
      </c>
      <c r="I2147" s="20" t="str">
        <f>IF(VLOOKUP(C2147,'Current OBD'!$B$6:$AL$2097,27,0)="Yes","3"," ")</f>
        <v xml:space="preserve"> </v>
      </c>
      <c r="J2147" s="20" t="str">
        <f>IF(VLOOKUP(C2147,'Current OBD'!$B$6:$AL$2097,28,0)="Yes","4"," ")</f>
        <v xml:space="preserve"> </v>
      </c>
      <c r="K2147" s="20" t="str">
        <f>IF(VLOOKUP(C2147,'Current OBD'!$B$6:$AL$2097,29,0)="Yes","5"," ")</f>
        <v xml:space="preserve"> </v>
      </c>
      <c r="L2147" s="20" t="str">
        <f>IF(VLOOKUP(C2147,'Current OBD'!$B$6:$AL$2097,30,0)="Yes","6"," ")</f>
        <v xml:space="preserve"> </v>
      </c>
      <c r="M2147" s="20" t="str">
        <f>IF(VLOOKUP(C2147,'Current OBD'!$B$6:$AL$2097,31,0)="Yes","7"," ")</f>
        <v xml:space="preserve"> </v>
      </c>
      <c r="N2147" s="20" t="str">
        <f>IF(VLOOKUP(C2147,'Current OBD'!$B$6:$AL$2097,32,0)="Yes","8"," ")</f>
        <v xml:space="preserve"> </v>
      </c>
      <c r="O2147" s="20" t="str">
        <f>IF(VLOOKUP(C2147,'Current OBD'!$B$6:$AL$2097,33,0)="Yes","9"," ")</f>
        <v>9</v>
      </c>
      <c r="P2147" s="20" t="str">
        <f>IF(VLOOKUP(C2147,'Current OBD'!$B$6:$AL$2097,34,0)="Yes","10"," ")</f>
        <v>10</v>
      </c>
      <c r="Q2147" s="20" t="str">
        <f>IF(VLOOKUP(C2147,'Current OBD'!$B$6:$AL$2097,35,0)="Yes","11"," ")</f>
        <v>11</v>
      </c>
      <c r="R2147" s="20" t="str">
        <f>IF(VLOOKUP(C2147,'Current OBD'!$B$6:$AL$2097,36,0)="Yes","12"," ")</f>
        <v>12</v>
      </c>
      <c r="S2147" s="44">
        <v>82</v>
      </c>
      <c r="T2147" s="44">
        <v>38</v>
      </c>
      <c r="U2147" s="44">
        <v>269</v>
      </c>
      <c r="V2147" s="12">
        <f>S2147/U2147</f>
        <v>0.30483271375464682</v>
      </c>
      <c r="W2147" s="12">
        <f>T2147/U2147</f>
        <v>0.14126394052044611</v>
      </c>
      <c r="X2147" s="12">
        <f t="shared" si="205"/>
        <v>0.44609665427509293</v>
      </c>
    </row>
    <row r="2148" spans="1:24">
      <c r="A2148" s="26" t="s">
        <v>1104</v>
      </c>
      <c r="B2148" s="26" t="s">
        <v>1802</v>
      </c>
      <c r="C2148" s="10">
        <v>159480</v>
      </c>
      <c r="D2148" s="13" t="s">
        <v>1801</v>
      </c>
      <c r="E2148" s="19"/>
      <c r="F2148" s="19"/>
      <c r="G2148" s="19"/>
      <c r="H2148" s="19"/>
      <c r="I2148" s="19"/>
      <c r="J2148" s="19"/>
      <c r="K2148" s="19"/>
      <c r="L2148" s="19"/>
      <c r="M2148" s="19"/>
      <c r="N2148" s="19"/>
      <c r="O2148" s="19"/>
      <c r="P2148" s="19"/>
      <c r="Q2148" s="19"/>
      <c r="R2148" s="19"/>
      <c r="S2148" s="43">
        <v>106</v>
      </c>
      <c r="T2148" s="43">
        <v>24</v>
      </c>
      <c r="U2148" s="43">
        <v>581</v>
      </c>
      <c r="V2148" s="14"/>
      <c r="W2148" s="14"/>
      <c r="X2148" s="14">
        <f t="shared" si="205"/>
        <v>0.22375215146299485</v>
      </c>
    </row>
    <row r="2149" spans="1:24">
      <c r="A2149" s="17" t="str">
        <f>VLOOKUP(C2149,'Current OBD'!$B$6:$K$2098,4,0)</f>
        <v>Thurston</v>
      </c>
      <c r="B2149" s="17" t="str">
        <f>VLOOKUP(C2149,'Current OBD'!$B$6:$K$2098,3,0)</f>
        <v>34-324</v>
      </c>
      <c r="C2149" s="18">
        <v>661567</v>
      </c>
      <c r="D2149" s="8" t="s">
        <v>1803</v>
      </c>
      <c r="E2149" s="20" t="str">
        <f>IF(VLOOKUP(C2149,'Current OBD'!$B$6:$AL$2097,23,0)="Yes","PK"," ")</f>
        <v>PK</v>
      </c>
      <c r="F2149" s="20" t="str">
        <f>IF(VLOOKUP(C2149,'Current OBD'!$B$6:$AL$2097,24,0)="Yes","K"," ")</f>
        <v>K</v>
      </c>
      <c r="G2149" s="20" t="str">
        <f>IF(VLOOKUP(C2149,'Current OBD'!$B$6:$AL$2097,25,0)="Yes","1"," ")</f>
        <v>1</v>
      </c>
      <c r="H2149" s="20" t="str">
        <f>IF(VLOOKUP(C2149,'Current OBD'!$B$6:$AL$2097,26,0)="Yes","2"," ")</f>
        <v>2</v>
      </c>
      <c r="I2149" s="20" t="str">
        <f>IF(VLOOKUP(C2149,'Current OBD'!$B$6:$AL$2097,27,0)="Yes","3"," ")</f>
        <v>3</v>
      </c>
      <c r="J2149" s="20" t="str">
        <f>IF(VLOOKUP(C2149,'Current OBD'!$B$6:$AL$2097,28,0)="Yes","4"," ")</f>
        <v>4</v>
      </c>
      <c r="K2149" s="20" t="str">
        <f>IF(VLOOKUP(C2149,'Current OBD'!$B$6:$AL$2097,29,0)="Yes","5"," ")</f>
        <v>5</v>
      </c>
      <c r="L2149" s="20" t="str">
        <f>IF(VLOOKUP(C2149,'Current OBD'!$B$6:$AL$2097,30,0)="Yes","6"," ")</f>
        <v>6</v>
      </c>
      <c r="M2149" s="20" t="str">
        <f>IF(VLOOKUP(C2149,'Current OBD'!$B$6:$AL$2097,31,0)="Yes","7"," ")</f>
        <v>7</v>
      </c>
      <c r="N2149" s="20" t="str">
        <f>IF(VLOOKUP(C2149,'Current OBD'!$B$6:$AL$2097,32,0)="Yes","8"," ")</f>
        <v>8</v>
      </c>
      <c r="O2149" s="20" t="str">
        <f>IF(VLOOKUP(C2149,'Current OBD'!$B$6:$AL$2097,33,0)="Yes","9"," ")</f>
        <v xml:space="preserve"> </v>
      </c>
      <c r="P2149" s="20" t="str">
        <f>IF(VLOOKUP(C2149,'Current OBD'!$B$6:$AL$2097,34,0)="Yes","10"," ")</f>
        <v xml:space="preserve"> </v>
      </c>
      <c r="Q2149" s="20" t="str">
        <f>IF(VLOOKUP(C2149,'Current OBD'!$B$6:$AL$2097,35,0)="Yes","11"," ")</f>
        <v xml:space="preserve"> </v>
      </c>
      <c r="R2149" s="20" t="str">
        <f>IF(VLOOKUP(C2149,'Current OBD'!$B$6:$AL$2097,36,0)="Yes","12"," ")</f>
        <v xml:space="preserve"> </v>
      </c>
      <c r="S2149" s="44">
        <v>106</v>
      </c>
      <c r="T2149" s="44">
        <v>24</v>
      </c>
      <c r="U2149" s="44">
        <v>581</v>
      </c>
      <c r="V2149" s="12">
        <f>S2149/U2149</f>
        <v>0.18244406196213425</v>
      </c>
      <c r="W2149" s="12">
        <f>T2149/U2149</f>
        <v>4.1308089500860588E-2</v>
      </c>
      <c r="X2149" s="12">
        <f t="shared" si="205"/>
        <v>0.22375215146299485</v>
      </c>
    </row>
    <row r="2150" spans="1:24">
      <c r="A2150" s="26" t="s">
        <v>1104</v>
      </c>
      <c r="B2150" s="26" t="s">
        <v>3936</v>
      </c>
      <c r="C2150" s="16">
        <v>159419</v>
      </c>
      <c r="D2150" s="9" t="s">
        <v>3935</v>
      </c>
      <c r="E2150" s="25"/>
      <c r="F2150" s="25"/>
      <c r="G2150" s="25"/>
      <c r="H2150" s="25"/>
      <c r="I2150" s="25"/>
      <c r="J2150" s="25"/>
      <c r="K2150" s="25"/>
      <c r="L2150" s="25"/>
      <c r="M2150" s="25"/>
      <c r="N2150" s="25"/>
      <c r="O2150" s="25"/>
      <c r="P2150" s="25"/>
      <c r="Q2150" s="25"/>
      <c r="R2150" s="25"/>
      <c r="S2150" s="41">
        <v>1108</v>
      </c>
      <c r="T2150" s="41">
        <v>121</v>
      </c>
      <c r="U2150" s="41">
        <v>2153</v>
      </c>
      <c r="V2150" s="11"/>
      <c r="W2150" s="11"/>
      <c r="X2150" s="11">
        <f t="shared" si="205"/>
        <v>0.57083139804923366</v>
      </c>
    </row>
    <row r="2151" spans="1:24">
      <c r="A2151" s="17" t="str">
        <f>VLOOKUP(C2151,'Current OBD'!$B$6:$K$2098,4,0)</f>
        <v>Thurston</v>
      </c>
      <c r="B2151" s="17" t="str">
        <f>VLOOKUP(C2151,'Current OBD'!$B$6:$K$2098,3,0)</f>
        <v>34-401</v>
      </c>
      <c r="C2151" s="18">
        <v>661599</v>
      </c>
      <c r="D2151" s="8" t="s">
        <v>3937</v>
      </c>
      <c r="E2151" s="20" t="str">
        <f>IF(VLOOKUP(C2151,'Current OBD'!$B$6:$AL$2097,23,0)="Yes","PK"," ")</f>
        <v xml:space="preserve"> </v>
      </c>
      <c r="F2151" s="20" t="str">
        <f>IF(VLOOKUP(C2151,'Current OBD'!$B$6:$AL$2097,24,0)="Yes","K"," ")</f>
        <v xml:space="preserve"> </v>
      </c>
      <c r="G2151" s="20" t="str">
        <f>IF(VLOOKUP(C2151,'Current OBD'!$B$6:$AL$2097,25,0)="Yes","1"," ")</f>
        <v xml:space="preserve"> </v>
      </c>
      <c r="H2151" s="20" t="str">
        <f>IF(VLOOKUP(C2151,'Current OBD'!$B$6:$AL$2097,26,0)="Yes","2"," ")</f>
        <v xml:space="preserve"> </v>
      </c>
      <c r="I2151" s="20" t="str">
        <f>IF(VLOOKUP(C2151,'Current OBD'!$B$6:$AL$2097,27,0)="Yes","3"," ")</f>
        <v>3</v>
      </c>
      <c r="J2151" s="20" t="str">
        <f>IF(VLOOKUP(C2151,'Current OBD'!$B$6:$AL$2097,28,0)="Yes","4"," ")</f>
        <v>4</v>
      </c>
      <c r="K2151" s="20" t="str">
        <f>IF(VLOOKUP(C2151,'Current OBD'!$B$6:$AL$2097,29,0)="Yes","5"," ")</f>
        <v>5</v>
      </c>
      <c r="L2151" s="20" t="str">
        <f>IF(VLOOKUP(C2151,'Current OBD'!$B$6:$AL$2097,30,0)="Yes","6"," ")</f>
        <v xml:space="preserve"> </v>
      </c>
      <c r="M2151" s="20" t="str">
        <f>IF(VLOOKUP(C2151,'Current OBD'!$B$6:$AL$2097,31,0)="Yes","7"," ")</f>
        <v xml:space="preserve"> </v>
      </c>
      <c r="N2151" s="20" t="str">
        <f>IF(VLOOKUP(C2151,'Current OBD'!$B$6:$AL$2097,32,0)="Yes","8"," ")</f>
        <v xml:space="preserve"> </v>
      </c>
      <c r="O2151" s="20" t="str">
        <f>IF(VLOOKUP(C2151,'Current OBD'!$B$6:$AL$2097,33,0)="Yes","9"," ")</f>
        <v xml:space="preserve"> </v>
      </c>
      <c r="P2151" s="20" t="str">
        <f>IF(VLOOKUP(C2151,'Current OBD'!$B$6:$AL$2097,34,0)="Yes","10"," ")</f>
        <v xml:space="preserve"> </v>
      </c>
      <c r="Q2151" s="20" t="str">
        <f>IF(VLOOKUP(C2151,'Current OBD'!$B$6:$AL$2097,35,0)="Yes","11"," ")</f>
        <v xml:space="preserve"> </v>
      </c>
      <c r="R2151" s="20" t="str">
        <f>IF(VLOOKUP(C2151,'Current OBD'!$B$6:$AL$2097,36,0)="Yes","12"," ")</f>
        <v xml:space="preserve"> </v>
      </c>
      <c r="S2151" s="44">
        <v>321</v>
      </c>
      <c r="T2151" s="44">
        <v>0</v>
      </c>
      <c r="U2151" s="44">
        <v>514</v>
      </c>
      <c r="V2151" s="12">
        <f>S2151/U2151</f>
        <v>0.6245136186770428</v>
      </c>
      <c r="W2151" s="12">
        <f>T2151/U2151</f>
        <v>0</v>
      </c>
      <c r="X2151" s="12">
        <f t="shared" si="205"/>
        <v>0.6245136186770428</v>
      </c>
    </row>
    <row r="2152" spans="1:24">
      <c r="A2152" s="17" t="str">
        <f>VLOOKUP(C2152,'Current OBD'!$B$6:$K$2098,4,0)</f>
        <v>Thurston</v>
      </c>
      <c r="B2152" s="17" t="str">
        <f>VLOOKUP(C2152,'Current OBD'!$B$6:$K$2098,3,0)</f>
        <v>34-401</v>
      </c>
      <c r="C2152" s="18">
        <v>665075</v>
      </c>
      <c r="D2152" s="8" t="s">
        <v>3941</v>
      </c>
      <c r="E2152" s="20" t="str">
        <f>IF(VLOOKUP(C2152,'Current OBD'!$B$6:$AL$2097,23,0)="Yes","PK"," ")</f>
        <v xml:space="preserve"> </v>
      </c>
      <c r="F2152" s="20" t="str">
        <f>IF(VLOOKUP(C2152,'Current OBD'!$B$6:$AL$2097,24,0)="Yes","K"," ")</f>
        <v xml:space="preserve"> </v>
      </c>
      <c r="G2152" s="20" t="str">
        <f>IF(VLOOKUP(C2152,'Current OBD'!$B$6:$AL$2097,25,0)="Yes","1"," ")</f>
        <v xml:space="preserve"> </v>
      </c>
      <c r="H2152" s="20" t="str">
        <f>IF(VLOOKUP(C2152,'Current OBD'!$B$6:$AL$2097,26,0)="Yes","2"," ")</f>
        <v xml:space="preserve"> </v>
      </c>
      <c r="I2152" s="20" t="str">
        <f>IF(VLOOKUP(C2152,'Current OBD'!$B$6:$AL$2097,27,0)="Yes","3"," ")</f>
        <v xml:space="preserve"> </v>
      </c>
      <c r="J2152" s="20" t="str">
        <f>IF(VLOOKUP(C2152,'Current OBD'!$B$6:$AL$2097,28,0)="Yes","4"," ")</f>
        <v xml:space="preserve"> </v>
      </c>
      <c r="K2152" s="20" t="str">
        <f>IF(VLOOKUP(C2152,'Current OBD'!$B$6:$AL$2097,29,0)="Yes","5"," ")</f>
        <v xml:space="preserve"> </v>
      </c>
      <c r="L2152" s="20" t="str">
        <f>IF(VLOOKUP(C2152,'Current OBD'!$B$6:$AL$2097,30,0)="Yes","6"," ")</f>
        <v xml:space="preserve"> </v>
      </c>
      <c r="M2152" s="20" t="str">
        <f>IF(VLOOKUP(C2152,'Current OBD'!$B$6:$AL$2097,31,0)="Yes","7"," ")</f>
        <v xml:space="preserve"> </v>
      </c>
      <c r="N2152" s="20" t="str">
        <f>IF(VLOOKUP(C2152,'Current OBD'!$B$6:$AL$2097,32,0)="Yes","8"," ")</f>
        <v xml:space="preserve"> </v>
      </c>
      <c r="O2152" s="20" t="str">
        <f>IF(VLOOKUP(C2152,'Current OBD'!$B$6:$AL$2097,33,0)="Yes","9"," ")</f>
        <v>9</v>
      </c>
      <c r="P2152" s="20" t="str">
        <f>IF(VLOOKUP(C2152,'Current OBD'!$B$6:$AL$2097,34,0)="Yes","10"," ")</f>
        <v>10</v>
      </c>
      <c r="Q2152" s="20" t="str">
        <f>IF(VLOOKUP(C2152,'Current OBD'!$B$6:$AL$2097,35,0)="Yes","11"," ")</f>
        <v>11</v>
      </c>
      <c r="R2152" s="20" t="str">
        <f>IF(VLOOKUP(C2152,'Current OBD'!$B$6:$AL$2097,36,0)="Yes","12"," ")</f>
        <v>12</v>
      </c>
      <c r="S2152" s="44">
        <v>33</v>
      </c>
      <c r="T2152" s="44">
        <v>0</v>
      </c>
      <c r="U2152" s="44">
        <v>36</v>
      </c>
      <c r="V2152" s="12">
        <f>S2152/U2152</f>
        <v>0.91666666666666663</v>
      </c>
      <c r="W2152" s="12">
        <f>T2152/U2152</f>
        <v>0</v>
      </c>
      <c r="X2152" s="12">
        <f t="shared" si="205"/>
        <v>0.91666666666666663</v>
      </c>
    </row>
    <row r="2153" spans="1:24">
      <c r="A2153" s="17" t="str">
        <f>VLOOKUP(C2153,'Current OBD'!$B$6:$K$2098,4,0)</f>
        <v>Thurston</v>
      </c>
      <c r="B2153" s="17" t="str">
        <f>VLOOKUP(C2153,'Current OBD'!$B$6:$K$2098,3,0)</f>
        <v>34-401</v>
      </c>
      <c r="C2153" s="18">
        <v>661601</v>
      </c>
      <c r="D2153" s="8" t="s">
        <v>3943</v>
      </c>
      <c r="E2153" s="20" t="str">
        <f>IF(VLOOKUP(C2153,'Current OBD'!$B$6:$AL$2097,23,0)="Yes","PK"," ")</f>
        <v xml:space="preserve"> </v>
      </c>
      <c r="F2153" s="20" t="str">
        <f>IF(VLOOKUP(C2153,'Current OBD'!$B$6:$AL$2097,24,0)="Yes","K"," ")</f>
        <v xml:space="preserve"> </v>
      </c>
      <c r="G2153" s="20" t="str">
        <f>IF(VLOOKUP(C2153,'Current OBD'!$B$6:$AL$2097,25,0)="Yes","1"," ")</f>
        <v xml:space="preserve"> </v>
      </c>
      <c r="H2153" s="20" t="str">
        <f>IF(VLOOKUP(C2153,'Current OBD'!$B$6:$AL$2097,26,0)="Yes","2"," ")</f>
        <v xml:space="preserve"> </v>
      </c>
      <c r="I2153" s="20" t="str">
        <f>IF(VLOOKUP(C2153,'Current OBD'!$B$6:$AL$2097,27,0)="Yes","3"," ")</f>
        <v xml:space="preserve"> </v>
      </c>
      <c r="J2153" s="20" t="str">
        <f>IF(VLOOKUP(C2153,'Current OBD'!$B$6:$AL$2097,28,0)="Yes","4"," ")</f>
        <v xml:space="preserve"> </v>
      </c>
      <c r="K2153" s="20" t="str">
        <f>IF(VLOOKUP(C2153,'Current OBD'!$B$6:$AL$2097,29,0)="Yes","5"," ")</f>
        <v xml:space="preserve"> </v>
      </c>
      <c r="L2153" s="20" t="str">
        <f>IF(VLOOKUP(C2153,'Current OBD'!$B$6:$AL$2097,30,0)="Yes","6"," ")</f>
        <v xml:space="preserve"> </v>
      </c>
      <c r="M2153" s="20" t="str">
        <f>IF(VLOOKUP(C2153,'Current OBD'!$B$6:$AL$2097,31,0)="Yes","7"," ")</f>
        <v xml:space="preserve"> </v>
      </c>
      <c r="N2153" s="20" t="str">
        <f>IF(VLOOKUP(C2153,'Current OBD'!$B$6:$AL$2097,32,0)="Yes","8"," ")</f>
        <v xml:space="preserve"> </v>
      </c>
      <c r="O2153" s="20" t="str">
        <f>IF(VLOOKUP(C2153,'Current OBD'!$B$6:$AL$2097,33,0)="Yes","9"," ")</f>
        <v>9</v>
      </c>
      <c r="P2153" s="20" t="str">
        <f>IF(VLOOKUP(C2153,'Current OBD'!$B$6:$AL$2097,34,0)="Yes","10"," ")</f>
        <v>10</v>
      </c>
      <c r="Q2153" s="20" t="str">
        <f>IF(VLOOKUP(C2153,'Current OBD'!$B$6:$AL$2097,35,0)="Yes","11"," ")</f>
        <v>11</v>
      </c>
      <c r="R2153" s="20" t="str">
        <f>IF(VLOOKUP(C2153,'Current OBD'!$B$6:$AL$2097,36,0)="Yes","12"," ")</f>
        <v>12</v>
      </c>
      <c r="S2153" s="44">
        <v>235</v>
      </c>
      <c r="T2153" s="44">
        <v>60</v>
      </c>
      <c r="U2153" s="44">
        <v>615</v>
      </c>
      <c r="V2153" s="12">
        <f>S2153/U2153</f>
        <v>0.38211382113821141</v>
      </c>
      <c r="W2153" s="12">
        <f>T2153/U2153</f>
        <v>9.7560975609756101E-2</v>
      </c>
      <c r="X2153" s="12">
        <f t="shared" si="205"/>
        <v>0.47967479674796748</v>
      </c>
    </row>
    <row r="2154" spans="1:24">
      <c r="A2154" s="17" t="str">
        <f>VLOOKUP(C2154,'Current OBD'!$B$6:$K$2098,4,0)</f>
        <v>Thurston</v>
      </c>
      <c r="B2154" s="17" t="str">
        <f>VLOOKUP(C2154,'Current OBD'!$B$6:$K$2098,3,0)</f>
        <v>34-401</v>
      </c>
      <c r="C2154" s="18">
        <v>661600</v>
      </c>
      <c r="D2154" s="8" t="s">
        <v>3945</v>
      </c>
      <c r="E2154" s="20" t="str">
        <f>IF(VLOOKUP(C2154,'Current OBD'!$B$6:$AL$2097,23,0)="Yes","PK"," ")</f>
        <v xml:space="preserve"> </v>
      </c>
      <c r="F2154" s="20" t="str">
        <f>IF(VLOOKUP(C2154,'Current OBD'!$B$6:$AL$2097,24,0)="Yes","K"," ")</f>
        <v xml:space="preserve"> </v>
      </c>
      <c r="G2154" s="20" t="str">
        <f>IF(VLOOKUP(C2154,'Current OBD'!$B$6:$AL$2097,25,0)="Yes","1"," ")</f>
        <v xml:space="preserve"> </v>
      </c>
      <c r="H2154" s="20" t="str">
        <f>IF(VLOOKUP(C2154,'Current OBD'!$B$6:$AL$2097,26,0)="Yes","2"," ")</f>
        <v xml:space="preserve"> </v>
      </c>
      <c r="I2154" s="20" t="str">
        <f>IF(VLOOKUP(C2154,'Current OBD'!$B$6:$AL$2097,27,0)="Yes","3"," ")</f>
        <v xml:space="preserve"> </v>
      </c>
      <c r="J2154" s="20" t="str">
        <f>IF(VLOOKUP(C2154,'Current OBD'!$B$6:$AL$2097,28,0)="Yes","4"," ")</f>
        <v xml:space="preserve"> </v>
      </c>
      <c r="K2154" s="20" t="str">
        <f>IF(VLOOKUP(C2154,'Current OBD'!$B$6:$AL$2097,29,0)="Yes","5"," ")</f>
        <v xml:space="preserve"> </v>
      </c>
      <c r="L2154" s="20" t="str">
        <f>IF(VLOOKUP(C2154,'Current OBD'!$B$6:$AL$2097,30,0)="Yes","6"," ")</f>
        <v>6</v>
      </c>
      <c r="M2154" s="20" t="str">
        <f>IF(VLOOKUP(C2154,'Current OBD'!$B$6:$AL$2097,31,0)="Yes","7"," ")</f>
        <v>7</v>
      </c>
      <c r="N2154" s="20" t="str">
        <f>IF(VLOOKUP(C2154,'Current OBD'!$B$6:$AL$2097,32,0)="Yes","8"," ")</f>
        <v>8</v>
      </c>
      <c r="O2154" s="20" t="str">
        <f>IF(VLOOKUP(C2154,'Current OBD'!$B$6:$AL$2097,33,0)="Yes","9"," ")</f>
        <v xml:space="preserve"> </v>
      </c>
      <c r="P2154" s="20" t="str">
        <f>IF(VLOOKUP(C2154,'Current OBD'!$B$6:$AL$2097,34,0)="Yes","10"," ")</f>
        <v xml:space="preserve"> </v>
      </c>
      <c r="Q2154" s="20" t="str">
        <f>IF(VLOOKUP(C2154,'Current OBD'!$B$6:$AL$2097,35,0)="Yes","11"," ")</f>
        <v xml:space="preserve"> </v>
      </c>
      <c r="R2154" s="20" t="str">
        <f>IF(VLOOKUP(C2154,'Current OBD'!$B$6:$AL$2097,36,0)="Yes","12"," ")</f>
        <v xml:space="preserve"> </v>
      </c>
      <c r="S2154" s="44">
        <v>195</v>
      </c>
      <c r="T2154" s="44">
        <v>61</v>
      </c>
      <c r="U2154" s="44">
        <v>497</v>
      </c>
      <c r="V2154" s="12">
        <f>S2154/U2154</f>
        <v>0.39235412474849096</v>
      </c>
      <c r="W2154" s="12">
        <f>T2154/U2154</f>
        <v>0.1227364185110664</v>
      </c>
      <c r="X2154" s="12">
        <f t="shared" si="205"/>
        <v>0.51509054325955739</v>
      </c>
    </row>
    <row r="2155" spans="1:24">
      <c r="A2155" s="17" t="str">
        <f>VLOOKUP(C2155,'Current OBD'!$B$6:$K$2098,4,0)</f>
        <v>Thurston</v>
      </c>
      <c r="B2155" s="17" t="str">
        <f>VLOOKUP(C2155,'Current OBD'!$B$6:$K$2098,3,0)</f>
        <v>34-401</v>
      </c>
      <c r="C2155" s="18">
        <v>661598</v>
      </c>
      <c r="D2155" s="8" t="s">
        <v>3947</v>
      </c>
      <c r="E2155" s="20" t="str">
        <f>IF(VLOOKUP(C2155,'Current OBD'!$B$6:$AL$2097,23,0)="Yes","PK"," ")</f>
        <v xml:space="preserve"> </v>
      </c>
      <c r="F2155" s="20" t="str">
        <f>IF(VLOOKUP(C2155,'Current OBD'!$B$6:$AL$2097,24,0)="Yes","K"," ")</f>
        <v>K</v>
      </c>
      <c r="G2155" s="20" t="str">
        <f>IF(VLOOKUP(C2155,'Current OBD'!$B$6:$AL$2097,25,0)="Yes","1"," ")</f>
        <v>1</v>
      </c>
      <c r="H2155" s="20" t="str">
        <f>IF(VLOOKUP(C2155,'Current OBD'!$B$6:$AL$2097,26,0)="Yes","2"," ")</f>
        <v>2</v>
      </c>
      <c r="I2155" s="20" t="str">
        <f>IF(VLOOKUP(C2155,'Current OBD'!$B$6:$AL$2097,27,0)="Yes","3"," ")</f>
        <v xml:space="preserve"> </v>
      </c>
      <c r="J2155" s="20" t="str">
        <f>IF(VLOOKUP(C2155,'Current OBD'!$B$6:$AL$2097,28,0)="Yes","4"," ")</f>
        <v xml:space="preserve"> </v>
      </c>
      <c r="K2155" s="20" t="str">
        <f>IF(VLOOKUP(C2155,'Current OBD'!$B$6:$AL$2097,29,0)="Yes","5"," ")</f>
        <v xml:space="preserve"> </v>
      </c>
      <c r="L2155" s="20" t="str">
        <f>IF(VLOOKUP(C2155,'Current OBD'!$B$6:$AL$2097,30,0)="Yes","6"," ")</f>
        <v xml:space="preserve"> </v>
      </c>
      <c r="M2155" s="20" t="str">
        <f>IF(VLOOKUP(C2155,'Current OBD'!$B$6:$AL$2097,31,0)="Yes","7"," ")</f>
        <v xml:space="preserve"> </v>
      </c>
      <c r="N2155" s="20" t="str">
        <f>IF(VLOOKUP(C2155,'Current OBD'!$B$6:$AL$2097,32,0)="Yes","8"," ")</f>
        <v xml:space="preserve"> </v>
      </c>
      <c r="O2155" s="20" t="str">
        <f>IF(VLOOKUP(C2155,'Current OBD'!$B$6:$AL$2097,33,0)="Yes","9"," ")</f>
        <v xml:space="preserve"> </v>
      </c>
      <c r="P2155" s="20" t="str">
        <f>IF(VLOOKUP(C2155,'Current OBD'!$B$6:$AL$2097,34,0)="Yes","10"," ")</f>
        <v xml:space="preserve"> </v>
      </c>
      <c r="Q2155" s="20" t="str">
        <f>IF(VLOOKUP(C2155,'Current OBD'!$B$6:$AL$2097,35,0)="Yes","11"," ")</f>
        <v xml:space="preserve"> </v>
      </c>
      <c r="R2155" s="20" t="str">
        <f>IF(VLOOKUP(C2155,'Current OBD'!$B$6:$AL$2097,36,0)="Yes","12"," ")</f>
        <v xml:space="preserve"> </v>
      </c>
      <c r="S2155" s="44">
        <v>324</v>
      </c>
      <c r="T2155" s="44">
        <v>0</v>
      </c>
      <c r="U2155" s="44">
        <v>491</v>
      </c>
      <c r="V2155" s="12">
        <f>S2155/U2155</f>
        <v>0.65987780040733202</v>
      </c>
      <c r="W2155" s="12">
        <f>T2155/U2155</f>
        <v>0</v>
      </c>
      <c r="X2155" s="12">
        <f t="shared" si="205"/>
        <v>0.65987780040733202</v>
      </c>
    </row>
    <row r="2156" spans="1:24">
      <c r="A2156" s="26" t="s">
        <v>1104</v>
      </c>
      <c r="B2156" s="26" t="s">
        <v>4937</v>
      </c>
      <c r="C2156" s="10">
        <v>159433</v>
      </c>
      <c r="D2156" s="13" t="s">
        <v>4936</v>
      </c>
      <c r="E2156" s="19"/>
      <c r="F2156" s="19"/>
      <c r="G2156" s="19"/>
      <c r="H2156" s="19"/>
      <c r="I2156" s="19"/>
      <c r="J2156" s="19"/>
      <c r="K2156" s="19"/>
      <c r="L2156" s="19"/>
      <c r="M2156" s="19"/>
      <c r="N2156" s="19"/>
      <c r="O2156" s="19"/>
      <c r="P2156" s="19"/>
      <c r="Q2156" s="19"/>
      <c r="R2156" s="19"/>
      <c r="S2156" s="43">
        <v>666</v>
      </c>
      <c r="T2156" s="43">
        <v>63</v>
      </c>
      <c r="U2156" s="43">
        <v>1268</v>
      </c>
      <c r="V2156" s="14"/>
      <c r="W2156" s="14"/>
      <c r="X2156" s="14">
        <f t="shared" si="205"/>
        <v>0.57492113564668768</v>
      </c>
    </row>
    <row r="2157" spans="1:24">
      <c r="A2157" s="17" t="s">
        <v>1104</v>
      </c>
      <c r="B2157" s="17" t="str">
        <f>VLOOKUP(C2157,'Current OBD'!$B$6:$K$2098,3,0)</f>
        <v>34-402</v>
      </c>
      <c r="C2157" s="18">
        <v>661576</v>
      </c>
      <c r="D2157" s="8" t="s">
        <v>1884</v>
      </c>
      <c r="E2157" s="20" t="str">
        <f>IF(VLOOKUP(C2157,'Current OBD'!$B$6:$AL$2097,23,0)="Yes","PK"," ")</f>
        <v>PK</v>
      </c>
      <c r="F2157" s="20" t="str">
        <f>IF(VLOOKUP(C2157,'Current OBD'!$B$6:$AL$2097,24,0)="Yes","K"," ")</f>
        <v>K</v>
      </c>
      <c r="G2157" s="20" t="str">
        <f>IF(VLOOKUP(C2157,'Current OBD'!$B$6:$AL$2097,25,0)="Yes","1"," ")</f>
        <v>1</v>
      </c>
      <c r="H2157" s="20" t="str">
        <f>IF(VLOOKUP(C2157,'Current OBD'!$B$6:$AL$2097,26,0)="Yes","2"," ")</f>
        <v>2</v>
      </c>
      <c r="I2157" s="20" t="str">
        <f>IF(VLOOKUP(C2157,'Current OBD'!$B$6:$AL$2097,27,0)="Yes","3"," ")</f>
        <v xml:space="preserve"> </v>
      </c>
      <c r="J2157" s="20" t="str">
        <f>IF(VLOOKUP(C2157,'Current OBD'!$B$6:$AL$2097,28,0)="Yes","4"," ")</f>
        <v xml:space="preserve"> </v>
      </c>
      <c r="K2157" s="20" t="str">
        <f>IF(VLOOKUP(C2157,'Current OBD'!$B$6:$AL$2097,29,0)="Yes","5"," ")</f>
        <v xml:space="preserve"> </v>
      </c>
      <c r="L2157" s="20" t="str">
        <f>IF(VLOOKUP(C2157,'Current OBD'!$B$6:$AL$2097,30,0)="Yes","6"," ")</f>
        <v xml:space="preserve"> </v>
      </c>
      <c r="M2157" s="20" t="str">
        <f>IF(VLOOKUP(C2157,'Current OBD'!$B$6:$AL$2097,31,0)="Yes","7"," ")</f>
        <v xml:space="preserve"> </v>
      </c>
      <c r="N2157" s="20" t="str">
        <f>IF(VLOOKUP(C2157,'Current OBD'!$B$6:$AL$2097,32,0)="Yes","8"," ")</f>
        <v xml:space="preserve"> </v>
      </c>
      <c r="O2157" s="20" t="str">
        <f>IF(VLOOKUP(C2157,'Current OBD'!$B$6:$AL$2097,33,0)="Yes","9"," ")</f>
        <v xml:space="preserve"> </v>
      </c>
      <c r="P2157" s="20" t="str">
        <f>IF(VLOOKUP(C2157,'Current OBD'!$B$6:$AL$2097,34,0)="Yes","10"," ")</f>
        <v xml:space="preserve"> </v>
      </c>
      <c r="Q2157" s="20" t="str">
        <f>IF(VLOOKUP(C2157,'Current OBD'!$B$6:$AL$2097,35,0)="Yes","11"," ")</f>
        <v xml:space="preserve"> </v>
      </c>
      <c r="R2157" s="20" t="str">
        <f>IF(VLOOKUP(C2157,'Current OBD'!$B$6:$AL$2097,36,0)="Yes","12"," ")</f>
        <v xml:space="preserve"> </v>
      </c>
      <c r="S2157" s="44">
        <v>134</v>
      </c>
      <c r="T2157" s="44">
        <v>29</v>
      </c>
      <c r="U2157" s="44">
        <v>291</v>
      </c>
      <c r="V2157" s="12">
        <f>S2157/U2157</f>
        <v>0.46048109965635736</v>
      </c>
      <c r="W2157" s="12">
        <f>T2157/U2157</f>
        <v>9.9656357388316158E-2</v>
      </c>
      <c r="X2157" s="12">
        <f t="shared" si="205"/>
        <v>0.56013745704467355</v>
      </c>
    </row>
    <row r="2158" spans="1:24">
      <c r="A2158" s="17" t="str">
        <f>VLOOKUP(C2158,'Current OBD'!$B$6:$K$2098,4,0)</f>
        <v>Thurston</v>
      </c>
      <c r="B2158" s="17" t="str">
        <f>VLOOKUP(C2158,'Current OBD'!$B$6:$K$2098,3,0)</f>
        <v>34-402</v>
      </c>
      <c r="C2158" s="18">
        <v>661577</v>
      </c>
      <c r="D2158" s="8" t="s">
        <v>4942</v>
      </c>
      <c r="E2158" s="20" t="str">
        <f>IF(VLOOKUP(C2158,'Current OBD'!$B$6:$AL$2097,23,0)="Yes","PK"," ")</f>
        <v xml:space="preserve"> </v>
      </c>
      <c r="F2158" s="20" t="str">
        <f>IF(VLOOKUP(C2158,'Current OBD'!$B$6:$AL$2097,24,0)="Yes","K"," ")</f>
        <v xml:space="preserve"> </v>
      </c>
      <c r="G2158" s="20" t="str">
        <f>IF(VLOOKUP(C2158,'Current OBD'!$B$6:$AL$2097,25,0)="Yes","1"," ")</f>
        <v xml:space="preserve"> </v>
      </c>
      <c r="H2158" s="20" t="str">
        <f>IF(VLOOKUP(C2158,'Current OBD'!$B$6:$AL$2097,26,0)="Yes","2"," ")</f>
        <v xml:space="preserve"> </v>
      </c>
      <c r="I2158" s="20" t="str">
        <f>IF(VLOOKUP(C2158,'Current OBD'!$B$6:$AL$2097,27,0)="Yes","3"," ")</f>
        <v>3</v>
      </c>
      <c r="J2158" s="20" t="str">
        <f>IF(VLOOKUP(C2158,'Current OBD'!$B$6:$AL$2097,28,0)="Yes","4"," ")</f>
        <v>4</v>
      </c>
      <c r="K2158" s="20" t="str">
        <f>IF(VLOOKUP(C2158,'Current OBD'!$B$6:$AL$2097,29,0)="Yes","5"," ")</f>
        <v>5</v>
      </c>
      <c r="L2158" s="20" t="str">
        <f>IF(VLOOKUP(C2158,'Current OBD'!$B$6:$AL$2097,30,0)="Yes","6"," ")</f>
        <v xml:space="preserve"> </v>
      </c>
      <c r="M2158" s="20" t="str">
        <f>IF(VLOOKUP(C2158,'Current OBD'!$B$6:$AL$2097,31,0)="Yes","7"," ")</f>
        <v xml:space="preserve"> </v>
      </c>
      <c r="N2158" s="20" t="str">
        <f>IF(VLOOKUP(C2158,'Current OBD'!$B$6:$AL$2097,32,0)="Yes","8"," ")</f>
        <v xml:space="preserve"> </v>
      </c>
      <c r="O2158" s="20" t="str">
        <f>IF(VLOOKUP(C2158,'Current OBD'!$B$6:$AL$2097,33,0)="Yes","9"," ")</f>
        <v xml:space="preserve"> </v>
      </c>
      <c r="P2158" s="20" t="str">
        <f>IF(VLOOKUP(C2158,'Current OBD'!$B$6:$AL$2097,34,0)="Yes","10"," ")</f>
        <v xml:space="preserve"> </v>
      </c>
      <c r="Q2158" s="20" t="str">
        <f>IF(VLOOKUP(C2158,'Current OBD'!$B$6:$AL$2097,35,0)="Yes","11"," ")</f>
        <v xml:space="preserve"> </v>
      </c>
      <c r="R2158" s="20" t="str">
        <f>IF(VLOOKUP(C2158,'Current OBD'!$B$6:$AL$2097,36,0)="Yes","12"," ")</f>
        <v xml:space="preserve"> </v>
      </c>
      <c r="S2158" s="44">
        <v>190</v>
      </c>
      <c r="T2158" s="44">
        <v>0</v>
      </c>
      <c r="U2158" s="44">
        <v>276</v>
      </c>
      <c r="V2158" s="12">
        <f>S2158/U2158</f>
        <v>0.68840579710144922</v>
      </c>
      <c r="W2158" s="12">
        <f>T2158/U2158</f>
        <v>0</v>
      </c>
      <c r="X2158" s="12">
        <f t="shared" si="205"/>
        <v>0.68840579710144922</v>
      </c>
    </row>
    <row r="2159" spans="1:24">
      <c r="A2159" s="17" t="s">
        <v>1104</v>
      </c>
      <c r="B2159" s="17" t="str">
        <f>VLOOKUP(C2159,'Current OBD'!$B$6:$K$2098,3,0)</f>
        <v>34-402</v>
      </c>
      <c r="C2159" s="18">
        <v>661579</v>
      </c>
      <c r="D2159" s="8" t="s">
        <v>4944</v>
      </c>
      <c r="E2159" s="20" t="str">
        <f>IF(VLOOKUP(C2159,'Current OBD'!$B$6:$AL$2097,23,0)="Yes","PK"," ")</f>
        <v xml:space="preserve"> </v>
      </c>
      <c r="F2159" s="20" t="str">
        <f>IF(VLOOKUP(C2159,'Current OBD'!$B$6:$AL$2097,24,0)="Yes","K"," ")</f>
        <v xml:space="preserve"> </v>
      </c>
      <c r="G2159" s="20" t="str">
        <f>IF(VLOOKUP(C2159,'Current OBD'!$B$6:$AL$2097,25,0)="Yes","1"," ")</f>
        <v xml:space="preserve"> </v>
      </c>
      <c r="H2159" s="20" t="str">
        <f>IF(VLOOKUP(C2159,'Current OBD'!$B$6:$AL$2097,26,0)="Yes","2"," ")</f>
        <v xml:space="preserve"> </v>
      </c>
      <c r="I2159" s="20" t="str">
        <f>IF(VLOOKUP(C2159,'Current OBD'!$B$6:$AL$2097,27,0)="Yes","3"," ")</f>
        <v xml:space="preserve"> </v>
      </c>
      <c r="J2159" s="20" t="str">
        <f>IF(VLOOKUP(C2159,'Current OBD'!$B$6:$AL$2097,28,0)="Yes","4"," ")</f>
        <v xml:space="preserve"> </v>
      </c>
      <c r="K2159" s="20" t="str">
        <f>IF(VLOOKUP(C2159,'Current OBD'!$B$6:$AL$2097,29,0)="Yes","5"," ")</f>
        <v xml:space="preserve"> </v>
      </c>
      <c r="L2159" s="20" t="str">
        <f>IF(VLOOKUP(C2159,'Current OBD'!$B$6:$AL$2097,30,0)="Yes","6"," ")</f>
        <v xml:space="preserve"> </v>
      </c>
      <c r="M2159" s="20" t="str">
        <f>IF(VLOOKUP(C2159,'Current OBD'!$B$6:$AL$2097,31,0)="Yes","7"," ")</f>
        <v xml:space="preserve"> </v>
      </c>
      <c r="N2159" s="20" t="str">
        <f>IF(VLOOKUP(C2159,'Current OBD'!$B$6:$AL$2097,32,0)="Yes","8"," ")</f>
        <v xml:space="preserve"> </v>
      </c>
      <c r="O2159" s="20" t="str">
        <f>IF(VLOOKUP(C2159,'Current OBD'!$B$6:$AL$2097,33,0)="Yes","9"," ")</f>
        <v>9</v>
      </c>
      <c r="P2159" s="20" t="str">
        <f>IF(VLOOKUP(C2159,'Current OBD'!$B$6:$AL$2097,34,0)="Yes","10"," ")</f>
        <v>10</v>
      </c>
      <c r="Q2159" s="20" t="str">
        <f>IF(VLOOKUP(C2159,'Current OBD'!$B$6:$AL$2097,35,0)="Yes","11"," ")</f>
        <v>11</v>
      </c>
      <c r="R2159" s="20" t="str">
        <f>IF(VLOOKUP(C2159,'Current OBD'!$B$6:$AL$2097,36,0)="Yes","12"," ")</f>
        <v>12</v>
      </c>
      <c r="S2159" s="44">
        <v>148</v>
      </c>
      <c r="T2159" s="44">
        <v>34</v>
      </c>
      <c r="U2159" s="44">
        <v>392</v>
      </c>
      <c r="V2159" s="12">
        <f>S2159/U2159</f>
        <v>0.37755102040816324</v>
      </c>
      <c r="W2159" s="12">
        <f>T2159/U2159</f>
        <v>8.673469387755102E-2</v>
      </c>
      <c r="X2159" s="12">
        <f t="shared" si="205"/>
        <v>0.4642857142857143</v>
      </c>
    </row>
    <row r="2160" spans="1:24">
      <c r="A2160" s="17" t="str">
        <f>VLOOKUP(C2160,'Current OBD'!$B$6:$K$2098,4,0)</f>
        <v>Thurston</v>
      </c>
      <c r="B2160" s="17" t="str">
        <f>VLOOKUP(C2160,'Current OBD'!$B$6:$K$2098,3,0)</f>
        <v>34-402</v>
      </c>
      <c r="C2160" s="18">
        <v>665020</v>
      </c>
      <c r="D2160" s="8" t="s">
        <v>4945</v>
      </c>
      <c r="E2160" s="20" t="str">
        <f>IF(VLOOKUP(C2160,'Current OBD'!$B$6:$AL$2097,23,0)="Yes","PK"," ")</f>
        <v xml:space="preserve"> </v>
      </c>
      <c r="F2160" s="20" t="str">
        <f>IF(VLOOKUP(C2160,'Current OBD'!$B$6:$AL$2097,24,0)="Yes","K"," ")</f>
        <v xml:space="preserve"> </v>
      </c>
      <c r="G2160" s="20" t="str">
        <f>IF(VLOOKUP(C2160,'Current OBD'!$B$6:$AL$2097,25,0)="Yes","1"," ")</f>
        <v xml:space="preserve"> </v>
      </c>
      <c r="H2160" s="20" t="str">
        <f>IF(VLOOKUP(C2160,'Current OBD'!$B$6:$AL$2097,26,0)="Yes","2"," ")</f>
        <v xml:space="preserve"> </v>
      </c>
      <c r="I2160" s="20" t="str">
        <f>IF(VLOOKUP(C2160,'Current OBD'!$B$6:$AL$2097,27,0)="Yes","3"," ")</f>
        <v xml:space="preserve"> </v>
      </c>
      <c r="J2160" s="20" t="str">
        <f>IF(VLOOKUP(C2160,'Current OBD'!$B$6:$AL$2097,28,0)="Yes","4"," ")</f>
        <v xml:space="preserve"> </v>
      </c>
      <c r="K2160" s="20" t="str">
        <f>IF(VLOOKUP(C2160,'Current OBD'!$B$6:$AL$2097,29,0)="Yes","5"," ")</f>
        <v xml:space="preserve"> </v>
      </c>
      <c r="L2160" s="20" t="str">
        <f>IF(VLOOKUP(C2160,'Current OBD'!$B$6:$AL$2097,30,0)="Yes","6"," ")</f>
        <v>6</v>
      </c>
      <c r="M2160" s="20" t="str">
        <f>IF(VLOOKUP(C2160,'Current OBD'!$B$6:$AL$2097,31,0)="Yes","7"," ")</f>
        <v>7</v>
      </c>
      <c r="N2160" s="20" t="str">
        <f>IF(VLOOKUP(C2160,'Current OBD'!$B$6:$AL$2097,32,0)="Yes","8"," ")</f>
        <v>8</v>
      </c>
      <c r="O2160" s="20" t="str">
        <f>IF(VLOOKUP(C2160,'Current OBD'!$B$6:$AL$2097,33,0)="Yes","9"," ")</f>
        <v xml:space="preserve"> </v>
      </c>
      <c r="P2160" s="20" t="str">
        <f>IF(VLOOKUP(C2160,'Current OBD'!$B$6:$AL$2097,34,0)="Yes","10"," ")</f>
        <v xml:space="preserve"> </v>
      </c>
      <c r="Q2160" s="20" t="str">
        <f>IF(VLOOKUP(C2160,'Current OBD'!$B$6:$AL$2097,35,0)="Yes","11"," ")</f>
        <v xml:space="preserve"> </v>
      </c>
      <c r="R2160" s="20" t="str">
        <f>IF(VLOOKUP(C2160,'Current OBD'!$B$6:$AL$2097,36,0)="Yes","12"," ")</f>
        <v xml:space="preserve"> </v>
      </c>
      <c r="S2160" s="44">
        <v>194</v>
      </c>
      <c r="T2160" s="44">
        <v>0</v>
      </c>
      <c r="U2160" s="44">
        <v>309</v>
      </c>
      <c r="V2160" s="12">
        <f>S2160/U2160</f>
        <v>0.62783171521035597</v>
      </c>
      <c r="W2160" s="12">
        <f>T2160/U2160</f>
        <v>0</v>
      </c>
      <c r="X2160" s="12">
        <f t="shared" si="205"/>
        <v>0.62783171521035597</v>
      </c>
    </row>
    <row r="2161" spans="1:24">
      <c r="A2161" s="26" t="s">
        <v>1104</v>
      </c>
      <c r="B2161" s="26" t="s">
        <v>5183</v>
      </c>
      <c r="C2161" s="10">
        <v>159521</v>
      </c>
      <c r="D2161" s="13" t="s">
        <v>5182</v>
      </c>
      <c r="E2161" s="19"/>
      <c r="F2161" s="19"/>
      <c r="G2161" s="19"/>
      <c r="H2161" s="19"/>
      <c r="I2161" s="19"/>
      <c r="J2161" s="19"/>
      <c r="K2161" s="19"/>
      <c r="L2161" s="19"/>
      <c r="M2161" s="19"/>
      <c r="N2161" s="19"/>
      <c r="O2161" s="19"/>
      <c r="P2161" s="19"/>
      <c r="Q2161" s="19"/>
      <c r="R2161" s="19"/>
      <c r="S2161" s="43">
        <v>113</v>
      </c>
      <c r="T2161" s="43">
        <v>0</v>
      </c>
      <c r="U2161" s="43">
        <v>134</v>
      </c>
      <c r="V2161" s="14"/>
      <c r="W2161" s="14"/>
      <c r="X2161" s="14">
        <f t="shared" si="205"/>
        <v>0.84328358208955223</v>
      </c>
    </row>
    <row r="2162" spans="1:24">
      <c r="A2162" s="17" t="str">
        <f>VLOOKUP(C2162,'Current OBD'!$B$6:$K$2098,4,0)</f>
        <v>Thurston</v>
      </c>
      <c r="B2162" s="17" t="str">
        <f>VLOOKUP(C2162,'Current OBD'!$B$6:$K$2098,3,0)</f>
        <v>34-901</v>
      </c>
      <c r="C2162" s="18">
        <v>663447</v>
      </c>
      <c r="D2162" s="8" t="s">
        <v>5184</v>
      </c>
      <c r="E2162" s="20" t="str">
        <f>IF(VLOOKUP(C2162,'Current OBD'!$B$6:$AL$2097,23,0)="Yes","PK"," ")</f>
        <v xml:space="preserve"> </v>
      </c>
      <c r="F2162" s="20" t="str">
        <f>IF(VLOOKUP(C2162,'Current OBD'!$B$6:$AL$2097,24,0)="Yes","K"," ")</f>
        <v>K</v>
      </c>
      <c r="G2162" s="20" t="str">
        <f>IF(VLOOKUP(C2162,'Current OBD'!$B$6:$AL$2097,25,0)="Yes","1"," ")</f>
        <v>1</v>
      </c>
      <c r="H2162" s="20" t="str">
        <f>IF(VLOOKUP(C2162,'Current OBD'!$B$6:$AL$2097,26,0)="Yes","2"," ")</f>
        <v>2</v>
      </c>
      <c r="I2162" s="20" t="str">
        <f>IF(VLOOKUP(C2162,'Current OBD'!$B$6:$AL$2097,27,0)="Yes","3"," ")</f>
        <v>3</v>
      </c>
      <c r="J2162" s="20" t="str">
        <f>IF(VLOOKUP(C2162,'Current OBD'!$B$6:$AL$2097,28,0)="Yes","4"," ")</f>
        <v>4</v>
      </c>
      <c r="K2162" s="20" t="str">
        <f>IF(VLOOKUP(C2162,'Current OBD'!$B$6:$AL$2097,29,0)="Yes","5"," ")</f>
        <v>5</v>
      </c>
      <c r="L2162" s="20" t="str">
        <f>IF(VLOOKUP(C2162,'Current OBD'!$B$6:$AL$2097,30,0)="Yes","6"," ")</f>
        <v>6</v>
      </c>
      <c r="M2162" s="20" t="str">
        <f>IF(VLOOKUP(C2162,'Current OBD'!$B$6:$AL$2097,31,0)="Yes","7"," ")</f>
        <v>7</v>
      </c>
      <c r="N2162" s="20" t="str">
        <f>IF(VLOOKUP(C2162,'Current OBD'!$B$6:$AL$2097,32,0)="Yes","8"," ")</f>
        <v>8</v>
      </c>
      <c r="O2162" s="20" t="str">
        <f>IF(VLOOKUP(C2162,'Current OBD'!$B$6:$AL$2097,33,0)="Yes","9"," ")</f>
        <v xml:space="preserve"> </v>
      </c>
      <c r="P2162" s="20" t="str">
        <f>IF(VLOOKUP(C2162,'Current OBD'!$B$6:$AL$2097,34,0)="Yes","10"," ")</f>
        <v xml:space="preserve"> </v>
      </c>
      <c r="Q2162" s="20" t="str">
        <f>IF(VLOOKUP(C2162,'Current OBD'!$B$6:$AL$2097,35,0)="Yes","11"," ")</f>
        <v xml:space="preserve"> </v>
      </c>
      <c r="R2162" s="20" t="str">
        <f>IF(VLOOKUP(C2162,'Current OBD'!$B$6:$AL$2097,36,0)="Yes","12"," ")</f>
        <v xml:space="preserve"> </v>
      </c>
      <c r="S2162" s="44">
        <v>113</v>
      </c>
      <c r="T2162" s="44">
        <v>0</v>
      </c>
      <c r="U2162" s="44">
        <v>134</v>
      </c>
      <c r="V2162" s="12">
        <f>S2162/U2162</f>
        <v>0.84328358208955223</v>
      </c>
      <c r="W2162" s="12">
        <f>T2162/U2162</f>
        <v>0</v>
      </c>
      <c r="X2162" s="12">
        <f t="shared" si="205"/>
        <v>0.84328358208955223</v>
      </c>
    </row>
    <row r="2163" spans="1:24">
      <c r="A2163" s="26" t="s">
        <v>5569</v>
      </c>
      <c r="B2163" s="26" t="s">
        <v>5189</v>
      </c>
      <c r="C2163" s="10">
        <v>159190</v>
      </c>
      <c r="D2163" s="13" t="s">
        <v>5188</v>
      </c>
      <c r="E2163" s="19"/>
      <c r="F2163" s="19"/>
      <c r="G2163" s="19"/>
      <c r="H2163" s="19"/>
      <c r="I2163" s="19"/>
      <c r="J2163" s="19"/>
      <c r="K2163" s="19"/>
      <c r="L2163" s="19"/>
      <c r="M2163" s="19"/>
      <c r="N2163" s="19"/>
      <c r="O2163" s="19"/>
      <c r="P2163" s="19"/>
      <c r="Q2163" s="19"/>
      <c r="R2163" s="19"/>
      <c r="S2163" s="43">
        <v>315</v>
      </c>
      <c r="T2163" s="43">
        <v>0</v>
      </c>
      <c r="U2163" s="43">
        <v>413</v>
      </c>
      <c r="V2163" s="14"/>
      <c r="W2163" s="14"/>
      <c r="X2163" s="14">
        <f t="shared" si="205"/>
        <v>0.76271186440677963</v>
      </c>
    </row>
    <row r="2164" spans="1:24">
      <c r="A2164" s="17" t="s">
        <v>5569</v>
      </c>
      <c r="B2164" s="17" t="str">
        <f>VLOOKUP(C2164,'Current OBD'!$B$6:$K$2098,3,0)</f>
        <v>35-200</v>
      </c>
      <c r="C2164" s="18">
        <v>660293</v>
      </c>
      <c r="D2164" s="8" t="s">
        <v>5190</v>
      </c>
      <c r="E2164" s="20" t="str">
        <f>IF(VLOOKUP(C2164,'Current OBD'!$B$6:$AL$2097,23,0)="Yes","PK"," ")</f>
        <v xml:space="preserve"> </v>
      </c>
      <c r="F2164" s="20" t="str">
        <f>IF(VLOOKUP(C2164,'Current OBD'!$B$6:$AL$2097,24,0)="Yes","K"," ")</f>
        <v>K</v>
      </c>
      <c r="G2164" s="20" t="str">
        <f>IF(VLOOKUP(C2164,'Current OBD'!$B$6:$AL$2097,25,0)="Yes","1"," ")</f>
        <v>1</v>
      </c>
      <c r="H2164" s="20" t="str">
        <f>IF(VLOOKUP(C2164,'Current OBD'!$B$6:$AL$2097,26,0)="Yes","2"," ")</f>
        <v>2</v>
      </c>
      <c r="I2164" s="20" t="str">
        <f>IF(VLOOKUP(C2164,'Current OBD'!$B$6:$AL$2097,27,0)="Yes","3"," ")</f>
        <v>3</v>
      </c>
      <c r="J2164" s="20" t="str">
        <f>IF(VLOOKUP(C2164,'Current OBD'!$B$6:$AL$2097,28,0)="Yes","4"," ")</f>
        <v>4</v>
      </c>
      <c r="K2164" s="20" t="str">
        <f>IF(VLOOKUP(C2164,'Current OBD'!$B$6:$AL$2097,29,0)="Yes","5"," ")</f>
        <v>5</v>
      </c>
      <c r="L2164" s="20" t="str">
        <f>IF(VLOOKUP(C2164,'Current OBD'!$B$6:$AL$2097,30,0)="Yes","6"," ")</f>
        <v>6</v>
      </c>
      <c r="M2164" s="20" t="str">
        <f>IF(VLOOKUP(C2164,'Current OBD'!$B$6:$AL$2097,31,0)="Yes","7"," ")</f>
        <v>7</v>
      </c>
      <c r="N2164" s="20" t="str">
        <f>IF(VLOOKUP(C2164,'Current OBD'!$B$6:$AL$2097,32,0)="Yes","8"," ")</f>
        <v>8</v>
      </c>
      <c r="O2164" s="20" t="str">
        <f>IF(VLOOKUP(C2164,'Current OBD'!$B$6:$AL$2097,33,0)="Yes","9"," ")</f>
        <v xml:space="preserve"> </v>
      </c>
      <c r="P2164" s="20" t="str">
        <f>IF(VLOOKUP(C2164,'Current OBD'!$B$6:$AL$2097,34,0)="Yes","10"," ")</f>
        <v xml:space="preserve"> </v>
      </c>
      <c r="Q2164" s="20" t="str">
        <f>IF(VLOOKUP(C2164,'Current OBD'!$B$6:$AL$2097,35,0)="Yes","11"," ")</f>
        <v xml:space="preserve"> </v>
      </c>
      <c r="R2164" s="20" t="str">
        <f>IF(VLOOKUP(C2164,'Current OBD'!$B$6:$AL$2097,36,0)="Yes","12"," ")</f>
        <v xml:space="preserve"> </v>
      </c>
      <c r="S2164" s="44">
        <v>207</v>
      </c>
      <c r="T2164" s="44">
        <v>0</v>
      </c>
      <c r="U2164" s="44">
        <v>269</v>
      </c>
      <c r="V2164" s="12">
        <f>S2164/U2164</f>
        <v>0.76951672862453535</v>
      </c>
      <c r="W2164" s="12">
        <f>T2164/U2164</f>
        <v>0</v>
      </c>
      <c r="X2164" s="12">
        <f t="shared" si="205"/>
        <v>0.76951672862453535</v>
      </c>
    </row>
    <row r="2165" spans="1:24">
      <c r="A2165" s="17" t="s">
        <v>5569</v>
      </c>
      <c r="B2165" s="17" t="str">
        <f>VLOOKUP(C2165,'Current OBD'!$B$6:$K$2098,3,0)</f>
        <v>35-200</v>
      </c>
      <c r="C2165" s="18">
        <v>660291</v>
      </c>
      <c r="D2165" s="8" t="s">
        <v>5195</v>
      </c>
      <c r="E2165" s="20" t="str">
        <f>IF(VLOOKUP(C2165,'Current OBD'!$B$6:$AL$2097,23,0)="Yes","PK"," ")</f>
        <v xml:space="preserve"> </v>
      </c>
      <c r="F2165" s="20" t="str">
        <f>IF(VLOOKUP(C2165,'Current OBD'!$B$6:$AL$2097,24,0)="Yes","K"," ")</f>
        <v xml:space="preserve"> </v>
      </c>
      <c r="G2165" s="20" t="str">
        <f>IF(VLOOKUP(C2165,'Current OBD'!$B$6:$AL$2097,25,0)="Yes","1"," ")</f>
        <v xml:space="preserve"> </v>
      </c>
      <c r="H2165" s="20" t="str">
        <f>IF(VLOOKUP(C2165,'Current OBD'!$B$6:$AL$2097,26,0)="Yes","2"," ")</f>
        <v xml:space="preserve"> </v>
      </c>
      <c r="I2165" s="20" t="str">
        <f>IF(VLOOKUP(C2165,'Current OBD'!$B$6:$AL$2097,27,0)="Yes","3"," ")</f>
        <v xml:space="preserve"> </v>
      </c>
      <c r="J2165" s="20" t="str">
        <f>IF(VLOOKUP(C2165,'Current OBD'!$B$6:$AL$2097,28,0)="Yes","4"," ")</f>
        <v xml:space="preserve"> </v>
      </c>
      <c r="K2165" s="20" t="str">
        <f>IF(VLOOKUP(C2165,'Current OBD'!$B$6:$AL$2097,29,0)="Yes","5"," ")</f>
        <v xml:space="preserve"> </v>
      </c>
      <c r="L2165" s="20" t="str">
        <f>IF(VLOOKUP(C2165,'Current OBD'!$B$6:$AL$2097,30,0)="Yes","6"," ")</f>
        <v xml:space="preserve"> </v>
      </c>
      <c r="M2165" s="20" t="str">
        <f>IF(VLOOKUP(C2165,'Current OBD'!$B$6:$AL$2097,31,0)="Yes","7"," ")</f>
        <v xml:space="preserve"> </v>
      </c>
      <c r="N2165" s="20" t="str">
        <f>IF(VLOOKUP(C2165,'Current OBD'!$B$6:$AL$2097,32,0)="Yes","8"," ")</f>
        <v xml:space="preserve"> </v>
      </c>
      <c r="O2165" s="20" t="str">
        <f>IF(VLOOKUP(C2165,'Current OBD'!$B$6:$AL$2097,33,0)="Yes","9"," ")</f>
        <v>9</v>
      </c>
      <c r="P2165" s="20" t="str">
        <f>IF(VLOOKUP(C2165,'Current OBD'!$B$6:$AL$2097,34,0)="Yes","10"," ")</f>
        <v>10</v>
      </c>
      <c r="Q2165" s="20" t="str">
        <f>IF(VLOOKUP(C2165,'Current OBD'!$B$6:$AL$2097,35,0)="Yes","11"," ")</f>
        <v>11</v>
      </c>
      <c r="R2165" s="20" t="str">
        <f>IF(VLOOKUP(C2165,'Current OBD'!$B$6:$AL$2097,36,0)="Yes","12"," ")</f>
        <v>12</v>
      </c>
      <c r="S2165" s="44">
        <v>108</v>
      </c>
      <c r="T2165" s="44">
        <v>0</v>
      </c>
      <c r="U2165" s="44">
        <v>144</v>
      </c>
      <c r="V2165" s="12">
        <f>S2165/U2165</f>
        <v>0.75</v>
      </c>
      <c r="W2165" s="12">
        <f>T2165/U2165</f>
        <v>0</v>
      </c>
      <c r="X2165" s="12">
        <f t="shared" si="205"/>
        <v>0.75</v>
      </c>
    </row>
    <row r="2166" spans="1:24">
      <c r="A2166" s="26" t="s">
        <v>930</v>
      </c>
      <c r="B2166" s="26" t="s">
        <v>1142</v>
      </c>
      <c r="C2166" s="10">
        <v>159867</v>
      </c>
      <c r="D2166" s="13" t="s">
        <v>1141</v>
      </c>
      <c r="E2166" s="19"/>
      <c r="F2166" s="19"/>
      <c r="G2166" s="19"/>
      <c r="H2166" s="19"/>
      <c r="I2166" s="19"/>
      <c r="J2166" s="19"/>
      <c r="K2166" s="19"/>
      <c r="L2166" s="19"/>
      <c r="M2166" s="19"/>
      <c r="N2166" s="19"/>
      <c r="O2166" s="19"/>
      <c r="P2166" s="19"/>
      <c r="Q2166" s="19"/>
      <c r="R2166" s="19"/>
      <c r="S2166" s="43">
        <v>10</v>
      </c>
      <c r="T2166" s="43">
        <v>1</v>
      </c>
      <c r="U2166" s="43">
        <v>19</v>
      </c>
      <c r="V2166" s="14"/>
      <c r="W2166" s="14"/>
      <c r="X2166" s="14">
        <f t="shared" si="205"/>
        <v>0.57894736842105265</v>
      </c>
    </row>
    <row r="2167" spans="1:24">
      <c r="A2167" s="17" t="str">
        <f>VLOOKUP(C2167,'Current OBD'!$B$6:$K$2098,4,0)</f>
        <v>Walla Walla</v>
      </c>
      <c r="B2167" s="17" t="str">
        <f>VLOOKUP(C2167,'Current OBD'!$B$6:$K$2098,3,0)</f>
        <v>36-101</v>
      </c>
      <c r="C2167" s="18">
        <v>662026</v>
      </c>
      <c r="D2167" s="8" t="s">
        <v>1143</v>
      </c>
      <c r="E2167" s="20" t="str">
        <f>IF(VLOOKUP(C2167,'Current OBD'!$B$6:$AL$2097,23,0)="Yes","PK"," ")</f>
        <v>PK</v>
      </c>
      <c r="F2167" s="20" t="str">
        <f>IF(VLOOKUP(C2167,'Current OBD'!$B$6:$AL$2097,24,0)="Yes","K"," ")</f>
        <v>K</v>
      </c>
      <c r="G2167" s="20" t="str">
        <f>IF(VLOOKUP(C2167,'Current OBD'!$B$6:$AL$2097,25,0)="Yes","1"," ")</f>
        <v>1</v>
      </c>
      <c r="H2167" s="20" t="str">
        <f>IF(VLOOKUP(C2167,'Current OBD'!$B$6:$AL$2097,26,0)="Yes","2"," ")</f>
        <v>2</v>
      </c>
      <c r="I2167" s="20" t="str">
        <f>IF(VLOOKUP(C2167,'Current OBD'!$B$6:$AL$2097,27,0)="Yes","3"," ")</f>
        <v>3</v>
      </c>
      <c r="J2167" s="20" t="str">
        <f>IF(VLOOKUP(C2167,'Current OBD'!$B$6:$AL$2097,28,0)="Yes","4"," ")</f>
        <v>4</v>
      </c>
      <c r="K2167" s="20" t="str">
        <f>IF(VLOOKUP(C2167,'Current OBD'!$B$6:$AL$2097,29,0)="Yes","5"," ")</f>
        <v>5</v>
      </c>
      <c r="L2167" s="20" t="str">
        <f>IF(VLOOKUP(C2167,'Current OBD'!$B$6:$AL$2097,30,0)="Yes","6"," ")</f>
        <v xml:space="preserve"> </v>
      </c>
      <c r="M2167" s="20" t="str">
        <f>IF(VLOOKUP(C2167,'Current OBD'!$B$6:$AL$2097,31,0)="Yes","7"," ")</f>
        <v xml:space="preserve"> </v>
      </c>
      <c r="N2167" s="20" t="str">
        <f>IF(VLOOKUP(C2167,'Current OBD'!$B$6:$AL$2097,32,0)="Yes","8"," ")</f>
        <v xml:space="preserve"> </v>
      </c>
      <c r="O2167" s="20" t="str">
        <f>IF(VLOOKUP(C2167,'Current OBD'!$B$6:$AL$2097,33,0)="Yes","9"," ")</f>
        <v xml:space="preserve"> </v>
      </c>
      <c r="P2167" s="20" t="str">
        <f>IF(VLOOKUP(C2167,'Current OBD'!$B$6:$AL$2097,34,0)="Yes","10"," ")</f>
        <v xml:space="preserve"> </v>
      </c>
      <c r="Q2167" s="20" t="str">
        <f>IF(VLOOKUP(C2167,'Current OBD'!$B$6:$AL$2097,35,0)="Yes","11"," ")</f>
        <v xml:space="preserve"> </v>
      </c>
      <c r="R2167" s="20" t="str">
        <f>IF(VLOOKUP(C2167,'Current OBD'!$B$6:$AL$2097,36,0)="Yes","12"," ")</f>
        <v xml:space="preserve"> </v>
      </c>
      <c r="S2167" s="44">
        <v>10</v>
      </c>
      <c r="T2167" s="44">
        <v>1</v>
      </c>
      <c r="U2167" s="44">
        <v>19</v>
      </c>
      <c r="V2167" s="12">
        <f>S2167/U2167</f>
        <v>0.52631578947368418</v>
      </c>
      <c r="W2167" s="12">
        <f>T2167/U2167</f>
        <v>5.2631578947368418E-2</v>
      </c>
      <c r="X2167" s="12">
        <f t="shared" si="205"/>
        <v>0.57894736842105265</v>
      </c>
    </row>
    <row r="2168" spans="1:24">
      <c r="A2168" s="26" t="s">
        <v>930</v>
      </c>
      <c r="B2168" s="26" t="s">
        <v>5226</v>
      </c>
      <c r="C2168" s="10">
        <v>159977</v>
      </c>
      <c r="D2168" s="13" t="s">
        <v>5225</v>
      </c>
      <c r="E2168" s="19"/>
      <c r="F2168" s="19"/>
      <c r="G2168" s="19"/>
      <c r="H2168" s="19"/>
      <c r="I2168" s="19"/>
      <c r="J2168" s="19"/>
      <c r="K2168" s="19"/>
      <c r="L2168" s="19"/>
      <c r="M2168" s="19"/>
      <c r="N2168" s="19"/>
      <c r="O2168" s="19"/>
      <c r="P2168" s="19"/>
      <c r="Q2168" s="19"/>
      <c r="R2168" s="19"/>
      <c r="S2168" s="43">
        <v>3737</v>
      </c>
      <c r="T2168" s="43">
        <v>0</v>
      </c>
      <c r="U2168" s="43">
        <v>5215</v>
      </c>
      <c r="V2168" s="14"/>
      <c r="W2168" s="14"/>
      <c r="X2168" s="14">
        <f t="shared" si="205"/>
        <v>0.71658676893576223</v>
      </c>
    </row>
    <row r="2169" spans="1:24">
      <c r="A2169" s="17" t="str">
        <f>VLOOKUP(C2169,'Current OBD'!$B$6:$K$2098,4,0)</f>
        <v>Walla Walla</v>
      </c>
      <c r="B2169" s="17" t="str">
        <f>VLOOKUP(C2169,'Current OBD'!$B$6:$K$2098,3,0)</f>
        <v>36-140</v>
      </c>
      <c r="C2169" s="18">
        <v>662106</v>
      </c>
      <c r="D2169" s="8" t="s">
        <v>5227</v>
      </c>
      <c r="E2169" s="20" t="str">
        <f>IF(VLOOKUP(C2169,'Current OBD'!$B$6:$AL$2097,23,0)="Yes","PK"," ")</f>
        <v xml:space="preserve"> </v>
      </c>
      <c r="F2169" s="20" t="str">
        <f>IF(VLOOKUP(C2169,'Current OBD'!$B$6:$AL$2097,24,0)="Yes","K"," ")</f>
        <v>K</v>
      </c>
      <c r="G2169" s="20" t="str">
        <f>IF(VLOOKUP(C2169,'Current OBD'!$B$6:$AL$2097,25,0)="Yes","1"," ")</f>
        <v>1</v>
      </c>
      <c r="H2169" s="20" t="str">
        <f>IF(VLOOKUP(C2169,'Current OBD'!$B$6:$AL$2097,26,0)="Yes","2"," ")</f>
        <v>2</v>
      </c>
      <c r="I2169" s="20" t="str">
        <f>IF(VLOOKUP(C2169,'Current OBD'!$B$6:$AL$2097,27,0)="Yes","3"," ")</f>
        <v>3</v>
      </c>
      <c r="J2169" s="20" t="str">
        <f>IF(VLOOKUP(C2169,'Current OBD'!$B$6:$AL$2097,28,0)="Yes","4"," ")</f>
        <v>4</v>
      </c>
      <c r="K2169" s="20" t="str">
        <f>IF(VLOOKUP(C2169,'Current OBD'!$B$6:$AL$2097,29,0)="Yes","5"," ")</f>
        <v>5</v>
      </c>
      <c r="L2169" s="20" t="str">
        <f>IF(VLOOKUP(C2169,'Current OBD'!$B$6:$AL$2097,30,0)="Yes","6"," ")</f>
        <v xml:space="preserve"> </v>
      </c>
      <c r="M2169" s="20" t="str">
        <f>IF(VLOOKUP(C2169,'Current OBD'!$B$6:$AL$2097,31,0)="Yes","7"," ")</f>
        <v xml:space="preserve"> </v>
      </c>
      <c r="N2169" s="20" t="str">
        <f>IF(VLOOKUP(C2169,'Current OBD'!$B$6:$AL$2097,32,0)="Yes","8"," ")</f>
        <v xml:space="preserve"> </v>
      </c>
      <c r="O2169" s="20" t="str">
        <f>IF(VLOOKUP(C2169,'Current OBD'!$B$6:$AL$2097,33,0)="Yes","9"," ")</f>
        <v xml:space="preserve"> </v>
      </c>
      <c r="P2169" s="20" t="str">
        <f>IF(VLOOKUP(C2169,'Current OBD'!$B$6:$AL$2097,34,0)="Yes","10"," ")</f>
        <v xml:space="preserve"> </v>
      </c>
      <c r="Q2169" s="20" t="str">
        <f>IF(VLOOKUP(C2169,'Current OBD'!$B$6:$AL$2097,35,0)="Yes","11"," ")</f>
        <v xml:space="preserve"> </v>
      </c>
      <c r="R2169" s="20" t="str">
        <f>IF(VLOOKUP(C2169,'Current OBD'!$B$6:$AL$2097,36,0)="Yes","12"," ")</f>
        <v xml:space="preserve"> </v>
      </c>
      <c r="S2169" s="44">
        <v>253</v>
      </c>
      <c r="T2169" s="44">
        <v>0</v>
      </c>
      <c r="U2169" s="44">
        <v>371</v>
      </c>
      <c r="V2169" s="12">
        <f t="shared" ref="V2169:V2179" si="210">S2169/U2169</f>
        <v>0.68194070080862534</v>
      </c>
      <c r="W2169" s="12">
        <f t="shared" ref="W2169:W2179" si="211">T2169/U2169</f>
        <v>0</v>
      </c>
      <c r="X2169" s="12">
        <f t="shared" si="205"/>
        <v>0.68194070080862534</v>
      </c>
    </row>
    <row r="2170" spans="1:24">
      <c r="A2170" s="17" t="s">
        <v>930</v>
      </c>
      <c r="B2170" s="17" t="str">
        <f>VLOOKUP(C2170,'Current OBD'!$B$6:$K$2098,3,0)</f>
        <v>36-140</v>
      </c>
      <c r="C2170" s="18">
        <v>662108</v>
      </c>
      <c r="D2170" s="8" t="s">
        <v>559</v>
      </c>
      <c r="E2170" s="20" t="str">
        <f>IF(VLOOKUP(C2170,'Current OBD'!$B$6:$AL$2097,23,0)="Yes","PK"," ")</f>
        <v xml:space="preserve"> </v>
      </c>
      <c r="F2170" s="20" t="str">
        <f>IF(VLOOKUP(C2170,'Current OBD'!$B$6:$AL$2097,24,0)="Yes","K"," ")</f>
        <v>K</v>
      </c>
      <c r="G2170" s="20" t="str">
        <f>IF(VLOOKUP(C2170,'Current OBD'!$B$6:$AL$2097,25,0)="Yes","1"," ")</f>
        <v>1</v>
      </c>
      <c r="H2170" s="20" t="str">
        <f>IF(VLOOKUP(C2170,'Current OBD'!$B$6:$AL$2097,26,0)="Yes","2"," ")</f>
        <v>2</v>
      </c>
      <c r="I2170" s="20" t="str">
        <f>IF(VLOOKUP(C2170,'Current OBD'!$B$6:$AL$2097,27,0)="Yes","3"," ")</f>
        <v>3</v>
      </c>
      <c r="J2170" s="20" t="str">
        <f>IF(VLOOKUP(C2170,'Current OBD'!$B$6:$AL$2097,28,0)="Yes","4"," ")</f>
        <v>4</v>
      </c>
      <c r="K2170" s="20" t="str">
        <f>IF(VLOOKUP(C2170,'Current OBD'!$B$6:$AL$2097,29,0)="Yes","5"," ")</f>
        <v>5</v>
      </c>
      <c r="L2170" s="20" t="str">
        <f>IF(VLOOKUP(C2170,'Current OBD'!$B$6:$AL$2097,30,0)="Yes","6"," ")</f>
        <v xml:space="preserve"> </v>
      </c>
      <c r="M2170" s="20" t="str">
        <f>IF(VLOOKUP(C2170,'Current OBD'!$B$6:$AL$2097,31,0)="Yes","7"," ")</f>
        <v xml:space="preserve"> </v>
      </c>
      <c r="N2170" s="20" t="str">
        <f>IF(VLOOKUP(C2170,'Current OBD'!$B$6:$AL$2097,32,0)="Yes","8"," ")</f>
        <v xml:space="preserve"> </v>
      </c>
      <c r="O2170" s="20" t="str">
        <f>IF(VLOOKUP(C2170,'Current OBD'!$B$6:$AL$2097,33,0)="Yes","9"," ")</f>
        <v xml:space="preserve"> </v>
      </c>
      <c r="P2170" s="20" t="str">
        <f>IF(VLOOKUP(C2170,'Current OBD'!$B$6:$AL$2097,34,0)="Yes","10"," ")</f>
        <v xml:space="preserve"> </v>
      </c>
      <c r="Q2170" s="20" t="str">
        <f>IF(VLOOKUP(C2170,'Current OBD'!$B$6:$AL$2097,35,0)="Yes","11"," ")</f>
        <v xml:space="preserve"> </v>
      </c>
      <c r="R2170" s="20" t="str">
        <f>IF(VLOOKUP(C2170,'Current OBD'!$B$6:$AL$2097,36,0)="Yes","12"," ")</f>
        <v xml:space="preserve"> </v>
      </c>
      <c r="S2170" s="44">
        <v>338</v>
      </c>
      <c r="T2170" s="44">
        <v>0</v>
      </c>
      <c r="U2170" s="44">
        <v>458</v>
      </c>
      <c r="V2170" s="12">
        <f t="shared" si="210"/>
        <v>0.73799126637554591</v>
      </c>
      <c r="W2170" s="12">
        <f t="shared" si="211"/>
        <v>0</v>
      </c>
      <c r="X2170" s="12">
        <f t="shared" si="205"/>
        <v>0.73799126637554591</v>
      </c>
    </row>
    <row r="2171" spans="1:24">
      <c r="A2171" s="17" t="str">
        <f>VLOOKUP(C2171,'Current OBD'!$B$6:$K$2098,4,0)</f>
        <v>Walla Walla</v>
      </c>
      <c r="B2171" s="17" t="str">
        <f>VLOOKUP(C2171,'Current OBD'!$B$6:$K$2098,3,0)</f>
        <v>36-140</v>
      </c>
      <c r="C2171" s="18">
        <v>662104</v>
      </c>
      <c r="D2171" s="8" t="s">
        <v>5231</v>
      </c>
      <c r="E2171" s="20" t="str">
        <f>IF(VLOOKUP(C2171,'Current OBD'!$B$6:$AL$2097,23,0)="Yes","PK"," ")</f>
        <v xml:space="preserve"> </v>
      </c>
      <c r="F2171" s="20" t="str">
        <f>IF(VLOOKUP(C2171,'Current OBD'!$B$6:$AL$2097,24,0)="Yes","K"," ")</f>
        <v xml:space="preserve"> </v>
      </c>
      <c r="G2171" s="20" t="str">
        <f>IF(VLOOKUP(C2171,'Current OBD'!$B$6:$AL$2097,25,0)="Yes","1"," ")</f>
        <v xml:space="preserve"> </v>
      </c>
      <c r="H2171" s="20" t="str">
        <f>IF(VLOOKUP(C2171,'Current OBD'!$B$6:$AL$2097,26,0)="Yes","2"," ")</f>
        <v xml:space="preserve"> </v>
      </c>
      <c r="I2171" s="20" t="str">
        <f>IF(VLOOKUP(C2171,'Current OBD'!$B$6:$AL$2097,27,0)="Yes","3"," ")</f>
        <v xml:space="preserve"> </v>
      </c>
      <c r="J2171" s="20" t="str">
        <f>IF(VLOOKUP(C2171,'Current OBD'!$B$6:$AL$2097,28,0)="Yes","4"," ")</f>
        <v xml:space="preserve"> </v>
      </c>
      <c r="K2171" s="20" t="str">
        <f>IF(VLOOKUP(C2171,'Current OBD'!$B$6:$AL$2097,29,0)="Yes","5"," ")</f>
        <v xml:space="preserve"> </v>
      </c>
      <c r="L2171" s="20" t="str">
        <f>IF(VLOOKUP(C2171,'Current OBD'!$B$6:$AL$2097,30,0)="Yes","6"," ")</f>
        <v>6</v>
      </c>
      <c r="M2171" s="20" t="str">
        <f>IF(VLOOKUP(C2171,'Current OBD'!$B$6:$AL$2097,31,0)="Yes","7"," ")</f>
        <v>7</v>
      </c>
      <c r="N2171" s="20" t="str">
        <f>IF(VLOOKUP(C2171,'Current OBD'!$B$6:$AL$2097,32,0)="Yes","8"," ")</f>
        <v>8</v>
      </c>
      <c r="O2171" s="20" t="str">
        <f>IF(VLOOKUP(C2171,'Current OBD'!$B$6:$AL$2097,33,0)="Yes","9"," ")</f>
        <v xml:space="preserve"> </v>
      </c>
      <c r="P2171" s="20" t="str">
        <f>IF(VLOOKUP(C2171,'Current OBD'!$B$6:$AL$2097,34,0)="Yes","10"," ")</f>
        <v xml:space="preserve"> </v>
      </c>
      <c r="Q2171" s="20" t="str">
        <f>IF(VLOOKUP(C2171,'Current OBD'!$B$6:$AL$2097,35,0)="Yes","11"," ")</f>
        <v xml:space="preserve"> </v>
      </c>
      <c r="R2171" s="20" t="str">
        <f>IF(VLOOKUP(C2171,'Current OBD'!$B$6:$AL$2097,36,0)="Yes","12"," ")</f>
        <v xml:space="preserve"> </v>
      </c>
      <c r="S2171" s="44">
        <v>378</v>
      </c>
      <c r="T2171" s="44">
        <v>0</v>
      </c>
      <c r="U2171" s="44">
        <v>550</v>
      </c>
      <c r="V2171" s="12">
        <f t="shared" si="210"/>
        <v>0.68727272727272726</v>
      </c>
      <c r="W2171" s="12">
        <f t="shared" si="211"/>
        <v>0</v>
      </c>
      <c r="X2171" s="12">
        <f t="shared" si="205"/>
        <v>0.68727272727272726</v>
      </c>
    </row>
    <row r="2172" spans="1:24">
      <c r="A2172" s="17" t="s">
        <v>930</v>
      </c>
      <c r="B2172" s="17" t="str">
        <f>VLOOKUP(C2172,'Current OBD'!$B$6:$K$2098,3,0)</f>
        <v>36-140</v>
      </c>
      <c r="C2172" s="18">
        <v>663301</v>
      </c>
      <c r="D2172" s="8" t="s">
        <v>5233</v>
      </c>
      <c r="E2172" s="20" t="str">
        <f>IF(VLOOKUP(C2172,'Current OBD'!$B$6:$AL$2097,23,0)="Yes","PK"," ")</f>
        <v xml:space="preserve"> </v>
      </c>
      <c r="F2172" s="20" t="str">
        <f>IF(VLOOKUP(C2172,'Current OBD'!$B$6:$AL$2097,24,0)="Yes","K"," ")</f>
        <v>K</v>
      </c>
      <c r="G2172" s="20" t="str">
        <f>IF(VLOOKUP(C2172,'Current OBD'!$B$6:$AL$2097,25,0)="Yes","1"," ")</f>
        <v>1</v>
      </c>
      <c r="H2172" s="20" t="str">
        <f>IF(VLOOKUP(C2172,'Current OBD'!$B$6:$AL$2097,26,0)="Yes","2"," ")</f>
        <v>2</v>
      </c>
      <c r="I2172" s="20" t="str">
        <f>IF(VLOOKUP(C2172,'Current OBD'!$B$6:$AL$2097,27,0)="Yes","3"," ")</f>
        <v>3</v>
      </c>
      <c r="J2172" s="20" t="str">
        <f>IF(VLOOKUP(C2172,'Current OBD'!$B$6:$AL$2097,28,0)="Yes","4"," ")</f>
        <v>4</v>
      </c>
      <c r="K2172" s="20" t="str">
        <f>IF(VLOOKUP(C2172,'Current OBD'!$B$6:$AL$2097,29,0)="Yes","5"," ")</f>
        <v>5</v>
      </c>
      <c r="L2172" s="20" t="str">
        <f>IF(VLOOKUP(C2172,'Current OBD'!$B$6:$AL$2097,30,0)="Yes","6"," ")</f>
        <v xml:space="preserve"> </v>
      </c>
      <c r="M2172" s="20" t="str">
        <f>IF(VLOOKUP(C2172,'Current OBD'!$B$6:$AL$2097,31,0)="Yes","7"," ")</f>
        <v xml:space="preserve"> </v>
      </c>
      <c r="N2172" s="20" t="str">
        <f>IF(VLOOKUP(C2172,'Current OBD'!$B$6:$AL$2097,32,0)="Yes","8"," ")</f>
        <v xml:space="preserve"> </v>
      </c>
      <c r="O2172" s="20" t="str">
        <f>IF(VLOOKUP(C2172,'Current OBD'!$B$6:$AL$2097,33,0)="Yes","9"," ")</f>
        <v xml:space="preserve"> </v>
      </c>
      <c r="P2172" s="20" t="str">
        <f>IF(VLOOKUP(C2172,'Current OBD'!$B$6:$AL$2097,34,0)="Yes","10"," ")</f>
        <v xml:space="preserve"> </v>
      </c>
      <c r="Q2172" s="20" t="str">
        <f>IF(VLOOKUP(C2172,'Current OBD'!$B$6:$AL$2097,35,0)="Yes","11"," ")</f>
        <v xml:space="preserve"> </v>
      </c>
      <c r="R2172" s="20" t="str">
        <f>IF(VLOOKUP(C2172,'Current OBD'!$B$6:$AL$2097,36,0)="Yes","12"," ")</f>
        <v xml:space="preserve"> </v>
      </c>
      <c r="S2172" s="44">
        <v>498</v>
      </c>
      <c r="T2172" s="44">
        <v>0</v>
      </c>
      <c r="U2172" s="44">
        <v>520</v>
      </c>
      <c r="V2172" s="12">
        <f t="shared" si="210"/>
        <v>0.95769230769230773</v>
      </c>
      <c r="W2172" s="12">
        <f t="shared" si="211"/>
        <v>0</v>
      </c>
      <c r="X2172" s="12">
        <f t="shared" si="205"/>
        <v>0.95769230769230773</v>
      </c>
    </row>
    <row r="2173" spans="1:24">
      <c r="A2173" s="17" t="str">
        <f>VLOOKUP(C2173,'Current OBD'!$B$6:$K$2098,4,0)</f>
        <v>Walla Walla</v>
      </c>
      <c r="B2173" s="17" t="str">
        <f>VLOOKUP(C2173,'Current OBD'!$B$6:$K$2098,3,0)</f>
        <v>36-140</v>
      </c>
      <c r="C2173" s="18">
        <v>662112</v>
      </c>
      <c r="D2173" s="8" t="s">
        <v>5234</v>
      </c>
      <c r="E2173" s="20" t="str">
        <f>IF(VLOOKUP(C2173,'Current OBD'!$B$6:$AL$2097,23,0)="Yes","PK"," ")</f>
        <v xml:space="preserve"> </v>
      </c>
      <c r="F2173" s="20" t="str">
        <f>IF(VLOOKUP(C2173,'Current OBD'!$B$6:$AL$2097,24,0)="Yes","K"," ")</f>
        <v xml:space="preserve"> </v>
      </c>
      <c r="G2173" s="20" t="str">
        <f>IF(VLOOKUP(C2173,'Current OBD'!$B$6:$AL$2097,25,0)="Yes","1"," ")</f>
        <v xml:space="preserve"> </v>
      </c>
      <c r="H2173" s="20" t="str">
        <f>IF(VLOOKUP(C2173,'Current OBD'!$B$6:$AL$2097,26,0)="Yes","2"," ")</f>
        <v xml:space="preserve"> </v>
      </c>
      <c r="I2173" s="20" t="str">
        <f>IF(VLOOKUP(C2173,'Current OBD'!$B$6:$AL$2097,27,0)="Yes","3"," ")</f>
        <v xml:space="preserve"> </v>
      </c>
      <c r="J2173" s="20" t="str">
        <f>IF(VLOOKUP(C2173,'Current OBD'!$B$6:$AL$2097,28,0)="Yes","4"," ")</f>
        <v xml:space="preserve"> </v>
      </c>
      <c r="K2173" s="20" t="str">
        <f>IF(VLOOKUP(C2173,'Current OBD'!$B$6:$AL$2097,29,0)="Yes","5"," ")</f>
        <v xml:space="preserve"> </v>
      </c>
      <c r="L2173" s="20" t="str">
        <f>IF(VLOOKUP(C2173,'Current OBD'!$B$6:$AL$2097,30,0)="Yes","6"," ")</f>
        <v>6</v>
      </c>
      <c r="M2173" s="20" t="str">
        <f>IF(VLOOKUP(C2173,'Current OBD'!$B$6:$AL$2097,31,0)="Yes","7"," ")</f>
        <v>7</v>
      </c>
      <c r="N2173" s="20" t="str">
        <f>IF(VLOOKUP(C2173,'Current OBD'!$B$6:$AL$2097,32,0)="Yes","8"," ")</f>
        <v>8</v>
      </c>
      <c r="O2173" s="20" t="str">
        <f>IF(VLOOKUP(C2173,'Current OBD'!$B$6:$AL$2097,33,0)="Yes","9"," ")</f>
        <v>9</v>
      </c>
      <c r="P2173" s="20" t="str">
        <f>IF(VLOOKUP(C2173,'Current OBD'!$B$6:$AL$2097,34,0)="Yes","10"," ")</f>
        <v>10</v>
      </c>
      <c r="Q2173" s="20" t="str">
        <f>IF(VLOOKUP(C2173,'Current OBD'!$B$6:$AL$2097,35,0)="Yes","11"," ")</f>
        <v>11</v>
      </c>
      <c r="R2173" s="20" t="str">
        <f>IF(VLOOKUP(C2173,'Current OBD'!$B$6:$AL$2097,36,0)="Yes","12"," ")</f>
        <v>12</v>
      </c>
      <c r="S2173" s="44">
        <v>198</v>
      </c>
      <c r="T2173" s="44">
        <v>0</v>
      </c>
      <c r="U2173" s="44">
        <v>198</v>
      </c>
      <c r="V2173" s="12">
        <f t="shared" si="210"/>
        <v>1</v>
      </c>
      <c r="W2173" s="12">
        <f t="shared" si="211"/>
        <v>0</v>
      </c>
      <c r="X2173" s="12">
        <f t="shared" si="205"/>
        <v>1</v>
      </c>
    </row>
    <row r="2174" spans="1:24">
      <c r="A2174" s="17" t="s">
        <v>930</v>
      </c>
      <c r="B2174" s="17" t="str">
        <f>VLOOKUP(C2174,'Current OBD'!$B$6:$K$2098,3,0)</f>
        <v>36-140</v>
      </c>
      <c r="C2174" s="18">
        <v>685369</v>
      </c>
      <c r="D2174" s="8" t="s">
        <v>5237</v>
      </c>
      <c r="E2174" s="20" t="str">
        <f>IF(VLOOKUP(C2174,'Current OBD'!$B$6:$AL$2097,23,0)="Yes","PK"," ")</f>
        <v xml:space="preserve"> </v>
      </c>
      <c r="F2174" s="20" t="str">
        <f>IF(VLOOKUP(C2174,'Current OBD'!$B$6:$AL$2097,24,0)="Yes","K"," ")</f>
        <v xml:space="preserve"> </v>
      </c>
      <c r="G2174" s="20" t="str">
        <f>IF(VLOOKUP(C2174,'Current OBD'!$B$6:$AL$2097,25,0)="Yes","1"," ")</f>
        <v xml:space="preserve"> </v>
      </c>
      <c r="H2174" s="20" t="str">
        <f>IF(VLOOKUP(C2174,'Current OBD'!$B$6:$AL$2097,26,0)="Yes","2"," ")</f>
        <v xml:space="preserve"> </v>
      </c>
      <c r="I2174" s="20" t="str">
        <f>IF(VLOOKUP(C2174,'Current OBD'!$B$6:$AL$2097,27,0)="Yes","3"," ")</f>
        <v xml:space="preserve"> </v>
      </c>
      <c r="J2174" s="20" t="str">
        <f>IF(VLOOKUP(C2174,'Current OBD'!$B$6:$AL$2097,28,0)="Yes","4"," ")</f>
        <v xml:space="preserve"> </v>
      </c>
      <c r="K2174" s="20" t="str">
        <f>IF(VLOOKUP(C2174,'Current OBD'!$B$6:$AL$2097,29,0)="Yes","5"," ")</f>
        <v xml:space="preserve"> </v>
      </c>
      <c r="L2174" s="20" t="str">
        <f>IF(VLOOKUP(C2174,'Current OBD'!$B$6:$AL$2097,30,0)="Yes","6"," ")</f>
        <v>6</v>
      </c>
      <c r="M2174" s="20" t="str">
        <f>IF(VLOOKUP(C2174,'Current OBD'!$B$6:$AL$2097,31,0)="Yes","7"," ")</f>
        <v>7</v>
      </c>
      <c r="N2174" s="20" t="str">
        <f>IF(VLOOKUP(C2174,'Current OBD'!$B$6:$AL$2097,32,0)="Yes","8"," ")</f>
        <v>8</v>
      </c>
      <c r="O2174" s="20" t="str">
        <f>IF(VLOOKUP(C2174,'Current OBD'!$B$6:$AL$2097,33,0)="Yes","9"," ")</f>
        <v>9</v>
      </c>
      <c r="P2174" s="20" t="str">
        <f>IF(VLOOKUP(C2174,'Current OBD'!$B$6:$AL$2097,34,0)="Yes","10"," ")</f>
        <v>10</v>
      </c>
      <c r="Q2174" s="20" t="str">
        <f>IF(VLOOKUP(C2174,'Current OBD'!$B$6:$AL$2097,35,0)="Yes","11"," ")</f>
        <v>11</v>
      </c>
      <c r="R2174" s="20" t="str">
        <f>IF(VLOOKUP(C2174,'Current OBD'!$B$6:$AL$2097,36,0)="Yes","12"," ")</f>
        <v>12</v>
      </c>
      <c r="S2174" s="44">
        <v>121</v>
      </c>
      <c r="T2174" s="44">
        <v>0</v>
      </c>
      <c r="U2174" s="44">
        <v>121</v>
      </c>
      <c r="V2174" s="12">
        <f t="shared" si="210"/>
        <v>1</v>
      </c>
      <c r="W2174" s="12">
        <f t="shared" si="211"/>
        <v>0</v>
      </c>
      <c r="X2174" s="12">
        <f t="shared" si="205"/>
        <v>1</v>
      </c>
    </row>
    <row r="2175" spans="1:24">
      <c r="A2175" s="17" t="str">
        <f>VLOOKUP(C2175,'Current OBD'!$B$6:$K$2098,4,0)</f>
        <v>Walla Walla</v>
      </c>
      <c r="B2175" s="17" t="str">
        <f>VLOOKUP(C2175,'Current OBD'!$B$6:$K$2098,3,0)</f>
        <v>36-140</v>
      </c>
      <c r="C2175" s="18">
        <v>662105</v>
      </c>
      <c r="D2175" s="8" t="s">
        <v>4672</v>
      </c>
      <c r="E2175" s="20" t="str">
        <f>IF(VLOOKUP(C2175,'Current OBD'!$B$6:$AL$2097,23,0)="Yes","PK"," ")</f>
        <v xml:space="preserve"> </v>
      </c>
      <c r="F2175" s="20" t="str">
        <f>IF(VLOOKUP(C2175,'Current OBD'!$B$6:$AL$2097,24,0)="Yes","K"," ")</f>
        <v xml:space="preserve"> </v>
      </c>
      <c r="G2175" s="20" t="str">
        <f>IF(VLOOKUP(C2175,'Current OBD'!$B$6:$AL$2097,25,0)="Yes","1"," ")</f>
        <v xml:space="preserve"> </v>
      </c>
      <c r="H2175" s="20" t="str">
        <f>IF(VLOOKUP(C2175,'Current OBD'!$B$6:$AL$2097,26,0)="Yes","2"," ")</f>
        <v xml:space="preserve"> </v>
      </c>
      <c r="I2175" s="20" t="str">
        <f>IF(VLOOKUP(C2175,'Current OBD'!$B$6:$AL$2097,27,0)="Yes","3"," ")</f>
        <v xml:space="preserve"> </v>
      </c>
      <c r="J2175" s="20" t="str">
        <f>IF(VLOOKUP(C2175,'Current OBD'!$B$6:$AL$2097,28,0)="Yes","4"," ")</f>
        <v xml:space="preserve"> </v>
      </c>
      <c r="K2175" s="20" t="str">
        <f>IF(VLOOKUP(C2175,'Current OBD'!$B$6:$AL$2097,29,0)="Yes","5"," ")</f>
        <v xml:space="preserve"> </v>
      </c>
      <c r="L2175" s="20" t="str">
        <f>IF(VLOOKUP(C2175,'Current OBD'!$B$6:$AL$2097,30,0)="Yes","6"," ")</f>
        <v>6</v>
      </c>
      <c r="M2175" s="20" t="str">
        <f>IF(VLOOKUP(C2175,'Current OBD'!$B$6:$AL$2097,31,0)="Yes","7"," ")</f>
        <v>7</v>
      </c>
      <c r="N2175" s="20" t="str">
        <f>IF(VLOOKUP(C2175,'Current OBD'!$B$6:$AL$2097,32,0)="Yes","8"," ")</f>
        <v>8</v>
      </c>
      <c r="O2175" s="20" t="str">
        <f>IF(VLOOKUP(C2175,'Current OBD'!$B$6:$AL$2097,33,0)="Yes","9"," ")</f>
        <v xml:space="preserve"> </v>
      </c>
      <c r="P2175" s="20" t="str">
        <f>IF(VLOOKUP(C2175,'Current OBD'!$B$6:$AL$2097,34,0)="Yes","10"," ")</f>
        <v xml:space="preserve"> </v>
      </c>
      <c r="Q2175" s="20" t="str">
        <f>IF(VLOOKUP(C2175,'Current OBD'!$B$6:$AL$2097,35,0)="Yes","11"," ")</f>
        <v xml:space="preserve"> </v>
      </c>
      <c r="R2175" s="20" t="str">
        <f>IF(VLOOKUP(C2175,'Current OBD'!$B$6:$AL$2097,36,0)="Yes","12"," ")</f>
        <v xml:space="preserve"> </v>
      </c>
      <c r="S2175" s="44">
        <v>288</v>
      </c>
      <c r="T2175" s="44">
        <v>0</v>
      </c>
      <c r="U2175" s="44">
        <v>389</v>
      </c>
      <c r="V2175" s="12">
        <f t="shared" si="210"/>
        <v>0.74035989717223649</v>
      </c>
      <c r="W2175" s="12">
        <f t="shared" si="211"/>
        <v>0</v>
      </c>
      <c r="X2175" s="12">
        <f t="shared" si="205"/>
        <v>0.74035989717223649</v>
      </c>
    </row>
    <row r="2176" spans="1:24">
      <c r="A2176" s="17" t="s">
        <v>930</v>
      </c>
      <c r="B2176" s="17" t="str">
        <f>VLOOKUP(C2176,'Current OBD'!$B$6:$K$2098,3,0)</f>
        <v>36-140</v>
      </c>
      <c r="C2176" s="18">
        <v>662110</v>
      </c>
      <c r="D2176" s="8" t="s">
        <v>5239</v>
      </c>
      <c r="E2176" s="20" t="str">
        <f>IF(VLOOKUP(C2176,'Current OBD'!$B$6:$AL$2097,23,0)="Yes","PK"," ")</f>
        <v xml:space="preserve"> </v>
      </c>
      <c r="F2176" s="20" t="str">
        <f>IF(VLOOKUP(C2176,'Current OBD'!$B$6:$AL$2097,24,0)="Yes","K"," ")</f>
        <v>K</v>
      </c>
      <c r="G2176" s="20" t="str">
        <f>IF(VLOOKUP(C2176,'Current OBD'!$B$6:$AL$2097,25,0)="Yes","1"," ")</f>
        <v>1</v>
      </c>
      <c r="H2176" s="20" t="str">
        <f>IF(VLOOKUP(C2176,'Current OBD'!$B$6:$AL$2097,26,0)="Yes","2"," ")</f>
        <v>2</v>
      </c>
      <c r="I2176" s="20" t="str">
        <f>IF(VLOOKUP(C2176,'Current OBD'!$B$6:$AL$2097,27,0)="Yes","3"," ")</f>
        <v>3</v>
      </c>
      <c r="J2176" s="20" t="str">
        <f>IF(VLOOKUP(C2176,'Current OBD'!$B$6:$AL$2097,28,0)="Yes","4"," ")</f>
        <v>4</v>
      </c>
      <c r="K2176" s="20" t="str">
        <f>IF(VLOOKUP(C2176,'Current OBD'!$B$6:$AL$2097,29,0)="Yes","5"," ")</f>
        <v>5</v>
      </c>
      <c r="L2176" s="20" t="str">
        <f>IF(VLOOKUP(C2176,'Current OBD'!$B$6:$AL$2097,30,0)="Yes","6"," ")</f>
        <v xml:space="preserve"> </v>
      </c>
      <c r="M2176" s="20" t="str">
        <f>IF(VLOOKUP(C2176,'Current OBD'!$B$6:$AL$2097,31,0)="Yes","7"," ")</f>
        <v xml:space="preserve"> </v>
      </c>
      <c r="N2176" s="20" t="str">
        <f>IF(VLOOKUP(C2176,'Current OBD'!$B$6:$AL$2097,32,0)="Yes","8"," ")</f>
        <v xml:space="preserve"> </v>
      </c>
      <c r="O2176" s="20" t="str">
        <f>IF(VLOOKUP(C2176,'Current OBD'!$B$6:$AL$2097,33,0)="Yes","9"," ")</f>
        <v xml:space="preserve"> </v>
      </c>
      <c r="P2176" s="20" t="str">
        <f>IF(VLOOKUP(C2176,'Current OBD'!$B$6:$AL$2097,34,0)="Yes","10"," ")</f>
        <v xml:space="preserve"> </v>
      </c>
      <c r="Q2176" s="20" t="str">
        <f>IF(VLOOKUP(C2176,'Current OBD'!$B$6:$AL$2097,35,0)="Yes","11"," ")</f>
        <v xml:space="preserve"> </v>
      </c>
      <c r="R2176" s="20" t="str">
        <f>IF(VLOOKUP(C2176,'Current OBD'!$B$6:$AL$2097,36,0)="Yes","12"," ")</f>
        <v xml:space="preserve"> </v>
      </c>
      <c r="S2176" s="44">
        <v>270</v>
      </c>
      <c r="T2176" s="44">
        <v>0</v>
      </c>
      <c r="U2176" s="44">
        <v>469</v>
      </c>
      <c r="V2176" s="12">
        <f t="shared" si="210"/>
        <v>0.57569296375266521</v>
      </c>
      <c r="W2176" s="12">
        <f t="shared" si="211"/>
        <v>0</v>
      </c>
      <c r="X2176" s="12">
        <f t="shared" si="205"/>
        <v>0.57569296375266521</v>
      </c>
    </row>
    <row r="2177" spans="1:24">
      <c r="A2177" s="17" t="str">
        <f>VLOOKUP(C2177,'Current OBD'!$B$6:$K$2098,4,0)</f>
        <v>Walla Walla</v>
      </c>
      <c r="B2177" s="17" t="str">
        <f>VLOOKUP(C2177,'Current OBD'!$B$6:$K$2098,3,0)</f>
        <v>36-140</v>
      </c>
      <c r="C2177" s="18">
        <v>662111</v>
      </c>
      <c r="D2177" s="8" t="s">
        <v>5240</v>
      </c>
      <c r="E2177" s="20" t="str">
        <f>IF(VLOOKUP(C2177,'Current OBD'!$B$6:$AL$2097,23,0)="Yes","PK"," ")</f>
        <v xml:space="preserve"> </v>
      </c>
      <c r="F2177" s="20" t="str">
        <f>IF(VLOOKUP(C2177,'Current OBD'!$B$6:$AL$2097,24,0)="Yes","K"," ")</f>
        <v>K</v>
      </c>
      <c r="G2177" s="20" t="str">
        <f>IF(VLOOKUP(C2177,'Current OBD'!$B$6:$AL$2097,25,0)="Yes","1"," ")</f>
        <v>1</v>
      </c>
      <c r="H2177" s="20" t="str">
        <f>IF(VLOOKUP(C2177,'Current OBD'!$B$6:$AL$2097,26,0)="Yes","2"," ")</f>
        <v>2</v>
      </c>
      <c r="I2177" s="20" t="str">
        <f>IF(VLOOKUP(C2177,'Current OBD'!$B$6:$AL$2097,27,0)="Yes","3"," ")</f>
        <v>3</v>
      </c>
      <c r="J2177" s="20" t="str">
        <f>IF(VLOOKUP(C2177,'Current OBD'!$B$6:$AL$2097,28,0)="Yes","4"," ")</f>
        <v>4</v>
      </c>
      <c r="K2177" s="20" t="str">
        <f>IF(VLOOKUP(C2177,'Current OBD'!$B$6:$AL$2097,29,0)="Yes","5"," ")</f>
        <v>5</v>
      </c>
      <c r="L2177" s="20" t="str">
        <f>IF(VLOOKUP(C2177,'Current OBD'!$B$6:$AL$2097,30,0)="Yes","6"," ")</f>
        <v xml:space="preserve"> </v>
      </c>
      <c r="M2177" s="20" t="str">
        <f>IF(VLOOKUP(C2177,'Current OBD'!$B$6:$AL$2097,31,0)="Yes","7"," ")</f>
        <v xml:space="preserve"> </v>
      </c>
      <c r="N2177" s="20" t="str">
        <f>IF(VLOOKUP(C2177,'Current OBD'!$B$6:$AL$2097,32,0)="Yes","8"," ")</f>
        <v xml:space="preserve"> </v>
      </c>
      <c r="O2177" s="20" t="str">
        <f>IF(VLOOKUP(C2177,'Current OBD'!$B$6:$AL$2097,33,0)="Yes","9"," ")</f>
        <v xml:space="preserve"> </v>
      </c>
      <c r="P2177" s="20" t="str">
        <f>IF(VLOOKUP(C2177,'Current OBD'!$B$6:$AL$2097,34,0)="Yes","10"," ")</f>
        <v xml:space="preserve"> </v>
      </c>
      <c r="Q2177" s="20" t="str">
        <f>IF(VLOOKUP(C2177,'Current OBD'!$B$6:$AL$2097,35,0)="Yes","11"," ")</f>
        <v xml:space="preserve"> </v>
      </c>
      <c r="R2177" s="20" t="str">
        <f>IF(VLOOKUP(C2177,'Current OBD'!$B$6:$AL$2097,36,0)="Yes","12"," ")</f>
        <v xml:space="preserve"> </v>
      </c>
      <c r="S2177" s="44">
        <v>340</v>
      </c>
      <c r="T2177" s="44">
        <v>0</v>
      </c>
      <c r="U2177" s="44">
        <v>352</v>
      </c>
      <c r="V2177" s="12">
        <f t="shared" si="210"/>
        <v>0.96590909090909094</v>
      </c>
      <c r="W2177" s="12">
        <f t="shared" si="211"/>
        <v>0</v>
      </c>
      <c r="X2177" s="12">
        <f t="shared" ref="X2177:X2240" si="212">(S2177+T2177)/U2177</f>
        <v>0.96590909090909094</v>
      </c>
    </row>
    <row r="2178" spans="1:24">
      <c r="A2178" s="17" t="str">
        <f>VLOOKUP(C2178,'Current OBD'!$B$6:$K$2098,4,0)</f>
        <v>Walla Walla</v>
      </c>
      <c r="B2178" s="17" t="str">
        <f>VLOOKUP(C2178,'Current OBD'!$B$6:$K$2098,3,0)</f>
        <v>36-140</v>
      </c>
      <c r="C2178" s="18">
        <v>686337</v>
      </c>
      <c r="D2178" s="8" t="s">
        <v>5243</v>
      </c>
      <c r="E2178" s="20" t="str">
        <f>IF(VLOOKUP(C2178,'Current OBD'!$B$6:$AL$2097,23,0)="Yes","PK"," ")</f>
        <v>PK</v>
      </c>
      <c r="F2178" s="20" t="str">
        <f>IF(VLOOKUP(C2178,'Current OBD'!$B$6:$AL$2097,24,0)="Yes","K"," ")</f>
        <v xml:space="preserve"> </v>
      </c>
      <c r="G2178" s="20" t="str">
        <f>IF(VLOOKUP(C2178,'Current OBD'!$B$6:$AL$2097,25,0)="Yes","1"," ")</f>
        <v xml:space="preserve"> </v>
      </c>
      <c r="H2178" s="20" t="str">
        <f>IF(VLOOKUP(C2178,'Current OBD'!$B$6:$AL$2097,26,0)="Yes","2"," ")</f>
        <v xml:space="preserve"> </v>
      </c>
      <c r="I2178" s="20" t="str">
        <f>IF(VLOOKUP(C2178,'Current OBD'!$B$6:$AL$2097,27,0)="Yes","3"," ")</f>
        <v xml:space="preserve"> </v>
      </c>
      <c r="J2178" s="20" t="str">
        <f>IF(VLOOKUP(C2178,'Current OBD'!$B$6:$AL$2097,28,0)="Yes","4"," ")</f>
        <v xml:space="preserve"> </v>
      </c>
      <c r="K2178" s="20" t="str">
        <f>IF(VLOOKUP(C2178,'Current OBD'!$B$6:$AL$2097,29,0)="Yes","5"," ")</f>
        <v xml:space="preserve"> </v>
      </c>
      <c r="L2178" s="20" t="str">
        <f>IF(VLOOKUP(C2178,'Current OBD'!$B$6:$AL$2097,30,0)="Yes","6"," ")</f>
        <v xml:space="preserve"> </v>
      </c>
      <c r="M2178" s="20" t="str">
        <f>IF(VLOOKUP(C2178,'Current OBD'!$B$6:$AL$2097,31,0)="Yes","7"," ")</f>
        <v xml:space="preserve"> </v>
      </c>
      <c r="N2178" s="20" t="str">
        <f>IF(VLOOKUP(C2178,'Current OBD'!$B$6:$AL$2097,32,0)="Yes","8"," ")</f>
        <v xml:space="preserve"> </v>
      </c>
      <c r="O2178" s="20" t="str">
        <f>IF(VLOOKUP(C2178,'Current OBD'!$B$6:$AL$2097,33,0)="Yes","9"," ")</f>
        <v xml:space="preserve"> </v>
      </c>
      <c r="P2178" s="20" t="str">
        <f>IF(VLOOKUP(C2178,'Current OBD'!$B$6:$AL$2097,34,0)="Yes","10"," ")</f>
        <v xml:space="preserve"> </v>
      </c>
      <c r="Q2178" s="20" t="str">
        <f>IF(VLOOKUP(C2178,'Current OBD'!$B$6:$AL$2097,35,0)="Yes","11"," ")</f>
        <v xml:space="preserve"> </v>
      </c>
      <c r="R2178" s="20" t="str">
        <f>IF(VLOOKUP(C2178,'Current OBD'!$B$6:$AL$2097,36,0)="Yes","12"," ")</f>
        <v xml:space="preserve"> </v>
      </c>
      <c r="S2178" s="44">
        <v>202</v>
      </c>
      <c r="T2178" s="44">
        <v>0</v>
      </c>
      <c r="U2178" s="44">
        <v>202</v>
      </c>
      <c r="V2178" s="12">
        <f t="shared" si="210"/>
        <v>1</v>
      </c>
      <c r="W2178" s="12">
        <f t="shared" si="211"/>
        <v>0</v>
      </c>
      <c r="X2178" s="12">
        <f t="shared" si="212"/>
        <v>1</v>
      </c>
    </row>
    <row r="2179" spans="1:24">
      <c r="A2179" s="17" t="s">
        <v>930</v>
      </c>
      <c r="B2179" s="17" t="str">
        <f>VLOOKUP(C2179,'Current OBD'!$B$6:$K$2098,3,0)</f>
        <v>36-140</v>
      </c>
      <c r="C2179" s="18">
        <v>662103</v>
      </c>
      <c r="D2179" s="8" t="s">
        <v>5246</v>
      </c>
      <c r="E2179" s="20" t="str">
        <f>IF(VLOOKUP(C2179,'Current OBD'!$B$6:$AL$2097,23,0)="Yes","PK"," ")</f>
        <v xml:space="preserve"> </v>
      </c>
      <c r="F2179" s="20" t="str">
        <f>IF(VLOOKUP(C2179,'Current OBD'!$B$6:$AL$2097,24,0)="Yes","K"," ")</f>
        <v xml:space="preserve"> </v>
      </c>
      <c r="G2179" s="20" t="str">
        <f>IF(VLOOKUP(C2179,'Current OBD'!$B$6:$AL$2097,25,0)="Yes","1"," ")</f>
        <v xml:space="preserve"> </v>
      </c>
      <c r="H2179" s="20" t="str">
        <f>IF(VLOOKUP(C2179,'Current OBD'!$B$6:$AL$2097,26,0)="Yes","2"," ")</f>
        <v xml:space="preserve"> </v>
      </c>
      <c r="I2179" s="20" t="str">
        <f>IF(VLOOKUP(C2179,'Current OBD'!$B$6:$AL$2097,27,0)="Yes","3"," ")</f>
        <v xml:space="preserve"> </v>
      </c>
      <c r="J2179" s="20" t="str">
        <f>IF(VLOOKUP(C2179,'Current OBD'!$B$6:$AL$2097,28,0)="Yes","4"," ")</f>
        <v xml:space="preserve"> </v>
      </c>
      <c r="K2179" s="20" t="str">
        <f>IF(VLOOKUP(C2179,'Current OBD'!$B$6:$AL$2097,29,0)="Yes","5"," ")</f>
        <v xml:space="preserve"> </v>
      </c>
      <c r="L2179" s="20" t="str">
        <f>IF(VLOOKUP(C2179,'Current OBD'!$B$6:$AL$2097,30,0)="Yes","6"," ")</f>
        <v xml:space="preserve"> </v>
      </c>
      <c r="M2179" s="20" t="str">
        <f>IF(VLOOKUP(C2179,'Current OBD'!$B$6:$AL$2097,31,0)="Yes","7"," ")</f>
        <v xml:space="preserve"> </v>
      </c>
      <c r="N2179" s="20" t="str">
        <f>IF(VLOOKUP(C2179,'Current OBD'!$B$6:$AL$2097,32,0)="Yes","8"," ")</f>
        <v xml:space="preserve"> </v>
      </c>
      <c r="O2179" s="20" t="str">
        <f>IF(VLOOKUP(C2179,'Current OBD'!$B$6:$AL$2097,33,0)="Yes","9"," ")</f>
        <v>9</v>
      </c>
      <c r="P2179" s="20" t="str">
        <f>IF(VLOOKUP(C2179,'Current OBD'!$B$6:$AL$2097,34,0)="Yes","10"," ")</f>
        <v>10</v>
      </c>
      <c r="Q2179" s="20" t="str">
        <f>IF(VLOOKUP(C2179,'Current OBD'!$B$6:$AL$2097,35,0)="Yes","11"," ")</f>
        <v>11</v>
      </c>
      <c r="R2179" s="20" t="str">
        <f>IF(VLOOKUP(C2179,'Current OBD'!$B$6:$AL$2097,36,0)="Yes","12"," ")</f>
        <v>12</v>
      </c>
      <c r="S2179" s="44">
        <v>851</v>
      </c>
      <c r="T2179" s="44">
        <v>0</v>
      </c>
      <c r="U2179" s="44">
        <v>1585</v>
      </c>
      <c r="V2179" s="12">
        <f t="shared" si="210"/>
        <v>0.53690851735015777</v>
      </c>
      <c r="W2179" s="12">
        <f t="shared" si="211"/>
        <v>0</v>
      </c>
      <c r="X2179" s="12">
        <f t="shared" si="212"/>
        <v>0.53690851735015777</v>
      </c>
    </row>
    <row r="2180" spans="1:24">
      <c r="A2180" s="26" t="s">
        <v>930</v>
      </c>
      <c r="B2180" s="26" t="s">
        <v>929</v>
      </c>
      <c r="C2180" s="10">
        <v>159502</v>
      </c>
      <c r="D2180" s="13" t="s">
        <v>928</v>
      </c>
      <c r="E2180" s="19"/>
      <c r="F2180" s="19"/>
      <c r="G2180" s="19"/>
      <c r="H2180" s="19"/>
      <c r="I2180" s="19"/>
      <c r="J2180" s="19"/>
      <c r="K2180" s="19"/>
      <c r="L2180" s="19"/>
      <c r="M2180" s="19"/>
      <c r="N2180" s="19"/>
      <c r="O2180" s="19"/>
      <c r="P2180" s="19"/>
      <c r="Q2180" s="19"/>
      <c r="R2180" s="19"/>
      <c r="S2180" s="43">
        <v>1033</v>
      </c>
      <c r="T2180" s="43">
        <v>0</v>
      </c>
      <c r="U2180" s="43">
        <v>1498</v>
      </c>
      <c r="V2180" s="14"/>
      <c r="W2180" s="14"/>
      <c r="X2180" s="14">
        <f t="shared" si="212"/>
        <v>0.68958611481975973</v>
      </c>
    </row>
    <row r="2181" spans="1:24">
      <c r="A2181" s="17" t="str">
        <f>VLOOKUP(C2181,'Current OBD'!$B$6:$K$2098,4,0)</f>
        <v>Walla Walla</v>
      </c>
      <c r="B2181" s="17" t="str">
        <f>VLOOKUP(C2181,'Current OBD'!$B$6:$K$2098,3,0)</f>
        <v>36-250</v>
      </c>
      <c r="C2181" s="18">
        <v>662114</v>
      </c>
      <c r="D2181" s="8" t="s">
        <v>931</v>
      </c>
      <c r="E2181" s="20" t="str">
        <f>IF(VLOOKUP(C2181,'Current OBD'!$B$6:$AL$2097,23,0)="Yes","PK"," ")</f>
        <v>PK</v>
      </c>
      <c r="F2181" s="20" t="str">
        <f>IF(VLOOKUP(C2181,'Current OBD'!$B$6:$AL$2097,24,0)="Yes","K"," ")</f>
        <v>K</v>
      </c>
      <c r="G2181" s="20" t="str">
        <f>IF(VLOOKUP(C2181,'Current OBD'!$B$6:$AL$2097,25,0)="Yes","1"," ")</f>
        <v>1</v>
      </c>
      <c r="H2181" s="20" t="str">
        <f>IF(VLOOKUP(C2181,'Current OBD'!$B$6:$AL$2097,26,0)="Yes","2"," ")</f>
        <v>2</v>
      </c>
      <c r="I2181" s="20" t="str">
        <f>IF(VLOOKUP(C2181,'Current OBD'!$B$6:$AL$2097,27,0)="Yes","3"," ")</f>
        <v>3</v>
      </c>
      <c r="J2181" s="20" t="str">
        <f>IF(VLOOKUP(C2181,'Current OBD'!$B$6:$AL$2097,28,0)="Yes","4"," ")</f>
        <v>4</v>
      </c>
      <c r="K2181" s="20" t="str">
        <f>IF(VLOOKUP(C2181,'Current OBD'!$B$6:$AL$2097,29,0)="Yes","5"," ")</f>
        <v>5</v>
      </c>
      <c r="L2181" s="20" t="str">
        <f>IF(VLOOKUP(C2181,'Current OBD'!$B$6:$AL$2097,30,0)="Yes","6"," ")</f>
        <v xml:space="preserve"> </v>
      </c>
      <c r="M2181" s="20" t="str">
        <f>IF(VLOOKUP(C2181,'Current OBD'!$B$6:$AL$2097,31,0)="Yes","7"," ")</f>
        <v xml:space="preserve"> </v>
      </c>
      <c r="N2181" s="20" t="str">
        <f>IF(VLOOKUP(C2181,'Current OBD'!$B$6:$AL$2097,32,0)="Yes","8"," ")</f>
        <v xml:space="preserve"> </v>
      </c>
      <c r="O2181" s="20" t="str">
        <f>IF(VLOOKUP(C2181,'Current OBD'!$B$6:$AL$2097,33,0)="Yes","9"," ")</f>
        <v xml:space="preserve"> </v>
      </c>
      <c r="P2181" s="20" t="str">
        <f>IF(VLOOKUP(C2181,'Current OBD'!$B$6:$AL$2097,34,0)="Yes","10"," ")</f>
        <v xml:space="preserve"> </v>
      </c>
      <c r="Q2181" s="20" t="str">
        <f>IF(VLOOKUP(C2181,'Current OBD'!$B$6:$AL$2097,35,0)="Yes","11"," ")</f>
        <v xml:space="preserve"> </v>
      </c>
      <c r="R2181" s="20" t="str">
        <f>IF(VLOOKUP(C2181,'Current OBD'!$B$6:$AL$2097,36,0)="Yes","12"," ")</f>
        <v xml:space="preserve"> </v>
      </c>
      <c r="S2181" s="44">
        <v>462</v>
      </c>
      <c r="T2181" s="44">
        <v>0</v>
      </c>
      <c r="U2181" s="44">
        <v>666</v>
      </c>
      <c r="V2181" s="12">
        <f>S2181/U2181</f>
        <v>0.69369369369369371</v>
      </c>
      <c r="W2181" s="12">
        <f>T2181/U2181</f>
        <v>0</v>
      </c>
      <c r="X2181" s="12">
        <f t="shared" si="212"/>
        <v>0.69369369369369371</v>
      </c>
    </row>
    <row r="2182" spans="1:24">
      <c r="A2182" s="17" t="str">
        <f>VLOOKUP(C2182,'Current OBD'!$B$6:$K$2098,4,0)</f>
        <v>Walla Walla</v>
      </c>
      <c r="B2182" s="17" t="str">
        <f>VLOOKUP(C2182,'Current OBD'!$B$6:$K$2098,3,0)</f>
        <v>36-250</v>
      </c>
      <c r="C2182" s="18">
        <v>662115</v>
      </c>
      <c r="D2182" s="8" t="s">
        <v>935</v>
      </c>
      <c r="E2182" s="20" t="str">
        <f>IF(VLOOKUP(C2182,'Current OBD'!$B$6:$AL$2097,23,0)="Yes","PK"," ")</f>
        <v xml:space="preserve"> </v>
      </c>
      <c r="F2182" s="20" t="str">
        <f>IF(VLOOKUP(C2182,'Current OBD'!$B$6:$AL$2097,24,0)="Yes","K"," ")</f>
        <v xml:space="preserve"> </v>
      </c>
      <c r="G2182" s="20" t="str">
        <f>IF(VLOOKUP(C2182,'Current OBD'!$B$6:$AL$2097,25,0)="Yes","1"," ")</f>
        <v xml:space="preserve"> </v>
      </c>
      <c r="H2182" s="20" t="str">
        <f>IF(VLOOKUP(C2182,'Current OBD'!$B$6:$AL$2097,26,0)="Yes","2"," ")</f>
        <v xml:space="preserve"> </v>
      </c>
      <c r="I2182" s="20" t="str">
        <f>IF(VLOOKUP(C2182,'Current OBD'!$B$6:$AL$2097,27,0)="Yes","3"," ")</f>
        <v xml:space="preserve"> </v>
      </c>
      <c r="J2182" s="20" t="str">
        <f>IF(VLOOKUP(C2182,'Current OBD'!$B$6:$AL$2097,28,0)="Yes","4"," ")</f>
        <v xml:space="preserve"> </v>
      </c>
      <c r="K2182" s="20" t="str">
        <f>IF(VLOOKUP(C2182,'Current OBD'!$B$6:$AL$2097,29,0)="Yes","5"," ")</f>
        <v xml:space="preserve"> </v>
      </c>
      <c r="L2182" s="20" t="str">
        <f>IF(VLOOKUP(C2182,'Current OBD'!$B$6:$AL$2097,30,0)="Yes","6"," ")</f>
        <v>6</v>
      </c>
      <c r="M2182" s="20" t="str">
        <f>IF(VLOOKUP(C2182,'Current OBD'!$B$6:$AL$2097,31,0)="Yes","7"," ")</f>
        <v>7</v>
      </c>
      <c r="N2182" s="20" t="str">
        <f>IF(VLOOKUP(C2182,'Current OBD'!$B$6:$AL$2097,32,0)="Yes","8"," ")</f>
        <v>8</v>
      </c>
      <c r="O2182" s="20" t="str">
        <f>IF(VLOOKUP(C2182,'Current OBD'!$B$6:$AL$2097,33,0)="Yes","9"," ")</f>
        <v>9</v>
      </c>
      <c r="P2182" s="20" t="str">
        <f>IF(VLOOKUP(C2182,'Current OBD'!$B$6:$AL$2097,34,0)="Yes","10"," ")</f>
        <v>10</v>
      </c>
      <c r="Q2182" s="20" t="str">
        <f>IF(VLOOKUP(C2182,'Current OBD'!$B$6:$AL$2097,35,0)="Yes","11"," ")</f>
        <v>11</v>
      </c>
      <c r="R2182" s="20" t="str">
        <f>IF(VLOOKUP(C2182,'Current OBD'!$B$6:$AL$2097,36,0)="Yes","12"," ")</f>
        <v>12</v>
      </c>
      <c r="S2182" s="44">
        <v>571</v>
      </c>
      <c r="T2182" s="44">
        <v>0</v>
      </c>
      <c r="U2182" s="44">
        <v>832</v>
      </c>
      <c r="V2182" s="12">
        <f>S2182/U2182</f>
        <v>0.68629807692307687</v>
      </c>
      <c r="W2182" s="12">
        <f>T2182/U2182</f>
        <v>0</v>
      </c>
      <c r="X2182" s="12">
        <f t="shared" si="212"/>
        <v>0.68629807692307687</v>
      </c>
    </row>
    <row r="2183" spans="1:24">
      <c r="A2183" s="26" t="s">
        <v>930</v>
      </c>
      <c r="B2183" s="26" t="s">
        <v>4998</v>
      </c>
      <c r="C2183" s="10">
        <v>159523</v>
      </c>
      <c r="D2183" s="13" t="s">
        <v>4997</v>
      </c>
      <c r="E2183" s="19"/>
      <c r="F2183" s="19"/>
      <c r="G2183" s="19"/>
      <c r="H2183" s="19"/>
      <c r="I2183" s="19"/>
      <c r="J2183" s="19"/>
      <c r="K2183" s="19"/>
      <c r="L2183" s="19"/>
      <c r="M2183" s="19"/>
      <c r="N2183" s="19"/>
      <c r="O2183" s="19"/>
      <c r="P2183" s="19"/>
      <c r="Q2183" s="19"/>
      <c r="R2183" s="19"/>
      <c r="S2183" s="43">
        <v>88</v>
      </c>
      <c r="T2183" s="43">
        <v>47</v>
      </c>
      <c r="U2183" s="43">
        <v>229</v>
      </c>
      <c r="V2183" s="14"/>
      <c r="W2183" s="14"/>
      <c r="X2183" s="14">
        <f t="shared" si="212"/>
        <v>0.58951965065502188</v>
      </c>
    </row>
    <row r="2184" spans="1:24">
      <c r="A2184" s="17" t="str">
        <f>VLOOKUP(C2184,'Current OBD'!$B$6:$K$2098,4,0)</f>
        <v>Walla Walla</v>
      </c>
      <c r="B2184" s="17" t="str">
        <f>VLOOKUP(C2184,'Current OBD'!$B$6:$K$2098,3,0)</f>
        <v>36-300</v>
      </c>
      <c r="C2184" s="18">
        <v>662117</v>
      </c>
      <c r="D2184" s="8" t="s">
        <v>4999</v>
      </c>
      <c r="E2184" s="20" t="str">
        <f>IF(VLOOKUP(C2184,'Current OBD'!$B$6:$AL$2097,23,0)="Yes","PK"," ")</f>
        <v>PK</v>
      </c>
      <c r="F2184" s="20" t="str">
        <f>IF(VLOOKUP(C2184,'Current OBD'!$B$6:$AL$2097,24,0)="Yes","K"," ")</f>
        <v>K</v>
      </c>
      <c r="G2184" s="20" t="str">
        <f>IF(VLOOKUP(C2184,'Current OBD'!$B$6:$AL$2097,25,0)="Yes","1"," ")</f>
        <v>1</v>
      </c>
      <c r="H2184" s="20" t="str">
        <f>IF(VLOOKUP(C2184,'Current OBD'!$B$6:$AL$2097,26,0)="Yes","2"," ")</f>
        <v>2</v>
      </c>
      <c r="I2184" s="20" t="str">
        <f>IF(VLOOKUP(C2184,'Current OBD'!$B$6:$AL$2097,27,0)="Yes","3"," ")</f>
        <v>3</v>
      </c>
      <c r="J2184" s="20" t="str">
        <f>IF(VLOOKUP(C2184,'Current OBD'!$B$6:$AL$2097,28,0)="Yes","4"," ")</f>
        <v>4</v>
      </c>
      <c r="K2184" s="20" t="str">
        <f>IF(VLOOKUP(C2184,'Current OBD'!$B$6:$AL$2097,29,0)="Yes","5"," ")</f>
        <v>5</v>
      </c>
      <c r="L2184" s="20" t="str">
        <f>IF(VLOOKUP(C2184,'Current OBD'!$B$6:$AL$2097,30,0)="Yes","6"," ")</f>
        <v>6</v>
      </c>
      <c r="M2184" s="20" t="str">
        <f>IF(VLOOKUP(C2184,'Current OBD'!$B$6:$AL$2097,31,0)="Yes","7"," ")</f>
        <v>7</v>
      </c>
      <c r="N2184" s="20" t="str">
        <f>IF(VLOOKUP(C2184,'Current OBD'!$B$6:$AL$2097,32,0)="Yes","8"," ")</f>
        <v>8</v>
      </c>
      <c r="O2184" s="20" t="str">
        <f>IF(VLOOKUP(C2184,'Current OBD'!$B$6:$AL$2097,33,0)="Yes","9"," ")</f>
        <v>9</v>
      </c>
      <c r="P2184" s="20" t="str">
        <f>IF(VLOOKUP(C2184,'Current OBD'!$B$6:$AL$2097,34,0)="Yes","10"," ")</f>
        <v>10</v>
      </c>
      <c r="Q2184" s="20" t="str">
        <f>IF(VLOOKUP(C2184,'Current OBD'!$B$6:$AL$2097,35,0)="Yes","11"," ")</f>
        <v>11</v>
      </c>
      <c r="R2184" s="20" t="str">
        <f>IF(VLOOKUP(C2184,'Current OBD'!$B$6:$AL$2097,36,0)="Yes","12"," ")</f>
        <v>12</v>
      </c>
      <c r="S2184" s="44">
        <v>88</v>
      </c>
      <c r="T2184" s="44">
        <v>47</v>
      </c>
      <c r="U2184" s="44">
        <v>229</v>
      </c>
      <c r="V2184" s="12">
        <f>S2184/U2184</f>
        <v>0.38427947598253276</v>
      </c>
      <c r="W2184" s="12">
        <f>T2184/U2184</f>
        <v>0.20524017467248909</v>
      </c>
      <c r="X2184" s="12">
        <f t="shared" si="212"/>
        <v>0.58951965065502188</v>
      </c>
    </row>
    <row r="2185" spans="1:24">
      <c r="A2185" s="26" t="s">
        <v>930</v>
      </c>
      <c r="B2185" s="26" t="s">
        <v>953</v>
      </c>
      <c r="C2185" s="10">
        <v>159950</v>
      </c>
      <c r="D2185" s="13" t="s">
        <v>952</v>
      </c>
      <c r="E2185" s="19"/>
      <c r="F2185" s="19"/>
      <c r="G2185" s="19"/>
      <c r="H2185" s="19"/>
      <c r="I2185" s="19"/>
      <c r="J2185" s="19"/>
      <c r="K2185" s="19"/>
      <c r="L2185" s="19"/>
      <c r="M2185" s="19"/>
      <c r="N2185" s="19"/>
      <c r="O2185" s="19"/>
      <c r="P2185" s="19"/>
      <c r="Q2185" s="19"/>
      <c r="R2185" s="19"/>
      <c r="S2185" s="43">
        <v>536</v>
      </c>
      <c r="T2185" s="43">
        <v>0</v>
      </c>
      <c r="U2185" s="43">
        <v>799</v>
      </c>
      <c r="V2185" s="14"/>
      <c r="W2185" s="14"/>
      <c r="X2185" s="14">
        <f t="shared" si="212"/>
        <v>0.67083854818523159</v>
      </c>
    </row>
    <row r="2186" spans="1:24">
      <c r="A2186" s="17" t="str">
        <f>VLOOKUP(C2186,'Current OBD'!$B$6:$K$2098,4,0)</f>
        <v>Walla Walla</v>
      </c>
      <c r="B2186" s="17" t="str">
        <f>VLOOKUP(C2186,'Current OBD'!$B$6:$K$2098,3,0)</f>
        <v>36-400</v>
      </c>
      <c r="C2186" s="18">
        <v>662119</v>
      </c>
      <c r="D2186" s="8" t="s">
        <v>344</v>
      </c>
      <c r="E2186" s="20" t="str">
        <f>IF(VLOOKUP(C2186,'Current OBD'!$B$6:$AL$2097,23,0)="Yes","PK"," ")</f>
        <v xml:space="preserve"> </v>
      </c>
      <c r="F2186" s="20" t="str">
        <f>IF(VLOOKUP(C2186,'Current OBD'!$B$6:$AL$2097,24,0)="Yes","K"," ")</f>
        <v>K</v>
      </c>
      <c r="G2186" s="20" t="str">
        <f>IF(VLOOKUP(C2186,'Current OBD'!$B$6:$AL$2097,25,0)="Yes","1"," ")</f>
        <v>1</v>
      </c>
      <c r="H2186" s="20" t="str">
        <f>IF(VLOOKUP(C2186,'Current OBD'!$B$6:$AL$2097,26,0)="Yes","2"," ")</f>
        <v>2</v>
      </c>
      <c r="I2186" s="20" t="str">
        <f>IF(VLOOKUP(C2186,'Current OBD'!$B$6:$AL$2097,27,0)="Yes","3"," ")</f>
        <v>3</v>
      </c>
      <c r="J2186" s="20" t="str">
        <f>IF(VLOOKUP(C2186,'Current OBD'!$B$6:$AL$2097,28,0)="Yes","4"," ")</f>
        <v>4</v>
      </c>
      <c r="K2186" s="20" t="str">
        <f>IF(VLOOKUP(C2186,'Current OBD'!$B$6:$AL$2097,29,0)="Yes","5"," ")</f>
        <v>5</v>
      </c>
      <c r="L2186" s="20" t="str">
        <f>IF(VLOOKUP(C2186,'Current OBD'!$B$6:$AL$2097,30,0)="Yes","6"," ")</f>
        <v xml:space="preserve"> </v>
      </c>
      <c r="M2186" s="20" t="str">
        <f>IF(VLOOKUP(C2186,'Current OBD'!$B$6:$AL$2097,31,0)="Yes","7"," ")</f>
        <v xml:space="preserve"> </v>
      </c>
      <c r="N2186" s="20" t="str">
        <f>IF(VLOOKUP(C2186,'Current OBD'!$B$6:$AL$2097,32,0)="Yes","8"," ")</f>
        <v xml:space="preserve"> </v>
      </c>
      <c r="O2186" s="20" t="str">
        <f>IF(VLOOKUP(C2186,'Current OBD'!$B$6:$AL$2097,33,0)="Yes","9"," ")</f>
        <v xml:space="preserve"> </v>
      </c>
      <c r="P2186" s="20" t="str">
        <f>IF(VLOOKUP(C2186,'Current OBD'!$B$6:$AL$2097,34,0)="Yes","10"," ")</f>
        <v xml:space="preserve"> </v>
      </c>
      <c r="Q2186" s="20" t="str">
        <f>IF(VLOOKUP(C2186,'Current OBD'!$B$6:$AL$2097,35,0)="Yes","11"," ")</f>
        <v xml:space="preserve"> </v>
      </c>
      <c r="R2186" s="20" t="str">
        <f>IF(VLOOKUP(C2186,'Current OBD'!$B$6:$AL$2097,36,0)="Yes","12"," ")</f>
        <v xml:space="preserve"> </v>
      </c>
      <c r="S2186" s="44">
        <v>250</v>
      </c>
      <c r="T2186" s="44">
        <v>0</v>
      </c>
      <c r="U2186" s="44">
        <v>383</v>
      </c>
      <c r="V2186" s="12">
        <f>S2186/U2186</f>
        <v>0.65274151436031336</v>
      </c>
      <c r="W2186" s="12">
        <f>T2186/U2186</f>
        <v>0</v>
      </c>
      <c r="X2186" s="12">
        <f t="shared" si="212"/>
        <v>0.65274151436031336</v>
      </c>
    </row>
    <row r="2187" spans="1:24">
      <c r="A2187" s="17" t="s">
        <v>930</v>
      </c>
      <c r="B2187" s="17" t="str">
        <f>VLOOKUP(C2187,'Current OBD'!$B$6:$K$2098,3,0)</f>
        <v>36-400</v>
      </c>
      <c r="C2187" s="18">
        <v>662121</v>
      </c>
      <c r="D2187" s="8" t="s">
        <v>957</v>
      </c>
      <c r="E2187" s="20" t="str">
        <f>IF(VLOOKUP(C2187,'Current OBD'!$B$6:$AL$2097,23,0)="Yes","PK"," ")</f>
        <v xml:space="preserve"> </v>
      </c>
      <c r="F2187" s="20" t="str">
        <f>IF(VLOOKUP(C2187,'Current OBD'!$B$6:$AL$2097,24,0)="Yes","K"," ")</f>
        <v xml:space="preserve"> </v>
      </c>
      <c r="G2187" s="20" t="str">
        <f>IF(VLOOKUP(C2187,'Current OBD'!$B$6:$AL$2097,25,0)="Yes","1"," ")</f>
        <v xml:space="preserve"> </v>
      </c>
      <c r="H2187" s="20" t="str">
        <f>IF(VLOOKUP(C2187,'Current OBD'!$B$6:$AL$2097,26,0)="Yes","2"," ")</f>
        <v xml:space="preserve"> </v>
      </c>
      <c r="I2187" s="20" t="str">
        <f>IF(VLOOKUP(C2187,'Current OBD'!$B$6:$AL$2097,27,0)="Yes","3"," ")</f>
        <v xml:space="preserve"> </v>
      </c>
      <c r="J2187" s="20" t="str">
        <f>IF(VLOOKUP(C2187,'Current OBD'!$B$6:$AL$2097,28,0)="Yes","4"," ")</f>
        <v xml:space="preserve"> </v>
      </c>
      <c r="K2187" s="20" t="str">
        <f>IF(VLOOKUP(C2187,'Current OBD'!$B$6:$AL$2097,29,0)="Yes","5"," ")</f>
        <v xml:space="preserve"> </v>
      </c>
      <c r="L2187" s="20" t="str">
        <f>IF(VLOOKUP(C2187,'Current OBD'!$B$6:$AL$2097,30,0)="Yes","6"," ")</f>
        <v xml:space="preserve"> </v>
      </c>
      <c r="M2187" s="20" t="str">
        <f>IF(VLOOKUP(C2187,'Current OBD'!$B$6:$AL$2097,31,0)="Yes","7"," ")</f>
        <v xml:space="preserve"> </v>
      </c>
      <c r="N2187" s="20" t="str">
        <f>IF(VLOOKUP(C2187,'Current OBD'!$B$6:$AL$2097,32,0)="Yes","8"," ")</f>
        <v xml:space="preserve"> </v>
      </c>
      <c r="O2187" s="20" t="str">
        <f>IF(VLOOKUP(C2187,'Current OBD'!$B$6:$AL$2097,33,0)="Yes","9"," ")</f>
        <v>9</v>
      </c>
      <c r="P2187" s="20" t="str">
        <f>IF(VLOOKUP(C2187,'Current OBD'!$B$6:$AL$2097,34,0)="Yes","10"," ")</f>
        <v>10</v>
      </c>
      <c r="Q2187" s="20" t="str">
        <f>IF(VLOOKUP(C2187,'Current OBD'!$B$6:$AL$2097,35,0)="Yes","11"," ")</f>
        <v>11</v>
      </c>
      <c r="R2187" s="20" t="str">
        <f>IF(VLOOKUP(C2187,'Current OBD'!$B$6:$AL$2097,36,0)="Yes","12"," ")</f>
        <v>12</v>
      </c>
      <c r="S2187" s="44">
        <v>142</v>
      </c>
      <c r="T2187" s="44">
        <v>0</v>
      </c>
      <c r="U2187" s="44">
        <v>231</v>
      </c>
      <c r="V2187" s="12">
        <f>S2187/U2187</f>
        <v>0.61471861471861466</v>
      </c>
      <c r="W2187" s="12">
        <f>T2187/U2187</f>
        <v>0</v>
      </c>
      <c r="X2187" s="12">
        <f t="shared" si="212"/>
        <v>0.61471861471861466</v>
      </c>
    </row>
    <row r="2188" spans="1:24">
      <c r="A2188" s="17" t="s">
        <v>930</v>
      </c>
      <c r="B2188" s="17" t="str">
        <f>VLOOKUP(C2188,'Current OBD'!$B$6:$K$2098,3,0)</f>
        <v>36-400</v>
      </c>
      <c r="C2188" s="18">
        <v>662120</v>
      </c>
      <c r="D2188" s="8" t="s">
        <v>959</v>
      </c>
      <c r="E2188" s="20" t="str">
        <f>IF(VLOOKUP(C2188,'Current OBD'!$B$6:$AL$2097,23,0)="Yes","PK"," ")</f>
        <v xml:space="preserve"> </v>
      </c>
      <c r="F2188" s="20" t="str">
        <f>IF(VLOOKUP(C2188,'Current OBD'!$B$6:$AL$2097,24,0)="Yes","K"," ")</f>
        <v xml:space="preserve"> </v>
      </c>
      <c r="G2188" s="20" t="str">
        <f>IF(VLOOKUP(C2188,'Current OBD'!$B$6:$AL$2097,25,0)="Yes","1"," ")</f>
        <v xml:space="preserve"> </v>
      </c>
      <c r="H2188" s="20" t="str">
        <f>IF(VLOOKUP(C2188,'Current OBD'!$B$6:$AL$2097,26,0)="Yes","2"," ")</f>
        <v xml:space="preserve"> </v>
      </c>
      <c r="I2188" s="20" t="str">
        <f>IF(VLOOKUP(C2188,'Current OBD'!$B$6:$AL$2097,27,0)="Yes","3"," ")</f>
        <v xml:space="preserve"> </v>
      </c>
      <c r="J2188" s="20" t="str">
        <f>IF(VLOOKUP(C2188,'Current OBD'!$B$6:$AL$2097,28,0)="Yes","4"," ")</f>
        <v xml:space="preserve"> </v>
      </c>
      <c r="K2188" s="20" t="str">
        <f>IF(VLOOKUP(C2188,'Current OBD'!$B$6:$AL$2097,29,0)="Yes","5"," ")</f>
        <v xml:space="preserve"> </v>
      </c>
      <c r="L2188" s="20" t="str">
        <f>IF(VLOOKUP(C2188,'Current OBD'!$B$6:$AL$2097,30,0)="Yes","6"," ")</f>
        <v>6</v>
      </c>
      <c r="M2188" s="20" t="str">
        <f>IF(VLOOKUP(C2188,'Current OBD'!$B$6:$AL$2097,31,0)="Yes","7"," ")</f>
        <v>7</v>
      </c>
      <c r="N2188" s="20" t="str">
        <f>IF(VLOOKUP(C2188,'Current OBD'!$B$6:$AL$2097,32,0)="Yes","8"," ")</f>
        <v>8</v>
      </c>
      <c r="O2188" s="20" t="str">
        <f>IF(VLOOKUP(C2188,'Current OBD'!$B$6:$AL$2097,33,0)="Yes","9"," ")</f>
        <v xml:space="preserve"> </v>
      </c>
      <c r="P2188" s="20" t="str">
        <f>IF(VLOOKUP(C2188,'Current OBD'!$B$6:$AL$2097,34,0)="Yes","10"," ")</f>
        <v xml:space="preserve"> </v>
      </c>
      <c r="Q2188" s="20" t="str">
        <f>IF(VLOOKUP(C2188,'Current OBD'!$B$6:$AL$2097,35,0)="Yes","11"," ")</f>
        <v xml:space="preserve"> </v>
      </c>
      <c r="R2188" s="20" t="str">
        <f>IF(VLOOKUP(C2188,'Current OBD'!$B$6:$AL$2097,36,0)="Yes","12"," ")</f>
        <v xml:space="preserve"> </v>
      </c>
      <c r="S2188" s="44">
        <v>144</v>
      </c>
      <c r="T2188" s="44">
        <v>0</v>
      </c>
      <c r="U2188" s="44">
        <v>185</v>
      </c>
      <c r="V2188" s="12">
        <f>S2188/U2188</f>
        <v>0.77837837837837842</v>
      </c>
      <c r="W2188" s="12">
        <f>T2188/U2188</f>
        <v>0</v>
      </c>
      <c r="X2188" s="12">
        <f t="shared" si="212"/>
        <v>0.77837837837837842</v>
      </c>
    </row>
    <row r="2189" spans="1:24">
      <c r="A2189" s="26" t="s">
        <v>930</v>
      </c>
      <c r="B2189" s="26" t="s">
        <v>5216</v>
      </c>
      <c r="C2189" s="16">
        <v>159519</v>
      </c>
      <c r="D2189" s="9" t="s">
        <v>5215</v>
      </c>
      <c r="E2189" s="25"/>
      <c r="F2189" s="25"/>
      <c r="G2189" s="25"/>
      <c r="H2189" s="25"/>
      <c r="I2189" s="25"/>
      <c r="J2189" s="25"/>
      <c r="K2189" s="25"/>
      <c r="L2189" s="25"/>
      <c r="M2189" s="25"/>
      <c r="N2189" s="25"/>
      <c r="O2189" s="25"/>
      <c r="P2189" s="25"/>
      <c r="Q2189" s="25"/>
      <c r="R2189" s="25"/>
      <c r="S2189" s="41">
        <v>215</v>
      </c>
      <c r="T2189" s="41">
        <v>0</v>
      </c>
      <c r="U2189" s="41">
        <v>283</v>
      </c>
      <c r="V2189" s="11"/>
      <c r="W2189" s="11"/>
      <c r="X2189" s="11">
        <f t="shared" si="212"/>
        <v>0.75971731448763247</v>
      </c>
    </row>
    <row r="2190" spans="1:24">
      <c r="A2190" s="17" t="s">
        <v>930</v>
      </c>
      <c r="B2190" s="17" t="str">
        <f>VLOOKUP(C2190,'Current OBD'!$B$6:$K$2098,3,0)</f>
        <v>36-401</v>
      </c>
      <c r="C2190" s="18">
        <v>662123</v>
      </c>
      <c r="D2190" s="8" t="s">
        <v>5217</v>
      </c>
      <c r="E2190" s="20" t="str">
        <f>IF(VLOOKUP(C2190,'Current OBD'!$B$6:$AL$2097,23,0)="Yes","PK"," ")</f>
        <v xml:space="preserve"> </v>
      </c>
      <c r="F2190" s="20" t="str">
        <f>IF(VLOOKUP(C2190,'Current OBD'!$B$6:$AL$2097,24,0)="Yes","K"," ")</f>
        <v xml:space="preserve"> </v>
      </c>
      <c r="G2190" s="20" t="str">
        <f>IF(VLOOKUP(C2190,'Current OBD'!$B$6:$AL$2097,25,0)="Yes","1"," ")</f>
        <v xml:space="preserve"> </v>
      </c>
      <c r="H2190" s="20" t="str">
        <f>IF(VLOOKUP(C2190,'Current OBD'!$B$6:$AL$2097,26,0)="Yes","2"," ")</f>
        <v xml:space="preserve"> </v>
      </c>
      <c r="I2190" s="20" t="str">
        <f>IF(VLOOKUP(C2190,'Current OBD'!$B$6:$AL$2097,27,0)="Yes","3"," ")</f>
        <v xml:space="preserve"> </v>
      </c>
      <c r="J2190" s="20" t="str">
        <f>IF(VLOOKUP(C2190,'Current OBD'!$B$6:$AL$2097,28,0)="Yes","4"," ")</f>
        <v xml:space="preserve"> </v>
      </c>
      <c r="K2190" s="20" t="str">
        <f>IF(VLOOKUP(C2190,'Current OBD'!$B$6:$AL$2097,29,0)="Yes","5"," ")</f>
        <v xml:space="preserve"> </v>
      </c>
      <c r="L2190" s="20" t="str">
        <f>IF(VLOOKUP(C2190,'Current OBD'!$B$6:$AL$2097,30,0)="Yes","6"," ")</f>
        <v>6</v>
      </c>
      <c r="M2190" s="20" t="str">
        <f>IF(VLOOKUP(C2190,'Current OBD'!$B$6:$AL$2097,31,0)="Yes","7"," ")</f>
        <v>7</v>
      </c>
      <c r="N2190" s="20" t="str">
        <f>IF(VLOOKUP(C2190,'Current OBD'!$B$6:$AL$2097,32,0)="Yes","8"," ")</f>
        <v>8</v>
      </c>
      <c r="O2190" s="20" t="str">
        <f>IF(VLOOKUP(C2190,'Current OBD'!$B$6:$AL$2097,33,0)="Yes","9"," ")</f>
        <v xml:space="preserve"> </v>
      </c>
      <c r="P2190" s="20" t="str">
        <f>IF(VLOOKUP(C2190,'Current OBD'!$B$6:$AL$2097,34,0)="Yes","10"," ")</f>
        <v xml:space="preserve"> </v>
      </c>
      <c r="Q2190" s="20" t="str">
        <f>IF(VLOOKUP(C2190,'Current OBD'!$B$6:$AL$2097,35,0)="Yes","11"," ")</f>
        <v xml:space="preserve"> </v>
      </c>
      <c r="R2190" s="20" t="str">
        <f>IF(VLOOKUP(C2190,'Current OBD'!$B$6:$AL$2097,36,0)="Yes","12"," ")</f>
        <v xml:space="preserve"> </v>
      </c>
      <c r="S2190" s="44">
        <v>52</v>
      </c>
      <c r="T2190" s="44">
        <v>0</v>
      </c>
      <c r="U2190" s="44">
        <v>66</v>
      </c>
      <c r="V2190" s="12">
        <f>S2190/U2190</f>
        <v>0.78787878787878785</v>
      </c>
      <c r="W2190" s="12">
        <f>T2190/U2190</f>
        <v>0</v>
      </c>
      <c r="X2190" s="12">
        <f t="shared" si="212"/>
        <v>0.78787878787878785</v>
      </c>
    </row>
    <row r="2191" spans="1:24">
      <c r="A2191" s="17" t="str">
        <f>VLOOKUP(C2191,'Current OBD'!$B$6:$K$2098,4,0)</f>
        <v>Walla Walla</v>
      </c>
      <c r="B2191" s="17" t="str">
        <f>VLOOKUP(C2191,'Current OBD'!$B$6:$K$2098,3,0)</f>
        <v>36-401</v>
      </c>
      <c r="C2191" s="18">
        <v>662122</v>
      </c>
      <c r="D2191" s="8" t="s">
        <v>5221</v>
      </c>
      <c r="E2191" s="20" t="str">
        <f>IF(VLOOKUP(C2191,'Current OBD'!$B$6:$AL$2097,23,0)="Yes","PK"," ")</f>
        <v>PK</v>
      </c>
      <c r="F2191" s="20" t="str">
        <f>IF(VLOOKUP(C2191,'Current OBD'!$B$6:$AL$2097,24,0)="Yes","K"," ")</f>
        <v>K</v>
      </c>
      <c r="G2191" s="20" t="str">
        <f>IF(VLOOKUP(C2191,'Current OBD'!$B$6:$AL$2097,25,0)="Yes","1"," ")</f>
        <v>1</v>
      </c>
      <c r="H2191" s="20" t="str">
        <f>IF(VLOOKUP(C2191,'Current OBD'!$B$6:$AL$2097,26,0)="Yes","2"," ")</f>
        <v>2</v>
      </c>
      <c r="I2191" s="20" t="str">
        <f>IF(VLOOKUP(C2191,'Current OBD'!$B$6:$AL$2097,27,0)="Yes","3"," ")</f>
        <v>3</v>
      </c>
      <c r="J2191" s="20" t="str">
        <f>IF(VLOOKUP(C2191,'Current OBD'!$B$6:$AL$2097,28,0)="Yes","4"," ")</f>
        <v>4</v>
      </c>
      <c r="K2191" s="20" t="str">
        <f>IF(VLOOKUP(C2191,'Current OBD'!$B$6:$AL$2097,29,0)="Yes","5"," ")</f>
        <v>5</v>
      </c>
      <c r="L2191" s="20" t="str">
        <f>IF(VLOOKUP(C2191,'Current OBD'!$B$6:$AL$2097,30,0)="Yes","6"," ")</f>
        <v xml:space="preserve"> </v>
      </c>
      <c r="M2191" s="20" t="str">
        <f>IF(VLOOKUP(C2191,'Current OBD'!$B$6:$AL$2097,31,0)="Yes","7"," ")</f>
        <v xml:space="preserve"> </v>
      </c>
      <c r="N2191" s="20" t="str">
        <f>IF(VLOOKUP(C2191,'Current OBD'!$B$6:$AL$2097,32,0)="Yes","8"," ")</f>
        <v xml:space="preserve"> </v>
      </c>
      <c r="O2191" s="20" t="str">
        <f>IF(VLOOKUP(C2191,'Current OBD'!$B$6:$AL$2097,33,0)="Yes","9"," ")</f>
        <v xml:space="preserve"> </v>
      </c>
      <c r="P2191" s="20" t="str">
        <f>IF(VLOOKUP(C2191,'Current OBD'!$B$6:$AL$2097,34,0)="Yes","10"," ")</f>
        <v xml:space="preserve"> </v>
      </c>
      <c r="Q2191" s="20" t="str">
        <f>IF(VLOOKUP(C2191,'Current OBD'!$B$6:$AL$2097,35,0)="Yes","11"," ")</f>
        <v xml:space="preserve"> </v>
      </c>
      <c r="R2191" s="20" t="str">
        <f>IF(VLOOKUP(C2191,'Current OBD'!$B$6:$AL$2097,36,0)="Yes","12"," ")</f>
        <v xml:space="preserve"> </v>
      </c>
      <c r="S2191" s="44">
        <v>89</v>
      </c>
      <c r="T2191" s="44">
        <v>0</v>
      </c>
      <c r="U2191" s="44">
        <v>123</v>
      </c>
      <c r="V2191" s="12">
        <f>S2191/U2191</f>
        <v>0.72357723577235777</v>
      </c>
      <c r="W2191" s="12">
        <f>T2191/U2191</f>
        <v>0</v>
      </c>
      <c r="X2191" s="12">
        <f t="shared" si="212"/>
        <v>0.72357723577235777</v>
      </c>
    </row>
    <row r="2192" spans="1:24">
      <c r="A2192" s="17" t="str">
        <f>VLOOKUP(C2192,'Current OBD'!$B$6:$K$2098,4,0)</f>
        <v>Walla Walla</v>
      </c>
      <c r="B2192" s="17" t="str">
        <f>VLOOKUP(C2192,'Current OBD'!$B$6:$K$2098,3,0)</f>
        <v>36-401</v>
      </c>
      <c r="C2192" s="18">
        <v>662124</v>
      </c>
      <c r="D2192" s="8" t="s">
        <v>5224</v>
      </c>
      <c r="E2192" s="20" t="str">
        <f>IF(VLOOKUP(C2192,'Current OBD'!$B$6:$AL$2097,23,0)="Yes","PK"," ")</f>
        <v xml:space="preserve"> </v>
      </c>
      <c r="F2192" s="20" t="str">
        <f>IF(VLOOKUP(C2192,'Current OBD'!$B$6:$AL$2097,24,0)="Yes","K"," ")</f>
        <v xml:space="preserve"> </v>
      </c>
      <c r="G2192" s="20" t="str">
        <f>IF(VLOOKUP(C2192,'Current OBD'!$B$6:$AL$2097,25,0)="Yes","1"," ")</f>
        <v xml:space="preserve"> </v>
      </c>
      <c r="H2192" s="20" t="str">
        <f>IF(VLOOKUP(C2192,'Current OBD'!$B$6:$AL$2097,26,0)="Yes","2"," ")</f>
        <v xml:space="preserve"> </v>
      </c>
      <c r="I2192" s="20" t="str">
        <f>IF(VLOOKUP(C2192,'Current OBD'!$B$6:$AL$2097,27,0)="Yes","3"," ")</f>
        <v xml:space="preserve"> </v>
      </c>
      <c r="J2192" s="20" t="str">
        <f>IF(VLOOKUP(C2192,'Current OBD'!$B$6:$AL$2097,28,0)="Yes","4"," ")</f>
        <v xml:space="preserve"> </v>
      </c>
      <c r="K2192" s="20" t="str">
        <f>IF(VLOOKUP(C2192,'Current OBD'!$B$6:$AL$2097,29,0)="Yes","5"," ")</f>
        <v xml:space="preserve"> </v>
      </c>
      <c r="L2192" s="20" t="str">
        <f>IF(VLOOKUP(C2192,'Current OBD'!$B$6:$AL$2097,30,0)="Yes","6"," ")</f>
        <v xml:space="preserve"> </v>
      </c>
      <c r="M2192" s="20" t="str">
        <f>IF(VLOOKUP(C2192,'Current OBD'!$B$6:$AL$2097,31,0)="Yes","7"," ")</f>
        <v xml:space="preserve"> </v>
      </c>
      <c r="N2192" s="20" t="str">
        <f>IF(VLOOKUP(C2192,'Current OBD'!$B$6:$AL$2097,32,0)="Yes","8"," ")</f>
        <v xml:space="preserve"> </v>
      </c>
      <c r="O2192" s="20" t="str">
        <f>IF(VLOOKUP(C2192,'Current OBD'!$B$6:$AL$2097,33,0)="Yes","9"," ")</f>
        <v>9</v>
      </c>
      <c r="P2192" s="20" t="str">
        <f>IF(VLOOKUP(C2192,'Current OBD'!$B$6:$AL$2097,34,0)="Yes","10"," ")</f>
        <v>10</v>
      </c>
      <c r="Q2192" s="20" t="str">
        <f>IF(VLOOKUP(C2192,'Current OBD'!$B$6:$AL$2097,35,0)="Yes","11"," ")</f>
        <v>11</v>
      </c>
      <c r="R2192" s="20" t="str">
        <f>IF(VLOOKUP(C2192,'Current OBD'!$B$6:$AL$2097,36,0)="Yes","12"," ")</f>
        <v>12</v>
      </c>
      <c r="S2192" s="44">
        <v>74</v>
      </c>
      <c r="T2192" s="44">
        <v>0</v>
      </c>
      <c r="U2192" s="44">
        <v>94</v>
      </c>
      <c r="V2192" s="12">
        <f>S2192/U2192</f>
        <v>0.78723404255319152</v>
      </c>
      <c r="W2192" s="12">
        <f>T2192/U2192</f>
        <v>0</v>
      </c>
      <c r="X2192" s="12">
        <f t="shared" si="212"/>
        <v>0.78723404255319152</v>
      </c>
    </row>
    <row r="2193" spans="1:24">
      <c r="A2193" s="26" t="s">
        <v>930</v>
      </c>
      <c r="B2193" s="26" t="s">
        <v>3584</v>
      </c>
      <c r="C2193" s="10">
        <v>159524</v>
      </c>
      <c r="D2193" s="13" t="s">
        <v>3583</v>
      </c>
      <c r="E2193" s="19"/>
      <c r="F2193" s="19"/>
      <c r="G2193" s="19"/>
      <c r="H2193" s="19"/>
      <c r="I2193" s="19"/>
      <c r="J2193" s="19"/>
      <c r="K2193" s="19"/>
      <c r="L2193" s="19"/>
      <c r="M2193" s="19"/>
      <c r="N2193" s="19"/>
      <c r="O2193" s="19"/>
      <c r="P2193" s="19"/>
      <c r="Q2193" s="19"/>
      <c r="R2193" s="19"/>
      <c r="S2193" s="43">
        <v>251</v>
      </c>
      <c r="T2193" s="43">
        <v>0</v>
      </c>
      <c r="U2193" s="43">
        <v>269</v>
      </c>
      <c r="V2193" s="14"/>
      <c r="W2193" s="14"/>
      <c r="X2193" s="14">
        <f t="shared" si="212"/>
        <v>0.93308550185873607</v>
      </c>
    </row>
    <row r="2194" spans="1:24">
      <c r="A2194" s="17" t="str">
        <f>VLOOKUP(C2194,'Current OBD'!$B$6:$K$2098,4,0)</f>
        <v>Walla Walla</v>
      </c>
      <c r="B2194" s="17" t="str">
        <f>VLOOKUP(C2194,'Current OBD'!$B$6:$K$2098,3,0)</f>
        <v>36-402</v>
      </c>
      <c r="C2194" s="18">
        <v>662125</v>
      </c>
      <c r="D2194" s="8" t="s">
        <v>3585</v>
      </c>
      <c r="E2194" s="20" t="str">
        <f>IF(VLOOKUP(C2194,'Current OBD'!$B$6:$AL$2097,23,0)="Yes","PK"," ")</f>
        <v>PK</v>
      </c>
      <c r="F2194" s="20" t="str">
        <f>IF(VLOOKUP(C2194,'Current OBD'!$B$6:$AL$2097,24,0)="Yes","K"," ")</f>
        <v>K</v>
      </c>
      <c r="G2194" s="20" t="str">
        <f>IF(VLOOKUP(C2194,'Current OBD'!$B$6:$AL$2097,25,0)="Yes","1"," ")</f>
        <v>1</v>
      </c>
      <c r="H2194" s="20" t="str">
        <f>IF(VLOOKUP(C2194,'Current OBD'!$B$6:$AL$2097,26,0)="Yes","2"," ")</f>
        <v>2</v>
      </c>
      <c r="I2194" s="20" t="str">
        <f>IF(VLOOKUP(C2194,'Current OBD'!$B$6:$AL$2097,27,0)="Yes","3"," ")</f>
        <v>3</v>
      </c>
      <c r="J2194" s="20" t="str">
        <f>IF(VLOOKUP(C2194,'Current OBD'!$B$6:$AL$2097,28,0)="Yes","4"," ")</f>
        <v>4</v>
      </c>
      <c r="K2194" s="20" t="str">
        <f>IF(VLOOKUP(C2194,'Current OBD'!$B$6:$AL$2097,29,0)="Yes","5"," ")</f>
        <v>5</v>
      </c>
      <c r="L2194" s="20" t="str">
        <f>IF(VLOOKUP(C2194,'Current OBD'!$B$6:$AL$2097,30,0)="Yes","6"," ")</f>
        <v xml:space="preserve"> </v>
      </c>
      <c r="M2194" s="20" t="str">
        <f>IF(VLOOKUP(C2194,'Current OBD'!$B$6:$AL$2097,31,0)="Yes","7"," ")</f>
        <v xml:space="preserve"> </v>
      </c>
      <c r="N2194" s="20" t="str">
        <f>IF(VLOOKUP(C2194,'Current OBD'!$B$6:$AL$2097,32,0)="Yes","8"," ")</f>
        <v xml:space="preserve"> </v>
      </c>
      <c r="O2194" s="20" t="str">
        <f>IF(VLOOKUP(C2194,'Current OBD'!$B$6:$AL$2097,33,0)="Yes","9"," ")</f>
        <v xml:space="preserve"> </v>
      </c>
      <c r="P2194" s="20" t="str">
        <f>IF(VLOOKUP(C2194,'Current OBD'!$B$6:$AL$2097,34,0)="Yes","10"," ")</f>
        <v xml:space="preserve"> </v>
      </c>
      <c r="Q2194" s="20" t="str">
        <f>IF(VLOOKUP(C2194,'Current OBD'!$B$6:$AL$2097,35,0)="Yes","11"," ")</f>
        <v xml:space="preserve"> </v>
      </c>
      <c r="R2194" s="20" t="str">
        <f>IF(VLOOKUP(C2194,'Current OBD'!$B$6:$AL$2097,36,0)="Yes","12"," ")</f>
        <v xml:space="preserve"> </v>
      </c>
      <c r="S2194" s="44">
        <v>137</v>
      </c>
      <c r="T2194" s="44">
        <v>0</v>
      </c>
      <c r="U2194" s="44">
        <v>143</v>
      </c>
      <c r="V2194" s="12">
        <f>S2194/U2194</f>
        <v>0.95804195804195802</v>
      </c>
      <c r="W2194" s="12">
        <f>T2194/U2194</f>
        <v>0</v>
      </c>
      <c r="X2194" s="12">
        <f t="shared" si="212"/>
        <v>0.95804195804195802</v>
      </c>
    </row>
    <row r="2195" spans="1:24">
      <c r="A2195" s="17" t="str">
        <f>VLOOKUP(C2195,'Current OBD'!$B$6:$K$2098,4,0)</f>
        <v>Walla Walla</v>
      </c>
      <c r="B2195" s="17" t="str">
        <f>VLOOKUP(C2195,'Current OBD'!$B$6:$K$2098,3,0)</f>
        <v>36-402</v>
      </c>
      <c r="C2195" s="18">
        <v>662126</v>
      </c>
      <c r="D2195" s="8" t="s">
        <v>3590</v>
      </c>
      <c r="E2195" s="20" t="str">
        <f>IF(VLOOKUP(C2195,'Current OBD'!$B$6:$AL$2097,23,0)="Yes","PK"," ")</f>
        <v xml:space="preserve"> </v>
      </c>
      <c r="F2195" s="20" t="str">
        <f>IF(VLOOKUP(C2195,'Current OBD'!$B$6:$AL$2097,24,0)="Yes","K"," ")</f>
        <v xml:space="preserve"> </v>
      </c>
      <c r="G2195" s="20" t="str">
        <f>IF(VLOOKUP(C2195,'Current OBD'!$B$6:$AL$2097,25,0)="Yes","1"," ")</f>
        <v xml:space="preserve"> </v>
      </c>
      <c r="H2195" s="20" t="str">
        <f>IF(VLOOKUP(C2195,'Current OBD'!$B$6:$AL$2097,26,0)="Yes","2"," ")</f>
        <v xml:space="preserve"> </v>
      </c>
      <c r="I2195" s="20" t="str">
        <f>IF(VLOOKUP(C2195,'Current OBD'!$B$6:$AL$2097,27,0)="Yes","3"," ")</f>
        <v xml:space="preserve"> </v>
      </c>
      <c r="J2195" s="20" t="str">
        <f>IF(VLOOKUP(C2195,'Current OBD'!$B$6:$AL$2097,28,0)="Yes","4"," ")</f>
        <v xml:space="preserve"> </v>
      </c>
      <c r="K2195" s="20" t="str">
        <f>IF(VLOOKUP(C2195,'Current OBD'!$B$6:$AL$2097,29,0)="Yes","5"," ")</f>
        <v xml:space="preserve"> </v>
      </c>
      <c r="L2195" s="20" t="str">
        <f>IF(VLOOKUP(C2195,'Current OBD'!$B$6:$AL$2097,30,0)="Yes","6"," ")</f>
        <v xml:space="preserve"> </v>
      </c>
      <c r="M2195" s="20" t="str">
        <f>IF(VLOOKUP(C2195,'Current OBD'!$B$6:$AL$2097,31,0)="Yes","7"," ")</f>
        <v xml:space="preserve"> </v>
      </c>
      <c r="N2195" s="20" t="str">
        <f>IF(VLOOKUP(C2195,'Current OBD'!$B$6:$AL$2097,32,0)="Yes","8"," ")</f>
        <v xml:space="preserve"> </v>
      </c>
      <c r="O2195" s="20" t="str">
        <f>IF(VLOOKUP(C2195,'Current OBD'!$B$6:$AL$2097,33,0)="Yes","9"," ")</f>
        <v>9</v>
      </c>
      <c r="P2195" s="20" t="str">
        <f>IF(VLOOKUP(C2195,'Current OBD'!$B$6:$AL$2097,34,0)="Yes","10"," ")</f>
        <v>10</v>
      </c>
      <c r="Q2195" s="20" t="str">
        <f>IF(VLOOKUP(C2195,'Current OBD'!$B$6:$AL$2097,35,0)="Yes","11"," ")</f>
        <v>11</v>
      </c>
      <c r="R2195" s="20" t="str">
        <f>IF(VLOOKUP(C2195,'Current OBD'!$B$6:$AL$2097,36,0)="Yes","12"," ")</f>
        <v>12</v>
      </c>
      <c r="S2195" s="44">
        <v>65</v>
      </c>
      <c r="T2195" s="44">
        <v>0</v>
      </c>
      <c r="U2195" s="44">
        <v>72</v>
      </c>
      <c r="V2195" s="12">
        <f>S2195/U2195</f>
        <v>0.90277777777777779</v>
      </c>
      <c r="W2195" s="12">
        <f>T2195/U2195</f>
        <v>0</v>
      </c>
      <c r="X2195" s="12">
        <f t="shared" si="212"/>
        <v>0.90277777777777779</v>
      </c>
    </row>
    <row r="2196" spans="1:24">
      <c r="A2196" s="17" t="str">
        <f>VLOOKUP(C2196,'Current OBD'!$B$6:$K$2098,4,0)</f>
        <v>Walla Walla</v>
      </c>
      <c r="B2196" s="17" t="str">
        <f>VLOOKUP(C2196,'Current OBD'!$B$6:$K$2098,3,0)</f>
        <v>36-402</v>
      </c>
      <c r="C2196" s="18">
        <v>686910</v>
      </c>
      <c r="D2196" s="8" t="s">
        <v>3591</v>
      </c>
      <c r="E2196" s="20" t="str">
        <f>IF(VLOOKUP(C2196,'Current OBD'!$B$6:$AL$2097,23,0)="Yes","PK"," ")</f>
        <v xml:space="preserve"> </v>
      </c>
      <c r="F2196" s="20" t="str">
        <f>IF(VLOOKUP(C2196,'Current OBD'!$B$6:$AL$2097,24,0)="Yes","K"," ")</f>
        <v xml:space="preserve"> </v>
      </c>
      <c r="G2196" s="20" t="str">
        <f>IF(VLOOKUP(C2196,'Current OBD'!$B$6:$AL$2097,25,0)="Yes","1"," ")</f>
        <v xml:space="preserve"> </v>
      </c>
      <c r="H2196" s="20" t="str">
        <f>IF(VLOOKUP(C2196,'Current OBD'!$B$6:$AL$2097,26,0)="Yes","2"," ")</f>
        <v xml:space="preserve"> </v>
      </c>
      <c r="I2196" s="20" t="str">
        <f>IF(VLOOKUP(C2196,'Current OBD'!$B$6:$AL$2097,27,0)="Yes","3"," ")</f>
        <v xml:space="preserve"> </v>
      </c>
      <c r="J2196" s="20" t="str">
        <f>IF(VLOOKUP(C2196,'Current OBD'!$B$6:$AL$2097,28,0)="Yes","4"," ")</f>
        <v xml:space="preserve"> </v>
      </c>
      <c r="K2196" s="20" t="str">
        <f>IF(VLOOKUP(C2196,'Current OBD'!$B$6:$AL$2097,29,0)="Yes","5"," ")</f>
        <v xml:space="preserve"> </v>
      </c>
      <c r="L2196" s="20" t="str">
        <f>IF(VLOOKUP(C2196,'Current OBD'!$B$6:$AL$2097,30,0)="Yes","6"," ")</f>
        <v>6</v>
      </c>
      <c r="M2196" s="20" t="str">
        <f>IF(VLOOKUP(C2196,'Current OBD'!$B$6:$AL$2097,31,0)="Yes","7"," ")</f>
        <v>7</v>
      </c>
      <c r="N2196" s="20" t="str">
        <f>IF(VLOOKUP(C2196,'Current OBD'!$B$6:$AL$2097,32,0)="Yes","8"," ")</f>
        <v>8</v>
      </c>
      <c r="O2196" s="20" t="str">
        <f>IF(VLOOKUP(C2196,'Current OBD'!$B$6:$AL$2097,33,0)="Yes","9"," ")</f>
        <v xml:space="preserve"> </v>
      </c>
      <c r="P2196" s="20" t="str">
        <f>IF(VLOOKUP(C2196,'Current OBD'!$B$6:$AL$2097,34,0)="Yes","10"," ")</f>
        <v xml:space="preserve"> </v>
      </c>
      <c r="Q2196" s="20" t="str">
        <f>IF(VLOOKUP(C2196,'Current OBD'!$B$6:$AL$2097,35,0)="Yes","11"," ")</f>
        <v xml:space="preserve"> </v>
      </c>
      <c r="R2196" s="20" t="str">
        <f>IF(VLOOKUP(C2196,'Current OBD'!$B$6:$AL$2097,36,0)="Yes","12"," ")</f>
        <v xml:space="preserve"> </v>
      </c>
      <c r="S2196" s="44">
        <v>49</v>
      </c>
      <c r="T2196" s="44">
        <v>0</v>
      </c>
      <c r="U2196" s="44">
        <v>54</v>
      </c>
      <c r="V2196" s="12">
        <f>S2196/U2196</f>
        <v>0.90740740740740744</v>
      </c>
      <c r="W2196" s="12">
        <f>T2196/U2196</f>
        <v>0</v>
      </c>
      <c r="X2196" s="12">
        <f t="shared" si="212"/>
        <v>0.90740740740740744</v>
      </c>
    </row>
    <row r="2197" spans="1:24">
      <c r="A2197" s="26" t="s">
        <v>144</v>
      </c>
      <c r="B2197" s="26" t="s">
        <v>334</v>
      </c>
      <c r="C2197" s="10">
        <v>159942</v>
      </c>
      <c r="D2197" s="13" t="s">
        <v>333</v>
      </c>
      <c r="E2197" s="19"/>
      <c r="F2197" s="19"/>
      <c r="G2197" s="19"/>
      <c r="H2197" s="19"/>
      <c r="I2197" s="19"/>
      <c r="J2197" s="19"/>
      <c r="K2197" s="19"/>
      <c r="L2197" s="19"/>
      <c r="M2197" s="19"/>
      <c r="N2197" s="19"/>
      <c r="O2197" s="19"/>
      <c r="P2197" s="19"/>
      <c r="Q2197" s="19"/>
      <c r="R2197" s="19"/>
      <c r="S2197" s="43">
        <v>4850</v>
      </c>
      <c r="T2197" s="43">
        <v>250</v>
      </c>
      <c r="U2197" s="43">
        <v>11170</v>
      </c>
      <c r="V2197" s="14"/>
      <c r="W2197" s="14"/>
      <c r="X2197" s="14">
        <f t="shared" si="212"/>
        <v>0.45658012533572068</v>
      </c>
    </row>
    <row r="2198" spans="1:24">
      <c r="A2198" s="17" t="str">
        <f>VLOOKUP(C2198,'Current OBD'!$B$6:$K$2098,4,0)</f>
        <v>Whatcom</v>
      </c>
      <c r="B2198" s="17" t="str">
        <f>VLOOKUP(C2198,'Current OBD'!$B$6:$K$2098,3,0)</f>
        <v>37-501</v>
      </c>
      <c r="C2198" s="18">
        <v>664118</v>
      </c>
      <c r="D2198" s="8" t="s">
        <v>335</v>
      </c>
      <c r="E2198" s="20" t="str">
        <f>IF(VLOOKUP(C2198,'Current OBD'!$B$6:$AL$2097,23,0)="Yes","PK"," ")</f>
        <v>PK</v>
      </c>
      <c r="F2198" s="20" t="str">
        <f>IF(VLOOKUP(C2198,'Current OBD'!$B$6:$AL$2097,24,0)="Yes","K"," ")</f>
        <v>K</v>
      </c>
      <c r="G2198" s="20" t="str">
        <f>IF(VLOOKUP(C2198,'Current OBD'!$B$6:$AL$2097,25,0)="Yes","1"," ")</f>
        <v>1</v>
      </c>
      <c r="H2198" s="20" t="str">
        <f>IF(VLOOKUP(C2198,'Current OBD'!$B$6:$AL$2097,26,0)="Yes","2"," ")</f>
        <v>2</v>
      </c>
      <c r="I2198" s="20" t="str">
        <f>IF(VLOOKUP(C2198,'Current OBD'!$B$6:$AL$2097,27,0)="Yes","3"," ")</f>
        <v>3</v>
      </c>
      <c r="J2198" s="20" t="str">
        <f>IF(VLOOKUP(C2198,'Current OBD'!$B$6:$AL$2097,28,0)="Yes","4"," ")</f>
        <v>4</v>
      </c>
      <c r="K2198" s="20" t="str">
        <f>IF(VLOOKUP(C2198,'Current OBD'!$B$6:$AL$2097,29,0)="Yes","5"," ")</f>
        <v>5</v>
      </c>
      <c r="L2198" s="20" t="str">
        <f>IF(VLOOKUP(C2198,'Current OBD'!$B$6:$AL$2097,30,0)="Yes","6"," ")</f>
        <v xml:space="preserve"> </v>
      </c>
      <c r="M2198" s="20" t="str">
        <f>IF(VLOOKUP(C2198,'Current OBD'!$B$6:$AL$2097,31,0)="Yes","7"," ")</f>
        <v xml:space="preserve"> </v>
      </c>
      <c r="N2198" s="20" t="str">
        <f>IF(VLOOKUP(C2198,'Current OBD'!$B$6:$AL$2097,32,0)="Yes","8"," ")</f>
        <v xml:space="preserve"> </v>
      </c>
      <c r="O2198" s="20" t="str">
        <f>IF(VLOOKUP(C2198,'Current OBD'!$B$6:$AL$2097,33,0)="Yes","9"," ")</f>
        <v xml:space="preserve"> </v>
      </c>
      <c r="P2198" s="20" t="str">
        <f>IF(VLOOKUP(C2198,'Current OBD'!$B$6:$AL$2097,34,0)="Yes","10"," ")</f>
        <v xml:space="preserve"> </v>
      </c>
      <c r="Q2198" s="20" t="str">
        <f>IF(VLOOKUP(C2198,'Current OBD'!$B$6:$AL$2097,35,0)="Yes","11"," ")</f>
        <v xml:space="preserve"> </v>
      </c>
      <c r="R2198" s="20" t="str">
        <f>IF(VLOOKUP(C2198,'Current OBD'!$B$6:$AL$2097,36,0)="Yes","12"," ")</f>
        <v xml:space="preserve"> </v>
      </c>
      <c r="S2198" s="44">
        <v>276</v>
      </c>
      <c r="T2198" s="44">
        <v>0</v>
      </c>
      <c r="U2198" s="44">
        <v>283</v>
      </c>
      <c r="V2198" s="12">
        <f t="shared" ref="V2198:V2220" si="213">S2198/U2198</f>
        <v>0.97526501766784457</v>
      </c>
      <c r="W2198" s="12">
        <f t="shared" ref="W2198:W2220" si="214">T2198/U2198</f>
        <v>0</v>
      </c>
      <c r="X2198" s="12">
        <f t="shared" si="212"/>
        <v>0.97526501766784457</v>
      </c>
    </row>
    <row r="2199" spans="1:24">
      <c r="A2199" s="17" t="str">
        <f>VLOOKUP(C2199,'Current OBD'!$B$6:$K$2098,4,0)</f>
        <v>Whatcom</v>
      </c>
      <c r="B2199" s="17" t="str">
        <f>VLOOKUP(C2199,'Current OBD'!$B$6:$K$2098,3,0)</f>
        <v>37-501</v>
      </c>
      <c r="C2199" s="18">
        <v>663440</v>
      </c>
      <c r="D2199" s="8" t="s">
        <v>337</v>
      </c>
      <c r="E2199" s="20" t="str">
        <f>IF(VLOOKUP(C2199,'Current OBD'!$B$6:$AL$2097,23,0)="Yes","PK"," ")</f>
        <v xml:space="preserve"> </v>
      </c>
      <c r="F2199" s="20" t="str">
        <f>IF(VLOOKUP(C2199,'Current OBD'!$B$6:$AL$2097,24,0)="Yes","K"," ")</f>
        <v xml:space="preserve"> </v>
      </c>
      <c r="G2199" s="20" t="str">
        <f>IF(VLOOKUP(C2199,'Current OBD'!$B$6:$AL$2097,25,0)="Yes","1"," ")</f>
        <v xml:space="preserve"> </v>
      </c>
      <c r="H2199" s="20" t="str">
        <f>IF(VLOOKUP(C2199,'Current OBD'!$B$6:$AL$2097,26,0)="Yes","2"," ")</f>
        <v xml:space="preserve"> </v>
      </c>
      <c r="I2199" s="20" t="str">
        <f>IF(VLOOKUP(C2199,'Current OBD'!$B$6:$AL$2097,27,0)="Yes","3"," ")</f>
        <v xml:space="preserve"> </v>
      </c>
      <c r="J2199" s="20" t="str">
        <f>IF(VLOOKUP(C2199,'Current OBD'!$B$6:$AL$2097,28,0)="Yes","4"," ")</f>
        <v xml:space="preserve"> </v>
      </c>
      <c r="K2199" s="20" t="str">
        <f>IF(VLOOKUP(C2199,'Current OBD'!$B$6:$AL$2097,29,0)="Yes","5"," ")</f>
        <v xml:space="preserve"> </v>
      </c>
      <c r="L2199" s="20" t="str">
        <f>IF(VLOOKUP(C2199,'Current OBD'!$B$6:$AL$2097,30,0)="Yes","6"," ")</f>
        <v xml:space="preserve"> </v>
      </c>
      <c r="M2199" s="20" t="str">
        <f>IF(VLOOKUP(C2199,'Current OBD'!$B$6:$AL$2097,31,0)="Yes","7"," ")</f>
        <v xml:space="preserve"> </v>
      </c>
      <c r="N2199" s="20" t="str">
        <f>IF(VLOOKUP(C2199,'Current OBD'!$B$6:$AL$2097,32,0)="Yes","8"," ")</f>
        <v xml:space="preserve"> </v>
      </c>
      <c r="O2199" s="20" t="str">
        <f>IF(VLOOKUP(C2199,'Current OBD'!$B$6:$AL$2097,33,0)="Yes","9"," ")</f>
        <v>9</v>
      </c>
      <c r="P2199" s="20" t="str">
        <f>IF(VLOOKUP(C2199,'Current OBD'!$B$6:$AL$2097,34,0)="Yes","10"," ")</f>
        <v>10</v>
      </c>
      <c r="Q2199" s="20" t="str">
        <f>IF(VLOOKUP(C2199,'Current OBD'!$B$6:$AL$2097,35,0)="Yes","11"," ")</f>
        <v>11</v>
      </c>
      <c r="R2199" s="20" t="str">
        <f>IF(VLOOKUP(C2199,'Current OBD'!$B$6:$AL$2097,36,0)="Yes","12"," ")</f>
        <v>12</v>
      </c>
      <c r="S2199" s="44">
        <v>283</v>
      </c>
      <c r="T2199" s="44">
        <v>74</v>
      </c>
      <c r="U2199" s="44">
        <v>1266</v>
      </c>
      <c r="V2199" s="12">
        <f t="shared" si="213"/>
        <v>0.2235387045813586</v>
      </c>
      <c r="W2199" s="12">
        <f t="shared" si="214"/>
        <v>5.845181674565561E-2</v>
      </c>
      <c r="X2199" s="12">
        <f t="shared" si="212"/>
        <v>0.28199052132701424</v>
      </c>
    </row>
    <row r="2200" spans="1:24">
      <c r="A2200" s="17" t="str">
        <f>VLOOKUP(C2200,'Current OBD'!$B$6:$K$2098,4,0)</f>
        <v>Whatcom</v>
      </c>
      <c r="B2200" s="17" t="str">
        <f>VLOOKUP(C2200,'Current OBD'!$B$6:$K$2098,3,0)</f>
        <v>37-501</v>
      </c>
      <c r="C2200" s="18">
        <v>661094</v>
      </c>
      <c r="D2200" s="8" t="s">
        <v>339</v>
      </c>
      <c r="E2200" s="20" t="str">
        <f>IF(VLOOKUP(C2200,'Current OBD'!$B$6:$AL$2097,23,0)="Yes","PK"," ")</f>
        <v xml:space="preserve"> </v>
      </c>
      <c r="F2200" s="20" t="str">
        <f>IF(VLOOKUP(C2200,'Current OBD'!$B$6:$AL$2097,24,0)="Yes","K"," ")</f>
        <v>K</v>
      </c>
      <c r="G2200" s="20" t="str">
        <f>IF(VLOOKUP(C2200,'Current OBD'!$B$6:$AL$2097,25,0)="Yes","1"," ")</f>
        <v>1</v>
      </c>
      <c r="H2200" s="20" t="str">
        <f>IF(VLOOKUP(C2200,'Current OBD'!$B$6:$AL$2097,26,0)="Yes","2"," ")</f>
        <v>2</v>
      </c>
      <c r="I2200" s="20" t="str">
        <f>IF(VLOOKUP(C2200,'Current OBD'!$B$6:$AL$2097,27,0)="Yes","3"," ")</f>
        <v>3</v>
      </c>
      <c r="J2200" s="20" t="str">
        <f>IF(VLOOKUP(C2200,'Current OBD'!$B$6:$AL$2097,28,0)="Yes","4"," ")</f>
        <v>4</v>
      </c>
      <c r="K2200" s="20" t="str">
        <f>IF(VLOOKUP(C2200,'Current OBD'!$B$6:$AL$2097,29,0)="Yes","5"," ")</f>
        <v>5</v>
      </c>
      <c r="L2200" s="20" t="str">
        <f>IF(VLOOKUP(C2200,'Current OBD'!$B$6:$AL$2097,30,0)="Yes","6"," ")</f>
        <v xml:space="preserve"> </v>
      </c>
      <c r="M2200" s="20" t="str">
        <f>IF(VLOOKUP(C2200,'Current OBD'!$B$6:$AL$2097,31,0)="Yes","7"," ")</f>
        <v xml:space="preserve"> </v>
      </c>
      <c r="N2200" s="20" t="str">
        <f>IF(VLOOKUP(C2200,'Current OBD'!$B$6:$AL$2097,32,0)="Yes","8"," ")</f>
        <v xml:space="preserve"> </v>
      </c>
      <c r="O2200" s="20" t="str">
        <f>IF(VLOOKUP(C2200,'Current OBD'!$B$6:$AL$2097,33,0)="Yes","9"," ")</f>
        <v xml:space="preserve"> </v>
      </c>
      <c r="P2200" s="20" t="str">
        <f>IF(VLOOKUP(C2200,'Current OBD'!$B$6:$AL$2097,34,0)="Yes","10"," ")</f>
        <v xml:space="preserve"> </v>
      </c>
      <c r="Q2200" s="20" t="str">
        <f>IF(VLOOKUP(C2200,'Current OBD'!$B$6:$AL$2097,35,0)="Yes","11"," ")</f>
        <v xml:space="preserve"> </v>
      </c>
      <c r="R2200" s="20" t="str">
        <f>IF(VLOOKUP(C2200,'Current OBD'!$B$6:$AL$2097,36,0)="Yes","12"," ")</f>
        <v xml:space="preserve"> </v>
      </c>
      <c r="S2200" s="44">
        <v>296</v>
      </c>
      <c r="T2200" s="44">
        <v>0</v>
      </c>
      <c r="U2200" s="44">
        <v>360</v>
      </c>
      <c r="V2200" s="12">
        <f t="shared" si="213"/>
        <v>0.82222222222222219</v>
      </c>
      <c r="W2200" s="12">
        <f t="shared" si="214"/>
        <v>0</v>
      </c>
      <c r="X2200" s="12">
        <f t="shared" si="212"/>
        <v>0.82222222222222219</v>
      </c>
    </row>
    <row r="2201" spans="1:24">
      <c r="A2201" s="17" t="str">
        <f>VLOOKUP(C2201,'Current OBD'!$B$6:$K$2098,4,0)</f>
        <v>Whatcom</v>
      </c>
      <c r="B2201" s="17" t="str">
        <f>VLOOKUP(C2201,'Current OBD'!$B$6:$K$2098,3,0)</f>
        <v>37-501</v>
      </c>
      <c r="C2201" s="18">
        <v>663443</v>
      </c>
      <c r="D2201" s="8" t="s">
        <v>341</v>
      </c>
      <c r="E2201" s="20" t="str">
        <f>IF(VLOOKUP(C2201,'Current OBD'!$B$6:$AL$2097,23,0)="Yes","PK"," ")</f>
        <v xml:space="preserve"> </v>
      </c>
      <c r="F2201" s="20" t="str">
        <f>IF(VLOOKUP(C2201,'Current OBD'!$B$6:$AL$2097,24,0)="Yes","K"," ")</f>
        <v>K</v>
      </c>
      <c r="G2201" s="20" t="str">
        <f>IF(VLOOKUP(C2201,'Current OBD'!$B$6:$AL$2097,25,0)="Yes","1"," ")</f>
        <v>1</v>
      </c>
      <c r="H2201" s="20" t="str">
        <f>IF(VLOOKUP(C2201,'Current OBD'!$B$6:$AL$2097,26,0)="Yes","2"," ")</f>
        <v>2</v>
      </c>
      <c r="I2201" s="20" t="str">
        <f>IF(VLOOKUP(C2201,'Current OBD'!$B$6:$AL$2097,27,0)="Yes","3"," ")</f>
        <v>3</v>
      </c>
      <c r="J2201" s="20" t="str">
        <f>IF(VLOOKUP(C2201,'Current OBD'!$B$6:$AL$2097,28,0)="Yes","4"," ")</f>
        <v>4</v>
      </c>
      <c r="K2201" s="20" t="str">
        <f>IF(VLOOKUP(C2201,'Current OBD'!$B$6:$AL$2097,29,0)="Yes","5"," ")</f>
        <v>5</v>
      </c>
      <c r="L2201" s="20" t="str">
        <f>IF(VLOOKUP(C2201,'Current OBD'!$B$6:$AL$2097,30,0)="Yes","6"," ")</f>
        <v xml:space="preserve"> </v>
      </c>
      <c r="M2201" s="20" t="str">
        <f>IF(VLOOKUP(C2201,'Current OBD'!$B$6:$AL$2097,31,0)="Yes","7"," ")</f>
        <v xml:space="preserve"> </v>
      </c>
      <c r="N2201" s="20" t="str">
        <f>IF(VLOOKUP(C2201,'Current OBD'!$B$6:$AL$2097,32,0)="Yes","8"," ")</f>
        <v xml:space="preserve"> </v>
      </c>
      <c r="O2201" s="20" t="str">
        <f>IF(VLOOKUP(C2201,'Current OBD'!$B$6:$AL$2097,33,0)="Yes","9"," ")</f>
        <v xml:space="preserve"> </v>
      </c>
      <c r="P2201" s="20" t="str">
        <f>IF(VLOOKUP(C2201,'Current OBD'!$B$6:$AL$2097,34,0)="Yes","10"," ")</f>
        <v xml:space="preserve"> </v>
      </c>
      <c r="Q2201" s="20" t="str">
        <f>IF(VLOOKUP(C2201,'Current OBD'!$B$6:$AL$2097,35,0)="Yes","11"," ")</f>
        <v xml:space="preserve"> </v>
      </c>
      <c r="R2201" s="20" t="str">
        <f>IF(VLOOKUP(C2201,'Current OBD'!$B$6:$AL$2097,36,0)="Yes","12"," ")</f>
        <v xml:space="preserve"> </v>
      </c>
      <c r="S2201" s="44">
        <v>242</v>
      </c>
      <c r="T2201" s="44">
        <v>0</v>
      </c>
      <c r="U2201" s="44">
        <v>343</v>
      </c>
      <c r="V2201" s="12">
        <f t="shared" si="213"/>
        <v>0.70553935860058314</v>
      </c>
      <c r="W2201" s="12">
        <f t="shared" si="214"/>
        <v>0</v>
      </c>
      <c r="X2201" s="12">
        <f t="shared" si="212"/>
        <v>0.70553935860058314</v>
      </c>
    </row>
    <row r="2202" spans="1:24">
      <c r="A2202" s="17" t="str">
        <f>VLOOKUP(C2202,'Current OBD'!$B$6:$K$2098,4,0)</f>
        <v>Whatcom</v>
      </c>
      <c r="B2202" s="17" t="str">
        <f>VLOOKUP(C2202,'Current OBD'!$B$6:$K$2098,3,0)</f>
        <v>37-501</v>
      </c>
      <c r="C2202" s="18">
        <v>662130</v>
      </c>
      <c r="D2202" s="8" t="s">
        <v>344</v>
      </c>
      <c r="E2202" s="20" t="str">
        <f>IF(VLOOKUP(C2202,'Current OBD'!$B$6:$AL$2097,23,0)="Yes","PK"," ")</f>
        <v xml:space="preserve"> </v>
      </c>
      <c r="F2202" s="20" t="str">
        <f>IF(VLOOKUP(C2202,'Current OBD'!$B$6:$AL$2097,24,0)="Yes","K"," ")</f>
        <v>K</v>
      </c>
      <c r="G2202" s="20" t="str">
        <f>IF(VLOOKUP(C2202,'Current OBD'!$B$6:$AL$2097,25,0)="Yes","1"," ")</f>
        <v>1</v>
      </c>
      <c r="H2202" s="20" t="str">
        <f>IF(VLOOKUP(C2202,'Current OBD'!$B$6:$AL$2097,26,0)="Yes","2"," ")</f>
        <v>2</v>
      </c>
      <c r="I2202" s="20" t="str">
        <f>IF(VLOOKUP(C2202,'Current OBD'!$B$6:$AL$2097,27,0)="Yes","3"," ")</f>
        <v>3</v>
      </c>
      <c r="J2202" s="20" t="str">
        <f>IF(VLOOKUP(C2202,'Current OBD'!$B$6:$AL$2097,28,0)="Yes","4"," ")</f>
        <v>4</v>
      </c>
      <c r="K2202" s="20" t="str">
        <f>IF(VLOOKUP(C2202,'Current OBD'!$B$6:$AL$2097,29,0)="Yes","5"," ")</f>
        <v>5</v>
      </c>
      <c r="L2202" s="20" t="str">
        <f>IF(VLOOKUP(C2202,'Current OBD'!$B$6:$AL$2097,30,0)="Yes","6"," ")</f>
        <v xml:space="preserve"> </v>
      </c>
      <c r="M2202" s="20" t="str">
        <f>IF(VLOOKUP(C2202,'Current OBD'!$B$6:$AL$2097,31,0)="Yes","7"," ")</f>
        <v xml:space="preserve"> </v>
      </c>
      <c r="N2202" s="20" t="str">
        <f>IF(VLOOKUP(C2202,'Current OBD'!$B$6:$AL$2097,32,0)="Yes","8"," ")</f>
        <v xml:space="preserve"> </v>
      </c>
      <c r="O2202" s="20" t="str">
        <f>IF(VLOOKUP(C2202,'Current OBD'!$B$6:$AL$2097,33,0)="Yes","9"," ")</f>
        <v xml:space="preserve"> </v>
      </c>
      <c r="P2202" s="20" t="str">
        <f>IF(VLOOKUP(C2202,'Current OBD'!$B$6:$AL$2097,34,0)="Yes","10"," ")</f>
        <v xml:space="preserve"> </v>
      </c>
      <c r="Q2202" s="20" t="str">
        <f>IF(VLOOKUP(C2202,'Current OBD'!$B$6:$AL$2097,35,0)="Yes","11"," ")</f>
        <v xml:space="preserve"> </v>
      </c>
      <c r="R2202" s="20" t="str">
        <f>IF(VLOOKUP(C2202,'Current OBD'!$B$6:$AL$2097,36,0)="Yes","12"," ")</f>
        <v xml:space="preserve"> </v>
      </c>
      <c r="S2202" s="44">
        <v>42</v>
      </c>
      <c r="T2202" s="44">
        <v>6</v>
      </c>
      <c r="U2202" s="44">
        <v>214</v>
      </c>
      <c r="V2202" s="12">
        <f t="shared" si="213"/>
        <v>0.19626168224299065</v>
      </c>
      <c r="W2202" s="12">
        <f t="shared" si="214"/>
        <v>2.8037383177570093E-2</v>
      </c>
      <c r="X2202" s="12">
        <f t="shared" si="212"/>
        <v>0.22429906542056074</v>
      </c>
    </row>
    <row r="2203" spans="1:24">
      <c r="A2203" s="17" t="str">
        <f>VLOOKUP(C2203,'Current OBD'!$B$6:$K$2098,4,0)</f>
        <v>Whatcom</v>
      </c>
      <c r="B2203" s="17" t="str">
        <f>VLOOKUP(C2203,'Current OBD'!$B$6:$K$2098,3,0)</f>
        <v>37-501</v>
      </c>
      <c r="C2203" s="18">
        <v>665367</v>
      </c>
      <c r="D2203" s="8" t="s">
        <v>346</v>
      </c>
      <c r="E2203" s="20" t="str">
        <f>IF(VLOOKUP(C2203,'Current OBD'!$B$6:$AL$2097,23,0)="Yes","PK"," ")</f>
        <v>PK</v>
      </c>
      <c r="F2203" s="20" t="str">
        <f>IF(VLOOKUP(C2203,'Current OBD'!$B$6:$AL$2097,24,0)="Yes","K"," ")</f>
        <v>K</v>
      </c>
      <c r="G2203" s="20" t="str">
        <f>IF(VLOOKUP(C2203,'Current OBD'!$B$6:$AL$2097,25,0)="Yes","1"," ")</f>
        <v>1</v>
      </c>
      <c r="H2203" s="20" t="str">
        <f>IF(VLOOKUP(C2203,'Current OBD'!$B$6:$AL$2097,26,0)="Yes","2"," ")</f>
        <v>2</v>
      </c>
      <c r="I2203" s="20" t="str">
        <f>IF(VLOOKUP(C2203,'Current OBD'!$B$6:$AL$2097,27,0)="Yes","3"," ")</f>
        <v>3</v>
      </c>
      <c r="J2203" s="20" t="str">
        <f>IF(VLOOKUP(C2203,'Current OBD'!$B$6:$AL$2097,28,0)="Yes","4"," ")</f>
        <v>4</v>
      </c>
      <c r="K2203" s="20" t="str">
        <f>IF(VLOOKUP(C2203,'Current OBD'!$B$6:$AL$2097,29,0)="Yes","5"," ")</f>
        <v>5</v>
      </c>
      <c r="L2203" s="20" t="str">
        <f>IF(VLOOKUP(C2203,'Current OBD'!$B$6:$AL$2097,30,0)="Yes","6"," ")</f>
        <v xml:space="preserve"> </v>
      </c>
      <c r="M2203" s="20" t="str">
        <f>IF(VLOOKUP(C2203,'Current OBD'!$B$6:$AL$2097,31,0)="Yes","7"," ")</f>
        <v xml:space="preserve"> </v>
      </c>
      <c r="N2203" s="20" t="str">
        <f>IF(VLOOKUP(C2203,'Current OBD'!$B$6:$AL$2097,32,0)="Yes","8"," ")</f>
        <v xml:space="preserve"> </v>
      </c>
      <c r="O2203" s="20" t="str">
        <f>IF(VLOOKUP(C2203,'Current OBD'!$B$6:$AL$2097,33,0)="Yes","9"," ")</f>
        <v xml:space="preserve"> </v>
      </c>
      <c r="P2203" s="20" t="str">
        <f>IF(VLOOKUP(C2203,'Current OBD'!$B$6:$AL$2097,34,0)="Yes","10"," ")</f>
        <v xml:space="preserve"> </v>
      </c>
      <c r="Q2203" s="20" t="str">
        <f>IF(VLOOKUP(C2203,'Current OBD'!$B$6:$AL$2097,35,0)="Yes","11"," ")</f>
        <v xml:space="preserve"> </v>
      </c>
      <c r="R2203" s="20" t="str">
        <f>IF(VLOOKUP(C2203,'Current OBD'!$B$6:$AL$2097,36,0)="Yes","12"," ")</f>
        <v xml:space="preserve"> </v>
      </c>
      <c r="S2203" s="44">
        <v>342</v>
      </c>
      <c r="T2203" s="44">
        <v>0</v>
      </c>
      <c r="U2203" s="44">
        <v>355</v>
      </c>
      <c r="V2203" s="12">
        <f t="shared" si="213"/>
        <v>0.96338028169014089</v>
      </c>
      <c r="W2203" s="12">
        <f t="shared" si="214"/>
        <v>0</v>
      </c>
      <c r="X2203" s="12">
        <f t="shared" si="212"/>
        <v>0.96338028169014089</v>
      </c>
    </row>
    <row r="2204" spans="1:24">
      <c r="A2204" s="17" t="str">
        <f>VLOOKUP(C2204,'Current OBD'!$B$6:$K$2098,4,0)</f>
        <v>Whatcom</v>
      </c>
      <c r="B2204" s="17" t="str">
        <f>VLOOKUP(C2204,'Current OBD'!$B$6:$K$2098,3,0)</f>
        <v>37-501</v>
      </c>
      <c r="C2204" s="18">
        <v>662140</v>
      </c>
      <c r="D2204" s="8" t="s">
        <v>348</v>
      </c>
      <c r="E2204" s="20" t="str">
        <f>IF(VLOOKUP(C2204,'Current OBD'!$B$6:$AL$2097,23,0)="Yes","PK"," ")</f>
        <v xml:space="preserve"> </v>
      </c>
      <c r="F2204" s="20" t="str">
        <f>IF(VLOOKUP(C2204,'Current OBD'!$B$6:$AL$2097,24,0)="Yes","K"," ")</f>
        <v xml:space="preserve"> </v>
      </c>
      <c r="G2204" s="20" t="str">
        <f>IF(VLOOKUP(C2204,'Current OBD'!$B$6:$AL$2097,25,0)="Yes","1"," ")</f>
        <v xml:space="preserve"> </v>
      </c>
      <c r="H2204" s="20" t="str">
        <f>IF(VLOOKUP(C2204,'Current OBD'!$B$6:$AL$2097,26,0)="Yes","2"," ")</f>
        <v xml:space="preserve"> </v>
      </c>
      <c r="I2204" s="20" t="str">
        <f>IF(VLOOKUP(C2204,'Current OBD'!$B$6:$AL$2097,27,0)="Yes","3"," ")</f>
        <v xml:space="preserve"> </v>
      </c>
      <c r="J2204" s="20" t="str">
        <f>IF(VLOOKUP(C2204,'Current OBD'!$B$6:$AL$2097,28,0)="Yes","4"," ")</f>
        <v xml:space="preserve"> </v>
      </c>
      <c r="K2204" s="20" t="str">
        <f>IF(VLOOKUP(C2204,'Current OBD'!$B$6:$AL$2097,29,0)="Yes","5"," ")</f>
        <v xml:space="preserve"> </v>
      </c>
      <c r="L2204" s="20" t="str">
        <f>IF(VLOOKUP(C2204,'Current OBD'!$B$6:$AL$2097,30,0)="Yes","6"," ")</f>
        <v>6</v>
      </c>
      <c r="M2204" s="20" t="str">
        <f>IF(VLOOKUP(C2204,'Current OBD'!$B$6:$AL$2097,31,0)="Yes","7"," ")</f>
        <v>7</v>
      </c>
      <c r="N2204" s="20" t="str">
        <f>IF(VLOOKUP(C2204,'Current OBD'!$B$6:$AL$2097,32,0)="Yes","8"," ")</f>
        <v>8</v>
      </c>
      <c r="O2204" s="20" t="str">
        <f>IF(VLOOKUP(C2204,'Current OBD'!$B$6:$AL$2097,33,0)="Yes","9"," ")</f>
        <v xml:space="preserve"> </v>
      </c>
      <c r="P2204" s="20" t="str">
        <f>IF(VLOOKUP(C2204,'Current OBD'!$B$6:$AL$2097,34,0)="Yes","10"," ")</f>
        <v xml:space="preserve"> </v>
      </c>
      <c r="Q2204" s="20" t="str">
        <f>IF(VLOOKUP(C2204,'Current OBD'!$B$6:$AL$2097,35,0)="Yes","11"," ")</f>
        <v xml:space="preserve"> </v>
      </c>
      <c r="R2204" s="20" t="str">
        <f>IF(VLOOKUP(C2204,'Current OBD'!$B$6:$AL$2097,36,0)="Yes","12"," ")</f>
        <v xml:space="preserve"> </v>
      </c>
      <c r="S2204" s="44">
        <v>291</v>
      </c>
      <c r="T2204" s="44">
        <v>0</v>
      </c>
      <c r="U2204" s="44">
        <v>583</v>
      </c>
      <c r="V2204" s="12">
        <f t="shared" si="213"/>
        <v>0.49914236706689535</v>
      </c>
      <c r="W2204" s="12">
        <f t="shared" si="214"/>
        <v>0</v>
      </c>
      <c r="X2204" s="12">
        <f t="shared" si="212"/>
        <v>0.49914236706689535</v>
      </c>
    </row>
    <row r="2205" spans="1:24">
      <c r="A2205" s="17" t="str">
        <f>VLOOKUP(C2205,'Current OBD'!$B$6:$K$2098,4,0)</f>
        <v>Whatcom</v>
      </c>
      <c r="B2205" s="17" t="str">
        <f>VLOOKUP(C2205,'Current OBD'!$B$6:$K$2098,3,0)</f>
        <v>37-501</v>
      </c>
      <c r="C2205" s="18">
        <v>662131</v>
      </c>
      <c r="D2205" s="8" t="s">
        <v>350</v>
      </c>
      <c r="E2205" s="20" t="str">
        <f>IF(VLOOKUP(C2205,'Current OBD'!$B$6:$AL$2097,23,0)="Yes","PK"," ")</f>
        <v xml:space="preserve"> </v>
      </c>
      <c r="F2205" s="20" t="str">
        <f>IF(VLOOKUP(C2205,'Current OBD'!$B$6:$AL$2097,24,0)="Yes","K"," ")</f>
        <v>K</v>
      </c>
      <c r="G2205" s="20" t="str">
        <f>IF(VLOOKUP(C2205,'Current OBD'!$B$6:$AL$2097,25,0)="Yes","1"," ")</f>
        <v>1</v>
      </c>
      <c r="H2205" s="20" t="str">
        <f>IF(VLOOKUP(C2205,'Current OBD'!$B$6:$AL$2097,26,0)="Yes","2"," ")</f>
        <v>2</v>
      </c>
      <c r="I2205" s="20" t="str">
        <f>IF(VLOOKUP(C2205,'Current OBD'!$B$6:$AL$2097,27,0)="Yes","3"," ")</f>
        <v>3</v>
      </c>
      <c r="J2205" s="20" t="str">
        <f>IF(VLOOKUP(C2205,'Current OBD'!$B$6:$AL$2097,28,0)="Yes","4"," ")</f>
        <v>4</v>
      </c>
      <c r="K2205" s="20" t="str">
        <f>IF(VLOOKUP(C2205,'Current OBD'!$B$6:$AL$2097,29,0)="Yes","5"," ")</f>
        <v>5</v>
      </c>
      <c r="L2205" s="20" t="str">
        <f>IF(VLOOKUP(C2205,'Current OBD'!$B$6:$AL$2097,30,0)="Yes","6"," ")</f>
        <v xml:space="preserve"> </v>
      </c>
      <c r="M2205" s="20" t="str">
        <f>IF(VLOOKUP(C2205,'Current OBD'!$B$6:$AL$2097,31,0)="Yes","7"," ")</f>
        <v xml:space="preserve"> </v>
      </c>
      <c r="N2205" s="20" t="str">
        <f>IF(VLOOKUP(C2205,'Current OBD'!$B$6:$AL$2097,32,0)="Yes","8"," ")</f>
        <v xml:space="preserve"> </v>
      </c>
      <c r="O2205" s="20" t="str">
        <f>IF(VLOOKUP(C2205,'Current OBD'!$B$6:$AL$2097,33,0)="Yes","9"," ")</f>
        <v xml:space="preserve"> </v>
      </c>
      <c r="P2205" s="20" t="str">
        <f>IF(VLOOKUP(C2205,'Current OBD'!$B$6:$AL$2097,34,0)="Yes","10"," ")</f>
        <v xml:space="preserve"> </v>
      </c>
      <c r="Q2205" s="20" t="str">
        <f>IF(VLOOKUP(C2205,'Current OBD'!$B$6:$AL$2097,35,0)="Yes","11"," ")</f>
        <v xml:space="preserve"> </v>
      </c>
      <c r="R2205" s="20" t="str">
        <f>IF(VLOOKUP(C2205,'Current OBD'!$B$6:$AL$2097,36,0)="Yes","12"," ")</f>
        <v xml:space="preserve"> </v>
      </c>
      <c r="S2205" s="44">
        <v>67</v>
      </c>
      <c r="T2205" s="44">
        <v>22</v>
      </c>
      <c r="U2205" s="44">
        <v>426</v>
      </c>
      <c r="V2205" s="12">
        <f t="shared" si="213"/>
        <v>0.15727699530516431</v>
      </c>
      <c r="W2205" s="12">
        <f t="shared" si="214"/>
        <v>5.1643192488262914E-2</v>
      </c>
      <c r="X2205" s="12">
        <f t="shared" si="212"/>
        <v>0.20892018779342722</v>
      </c>
    </row>
    <row r="2206" spans="1:24">
      <c r="A2206" s="17" t="str">
        <f>VLOOKUP(C2206,'Current OBD'!$B$6:$K$2098,4,0)</f>
        <v>Whatcom</v>
      </c>
      <c r="B2206" s="17" t="str">
        <f>VLOOKUP(C2206,'Current OBD'!$B$6:$K$2098,3,0)</f>
        <v>37-501</v>
      </c>
      <c r="C2206" s="18">
        <v>663002</v>
      </c>
      <c r="D2206" s="8" t="s">
        <v>352</v>
      </c>
      <c r="E2206" s="20" t="str">
        <f>IF(VLOOKUP(C2206,'Current OBD'!$B$6:$AL$2097,23,0)="Yes","PK"," ")</f>
        <v>PK</v>
      </c>
      <c r="F2206" s="20" t="str">
        <f>IF(VLOOKUP(C2206,'Current OBD'!$B$6:$AL$2097,24,0)="Yes","K"," ")</f>
        <v xml:space="preserve"> </v>
      </c>
      <c r="G2206" s="20" t="str">
        <f>IF(VLOOKUP(C2206,'Current OBD'!$B$6:$AL$2097,25,0)="Yes","1"," ")</f>
        <v xml:space="preserve"> </v>
      </c>
      <c r="H2206" s="20" t="str">
        <f>IF(VLOOKUP(C2206,'Current OBD'!$B$6:$AL$2097,26,0)="Yes","2"," ")</f>
        <v xml:space="preserve"> </v>
      </c>
      <c r="I2206" s="20" t="str">
        <f>IF(VLOOKUP(C2206,'Current OBD'!$B$6:$AL$2097,27,0)="Yes","3"," ")</f>
        <v xml:space="preserve"> </v>
      </c>
      <c r="J2206" s="20" t="str">
        <f>IF(VLOOKUP(C2206,'Current OBD'!$B$6:$AL$2097,28,0)="Yes","4"," ")</f>
        <v xml:space="preserve"> </v>
      </c>
      <c r="K2206" s="20" t="str">
        <f>IF(VLOOKUP(C2206,'Current OBD'!$B$6:$AL$2097,29,0)="Yes","5"," ")</f>
        <v xml:space="preserve"> </v>
      </c>
      <c r="L2206" s="20" t="str">
        <f>IF(VLOOKUP(C2206,'Current OBD'!$B$6:$AL$2097,30,0)="Yes","6"," ")</f>
        <v xml:space="preserve"> </v>
      </c>
      <c r="M2206" s="20" t="str">
        <f>IF(VLOOKUP(C2206,'Current OBD'!$B$6:$AL$2097,31,0)="Yes","7"," ")</f>
        <v xml:space="preserve"> </v>
      </c>
      <c r="N2206" s="20" t="str">
        <f>IF(VLOOKUP(C2206,'Current OBD'!$B$6:$AL$2097,32,0)="Yes","8"," ")</f>
        <v xml:space="preserve"> </v>
      </c>
      <c r="O2206" s="20" t="str">
        <f>IF(VLOOKUP(C2206,'Current OBD'!$B$6:$AL$2097,33,0)="Yes","9"," ")</f>
        <v xml:space="preserve"> </v>
      </c>
      <c r="P2206" s="20" t="str">
        <f>IF(VLOOKUP(C2206,'Current OBD'!$B$6:$AL$2097,34,0)="Yes","10"," ")</f>
        <v xml:space="preserve"> </v>
      </c>
      <c r="Q2206" s="20" t="str">
        <f>IF(VLOOKUP(C2206,'Current OBD'!$B$6:$AL$2097,35,0)="Yes","11"," ")</f>
        <v xml:space="preserve"> </v>
      </c>
      <c r="R2206" s="20" t="str">
        <f>IF(VLOOKUP(C2206,'Current OBD'!$B$6:$AL$2097,36,0)="Yes","12"," ")</f>
        <v xml:space="preserve"> </v>
      </c>
      <c r="S2206" s="44">
        <v>1</v>
      </c>
      <c r="T2206" s="44">
        <v>0</v>
      </c>
      <c r="U2206" s="44">
        <v>1</v>
      </c>
      <c r="V2206" s="12">
        <f t="shared" si="213"/>
        <v>1</v>
      </c>
      <c r="W2206" s="12">
        <f t="shared" si="214"/>
        <v>0</v>
      </c>
      <c r="X2206" s="12">
        <f t="shared" si="212"/>
        <v>1</v>
      </c>
    </row>
    <row r="2207" spans="1:24">
      <c r="A2207" s="17" t="str">
        <f>VLOOKUP(C2207,'Current OBD'!$B$6:$K$2098,4,0)</f>
        <v>Whatcom</v>
      </c>
      <c r="B2207" s="17" t="str">
        <f>VLOOKUP(C2207,'Current OBD'!$B$6:$K$2098,3,0)</f>
        <v>37-501</v>
      </c>
      <c r="C2207" s="18">
        <v>662684</v>
      </c>
      <c r="D2207" s="8" t="s">
        <v>354</v>
      </c>
      <c r="E2207" s="20" t="str">
        <f>IF(VLOOKUP(C2207,'Current OBD'!$B$6:$AL$2097,23,0)="Yes","PK"," ")</f>
        <v>PK</v>
      </c>
      <c r="F2207" s="20" t="str">
        <f>IF(VLOOKUP(C2207,'Current OBD'!$B$6:$AL$2097,24,0)="Yes","K"," ")</f>
        <v>K</v>
      </c>
      <c r="G2207" s="20" t="str">
        <f>IF(VLOOKUP(C2207,'Current OBD'!$B$6:$AL$2097,25,0)="Yes","1"," ")</f>
        <v>1</v>
      </c>
      <c r="H2207" s="20" t="str">
        <f>IF(VLOOKUP(C2207,'Current OBD'!$B$6:$AL$2097,26,0)="Yes","2"," ")</f>
        <v>2</v>
      </c>
      <c r="I2207" s="20" t="str">
        <f>IF(VLOOKUP(C2207,'Current OBD'!$B$6:$AL$2097,27,0)="Yes","3"," ")</f>
        <v>3</v>
      </c>
      <c r="J2207" s="20" t="str">
        <f>IF(VLOOKUP(C2207,'Current OBD'!$B$6:$AL$2097,28,0)="Yes","4"," ")</f>
        <v>4</v>
      </c>
      <c r="K2207" s="20" t="str">
        <f>IF(VLOOKUP(C2207,'Current OBD'!$B$6:$AL$2097,29,0)="Yes","5"," ")</f>
        <v>5</v>
      </c>
      <c r="L2207" s="20" t="str">
        <f>IF(VLOOKUP(C2207,'Current OBD'!$B$6:$AL$2097,30,0)="Yes","6"," ")</f>
        <v xml:space="preserve"> </v>
      </c>
      <c r="M2207" s="20" t="str">
        <f>IF(VLOOKUP(C2207,'Current OBD'!$B$6:$AL$2097,31,0)="Yes","7"," ")</f>
        <v xml:space="preserve"> </v>
      </c>
      <c r="N2207" s="20" t="str">
        <f>IF(VLOOKUP(C2207,'Current OBD'!$B$6:$AL$2097,32,0)="Yes","8"," ")</f>
        <v xml:space="preserve"> </v>
      </c>
      <c r="O2207" s="20" t="str">
        <f>IF(VLOOKUP(C2207,'Current OBD'!$B$6:$AL$2097,33,0)="Yes","9"," ")</f>
        <v xml:space="preserve"> </v>
      </c>
      <c r="P2207" s="20" t="str">
        <f>IF(VLOOKUP(C2207,'Current OBD'!$B$6:$AL$2097,34,0)="Yes","10"," ")</f>
        <v xml:space="preserve"> </v>
      </c>
      <c r="Q2207" s="20" t="str">
        <f>IF(VLOOKUP(C2207,'Current OBD'!$B$6:$AL$2097,35,0)="Yes","11"," ")</f>
        <v xml:space="preserve"> </v>
      </c>
      <c r="R2207" s="20" t="str">
        <f>IF(VLOOKUP(C2207,'Current OBD'!$B$6:$AL$2097,36,0)="Yes","12"," ")</f>
        <v xml:space="preserve"> </v>
      </c>
      <c r="S2207" s="44">
        <v>238</v>
      </c>
      <c r="T2207" s="44">
        <v>0</v>
      </c>
      <c r="U2207" s="44">
        <v>463</v>
      </c>
      <c r="V2207" s="12">
        <f t="shared" si="213"/>
        <v>0.51403887688984884</v>
      </c>
      <c r="W2207" s="12">
        <f t="shared" si="214"/>
        <v>0</v>
      </c>
      <c r="X2207" s="12">
        <f t="shared" si="212"/>
        <v>0.51403887688984884</v>
      </c>
    </row>
    <row r="2208" spans="1:24">
      <c r="A2208" s="17" t="str">
        <f>VLOOKUP(C2208,'Current OBD'!$B$6:$K$2098,4,0)</f>
        <v>Whatcom</v>
      </c>
      <c r="B2208" s="17" t="str">
        <f>VLOOKUP(C2208,'Current OBD'!$B$6:$K$2098,3,0)</f>
        <v>37-501</v>
      </c>
      <c r="C2208" s="18">
        <v>662141</v>
      </c>
      <c r="D2208" s="8" t="s">
        <v>356</v>
      </c>
      <c r="E2208" s="20" t="str">
        <f>IF(VLOOKUP(C2208,'Current OBD'!$B$6:$AL$2097,23,0)="Yes","PK"," ")</f>
        <v xml:space="preserve"> </v>
      </c>
      <c r="F2208" s="20" t="str">
        <f>IF(VLOOKUP(C2208,'Current OBD'!$B$6:$AL$2097,24,0)="Yes","K"," ")</f>
        <v xml:space="preserve"> </v>
      </c>
      <c r="G2208" s="20" t="str">
        <f>IF(VLOOKUP(C2208,'Current OBD'!$B$6:$AL$2097,25,0)="Yes","1"," ")</f>
        <v xml:space="preserve"> </v>
      </c>
      <c r="H2208" s="20" t="str">
        <f>IF(VLOOKUP(C2208,'Current OBD'!$B$6:$AL$2097,26,0)="Yes","2"," ")</f>
        <v xml:space="preserve"> </v>
      </c>
      <c r="I2208" s="20" t="str">
        <f>IF(VLOOKUP(C2208,'Current OBD'!$B$6:$AL$2097,27,0)="Yes","3"," ")</f>
        <v xml:space="preserve"> </v>
      </c>
      <c r="J2208" s="20" t="str">
        <f>IF(VLOOKUP(C2208,'Current OBD'!$B$6:$AL$2097,28,0)="Yes","4"," ")</f>
        <v xml:space="preserve"> </v>
      </c>
      <c r="K2208" s="20" t="str">
        <f>IF(VLOOKUP(C2208,'Current OBD'!$B$6:$AL$2097,29,0)="Yes","5"," ")</f>
        <v xml:space="preserve"> </v>
      </c>
      <c r="L2208" s="20" t="str">
        <f>IF(VLOOKUP(C2208,'Current OBD'!$B$6:$AL$2097,30,0)="Yes","6"," ")</f>
        <v>6</v>
      </c>
      <c r="M2208" s="20" t="str">
        <f>IF(VLOOKUP(C2208,'Current OBD'!$B$6:$AL$2097,31,0)="Yes","7"," ")</f>
        <v>7</v>
      </c>
      <c r="N2208" s="20" t="str">
        <f>IF(VLOOKUP(C2208,'Current OBD'!$B$6:$AL$2097,32,0)="Yes","8"," ")</f>
        <v>8</v>
      </c>
      <c r="O2208" s="20" t="str">
        <f>IF(VLOOKUP(C2208,'Current OBD'!$B$6:$AL$2097,33,0)="Yes","9"," ")</f>
        <v xml:space="preserve"> </v>
      </c>
      <c r="P2208" s="20" t="str">
        <f>IF(VLOOKUP(C2208,'Current OBD'!$B$6:$AL$2097,34,0)="Yes","10"," ")</f>
        <v xml:space="preserve"> </v>
      </c>
      <c r="Q2208" s="20" t="str">
        <f>IF(VLOOKUP(C2208,'Current OBD'!$B$6:$AL$2097,35,0)="Yes","11"," ")</f>
        <v xml:space="preserve"> </v>
      </c>
      <c r="R2208" s="20" t="str">
        <f>IF(VLOOKUP(C2208,'Current OBD'!$B$6:$AL$2097,36,0)="Yes","12"," ")</f>
        <v xml:space="preserve"> </v>
      </c>
      <c r="S2208" s="44">
        <v>113</v>
      </c>
      <c r="T2208" s="44">
        <v>37</v>
      </c>
      <c r="U2208" s="44">
        <v>614</v>
      </c>
      <c r="V2208" s="12">
        <f t="shared" si="213"/>
        <v>0.18403908794788273</v>
      </c>
      <c r="W2208" s="12">
        <f t="shared" si="214"/>
        <v>6.026058631921824E-2</v>
      </c>
      <c r="X2208" s="12">
        <f t="shared" si="212"/>
        <v>0.24429967426710097</v>
      </c>
    </row>
    <row r="2209" spans="1:24">
      <c r="A2209" s="17" t="str">
        <f>VLOOKUP(C2209,'Current OBD'!$B$6:$K$2098,4,0)</f>
        <v>Whatcom</v>
      </c>
      <c r="B2209" s="17" t="str">
        <f>VLOOKUP(C2209,'Current OBD'!$B$6:$K$2098,3,0)</f>
        <v>37-501</v>
      </c>
      <c r="C2209" s="18">
        <v>662134</v>
      </c>
      <c r="D2209" s="8" t="s">
        <v>358</v>
      </c>
      <c r="E2209" s="20" t="str">
        <f>IF(VLOOKUP(C2209,'Current OBD'!$B$6:$AL$2097,23,0)="Yes","PK"," ")</f>
        <v xml:space="preserve"> </v>
      </c>
      <c r="F2209" s="20" t="str">
        <f>IF(VLOOKUP(C2209,'Current OBD'!$B$6:$AL$2097,24,0)="Yes","K"," ")</f>
        <v>K</v>
      </c>
      <c r="G2209" s="20" t="str">
        <f>IF(VLOOKUP(C2209,'Current OBD'!$B$6:$AL$2097,25,0)="Yes","1"," ")</f>
        <v>1</v>
      </c>
      <c r="H2209" s="20" t="str">
        <f>IF(VLOOKUP(C2209,'Current OBD'!$B$6:$AL$2097,26,0)="Yes","2"," ")</f>
        <v>2</v>
      </c>
      <c r="I2209" s="20" t="str">
        <f>IF(VLOOKUP(C2209,'Current OBD'!$B$6:$AL$2097,27,0)="Yes","3"," ")</f>
        <v>3</v>
      </c>
      <c r="J2209" s="20" t="str">
        <f>IF(VLOOKUP(C2209,'Current OBD'!$B$6:$AL$2097,28,0)="Yes","4"," ")</f>
        <v>4</v>
      </c>
      <c r="K2209" s="20" t="str">
        <f>IF(VLOOKUP(C2209,'Current OBD'!$B$6:$AL$2097,29,0)="Yes","5"," ")</f>
        <v>5</v>
      </c>
      <c r="L2209" s="20" t="str">
        <f>IF(VLOOKUP(C2209,'Current OBD'!$B$6:$AL$2097,30,0)="Yes","6"," ")</f>
        <v xml:space="preserve"> </v>
      </c>
      <c r="M2209" s="20" t="str">
        <f>IF(VLOOKUP(C2209,'Current OBD'!$B$6:$AL$2097,31,0)="Yes","7"," ")</f>
        <v xml:space="preserve"> </v>
      </c>
      <c r="N2209" s="20" t="str">
        <f>IF(VLOOKUP(C2209,'Current OBD'!$B$6:$AL$2097,32,0)="Yes","8"," ")</f>
        <v xml:space="preserve"> </v>
      </c>
      <c r="O2209" s="20" t="str">
        <f>IF(VLOOKUP(C2209,'Current OBD'!$B$6:$AL$2097,33,0)="Yes","9"," ")</f>
        <v xml:space="preserve"> </v>
      </c>
      <c r="P2209" s="20" t="str">
        <f>IF(VLOOKUP(C2209,'Current OBD'!$B$6:$AL$2097,34,0)="Yes","10"," ")</f>
        <v xml:space="preserve"> </v>
      </c>
      <c r="Q2209" s="20" t="str">
        <f>IF(VLOOKUP(C2209,'Current OBD'!$B$6:$AL$2097,35,0)="Yes","11"," ")</f>
        <v xml:space="preserve"> </v>
      </c>
      <c r="R2209" s="20" t="str">
        <f>IF(VLOOKUP(C2209,'Current OBD'!$B$6:$AL$2097,36,0)="Yes","12"," ")</f>
        <v xml:space="preserve"> </v>
      </c>
      <c r="S2209" s="44">
        <v>79</v>
      </c>
      <c r="T2209" s="44">
        <v>12</v>
      </c>
      <c r="U2209" s="44">
        <v>311</v>
      </c>
      <c r="V2209" s="12">
        <f t="shared" si="213"/>
        <v>0.25401929260450162</v>
      </c>
      <c r="W2209" s="12">
        <f t="shared" si="214"/>
        <v>3.8585209003215437E-2</v>
      </c>
      <c r="X2209" s="12">
        <f t="shared" si="212"/>
        <v>0.29260450160771706</v>
      </c>
    </row>
    <row r="2210" spans="1:24">
      <c r="A2210" s="17" t="str">
        <f>VLOOKUP(C2210,'Current OBD'!$B$6:$K$2098,4,0)</f>
        <v>Whatcom</v>
      </c>
      <c r="B2210" s="17" t="str">
        <f>VLOOKUP(C2210,'Current OBD'!$B$6:$K$2098,3,0)</f>
        <v>37-501</v>
      </c>
      <c r="C2210" s="18">
        <v>662494</v>
      </c>
      <c r="D2210" s="8" t="s">
        <v>360</v>
      </c>
      <c r="E2210" s="20" t="str">
        <f>IF(VLOOKUP(C2210,'Current OBD'!$B$6:$AL$2097,23,0)="Yes","PK"," ")</f>
        <v xml:space="preserve"> </v>
      </c>
      <c r="F2210" s="20" t="str">
        <f>IF(VLOOKUP(C2210,'Current OBD'!$B$6:$AL$2097,24,0)="Yes","K"," ")</f>
        <v>K</v>
      </c>
      <c r="G2210" s="20" t="str">
        <f>IF(VLOOKUP(C2210,'Current OBD'!$B$6:$AL$2097,25,0)="Yes","1"," ")</f>
        <v>1</v>
      </c>
      <c r="H2210" s="20" t="str">
        <f>IF(VLOOKUP(C2210,'Current OBD'!$B$6:$AL$2097,26,0)="Yes","2"," ")</f>
        <v>2</v>
      </c>
      <c r="I2210" s="20" t="str">
        <f>IF(VLOOKUP(C2210,'Current OBD'!$B$6:$AL$2097,27,0)="Yes","3"," ")</f>
        <v>3</v>
      </c>
      <c r="J2210" s="20" t="str">
        <f>IF(VLOOKUP(C2210,'Current OBD'!$B$6:$AL$2097,28,0)="Yes","4"," ")</f>
        <v>4</v>
      </c>
      <c r="K2210" s="20" t="str">
        <f>IF(VLOOKUP(C2210,'Current OBD'!$B$6:$AL$2097,29,0)="Yes","5"," ")</f>
        <v>5</v>
      </c>
      <c r="L2210" s="20" t="str">
        <f>IF(VLOOKUP(C2210,'Current OBD'!$B$6:$AL$2097,30,0)="Yes","6"," ")</f>
        <v xml:space="preserve"> </v>
      </c>
      <c r="M2210" s="20" t="str">
        <f>IF(VLOOKUP(C2210,'Current OBD'!$B$6:$AL$2097,31,0)="Yes","7"," ")</f>
        <v xml:space="preserve"> </v>
      </c>
      <c r="N2210" s="20" t="str">
        <f>IF(VLOOKUP(C2210,'Current OBD'!$B$6:$AL$2097,32,0)="Yes","8"," ")</f>
        <v xml:space="preserve"> </v>
      </c>
      <c r="O2210" s="20" t="str">
        <f>IF(VLOOKUP(C2210,'Current OBD'!$B$6:$AL$2097,33,0)="Yes","9"," ")</f>
        <v xml:space="preserve"> </v>
      </c>
      <c r="P2210" s="20" t="str">
        <f>IF(VLOOKUP(C2210,'Current OBD'!$B$6:$AL$2097,34,0)="Yes","10"," ")</f>
        <v xml:space="preserve"> </v>
      </c>
      <c r="Q2210" s="20" t="str">
        <f>IF(VLOOKUP(C2210,'Current OBD'!$B$6:$AL$2097,35,0)="Yes","11"," ")</f>
        <v xml:space="preserve"> </v>
      </c>
      <c r="R2210" s="20" t="str">
        <f>IF(VLOOKUP(C2210,'Current OBD'!$B$6:$AL$2097,36,0)="Yes","12"," ")</f>
        <v xml:space="preserve"> </v>
      </c>
      <c r="S2210" s="44">
        <v>183</v>
      </c>
      <c r="T2210" s="44">
        <v>0</v>
      </c>
      <c r="U2210" s="44">
        <v>419</v>
      </c>
      <c r="V2210" s="12">
        <f t="shared" si="213"/>
        <v>0.43675417661097854</v>
      </c>
      <c r="W2210" s="12">
        <f t="shared" si="214"/>
        <v>0</v>
      </c>
      <c r="X2210" s="12">
        <f t="shared" si="212"/>
        <v>0.43675417661097854</v>
      </c>
    </row>
    <row r="2211" spans="1:24">
      <c r="A2211" s="17" t="str">
        <f>VLOOKUP(C2211,'Current OBD'!$B$6:$K$2098,4,0)</f>
        <v>Whatcom</v>
      </c>
      <c r="B2211" s="17" t="str">
        <f>VLOOKUP(C2211,'Current OBD'!$B$6:$K$2098,3,0)</f>
        <v>37-501</v>
      </c>
      <c r="C2211" s="18">
        <v>662147</v>
      </c>
      <c r="D2211" s="8" t="s">
        <v>362</v>
      </c>
      <c r="E2211" s="20" t="str">
        <f>IF(VLOOKUP(C2211,'Current OBD'!$B$6:$AL$2097,23,0)="Yes","PK"," ")</f>
        <v xml:space="preserve"> </v>
      </c>
      <c r="F2211" s="20" t="str">
        <f>IF(VLOOKUP(C2211,'Current OBD'!$B$6:$AL$2097,24,0)="Yes","K"," ")</f>
        <v xml:space="preserve"> </v>
      </c>
      <c r="G2211" s="20" t="str">
        <f>IF(VLOOKUP(C2211,'Current OBD'!$B$6:$AL$2097,25,0)="Yes","1"," ")</f>
        <v xml:space="preserve"> </v>
      </c>
      <c r="H2211" s="20" t="str">
        <f>IF(VLOOKUP(C2211,'Current OBD'!$B$6:$AL$2097,26,0)="Yes","2"," ")</f>
        <v xml:space="preserve"> </v>
      </c>
      <c r="I2211" s="20" t="str">
        <f>IF(VLOOKUP(C2211,'Current OBD'!$B$6:$AL$2097,27,0)="Yes","3"," ")</f>
        <v xml:space="preserve"> </v>
      </c>
      <c r="J2211" s="20" t="str">
        <f>IF(VLOOKUP(C2211,'Current OBD'!$B$6:$AL$2097,28,0)="Yes","4"," ")</f>
        <v xml:space="preserve"> </v>
      </c>
      <c r="K2211" s="20" t="str">
        <f>IF(VLOOKUP(C2211,'Current OBD'!$B$6:$AL$2097,29,0)="Yes","5"," ")</f>
        <v xml:space="preserve"> </v>
      </c>
      <c r="L2211" s="20" t="str">
        <f>IF(VLOOKUP(C2211,'Current OBD'!$B$6:$AL$2097,30,0)="Yes","6"," ")</f>
        <v xml:space="preserve"> </v>
      </c>
      <c r="M2211" s="20" t="str">
        <f>IF(VLOOKUP(C2211,'Current OBD'!$B$6:$AL$2097,31,0)="Yes","7"," ")</f>
        <v xml:space="preserve"> </v>
      </c>
      <c r="N2211" s="20" t="str">
        <f>IF(VLOOKUP(C2211,'Current OBD'!$B$6:$AL$2097,32,0)="Yes","8"," ")</f>
        <v xml:space="preserve"> </v>
      </c>
      <c r="O2211" s="20" t="str">
        <f>IF(VLOOKUP(C2211,'Current OBD'!$B$6:$AL$2097,33,0)="Yes","9"," ")</f>
        <v>9</v>
      </c>
      <c r="P2211" s="20" t="str">
        <f>IF(VLOOKUP(C2211,'Current OBD'!$B$6:$AL$2097,34,0)="Yes","10"," ")</f>
        <v>10</v>
      </c>
      <c r="Q2211" s="20" t="str">
        <f>IF(VLOOKUP(C2211,'Current OBD'!$B$6:$AL$2097,35,0)="Yes","11"," ")</f>
        <v>11</v>
      </c>
      <c r="R2211" s="20" t="str">
        <f>IF(VLOOKUP(C2211,'Current OBD'!$B$6:$AL$2097,36,0)="Yes","12"," ")</f>
        <v>12</v>
      </c>
      <c r="S2211" s="44">
        <v>158</v>
      </c>
      <c r="T2211" s="44">
        <v>0</v>
      </c>
      <c r="U2211" s="44">
        <v>174</v>
      </c>
      <c r="V2211" s="12">
        <f t="shared" si="213"/>
        <v>0.90804597701149425</v>
      </c>
      <c r="W2211" s="12">
        <f t="shared" si="214"/>
        <v>0</v>
      </c>
      <c r="X2211" s="12">
        <f t="shared" si="212"/>
        <v>0.90804597701149425</v>
      </c>
    </row>
    <row r="2212" spans="1:24">
      <c r="A2212" s="17" t="str">
        <f>VLOOKUP(C2212,'Current OBD'!$B$6:$K$2098,4,0)</f>
        <v>Whatcom</v>
      </c>
      <c r="B2212" s="17" t="str">
        <f>VLOOKUP(C2212,'Current OBD'!$B$6:$K$2098,3,0)</f>
        <v>37-501</v>
      </c>
      <c r="C2212" s="18">
        <v>662136</v>
      </c>
      <c r="D2212" s="8" t="s">
        <v>364</v>
      </c>
      <c r="E2212" s="20" t="str">
        <f>IF(VLOOKUP(C2212,'Current OBD'!$B$6:$AL$2097,23,0)="Yes","PK"," ")</f>
        <v xml:space="preserve"> </v>
      </c>
      <c r="F2212" s="20" t="str">
        <f>IF(VLOOKUP(C2212,'Current OBD'!$B$6:$AL$2097,24,0)="Yes","K"," ")</f>
        <v>K</v>
      </c>
      <c r="G2212" s="20" t="str">
        <f>IF(VLOOKUP(C2212,'Current OBD'!$B$6:$AL$2097,25,0)="Yes","1"," ")</f>
        <v>1</v>
      </c>
      <c r="H2212" s="20" t="str">
        <f>IF(VLOOKUP(C2212,'Current OBD'!$B$6:$AL$2097,26,0)="Yes","2"," ")</f>
        <v>2</v>
      </c>
      <c r="I2212" s="20" t="str">
        <f>IF(VLOOKUP(C2212,'Current OBD'!$B$6:$AL$2097,27,0)="Yes","3"," ")</f>
        <v>3</v>
      </c>
      <c r="J2212" s="20" t="str">
        <f>IF(VLOOKUP(C2212,'Current OBD'!$B$6:$AL$2097,28,0)="Yes","4"," ")</f>
        <v>4</v>
      </c>
      <c r="K2212" s="20" t="str">
        <f>IF(VLOOKUP(C2212,'Current OBD'!$B$6:$AL$2097,29,0)="Yes","5"," ")</f>
        <v>5</v>
      </c>
      <c r="L2212" s="20" t="str">
        <f>IF(VLOOKUP(C2212,'Current OBD'!$B$6:$AL$2097,30,0)="Yes","6"," ")</f>
        <v xml:space="preserve"> </v>
      </c>
      <c r="M2212" s="20" t="str">
        <f>IF(VLOOKUP(C2212,'Current OBD'!$B$6:$AL$2097,31,0)="Yes","7"," ")</f>
        <v xml:space="preserve"> </v>
      </c>
      <c r="N2212" s="20" t="str">
        <f>IF(VLOOKUP(C2212,'Current OBD'!$B$6:$AL$2097,32,0)="Yes","8"," ")</f>
        <v xml:space="preserve"> </v>
      </c>
      <c r="O2212" s="20" t="str">
        <f>IF(VLOOKUP(C2212,'Current OBD'!$B$6:$AL$2097,33,0)="Yes","9"," ")</f>
        <v xml:space="preserve"> </v>
      </c>
      <c r="P2212" s="20" t="str">
        <f>IF(VLOOKUP(C2212,'Current OBD'!$B$6:$AL$2097,34,0)="Yes","10"," ")</f>
        <v xml:space="preserve"> </v>
      </c>
      <c r="Q2212" s="20" t="str">
        <f>IF(VLOOKUP(C2212,'Current OBD'!$B$6:$AL$2097,35,0)="Yes","11"," ")</f>
        <v xml:space="preserve"> </v>
      </c>
      <c r="R2212" s="20" t="str">
        <f>IF(VLOOKUP(C2212,'Current OBD'!$B$6:$AL$2097,36,0)="Yes","12"," ")</f>
        <v xml:space="preserve"> </v>
      </c>
      <c r="S2212" s="44">
        <v>95</v>
      </c>
      <c r="T2212" s="44">
        <v>27</v>
      </c>
      <c r="U2212" s="44">
        <v>483</v>
      </c>
      <c r="V2212" s="12">
        <f t="shared" si="213"/>
        <v>0.19668737060041408</v>
      </c>
      <c r="W2212" s="12">
        <f t="shared" si="214"/>
        <v>5.5900621118012424E-2</v>
      </c>
      <c r="X2212" s="12">
        <f t="shared" si="212"/>
        <v>0.2525879917184265</v>
      </c>
    </row>
    <row r="2213" spans="1:24">
      <c r="A2213" s="17" t="str">
        <f>VLOOKUP(C2213,'Current OBD'!$B$6:$K$2098,4,0)</f>
        <v>Whatcom</v>
      </c>
      <c r="B2213" s="17" t="str">
        <f>VLOOKUP(C2213,'Current OBD'!$B$6:$K$2098,3,0)</f>
        <v>37-501</v>
      </c>
      <c r="C2213" s="18">
        <v>662137</v>
      </c>
      <c r="D2213" s="8" t="s">
        <v>366</v>
      </c>
      <c r="E2213" s="20" t="str">
        <f>IF(VLOOKUP(C2213,'Current OBD'!$B$6:$AL$2097,23,0)="Yes","PK"," ")</f>
        <v xml:space="preserve"> </v>
      </c>
      <c r="F2213" s="20" t="str">
        <f>IF(VLOOKUP(C2213,'Current OBD'!$B$6:$AL$2097,24,0)="Yes","K"," ")</f>
        <v>K</v>
      </c>
      <c r="G2213" s="20" t="str">
        <f>IF(VLOOKUP(C2213,'Current OBD'!$B$6:$AL$2097,25,0)="Yes","1"," ")</f>
        <v>1</v>
      </c>
      <c r="H2213" s="20" t="str">
        <f>IF(VLOOKUP(C2213,'Current OBD'!$B$6:$AL$2097,26,0)="Yes","2"," ")</f>
        <v>2</v>
      </c>
      <c r="I2213" s="20" t="str">
        <f>IF(VLOOKUP(C2213,'Current OBD'!$B$6:$AL$2097,27,0)="Yes","3"," ")</f>
        <v>3</v>
      </c>
      <c r="J2213" s="20" t="str">
        <f>IF(VLOOKUP(C2213,'Current OBD'!$B$6:$AL$2097,28,0)="Yes","4"," ")</f>
        <v>4</v>
      </c>
      <c r="K2213" s="20" t="str">
        <f>IF(VLOOKUP(C2213,'Current OBD'!$B$6:$AL$2097,29,0)="Yes","5"," ")</f>
        <v>5</v>
      </c>
      <c r="L2213" s="20" t="str">
        <f>IF(VLOOKUP(C2213,'Current OBD'!$B$6:$AL$2097,30,0)="Yes","6"," ")</f>
        <v xml:space="preserve"> </v>
      </c>
      <c r="M2213" s="20" t="str">
        <f>IF(VLOOKUP(C2213,'Current OBD'!$B$6:$AL$2097,31,0)="Yes","7"," ")</f>
        <v xml:space="preserve"> </v>
      </c>
      <c r="N2213" s="20" t="str">
        <f>IF(VLOOKUP(C2213,'Current OBD'!$B$6:$AL$2097,32,0)="Yes","8"," ")</f>
        <v xml:space="preserve"> </v>
      </c>
      <c r="O2213" s="20" t="str">
        <f>IF(VLOOKUP(C2213,'Current OBD'!$B$6:$AL$2097,33,0)="Yes","9"," ")</f>
        <v xml:space="preserve"> </v>
      </c>
      <c r="P2213" s="20" t="str">
        <f>IF(VLOOKUP(C2213,'Current OBD'!$B$6:$AL$2097,34,0)="Yes","10"," ")</f>
        <v xml:space="preserve"> </v>
      </c>
      <c r="Q2213" s="20" t="str">
        <f>IF(VLOOKUP(C2213,'Current OBD'!$B$6:$AL$2097,35,0)="Yes","11"," ")</f>
        <v xml:space="preserve"> </v>
      </c>
      <c r="R2213" s="20" t="str">
        <f>IF(VLOOKUP(C2213,'Current OBD'!$B$6:$AL$2097,36,0)="Yes","12"," ")</f>
        <v xml:space="preserve"> </v>
      </c>
      <c r="S2213" s="44">
        <v>263</v>
      </c>
      <c r="T2213" s="44">
        <v>0</v>
      </c>
      <c r="U2213" s="44">
        <v>369</v>
      </c>
      <c r="V2213" s="12">
        <f t="shared" si="213"/>
        <v>0.7127371273712737</v>
      </c>
      <c r="W2213" s="12">
        <f t="shared" si="214"/>
        <v>0</v>
      </c>
      <c r="X2213" s="12">
        <f t="shared" si="212"/>
        <v>0.7127371273712737</v>
      </c>
    </row>
    <row r="2214" spans="1:24">
      <c r="A2214" s="17" t="str">
        <f>VLOOKUP(C2214,'Current OBD'!$B$6:$K$2098,4,0)</f>
        <v>Whatcom</v>
      </c>
      <c r="B2214" s="17" t="str">
        <f>VLOOKUP(C2214,'Current OBD'!$B$6:$K$2098,3,0)</f>
        <v>37-501</v>
      </c>
      <c r="C2214" s="18">
        <v>663441</v>
      </c>
      <c r="D2214" s="8" t="s">
        <v>368</v>
      </c>
      <c r="E2214" s="20" t="str">
        <f>IF(VLOOKUP(C2214,'Current OBD'!$B$6:$AL$2097,23,0)="Yes","PK"," ")</f>
        <v xml:space="preserve"> </v>
      </c>
      <c r="F2214" s="20" t="str">
        <f>IF(VLOOKUP(C2214,'Current OBD'!$B$6:$AL$2097,24,0)="Yes","K"," ")</f>
        <v xml:space="preserve"> </v>
      </c>
      <c r="G2214" s="20" t="str">
        <f>IF(VLOOKUP(C2214,'Current OBD'!$B$6:$AL$2097,25,0)="Yes","1"," ")</f>
        <v xml:space="preserve"> </v>
      </c>
      <c r="H2214" s="20" t="str">
        <f>IF(VLOOKUP(C2214,'Current OBD'!$B$6:$AL$2097,26,0)="Yes","2"," ")</f>
        <v xml:space="preserve"> </v>
      </c>
      <c r="I2214" s="20" t="str">
        <f>IF(VLOOKUP(C2214,'Current OBD'!$B$6:$AL$2097,27,0)="Yes","3"," ")</f>
        <v xml:space="preserve"> </v>
      </c>
      <c r="J2214" s="20" t="str">
        <f>IF(VLOOKUP(C2214,'Current OBD'!$B$6:$AL$2097,28,0)="Yes","4"," ")</f>
        <v xml:space="preserve"> </v>
      </c>
      <c r="K2214" s="20" t="str">
        <f>IF(VLOOKUP(C2214,'Current OBD'!$B$6:$AL$2097,29,0)="Yes","5"," ")</f>
        <v xml:space="preserve"> </v>
      </c>
      <c r="L2214" s="20" t="str">
        <f>IF(VLOOKUP(C2214,'Current OBD'!$B$6:$AL$2097,30,0)="Yes","6"," ")</f>
        <v xml:space="preserve"> </v>
      </c>
      <c r="M2214" s="20" t="str">
        <f>IF(VLOOKUP(C2214,'Current OBD'!$B$6:$AL$2097,31,0)="Yes","7"," ")</f>
        <v xml:space="preserve"> </v>
      </c>
      <c r="N2214" s="20" t="str">
        <f>IF(VLOOKUP(C2214,'Current OBD'!$B$6:$AL$2097,32,0)="Yes","8"," ")</f>
        <v xml:space="preserve"> </v>
      </c>
      <c r="O2214" s="20" t="str">
        <f>IF(VLOOKUP(C2214,'Current OBD'!$B$6:$AL$2097,33,0)="Yes","9"," ")</f>
        <v>9</v>
      </c>
      <c r="P2214" s="20" t="str">
        <f>IF(VLOOKUP(C2214,'Current OBD'!$B$6:$AL$2097,34,0)="Yes","10"," ")</f>
        <v>10</v>
      </c>
      <c r="Q2214" s="20" t="str">
        <f>IF(VLOOKUP(C2214,'Current OBD'!$B$6:$AL$2097,35,0)="Yes","11"," ")</f>
        <v>11</v>
      </c>
      <c r="R2214" s="20" t="str">
        <f>IF(VLOOKUP(C2214,'Current OBD'!$B$6:$AL$2097,36,0)="Yes","12"," ")</f>
        <v>12</v>
      </c>
      <c r="S2214" s="44">
        <v>213</v>
      </c>
      <c r="T2214" s="44">
        <v>43</v>
      </c>
      <c r="U2214" s="44">
        <v>1171</v>
      </c>
      <c r="V2214" s="12">
        <f t="shared" si="213"/>
        <v>0.18189581554227155</v>
      </c>
      <c r="W2214" s="12">
        <f t="shared" si="214"/>
        <v>3.6720751494449186E-2</v>
      </c>
      <c r="X2214" s="12">
        <f t="shared" si="212"/>
        <v>0.21861656703672075</v>
      </c>
    </row>
    <row r="2215" spans="1:24">
      <c r="A2215" s="17" t="str">
        <f>VLOOKUP(C2215,'Current OBD'!$B$6:$K$2098,4,0)</f>
        <v>Whatcom</v>
      </c>
      <c r="B2215" s="17" t="str">
        <f>VLOOKUP(C2215,'Current OBD'!$B$6:$K$2098,3,0)</f>
        <v>37-501</v>
      </c>
      <c r="C2215" s="18">
        <v>665560</v>
      </c>
      <c r="D2215" s="8" t="s">
        <v>370</v>
      </c>
      <c r="E2215" s="20" t="str">
        <f>IF(VLOOKUP(C2215,'Current OBD'!$B$6:$AL$2097,23,0)="Yes","PK"," ")</f>
        <v xml:space="preserve"> </v>
      </c>
      <c r="F2215" s="20" t="str">
        <f>IF(VLOOKUP(C2215,'Current OBD'!$B$6:$AL$2097,24,0)="Yes","K"," ")</f>
        <v xml:space="preserve"> </v>
      </c>
      <c r="G2215" s="20" t="str">
        <f>IF(VLOOKUP(C2215,'Current OBD'!$B$6:$AL$2097,25,0)="Yes","1"," ")</f>
        <v xml:space="preserve"> </v>
      </c>
      <c r="H2215" s="20" t="str">
        <f>IF(VLOOKUP(C2215,'Current OBD'!$B$6:$AL$2097,26,0)="Yes","2"," ")</f>
        <v xml:space="preserve"> </v>
      </c>
      <c r="I2215" s="20" t="str">
        <f>IF(VLOOKUP(C2215,'Current OBD'!$B$6:$AL$2097,27,0)="Yes","3"," ")</f>
        <v xml:space="preserve"> </v>
      </c>
      <c r="J2215" s="20" t="str">
        <f>IF(VLOOKUP(C2215,'Current OBD'!$B$6:$AL$2097,28,0)="Yes","4"," ")</f>
        <v xml:space="preserve"> </v>
      </c>
      <c r="K2215" s="20" t="str">
        <f>IF(VLOOKUP(C2215,'Current OBD'!$B$6:$AL$2097,29,0)="Yes","5"," ")</f>
        <v xml:space="preserve"> </v>
      </c>
      <c r="L2215" s="20" t="str">
        <f>IF(VLOOKUP(C2215,'Current OBD'!$B$6:$AL$2097,30,0)="Yes","6"," ")</f>
        <v>6</v>
      </c>
      <c r="M2215" s="20" t="str">
        <f>IF(VLOOKUP(C2215,'Current OBD'!$B$6:$AL$2097,31,0)="Yes","7"," ")</f>
        <v>7</v>
      </c>
      <c r="N2215" s="20" t="str">
        <f>IF(VLOOKUP(C2215,'Current OBD'!$B$6:$AL$2097,32,0)="Yes","8"," ")</f>
        <v>8</v>
      </c>
      <c r="O2215" s="20" t="str">
        <f>IF(VLOOKUP(C2215,'Current OBD'!$B$6:$AL$2097,33,0)="Yes","9"," ")</f>
        <v xml:space="preserve"> </v>
      </c>
      <c r="P2215" s="20" t="str">
        <f>IF(VLOOKUP(C2215,'Current OBD'!$B$6:$AL$2097,34,0)="Yes","10"," ")</f>
        <v xml:space="preserve"> </v>
      </c>
      <c r="Q2215" s="20" t="str">
        <f>IF(VLOOKUP(C2215,'Current OBD'!$B$6:$AL$2097,35,0)="Yes","11"," ")</f>
        <v xml:space="preserve"> </v>
      </c>
      <c r="R2215" s="20" t="str">
        <f>IF(VLOOKUP(C2215,'Current OBD'!$B$6:$AL$2097,36,0)="Yes","12"," ")</f>
        <v xml:space="preserve"> </v>
      </c>
      <c r="S2215" s="44">
        <v>431</v>
      </c>
      <c r="T2215" s="44">
        <v>0</v>
      </c>
      <c r="U2215" s="44">
        <v>576</v>
      </c>
      <c r="V2215" s="12">
        <f t="shared" si="213"/>
        <v>0.74826388888888884</v>
      </c>
      <c r="W2215" s="12">
        <f t="shared" si="214"/>
        <v>0</v>
      </c>
      <c r="X2215" s="12">
        <f t="shared" si="212"/>
        <v>0.74826388888888884</v>
      </c>
    </row>
    <row r="2216" spans="1:24">
      <c r="A2216" s="17" t="str">
        <f>VLOOKUP(C2216,'Current OBD'!$B$6:$K$2098,4,0)</f>
        <v>Whatcom</v>
      </c>
      <c r="B2216" s="17" t="str">
        <f>VLOOKUP(C2216,'Current OBD'!$B$6:$K$2098,3,0)</f>
        <v>37-501</v>
      </c>
      <c r="C2216" s="18">
        <v>662138</v>
      </c>
      <c r="D2216" s="8" t="s">
        <v>372</v>
      </c>
      <c r="E2216" s="20" t="str">
        <f>IF(VLOOKUP(C2216,'Current OBD'!$B$6:$AL$2097,23,0)="Yes","PK"," ")</f>
        <v xml:space="preserve"> </v>
      </c>
      <c r="F2216" s="20" t="str">
        <f>IF(VLOOKUP(C2216,'Current OBD'!$B$6:$AL$2097,24,0)="Yes","K"," ")</f>
        <v>K</v>
      </c>
      <c r="G2216" s="20" t="str">
        <f>IF(VLOOKUP(C2216,'Current OBD'!$B$6:$AL$2097,25,0)="Yes","1"," ")</f>
        <v>1</v>
      </c>
      <c r="H2216" s="20" t="str">
        <f>IF(VLOOKUP(C2216,'Current OBD'!$B$6:$AL$2097,26,0)="Yes","2"," ")</f>
        <v>2</v>
      </c>
      <c r="I2216" s="20" t="str">
        <f>IF(VLOOKUP(C2216,'Current OBD'!$B$6:$AL$2097,27,0)="Yes","3"," ")</f>
        <v>3</v>
      </c>
      <c r="J2216" s="20" t="str">
        <f>IF(VLOOKUP(C2216,'Current OBD'!$B$6:$AL$2097,28,0)="Yes","4"," ")</f>
        <v>4</v>
      </c>
      <c r="K2216" s="20" t="str">
        <f>IF(VLOOKUP(C2216,'Current OBD'!$B$6:$AL$2097,29,0)="Yes","5"," ")</f>
        <v>5</v>
      </c>
      <c r="L2216" s="20" t="str">
        <f>IF(VLOOKUP(C2216,'Current OBD'!$B$6:$AL$2097,30,0)="Yes","6"," ")</f>
        <v xml:space="preserve"> </v>
      </c>
      <c r="M2216" s="20" t="str">
        <f>IF(VLOOKUP(C2216,'Current OBD'!$B$6:$AL$2097,31,0)="Yes","7"," ")</f>
        <v xml:space="preserve"> </v>
      </c>
      <c r="N2216" s="20" t="str">
        <f>IF(VLOOKUP(C2216,'Current OBD'!$B$6:$AL$2097,32,0)="Yes","8"," ")</f>
        <v xml:space="preserve"> </v>
      </c>
      <c r="O2216" s="20" t="str">
        <f>IF(VLOOKUP(C2216,'Current OBD'!$B$6:$AL$2097,33,0)="Yes","9"," ")</f>
        <v xml:space="preserve"> </v>
      </c>
      <c r="P2216" s="20" t="str">
        <f>IF(VLOOKUP(C2216,'Current OBD'!$B$6:$AL$2097,34,0)="Yes","10"," ")</f>
        <v xml:space="preserve"> </v>
      </c>
      <c r="Q2216" s="20" t="str">
        <f>IF(VLOOKUP(C2216,'Current OBD'!$B$6:$AL$2097,35,0)="Yes","11"," ")</f>
        <v xml:space="preserve"> </v>
      </c>
      <c r="R2216" s="20" t="str">
        <f>IF(VLOOKUP(C2216,'Current OBD'!$B$6:$AL$2097,36,0)="Yes","12"," ")</f>
        <v xml:space="preserve"> </v>
      </c>
      <c r="S2216" s="44">
        <v>27</v>
      </c>
      <c r="T2216" s="44">
        <v>11</v>
      </c>
      <c r="U2216" s="44">
        <v>315</v>
      </c>
      <c r="V2216" s="12">
        <f t="shared" si="213"/>
        <v>8.5714285714285715E-2</v>
      </c>
      <c r="W2216" s="12">
        <f t="shared" si="214"/>
        <v>3.4920634920634921E-2</v>
      </c>
      <c r="X2216" s="12">
        <f t="shared" si="212"/>
        <v>0.12063492063492064</v>
      </c>
    </row>
    <row r="2217" spans="1:24">
      <c r="A2217" s="17" t="str">
        <f>VLOOKUP(C2217,'Current OBD'!$B$6:$K$2098,4,0)</f>
        <v>Whatcom</v>
      </c>
      <c r="B2217" s="17" t="str">
        <f>VLOOKUP(C2217,'Current OBD'!$B$6:$K$2098,3,0)</f>
        <v>37-501</v>
      </c>
      <c r="C2217" s="18">
        <v>663754</v>
      </c>
      <c r="D2217" s="8" t="s">
        <v>374</v>
      </c>
      <c r="E2217" s="20" t="str">
        <f>IF(VLOOKUP(C2217,'Current OBD'!$B$6:$AL$2097,23,0)="Yes","PK"," ")</f>
        <v xml:space="preserve"> </v>
      </c>
      <c r="F2217" s="20" t="str">
        <f>IF(VLOOKUP(C2217,'Current OBD'!$B$6:$AL$2097,24,0)="Yes","K"," ")</f>
        <v xml:space="preserve"> </v>
      </c>
      <c r="G2217" s="20" t="str">
        <f>IF(VLOOKUP(C2217,'Current OBD'!$B$6:$AL$2097,25,0)="Yes","1"," ")</f>
        <v xml:space="preserve"> </v>
      </c>
      <c r="H2217" s="20" t="str">
        <f>IF(VLOOKUP(C2217,'Current OBD'!$B$6:$AL$2097,26,0)="Yes","2"," ")</f>
        <v xml:space="preserve"> </v>
      </c>
      <c r="I2217" s="20" t="str">
        <f>IF(VLOOKUP(C2217,'Current OBD'!$B$6:$AL$2097,27,0)="Yes","3"," ")</f>
        <v xml:space="preserve"> </v>
      </c>
      <c r="J2217" s="20" t="str">
        <f>IF(VLOOKUP(C2217,'Current OBD'!$B$6:$AL$2097,28,0)="Yes","4"," ")</f>
        <v xml:space="preserve"> </v>
      </c>
      <c r="K2217" s="20" t="str">
        <f>IF(VLOOKUP(C2217,'Current OBD'!$B$6:$AL$2097,29,0)="Yes","5"," ")</f>
        <v xml:space="preserve"> </v>
      </c>
      <c r="L2217" s="20" t="str">
        <f>IF(VLOOKUP(C2217,'Current OBD'!$B$6:$AL$2097,30,0)="Yes","6"," ")</f>
        <v xml:space="preserve"> </v>
      </c>
      <c r="M2217" s="20" t="str">
        <f>IF(VLOOKUP(C2217,'Current OBD'!$B$6:$AL$2097,31,0)="Yes","7"," ")</f>
        <v xml:space="preserve"> </v>
      </c>
      <c r="N2217" s="20" t="str">
        <f>IF(VLOOKUP(C2217,'Current OBD'!$B$6:$AL$2097,32,0)="Yes","8"," ")</f>
        <v xml:space="preserve"> </v>
      </c>
      <c r="O2217" s="20" t="str">
        <f>IF(VLOOKUP(C2217,'Current OBD'!$B$6:$AL$2097,33,0)="Yes","9"," ")</f>
        <v>9</v>
      </c>
      <c r="P2217" s="20" t="str">
        <f>IF(VLOOKUP(C2217,'Current OBD'!$B$6:$AL$2097,34,0)="Yes","10"," ")</f>
        <v>10</v>
      </c>
      <c r="Q2217" s="20" t="str">
        <f>IF(VLOOKUP(C2217,'Current OBD'!$B$6:$AL$2097,35,0)="Yes","11"," ")</f>
        <v>11</v>
      </c>
      <c r="R2217" s="20" t="str">
        <f>IF(VLOOKUP(C2217,'Current OBD'!$B$6:$AL$2097,36,0)="Yes","12"," ")</f>
        <v>12</v>
      </c>
      <c r="S2217" s="44">
        <v>677</v>
      </c>
      <c r="T2217" s="44">
        <v>0</v>
      </c>
      <c r="U2217" s="44">
        <v>1165</v>
      </c>
      <c r="V2217" s="12">
        <f t="shared" si="213"/>
        <v>0.58111587982832613</v>
      </c>
      <c r="W2217" s="12">
        <f t="shared" si="214"/>
        <v>0</v>
      </c>
      <c r="X2217" s="12">
        <f t="shared" si="212"/>
        <v>0.58111587982832613</v>
      </c>
    </row>
    <row r="2218" spans="1:24">
      <c r="A2218" s="17" t="str">
        <f>VLOOKUP(C2218,'Current OBD'!$B$6:$K$2098,4,0)</f>
        <v>Whatcom</v>
      </c>
      <c r="B2218" s="17" t="str">
        <f>VLOOKUP(C2218,'Current OBD'!$B$6:$K$2098,3,0)</f>
        <v>37-501</v>
      </c>
      <c r="C2218" s="18">
        <v>664605</v>
      </c>
      <c r="D2218" s="8" t="s">
        <v>376</v>
      </c>
      <c r="E2218" s="20" t="str">
        <f>IF(VLOOKUP(C2218,'Current OBD'!$B$6:$AL$2097,23,0)="Yes","PK"," ")</f>
        <v>PK</v>
      </c>
      <c r="F2218" s="20" t="str">
        <f>IF(VLOOKUP(C2218,'Current OBD'!$B$6:$AL$2097,24,0)="Yes","K"," ")</f>
        <v>K</v>
      </c>
      <c r="G2218" s="20" t="str">
        <f>IF(VLOOKUP(C2218,'Current OBD'!$B$6:$AL$2097,25,0)="Yes","1"," ")</f>
        <v>1</v>
      </c>
      <c r="H2218" s="20" t="str">
        <f>IF(VLOOKUP(C2218,'Current OBD'!$B$6:$AL$2097,26,0)="Yes","2"," ")</f>
        <v>2</v>
      </c>
      <c r="I2218" s="20" t="str">
        <f>IF(VLOOKUP(C2218,'Current OBD'!$B$6:$AL$2097,27,0)="Yes","3"," ")</f>
        <v>3</v>
      </c>
      <c r="J2218" s="20" t="str">
        <f>IF(VLOOKUP(C2218,'Current OBD'!$B$6:$AL$2097,28,0)="Yes","4"," ")</f>
        <v>4</v>
      </c>
      <c r="K2218" s="20" t="str">
        <f>IF(VLOOKUP(C2218,'Current OBD'!$B$6:$AL$2097,29,0)="Yes","5"," ")</f>
        <v>5</v>
      </c>
      <c r="L2218" s="20" t="str">
        <f>IF(VLOOKUP(C2218,'Current OBD'!$B$6:$AL$2097,30,0)="Yes","6"," ")</f>
        <v xml:space="preserve"> </v>
      </c>
      <c r="M2218" s="20" t="str">
        <f>IF(VLOOKUP(C2218,'Current OBD'!$B$6:$AL$2097,31,0)="Yes","7"," ")</f>
        <v xml:space="preserve"> </v>
      </c>
      <c r="N2218" s="20" t="str">
        <f>IF(VLOOKUP(C2218,'Current OBD'!$B$6:$AL$2097,32,0)="Yes","8"," ")</f>
        <v xml:space="preserve"> </v>
      </c>
      <c r="O2218" s="20" t="str">
        <f>IF(VLOOKUP(C2218,'Current OBD'!$B$6:$AL$2097,33,0)="Yes","9"," ")</f>
        <v xml:space="preserve"> </v>
      </c>
      <c r="P2218" s="20" t="str">
        <f>IF(VLOOKUP(C2218,'Current OBD'!$B$6:$AL$2097,34,0)="Yes","10"," ")</f>
        <v xml:space="preserve"> </v>
      </c>
      <c r="Q2218" s="20" t="str">
        <f>IF(VLOOKUP(C2218,'Current OBD'!$B$6:$AL$2097,35,0)="Yes","11"," ")</f>
        <v xml:space="preserve"> </v>
      </c>
      <c r="R2218" s="20" t="str">
        <f>IF(VLOOKUP(C2218,'Current OBD'!$B$6:$AL$2097,36,0)="Yes","12"," ")</f>
        <v xml:space="preserve"> </v>
      </c>
      <c r="S2218" s="44">
        <v>169</v>
      </c>
      <c r="T2218" s="44">
        <v>0</v>
      </c>
      <c r="U2218" s="44">
        <v>328</v>
      </c>
      <c r="V2218" s="12">
        <f t="shared" si="213"/>
        <v>0.5152439024390244</v>
      </c>
      <c r="W2218" s="12">
        <f t="shared" si="214"/>
        <v>0</v>
      </c>
      <c r="X2218" s="12">
        <f t="shared" si="212"/>
        <v>0.5152439024390244</v>
      </c>
    </row>
    <row r="2219" spans="1:24">
      <c r="A2219" s="17" t="str">
        <f>VLOOKUP(C2219,'Current OBD'!$B$6:$K$2098,4,0)</f>
        <v>Whatcom</v>
      </c>
      <c r="B2219" s="17" t="str">
        <f>VLOOKUP(C2219,'Current OBD'!$B$6:$K$2098,3,0)</f>
        <v>37-501</v>
      </c>
      <c r="C2219" s="18">
        <v>664148</v>
      </c>
      <c r="D2219" s="8" t="s">
        <v>378</v>
      </c>
      <c r="E2219" s="20" t="str">
        <f>IF(VLOOKUP(C2219,'Current OBD'!$B$6:$AL$2097,23,0)="Yes","PK"," ")</f>
        <v xml:space="preserve"> </v>
      </c>
      <c r="F2219" s="20" t="str">
        <f>IF(VLOOKUP(C2219,'Current OBD'!$B$6:$AL$2097,24,0)="Yes","K"," ")</f>
        <v>K</v>
      </c>
      <c r="G2219" s="20" t="str">
        <f>IF(VLOOKUP(C2219,'Current OBD'!$B$6:$AL$2097,25,0)="Yes","1"," ")</f>
        <v>1</v>
      </c>
      <c r="H2219" s="20" t="str">
        <f>IF(VLOOKUP(C2219,'Current OBD'!$B$6:$AL$2097,26,0)="Yes","2"," ")</f>
        <v>2</v>
      </c>
      <c r="I2219" s="20" t="str">
        <f>IF(VLOOKUP(C2219,'Current OBD'!$B$6:$AL$2097,27,0)="Yes","3"," ")</f>
        <v>3</v>
      </c>
      <c r="J2219" s="20" t="str">
        <f>IF(VLOOKUP(C2219,'Current OBD'!$B$6:$AL$2097,28,0)="Yes","4"," ")</f>
        <v>4</v>
      </c>
      <c r="K2219" s="20" t="str">
        <f>IF(VLOOKUP(C2219,'Current OBD'!$B$6:$AL$2097,29,0)="Yes","5"," ")</f>
        <v>5</v>
      </c>
      <c r="L2219" s="20" t="str">
        <f>IF(VLOOKUP(C2219,'Current OBD'!$B$6:$AL$2097,30,0)="Yes","6"," ")</f>
        <v xml:space="preserve"> </v>
      </c>
      <c r="M2219" s="20" t="str">
        <f>IF(VLOOKUP(C2219,'Current OBD'!$B$6:$AL$2097,31,0)="Yes","7"," ")</f>
        <v xml:space="preserve"> </v>
      </c>
      <c r="N2219" s="20" t="str">
        <f>IF(VLOOKUP(C2219,'Current OBD'!$B$6:$AL$2097,32,0)="Yes","8"," ")</f>
        <v xml:space="preserve"> </v>
      </c>
      <c r="O2219" s="20" t="str">
        <f>IF(VLOOKUP(C2219,'Current OBD'!$B$6:$AL$2097,33,0)="Yes","9"," ")</f>
        <v xml:space="preserve"> </v>
      </c>
      <c r="P2219" s="20" t="str">
        <f>IF(VLOOKUP(C2219,'Current OBD'!$B$6:$AL$2097,34,0)="Yes","10"," ")</f>
        <v xml:space="preserve"> </v>
      </c>
      <c r="Q2219" s="20" t="str">
        <f>IF(VLOOKUP(C2219,'Current OBD'!$B$6:$AL$2097,35,0)="Yes","11"," ")</f>
        <v xml:space="preserve"> </v>
      </c>
      <c r="R2219" s="20" t="str">
        <f>IF(VLOOKUP(C2219,'Current OBD'!$B$6:$AL$2097,36,0)="Yes","12"," ")</f>
        <v xml:space="preserve"> </v>
      </c>
      <c r="S2219" s="44">
        <v>39</v>
      </c>
      <c r="T2219" s="44">
        <v>18</v>
      </c>
      <c r="U2219" s="44">
        <v>314</v>
      </c>
      <c r="V2219" s="12">
        <f t="shared" si="213"/>
        <v>0.12420382165605096</v>
      </c>
      <c r="W2219" s="12">
        <f t="shared" si="214"/>
        <v>5.7324840764331211E-2</v>
      </c>
      <c r="X2219" s="12">
        <f t="shared" si="212"/>
        <v>0.18152866242038215</v>
      </c>
    </row>
    <row r="2220" spans="1:24">
      <c r="A2220" s="17" t="str">
        <f>VLOOKUP(C2220,'Current OBD'!$B$6:$K$2098,4,0)</f>
        <v>Whatcom</v>
      </c>
      <c r="B2220" s="17" t="str">
        <f>VLOOKUP(C2220,'Current OBD'!$B$6:$K$2098,3,0)</f>
        <v>37-501</v>
      </c>
      <c r="C2220" s="18">
        <v>662143</v>
      </c>
      <c r="D2220" s="8" t="s">
        <v>381</v>
      </c>
      <c r="E2220" s="20" t="str">
        <f>IF(VLOOKUP(C2220,'Current OBD'!$B$6:$AL$2097,23,0)="Yes","PK"," ")</f>
        <v xml:space="preserve"> </v>
      </c>
      <c r="F2220" s="20" t="str">
        <f>IF(VLOOKUP(C2220,'Current OBD'!$B$6:$AL$2097,24,0)="Yes","K"," ")</f>
        <v xml:space="preserve"> </v>
      </c>
      <c r="G2220" s="20" t="str">
        <f>IF(VLOOKUP(C2220,'Current OBD'!$B$6:$AL$2097,25,0)="Yes","1"," ")</f>
        <v xml:space="preserve"> </v>
      </c>
      <c r="H2220" s="20" t="str">
        <f>IF(VLOOKUP(C2220,'Current OBD'!$B$6:$AL$2097,26,0)="Yes","2"," ")</f>
        <v xml:space="preserve"> </v>
      </c>
      <c r="I2220" s="20" t="str">
        <f>IF(VLOOKUP(C2220,'Current OBD'!$B$6:$AL$2097,27,0)="Yes","3"," ")</f>
        <v xml:space="preserve"> </v>
      </c>
      <c r="J2220" s="20" t="str">
        <f>IF(VLOOKUP(C2220,'Current OBD'!$B$6:$AL$2097,28,0)="Yes","4"," ")</f>
        <v xml:space="preserve"> </v>
      </c>
      <c r="K2220" s="20" t="str">
        <f>IF(VLOOKUP(C2220,'Current OBD'!$B$6:$AL$2097,29,0)="Yes","5"," ")</f>
        <v xml:space="preserve"> </v>
      </c>
      <c r="L2220" s="20" t="str">
        <f>IF(VLOOKUP(C2220,'Current OBD'!$B$6:$AL$2097,30,0)="Yes","6"," ")</f>
        <v>6</v>
      </c>
      <c r="M2220" s="20" t="str">
        <f>IF(VLOOKUP(C2220,'Current OBD'!$B$6:$AL$2097,31,0)="Yes","7"," ")</f>
        <v>7</v>
      </c>
      <c r="N2220" s="20" t="str">
        <f>IF(VLOOKUP(C2220,'Current OBD'!$B$6:$AL$2097,32,0)="Yes","8"," ")</f>
        <v>8</v>
      </c>
      <c r="O2220" s="20" t="str">
        <f>IF(VLOOKUP(C2220,'Current OBD'!$B$6:$AL$2097,33,0)="Yes","9"," ")</f>
        <v xml:space="preserve"> </v>
      </c>
      <c r="P2220" s="20" t="str">
        <f>IF(VLOOKUP(C2220,'Current OBD'!$B$6:$AL$2097,34,0)="Yes","10"," ")</f>
        <v xml:space="preserve"> </v>
      </c>
      <c r="Q2220" s="20" t="str">
        <f>IF(VLOOKUP(C2220,'Current OBD'!$B$6:$AL$2097,35,0)="Yes","11"," ")</f>
        <v xml:space="preserve"> </v>
      </c>
      <c r="R2220" s="20" t="str">
        <f>IF(VLOOKUP(C2220,'Current OBD'!$B$6:$AL$2097,36,0)="Yes","12"," ")</f>
        <v xml:space="preserve"> </v>
      </c>
      <c r="S2220" s="44">
        <v>325</v>
      </c>
      <c r="T2220" s="44">
        <v>0</v>
      </c>
      <c r="U2220" s="44">
        <v>637</v>
      </c>
      <c r="V2220" s="12">
        <f t="shared" si="213"/>
        <v>0.51020408163265307</v>
      </c>
      <c r="W2220" s="12">
        <f t="shared" si="214"/>
        <v>0</v>
      </c>
      <c r="X2220" s="12">
        <f t="shared" si="212"/>
        <v>0.51020408163265307</v>
      </c>
    </row>
    <row r="2221" spans="1:24">
      <c r="A2221" s="26" t="s">
        <v>144</v>
      </c>
      <c r="B2221" s="26" t="s">
        <v>1608</v>
      </c>
      <c r="C2221" s="10">
        <v>159289</v>
      </c>
      <c r="D2221" s="13" t="s">
        <v>1607</v>
      </c>
      <c r="E2221" s="19"/>
      <c r="F2221" s="19"/>
      <c r="G2221" s="19"/>
      <c r="H2221" s="19"/>
      <c r="I2221" s="19"/>
      <c r="J2221" s="19"/>
      <c r="K2221" s="19"/>
      <c r="L2221" s="19"/>
      <c r="M2221" s="19"/>
      <c r="N2221" s="19"/>
      <c r="O2221" s="19"/>
      <c r="P2221" s="19"/>
      <c r="Q2221" s="19"/>
      <c r="R2221" s="19"/>
      <c r="S2221" s="43">
        <v>2436</v>
      </c>
      <c r="T2221" s="43">
        <v>109</v>
      </c>
      <c r="U2221" s="43">
        <v>4525</v>
      </c>
      <c r="V2221" s="14"/>
      <c r="W2221" s="14"/>
      <c r="X2221" s="14">
        <f t="shared" si="212"/>
        <v>0.56243093922651932</v>
      </c>
    </row>
    <row r="2222" spans="1:24">
      <c r="A2222" s="17" t="str">
        <f>VLOOKUP(C2222,'Current OBD'!$B$6:$K$2098,4,0)</f>
        <v>Whatcom</v>
      </c>
      <c r="B2222" s="17" t="str">
        <f>VLOOKUP(C2222,'Current OBD'!$B$6:$K$2098,3,0)</f>
        <v>37-502</v>
      </c>
      <c r="C2222" s="18">
        <v>662151</v>
      </c>
      <c r="D2222" s="8" t="s">
        <v>1609</v>
      </c>
      <c r="E2222" s="20" t="str">
        <f>IF(VLOOKUP(C2222,'Current OBD'!$B$6:$AL$2097,23,0)="Yes","PK"," ")</f>
        <v xml:space="preserve"> </v>
      </c>
      <c r="F2222" s="20" t="str">
        <f>IF(VLOOKUP(C2222,'Current OBD'!$B$6:$AL$2097,24,0)="Yes","K"," ")</f>
        <v>K</v>
      </c>
      <c r="G2222" s="20" t="str">
        <f>IF(VLOOKUP(C2222,'Current OBD'!$B$6:$AL$2097,25,0)="Yes","1"," ")</f>
        <v>1</v>
      </c>
      <c r="H2222" s="20" t="str">
        <f>IF(VLOOKUP(C2222,'Current OBD'!$B$6:$AL$2097,26,0)="Yes","2"," ")</f>
        <v>2</v>
      </c>
      <c r="I2222" s="20" t="str">
        <f>IF(VLOOKUP(C2222,'Current OBD'!$B$6:$AL$2097,27,0)="Yes","3"," ")</f>
        <v>3</v>
      </c>
      <c r="J2222" s="20" t="str">
        <f>IF(VLOOKUP(C2222,'Current OBD'!$B$6:$AL$2097,28,0)="Yes","4"," ")</f>
        <v>4</v>
      </c>
      <c r="K2222" s="20" t="str">
        <f>IF(VLOOKUP(C2222,'Current OBD'!$B$6:$AL$2097,29,0)="Yes","5"," ")</f>
        <v>5</v>
      </c>
      <c r="L2222" s="20" t="str">
        <f>IF(VLOOKUP(C2222,'Current OBD'!$B$6:$AL$2097,30,0)="Yes","6"," ")</f>
        <v xml:space="preserve"> </v>
      </c>
      <c r="M2222" s="20" t="str">
        <f>IF(VLOOKUP(C2222,'Current OBD'!$B$6:$AL$2097,31,0)="Yes","7"," ")</f>
        <v xml:space="preserve"> </v>
      </c>
      <c r="N2222" s="20" t="str">
        <f>IF(VLOOKUP(C2222,'Current OBD'!$B$6:$AL$2097,32,0)="Yes","8"," ")</f>
        <v xml:space="preserve"> </v>
      </c>
      <c r="O2222" s="20" t="str">
        <f>IF(VLOOKUP(C2222,'Current OBD'!$B$6:$AL$2097,33,0)="Yes","9"," ")</f>
        <v xml:space="preserve"> </v>
      </c>
      <c r="P2222" s="20" t="str">
        <f>IF(VLOOKUP(C2222,'Current OBD'!$B$6:$AL$2097,34,0)="Yes","10"," ")</f>
        <v xml:space="preserve"> </v>
      </c>
      <c r="Q2222" s="20" t="str">
        <f>IF(VLOOKUP(C2222,'Current OBD'!$B$6:$AL$2097,35,0)="Yes","11"," ")</f>
        <v xml:space="preserve"> </v>
      </c>
      <c r="R2222" s="20" t="str">
        <f>IF(VLOOKUP(C2222,'Current OBD'!$B$6:$AL$2097,36,0)="Yes","12"," ")</f>
        <v xml:space="preserve"> </v>
      </c>
      <c r="S2222" s="44">
        <v>30</v>
      </c>
      <c r="T2222" s="44">
        <v>0</v>
      </c>
      <c r="U2222" s="44">
        <v>38</v>
      </c>
      <c r="V2222" s="12">
        <f t="shared" ref="V2222:V2231" si="215">S2222/U2222</f>
        <v>0.78947368421052633</v>
      </c>
      <c r="W2222" s="12">
        <f t="shared" ref="W2222:W2231" si="216">T2222/U2222</f>
        <v>0</v>
      </c>
      <c r="X2222" s="12">
        <f t="shared" si="212"/>
        <v>0.78947368421052633</v>
      </c>
    </row>
    <row r="2223" spans="1:24">
      <c r="A2223" s="17" t="str">
        <f>VLOOKUP(C2223,'Current OBD'!$B$6:$K$2098,4,0)</f>
        <v>Whatcom</v>
      </c>
      <c r="B2223" s="17" t="str">
        <f>VLOOKUP(C2223,'Current OBD'!$B$6:$K$2098,3,0)</f>
        <v>37-502</v>
      </c>
      <c r="C2223" s="18">
        <v>664141</v>
      </c>
      <c r="D2223" s="8" t="s">
        <v>1613</v>
      </c>
      <c r="E2223" s="20" t="str">
        <f>IF(VLOOKUP(C2223,'Current OBD'!$B$6:$AL$2097,23,0)="Yes","PK"," ")</f>
        <v>PK</v>
      </c>
      <c r="F2223" s="20" t="str">
        <f>IF(VLOOKUP(C2223,'Current OBD'!$B$6:$AL$2097,24,0)="Yes","K"," ")</f>
        <v>K</v>
      </c>
      <c r="G2223" s="20" t="str">
        <f>IF(VLOOKUP(C2223,'Current OBD'!$B$6:$AL$2097,25,0)="Yes","1"," ")</f>
        <v>1</v>
      </c>
      <c r="H2223" s="20" t="str">
        <f>IF(VLOOKUP(C2223,'Current OBD'!$B$6:$AL$2097,26,0)="Yes","2"," ")</f>
        <v>2</v>
      </c>
      <c r="I2223" s="20" t="str">
        <f>IF(VLOOKUP(C2223,'Current OBD'!$B$6:$AL$2097,27,0)="Yes","3"," ")</f>
        <v>3</v>
      </c>
      <c r="J2223" s="20" t="str">
        <f>IF(VLOOKUP(C2223,'Current OBD'!$B$6:$AL$2097,28,0)="Yes","4"," ")</f>
        <v>4</v>
      </c>
      <c r="K2223" s="20" t="str">
        <f>IF(VLOOKUP(C2223,'Current OBD'!$B$6:$AL$2097,29,0)="Yes","5"," ")</f>
        <v>5</v>
      </c>
      <c r="L2223" s="20" t="str">
        <f>IF(VLOOKUP(C2223,'Current OBD'!$B$6:$AL$2097,30,0)="Yes","6"," ")</f>
        <v xml:space="preserve"> </v>
      </c>
      <c r="M2223" s="20" t="str">
        <f>IF(VLOOKUP(C2223,'Current OBD'!$B$6:$AL$2097,31,0)="Yes","7"," ")</f>
        <v xml:space="preserve"> </v>
      </c>
      <c r="N2223" s="20" t="str">
        <f>IF(VLOOKUP(C2223,'Current OBD'!$B$6:$AL$2097,32,0)="Yes","8"," ")</f>
        <v xml:space="preserve"> </v>
      </c>
      <c r="O2223" s="20" t="str">
        <f>IF(VLOOKUP(C2223,'Current OBD'!$B$6:$AL$2097,33,0)="Yes","9"," ")</f>
        <v xml:space="preserve"> </v>
      </c>
      <c r="P2223" s="20" t="str">
        <f>IF(VLOOKUP(C2223,'Current OBD'!$B$6:$AL$2097,34,0)="Yes","10"," ")</f>
        <v xml:space="preserve"> </v>
      </c>
      <c r="Q2223" s="20" t="str">
        <f>IF(VLOOKUP(C2223,'Current OBD'!$B$6:$AL$2097,35,0)="Yes","11"," ")</f>
        <v xml:space="preserve"> </v>
      </c>
      <c r="R2223" s="20" t="str">
        <f>IF(VLOOKUP(C2223,'Current OBD'!$B$6:$AL$2097,36,0)="Yes","12"," ")</f>
        <v xml:space="preserve"> </v>
      </c>
      <c r="S2223" s="44">
        <v>291</v>
      </c>
      <c r="T2223" s="44">
        <v>0</v>
      </c>
      <c r="U2223" s="44">
        <v>445</v>
      </c>
      <c r="V2223" s="12">
        <f t="shared" si="215"/>
        <v>0.65393258426966294</v>
      </c>
      <c r="W2223" s="12">
        <f t="shared" si="216"/>
        <v>0</v>
      </c>
      <c r="X2223" s="12">
        <f t="shared" si="212"/>
        <v>0.65393258426966294</v>
      </c>
    </row>
    <row r="2224" spans="1:24">
      <c r="A2224" s="17" t="str">
        <f>VLOOKUP(C2224,'Current OBD'!$B$6:$K$2098,4,0)</f>
        <v>Whatcom</v>
      </c>
      <c r="B2224" s="17" t="str">
        <f>VLOOKUP(C2224,'Current OBD'!$B$6:$K$2098,3,0)</f>
        <v>37-502</v>
      </c>
      <c r="C2224" s="18">
        <v>662152</v>
      </c>
      <c r="D2224" s="8" t="s">
        <v>1617</v>
      </c>
      <c r="E2224" s="20" t="str">
        <f>IF(VLOOKUP(C2224,'Current OBD'!$B$6:$AL$2097,23,0)="Yes","PK"," ")</f>
        <v>PK</v>
      </c>
      <c r="F2224" s="20" t="str">
        <f>IF(VLOOKUP(C2224,'Current OBD'!$B$6:$AL$2097,24,0)="Yes","K"," ")</f>
        <v>K</v>
      </c>
      <c r="G2224" s="20" t="str">
        <f>IF(VLOOKUP(C2224,'Current OBD'!$B$6:$AL$2097,25,0)="Yes","1"," ")</f>
        <v>1</v>
      </c>
      <c r="H2224" s="20" t="str">
        <f>IF(VLOOKUP(C2224,'Current OBD'!$B$6:$AL$2097,26,0)="Yes","2"," ")</f>
        <v>2</v>
      </c>
      <c r="I2224" s="20" t="str">
        <f>IF(VLOOKUP(C2224,'Current OBD'!$B$6:$AL$2097,27,0)="Yes","3"," ")</f>
        <v>3</v>
      </c>
      <c r="J2224" s="20" t="str">
        <f>IF(VLOOKUP(C2224,'Current OBD'!$B$6:$AL$2097,28,0)="Yes","4"," ")</f>
        <v>4</v>
      </c>
      <c r="K2224" s="20" t="str">
        <f>IF(VLOOKUP(C2224,'Current OBD'!$B$6:$AL$2097,29,0)="Yes","5"," ")</f>
        <v>5</v>
      </c>
      <c r="L2224" s="20" t="str">
        <f>IF(VLOOKUP(C2224,'Current OBD'!$B$6:$AL$2097,30,0)="Yes","6"," ")</f>
        <v xml:space="preserve"> </v>
      </c>
      <c r="M2224" s="20" t="str">
        <f>IF(VLOOKUP(C2224,'Current OBD'!$B$6:$AL$2097,31,0)="Yes","7"," ")</f>
        <v xml:space="preserve"> </v>
      </c>
      <c r="N2224" s="20" t="str">
        <f>IF(VLOOKUP(C2224,'Current OBD'!$B$6:$AL$2097,32,0)="Yes","8"," ")</f>
        <v xml:space="preserve"> </v>
      </c>
      <c r="O2224" s="20" t="str">
        <f>IF(VLOOKUP(C2224,'Current OBD'!$B$6:$AL$2097,33,0)="Yes","9"," ")</f>
        <v xml:space="preserve"> </v>
      </c>
      <c r="P2224" s="20" t="str">
        <f>IF(VLOOKUP(C2224,'Current OBD'!$B$6:$AL$2097,34,0)="Yes","10"," ")</f>
        <v xml:space="preserve"> </v>
      </c>
      <c r="Q2224" s="20" t="str">
        <f>IF(VLOOKUP(C2224,'Current OBD'!$B$6:$AL$2097,35,0)="Yes","11"," ")</f>
        <v xml:space="preserve"> </v>
      </c>
      <c r="R2224" s="20" t="str">
        <f>IF(VLOOKUP(C2224,'Current OBD'!$B$6:$AL$2097,36,0)="Yes","12"," ")</f>
        <v xml:space="preserve"> </v>
      </c>
      <c r="S2224" s="44">
        <v>241</v>
      </c>
      <c r="T2224" s="44">
        <v>0</v>
      </c>
      <c r="U2224" s="44">
        <v>324</v>
      </c>
      <c r="V2224" s="12">
        <f t="shared" si="215"/>
        <v>0.74382716049382713</v>
      </c>
      <c r="W2224" s="12">
        <f t="shared" si="216"/>
        <v>0</v>
      </c>
      <c r="X2224" s="12">
        <f t="shared" si="212"/>
        <v>0.74382716049382713</v>
      </c>
    </row>
    <row r="2225" spans="1:24">
      <c r="A2225" s="17" t="str">
        <f>VLOOKUP(C2225,'Current OBD'!$B$6:$K$2098,4,0)</f>
        <v>Whatcom</v>
      </c>
      <c r="B2225" s="17" t="str">
        <f>VLOOKUP(C2225,'Current OBD'!$B$6:$K$2098,3,0)</f>
        <v>37-502</v>
      </c>
      <c r="C2225" s="18">
        <v>662153</v>
      </c>
      <c r="D2225" s="8" t="s">
        <v>894</v>
      </c>
      <c r="E2225" s="20" t="str">
        <f>IF(VLOOKUP(C2225,'Current OBD'!$B$6:$AL$2097,23,0)="Yes","PK"," ")</f>
        <v>PK</v>
      </c>
      <c r="F2225" s="20" t="str">
        <f>IF(VLOOKUP(C2225,'Current OBD'!$B$6:$AL$2097,24,0)="Yes","K"," ")</f>
        <v>K</v>
      </c>
      <c r="G2225" s="20" t="str">
        <f>IF(VLOOKUP(C2225,'Current OBD'!$B$6:$AL$2097,25,0)="Yes","1"," ")</f>
        <v>1</v>
      </c>
      <c r="H2225" s="20" t="str">
        <f>IF(VLOOKUP(C2225,'Current OBD'!$B$6:$AL$2097,26,0)="Yes","2"," ")</f>
        <v>2</v>
      </c>
      <c r="I2225" s="20" t="str">
        <f>IF(VLOOKUP(C2225,'Current OBD'!$B$6:$AL$2097,27,0)="Yes","3"," ")</f>
        <v>3</v>
      </c>
      <c r="J2225" s="20" t="str">
        <f>IF(VLOOKUP(C2225,'Current OBD'!$B$6:$AL$2097,28,0)="Yes","4"," ")</f>
        <v>4</v>
      </c>
      <c r="K2225" s="20" t="str">
        <f>IF(VLOOKUP(C2225,'Current OBD'!$B$6:$AL$2097,29,0)="Yes","5"," ")</f>
        <v>5</v>
      </c>
      <c r="L2225" s="20" t="str">
        <f>IF(VLOOKUP(C2225,'Current OBD'!$B$6:$AL$2097,30,0)="Yes","6"," ")</f>
        <v xml:space="preserve"> </v>
      </c>
      <c r="M2225" s="20" t="str">
        <f>IF(VLOOKUP(C2225,'Current OBD'!$B$6:$AL$2097,31,0)="Yes","7"," ")</f>
        <v xml:space="preserve"> </v>
      </c>
      <c r="N2225" s="20" t="str">
        <f>IF(VLOOKUP(C2225,'Current OBD'!$B$6:$AL$2097,32,0)="Yes","8"," ")</f>
        <v xml:space="preserve"> </v>
      </c>
      <c r="O2225" s="20" t="str">
        <f>IF(VLOOKUP(C2225,'Current OBD'!$B$6:$AL$2097,33,0)="Yes","9"," ")</f>
        <v xml:space="preserve"> </v>
      </c>
      <c r="P2225" s="20" t="str">
        <f>IF(VLOOKUP(C2225,'Current OBD'!$B$6:$AL$2097,34,0)="Yes","10"," ")</f>
        <v xml:space="preserve"> </v>
      </c>
      <c r="Q2225" s="20" t="str">
        <f>IF(VLOOKUP(C2225,'Current OBD'!$B$6:$AL$2097,35,0)="Yes","11"," ")</f>
        <v xml:space="preserve"> </v>
      </c>
      <c r="R2225" s="20" t="str">
        <f>IF(VLOOKUP(C2225,'Current OBD'!$B$6:$AL$2097,36,0)="Yes","12"," ")</f>
        <v xml:space="preserve"> </v>
      </c>
      <c r="S2225" s="44">
        <v>206</v>
      </c>
      <c r="T2225" s="44">
        <v>0</v>
      </c>
      <c r="U2225" s="44">
        <v>370</v>
      </c>
      <c r="V2225" s="12">
        <f t="shared" si="215"/>
        <v>0.55675675675675673</v>
      </c>
      <c r="W2225" s="12">
        <f t="shared" si="216"/>
        <v>0</v>
      </c>
      <c r="X2225" s="12">
        <f t="shared" si="212"/>
        <v>0.55675675675675673</v>
      </c>
    </row>
    <row r="2226" spans="1:24">
      <c r="A2226" s="17" t="str">
        <f>VLOOKUP(C2226,'Current OBD'!$B$6:$K$2098,4,0)</f>
        <v>Whatcom</v>
      </c>
      <c r="B2226" s="17" t="str">
        <f>VLOOKUP(C2226,'Current OBD'!$B$6:$K$2098,3,0)</f>
        <v>37-502</v>
      </c>
      <c r="C2226" s="18">
        <v>662154</v>
      </c>
      <c r="D2226" s="8" t="s">
        <v>1622</v>
      </c>
      <c r="E2226" s="20" t="str">
        <f>IF(VLOOKUP(C2226,'Current OBD'!$B$6:$AL$2097,23,0)="Yes","PK"," ")</f>
        <v>PK</v>
      </c>
      <c r="F2226" s="20" t="str">
        <f>IF(VLOOKUP(C2226,'Current OBD'!$B$6:$AL$2097,24,0)="Yes","K"," ")</f>
        <v>K</v>
      </c>
      <c r="G2226" s="20" t="str">
        <f>IF(VLOOKUP(C2226,'Current OBD'!$B$6:$AL$2097,25,0)="Yes","1"," ")</f>
        <v>1</v>
      </c>
      <c r="H2226" s="20" t="str">
        <f>IF(VLOOKUP(C2226,'Current OBD'!$B$6:$AL$2097,26,0)="Yes","2"," ")</f>
        <v>2</v>
      </c>
      <c r="I2226" s="20" t="str">
        <f>IF(VLOOKUP(C2226,'Current OBD'!$B$6:$AL$2097,27,0)="Yes","3"," ")</f>
        <v>3</v>
      </c>
      <c r="J2226" s="20" t="str">
        <f>IF(VLOOKUP(C2226,'Current OBD'!$B$6:$AL$2097,28,0)="Yes","4"," ")</f>
        <v>4</v>
      </c>
      <c r="K2226" s="20" t="str">
        <f>IF(VLOOKUP(C2226,'Current OBD'!$B$6:$AL$2097,29,0)="Yes","5"," ")</f>
        <v>5</v>
      </c>
      <c r="L2226" s="20" t="str">
        <f>IF(VLOOKUP(C2226,'Current OBD'!$B$6:$AL$2097,30,0)="Yes","6"," ")</f>
        <v xml:space="preserve"> </v>
      </c>
      <c r="M2226" s="20" t="str">
        <f>IF(VLOOKUP(C2226,'Current OBD'!$B$6:$AL$2097,31,0)="Yes","7"," ")</f>
        <v xml:space="preserve"> </v>
      </c>
      <c r="N2226" s="20" t="str">
        <f>IF(VLOOKUP(C2226,'Current OBD'!$B$6:$AL$2097,32,0)="Yes","8"," ")</f>
        <v xml:space="preserve"> </v>
      </c>
      <c r="O2226" s="20" t="str">
        <f>IF(VLOOKUP(C2226,'Current OBD'!$B$6:$AL$2097,33,0)="Yes","9"," ")</f>
        <v xml:space="preserve"> </v>
      </c>
      <c r="P2226" s="20" t="str">
        <f>IF(VLOOKUP(C2226,'Current OBD'!$B$6:$AL$2097,34,0)="Yes","10"," ")</f>
        <v xml:space="preserve"> </v>
      </c>
      <c r="Q2226" s="20" t="str">
        <f>IF(VLOOKUP(C2226,'Current OBD'!$B$6:$AL$2097,35,0)="Yes","11"," ")</f>
        <v xml:space="preserve"> </v>
      </c>
      <c r="R2226" s="20" t="str">
        <f>IF(VLOOKUP(C2226,'Current OBD'!$B$6:$AL$2097,36,0)="Yes","12"," ")</f>
        <v xml:space="preserve"> </v>
      </c>
      <c r="S2226" s="44">
        <v>343</v>
      </c>
      <c r="T2226" s="44">
        <v>0</v>
      </c>
      <c r="U2226" s="44">
        <v>482</v>
      </c>
      <c r="V2226" s="12">
        <f t="shared" si="215"/>
        <v>0.71161825726141081</v>
      </c>
      <c r="W2226" s="12">
        <f t="shared" si="216"/>
        <v>0</v>
      </c>
      <c r="X2226" s="12">
        <f t="shared" si="212"/>
        <v>0.71161825726141081</v>
      </c>
    </row>
    <row r="2227" spans="1:24">
      <c r="A2227" s="17" t="str">
        <f>VLOOKUP(C2227,'Current OBD'!$B$6:$K$2098,4,0)</f>
        <v>Whatcom</v>
      </c>
      <c r="B2227" s="17" t="str">
        <f>VLOOKUP(C2227,'Current OBD'!$B$6:$K$2098,3,0)</f>
        <v>37-502</v>
      </c>
      <c r="C2227" s="18">
        <v>662160</v>
      </c>
      <c r="D2227" s="8" t="s">
        <v>1624</v>
      </c>
      <c r="E2227" s="20" t="str">
        <f>IF(VLOOKUP(C2227,'Current OBD'!$B$6:$AL$2097,23,0)="Yes","PK"," ")</f>
        <v xml:space="preserve"> </v>
      </c>
      <c r="F2227" s="20" t="str">
        <f>IF(VLOOKUP(C2227,'Current OBD'!$B$6:$AL$2097,24,0)="Yes","K"," ")</f>
        <v xml:space="preserve"> </v>
      </c>
      <c r="G2227" s="20" t="str">
        <f>IF(VLOOKUP(C2227,'Current OBD'!$B$6:$AL$2097,25,0)="Yes","1"," ")</f>
        <v xml:space="preserve"> </v>
      </c>
      <c r="H2227" s="20" t="str">
        <f>IF(VLOOKUP(C2227,'Current OBD'!$B$6:$AL$2097,26,0)="Yes","2"," ")</f>
        <v xml:space="preserve"> </v>
      </c>
      <c r="I2227" s="20" t="str">
        <f>IF(VLOOKUP(C2227,'Current OBD'!$B$6:$AL$2097,27,0)="Yes","3"," ")</f>
        <v xml:space="preserve"> </v>
      </c>
      <c r="J2227" s="20" t="str">
        <f>IF(VLOOKUP(C2227,'Current OBD'!$B$6:$AL$2097,28,0)="Yes","4"," ")</f>
        <v xml:space="preserve"> </v>
      </c>
      <c r="K2227" s="20" t="str">
        <f>IF(VLOOKUP(C2227,'Current OBD'!$B$6:$AL$2097,29,0)="Yes","5"," ")</f>
        <v xml:space="preserve"> </v>
      </c>
      <c r="L2227" s="20" t="str">
        <f>IF(VLOOKUP(C2227,'Current OBD'!$B$6:$AL$2097,30,0)="Yes","6"," ")</f>
        <v xml:space="preserve"> </v>
      </c>
      <c r="M2227" s="20" t="str">
        <f>IF(VLOOKUP(C2227,'Current OBD'!$B$6:$AL$2097,31,0)="Yes","7"," ")</f>
        <v xml:space="preserve"> </v>
      </c>
      <c r="N2227" s="20" t="str">
        <f>IF(VLOOKUP(C2227,'Current OBD'!$B$6:$AL$2097,32,0)="Yes","8"," ")</f>
        <v xml:space="preserve"> </v>
      </c>
      <c r="O2227" s="20" t="str">
        <f>IF(VLOOKUP(C2227,'Current OBD'!$B$6:$AL$2097,33,0)="Yes","9"," ")</f>
        <v>9</v>
      </c>
      <c r="P2227" s="20" t="str">
        <f>IF(VLOOKUP(C2227,'Current OBD'!$B$6:$AL$2097,34,0)="Yes","10"," ")</f>
        <v>10</v>
      </c>
      <c r="Q2227" s="20" t="str">
        <f>IF(VLOOKUP(C2227,'Current OBD'!$B$6:$AL$2097,35,0)="Yes","11"," ")</f>
        <v>11</v>
      </c>
      <c r="R2227" s="20" t="str">
        <f>IF(VLOOKUP(C2227,'Current OBD'!$B$6:$AL$2097,36,0)="Yes","12"," ")</f>
        <v>12</v>
      </c>
      <c r="S2227" s="44">
        <v>392</v>
      </c>
      <c r="T2227" s="44">
        <v>107</v>
      </c>
      <c r="U2227" s="44">
        <v>1374</v>
      </c>
      <c r="V2227" s="12">
        <f t="shared" si="215"/>
        <v>0.28529839883551672</v>
      </c>
      <c r="W2227" s="12">
        <f t="shared" si="216"/>
        <v>7.7874818049490535E-2</v>
      </c>
      <c r="X2227" s="12">
        <f t="shared" si="212"/>
        <v>0.36317321688500726</v>
      </c>
    </row>
    <row r="2228" spans="1:24">
      <c r="A2228" s="17" t="str">
        <f>VLOOKUP(C2228,'Current OBD'!$B$6:$K$2098,4,0)</f>
        <v>Whatcom</v>
      </c>
      <c r="B2228" s="17" t="str">
        <f>VLOOKUP(C2228,'Current OBD'!$B$6:$K$2098,3,0)</f>
        <v>37-502</v>
      </c>
      <c r="C2228" s="18">
        <v>662158</v>
      </c>
      <c r="D2228" s="8" t="s">
        <v>1626</v>
      </c>
      <c r="E2228" s="20" t="str">
        <f>IF(VLOOKUP(C2228,'Current OBD'!$B$6:$AL$2097,23,0)="Yes","PK"," ")</f>
        <v xml:space="preserve"> </v>
      </c>
      <c r="F2228" s="20" t="str">
        <f>IF(VLOOKUP(C2228,'Current OBD'!$B$6:$AL$2097,24,0)="Yes","K"," ")</f>
        <v xml:space="preserve"> </v>
      </c>
      <c r="G2228" s="20" t="str">
        <f>IF(VLOOKUP(C2228,'Current OBD'!$B$6:$AL$2097,25,0)="Yes","1"," ")</f>
        <v xml:space="preserve"> </v>
      </c>
      <c r="H2228" s="20" t="str">
        <f>IF(VLOOKUP(C2228,'Current OBD'!$B$6:$AL$2097,26,0)="Yes","2"," ")</f>
        <v xml:space="preserve"> </v>
      </c>
      <c r="I2228" s="20" t="str">
        <f>IF(VLOOKUP(C2228,'Current OBD'!$B$6:$AL$2097,27,0)="Yes","3"," ")</f>
        <v xml:space="preserve"> </v>
      </c>
      <c r="J2228" s="20" t="str">
        <f>IF(VLOOKUP(C2228,'Current OBD'!$B$6:$AL$2097,28,0)="Yes","4"," ")</f>
        <v xml:space="preserve"> </v>
      </c>
      <c r="K2228" s="20" t="str">
        <f>IF(VLOOKUP(C2228,'Current OBD'!$B$6:$AL$2097,29,0)="Yes","5"," ")</f>
        <v xml:space="preserve"> </v>
      </c>
      <c r="L2228" s="20" t="str">
        <f>IF(VLOOKUP(C2228,'Current OBD'!$B$6:$AL$2097,30,0)="Yes","6"," ")</f>
        <v>6</v>
      </c>
      <c r="M2228" s="20" t="str">
        <f>IF(VLOOKUP(C2228,'Current OBD'!$B$6:$AL$2097,31,0)="Yes","7"," ")</f>
        <v>7</v>
      </c>
      <c r="N2228" s="20" t="str">
        <f>IF(VLOOKUP(C2228,'Current OBD'!$B$6:$AL$2097,32,0)="Yes","8"," ")</f>
        <v>8</v>
      </c>
      <c r="O2228" s="20" t="str">
        <f>IF(VLOOKUP(C2228,'Current OBD'!$B$6:$AL$2097,33,0)="Yes","9"," ")</f>
        <v xml:space="preserve"> </v>
      </c>
      <c r="P2228" s="20" t="str">
        <f>IF(VLOOKUP(C2228,'Current OBD'!$B$6:$AL$2097,34,0)="Yes","10"," ")</f>
        <v xml:space="preserve"> </v>
      </c>
      <c r="Q2228" s="20" t="str">
        <f>IF(VLOOKUP(C2228,'Current OBD'!$B$6:$AL$2097,35,0)="Yes","11"," ")</f>
        <v xml:space="preserve"> </v>
      </c>
      <c r="R2228" s="20" t="str">
        <f>IF(VLOOKUP(C2228,'Current OBD'!$B$6:$AL$2097,36,0)="Yes","12"," ")</f>
        <v xml:space="preserve"> </v>
      </c>
      <c r="S2228" s="44">
        <v>273</v>
      </c>
      <c r="T2228" s="44">
        <v>0</v>
      </c>
      <c r="U2228" s="44">
        <v>423</v>
      </c>
      <c r="V2228" s="12">
        <f t="shared" si="215"/>
        <v>0.64539007092198586</v>
      </c>
      <c r="W2228" s="12">
        <f t="shared" si="216"/>
        <v>0</v>
      </c>
      <c r="X2228" s="12">
        <f t="shared" si="212"/>
        <v>0.64539007092198586</v>
      </c>
    </row>
    <row r="2229" spans="1:24">
      <c r="A2229" s="17" t="str">
        <f>VLOOKUP(C2229,'Current OBD'!$B$6:$K$2098,4,0)</f>
        <v>Whatcom</v>
      </c>
      <c r="B2229" s="17" t="str">
        <f>VLOOKUP(C2229,'Current OBD'!$B$6:$K$2098,3,0)</f>
        <v>37-502</v>
      </c>
      <c r="C2229" s="18">
        <v>662157</v>
      </c>
      <c r="D2229" s="8" t="s">
        <v>1629</v>
      </c>
      <c r="E2229" s="20" t="str">
        <f>IF(VLOOKUP(C2229,'Current OBD'!$B$6:$AL$2097,23,0)="Yes","PK"," ")</f>
        <v>PK</v>
      </c>
      <c r="F2229" s="20" t="str">
        <f>IF(VLOOKUP(C2229,'Current OBD'!$B$6:$AL$2097,24,0)="Yes","K"," ")</f>
        <v>K</v>
      </c>
      <c r="G2229" s="20" t="str">
        <f>IF(VLOOKUP(C2229,'Current OBD'!$B$6:$AL$2097,25,0)="Yes","1"," ")</f>
        <v>1</v>
      </c>
      <c r="H2229" s="20" t="str">
        <f>IF(VLOOKUP(C2229,'Current OBD'!$B$6:$AL$2097,26,0)="Yes","2"," ")</f>
        <v>2</v>
      </c>
      <c r="I2229" s="20" t="str">
        <f>IF(VLOOKUP(C2229,'Current OBD'!$B$6:$AL$2097,27,0)="Yes","3"," ")</f>
        <v>3</v>
      </c>
      <c r="J2229" s="20" t="str">
        <f>IF(VLOOKUP(C2229,'Current OBD'!$B$6:$AL$2097,28,0)="Yes","4"," ")</f>
        <v>4</v>
      </c>
      <c r="K2229" s="20" t="str">
        <f>IF(VLOOKUP(C2229,'Current OBD'!$B$6:$AL$2097,29,0)="Yes","5"," ")</f>
        <v>5</v>
      </c>
      <c r="L2229" s="20" t="str">
        <f>IF(VLOOKUP(C2229,'Current OBD'!$B$6:$AL$2097,30,0)="Yes","6"," ")</f>
        <v xml:space="preserve"> </v>
      </c>
      <c r="M2229" s="20" t="str">
        <f>IF(VLOOKUP(C2229,'Current OBD'!$B$6:$AL$2097,31,0)="Yes","7"," ")</f>
        <v xml:space="preserve"> </v>
      </c>
      <c r="N2229" s="20" t="str">
        <f>IF(VLOOKUP(C2229,'Current OBD'!$B$6:$AL$2097,32,0)="Yes","8"," ")</f>
        <v xml:space="preserve"> </v>
      </c>
      <c r="O2229" s="20" t="str">
        <f>IF(VLOOKUP(C2229,'Current OBD'!$B$6:$AL$2097,33,0)="Yes","9"," ")</f>
        <v xml:space="preserve"> </v>
      </c>
      <c r="P2229" s="20" t="str">
        <f>IF(VLOOKUP(C2229,'Current OBD'!$B$6:$AL$2097,34,0)="Yes","10"," ")</f>
        <v xml:space="preserve"> </v>
      </c>
      <c r="Q2229" s="20" t="str">
        <f>IF(VLOOKUP(C2229,'Current OBD'!$B$6:$AL$2097,35,0)="Yes","11"," ")</f>
        <v xml:space="preserve"> </v>
      </c>
      <c r="R2229" s="20" t="str">
        <f>IF(VLOOKUP(C2229,'Current OBD'!$B$6:$AL$2097,36,0)="Yes","12"," ")</f>
        <v xml:space="preserve"> </v>
      </c>
      <c r="S2229" s="44">
        <v>322</v>
      </c>
      <c r="T2229" s="44">
        <v>0</v>
      </c>
      <c r="U2229" s="44">
        <v>499</v>
      </c>
      <c r="V2229" s="12">
        <f t="shared" si="215"/>
        <v>0.64529058116232463</v>
      </c>
      <c r="W2229" s="12">
        <f t="shared" si="216"/>
        <v>0</v>
      </c>
      <c r="X2229" s="12">
        <f t="shared" si="212"/>
        <v>0.64529058116232463</v>
      </c>
    </row>
    <row r="2230" spans="1:24">
      <c r="A2230" s="17" t="str">
        <f>VLOOKUP(C2230,'Current OBD'!$B$6:$K$2098,4,0)</f>
        <v>Whatcom</v>
      </c>
      <c r="B2230" s="17" t="str">
        <f>VLOOKUP(C2230,'Current OBD'!$B$6:$K$2098,3,0)</f>
        <v>37-502</v>
      </c>
      <c r="C2230" s="18">
        <v>662159</v>
      </c>
      <c r="D2230" s="8" t="s">
        <v>1632</v>
      </c>
      <c r="E2230" s="20" t="str">
        <f>IF(VLOOKUP(C2230,'Current OBD'!$B$6:$AL$2097,23,0)="Yes","PK"," ")</f>
        <v xml:space="preserve"> </v>
      </c>
      <c r="F2230" s="20" t="str">
        <f>IF(VLOOKUP(C2230,'Current OBD'!$B$6:$AL$2097,24,0)="Yes","K"," ")</f>
        <v xml:space="preserve"> </v>
      </c>
      <c r="G2230" s="20" t="str">
        <f>IF(VLOOKUP(C2230,'Current OBD'!$B$6:$AL$2097,25,0)="Yes","1"," ")</f>
        <v xml:space="preserve"> </v>
      </c>
      <c r="H2230" s="20" t="str">
        <f>IF(VLOOKUP(C2230,'Current OBD'!$B$6:$AL$2097,26,0)="Yes","2"," ")</f>
        <v xml:space="preserve"> </v>
      </c>
      <c r="I2230" s="20" t="str">
        <f>IF(VLOOKUP(C2230,'Current OBD'!$B$6:$AL$2097,27,0)="Yes","3"," ")</f>
        <v xml:space="preserve"> </v>
      </c>
      <c r="J2230" s="20" t="str">
        <f>IF(VLOOKUP(C2230,'Current OBD'!$B$6:$AL$2097,28,0)="Yes","4"," ")</f>
        <v xml:space="preserve"> </v>
      </c>
      <c r="K2230" s="20" t="str">
        <f>IF(VLOOKUP(C2230,'Current OBD'!$B$6:$AL$2097,29,0)="Yes","5"," ")</f>
        <v xml:space="preserve"> </v>
      </c>
      <c r="L2230" s="20" t="str">
        <f>IF(VLOOKUP(C2230,'Current OBD'!$B$6:$AL$2097,30,0)="Yes","6"," ")</f>
        <v>6</v>
      </c>
      <c r="M2230" s="20" t="str">
        <f>IF(VLOOKUP(C2230,'Current OBD'!$B$6:$AL$2097,31,0)="Yes","7"," ")</f>
        <v>7</v>
      </c>
      <c r="N2230" s="20" t="str">
        <f>IF(VLOOKUP(C2230,'Current OBD'!$B$6:$AL$2097,32,0)="Yes","8"," ")</f>
        <v>8</v>
      </c>
      <c r="O2230" s="20" t="str">
        <f>IF(VLOOKUP(C2230,'Current OBD'!$B$6:$AL$2097,33,0)="Yes","9"," ")</f>
        <v xml:space="preserve"> </v>
      </c>
      <c r="P2230" s="20" t="str">
        <f>IF(VLOOKUP(C2230,'Current OBD'!$B$6:$AL$2097,34,0)="Yes","10"," ")</f>
        <v xml:space="preserve"> </v>
      </c>
      <c r="Q2230" s="20" t="str">
        <f>IF(VLOOKUP(C2230,'Current OBD'!$B$6:$AL$2097,35,0)="Yes","11"," ")</f>
        <v xml:space="preserve"> </v>
      </c>
      <c r="R2230" s="20" t="str">
        <f>IF(VLOOKUP(C2230,'Current OBD'!$B$6:$AL$2097,36,0)="Yes","12"," ")</f>
        <v xml:space="preserve"> </v>
      </c>
      <c r="S2230" s="44">
        <v>320</v>
      </c>
      <c r="T2230" s="44">
        <v>0</v>
      </c>
      <c r="U2230" s="44">
        <v>535</v>
      </c>
      <c r="V2230" s="12">
        <f t="shared" si="215"/>
        <v>0.59813084112149528</v>
      </c>
      <c r="W2230" s="12">
        <f t="shared" si="216"/>
        <v>0</v>
      </c>
      <c r="X2230" s="12">
        <f t="shared" si="212"/>
        <v>0.59813084112149528</v>
      </c>
    </row>
    <row r="2231" spans="1:24">
      <c r="A2231" s="17" t="str">
        <f>VLOOKUP(C2231,'Current OBD'!$B$6:$K$2098,4,0)</f>
        <v>Whatcom</v>
      </c>
      <c r="B2231" s="17" t="str">
        <f>VLOOKUP(C2231,'Current OBD'!$B$6:$K$2098,3,0)</f>
        <v>37-502</v>
      </c>
      <c r="C2231" s="18">
        <v>685809</v>
      </c>
      <c r="D2231" s="8" t="s">
        <v>1635</v>
      </c>
      <c r="E2231" s="20" t="str">
        <f>IF(VLOOKUP(C2231,'Current OBD'!$B$6:$AL$2097,23,0)="Yes","PK"," ")</f>
        <v xml:space="preserve"> </v>
      </c>
      <c r="F2231" s="20" t="str">
        <f>IF(VLOOKUP(C2231,'Current OBD'!$B$6:$AL$2097,24,0)="Yes","K"," ")</f>
        <v>K</v>
      </c>
      <c r="G2231" s="20" t="str">
        <f>IF(VLOOKUP(C2231,'Current OBD'!$B$6:$AL$2097,25,0)="Yes","1"," ")</f>
        <v>1</v>
      </c>
      <c r="H2231" s="20" t="str">
        <f>IF(VLOOKUP(C2231,'Current OBD'!$B$6:$AL$2097,26,0)="Yes","2"," ")</f>
        <v>2</v>
      </c>
      <c r="I2231" s="20" t="str">
        <f>IF(VLOOKUP(C2231,'Current OBD'!$B$6:$AL$2097,27,0)="Yes","3"," ")</f>
        <v>3</v>
      </c>
      <c r="J2231" s="20" t="str">
        <f>IF(VLOOKUP(C2231,'Current OBD'!$B$6:$AL$2097,28,0)="Yes","4"," ")</f>
        <v>4</v>
      </c>
      <c r="K2231" s="20" t="str">
        <f>IF(VLOOKUP(C2231,'Current OBD'!$B$6:$AL$2097,29,0)="Yes","5"," ")</f>
        <v>5</v>
      </c>
      <c r="L2231" s="20" t="str">
        <f>IF(VLOOKUP(C2231,'Current OBD'!$B$6:$AL$2097,30,0)="Yes","6"," ")</f>
        <v>6</v>
      </c>
      <c r="M2231" s="20" t="str">
        <f>IF(VLOOKUP(C2231,'Current OBD'!$B$6:$AL$2097,31,0)="Yes","7"," ")</f>
        <v>7</v>
      </c>
      <c r="N2231" s="20" t="str">
        <f>IF(VLOOKUP(C2231,'Current OBD'!$B$6:$AL$2097,32,0)="Yes","8"," ")</f>
        <v>8</v>
      </c>
      <c r="O2231" s="20" t="str">
        <f>IF(VLOOKUP(C2231,'Current OBD'!$B$6:$AL$2097,33,0)="Yes","9"," ")</f>
        <v>9</v>
      </c>
      <c r="P2231" s="20" t="str">
        <f>IF(VLOOKUP(C2231,'Current OBD'!$B$6:$AL$2097,34,0)="Yes","10"," ")</f>
        <v>10</v>
      </c>
      <c r="Q2231" s="20" t="str">
        <f>IF(VLOOKUP(C2231,'Current OBD'!$B$6:$AL$2097,35,0)="Yes","11"," ")</f>
        <v>11</v>
      </c>
      <c r="R2231" s="20" t="str">
        <f>IF(VLOOKUP(C2231,'Current OBD'!$B$6:$AL$2097,36,0)="Yes","12"," ")</f>
        <v>12</v>
      </c>
      <c r="S2231" s="44">
        <v>18</v>
      </c>
      <c r="T2231" s="44">
        <v>2</v>
      </c>
      <c r="U2231" s="44">
        <v>35</v>
      </c>
      <c r="V2231" s="12">
        <f t="shared" si="215"/>
        <v>0.51428571428571423</v>
      </c>
      <c r="W2231" s="12">
        <f t="shared" si="216"/>
        <v>5.7142857142857141E-2</v>
      </c>
      <c r="X2231" s="12">
        <f t="shared" si="212"/>
        <v>0.5714285714285714</v>
      </c>
    </row>
    <row r="2232" spans="1:24">
      <c r="A2232" s="26" t="s">
        <v>144</v>
      </c>
      <c r="B2232" s="26" t="s">
        <v>476</v>
      </c>
      <c r="C2232" s="10">
        <v>159529</v>
      </c>
      <c r="D2232" s="13" t="s">
        <v>475</v>
      </c>
      <c r="E2232" s="19"/>
      <c r="F2232" s="19"/>
      <c r="G2232" s="19"/>
      <c r="H2232" s="19"/>
      <c r="I2232" s="19"/>
      <c r="J2232" s="19"/>
      <c r="K2232" s="19"/>
      <c r="L2232" s="19"/>
      <c r="M2232" s="19"/>
      <c r="N2232" s="19"/>
      <c r="O2232" s="19"/>
      <c r="P2232" s="19"/>
      <c r="Q2232" s="19"/>
      <c r="R2232" s="19"/>
      <c r="S2232" s="43">
        <v>616</v>
      </c>
      <c r="T2232" s="43">
        <v>177</v>
      </c>
      <c r="U2232" s="43">
        <v>1904</v>
      </c>
      <c r="V2232" s="14"/>
      <c r="W2232" s="14"/>
      <c r="X2232" s="14">
        <f t="shared" si="212"/>
        <v>0.41649159663865548</v>
      </c>
    </row>
    <row r="2233" spans="1:24">
      <c r="A2233" s="17" t="str">
        <f>VLOOKUP(C2233,'Current OBD'!$B$6:$K$2098,4,0)</f>
        <v>Whatcom</v>
      </c>
      <c r="B2233" s="17" t="str">
        <f>VLOOKUP(C2233,'Current OBD'!$B$6:$K$2098,3,0)</f>
        <v>37-503</v>
      </c>
      <c r="C2233" s="18">
        <v>662163</v>
      </c>
      <c r="D2233" s="8" t="s">
        <v>478</v>
      </c>
      <c r="E2233" s="20" t="str">
        <f>IF(VLOOKUP(C2233,'Current OBD'!$B$6:$AL$2097,23,0)="Yes","PK"," ")</f>
        <v xml:space="preserve"> </v>
      </c>
      <c r="F2233" s="20" t="str">
        <f>IF(VLOOKUP(C2233,'Current OBD'!$B$6:$AL$2097,24,0)="Yes","K"," ")</f>
        <v xml:space="preserve"> </v>
      </c>
      <c r="G2233" s="20" t="str">
        <f>IF(VLOOKUP(C2233,'Current OBD'!$B$6:$AL$2097,25,0)="Yes","1"," ")</f>
        <v xml:space="preserve"> </v>
      </c>
      <c r="H2233" s="20" t="str">
        <f>IF(VLOOKUP(C2233,'Current OBD'!$B$6:$AL$2097,26,0)="Yes","2"," ")</f>
        <v xml:space="preserve"> </v>
      </c>
      <c r="I2233" s="20" t="str">
        <f>IF(VLOOKUP(C2233,'Current OBD'!$B$6:$AL$2097,27,0)="Yes","3"," ")</f>
        <v>3</v>
      </c>
      <c r="J2233" s="20" t="str">
        <f>IF(VLOOKUP(C2233,'Current OBD'!$B$6:$AL$2097,28,0)="Yes","4"," ")</f>
        <v>4</v>
      </c>
      <c r="K2233" s="20" t="str">
        <f>IF(VLOOKUP(C2233,'Current OBD'!$B$6:$AL$2097,29,0)="Yes","5"," ")</f>
        <v>5</v>
      </c>
      <c r="L2233" s="20" t="str">
        <f>IF(VLOOKUP(C2233,'Current OBD'!$B$6:$AL$2097,30,0)="Yes","6"," ")</f>
        <v xml:space="preserve"> </v>
      </c>
      <c r="M2233" s="20" t="str">
        <f>IF(VLOOKUP(C2233,'Current OBD'!$B$6:$AL$2097,31,0)="Yes","7"," ")</f>
        <v xml:space="preserve"> </v>
      </c>
      <c r="N2233" s="20" t="str">
        <f>IF(VLOOKUP(C2233,'Current OBD'!$B$6:$AL$2097,32,0)="Yes","8"," ")</f>
        <v xml:space="preserve"> </v>
      </c>
      <c r="O2233" s="20" t="str">
        <f>IF(VLOOKUP(C2233,'Current OBD'!$B$6:$AL$2097,33,0)="Yes","9"," ")</f>
        <v xml:space="preserve"> </v>
      </c>
      <c r="P2233" s="20" t="str">
        <f>IF(VLOOKUP(C2233,'Current OBD'!$B$6:$AL$2097,34,0)="Yes","10"," ")</f>
        <v xml:space="preserve"> </v>
      </c>
      <c r="Q2233" s="20" t="str">
        <f>IF(VLOOKUP(C2233,'Current OBD'!$B$6:$AL$2097,35,0)="Yes","11"," ")</f>
        <v xml:space="preserve"> </v>
      </c>
      <c r="R2233" s="20" t="str">
        <f>IF(VLOOKUP(C2233,'Current OBD'!$B$6:$AL$2097,36,0)="Yes","12"," ")</f>
        <v xml:space="preserve"> </v>
      </c>
      <c r="S2233" s="44">
        <v>160</v>
      </c>
      <c r="T2233" s="44">
        <v>35</v>
      </c>
      <c r="U2233" s="44">
        <v>474</v>
      </c>
      <c r="V2233" s="12">
        <f>S2233/U2233</f>
        <v>0.33755274261603374</v>
      </c>
      <c r="W2233" s="12">
        <f>T2233/U2233</f>
        <v>7.3839662447257384E-2</v>
      </c>
      <c r="X2233" s="12">
        <f t="shared" si="212"/>
        <v>0.41139240506329117</v>
      </c>
    </row>
    <row r="2234" spans="1:24">
      <c r="A2234" s="17" t="str">
        <f>VLOOKUP(C2234,'Current OBD'!$B$6:$K$2098,4,0)</f>
        <v>Whatcom</v>
      </c>
      <c r="B2234" s="17" t="str">
        <f>VLOOKUP(C2234,'Current OBD'!$B$6:$K$2098,3,0)</f>
        <v>37-503</v>
      </c>
      <c r="C2234" s="18">
        <v>662165</v>
      </c>
      <c r="D2234" s="8" t="s">
        <v>482</v>
      </c>
      <c r="E2234" s="20" t="str">
        <f>IF(VLOOKUP(C2234,'Current OBD'!$B$6:$AL$2097,23,0)="Yes","PK"," ")</f>
        <v xml:space="preserve"> </v>
      </c>
      <c r="F2234" s="20" t="str">
        <f>IF(VLOOKUP(C2234,'Current OBD'!$B$6:$AL$2097,24,0)="Yes","K"," ")</f>
        <v xml:space="preserve"> </v>
      </c>
      <c r="G2234" s="20" t="str">
        <f>IF(VLOOKUP(C2234,'Current OBD'!$B$6:$AL$2097,25,0)="Yes","1"," ")</f>
        <v xml:space="preserve"> </v>
      </c>
      <c r="H2234" s="20" t="str">
        <f>IF(VLOOKUP(C2234,'Current OBD'!$B$6:$AL$2097,26,0)="Yes","2"," ")</f>
        <v xml:space="preserve"> </v>
      </c>
      <c r="I2234" s="20" t="str">
        <f>IF(VLOOKUP(C2234,'Current OBD'!$B$6:$AL$2097,27,0)="Yes","3"," ")</f>
        <v xml:space="preserve"> </v>
      </c>
      <c r="J2234" s="20" t="str">
        <f>IF(VLOOKUP(C2234,'Current OBD'!$B$6:$AL$2097,28,0)="Yes","4"," ")</f>
        <v xml:space="preserve"> </v>
      </c>
      <c r="K2234" s="20" t="str">
        <f>IF(VLOOKUP(C2234,'Current OBD'!$B$6:$AL$2097,29,0)="Yes","5"," ")</f>
        <v xml:space="preserve"> </v>
      </c>
      <c r="L2234" s="20" t="str">
        <f>IF(VLOOKUP(C2234,'Current OBD'!$B$6:$AL$2097,30,0)="Yes","6"," ")</f>
        <v xml:space="preserve"> </v>
      </c>
      <c r="M2234" s="20" t="str">
        <f>IF(VLOOKUP(C2234,'Current OBD'!$B$6:$AL$2097,31,0)="Yes","7"," ")</f>
        <v xml:space="preserve"> </v>
      </c>
      <c r="N2234" s="20" t="str">
        <f>IF(VLOOKUP(C2234,'Current OBD'!$B$6:$AL$2097,32,0)="Yes","8"," ")</f>
        <v xml:space="preserve"> </v>
      </c>
      <c r="O2234" s="20" t="str">
        <f>IF(VLOOKUP(C2234,'Current OBD'!$B$6:$AL$2097,33,0)="Yes","9"," ")</f>
        <v>9</v>
      </c>
      <c r="P2234" s="20" t="str">
        <f>IF(VLOOKUP(C2234,'Current OBD'!$B$6:$AL$2097,34,0)="Yes","10"," ")</f>
        <v>10</v>
      </c>
      <c r="Q2234" s="20" t="str">
        <f>IF(VLOOKUP(C2234,'Current OBD'!$B$6:$AL$2097,35,0)="Yes","11"," ")</f>
        <v>11</v>
      </c>
      <c r="R2234" s="20" t="str">
        <f>IF(VLOOKUP(C2234,'Current OBD'!$B$6:$AL$2097,36,0)="Yes","12"," ")</f>
        <v>12</v>
      </c>
      <c r="S2234" s="44">
        <v>159</v>
      </c>
      <c r="T2234" s="44">
        <v>56</v>
      </c>
      <c r="U2234" s="44">
        <v>540</v>
      </c>
      <c r="V2234" s="12">
        <f>S2234/U2234</f>
        <v>0.29444444444444445</v>
      </c>
      <c r="W2234" s="12">
        <f>T2234/U2234</f>
        <v>0.1037037037037037</v>
      </c>
      <c r="X2234" s="12">
        <f t="shared" si="212"/>
        <v>0.39814814814814814</v>
      </c>
    </row>
    <row r="2235" spans="1:24">
      <c r="A2235" s="17" t="str">
        <f>VLOOKUP(C2235,'Current OBD'!$B$6:$K$2098,4,0)</f>
        <v>Whatcom</v>
      </c>
      <c r="B2235" s="17" t="str">
        <f>VLOOKUP(C2235,'Current OBD'!$B$6:$K$2098,3,0)</f>
        <v>37-503</v>
      </c>
      <c r="C2235" s="18">
        <v>662164</v>
      </c>
      <c r="D2235" s="8" t="s">
        <v>484</v>
      </c>
      <c r="E2235" s="20" t="str">
        <f>IF(VLOOKUP(C2235,'Current OBD'!$B$6:$AL$2097,23,0)="Yes","PK"," ")</f>
        <v xml:space="preserve"> </v>
      </c>
      <c r="F2235" s="20" t="str">
        <f>IF(VLOOKUP(C2235,'Current OBD'!$B$6:$AL$2097,24,0)="Yes","K"," ")</f>
        <v xml:space="preserve"> </v>
      </c>
      <c r="G2235" s="20" t="str">
        <f>IF(VLOOKUP(C2235,'Current OBD'!$B$6:$AL$2097,25,0)="Yes","1"," ")</f>
        <v xml:space="preserve"> </v>
      </c>
      <c r="H2235" s="20" t="str">
        <f>IF(VLOOKUP(C2235,'Current OBD'!$B$6:$AL$2097,26,0)="Yes","2"," ")</f>
        <v xml:space="preserve"> </v>
      </c>
      <c r="I2235" s="20" t="str">
        <f>IF(VLOOKUP(C2235,'Current OBD'!$B$6:$AL$2097,27,0)="Yes","3"," ")</f>
        <v xml:space="preserve"> </v>
      </c>
      <c r="J2235" s="20" t="str">
        <f>IF(VLOOKUP(C2235,'Current OBD'!$B$6:$AL$2097,28,0)="Yes","4"," ")</f>
        <v xml:space="preserve"> </v>
      </c>
      <c r="K2235" s="20" t="str">
        <f>IF(VLOOKUP(C2235,'Current OBD'!$B$6:$AL$2097,29,0)="Yes","5"," ")</f>
        <v xml:space="preserve"> </v>
      </c>
      <c r="L2235" s="20" t="str">
        <f>IF(VLOOKUP(C2235,'Current OBD'!$B$6:$AL$2097,30,0)="Yes","6"," ")</f>
        <v>6</v>
      </c>
      <c r="M2235" s="20" t="str">
        <f>IF(VLOOKUP(C2235,'Current OBD'!$B$6:$AL$2097,31,0)="Yes","7"," ")</f>
        <v>7</v>
      </c>
      <c r="N2235" s="20" t="str">
        <f>IF(VLOOKUP(C2235,'Current OBD'!$B$6:$AL$2097,32,0)="Yes","8"," ")</f>
        <v>8</v>
      </c>
      <c r="O2235" s="20" t="str">
        <f>IF(VLOOKUP(C2235,'Current OBD'!$B$6:$AL$2097,33,0)="Yes","9"," ")</f>
        <v xml:space="preserve"> </v>
      </c>
      <c r="P2235" s="20" t="str">
        <f>IF(VLOOKUP(C2235,'Current OBD'!$B$6:$AL$2097,34,0)="Yes","10"," ")</f>
        <v xml:space="preserve"> </v>
      </c>
      <c r="Q2235" s="20" t="str">
        <f>IF(VLOOKUP(C2235,'Current OBD'!$B$6:$AL$2097,35,0)="Yes","11"," ")</f>
        <v xml:space="preserve"> </v>
      </c>
      <c r="R2235" s="20" t="str">
        <f>IF(VLOOKUP(C2235,'Current OBD'!$B$6:$AL$2097,36,0)="Yes","12"," ")</f>
        <v xml:space="preserve"> </v>
      </c>
      <c r="S2235" s="44">
        <v>140</v>
      </c>
      <c r="T2235" s="44">
        <v>41</v>
      </c>
      <c r="U2235" s="44">
        <v>447</v>
      </c>
      <c r="V2235" s="12">
        <f>S2235/U2235</f>
        <v>0.31319910514541388</v>
      </c>
      <c r="W2235" s="12">
        <f>T2235/U2235</f>
        <v>9.1722595078299773E-2</v>
      </c>
      <c r="X2235" s="12">
        <f t="shared" si="212"/>
        <v>0.40492170022371365</v>
      </c>
    </row>
    <row r="2236" spans="1:24">
      <c r="A2236" s="17" t="str">
        <f>VLOOKUP(C2236,'Current OBD'!$B$6:$K$2098,4,0)</f>
        <v>Whatcom</v>
      </c>
      <c r="B2236" s="17" t="str">
        <f>VLOOKUP(C2236,'Current OBD'!$B$6:$K$2098,3,0)</f>
        <v>37-503</v>
      </c>
      <c r="C2236" s="18">
        <v>662162</v>
      </c>
      <c r="D2236" s="8" t="s">
        <v>486</v>
      </c>
      <c r="E2236" s="20" t="str">
        <f>IF(VLOOKUP(C2236,'Current OBD'!$B$6:$AL$2097,23,0)="Yes","PK"," ")</f>
        <v>PK</v>
      </c>
      <c r="F2236" s="20" t="str">
        <f>IF(VLOOKUP(C2236,'Current OBD'!$B$6:$AL$2097,24,0)="Yes","K"," ")</f>
        <v>K</v>
      </c>
      <c r="G2236" s="20" t="str">
        <f>IF(VLOOKUP(C2236,'Current OBD'!$B$6:$AL$2097,25,0)="Yes","1"," ")</f>
        <v>1</v>
      </c>
      <c r="H2236" s="20" t="str">
        <f>IF(VLOOKUP(C2236,'Current OBD'!$B$6:$AL$2097,26,0)="Yes","2"," ")</f>
        <v>2</v>
      </c>
      <c r="I2236" s="20" t="str">
        <f>IF(VLOOKUP(C2236,'Current OBD'!$B$6:$AL$2097,27,0)="Yes","3"," ")</f>
        <v xml:space="preserve"> </v>
      </c>
      <c r="J2236" s="20" t="str">
        <f>IF(VLOOKUP(C2236,'Current OBD'!$B$6:$AL$2097,28,0)="Yes","4"," ")</f>
        <v xml:space="preserve"> </v>
      </c>
      <c r="K2236" s="20" t="str">
        <f>IF(VLOOKUP(C2236,'Current OBD'!$B$6:$AL$2097,29,0)="Yes","5"," ")</f>
        <v xml:space="preserve"> </v>
      </c>
      <c r="L2236" s="20" t="str">
        <f>IF(VLOOKUP(C2236,'Current OBD'!$B$6:$AL$2097,30,0)="Yes","6"," ")</f>
        <v xml:space="preserve"> </v>
      </c>
      <c r="M2236" s="20" t="str">
        <f>IF(VLOOKUP(C2236,'Current OBD'!$B$6:$AL$2097,31,0)="Yes","7"," ")</f>
        <v xml:space="preserve"> </v>
      </c>
      <c r="N2236" s="20" t="str">
        <f>IF(VLOOKUP(C2236,'Current OBD'!$B$6:$AL$2097,32,0)="Yes","8"," ")</f>
        <v xml:space="preserve"> </v>
      </c>
      <c r="O2236" s="20" t="str">
        <f>IF(VLOOKUP(C2236,'Current OBD'!$B$6:$AL$2097,33,0)="Yes","9"," ")</f>
        <v xml:space="preserve"> </v>
      </c>
      <c r="P2236" s="20" t="str">
        <f>IF(VLOOKUP(C2236,'Current OBD'!$B$6:$AL$2097,34,0)="Yes","10"," ")</f>
        <v xml:space="preserve"> </v>
      </c>
      <c r="Q2236" s="20" t="str">
        <f>IF(VLOOKUP(C2236,'Current OBD'!$B$6:$AL$2097,35,0)="Yes","11"," ")</f>
        <v xml:space="preserve"> </v>
      </c>
      <c r="R2236" s="20" t="str">
        <f>IF(VLOOKUP(C2236,'Current OBD'!$B$6:$AL$2097,36,0)="Yes","12"," ")</f>
        <v xml:space="preserve"> </v>
      </c>
      <c r="S2236" s="44">
        <v>157</v>
      </c>
      <c r="T2236" s="44">
        <v>45</v>
      </c>
      <c r="U2236" s="44">
        <v>443</v>
      </c>
      <c r="V2236" s="12">
        <f>S2236/U2236</f>
        <v>0.35440180586907449</v>
      </c>
      <c r="W2236" s="12">
        <f>T2236/U2236</f>
        <v>0.10158013544018059</v>
      </c>
      <c r="X2236" s="12">
        <f t="shared" si="212"/>
        <v>0.45598194130925507</v>
      </c>
    </row>
    <row r="2237" spans="1:24">
      <c r="A2237" s="26" t="s">
        <v>144</v>
      </c>
      <c r="B2237" s="26" t="s">
        <v>2530</v>
      </c>
      <c r="C2237" s="10">
        <v>159530</v>
      </c>
      <c r="D2237" s="13" t="s">
        <v>2529</v>
      </c>
      <c r="E2237" s="19"/>
      <c r="F2237" s="19"/>
      <c r="G2237" s="19"/>
      <c r="H2237" s="19"/>
      <c r="I2237" s="19"/>
      <c r="J2237" s="19"/>
      <c r="K2237" s="19"/>
      <c r="L2237" s="19"/>
      <c r="M2237" s="19"/>
      <c r="N2237" s="19"/>
      <c r="O2237" s="19"/>
      <c r="P2237" s="19"/>
      <c r="Q2237" s="19"/>
      <c r="R2237" s="19"/>
      <c r="S2237" s="43">
        <v>1024</v>
      </c>
      <c r="T2237" s="43">
        <v>291</v>
      </c>
      <c r="U2237" s="43">
        <v>3162</v>
      </c>
      <c r="V2237" s="14"/>
      <c r="W2237" s="14"/>
      <c r="X2237" s="14">
        <f t="shared" si="212"/>
        <v>0.41587602783048705</v>
      </c>
    </row>
    <row r="2238" spans="1:24">
      <c r="A2238" s="17" t="str">
        <f>VLOOKUP(C2238,'Current OBD'!$B$6:$K$2098,4,0)</f>
        <v>Whatcom</v>
      </c>
      <c r="B2238" s="17" t="str">
        <f>VLOOKUP(C2238,'Current OBD'!$B$6:$K$2098,3,0)</f>
        <v>37-504</v>
      </c>
      <c r="C2238" s="18">
        <v>662166</v>
      </c>
      <c r="D2238" s="8" t="s">
        <v>2531</v>
      </c>
      <c r="E2238" s="20" t="str">
        <f>IF(VLOOKUP(C2238,'Current OBD'!$B$6:$AL$2097,23,0)="Yes","PK"," ")</f>
        <v>PK</v>
      </c>
      <c r="F2238" s="20" t="str">
        <f>IF(VLOOKUP(C2238,'Current OBD'!$B$6:$AL$2097,24,0)="Yes","K"," ")</f>
        <v>K</v>
      </c>
      <c r="G2238" s="20" t="str">
        <f>IF(VLOOKUP(C2238,'Current OBD'!$B$6:$AL$2097,25,0)="Yes","1"," ")</f>
        <v>1</v>
      </c>
      <c r="H2238" s="20" t="str">
        <f>IF(VLOOKUP(C2238,'Current OBD'!$B$6:$AL$2097,26,0)="Yes","2"," ")</f>
        <v>2</v>
      </c>
      <c r="I2238" s="20" t="str">
        <f>IF(VLOOKUP(C2238,'Current OBD'!$B$6:$AL$2097,27,0)="Yes","3"," ")</f>
        <v>3</v>
      </c>
      <c r="J2238" s="20" t="str">
        <f>IF(VLOOKUP(C2238,'Current OBD'!$B$6:$AL$2097,28,0)="Yes","4"," ")</f>
        <v>4</v>
      </c>
      <c r="K2238" s="20" t="str">
        <f>IF(VLOOKUP(C2238,'Current OBD'!$B$6:$AL$2097,29,0)="Yes","5"," ")</f>
        <v>5</v>
      </c>
      <c r="L2238" s="20" t="str">
        <f>IF(VLOOKUP(C2238,'Current OBD'!$B$6:$AL$2097,30,0)="Yes","6"," ")</f>
        <v xml:space="preserve"> </v>
      </c>
      <c r="M2238" s="20" t="str">
        <f>IF(VLOOKUP(C2238,'Current OBD'!$B$6:$AL$2097,31,0)="Yes","7"," ")</f>
        <v xml:space="preserve"> </v>
      </c>
      <c r="N2238" s="20" t="str">
        <f>IF(VLOOKUP(C2238,'Current OBD'!$B$6:$AL$2097,32,0)="Yes","8"," ")</f>
        <v xml:space="preserve"> </v>
      </c>
      <c r="O2238" s="20" t="str">
        <f>IF(VLOOKUP(C2238,'Current OBD'!$B$6:$AL$2097,33,0)="Yes","9"," ")</f>
        <v xml:space="preserve"> </v>
      </c>
      <c r="P2238" s="20" t="str">
        <f>IF(VLOOKUP(C2238,'Current OBD'!$B$6:$AL$2097,34,0)="Yes","10"," ")</f>
        <v xml:space="preserve"> </v>
      </c>
      <c r="Q2238" s="20" t="str">
        <f>IF(VLOOKUP(C2238,'Current OBD'!$B$6:$AL$2097,35,0)="Yes","11"," ")</f>
        <v xml:space="preserve"> </v>
      </c>
      <c r="R2238" s="20" t="str">
        <f>IF(VLOOKUP(C2238,'Current OBD'!$B$6:$AL$2097,36,0)="Yes","12"," ")</f>
        <v xml:space="preserve"> </v>
      </c>
      <c r="S2238" s="44">
        <v>194</v>
      </c>
      <c r="T2238" s="44">
        <v>49</v>
      </c>
      <c r="U2238" s="44">
        <v>546</v>
      </c>
      <c r="V2238" s="12">
        <f>S2238/U2238</f>
        <v>0.35531135531135533</v>
      </c>
      <c r="W2238" s="12">
        <f>T2238/U2238</f>
        <v>8.9743589743589744E-2</v>
      </c>
      <c r="X2238" s="12">
        <f t="shared" si="212"/>
        <v>0.44505494505494503</v>
      </c>
    </row>
    <row r="2239" spans="1:24">
      <c r="A2239" s="17" t="str">
        <f>VLOOKUP(C2239,'Current OBD'!$B$6:$K$2098,4,0)</f>
        <v>Whatcom</v>
      </c>
      <c r="B2239" s="17" t="str">
        <f>VLOOKUP(C2239,'Current OBD'!$B$6:$K$2098,3,0)</f>
        <v>37-504</v>
      </c>
      <c r="C2239" s="18">
        <v>662168</v>
      </c>
      <c r="D2239" s="8" t="s">
        <v>2533</v>
      </c>
      <c r="E2239" s="20" t="str">
        <f>IF(VLOOKUP(C2239,'Current OBD'!$B$6:$AL$2097,23,0)="Yes","PK"," ")</f>
        <v>PK</v>
      </c>
      <c r="F2239" s="20" t="str">
        <f>IF(VLOOKUP(C2239,'Current OBD'!$B$6:$AL$2097,24,0)="Yes","K"," ")</f>
        <v>K</v>
      </c>
      <c r="G2239" s="20" t="str">
        <f>IF(VLOOKUP(C2239,'Current OBD'!$B$6:$AL$2097,25,0)="Yes","1"," ")</f>
        <v>1</v>
      </c>
      <c r="H2239" s="20" t="str">
        <f>IF(VLOOKUP(C2239,'Current OBD'!$B$6:$AL$2097,26,0)="Yes","2"," ")</f>
        <v>2</v>
      </c>
      <c r="I2239" s="20" t="str">
        <f>IF(VLOOKUP(C2239,'Current OBD'!$B$6:$AL$2097,27,0)="Yes","3"," ")</f>
        <v>3</v>
      </c>
      <c r="J2239" s="20" t="str">
        <f>IF(VLOOKUP(C2239,'Current OBD'!$B$6:$AL$2097,28,0)="Yes","4"," ")</f>
        <v>4</v>
      </c>
      <c r="K2239" s="20" t="str">
        <f>IF(VLOOKUP(C2239,'Current OBD'!$B$6:$AL$2097,29,0)="Yes","5"," ")</f>
        <v>5</v>
      </c>
      <c r="L2239" s="20" t="str">
        <f>IF(VLOOKUP(C2239,'Current OBD'!$B$6:$AL$2097,30,0)="Yes","6"," ")</f>
        <v xml:space="preserve"> </v>
      </c>
      <c r="M2239" s="20" t="str">
        <f>IF(VLOOKUP(C2239,'Current OBD'!$B$6:$AL$2097,31,0)="Yes","7"," ")</f>
        <v xml:space="preserve"> </v>
      </c>
      <c r="N2239" s="20" t="str">
        <f>IF(VLOOKUP(C2239,'Current OBD'!$B$6:$AL$2097,32,0)="Yes","8"," ")</f>
        <v xml:space="preserve"> </v>
      </c>
      <c r="O2239" s="20" t="str">
        <f>IF(VLOOKUP(C2239,'Current OBD'!$B$6:$AL$2097,33,0)="Yes","9"," ")</f>
        <v xml:space="preserve"> </v>
      </c>
      <c r="P2239" s="20" t="str">
        <f>IF(VLOOKUP(C2239,'Current OBD'!$B$6:$AL$2097,34,0)="Yes","10"," ")</f>
        <v xml:space="preserve"> </v>
      </c>
      <c r="Q2239" s="20" t="str">
        <f>IF(VLOOKUP(C2239,'Current OBD'!$B$6:$AL$2097,35,0)="Yes","11"," ")</f>
        <v xml:space="preserve"> </v>
      </c>
      <c r="R2239" s="20" t="str">
        <f>IF(VLOOKUP(C2239,'Current OBD'!$B$6:$AL$2097,36,0)="Yes","12"," ")</f>
        <v xml:space="preserve"> </v>
      </c>
      <c r="S2239" s="44">
        <v>140</v>
      </c>
      <c r="T2239" s="44">
        <v>35</v>
      </c>
      <c r="U2239" s="44">
        <v>417</v>
      </c>
      <c r="V2239" s="12">
        <f>S2239/U2239</f>
        <v>0.33573141486810554</v>
      </c>
      <c r="W2239" s="12">
        <f>T2239/U2239</f>
        <v>8.3932853717026384E-2</v>
      </c>
      <c r="X2239" s="12">
        <f t="shared" si="212"/>
        <v>0.41966426858513189</v>
      </c>
    </row>
    <row r="2240" spans="1:24">
      <c r="A2240" s="17" t="str">
        <f>VLOOKUP(C2240,'Current OBD'!$B$6:$K$2098,4,0)</f>
        <v>Whatcom</v>
      </c>
      <c r="B2240" s="17" t="str">
        <f>VLOOKUP(C2240,'Current OBD'!$B$6:$K$2098,3,0)</f>
        <v>37-504</v>
      </c>
      <c r="C2240" s="18">
        <v>662170</v>
      </c>
      <c r="D2240" s="8" t="s">
        <v>2535</v>
      </c>
      <c r="E2240" s="20" t="str">
        <f>IF(VLOOKUP(C2240,'Current OBD'!$B$6:$AL$2097,23,0)="Yes","PK"," ")</f>
        <v xml:space="preserve"> </v>
      </c>
      <c r="F2240" s="20" t="str">
        <f>IF(VLOOKUP(C2240,'Current OBD'!$B$6:$AL$2097,24,0)="Yes","K"," ")</f>
        <v xml:space="preserve"> </v>
      </c>
      <c r="G2240" s="20" t="str">
        <f>IF(VLOOKUP(C2240,'Current OBD'!$B$6:$AL$2097,25,0)="Yes","1"," ")</f>
        <v xml:space="preserve"> </v>
      </c>
      <c r="H2240" s="20" t="str">
        <f>IF(VLOOKUP(C2240,'Current OBD'!$B$6:$AL$2097,26,0)="Yes","2"," ")</f>
        <v xml:space="preserve"> </v>
      </c>
      <c r="I2240" s="20" t="str">
        <f>IF(VLOOKUP(C2240,'Current OBD'!$B$6:$AL$2097,27,0)="Yes","3"," ")</f>
        <v xml:space="preserve"> </v>
      </c>
      <c r="J2240" s="20" t="str">
        <f>IF(VLOOKUP(C2240,'Current OBD'!$B$6:$AL$2097,28,0)="Yes","4"," ")</f>
        <v xml:space="preserve"> </v>
      </c>
      <c r="K2240" s="20" t="str">
        <f>IF(VLOOKUP(C2240,'Current OBD'!$B$6:$AL$2097,29,0)="Yes","5"," ")</f>
        <v xml:space="preserve"> </v>
      </c>
      <c r="L2240" s="20" t="str">
        <f>IF(VLOOKUP(C2240,'Current OBD'!$B$6:$AL$2097,30,0)="Yes","6"," ")</f>
        <v xml:space="preserve"> </v>
      </c>
      <c r="M2240" s="20" t="str">
        <f>IF(VLOOKUP(C2240,'Current OBD'!$B$6:$AL$2097,31,0)="Yes","7"," ")</f>
        <v xml:space="preserve"> </v>
      </c>
      <c r="N2240" s="20" t="str">
        <f>IF(VLOOKUP(C2240,'Current OBD'!$B$6:$AL$2097,32,0)="Yes","8"," ")</f>
        <v xml:space="preserve"> </v>
      </c>
      <c r="O2240" s="20" t="str">
        <f>IF(VLOOKUP(C2240,'Current OBD'!$B$6:$AL$2097,33,0)="Yes","9"," ")</f>
        <v>9</v>
      </c>
      <c r="P2240" s="20" t="str">
        <f>IF(VLOOKUP(C2240,'Current OBD'!$B$6:$AL$2097,34,0)="Yes","10"," ")</f>
        <v>10</v>
      </c>
      <c r="Q2240" s="20" t="str">
        <f>IF(VLOOKUP(C2240,'Current OBD'!$B$6:$AL$2097,35,0)="Yes","11"," ")</f>
        <v>11</v>
      </c>
      <c r="R2240" s="20" t="str">
        <f>IF(VLOOKUP(C2240,'Current OBD'!$B$6:$AL$2097,36,0)="Yes","12"," ")</f>
        <v>12</v>
      </c>
      <c r="S2240" s="44">
        <v>282</v>
      </c>
      <c r="T2240" s="44">
        <v>76</v>
      </c>
      <c r="U2240" s="44">
        <v>985</v>
      </c>
      <c r="V2240" s="12">
        <f>S2240/U2240</f>
        <v>0.28629441624365481</v>
      </c>
      <c r="W2240" s="12">
        <f>T2240/U2240</f>
        <v>7.7157360406091377E-2</v>
      </c>
      <c r="X2240" s="12">
        <f t="shared" si="212"/>
        <v>0.36345177664974621</v>
      </c>
    </row>
    <row r="2241" spans="1:24">
      <c r="A2241" s="17" t="str">
        <f>VLOOKUP(C2241,'Current OBD'!$B$6:$K$2098,4,0)</f>
        <v>Whatcom</v>
      </c>
      <c r="B2241" s="17" t="str">
        <f>VLOOKUP(C2241,'Current OBD'!$B$6:$K$2098,3,0)</f>
        <v>37-504</v>
      </c>
      <c r="C2241" s="18">
        <v>662169</v>
      </c>
      <c r="D2241" s="8" t="s">
        <v>2537</v>
      </c>
      <c r="E2241" s="20" t="str">
        <f>IF(VLOOKUP(C2241,'Current OBD'!$B$6:$AL$2097,23,0)="Yes","PK"," ")</f>
        <v xml:space="preserve"> </v>
      </c>
      <c r="F2241" s="20" t="str">
        <f>IF(VLOOKUP(C2241,'Current OBD'!$B$6:$AL$2097,24,0)="Yes","K"," ")</f>
        <v xml:space="preserve"> </v>
      </c>
      <c r="G2241" s="20" t="str">
        <f>IF(VLOOKUP(C2241,'Current OBD'!$B$6:$AL$2097,25,0)="Yes","1"," ")</f>
        <v xml:space="preserve"> </v>
      </c>
      <c r="H2241" s="20" t="str">
        <f>IF(VLOOKUP(C2241,'Current OBD'!$B$6:$AL$2097,26,0)="Yes","2"," ")</f>
        <v xml:space="preserve"> </v>
      </c>
      <c r="I2241" s="20" t="str">
        <f>IF(VLOOKUP(C2241,'Current OBD'!$B$6:$AL$2097,27,0)="Yes","3"," ")</f>
        <v xml:space="preserve"> </v>
      </c>
      <c r="J2241" s="20" t="str">
        <f>IF(VLOOKUP(C2241,'Current OBD'!$B$6:$AL$2097,28,0)="Yes","4"," ")</f>
        <v xml:space="preserve"> </v>
      </c>
      <c r="K2241" s="20" t="str">
        <f>IF(VLOOKUP(C2241,'Current OBD'!$B$6:$AL$2097,29,0)="Yes","5"," ")</f>
        <v xml:space="preserve"> </v>
      </c>
      <c r="L2241" s="20" t="str">
        <f>IF(VLOOKUP(C2241,'Current OBD'!$B$6:$AL$2097,30,0)="Yes","6"," ")</f>
        <v>6</v>
      </c>
      <c r="M2241" s="20" t="str">
        <f>IF(VLOOKUP(C2241,'Current OBD'!$B$6:$AL$2097,31,0)="Yes","7"," ")</f>
        <v>7</v>
      </c>
      <c r="N2241" s="20" t="str">
        <f>IF(VLOOKUP(C2241,'Current OBD'!$B$6:$AL$2097,32,0)="Yes","8"," ")</f>
        <v>8</v>
      </c>
      <c r="O2241" s="20" t="str">
        <f>IF(VLOOKUP(C2241,'Current OBD'!$B$6:$AL$2097,33,0)="Yes","9"," ")</f>
        <v xml:space="preserve"> </v>
      </c>
      <c r="P2241" s="20" t="str">
        <f>IF(VLOOKUP(C2241,'Current OBD'!$B$6:$AL$2097,34,0)="Yes","10"," ")</f>
        <v xml:space="preserve"> </v>
      </c>
      <c r="Q2241" s="20" t="str">
        <f>IF(VLOOKUP(C2241,'Current OBD'!$B$6:$AL$2097,35,0)="Yes","11"," ")</f>
        <v xml:space="preserve"> </v>
      </c>
      <c r="R2241" s="20" t="str">
        <f>IF(VLOOKUP(C2241,'Current OBD'!$B$6:$AL$2097,36,0)="Yes","12"," ")</f>
        <v xml:space="preserve"> </v>
      </c>
      <c r="S2241" s="44">
        <v>254</v>
      </c>
      <c r="T2241" s="44">
        <v>71</v>
      </c>
      <c r="U2241" s="44">
        <v>726</v>
      </c>
      <c r="V2241" s="12">
        <f>S2241/U2241</f>
        <v>0.34986225895316803</v>
      </c>
      <c r="W2241" s="12">
        <f>T2241/U2241</f>
        <v>9.7796143250688708E-2</v>
      </c>
      <c r="X2241" s="12">
        <f t="shared" ref="X2241:X2304" si="217">(S2241+T2241)/U2241</f>
        <v>0.44765840220385678</v>
      </c>
    </row>
    <row r="2242" spans="1:24">
      <c r="A2242" s="17" t="str">
        <f>VLOOKUP(C2242,'Current OBD'!$B$6:$K$2098,4,0)</f>
        <v>Whatcom</v>
      </c>
      <c r="B2242" s="17" t="str">
        <f>VLOOKUP(C2242,'Current OBD'!$B$6:$K$2098,3,0)</f>
        <v>37-504</v>
      </c>
      <c r="C2242" s="18">
        <v>662167</v>
      </c>
      <c r="D2242" s="8" t="s">
        <v>2540</v>
      </c>
      <c r="E2242" s="20" t="str">
        <f>IF(VLOOKUP(C2242,'Current OBD'!$B$6:$AL$2097,23,0)="Yes","PK"," ")</f>
        <v xml:space="preserve"> </v>
      </c>
      <c r="F2242" s="20" t="str">
        <f>IF(VLOOKUP(C2242,'Current OBD'!$B$6:$AL$2097,24,0)="Yes","K"," ")</f>
        <v>K</v>
      </c>
      <c r="G2242" s="20" t="str">
        <f>IF(VLOOKUP(C2242,'Current OBD'!$B$6:$AL$2097,25,0)="Yes","1"," ")</f>
        <v>1</v>
      </c>
      <c r="H2242" s="20" t="str">
        <f>IF(VLOOKUP(C2242,'Current OBD'!$B$6:$AL$2097,26,0)="Yes","2"," ")</f>
        <v>2</v>
      </c>
      <c r="I2242" s="20" t="str">
        <f>IF(VLOOKUP(C2242,'Current OBD'!$B$6:$AL$2097,27,0)="Yes","3"," ")</f>
        <v>3</v>
      </c>
      <c r="J2242" s="20" t="str">
        <f>IF(VLOOKUP(C2242,'Current OBD'!$B$6:$AL$2097,28,0)="Yes","4"," ")</f>
        <v>4</v>
      </c>
      <c r="K2242" s="20" t="str">
        <f>IF(VLOOKUP(C2242,'Current OBD'!$B$6:$AL$2097,29,0)="Yes","5"," ")</f>
        <v>5</v>
      </c>
      <c r="L2242" s="20" t="str">
        <f>IF(VLOOKUP(C2242,'Current OBD'!$B$6:$AL$2097,30,0)="Yes","6"," ")</f>
        <v xml:space="preserve"> </v>
      </c>
      <c r="M2242" s="20" t="str">
        <f>IF(VLOOKUP(C2242,'Current OBD'!$B$6:$AL$2097,31,0)="Yes","7"," ")</f>
        <v xml:space="preserve"> </v>
      </c>
      <c r="N2242" s="20" t="str">
        <f>IF(VLOOKUP(C2242,'Current OBD'!$B$6:$AL$2097,32,0)="Yes","8"," ")</f>
        <v xml:space="preserve"> </v>
      </c>
      <c r="O2242" s="20" t="str">
        <f>IF(VLOOKUP(C2242,'Current OBD'!$B$6:$AL$2097,33,0)="Yes","9"," ")</f>
        <v xml:space="preserve"> </v>
      </c>
      <c r="P2242" s="20" t="str">
        <f>IF(VLOOKUP(C2242,'Current OBD'!$B$6:$AL$2097,34,0)="Yes","10"," ")</f>
        <v xml:space="preserve"> </v>
      </c>
      <c r="Q2242" s="20" t="str">
        <f>IF(VLOOKUP(C2242,'Current OBD'!$B$6:$AL$2097,35,0)="Yes","11"," ")</f>
        <v xml:space="preserve"> </v>
      </c>
      <c r="R2242" s="20" t="str">
        <f>IF(VLOOKUP(C2242,'Current OBD'!$B$6:$AL$2097,36,0)="Yes","12"," ")</f>
        <v xml:space="preserve"> </v>
      </c>
      <c r="S2242" s="44">
        <v>154</v>
      </c>
      <c r="T2242" s="44">
        <v>60</v>
      </c>
      <c r="U2242" s="44">
        <v>488</v>
      </c>
      <c r="V2242" s="12">
        <f>S2242/U2242</f>
        <v>0.3155737704918033</v>
      </c>
      <c r="W2242" s="12">
        <f>T2242/U2242</f>
        <v>0.12295081967213115</v>
      </c>
      <c r="X2242" s="12">
        <f t="shared" si="217"/>
        <v>0.43852459016393441</v>
      </c>
    </row>
    <row r="2243" spans="1:24">
      <c r="A2243" s="26" t="s">
        <v>144</v>
      </c>
      <c r="B2243" s="26" t="s">
        <v>2687</v>
      </c>
      <c r="C2243" s="10">
        <v>159531</v>
      </c>
      <c r="D2243" s="13" t="s">
        <v>2686</v>
      </c>
      <c r="E2243" s="19"/>
      <c r="F2243" s="19"/>
      <c r="G2243" s="19"/>
      <c r="H2243" s="19"/>
      <c r="I2243" s="19"/>
      <c r="J2243" s="19"/>
      <c r="K2243" s="19"/>
      <c r="L2243" s="19"/>
      <c r="M2243" s="19"/>
      <c r="N2243" s="19"/>
      <c r="O2243" s="19"/>
      <c r="P2243" s="19"/>
      <c r="Q2243" s="19"/>
      <c r="R2243" s="19"/>
      <c r="S2243" s="43">
        <v>533</v>
      </c>
      <c r="T2243" s="43">
        <v>137</v>
      </c>
      <c r="U2243" s="43">
        <v>1822</v>
      </c>
      <c r="V2243" s="14"/>
      <c r="W2243" s="14"/>
      <c r="X2243" s="14">
        <f t="shared" si="217"/>
        <v>0.36772777167947313</v>
      </c>
    </row>
    <row r="2244" spans="1:24">
      <c r="A2244" s="17" t="str">
        <f>VLOOKUP(C2244,'Current OBD'!$B$6:$K$2098,4,0)</f>
        <v>Whatcom</v>
      </c>
      <c r="B2244" s="17" t="str">
        <f>VLOOKUP(C2244,'Current OBD'!$B$6:$K$2098,3,0)</f>
        <v>37-505</v>
      </c>
      <c r="C2244" s="18">
        <v>662171</v>
      </c>
      <c r="D2244" s="8" t="s">
        <v>2688</v>
      </c>
      <c r="E2244" s="20" t="str">
        <f>IF(VLOOKUP(C2244,'Current OBD'!$B$6:$AL$2097,23,0)="Yes","PK"," ")</f>
        <v>PK</v>
      </c>
      <c r="F2244" s="20" t="str">
        <f>IF(VLOOKUP(C2244,'Current OBD'!$B$6:$AL$2097,24,0)="Yes","K"," ")</f>
        <v>K</v>
      </c>
      <c r="G2244" s="20" t="str">
        <f>IF(VLOOKUP(C2244,'Current OBD'!$B$6:$AL$2097,25,0)="Yes","1"," ")</f>
        <v>1</v>
      </c>
      <c r="H2244" s="20" t="str">
        <f>IF(VLOOKUP(C2244,'Current OBD'!$B$6:$AL$2097,26,0)="Yes","2"," ")</f>
        <v>2</v>
      </c>
      <c r="I2244" s="20" t="str">
        <f>IF(VLOOKUP(C2244,'Current OBD'!$B$6:$AL$2097,27,0)="Yes","3"," ")</f>
        <v>3</v>
      </c>
      <c r="J2244" s="20" t="str">
        <f>IF(VLOOKUP(C2244,'Current OBD'!$B$6:$AL$2097,28,0)="Yes","4"," ")</f>
        <v>4</v>
      </c>
      <c r="K2244" s="20" t="str">
        <f>IF(VLOOKUP(C2244,'Current OBD'!$B$6:$AL$2097,29,0)="Yes","5"," ")</f>
        <v>5</v>
      </c>
      <c r="L2244" s="20" t="str">
        <f>IF(VLOOKUP(C2244,'Current OBD'!$B$6:$AL$2097,30,0)="Yes","6"," ")</f>
        <v xml:space="preserve"> </v>
      </c>
      <c r="M2244" s="20" t="str">
        <f>IF(VLOOKUP(C2244,'Current OBD'!$B$6:$AL$2097,31,0)="Yes","7"," ")</f>
        <v xml:space="preserve"> </v>
      </c>
      <c r="N2244" s="20" t="str">
        <f>IF(VLOOKUP(C2244,'Current OBD'!$B$6:$AL$2097,32,0)="Yes","8"," ")</f>
        <v xml:space="preserve"> </v>
      </c>
      <c r="O2244" s="20" t="str">
        <f>IF(VLOOKUP(C2244,'Current OBD'!$B$6:$AL$2097,33,0)="Yes","9"," ")</f>
        <v xml:space="preserve"> </v>
      </c>
      <c r="P2244" s="20" t="str">
        <f>IF(VLOOKUP(C2244,'Current OBD'!$B$6:$AL$2097,34,0)="Yes","10"," ")</f>
        <v xml:space="preserve"> </v>
      </c>
      <c r="Q2244" s="20" t="str">
        <f>IF(VLOOKUP(C2244,'Current OBD'!$B$6:$AL$2097,35,0)="Yes","11"," ")</f>
        <v xml:space="preserve"> </v>
      </c>
      <c r="R2244" s="20" t="str">
        <f>IF(VLOOKUP(C2244,'Current OBD'!$B$6:$AL$2097,36,0)="Yes","12"," ")</f>
        <v xml:space="preserve"> </v>
      </c>
      <c r="S2244" s="44">
        <v>255</v>
      </c>
      <c r="T2244" s="44">
        <v>63</v>
      </c>
      <c r="U2244" s="44">
        <v>783</v>
      </c>
      <c r="V2244" s="12">
        <f>S2244/U2244</f>
        <v>0.32567049808429116</v>
      </c>
      <c r="W2244" s="12">
        <f>T2244/U2244</f>
        <v>8.0459770114942528E-2</v>
      </c>
      <c r="X2244" s="12">
        <f t="shared" si="217"/>
        <v>0.4061302681992337</v>
      </c>
    </row>
    <row r="2245" spans="1:24">
      <c r="A2245" s="17" t="str">
        <f>VLOOKUP(C2245,'Current OBD'!$B$6:$K$2098,4,0)</f>
        <v>Whatcom</v>
      </c>
      <c r="B2245" s="17" t="str">
        <f>VLOOKUP(C2245,'Current OBD'!$B$6:$K$2098,3,0)</f>
        <v>37-505</v>
      </c>
      <c r="C2245" s="18">
        <v>662174</v>
      </c>
      <c r="D2245" s="8" t="s">
        <v>2692</v>
      </c>
      <c r="E2245" s="20" t="str">
        <f>IF(VLOOKUP(C2245,'Current OBD'!$B$6:$AL$2097,23,0)="Yes","PK"," ")</f>
        <v xml:space="preserve"> </v>
      </c>
      <c r="F2245" s="20" t="str">
        <f>IF(VLOOKUP(C2245,'Current OBD'!$B$6:$AL$2097,24,0)="Yes","K"," ")</f>
        <v xml:space="preserve"> </v>
      </c>
      <c r="G2245" s="20" t="str">
        <f>IF(VLOOKUP(C2245,'Current OBD'!$B$6:$AL$2097,25,0)="Yes","1"," ")</f>
        <v xml:space="preserve"> </v>
      </c>
      <c r="H2245" s="20" t="str">
        <f>IF(VLOOKUP(C2245,'Current OBD'!$B$6:$AL$2097,26,0)="Yes","2"," ")</f>
        <v xml:space="preserve"> </v>
      </c>
      <c r="I2245" s="20" t="str">
        <f>IF(VLOOKUP(C2245,'Current OBD'!$B$6:$AL$2097,27,0)="Yes","3"," ")</f>
        <v xml:space="preserve"> </v>
      </c>
      <c r="J2245" s="20" t="str">
        <f>IF(VLOOKUP(C2245,'Current OBD'!$B$6:$AL$2097,28,0)="Yes","4"," ")</f>
        <v xml:space="preserve"> </v>
      </c>
      <c r="K2245" s="20" t="str">
        <f>IF(VLOOKUP(C2245,'Current OBD'!$B$6:$AL$2097,29,0)="Yes","5"," ")</f>
        <v xml:space="preserve"> </v>
      </c>
      <c r="L2245" s="20" t="str">
        <f>IF(VLOOKUP(C2245,'Current OBD'!$B$6:$AL$2097,30,0)="Yes","6"," ")</f>
        <v xml:space="preserve"> </v>
      </c>
      <c r="M2245" s="20" t="str">
        <f>IF(VLOOKUP(C2245,'Current OBD'!$B$6:$AL$2097,31,0)="Yes","7"," ")</f>
        <v xml:space="preserve"> </v>
      </c>
      <c r="N2245" s="20" t="str">
        <f>IF(VLOOKUP(C2245,'Current OBD'!$B$6:$AL$2097,32,0)="Yes","8"," ")</f>
        <v xml:space="preserve"> </v>
      </c>
      <c r="O2245" s="20" t="str">
        <f>IF(VLOOKUP(C2245,'Current OBD'!$B$6:$AL$2097,33,0)="Yes","9"," ")</f>
        <v>9</v>
      </c>
      <c r="P2245" s="20" t="str">
        <f>IF(VLOOKUP(C2245,'Current OBD'!$B$6:$AL$2097,34,0)="Yes","10"," ")</f>
        <v>10</v>
      </c>
      <c r="Q2245" s="20" t="str">
        <f>IF(VLOOKUP(C2245,'Current OBD'!$B$6:$AL$2097,35,0)="Yes","11"," ")</f>
        <v>11</v>
      </c>
      <c r="R2245" s="20" t="str">
        <f>IF(VLOOKUP(C2245,'Current OBD'!$B$6:$AL$2097,36,0)="Yes","12"," ")</f>
        <v>12</v>
      </c>
      <c r="S2245" s="44">
        <v>133</v>
      </c>
      <c r="T2245" s="44">
        <v>31</v>
      </c>
      <c r="U2245" s="44">
        <v>518</v>
      </c>
      <c r="V2245" s="12">
        <f>S2245/U2245</f>
        <v>0.25675675675675674</v>
      </c>
      <c r="W2245" s="12">
        <f>T2245/U2245</f>
        <v>5.9845559845559844E-2</v>
      </c>
      <c r="X2245" s="12">
        <f t="shared" si="217"/>
        <v>0.31660231660231658</v>
      </c>
    </row>
    <row r="2246" spans="1:24">
      <c r="A2246" s="17" t="str">
        <f>VLOOKUP(C2246,'Current OBD'!$B$6:$K$2098,4,0)</f>
        <v>Whatcom</v>
      </c>
      <c r="B2246" s="17" t="str">
        <f>VLOOKUP(C2246,'Current OBD'!$B$6:$K$2098,3,0)</f>
        <v>37-505</v>
      </c>
      <c r="C2246" s="18">
        <v>664013</v>
      </c>
      <c r="D2246" s="8" t="s">
        <v>2194</v>
      </c>
      <c r="E2246" s="20" t="str">
        <f>IF(VLOOKUP(C2246,'Current OBD'!$B$6:$AL$2097,23,0)="Yes","PK"," ")</f>
        <v xml:space="preserve"> </v>
      </c>
      <c r="F2246" s="20" t="str">
        <f>IF(VLOOKUP(C2246,'Current OBD'!$B$6:$AL$2097,24,0)="Yes","K"," ")</f>
        <v xml:space="preserve"> </v>
      </c>
      <c r="G2246" s="20" t="str">
        <f>IF(VLOOKUP(C2246,'Current OBD'!$B$6:$AL$2097,25,0)="Yes","1"," ")</f>
        <v xml:space="preserve"> </v>
      </c>
      <c r="H2246" s="20" t="str">
        <f>IF(VLOOKUP(C2246,'Current OBD'!$B$6:$AL$2097,26,0)="Yes","2"," ")</f>
        <v xml:space="preserve"> </v>
      </c>
      <c r="I2246" s="20" t="str">
        <f>IF(VLOOKUP(C2246,'Current OBD'!$B$6:$AL$2097,27,0)="Yes","3"," ")</f>
        <v xml:space="preserve"> </v>
      </c>
      <c r="J2246" s="20" t="str">
        <f>IF(VLOOKUP(C2246,'Current OBD'!$B$6:$AL$2097,28,0)="Yes","4"," ")</f>
        <v xml:space="preserve"> </v>
      </c>
      <c r="K2246" s="20" t="str">
        <f>IF(VLOOKUP(C2246,'Current OBD'!$B$6:$AL$2097,29,0)="Yes","5"," ")</f>
        <v xml:space="preserve"> </v>
      </c>
      <c r="L2246" s="20" t="str">
        <f>IF(VLOOKUP(C2246,'Current OBD'!$B$6:$AL$2097,30,0)="Yes","6"," ")</f>
        <v>6</v>
      </c>
      <c r="M2246" s="20" t="str">
        <f>IF(VLOOKUP(C2246,'Current OBD'!$B$6:$AL$2097,31,0)="Yes","7"," ")</f>
        <v>7</v>
      </c>
      <c r="N2246" s="20" t="str">
        <f>IF(VLOOKUP(C2246,'Current OBD'!$B$6:$AL$2097,32,0)="Yes","8"," ")</f>
        <v>8</v>
      </c>
      <c r="O2246" s="20" t="str">
        <f>IF(VLOOKUP(C2246,'Current OBD'!$B$6:$AL$2097,33,0)="Yes","9"," ")</f>
        <v xml:space="preserve"> </v>
      </c>
      <c r="P2246" s="20" t="str">
        <f>IF(VLOOKUP(C2246,'Current OBD'!$B$6:$AL$2097,34,0)="Yes","10"," ")</f>
        <v xml:space="preserve"> </v>
      </c>
      <c r="Q2246" s="20" t="str">
        <f>IF(VLOOKUP(C2246,'Current OBD'!$B$6:$AL$2097,35,0)="Yes","11"," ")</f>
        <v xml:space="preserve"> </v>
      </c>
      <c r="R2246" s="20" t="str">
        <f>IF(VLOOKUP(C2246,'Current OBD'!$B$6:$AL$2097,36,0)="Yes","12"," ")</f>
        <v xml:space="preserve"> </v>
      </c>
      <c r="S2246" s="44">
        <v>129</v>
      </c>
      <c r="T2246" s="44">
        <v>35</v>
      </c>
      <c r="U2246" s="44">
        <v>359</v>
      </c>
      <c r="V2246" s="12">
        <f>S2246/U2246</f>
        <v>0.35933147632311979</v>
      </c>
      <c r="W2246" s="12">
        <f>T2246/U2246</f>
        <v>9.7493036211699163E-2</v>
      </c>
      <c r="X2246" s="12">
        <f t="shared" si="217"/>
        <v>0.45682451253481893</v>
      </c>
    </row>
    <row r="2247" spans="1:24">
      <c r="A2247" s="17" t="str">
        <f>VLOOKUP(C2247,'Current OBD'!$B$6:$K$2098,4,0)</f>
        <v>Whatcom</v>
      </c>
      <c r="B2247" s="17" t="str">
        <f>VLOOKUP(C2247,'Current OBD'!$B$6:$K$2098,3,0)</f>
        <v>37-505</v>
      </c>
      <c r="C2247" s="18">
        <v>663938</v>
      </c>
      <c r="D2247" s="8" t="s">
        <v>2695</v>
      </c>
      <c r="E2247" s="20" t="str">
        <f>IF(VLOOKUP(C2247,'Current OBD'!$B$6:$AL$2097,23,0)="Yes","PK"," ")</f>
        <v xml:space="preserve"> </v>
      </c>
      <c r="F2247" s="20" t="str">
        <f>IF(VLOOKUP(C2247,'Current OBD'!$B$6:$AL$2097,24,0)="Yes","K"," ")</f>
        <v>K</v>
      </c>
      <c r="G2247" s="20" t="str">
        <f>IF(VLOOKUP(C2247,'Current OBD'!$B$6:$AL$2097,25,0)="Yes","1"," ")</f>
        <v>1</v>
      </c>
      <c r="H2247" s="20" t="str">
        <f>IF(VLOOKUP(C2247,'Current OBD'!$B$6:$AL$2097,26,0)="Yes","2"," ")</f>
        <v>2</v>
      </c>
      <c r="I2247" s="20" t="str">
        <f>IF(VLOOKUP(C2247,'Current OBD'!$B$6:$AL$2097,27,0)="Yes","3"," ")</f>
        <v>3</v>
      </c>
      <c r="J2247" s="20" t="str">
        <f>IF(VLOOKUP(C2247,'Current OBD'!$B$6:$AL$2097,28,0)="Yes","4"," ")</f>
        <v>4</v>
      </c>
      <c r="K2247" s="20" t="str">
        <f>IF(VLOOKUP(C2247,'Current OBD'!$B$6:$AL$2097,29,0)="Yes","5"," ")</f>
        <v>5</v>
      </c>
      <c r="L2247" s="20" t="str">
        <f>IF(VLOOKUP(C2247,'Current OBD'!$B$6:$AL$2097,30,0)="Yes","6"," ")</f>
        <v>6</v>
      </c>
      <c r="M2247" s="20" t="str">
        <f>IF(VLOOKUP(C2247,'Current OBD'!$B$6:$AL$2097,31,0)="Yes","7"," ")</f>
        <v>7</v>
      </c>
      <c r="N2247" s="20" t="str">
        <f>IF(VLOOKUP(C2247,'Current OBD'!$B$6:$AL$2097,32,0)="Yes","8"," ")</f>
        <v>8</v>
      </c>
      <c r="O2247" s="20" t="str">
        <f>IF(VLOOKUP(C2247,'Current OBD'!$B$6:$AL$2097,33,0)="Yes","9"," ")</f>
        <v xml:space="preserve"> </v>
      </c>
      <c r="P2247" s="20" t="str">
        <f>IF(VLOOKUP(C2247,'Current OBD'!$B$6:$AL$2097,34,0)="Yes","10"," ")</f>
        <v xml:space="preserve"> </v>
      </c>
      <c r="Q2247" s="20" t="str">
        <f>IF(VLOOKUP(C2247,'Current OBD'!$B$6:$AL$2097,35,0)="Yes","11"," ")</f>
        <v xml:space="preserve"> </v>
      </c>
      <c r="R2247" s="20" t="str">
        <f>IF(VLOOKUP(C2247,'Current OBD'!$B$6:$AL$2097,36,0)="Yes","12"," ")</f>
        <v xml:space="preserve"> </v>
      </c>
      <c r="S2247" s="44">
        <v>16</v>
      </c>
      <c r="T2247" s="44">
        <v>8</v>
      </c>
      <c r="U2247" s="44">
        <v>162</v>
      </c>
      <c r="V2247" s="12">
        <f>S2247/U2247</f>
        <v>9.8765432098765427E-2</v>
      </c>
      <c r="W2247" s="12">
        <f>T2247/U2247</f>
        <v>4.9382716049382713E-2</v>
      </c>
      <c r="X2247" s="12">
        <f t="shared" si="217"/>
        <v>0.14814814814814814</v>
      </c>
    </row>
    <row r="2248" spans="1:24">
      <c r="A2248" s="26" t="s">
        <v>144</v>
      </c>
      <c r="B2248" s="26" t="s">
        <v>2957</v>
      </c>
      <c r="C2248" s="10">
        <v>159527</v>
      </c>
      <c r="D2248" s="13" t="s">
        <v>2956</v>
      </c>
      <c r="E2248" s="19"/>
      <c r="F2248" s="19"/>
      <c r="G2248" s="19"/>
      <c r="H2248" s="19"/>
      <c r="I2248" s="19"/>
      <c r="J2248" s="19"/>
      <c r="K2248" s="19"/>
      <c r="L2248" s="19"/>
      <c r="M2248" s="19"/>
      <c r="N2248" s="19"/>
      <c r="O2248" s="19"/>
      <c r="P2248" s="19"/>
      <c r="Q2248" s="19"/>
      <c r="R2248" s="19"/>
      <c r="S2248" s="43">
        <v>1405</v>
      </c>
      <c r="T2248" s="43">
        <v>0</v>
      </c>
      <c r="U2248" s="43">
        <v>1939</v>
      </c>
      <c r="V2248" s="14"/>
      <c r="W2248" s="14"/>
      <c r="X2248" s="14">
        <f t="shared" si="217"/>
        <v>0.72460030943785458</v>
      </c>
    </row>
    <row r="2249" spans="1:24">
      <c r="A2249" s="17" t="str">
        <f>VLOOKUP(C2249,'Current OBD'!$B$6:$K$2098,4,0)</f>
        <v>Whatcom</v>
      </c>
      <c r="B2249" s="17" t="str">
        <f>VLOOKUP(C2249,'Current OBD'!$B$6:$K$2098,3,0)</f>
        <v>37-506</v>
      </c>
      <c r="C2249" s="18">
        <v>663459</v>
      </c>
      <c r="D2249" s="8" t="s">
        <v>2958</v>
      </c>
      <c r="E2249" s="20" t="str">
        <f>IF(VLOOKUP(C2249,'Current OBD'!$B$6:$AL$2097,23,0)="Yes","PK"," ")</f>
        <v>PK</v>
      </c>
      <c r="F2249" s="20" t="str">
        <f>IF(VLOOKUP(C2249,'Current OBD'!$B$6:$AL$2097,24,0)="Yes","K"," ")</f>
        <v>K</v>
      </c>
      <c r="G2249" s="20" t="str">
        <f>IF(VLOOKUP(C2249,'Current OBD'!$B$6:$AL$2097,25,0)="Yes","1"," ")</f>
        <v>1</v>
      </c>
      <c r="H2249" s="20" t="str">
        <f>IF(VLOOKUP(C2249,'Current OBD'!$B$6:$AL$2097,26,0)="Yes","2"," ")</f>
        <v>2</v>
      </c>
      <c r="I2249" s="20" t="str">
        <f>IF(VLOOKUP(C2249,'Current OBD'!$B$6:$AL$2097,27,0)="Yes","3"," ")</f>
        <v>3</v>
      </c>
      <c r="J2249" s="20" t="str">
        <f>IF(VLOOKUP(C2249,'Current OBD'!$B$6:$AL$2097,28,0)="Yes","4"," ")</f>
        <v>4</v>
      </c>
      <c r="K2249" s="20" t="str">
        <f>IF(VLOOKUP(C2249,'Current OBD'!$B$6:$AL$2097,29,0)="Yes","5"," ")</f>
        <v>5</v>
      </c>
      <c r="L2249" s="20" t="str">
        <f>IF(VLOOKUP(C2249,'Current OBD'!$B$6:$AL$2097,30,0)="Yes","6"," ")</f>
        <v xml:space="preserve"> </v>
      </c>
      <c r="M2249" s="20" t="str">
        <f>IF(VLOOKUP(C2249,'Current OBD'!$B$6:$AL$2097,31,0)="Yes","7"," ")</f>
        <v xml:space="preserve"> </v>
      </c>
      <c r="N2249" s="20" t="str">
        <f>IF(VLOOKUP(C2249,'Current OBD'!$B$6:$AL$2097,32,0)="Yes","8"," ")</f>
        <v xml:space="preserve"> </v>
      </c>
      <c r="O2249" s="20" t="str">
        <f>IF(VLOOKUP(C2249,'Current OBD'!$B$6:$AL$2097,33,0)="Yes","9"," ")</f>
        <v xml:space="preserve"> </v>
      </c>
      <c r="P2249" s="20" t="str">
        <f>IF(VLOOKUP(C2249,'Current OBD'!$B$6:$AL$2097,34,0)="Yes","10"," ")</f>
        <v xml:space="preserve"> </v>
      </c>
      <c r="Q2249" s="20" t="str">
        <f>IF(VLOOKUP(C2249,'Current OBD'!$B$6:$AL$2097,35,0)="Yes","11"," ")</f>
        <v xml:space="preserve"> </v>
      </c>
      <c r="R2249" s="20" t="str">
        <f>IF(VLOOKUP(C2249,'Current OBD'!$B$6:$AL$2097,36,0)="Yes","12"," ")</f>
        <v xml:space="preserve"> </v>
      </c>
      <c r="S2249" s="44">
        <v>238</v>
      </c>
      <c r="T2249" s="44">
        <v>0</v>
      </c>
      <c r="U2249" s="44">
        <v>318</v>
      </c>
      <c r="V2249" s="12">
        <f>S2249/U2249</f>
        <v>0.74842767295597479</v>
      </c>
      <c r="W2249" s="12">
        <f>T2249/U2249</f>
        <v>0</v>
      </c>
      <c r="X2249" s="12">
        <f t="shared" si="217"/>
        <v>0.74842767295597479</v>
      </c>
    </row>
    <row r="2250" spans="1:24">
      <c r="A2250" s="17" t="str">
        <f>VLOOKUP(C2250,'Current OBD'!$B$6:$K$2098,4,0)</f>
        <v>Whatcom</v>
      </c>
      <c r="B2250" s="17" t="str">
        <f>VLOOKUP(C2250,'Current OBD'!$B$6:$K$2098,3,0)</f>
        <v>37-506</v>
      </c>
      <c r="C2250" s="18">
        <v>663767</v>
      </c>
      <c r="D2250" s="8" t="s">
        <v>2960</v>
      </c>
      <c r="E2250" s="20" t="str">
        <f>IF(VLOOKUP(C2250,'Current OBD'!$B$6:$AL$2097,23,0)="Yes","PK"," ")</f>
        <v xml:space="preserve"> </v>
      </c>
      <c r="F2250" s="20" t="str">
        <f>IF(VLOOKUP(C2250,'Current OBD'!$B$6:$AL$2097,24,0)="Yes","K"," ")</f>
        <v>K</v>
      </c>
      <c r="G2250" s="20" t="str">
        <f>IF(VLOOKUP(C2250,'Current OBD'!$B$6:$AL$2097,25,0)="Yes","1"," ")</f>
        <v>1</v>
      </c>
      <c r="H2250" s="20" t="str">
        <f>IF(VLOOKUP(C2250,'Current OBD'!$B$6:$AL$2097,26,0)="Yes","2"," ")</f>
        <v>2</v>
      </c>
      <c r="I2250" s="20" t="str">
        <f>IF(VLOOKUP(C2250,'Current OBD'!$B$6:$AL$2097,27,0)="Yes","3"," ")</f>
        <v>3</v>
      </c>
      <c r="J2250" s="20" t="str">
        <f>IF(VLOOKUP(C2250,'Current OBD'!$B$6:$AL$2097,28,0)="Yes","4"," ")</f>
        <v>4</v>
      </c>
      <c r="K2250" s="20" t="str">
        <f>IF(VLOOKUP(C2250,'Current OBD'!$B$6:$AL$2097,29,0)="Yes","5"," ")</f>
        <v>5</v>
      </c>
      <c r="L2250" s="20" t="str">
        <f>IF(VLOOKUP(C2250,'Current OBD'!$B$6:$AL$2097,30,0)="Yes","6"," ")</f>
        <v xml:space="preserve"> </v>
      </c>
      <c r="M2250" s="20" t="str">
        <f>IF(VLOOKUP(C2250,'Current OBD'!$B$6:$AL$2097,31,0)="Yes","7"," ")</f>
        <v xml:space="preserve"> </v>
      </c>
      <c r="N2250" s="20" t="str">
        <f>IF(VLOOKUP(C2250,'Current OBD'!$B$6:$AL$2097,32,0)="Yes","8"," ")</f>
        <v xml:space="preserve"> </v>
      </c>
      <c r="O2250" s="20" t="str">
        <f>IF(VLOOKUP(C2250,'Current OBD'!$B$6:$AL$2097,33,0)="Yes","9"," ")</f>
        <v xml:space="preserve"> </v>
      </c>
      <c r="P2250" s="20" t="str">
        <f>IF(VLOOKUP(C2250,'Current OBD'!$B$6:$AL$2097,34,0)="Yes","10"," ")</f>
        <v xml:space="preserve"> </v>
      </c>
      <c r="Q2250" s="20" t="str">
        <f>IF(VLOOKUP(C2250,'Current OBD'!$B$6:$AL$2097,35,0)="Yes","11"," ")</f>
        <v xml:space="preserve"> </v>
      </c>
      <c r="R2250" s="20" t="str">
        <f>IF(VLOOKUP(C2250,'Current OBD'!$B$6:$AL$2097,36,0)="Yes","12"," ")</f>
        <v xml:space="preserve"> </v>
      </c>
      <c r="S2250" s="44">
        <v>258</v>
      </c>
      <c r="T2250" s="44">
        <v>0</v>
      </c>
      <c r="U2250" s="44">
        <v>382</v>
      </c>
      <c r="V2250" s="12">
        <f>S2250/U2250</f>
        <v>0.67539267015706805</v>
      </c>
      <c r="W2250" s="12">
        <f>T2250/U2250</f>
        <v>0</v>
      </c>
      <c r="X2250" s="12">
        <f t="shared" si="217"/>
        <v>0.67539267015706805</v>
      </c>
    </row>
    <row r="2251" spans="1:24">
      <c r="A2251" s="17" t="str">
        <f>VLOOKUP(C2251,'Current OBD'!$B$6:$K$2098,4,0)</f>
        <v>Whatcom</v>
      </c>
      <c r="B2251" s="17" t="str">
        <f>VLOOKUP(C2251,'Current OBD'!$B$6:$K$2098,3,0)</f>
        <v>37-506</v>
      </c>
      <c r="C2251" s="18">
        <v>662179</v>
      </c>
      <c r="D2251" s="8" t="s">
        <v>2963</v>
      </c>
      <c r="E2251" s="20" t="str">
        <f>IF(VLOOKUP(C2251,'Current OBD'!$B$6:$AL$2097,23,0)="Yes","PK"," ")</f>
        <v xml:space="preserve"> </v>
      </c>
      <c r="F2251" s="20" t="str">
        <f>IF(VLOOKUP(C2251,'Current OBD'!$B$6:$AL$2097,24,0)="Yes","K"," ")</f>
        <v xml:space="preserve"> </v>
      </c>
      <c r="G2251" s="20" t="str">
        <f>IF(VLOOKUP(C2251,'Current OBD'!$B$6:$AL$2097,25,0)="Yes","1"," ")</f>
        <v xml:space="preserve"> </v>
      </c>
      <c r="H2251" s="20" t="str">
        <f>IF(VLOOKUP(C2251,'Current OBD'!$B$6:$AL$2097,26,0)="Yes","2"," ")</f>
        <v xml:space="preserve"> </v>
      </c>
      <c r="I2251" s="20" t="str">
        <f>IF(VLOOKUP(C2251,'Current OBD'!$B$6:$AL$2097,27,0)="Yes","3"," ")</f>
        <v xml:space="preserve"> </v>
      </c>
      <c r="J2251" s="20" t="str">
        <f>IF(VLOOKUP(C2251,'Current OBD'!$B$6:$AL$2097,28,0)="Yes","4"," ")</f>
        <v xml:space="preserve"> </v>
      </c>
      <c r="K2251" s="20" t="str">
        <f>IF(VLOOKUP(C2251,'Current OBD'!$B$6:$AL$2097,29,0)="Yes","5"," ")</f>
        <v xml:space="preserve"> </v>
      </c>
      <c r="L2251" s="20" t="str">
        <f>IF(VLOOKUP(C2251,'Current OBD'!$B$6:$AL$2097,30,0)="Yes","6"," ")</f>
        <v xml:space="preserve"> </v>
      </c>
      <c r="M2251" s="20" t="str">
        <f>IF(VLOOKUP(C2251,'Current OBD'!$B$6:$AL$2097,31,0)="Yes","7"," ")</f>
        <v xml:space="preserve"> </v>
      </c>
      <c r="N2251" s="20" t="str">
        <f>IF(VLOOKUP(C2251,'Current OBD'!$B$6:$AL$2097,32,0)="Yes","8"," ")</f>
        <v xml:space="preserve"> </v>
      </c>
      <c r="O2251" s="20" t="str">
        <f>IF(VLOOKUP(C2251,'Current OBD'!$B$6:$AL$2097,33,0)="Yes","9"," ")</f>
        <v>9</v>
      </c>
      <c r="P2251" s="20" t="str">
        <f>IF(VLOOKUP(C2251,'Current OBD'!$B$6:$AL$2097,34,0)="Yes","10"," ")</f>
        <v>10</v>
      </c>
      <c r="Q2251" s="20" t="str">
        <f>IF(VLOOKUP(C2251,'Current OBD'!$B$6:$AL$2097,35,0)="Yes","11"," ")</f>
        <v>11</v>
      </c>
      <c r="R2251" s="20" t="str">
        <f>IF(VLOOKUP(C2251,'Current OBD'!$B$6:$AL$2097,36,0)="Yes","12"," ")</f>
        <v>12</v>
      </c>
      <c r="S2251" s="44">
        <v>338</v>
      </c>
      <c r="T2251" s="44">
        <v>0</v>
      </c>
      <c r="U2251" s="44">
        <v>501</v>
      </c>
      <c r="V2251" s="12">
        <f>S2251/U2251</f>
        <v>0.67465069860279436</v>
      </c>
      <c r="W2251" s="12">
        <f>T2251/U2251</f>
        <v>0</v>
      </c>
      <c r="X2251" s="12">
        <f t="shared" si="217"/>
        <v>0.67465069860279436</v>
      </c>
    </row>
    <row r="2252" spans="1:24">
      <c r="A2252" s="17" t="str">
        <f>VLOOKUP(C2252,'Current OBD'!$B$6:$K$2098,4,0)</f>
        <v>Whatcom</v>
      </c>
      <c r="B2252" s="17" t="str">
        <f>VLOOKUP(C2252,'Current OBD'!$B$6:$K$2098,3,0)</f>
        <v>37-506</v>
      </c>
      <c r="C2252" s="18">
        <v>664588</v>
      </c>
      <c r="D2252" s="8" t="s">
        <v>2966</v>
      </c>
      <c r="E2252" s="20" t="str">
        <f>IF(VLOOKUP(C2252,'Current OBD'!$B$6:$AL$2097,23,0)="Yes","PK"," ")</f>
        <v xml:space="preserve"> </v>
      </c>
      <c r="F2252" s="20" t="str">
        <f>IF(VLOOKUP(C2252,'Current OBD'!$B$6:$AL$2097,24,0)="Yes","K"," ")</f>
        <v xml:space="preserve"> </v>
      </c>
      <c r="G2252" s="20" t="str">
        <f>IF(VLOOKUP(C2252,'Current OBD'!$B$6:$AL$2097,25,0)="Yes","1"," ")</f>
        <v xml:space="preserve"> </v>
      </c>
      <c r="H2252" s="20" t="str">
        <f>IF(VLOOKUP(C2252,'Current OBD'!$B$6:$AL$2097,26,0)="Yes","2"," ")</f>
        <v xml:space="preserve"> </v>
      </c>
      <c r="I2252" s="20" t="str">
        <f>IF(VLOOKUP(C2252,'Current OBD'!$B$6:$AL$2097,27,0)="Yes","3"," ")</f>
        <v xml:space="preserve"> </v>
      </c>
      <c r="J2252" s="20" t="str">
        <f>IF(VLOOKUP(C2252,'Current OBD'!$B$6:$AL$2097,28,0)="Yes","4"," ")</f>
        <v xml:space="preserve"> </v>
      </c>
      <c r="K2252" s="20" t="str">
        <f>IF(VLOOKUP(C2252,'Current OBD'!$B$6:$AL$2097,29,0)="Yes","5"," ")</f>
        <v xml:space="preserve"> </v>
      </c>
      <c r="L2252" s="20" t="str">
        <f>IF(VLOOKUP(C2252,'Current OBD'!$B$6:$AL$2097,30,0)="Yes","6"," ")</f>
        <v>6</v>
      </c>
      <c r="M2252" s="20" t="str">
        <f>IF(VLOOKUP(C2252,'Current OBD'!$B$6:$AL$2097,31,0)="Yes","7"," ")</f>
        <v>7</v>
      </c>
      <c r="N2252" s="20" t="str">
        <f>IF(VLOOKUP(C2252,'Current OBD'!$B$6:$AL$2097,32,0)="Yes","8"," ")</f>
        <v>8</v>
      </c>
      <c r="O2252" s="20" t="str">
        <f>IF(VLOOKUP(C2252,'Current OBD'!$B$6:$AL$2097,33,0)="Yes","9"," ")</f>
        <v xml:space="preserve"> </v>
      </c>
      <c r="P2252" s="20" t="str">
        <f>IF(VLOOKUP(C2252,'Current OBD'!$B$6:$AL$2097,34,0)="Yes","10"," ")</f>
        <v xml:space="preserve"> </v>
      </c>
      <c r="Q2252" s="20" t="str">
        <f>IF(VLOOKUP(C2252,'Current OBD'!$B$6:$AL$2097,35,0)="Yes","11"," ")</f>
        <v xml:space="preserve"> </v>
      </c>
      <c r="R2252" s="20" t="str">
        <f>IF(VLOOKUP(C2252,'Current OBD'!$B$6:$AL$2097,36,0)="Yes","12"," ")</f>
        <v xml:space="preserve"> </v>
      </c>
      <c r="S2252" s="44">
        <v>341</v>
      </c>
      <c r="T2252" s="44">
        <v>0</v>
      </c>
      <c r="U2252" s="44">
        <v>456</v>
      </c>
      <c r="V2252" s="12">
        <f>S2252/U2252</f>
        <v>0.7478070175438597</v>
      </c>
      <c r="W2252" s="12">
        <f>T2252/U2252</f>
        <v>0</v>
      </c>
      <c r="X2252" s="12">
        <f t="shared" si="217"/>
        <v>0.7478070175438597</v>
      </c>
    </row>
    <row r="2253" spans="1:24">
      <c r="A2253" s="17" t="str">
        <f>VLOOKUP(C2253,'Current OBD'!$B$6:$K$2098,4,0)</f>
        <v>Whatcom</v>
      </c>
      <c r="B2253" s="17" t="str">
        <f>VLOOKUP(C2253,'Current OBD'!$B$6:$K$2098,3,0)</f>
        <v>37-506</v>
      </c>
      <c r="C2253" s="18">
        <v>663460</v>
      </c>
      <c r="D2253" s="8" t="s">
        <v>2968</v>
      </c>
      <c r="E2253" s="20" t="str">
        <f>IF(VLOOKUP(C2253,'Current OBD'!$B$6:$AL$2097,23,0)="Yes","PK"," ")</f>
        <v xml:space="preserve"> </v>
      </c>
      <c r="F2253" s="20" t="str">
        <f>IF(VLOOKUP(C2253,'Current OBD'!$B$6:$AL$2097,24,0)="Yes","K"," ")</f>
        <v>K</v>
      </c>
      <c r="G2253" s="20" t="str">
        <f>IF(VLOOKUP(C2253,'Current OBD'!$B$6:$AL$2097,25,0)="Yes","1"," ")</f>
        <v>1</v>
      </c>
      <c r="H2253" s="20" t="str">
        <f>IF(VLOOKUP(C2253,'Current OBD'!$B$6:$AL$2097,26,0)="Yes","2"," ")</f>
        <v>2</v>
      </c>
      <c r="I2253" s="20" t="str">
        <f>IF(VLOOKUP(C2253,'Current OBD'!$B$6:$AL$2097,27,0)="Yes","3"," ")</f>
        <v>3</v>
      </c>
      <c r="J2253" s="20" t="str">
        <f>IF(VLOOKUP(C2253,'Current OBD'!$B$6:$AL$2097,28,0)="Yes","4"," ")</f>
        <v>4</v>
      </c>
      <c r="K2253" s="20" t="str">
        <f>IF(VLOOKUP(C2253,'Current OBD'!$B$6:$AL$2097,29,0)="Yes","5"," ")</f>
        <v>5</v>
      </c>
      <c r="L2253" s="20" t="str">
        <f>IF(VLOOKUP(C2253,'Current OBD'!$B$6:$AL$2097,30,0)="Yes","6"," ")</f>
        <v xml:space="preserve"> </v>
      </c>
      <c r="M2253" s="20" t="str">
        <f>IF(VLOOKUP(C2253,'Current OBD'!$B$6:$AL$2097,31,0)="Yes","7"," ")</f>
        <v xml:space="preserve"> </v>
      </c>
      <c r="N2253" s="20" t="str">
        <f>IF(VLOOKUP(C2253,'Current OBD'!$B$6:$AL$2097,32,0)="Yes","8"," ")</f>
        <v xml:space="preserve"> </v>
      </c>
      <c r="O2253" s="20" t="str">
        <f>IF(VLOOKUP(C2253,'Current OBD'!$B$6:$AL$2097,33,0)="Yes","9"," ")</f>
        <v xml:space="preserve"> </v>
      </c>
      <c r="P2253" s="20" t="str">
        <f>IF(VLOOKUP(C2253,'Current OBD'!$B$6:$AL$2097,34,0)="Yes","10"," ")</f>
        <v xml:space="preserve"> </v>
      </c>
      <c r="Q2253" s="20" t="str">
        <f>IF(VLOOKUP(C2253,'Current OBD'!$B$6:$AL$2097,35,0)="Yes","11"," ")</f>
        <v xml:space="preserve"> </v>
      </c>
      <c r="R2253" s="20" t="str">
        <f>IF(VLOOKUP(C2253,'Current OBD'!$B$6:$AL$2097,36,0)="Yes","12"," ")</f>
        <v xml:space="preserve"> </v>
      </c>
      <c r="S2253" s="44">
        <v>230</v>
      </c>
      <c r="T2253" s="44">
        <v>0</v>
      </c>
      <c r="U2253" s="44">
        <v>282</v>
      </c>
      <c r="V2253" s="12">
        <f>S2253/U2253</f>
        <v>0.81560283687943258</v>
      </c>
      <c r="W2253" s="12">
        <f>T2253/U2253</f>
        <v>0</v>
      </c>
      <c r="X2253" s="12">
        <f t="shared" si="217"/>
        <v>0.81560283687943258</v>
      </c>
    </row>
    <row r="2254" spans="1:24">
      <c r="A2254" s="26" t="s">
        <v>144</v>
      </c>
      <c r="B2254" s="26" t="s">
        <v>2820</v>
      </c>
      <c r="C2254" s="10">
        <v>159526</v>
      </c>
      <c r="D2254" s="13" t="s">
        <v>2819</v>
      </c>
      <c r="E2254" s="19"/>
      <c r="F2254" s="19"/>
      <c r="G2254" s="19"/>
      <c r="H2254" s="19"/>
      <c r="I2254" s="19"/>
      <c r="J2254" s="19"/>
      <c r="K2254" s="19"/>
      <c r="L2254" s="19"/>
      <c r="M2254" s="19"/>
      <c r="N2254" s="19"/>
      <c r="O2254" s="19"/>
      <c r="P2254" s="19"/>
      <c r="Q2254" s="19"/>
      <c r="R2254" s="19"/>
      <c r="S2254" s="43">
        <v>1041</v>
      </c>
      <c r="T2254" s="43">
        <v>0</v>
      </c>
      <c r="U2254" s="43">
        <v>1552</v>
      </c>
      <c r="V2254" s="14"/>
      <c r="W2254" s="14"/>
      <c r="X2254" s="14">
        <f t="shared" si="217"/>
        <v>0.67074742268041232</v>
      </c>
    </row>
    <row r="2255" spans="1:24">
      <c r="A2255" s="17" t="str">
        <f>VLOOKUP(C2255,'Current OBD'!$B$6:$K$2098,4,0)</f>
        <v>Whatcom</v>
      </c>
      <c r="B2255" s="17" t="str">
        <f>VLOOKUP(C2255,'Current OBD'!$B$6:$K$2098,3,0)</f>
        <v>37-507</v>
      </c>
      <c r="C2255" s="18">
        <v>662180</v>
      </c>
      <c r="D2255" s="8" t="s">
        <v>2821</v>
      </c>
      <c r="E2255" s="20" t="str">
        <f>IF(VLOOKUP(C2255,'Current OBD'!$B$6:$AL$2097,23,0)="Yes","PK"," ")</f>
        <v xml:space="preserve"> </v>
      </c>
      <c r="F2255" s="20" t="str">
        <f>IF(VLOOKUP(C2255,'Current OBD'!$B$6:$AL$2097,24,0)="Yes","K"," ")</f>
        <v>K</v>
      </c>
      <c r="G2255" s="20" t="str">
        <f>IF(VLOOKUP(C2255,'Current OBD'!$B$6:$AL$2097,25,0)="Yes","1"," ")</f>
        <v>1</v>
      </c>
      <c r="H2255" s="20" t="str">
        <f>IF(VLOOKUP(C2255,'Current OBD'!$B$6:$AL$2097,26,0)="Yes","2"," ")</f>
        <v>2</v>
      </c>
      <c r="I2255" s="20" t="str">
        <f>IF(VLOOKUP(C2255,'Current OBD'!$B$6:$AL$2097,27,0)="Yes","3"," ")</f>
        <v>3</v>
      </c>
      <c r="J2255" s="20" t="str">
        <f>IF(VLOOKUP(C2255,'Current OBD'!$B$6:$AL$2097,28,0)="Yes","4"," ")</f>
        <v>4</v>
      </c>
      <c r="K2255" s="20" t="str">
        <f>IF(VLOOKUP(C2255,'Current OBD'!$B$6:$AL$2097,29,0)="Yes","5"," ")</f>
        <v>5</v>
      </c>
      <c r="L2255" s="20" t="str">
        <f>IF(VLOOKUP(C2255,'Current OBD'!$B$6:$AL$2097,30,0)="Yes","6"," ")</f>
        <v>6</v>
      </c>
      <c r="M2255" s="20" t="str">
        <f>IF(VLOOKUP(C2255,'Current OBD'!$B$6:$AL$2097,31,0)="Yes","7"," ")</f>
        <v xml:space="preserve"> </v>
      </c>
      <c r="N2255" s="20" t="str">
        <f>IF(VLOOKUP(C2255,'Current OBD'!$B$6:$AL$2097,32,0)="Yes","8"," ")</f>
        <v xml:space="preserve"> </v>
      </c>
      <c r="O2255" s="20" t="str">
        <f>IF(VLOOKUP(C2255,'Current OBD'!$B$6:$AL$2097,33,0)="Yes","9"," ")</f>
        <v xml:space="preserve"> </v>
      </c>
      <c r="P2255" s="20" t="str">
        <f>IF(VLOOKUP(C2255,'Current OBD'!$B$6:$AL$2097,34,0)="Yes","10"," ")</f>
        <v xml:space="preserve"> </v>
      </c>
      <c r="Q2255" s="20" t="str">
        <f>IF(VLOOKUP(C2255,'Current OBD'!$B$6:$AL$2097,35,0)="Yes","11"," ")</f>
        <v xml:space="preserve"> </v>
      </c>
      <c r="R2255" s="20" t="str">
        <f>IF(VLOOKUP(C2255,'Current OBD'!$B$6:$AL$2097,36,0)="Yes","12"," ")</f>
        <v xml:space="preserve"> </v>
      </c>
      <c r="S2255" s="44">
        <v>123</v>
      </c>
      <c r="T2255" s="44">
        <v>0</v>
      </c>
      <c r="U2255" s="44">
        <v>188</v>
      </c>
      <c r="V2255" s="12">
        <f>S2255/U2255</f>
        <v>0.6542553191489362</v>
      </c>
      <c r="W2255" s="12">
        <f>T2255/U2255</f>
        <v>0</v>
      </c>
      <c r="X2255" s="12">
        <f t="shared" si="217"/>
        <v>0.6542553191489362</v>
      </c>
    </row>
    <row r="2256" spans="1:24">
      <c r="A2256" s="17" t="str">
        <f>VLOOKUP(C2256,'Current OBD'!$B$6:$K$2098,4,0)</f>
        <v>Whatcom</v>
      </c>
      <c r="B2256" s="17" t="str">
        <f>VLOOKUP(C2256,'Current OBD'!$B$6:$K$2098,3,0)</f>
        <v>37-507</v>
      </c>
      <c r="C2256" s="18">
        <v>662181</v>
      </c>
      <c r="D2256" s="8" t="s">
        <v>1475</v>
      </c>
      <c r="E2256" s="20" t="str">
        <f>IF(VLOOKUP(C2256,'Current OBD'!$B$6:$AL$2097,23,0)="Yes","PK"," ")</f>
        <v xml:space="preserve"> </v>
      </c>
      <c r="F2256" s="20" t="str">
        <f>IF(VLOOKUP(C2256,'Current OBD'!$B$6:$AL$2097,24,0)="Yes","K"," ")</f>
        <v>K</v>
      </c>
      <c r="G2256" s="20" t="str">
        <f>IF(VLOOKUP(C2256,'Current OBD'!$B$6:$AL$2097,25,0)="Yes","1"," ")</f>
        <v>1</v>
      </c>
      <c r="H2256" s="20" t="str">
        <f>IF(VLOOKUP(C2256,'Current OBD'!$B$6:$AL$2097,26,0)="Yes","2"," ")</f>
        <v>2</v>
      </c>
      <c r="I2256" s="20" t="str">
        <f>IF(VLOOKUP(C2256,'Current OBD'!$B$6:$AL$2097,27,0)="Yes","3"," ")</f>
        <v>3</v>
      </c>
      <c r="J2256" s="20" t="str">
        <f>IF(VLOOKUP(C2256,'Current OBD'!$B$6:$AL$2097,28,0)="Yes","4"," ")</f>
        <v>4</v>
      </c>
      <c r="K2256" s="20" t="str">
        <f>IF(VLOOKUP(C2256,'Current OBD'!$B$6:$AL$2097,29,0)="Yes","5"," ")</f>
        <v>5</v>
      </c>
      <c r="L2256" s="20" t="str">
        <f>IF(VLOOKUP(C2256,'Current OBD'!$B$6:$AL$2097,30,0)="Yes","6"," ")</f>
        <v>6</v>
      </c>
      <c r="M2256" s="20" t="str">
        <f>IF(VLOOKUP(C2256,'Current OBD'!$B$6:$AL$2097,31,0)="Yes","7"," ")</f>
        <v xml:space="preserve"> </v>
      </c>
      <c r="N2256" s="20" t="str">
        <f>IF(VLOOKUP(C2256,'Current OBD'!$B$6:$AL$2097,32,0)="Yes","8"," ")</f>
        <v xml:space="preserve"> </v>
      </c>
      <c r="O2256" s="20" t="str">
        <f>IF(VLOOKUP(C2256,'Current OBD'!$B$6:$AL$2097,33,0)="Yes","9"," ")</f>
        <v xml:space="preserve"> </v>
      </c>
      <c r="P2256" s="20" t="str">
        <f>IF(VLOOKUP(C2256,'Current OBD'!$B$6:$AL$2097,34,0)="Yes","10"," ")</f>
        <v xml:space="preserve"> </v>
      </c>
      <c r="Q2256" s="20" t="str">
        <f>IF(VLOOKUP(C2256,'Current OBD'!$B$6:$AL$2097,35,0)="Yes","11"," ")</f>
        <v xml:space="preserve"> </v>
      </c>
      <c r="R2256" s="20" t="str">
        <f>IF(VLOOKUP(C2256,'Current OBD'!$B$6:$AL$2097,36,0)="Yes","12"," ")</f>
        <v xml:space="preserve"> </v>
      </c>
      <c r="S2256" s="44">
        <v>119</v>
      </c>
      <c r="T2256" s="44">
        <v>0</v>
      </c>
      <c r="U2256" s="44">
        <v>293</v>
      </c>
      <c r="V2256" s="12">
        <f>S2256/U2256</f>
        <v>0.4061433447098976</v>
      </c>
      <c r="W2256" s="12">
        <f>T2256/U2256</f>
        <v>0</v>
      </c>
      <c r="X2256" s="12">
        <f t="shared" si="217"/>
        <v>0.4061433447098976</v>
      </c>
    </row>
    <row r="2257" spans="1:24">
      <c r="A2257" s="17" t="str">
        <f>VLOOKUP(C2257,'Current OBD'!$B$6:$K$2098,4,0)</f>
        <v>Whatcom</v>
      </c>
      <c r="B2257" s="17" t="str">
        <f>VLOOKUP(C2257,'Current OBD'!$B$6:$K$2098,3,0)</f>
        <v>37-507</v>
      </c>
      <c r="C2257" s="18">
        <v>662182</v>
      </c>
      <c r="D2257" s="8" t="s">
        <v>2826</v>
      </c>
      <c r="E2257" s="20" t="str">
        <f>IF(VLOOKUP(C2257,'Current OBD'!$B$6:$AL$2097,23,0)="Yes","PK"," ")</f>
        <v xml:space="preserve"> </v>
      </c>
      <c r="F2257" s="20" t="str">
        <f>IF(VLOOKUP(C2257,'Current OBD'!$B$6:$AL$2097,24,0)="Yes","K"," ")</f>
        <v>K</v>
      </c>
      <c r="G2257" s="20" t="str">
        <f>IF(VLOOKUP(C2257,'Current OBD'!$B$6:$AL$2097,25,0)="Yes","1"," ")</f>
        <v>1</v>
      </c>
      <c r="H2257" s="20" t="str">
        <f>IF(VLOOKUP(C2257,'Current OBD'!$B$6:$AL$2097,26,0)="Yes","2"," ")</f>
        <v>2</v>
      </c>
      <c r="I2257" s="20" t="str">
        <f>IF(VLOOKUP(C2257,'Current OBD'!$B$6:$AL$2097,27,0)="Yes","3"," ")</f>
        <v>3</v>
      </c>
      <c r="J2257" s="20" t="str">
        <f>IF(VLOOKUP(C2257,'Current OBD'!$B$6:$AL$2097,28,0)="Yes","4"," ")</f>
        <v>4</v>
      </c>
      <c r="K2257" s="20" t="str">
        <f>IF(VLOOKUP(C2257,'Current OBD'!$B$6:$AL$2097,29,0)="Yes","5"," ")</f>
        <v>5</v>
      </c>
      <c r="L2257" s="20" t="str">
        <f>IF(VLOOKUP(C2257,'Current OBD'!$B$6:$AL$2097,30,0)="Yes","6"," ")</f>
        <v>6</v>
      </c>
      <c r="M2257" s="20" t="str">
        <f>IF(VLOOKUP(C2257,'Current OBD'!$B$6:$AL$2097,31,0)="Yes","7"," ")</f>
        <v xml:space="preserve"> </v>
      </c>
      <c r="N2257" s="20" t="str">
        <f>IF(VLOOKUP(C2257,'Current OBD'!$B$6:$AL$2097,32,0)="Yes","8"," ")</f>
        <v xml:space="preserve"> </v>
      </c>
      <c r="O2257" s="20" t="str">
        <f>IF(VLOOKUP(C2257,'Current OBD'!$B$6:$AL$2097,33,0)="Yes","9"," ")</f>
        <v xml:space="preserve"> </v>
      </c>
      <c r="P2257" s="20" t="str">
        <f>IF(VLOOKUP(C2257,'Current OBD'!$B$6:$AL$2097,34,0)="Yes","10"," ")</f>
        <v xml:space="preserve"> </v>
      </c>
      <c r="Q2257" s="20" t="str">
        <f>IF(VLOOKUP(C2257,'Current OBD'!$B$6:$AL$2097,35,0)="Yes","11"," ")</f>
        <v xml:space="preserve"> </v>
      </c>
      <c r="R2257" s="20" t="str">
        <f>IF(VLOOKUP(C2257,'Current OBD'!$B$6:$AL$2097,36,0)="Yes","12"," ")</f>
        <v xml:space="preserve"> </v>
      </c>
      <c r="S2257" s="44">
        <v>295</v>
      </c>
      <c r="T2257" s="44">
        <v>0</v>
      </c>
      <c r="U2257" s="44">
        <v>339</v>
      </c>
      <c r="V2257" s="12">
        <f>S2257/U2257</f>
        <v>0.87020648967551617</v>
      </c>
      <c r="W2257" s="12">
        <f>T2257/U2257</f>
        <v>0</v>
      </c>
      <c r="X2257" s="12">
        <f t="shared" si="217"/>
        <v>0.87020648967551617</v>
      </c>
    </row>
    <row r="2258" spans="1:24">
      <c r="A2258" s="17" t="str">
        <f>VLOOKUP(C2258,'Current OBD'!$B$6:$K$2098,4,0)</f>
        <v>Whatcom</v>
      </c>
      <c r="B2258" s="17" t="str">
        <f>VLOOKUP(C2258,'Current OBD'!$B$6:$K$2098,3,0)</f>
        <v>37-507</v>
      </c>
      <c r="C2258" s="18">
        <v>665541</v>
      </c>
      <c r="D2258" s="8" t="s">
        <v>2831</v>
      </c>
      <c r="E2258" s="20" t="str">
        <f>IF(VLOOKUP(C2258,'Current OBD'!$B$6:$AL$2097,23,0)="Yes","PK"," ")</f>
        <v xml:space="preserve"> </v>
      </c>
      <c r="F2258" s="20" t="str">
        <f>IF(VLOOKUP(C2258,'Current OBD'!$B$6:$AL$2097,24,0)="Yes","K"," ")</f>
        <v xml:space="preserve"> </v>
      </c>
      <c r="G2258" s="20" t="str">
        <f>IF(VLOOKUP(C2258,'Current OBD'!$B$6:$AL$2097,25,0)="Yes","1"," ")</f>
        <v xml:space="preserve"> </v>
      </c>
      <c r="H2258" s="20" t="str">
        <f>IF(VLOOKUP(C2258,'Current OBD'!$B$6:$AL$2097,26,0)="Yes","2"," ")</f>
        <v xml:space="preserve"> </v>
      </c>
      <c r="I2258" s="20" t="str">
        <f>IF(VLOOKUP(C2258,'Current OBD'!$B$6:$AL$2097,27,0)="Yes","3"," ")</f>
        <v xml:space="preserve"> </v>
      </c>
      <c r="J2258" s="20" t="str">
        <f>IF(VLOOKUP(C2258,'Current OBD'!$B$6:$AL$2097,28,0)="Yes","4"," ")</f>
        <v xml:space="preserve"> </v>
      </c>
      <c r="K2258" s="20" t="str">
        <f>IF(VLOOKUP(C2258,'Current OBD'!$B$6:$AL$2097,29,0)="Yes","5"," ")</f>
        <v xml:space="preserve"> </v>
      </c>
      <c r="L2258" s="20" t="str">
        <f>IF(VLOOKUP(C2258,'Current OBD'!$B$6:$AL$2097,30,0)="Yes","6"," ")</f>
        <v xml:space="preserve"> </v>
      </c>
      <c r="M2258" s="20" t="str">
        <f>IF(VLOOKUP(C2258,'Current OBD'!$B$6:$AL$2097,31,0)="Yes","7"," ")</f>
        <v>7</v>
      </c>
      <c r="N2258" s="20" t="str">
        <f>IF(VLOOKUP(C2258,'Current OBD'!$B$6:$AL$2097,32,0)="Yes","8"," ")</f>
        <v>8</v>
      </c>
      <c r="O2258" s="20" t="str">
        <f>IF(VLOOKUP(C2258,'Current OBD'!$B$6:$AL$2097,33,0)="Yes","9"," ")</f>
        <v xml:space="preserve"> </v>
      </c>
      <c r="P2258" s="20" t="str">
        <f>IF(VLOOKUP(C2258,'Current OBD'!$B$6:$AL$2097,34,0)="Yes","10"," ")</f>
        <v xml:space="preserve"> </v>
      </c>
      <c r="Q2258" s="20" t="str">
        <f>IF(VLOOKUP(C2258,'Current OBD'!$B$6:$AL$2097,35,0)="Yes","11"," ")</f>
        <v xml:space="preserve"> </v>
      </c>
      <c r="R2258" s="20" t="str">
        <f>IF(VLOOKUP(C2258,'Current OBD'!$B$6:$AL$2097,36,0)="Yes","12"," ")</f>
        <v xml:space="preserve"> </v>
      </c>
      <c r="S2258" s="44">
        <v>181</v>
      </c>
      <c r="T2258" s="44">
        <v>0</v>
      </c>
      <c r="U2258" s="44">
        <v>276</v>
      </c>
      <c r="V2258" s="12">
        <f>S2258/U2258</f>
        <v>0.65579710144927539</v>
      </c>
      <c r="W2258" s="12">
        <f>T2258/U2258</f>
        <v>0</v>
      </c>
      <c r="X2258" s="12">
        <f t="shared" si="217"/>
        <v>0.65579710144927539</v>
      </c>
    </row>
    <row r="2259" spans="1:24">
      <c r="A2259" s="17" t="str">
        <f>VLOOKUP(C2259,'Current OBD'!$B$6:$K$2098,4,0)</f>
        <v>Whatcom</v>
      </c>
      <c r="B2259" s="17" t="str">
        <f>VLOOKUP(C2259,'Current OBD'!$B$6:$K$2098,3,0)</f>
        <v>37-507</v>
      </c>
      <c r="C2259" s="18">
        <v>662184</v>
      </c>
      <c r="D2259" s="8" t="s">
        <v>2834</v>
      </c>
      <c r="E2259" s="20" t="str">
        <f>IF(VLOOKUP(C2259,'Current OBD'!$B$6:$AL$2097,23,0)="Yes","PK"," ")</f>
        <v xml:space="preserve"> </v>
      </c>
      <c r="F2259" s="20" t="str">
        <f>IF(VLOOKUP(C2259,'Current OBD'!$B$6:$AL$2097,24,0)="Yes","K"," ")</f>
        <v xml:space="preserve"> </v>
      </c>
      <c r="G2259" s="20" t="str">
        <f>IF(VLOOKUP(C2259,'Current OBD'!$B$6:$AL$2097,25,0)="Yes","1"," ")</f>
        <v xml:space="preserve"> </v>
      </c>
      <c r="H2259" s="20" t="str">
        <f>IF(VLOOKUP(C2259,'Current OBD'!$B$6:$AL$2097,26,0)="Yes","2"," ")</f>
        <v xml:space="preserve"> </v>
      </c>
      <c r="I2259" s="20" t="str">
        <f>IF(VLOOKUP(C2259,'Current OBD'!$B$6:$AL$2097,27,0)="Yes","3"," ")</f>
        <v xml:space="preserve"> </v>
      </c>
      <c r="J2259" s="20" t="str">
        <f>IF(VLOOKUP(C2259,'Current OBD'!$B$6:$AL$2097,28,0)="Yes","4"," ")</f>
        <v xml:space="preserve"> </v>
      </c>
      <c r="K2259" s="20" t="str">
        <f>IF(VLOOKUP(C2259,'Current OBD'!$B$6:$AL$2097,29,0)="Yes","5"," ")</f>
        <v xml:space="preserve"> </v>
      </c>
      <c r="L2259" s="20" t="str">
        <f>IF(VLOOKUP(C2259,'Current OBD'!$B$6:$AL$2097,30,0)="Yes","6"," ")</f>
        <v xml:space="preserve"> </v>
      </c>
      <c r="M2259" s="20" t="str">
        <f>IF(VLOOKUP(C2259,'Current OBD'!$B$6:$AL$2097,31,0)="Yes","7"," ")</f>
        <v xml:space="preserve"> </v>
      </c>
      <c r="N2259" s="20" t="str">
        <f>IF(VLOOKUP(C2259,'Current OBD'!$B$6:$AL$2097,32,0)="Yes","8"," ")</f>
        <v xml:space="preserve"> </v>
      </c>
      <c r="O2259" s="20" t="str">
        <f>IF(VLOOKUP(C2259,'Current OBD'!$B$6:$AL$2097,33,0)="Yes","9"," ")</f>
        <v>9</v>
      </c>
      <c r="P2259" s="20" t="str">
        <f>IF(VLOOKUP(C2259,'Current OBD'!$B$6:$AL$2097,34,0)="Yes","10"," ")</f>
        <v>10</v>
      </c>
      <c r="Q2259" s="20" t="str">
        <f>IF(VLOOKUP(C2259,'Current OBD'!$B$6:$AL$2097,35,0)="Yes","11"," ")</f>
        <v>11</v>
      </c>
      <c r="R2259" s="20" t="str">
        <f>IF(VLOOKUP(C2259,'Current OBD'!$B$6:$AL$2097,36,0)="Yes","12"," ")</f>
        <v>12</v>
      </c>
      <c r="S2259" s="44">
        <v>323</v>
      </c>
      <c r="T2259" s="44">
        <v>0</v>
      </c>
      <c r="U2259" s="44">
        <v>456</v>
      </c>
      <c r="V2259" s="12">
        <f>S2259/U2259</f>
        <v>0.70833333333333337</v>
      </c>
      <c r="W2259" s="12">
        <f>T2259/U2259</f>
        <v>0</v>
      </c>
      <c r="X2259" s="12">
        <f t="shared" si="217"/>
        <v>0.70833333333333337</v>
      </c>
    </row>
    <row r="2260" spans="1:24">
      <c r="A2260" s="26" t="s">
        <v>144</v>
      </c>
      <c r="B2260" s="26" t="s">
        <v>2515</v>
      </c>
      <c r="C2260" s="10">
        <v>159398</v>
      </c>
      <c r="D2260" s="13" t="s">
        <v>2514</v>
      </c>
      <c r="E2260" s="19"/>
      <c r="F2260" s="19"/>
      <c r="G2260" s="19"/>
      <c r="H2260" s="19"/>
      <c r="I2260" s="19"/>
      <c r="J2260" s="19"/>
      <c r="K2260" s="19"/>
      <c r="L2260" s="19"/>
      <c r="M2260" s="19"/>
      <c r="N2260" s="19"/>
      <c r="O2260" s="19"/>
      <c r="P2260" s="19"/>
      <c r="Q2260" s="19"/>
      <c r="R2260" s="19"/>
      <c r="S2260" s="43">
        <v>332</v>
      </c>
      <c r="T2260" s="43">
        <v>0</v>
      </c>
      <c r="U2260" s="43">
        <v>402</v>
      </c>
      <c r="V2260" s="14"/>
      <c r="W2260" s="14"/>
      <c r="X2260" s="14">
        <f t="shared" si="217"/>
        <v>0.82587064676616917</v>
      </c>
    </row>
    <row r="2261" spans="1:24">
      <c r="A2261" s="17" t="str">
        <f>VLOOKUP(C2261,'Current OBD'!$B$6:$K$2098,4,0)</f>
        <v>Whatcom</v>
      </c>
      <c r="B2261" s="17" t="str">
        <f>VLOOKUP(C2261,'Current OBD'!$B$6:$K$2098,3,0)</f>
        <v>37-903</v>
      </c>
      <c r="C2261" s="18">
        <v>662431</v>
      </c>
      <c r="D2261" s="8" t="s">
        <v>2516</v>
      </c>
      <c r="E2261" s="20" t="str">
        <f>IF(VLOOKUP(C2261,'Current OBD'!$B$6:$AL$2097,23,0)="Yes","PK"," ")</f>
        <v xml:space="preserve"> </v>
      </c>
      <c r="F2261" s="20" t="str">
        <f>IF(VLOOKUP(C2261,'Current OBD'!$B$6:$AL$2097,24,0)="Yes","K"," ")</f>
        <v>K</v>
      </c>
      <c r="G2261" s="20" t="str">
        <f>IF(VLOOKUP(C2261,'Current OBD'!$B$6:$AL$2097,25,0)="Yes","1"," ")</f>
        <v>1</v>
      </c>
      <c r="H2261" s="20" t="str">
        <f>IF(VLOOKUP(C2261,'Current OBD'!$B$6:$AL$2097,26,0)="Yes","2"," ")</f>
        <v>2</v>
      </c>
      <c r="I2261" s="20" t="str">
        <f>IF(VLOOKUP(C2261,'Current OBD'!$B$6:$AL$2097,27,0)="Yes","3"," ")</f>
        <v>3</v>
      </c>
      <c r="J2261" s="20" t="str">
        <f>IF(VLOOKUP(C2261,'Current OBD'!$B$6:$AL$2097,28,0)="Yes","4"," ")</f>
        <v>4</v>
      </c>
      <c r="K2261" s="20" t="str">
        <f>IF(VLOOKUP(C2261,'Current OBD'!$B$6:$AL$2097,29,0)="Yes","5"," ")</f>
        <v>5</v>
      </c>
      <c r="L2261" s="20" t="str">
        <f>IF(VLOOKUP(C2261,'Current OBD'!$B$6:$AL$2097,30,0)="Yes","6"," ")</f>
        <v>6</v>
      </c>
      <c r="M2261" s="20" t="str">
        <f>IF(VLOOKUP(C2261,'Current OBD'!$B$6:$AL$2097,31,0)="Yes","7"," ")</f>
        <v>7</v>
      </c>
      <c r="N2261" s="20" t="str">
        <f>IF(VLOOKUP(C2261,'Current OBD'!$B$6:$AL$2097,32,0)="Yes","8"," ")</f>
        <v>8</v>
      </c>
      <c r="O2261" s="20" t="str">
        <f>IF(VLOOKUP(C2261,'Current OBD'!$B$6:$AL$2097,33,0)="Yes","9"," ")</f>
        <v>9</v>
      </c>
      <c r="P2261" s="20" t="str">
        <f>IF(VLOOKUP(C2261,'Current OBD'!$B$6:$AL$2097,34,0)="Yes","10"," ")</f>
        <v>10</v>
      </c>
      <c r="Q2261" s="20" t="str">
        <f>IF(VLOOKUP(C2261,'Current OBD'!$B$6:$AL$2097,35,0)="Yes","11"," ")</f>
        <v>11</v>
      </c>
      <c r="R2261" s="20" t="str">
        <f>IF(VLOOKUP(C2261,'Current OBD'!$B$6:$AL$2097,36,0)="Yes","12"," ")</f>
        <v>12</v>
      </c>
      <c r="S2261" s="44">
        <v>332</v>
      </c>
      <c r="T2261" s="44">
        <v>0</v>
      </c>
      <c r="U2261" s="44">
        <v>402</v>
      </c>
      <c r="V2261" s="12">
        <f>S2261/U2261</f>
        <v>0.82587064676616917</v>
      </c>
      <c r="W2261" s="12">
        <f>T2261/U2261</f>
        <v>0</v>
      </c>
      <c r="X2261" s="12">
        <f t="shared" si="217"/>
        <v>0.82587064676616917</v>
      </c>
    </row>
    <row r="2262" spans="1:24">
      <c r="A2262" s="26" t="s">
        <v>921</v>
      </c>
      <c r="B2262" s="26" t="s">
        <v>2435</v>
      </c>
      <c r="C2262" s="10">
        <v>159449</v>
      </c>
      <c r="D2262" s="13" t="s">
        <v>2434</v>
      </c>
      <c r="E2262" s="19"/>
      <c r="F2262" s="19"/>
      <c r="G2262" s="19"/>
      <c r="H2262" s="19"/>
      <c r="I2262" s="19"/>
      <c r="J2262" s="19"/>
      <c r="K2262" s="19"/>
      <c r="L2262" s="19"/>
      <c r="M2262" s="19"/>
      <c r="N2262" s="19"/>
      <c r="O2262" s="19"/>
      <c r="P2262" s="19"/>
      <c r="Q2262" s="19"/>
      <c r="R2262" s="19"/>
      <c r="S2262" s="43">
        <v>18</v>
      </c>
      <c r="T2262" s="43">
        <v>0</v>
      </c>
      <c r="U2262" s="43">
        <v>25</v>
      </c>
      <c r="V2262" s="14"/>
      <c r="W2262" s="14"/>
      <c r="X2262" s="14">
        <f t="shared" si="217"/>
        <v>0.72</v>
      </c>
    </row>
    <row r="2263" spans="1:24">
      <c r="A2263" s="17" t="str">
        <f>VLOOKUP(C2263,'Current OBD'!$B$6:$K$2098,4,0)</f>
        <v>Whitman</v>
      </c>
      <c r="B2263" s="17" t="str">
        <f>VLOOKUP(C2263,'Current OBD'!$B$6:$K$2098,3,0)</f>
        <v>38-264</v>
      </c>
      <c r="C2263" s="18">
        <v>662027</v>
      </c>
      <c r="D2263" s="8" t="s">
        <v>2436</v>
      </c>
      <c r="E2263" s="20" t="str">
        <f>IF(VLOOKUP(C2263,'Current OBD'!$B$6:$AL$2097,23,0)="Yes","PK"," ")</f>
        <v xml:space="preserve"> </v>
      </c>
      <c r="F2263" s="20" t="str">
        <f>IF(VLOOKUP(C2263,'Current OBD'!$B$6:$AL$2097,24,0)="Yes","K"," ")</f>
        <v xml:space="preserve"> </v>
      </c>
      <c r="G2263" s="20" t="str">
        <f>IF(VLOOKUP(C2263,'Current OBD'!$B$6:$AL$2097,25,0)="Yes","1"," ")</f>
        <v xml:space="preserve"> </v>
      </c>
      <c r="H2263" s="20" t="str">
        <f>IF(VLOOKUP(C2263,'Current OBD'!$B$6:$AL$2097,26,0)="Yes","2"," ")</f>
        <v xml:space="preserve"> </v>
      </c>
      <c r="I2263" s="20" t="str">
        <f>IF(VLOOKUP(C2263,'Current OBD'!$B$6:$AL$2097,27,0)="Yes","3"," ")</f>
        <v xml:space="preserve"> </v>
      </c>
      <c r="J2263" s="20" t="str">
        <f>IF(VLOOKUP(C2263,'Current OBD'!$B$6:$AL$2097,28,0)="Yes","4"," ")</f>
        <v xml:space="preserve"> </v>
      </c>
      <c r="K2263" s="20" t="str">
        <f>IF(VLOOKUP(C2263,'Current OBD'!$B$6:$AL$2097,29,0)="Yes","5"," ")</f>
        <v>5</v>
      </c>
      <c r="L2263" s="20" t="str">
        <f>IF(VLOOKUP(C2263,'Current OBD'!$B$6:$AL$2097,30,0)="Yes","6"," ")</f>
        <v>6</v>
      </c>
      <c r="M2263" s="20" t="str">
        <f>IF(VLOOKUP(C2263,'Current OBD'!$B$6:$AL$2097,31,0)="Yes","7"," ")</f>
        <v>7</v>
      </c>
      <c r="N2263" s="20" t="str">
        <f>IF(VLOOKUP(C2263,'Current OBD'!$B$6:$AL$2097,32,0)="Yes","8"," ")</f>
        <v>8</v>
      </c>
      <c r="O2263" s="20" t="str">
        <f>IF(VLOOKUP(C2263,'Current OBD'!$B$6:$AL$2097,33,0)="Yes","9"," ")</f>
        <v xml:space="preserve"> </v>
      </c>
      <c r="P2263" s="20" t="str">
        <f>IF(VLOOKUP(C2263,'Current OBD'!$B$6:$AL$2097,34,0)="Yes","10"," ")</f>
        <v xml:space="preserve"> </v>
      </c>
      <c r="Q2263" s="20" t="str">
        <f>IF(VLOOKUP(C2263,'Current OBD'!$B$6:$AL$2097,35,0)="Yes","11"," ")</f>
        <v xml:space="preserve"> </v>
      </c>
      <c r="R2263" s="20" t="str">
        <f>IF(VLOOKUP(C2263,'Current OBD'!$B$6:$AL$2097,36,0)="Yes","12"," ")</f>
        <v xml:space="preserve"> </v>
      </c>
      <c r="S2263" s="44">
        <v>18</v>
      </c>
      <c r="T2263" s="44">
        <v>0</v>
      </c>
      <c r="U2263" s="44">
        <v>25</v>
      </c>
      <c r="V2263" s="12">
        <f>S2263/U2263</f>
        <v>0.72</v>
      </c>
      <c r="W2263" s="12">
        <f>T2263/U2263</f>
        <v>0</v>
      </c>
      <c r="X2263" s="12">
        <f t="shared" si="217"/>
        <v>0.72</v>
      </c>
    </row>
    <row r="2264" spans="1:24">
      <c r="A2264" s="26" t="s">
        <v>921</v>
      </c>
      <c r="B2264" s="26" t="s">
        <v>4929</v>
      </c>
      <c r="C2264" s="10">
        <v>159493</v>
      </c>
      <c r="D2264" s="13" t="s">
        <v>4928</v>
      </c>
      <c r="E2264" s="19"/>
      <c r="F2264" s="19"/>
      <c r="G2264" s="19"/>
      <c r="H2264" s="19"/>
      <c r="I2264" s="19"/>
      <c r="J2264" s="19"/>
      <c r="K2264" s="19"/>
      <c r="L2264" s="19"/>
      <c r="M2264" s="19"/>
      <c r="N2264" s="19"/>
      <c r="O2264" s="19"/>
      <c r="P2264" s="19"/>
      <c r="Q2264" s="19"/>
      <c r="R2264" s="19"/>
      <c r="S2264" s="43">
        <v>136</v>
      </c>
      <c r="T2264" s="43">
        <v>0</v>
      </c>
      <c r="U2264" s="43">
        <v>204</v>
      </c>
      <c r="V2264" s="14"/>
      <c r="W2264" s="14"/>
      <c r="X2264" s="14">
        <f t="shared" si="217"/>
        <v>0.66666666666666663</v>
      </c>
    </row>
    <row r="2265" spans="1:24">
      <c r="A2265" s="17" t="str">
        <f>VLOOKUP(C2265,'Current OBD'!$B$6:$K$2098,4,0)</f>
        <v>Whitman</v>
      </c>
      <c r="B2265" s="17" t="str">
        <f>VLOOKUP(C2265,'Current OBD'!$B$6:$K$2098,3,0)</f>
        <v>38-265</v>
      </c>
      <c r="C2265" s="18">
        <v>662188</v>
      </c>
      <c r="D2265" s="8" t="s">
        <v>4930</v>
      </c>
      <c r="E2265" s="20" t="str">
        <f>IF(VLOOKUP(C2265,'Current OBD'!$B$6:$AL$2097,23,0)="Yes","PK"," ")</f>
        <v xml:space="preserve"> </v>
      </c>
      <c r="F2265" s="20" t="str">
        <f>IF(VLOOKUP(C2265,'Current OBD'!$B$6:$AL$2097,24,0)="Yes","K"," ")</f>
        <v>K</v>
      </c>
      <c r="G2265" s="20" t="str">
        <f>IF(VLOOKUP(C2265,'Current OBD'!$B$6:$AL$2097,25,0)="Yes","1"," ")</f>
        <v>1</v>
      </c>
      <c r="H2265" s="20" t="str">
        <f>IF(VLOOKUP(C2265,'Current OBD'!$B$6:$AL$2097,26,0)="Yes","2"," ")</f>
        <v>2</v>
      </c>
      <c r="I2265" s="20" t="str">
        <f>IF(VLOOKUP(C2265,'Current OBD'!$B$6:$AL$2097,27,0)="Yes","3"," ")</f>
        <v>3</v>
      </c>
      <c r="J2265" s="20" t="str">
        <f>IF(VLOOKUP(C2265,'Current OBD'!$B$6:$AL$2097,28,0)="Yes","4"," ")</f>
        <v>4</v>
      </c>
      <c r="K2265" s="20" t="str">
        <f>IF(VLOOKUP(C2265,'Current OBD'!$B$6:$AL$2097,29,0)="Yes","5"," ")</f>
        <v>5</v>
      </c>
      <c r="L2265" s="20" t="str">
        <f>IF(VLOOKUP(C2265,'Current OBD'!$B$6:$AL$2097,30,0)="Yes","6"," ")</f>
        <v>6</v>
      </c>
      <c r="M2265" s="20" t="str">
        <f>IF(VLOOKUP(C2265,'Current OBD'!$B$6:$AL$2097,31,0)="Yes","7"," ")</f>
        <v xml:space="preserve"> </v>
      </c>
      <c r="N2265" s="20" t="str">
        <f>IF(VLOOKUP(C2265,'Current OBD'!$B$6:$AL$2097,32,0)="Yes","8"," ")</f>
        <v xml:space="preserve"> </v>
      </c>
      <c r="O2265" s="20" t="str">
        <f>IF(VLOOKUP(C2265,'Current OBD'!$B$6:$AL$2097,33,0)="Yes","9"," ")</f>
        <v xml:space="preserve"> </v>
      </c>
      <c r="P2265" s="20" t="str">
        <f>IF(VLOOKUP(C2265,'Current OBD'!$B$6:$AL$2097,34,0)="Yes","10"," ")</f>
        <v xml:space="preserve"> </v>
      </c>
      <c r="Q2265" s="20" t="str">
        <f>IF(VLOOKUP(C2265,'Current OBD'!$B$6:$AL$2097,35,0)="Yes","11"," ")</f>
        <v xml:space="preserve"> </v>
      </c>
      <c r="R2265" s="20" t="str">
        <f>IF(VLOOKUP(C2265,'Current OBD'!$B$6:$AL$2097,36,0)="Yes","12"," ")</f>
        <v xml:space="preserve"> </v>
      </c>
      <c r="S2265" s="44">
        <v>58</v>
      </c>
      <c r="T2265" s="44">
        <v>0</v>
      </c>
      <c r="U2265" s="44">
        <v>103</v>
      </c>
      <c r="V2265" s="12">
        <f>S2265/U2265</f>
        <v>0.56310679611650483</v>
      </c>
      <c r="W2265" s="12">
        <f>T2265/U2265</f>
        <v>0</v>
      </c>
      <c r="X2265" s="12">
        <f t="shared" si="217"/>
        <v>0.56310679611650483</v>
      </c>
    </row>
    <row r="2266" spans="1:24">
      <c r="A2266" s="17" t="str">
        <f>VLOOKUP(C2266,'Current OBD'!$B$6:$K$2098,4,0)</f>
        <v>Whitman</v>
      </c>
      <c r="B2266" s="17" t="str">
        <f>VLOOKUP(C2266,'Current OBD'!$B$6:$K$2098,3,0)</f>
        <v>38-265</v>
      </c>
      <c r="C2266" s="18">
        <v>662189</v>
      </c>
      <c r="D2266" s="8" t="s">
        <v>4935</v>
      </c>
      <c r="E2266" s="20" t="str">
        <f>IF(VLOOKUP(C2266,'Current OBD'!$B$6:$AL$2097,23,0)="Yes","PK"," ")</f>
        <v>PK</v>
      </c>
      <c r="F2266" s="20" t="str">
        <f>IF(VLOOKUP(C2266,'Current OBD'!$B$6:$AL$2097,24,0)="Yes","K"," ")</f>
        <v xml:space="preserve"> </v>
      </c>
      <c r="G2266" s="20" t="str">
        <f>IF(VLOOKUP(C2266,'Current OBD'!$B$6:$AL$2097,25,0)="Yes","1"," ")</f>
        <v xml:space="preserve"> </v>
      </c>
      <c r="H2266" s="20" t="str">
        <f>IF(VLOOKUP(C2266,'Current OBD'!$B$6:$AL$2097,26,0)="Yes","2"," ")</f>
        <v xml:space="preserve"> </v>
      </c>
      <c r="I2266" s="20" t="str">
        <f>IF(VLOOKUP(C2266,'Current OBD'!$B$6:$AL$2097,27,0)="Yes","3"," ")</f>
        <v xml:space="preserve"> </v>
      </c>
      <c r="J2266" s="20" t="str">
        <f>IF(VLOOKUP(C2266,'Current OBD'!$B$6:$AL$2097,28,0)="Yes","4"," ")</f>
        <v xml:space="preserve"> </v>
      </c>
      <c r="K2266" s="20" t="str">
        <f>IF(VLOOKUP(C2266,'Current OBD'!$B$6:$AL$2097,29,0)="Yes","5"," ")</f>
        <v xml:space="preserve"> </v>
      </c>
      <c r="L2266" s="20" t="str">
        <f>IF(VLOOKUP(C2266,'Current OBD'!$B$6:$AL$2097,30,0)="Yes","6"," ")</f>
        <v xml:space="preserve"> </v>
      </c>
      <c r="M2266" s="20" t="str">
        <f>IF(VLOOKUP(C2266,'Current OBD'!$B$6:$AL$2097,31,0)="Yes","7"," ")</f>
        <v>7</v>
      </c>
      <c r="N2266" s="20" t="str">
        <f>IF(VLOOKUP(C2266,'Current OBD'!$B$6:$AL$2097,32,0)="Yes","8"," ")</f>
        <v>8</v>
      </c>
      <c r="O2266" s="20" t="str">
        <f>IF(VLOOKUP(C2266,'Current OBD'!$B$6:$AL$2097,33,0)="Yes","9"," ")</f>
        <v>9</v>
      </c>
      <c r="P2266" s="20" t="str">
        <f>IF(VLOOKUP(C2266,'Current OBD'!$B$6:$AL$2097,34,0)="Yes","10"," ")</f>
        <v>10</v>
      </c>
      <c r="Q2266" s="20" t="str">
        <f>IF(VLOOKUP(C2266,'Current OBD'!$B$6:$AL$2097,35,0)="Yes","11"," ")</f>
        <v>11</v>
      </c>
      <c r="R2266" s="20" t="str">
        <f>IF(VLOOKUP(C2266,'Current OBD'!$B$6:$AL$2097,36,0)="Yes","12"," ")</f>
        <v>12</v>
      </c>
      <c r="S2266" s="44">
        <v>78</v>
      </c>
      <c r="T2266" s="44">
        <v>0</v>
      </c>
      <c r="U2266" s="44">
        <v>101</v>
      </c>
      <c r="V2266" s="12">
        <f>S2266/U2266</f>
        <v>0.7722772277227723</v>
      </c>
      <c r="W2266" s="12">
        <f>T2266/U2266</f>
        <v>0</v>
      </c>
      <c r="X2266" s="12">
        <f t="shared" si="217"/>
        <v>0.7722772277227723</v>
      </c>
    </row>
    <row r="2267" spans="1:24">
      <c r="A2267" s="26" t="s">
        <v>921</v>
      </c>
      <c r="B2267" s="26" t="s">
        <v>3619</v>
      </c>
      <c r="C2267" s="10">
        <v>159971</v>
      </c>
      <c r="D2267" s="13" t="s">
        <v>3618</v>
      </c>
      <c r="E2267" s="19"/>
      <c r="F2267" s="19"/>
      <c r="G2267" s="19"/>
      <c r="H2267" s="19"/>
      <c r="I2267" s="19"/>
      <c r="J2267" s="19"/>
      <c r="K2267" s="19"/>
      <c r="L2267" s="19"/>
      <c r="M2267" s="19"/>
      <c r="N2267" s="19"/>
      <c r="O2267" s="19"/>
      <c r="P2267" s="19"/>
      <c r="Q2267" s="19"/>
      <c r="R2267" s="19"/>
      <c r="S2267" s="43">
        <v>904</v>
      </c>
      <c r="T2267" s="43">
        <v>95</v>
      </c>
      <c r="U2267" s="43">
        <v>2682</v>
      </c>
      <c r="V2267" s="14"/>
      <c r="W2267" s="14"/>
      <c r="X2267" s="14">
        <f t="shared" si="217"/>
        <v>0.37248322147651008</v>
      </c>
    </row>
    <row r="2268" spans="1:24">
      <c r="A2268" s="17" t="str">
        <f>VLOOKUP(C2268,'Current OBD'!$B$6:$K$2098,4,0)</f>
        <v>Whitman</v>
      </c>
      <c r="B2268" s="17" t="str">
        <f>VLOOKUP(C2268,'Current OBD'!$B$6:$K$2098,3,0)</f>
        <v>38-267</v>
      </c>
      <c r="C2268" s="18">
        <v>662191</v>
      </c>
      <c r="D2268" s="8" t="s">
        <v>2359</v>
      </c>
      <c r="E2268" s="20" t="str">
        <f>IF(VLOOKUP(C2268,'Current OBD'!$B$6:$AL$2097,23,0)="Yes","PK"," ")</f>
        <v xml:space="preserve"> </v>
      </c>
      <c r="F2268" s="20" t="str">
        <f>IF(VLOOKUP(C2268,'Current OBD'!$B$6:$AL$2097,24,0)="Yes","K"," ")</f>
        <v>K</v>
      </c>
      <c r="G2268" s="20" t="str">
        <f>IF(VLOOKUP(C2268,'Current OBD'!$B$6:$AL$2097,25,0)="Yes","1"," ")</f>
        <v>1</v>
      </c>
      <c r="H2268" s="20" t="str">
        <f>IF(VLOOKUP(C2268,'Current OBD'!$B$6:$AL$2097,26,0)="Yes","2"," ")</f>
        <v>2</v>
      </c>
      <c r="I2268" s="20" t="str">
        <f>IF(VLOOKUP(C2268,'Current OBD'!$B$6:$AL$2097,27,0)="Yes","3"," ")</f>
        <v>3</v>
      </c>
      <c r="J2268" s="20" t="str">
        <f>IF(VLOOKUP(C2268,'Current OBD'!$B$6:$AL$2097,28,0)="Yes","4"," ")</f>
        <v>4</v>
      </c>
      <c r="K2268" s="20" t="str">
        <f>IF(VLOOKUP(C2268,'Current OBD'!$B$6:$AL$2097,29,0)="Yes","5"," ")</f>
        <v>5</v>
      </c>
      <c r="L2268" s="20" t="str">
        <f>IF(VLOOKUP(C2268,'Current OBD'!$B$6:$AL$2097,30,0)="Yes","6"," ")</f>
        <v xml:space="preserve"> </v>
      </c>
      <c r="M2268" s="20" t="str">
        <f>IF(VLOOKUP(C2268,'Current OBD'!$B$6:$AL$2097,31,0)="Yes","7"," ")</f>
        <v xml:space="preserve"> </v>
      </c>
      <c r="N2268" s="20" t="str">
        <f>IF(VLOOKUP(C2268,'Current OBD'!$B$6:$AL$2097,32,0)="Yes","8"," ")</f>
        <v xml:space="preserve"> </v>
      </c>
      <c r="O2268" s="20" t="str">
        <f>IF(VLOOKUP(C2268,'Current OBD'!$B$6:$AL$2097,33,0)="Yes","9"," ")</f>
        <v xml:space="preserve"> </v>
      </c>
      <c r="P2268" s="20" t="str">
        <f>IF(VLOOKUP(C2268,'Current OBD'!$B$6:$AL$2097,34,0)="Yes","10"," ")</f>
        <v xml:space="preserve"> </v>
      </c>
      <c r="Q2268" s="20" t="str">
        <f>IF(VLOOKUP(C2268,'Current OBD'!$B$6:$AL$2097,35,0)="Yes","11"," ")</f>
        <v xml:space="preserve"> </v>
      </c>
      <c r="R2268" s="20" t="str">
        <f>IF(VLOOKUP(C2268,'Current OBD'!$B$6:$AL$2097,36,0)="Yes","12"," ")</f>
        <v xml:space="preserve"> </v>
      </c>
      <c r="S2268" s="44">
        <v>55</v>
      </c>
      <c r="T2268" s="44">
        <v>6</v>
      </c>
      <c r="U2268" s="44">
        <v>251</v>
      </c>
      <c r="V2268" s="12">
        <f t="shared" ref="V2268:V2273" si="218">S2268/U2268</f>
        <v>0.21912350597609562</v>
      </c>
      <c r="W2268" s="12">
        <f t="shared" ref="W2268:W2273" si="219">T2268/U2268</f>
        <v>2.3904382470119521E-2</v>
      </c>
      <c r="X2268" s="12">
        <f t="shared" si="217"/>
        <v>0.24302788844621515</v>
      </c>
    </row>
    <row r="2269" spans="1:24">
      <c r="A2269" s="17" t="str">
        <f>VLOOKUP(C2269,'Current OBD'!$B$6:$K$2098,4,0)</f>
        <v>Whitman</v>
      </c>
      <c r="B2269" s="17" t="str">
        <f>VLOOKUP(C2269,'Current OBD'!$B$6:$K$2098,3,0)</f>
        <v>38-267</v>
      </c>
      <c r="C2269" s="18">
        <v>662193</v>
      </c>
      <c r="D2269" s="8" t="s">
        <v>2850</v>
      </c>
      <c r="E2269" s="20" t="str">
        <f>IF(VLOOKUP(C2269,'Current OBD'!$B$6:$AL$2097,23,0)="Yes","PK"," ")</f>
        <v xml:space="preserve"> </v>
      </c>
      <c r="F2269" s="20" t="str">
        <f>IF(VLOOKUP(C2269,'Current OBD'!$B$6:$AL$2097,24,0)="Yes","K"," ")</f>
        <v>K</v>
      </c>
      <c r="G2269" s="20" t="str">
        <f>IF(VLOOKUP(C2269,'Current OBD'!$B$6:$AL$2097,25,0)="Yes","1"," ")</f>
        <v>1</v>
      </c>
      <c r="H2269" s="20" t="str">
        <f>IF(VLOOKUP(C2269,'Current OBD'!$B$6:$AL$2097,26,0)="Yes","2"," ")</f>
        <v>2</v>
      </c>
      <c r="I2269" s="20" t="str">
        <f>IF(VLOOKUP(C2269,'Current OBD'!$B$6:$AL$2097,27,0)="Yes","3"," ")</f>
        <v>3</v>
      </c>
      <c r="J2269" s="20" t="str">
        <f>IF(VLOOKUP(C2269,'Current OBD'!$B$6:$AL$2097,28,0)="Yes","4"," ")</f>
        <v>4</v>
      </c>
      <c r="K2269" s="20" t="str">
        <f>IF(VLOOKUP(C2269,'Current OBD'!$B$6:$AL$2097,29,0)="Yes","5"," ")</f>
        <v>5</v>
      </c>
      <c r="L2269" s="20" t="str">
        <f>IF(VLOOKUP(C2269,'Current OBD'!$B$6:$AL$2097,30,0)="Yes","6"," ")</f>
        <v xml:space="preserve"> </v>
      </c>
      <c r="M2269" s="20" t="str">
        <f>IF(VLOOKUP(C2269,'Current OBD'!$B$6:$AL$2097,31,0)="Yes","7"," ")</f>
        <v xml:space="preserve"> </v>
      </c>
      <c r="N2269" s="20" t="str">
        <f>IF(VLOOKUP(C2269,'Current OBD'!$B$6:$AL$2097,32,0)="Yes","8"," ")</f>
        <v xml:space="preserve"> </v>
      </c>
      <c r="O2269" s="20" t="str">
        <f>IF(VLOOKUP(C2269,'Current OBD'!$B$6:$AL$2097,33,0)="Yes","9"," ")</f>
        <v xml:space="preserve"> </v>
      </c>
      <c r="P2269" s="20" t="str">
        <f>IF(VLOOKUP(C2269,'Current OBD'!$B$6:$AL$2097,34,0)="Yes","10"," ")</f>
        <v xml:space="preserve"> </v>
      </c>
      <c r="Q2269" s="20" t="str">
        <f>IF(VLOOKUP(C2269,'Current OBD'!$B$6:$AL$2097,35,0)="Yes","11"," ")</f>
        <v xml:space="preserve"> </v>
      </c>
      <c r="R2269" s="20" t="str">
        <f>IF(VLOOKUP(C2269,'Current OBD'!$B$6:$AL$2097,36,0)="Yes","12"," ")</f>
        <v xml:space="preserve"> </v>
      </c>
      <c r="S2269" s="44">
        <v>226</v>
      </c>
      <c r="T2269" s="44">
        <v>0</v>
      </c>
      <c r="U2269" s="44">
        <v>308</v>
      </c>
      <c r="V2269" s="12">
        <f t="shared" si="218"/>
        <v>0.73376623376623373</v>
      </c>
      <c r="W2269" s="12">
        <f t="shared" si="219"/>
        <v>0</v>
      </c>
      <c r="X2269" s="12">
        <f t="shared" si="217"/>
        <v>0.73376623376623373</v>
      </c>
    </row>
    <row r="2270" spans="1:24">
      <c r="A2270" s="17" t="str">
        <f>VLOOKUP(C2270,'Current OBD'!$B$6:$K$2098,4,0)</f>
        <v>Whitman</v>
      </c>
      <c r="B2270" s="17" t="str">
        <f>VLOOKUP(C2270,'Current OBD'!$B$6:$K$2098,3,0)</f>
        <v>38-267</v>
      </c>
      <c r="C2270" s="18">
        <v>685813</v>
      </c>
      <c r="D2270" s="8" t="s">
        <v>3623</v>
      </c>
      <c r="E2270" s="20" t="str">
        <f>IF(VLOOKUP(C2270,'Current OBD'!$B$6:$AL$2097,23,0)="Yes","PK"," ")</f>
        <v xml:space="preserve"> </v>
      </c>
      <c r="F2270" s="20" t="str">
        <f>IF(VLOOKUP(C2270,'Current OBD'!$B$6:$AL$2097,24,0)="Yes","K"," ")</f>
        <v>K</v>
      </c>
      <c r="G2270" s="20" t="str">
        <f>IF(VLOOKUP(C2270,'Current OBD'!$B$6:$AL$2097,25,0)="Yes","1"," ")</f>
        <v>1</v>
      </c>
      <c r="H2270" s="20" t="str">
        <f>IF(VLOOKUP(C2270,'Current OBD'!$B$6:$AL$2097,26,0)="Yes","2"," ")</f>
        <v>2</v>
      </c>
      <c r="I2270" s="20" t="str">
        <f>IF(VLOOKUP(C2270,'Current OBD'!$B$6:$AL$2097,27,0)="Yes","3"," ")</f>
        <v>3</v>
      </c>
      <c r="J2270" s="20" t="str">
        <f>IF(VLOOKUP(C2270,'Current OBD'!$B$6:$AL$2097,28,0)="Yes","4"," ")</f>
        <v>4</v>
      </c>
      <c r="K2270" s="20" t="str">
        <f>IF(VLOOKUP(C2270,'Current OBD'!$B$6:$AL$2097,29,0)="Yes","5"," ")</f>
        <v>5</v>
      </c>
      <c r="L2270" s="20" t="str">
        <f>IF(VLOOKUP(C2270,'Current OBD'!$B$6:$AL$2097,30,0)="Yes","6"," ")</f>
        <v xml:space="preserve"> </v>
      </c>
      <c r="M2270" s="20" t="str">
        <f>IF(VLOOKUP(C2270,'Current OBD'!$B$6:$AL$2097,31,0)="Yes","7"," ")</f>
        <v xml:space="preserve"> </v>
      </c>
      <c r="N2270" s="20" t="str">
        <f>IF(VLOOKUP(C2270,'Current OBD'!$B$6:$AL$2097,32,0)="Yes","8"," ")</f>
        <v xml:space="preserve"> </v>
      </c>
      <c r="O2270" s="20" t="str">
        <f>IF(VLOOKUP(C2270,'Current OBD'!$B$6:$AL$2097,33,0)="Yes","9"," ")</f>
        <v xml:space="preserve"> </v>
      </c>
      <c r="P2270" s="20" t="str">
        <f>IF(VLOOKUP(C2270,'Current OBD'!$B$6:$AL$2097,34,0)="Yes","10"," ")</f>
        <v xml:space="preserve"> </v>
      </c>
      <c r="Q2270" s="20" t="str">
        <f>IF(VLOOKUP(C2270,'Current OBD'!$B$6:$AL$2097,35,0)="Yes","11"," ")</f>
        <v xml:space="preserve"> </v>
      </c>
      <c r="R2270" s="20" t="str">
        <f>IF(VLOOKUP(C2270,'Current OBD'!$B$6:$AL$2097,36,0)="Yes","12"," ")</f>
        <v xml:space="preserve"> </v>
      </c>
      <c r="S2270" s="44">
        <v>221</v>
      </c>
      <c r="T2270" s="44">
        <v>0</v>
      </c>
      <c r="U2270" s="44">
        <v>339</v>
      </c>
      <c r="V2270" s="12">
        <f t="shared" si="218"/>
        <v>0.65191740412979349</v>
      </c>
      <c r="W2270" s="12">
        <f t="shared" si="219"/>
        <v>0</v>
      </c>
      <c r="X2270" s="12">
        <f t="shared" si="217"/>
        <v>0.65191740412979349</v>
      </c>
    </row>
    <row r="2271" spans="1:24">
      <c r="A2271" s="17" t="str">
        <f>VLOOKUP(C2271,'Current OBD'!$B$6:$K$2098,4,0)</f>
        <v>Whitman</v>
      </c>
      <c r="B2271" s="17" t="str">
        <f>VLOOKUP(C2271,'Current OBD'!$B$6:$K$2098,3,0)</f>
        <v>38-267</v>
      </c>
      <c r="C2271" s="18">
        <v>662194</v>
      </c>
      <c r="D2271" s="8" t="s">
        <v>3625</v>
      </c>
      <c r="E2271" s="20" t="str">
        <f>IF(VLOOKUP(C2271,'Current OBD'!$B$6:$AL$2097,23,0)="Yes","PK"," ")</f>
        <v xml:space="preserve"> </v>
      </c>
      <c r="F2271" s="20" t="str">
        <f>IF(VLOOKUP(C2271,'Current OBD'!$B$6:$AL$2097,24,0)="Yes","K"," ")</f>
        <v xml:space="preserve"> </v>
      </c>
      <c r="G2271" s="20" t="str">
        <f>IF(VLOOKUP(C2271,'Current OBD'!$B$6:$AL$2097,25,0)="Yes","1"," ")</f>
        <v xml:space="preserve"> </v>
      </c>
      <c r="H2271" s="20" t="str">
        <f>IF(VLOOKUP(C2271,'Current OBD'!$B$6:$AL$2097,26,0)="Yes","2"," ")</f>
        <v xml:space="preserve"> </v>
      </c>
      <c r="I2271" s="20" t="str">
        <f>IF(VLOOKUP(C2271,'Current OBD'!$B$6:$AL$2097,27,0)="Yes","3"," ")</f>
        <v xml:space="preserve"> </v>
      </c>
      <c r="J2271" s="20" t="str">
        <f>IF(VLOOKUP(C2271,'Current OBD'!$B$6:$AL$2097,28,0)="Yes","4"," ")</f>
        <v xml:space="preserve"> </v>
      </c>
      <c r="K2271" s="20" t="str">
        <f>IF(VLOOKUP(C2271,'Current OBD'!$B$6:$AL$2097,29,0)="Yes","5"," ")</f>
        <v xml:space="preserve"> </v>
      </c>
      <c r="L2271" s="20" t="str">
        <f>IF(VLOOKUP(C2271,'Current OBD'!$B$6:$AL$2097,30,0)="Yes","6"," ")</f>
        <v>6</v>
      </c>
      <c r="M2271" s="20" t="str">
        <f>IF(VLOOKUP(C2271,'Current OBD'!$B$6:$AL$2097,31,0)="Yes","7"," ")</f>
        <v>7</v>
      </c>
      <c r="N2271" s="20" t="str">
        <f>IF(VLOOKUP(C2271,'Current OBD'!$B$6:$AL$2097,32,0)="Yes","8"," ")</f>
        <v>8</v>
      </c>
      <c r="O2271" s="20" t="str">
        <f>IF(VLOOKUP(C2271,'Current OBD'!$B$6:$AL$2097,33,0)="Yes","9"," ")</f>
        <v xml:space="preserve"> </v>
      </c>
      <c r="P2271" s="20" t="str">
        <f>IF(VLOOKUP(C2271,'Current OBD'!$B$6:$AL$2097,34,0)="Yes","10"," ")</f>
        <v xml:space="preserve"> </v>
      </c>
      <c r="Q2271" s="20" t="str">
        <f>IF(VLOOKUP(C2271,'Current OBD'!$B$6:$AL$2097,35,0)="Yes","11"," ")</f>
        <v xml:space="preserve"> </v>
      </c>
      <c r="R2271" s="20" t="str">
        <f>IF(VLOOKUP(C2271,'Current OBD'!$B$6:$AL$2097,36,0)="Yes","12"," ")</f>
        <v xml:space="preserve"> </v>
      </c>
      <c r="S2271" s="44">
        <v>156</v>
      </c>
      <c r="T2271" s="44">
        <v>39</v>
      </c>
      <c r="U2271" s="44">
        <v>631</v>
      </c>
      <c r="V2271" s="12">
        <f t="shared" si="218"/>
        <v>0.24722662440570523</v>
      </c>
      <c r="W2271" s="12">
        <f t="shared" si="219"/>
        <v>6.1806656101426306E-2</v>
      </c>
      <c r="X2271" s="12">
        <f t="shared" si="217"/>
        <v>0.30903328050713152</v>
      </c>
    </row>
    <row r="2272" spans="1:24">
      <c r="A2272" s="17" t="str">
        <f>VLOOKUP(C2272,'Current OBD'!$B$6:$K$2098,4,0)</f>
        <v>Whitman</v>
      </c>
      <c r="B2272" s="17" t="str">
        <f>VLOOKUP(C2272,'Current OBD'!$B$6:$K$2098,3,0)</f>
        <v>38-267</v>
      </c>
      <c r="C2272" s="18">
        <v>662195</v>
      </c>
      <c r="D2272" s="8" t="s">
        <v>3627</v>
      </c>
      <c r="E2272" s="20" t="str">
        <f>IF(VLOOKUP(C2272,'Current OBD'!$B$6:$AL$2097,23,0)="Yes","PK"," ")</f>
        <v xml:space="preserve"> </v>
      </c>
      <c r="F2272" s="20" t="str">
        <f>IF(VLOOKUP(C2272,'Current OBD'!$B$6:$AL$2097,24,0)="Yes","K"," ")</f>
        <v xml:space="preserve"> </v>
      </c>
      <c r="G2272" s="20" t="str">
        <f>IF(VLOOKUP(C2272,'Current OBD'!$B$6:$AL$2097,25,0)="Yes","1"," ")</f>
        <v xml:space="preserve"> </v>
      </c>
      <c r="H2272" s="20" t="str">
        <f>IF(VLOOKUP(C2272,'Current OBD'!$B$6:$AL$2097,26,0)="Yes","2"," ")</f>
        <v xml:space="preserve"> </v>
      </c>
      <c r="I2272" s="20" t="str">
        <f>IF(VLOOKUP(C2272,'Current OBD'!$B$6:$AL$2097,27,0)="Yes","3"," ")</f>
        <v xml:space="preserve"> </v>
      </c>
      <c r="J2272" s="20" t="str">
        <f>IF(VLOOKUP(C2272,'Current OBD'!$B$6:$AL$2097,28,0)="Yes","4"," ")</f>
        <v xml:space="preserve"> </v>
      </c>
      <c r="K2272" s="20" t="str">
        <f>IF(VLOOKUP(C2272,'Current OBD'!$B$6:$AL$2097,29,0)="Yes","5"," ")</f>
        <v xml:space="preserve"> </v>
      </c>
      <c r="L2272" s="20" t="str">
        <f>IF(VLOOKUP(C2272,'Current OBD'!$B$6:$AL$2097,30,0)="Yes","6"," ")</f>
        <v xml:space="preserve"> </v>
      </c>
      <c r="M2272" s="20" t="str">
        <f>IF(VLOOKUP(C2272,'Current OBD'!$B$6:$AL$2097,31,0)="Yes","7"," ")</f>
        <v xml:space="preserve"> </v>
      </c>
      <c r="N2272" s="20" t="str">
        <f>IF(VLOOKUP(C2272,'Current OBD'!$B$6:$AL$2097,32,0)="Yes","8"," ")</f>
        <v xml:space="preserve"> </v>
      </c>
      <c r="O2272" s="20" t="str">
        <f>IF(VLOOKUP(C2272,'Current OBD'!$B$6:$AL$2097,33,0)="Yes","9"," ")</f>
        <v>9</v>
      </c>
      <c r="P2272" s="20" t="str">
        <f>IF(VLOOKUP(C2272,'Current OBD'!$B$6:$AL$2097,34,0)="Yes","10"," ")</f>
        <v>10</v>
      </c>
      <c r="Q2272" s="20" t="str">
        <f>IF(VLOOKUP(C2272,'Current OBD'!$B$6:$AL$2097,35,0)="Yes","11"," ")</f>
        <v>11</v>
      </c>
      <c r="R2272" s="20" t="str">
        <f>IF(VLOOKUP(C2272,'Current OBD'!$B$6:$AL$2097,36,0)="Yes","12"," ")</f>
        <v>12</v>
      </c>
      <c r="S2272" s="44">
        <v>203</v>
      </c>
      <c r="T2272" s="44">
        <v>40</v>
      </c>
      <c r="U2272" s="44">
        <v>874</v>
      </c>
      <c r="V2272" s="12">
        <f t="shared" si="218"/>
        <v>0.23226544622425629</v>
      </c>
      <c r="W2272" s="12">
        <f t="shared" si="219"/>
        <v>4.5766590389016017E-2</v>
      </c>
      <c r="X2272" s="12">
        <f t="shared" si="217"/>
        <v>0.2780320366132723</v>
      </c>
    </row>
    <row r="2273" spans="1:24">
      <c r="A2273" s="17" t="str">
        <f>VLOOKUP(C2273,'Current OBD'!$B$6:$K$2098,4,0)</f>
        <v>Whitman</v>
      </c>
      <c r="B2273" s="17" t="str">
        <f>VLOOKUP(C2273,'Current OBD'!$B$6:$K$2098,3,0)</f>
        <v>38-267</v>
      </c>
      <c r="C2273" s="18">
        <v>662192</v>
      </c>
      <c r="D2273" s="8" t="s">
        <v>2614</v>
      </c>
      <c r="E2273" s="20" t="str">
        <f>IF(VLOOKUP(C2273,'Current OBD'!$B$6:$AL$2097,23,0)="Yes","PK"," ")</f>
        <v xml:space="preserve"> </v>
      </c>
      <c r="F2273" s="20" t="str">
        <f>IF(VLOOKUP(C2273,'Current OBD'!$B$6:$AL$2097,24,0)="Yes","K"," ")</f>
        <v>K</v>
      </c>
      <c r="G2273" s="20" t="str">
        <f>IF(VLOOKUP(C2273,'Current OBD'!$B$6:$AL$2097,25,0)="Yes","1"," ")</f>
        <v>1</v>
      </c>
      <c r="H2273" s="20" t="str">
        <f>IF(VLOOKUP(C2273,'Current OBD'!$B$6:$AL$2097,26,0)="Yes","2"," ")</f>
        <v>2</v>
      </c>
      <c r="I2273" s="20" t="str">
        <f>IF(VLOOKUP(C2273,'Current OBD'!$B$6:$AL$2097,27,0)="Yes","3"," ")</f>
        <v>3</v>
      </c>
      <c r="J2273" s="20" t="str">
        <f>IF(VLOOKUP(C2273,'Current OBD'!$B$6:$AL$2097,28,0)="Yes","4"," ")</f>
        <v>4</v>
      </c>
      <c r="K2273" s="20" t="str">
        <f>IF(VLOOKUP(C2273,'Current OBD'!$B$6:$AL$2097,29,0)="Yes","5"," ")</f>
        <v>5</v>
      </c>
      <c r="L2273" s="20" t="str">
        <f>IF(VLOOKUP(C2273,'Current OBD'!$B$6:$AL$2097,30,0)="Yes","6"," ")</f>
        <v xml:space="preserve"> </v>
      </c>
      <c r="M2273" s="20" t="str">
        <f>IF(VLOOKUP(C2273,'Current OBD'!$B$6:$AL$2097,31,0)="Yes","7"," ")</f>
        <v xml:space="preserve"> </v>
      </c>
      <c r="N2273" s="20" t="str">
        <f>IF(VLOOKUP(C2273,'Current OBD'!$B$6:$AL$2097,32,0)="Yes","8"," ")</f>
        <v xml:space="preserve"> </v>
      </c>
      <c r="O2273" s="20" t="str">
        <f>IF(VLOOKUP(C2273,'Current OBD'!$B$6:$AL$2097,33,0)="Yes","9"," ")</f>
        <v xml:space="preserve"> </v>
      </c>
      <c r="P2273" s="20" t="str">
        <f>IF(VLOOKUP(C2273,'Current OBD'!$B$6:$AL$2097,34,0)="Yes","10"," ")</f>
        <v xml:space="preserve"> </v>
      </c>
      <c r="Q2273" s="20" t="str">
        <f>IF(VLOOKUP(C2273,'Current OBD'!$B$6:$AL$2097,35,0)="Yes","11"," ")</f>
        <v xml:space="preserve"> </v>
      </c>
      <c r="R2273" s="20" t="str">
        <f>IF(VLOOKUP(C2273,'Current OBD'!$B$6:$AL$2097,36,0)="Yes","12"," ")</f>
        <v xml:space="preserve"> </v>
      </c>
      <c r="S2273" s="44">
        <v>43</v>
      </c>
      <c r="T2273" s="44">
        <v>10</v>
      </c>
      <c r="U2273" s="44">
        <v>279</v>
      </c>
      <c r="V2273" s="12">
        <f t="shared" si="218"/>
        <v>0.15412186379928317</v>
      </c>
      <c r="W2273" s="12">
        <f t="shared" si="219"/>
        <v>3.5842293906810034E-2</v>
      </c>
      <c r="X2273" s="12">
        <f t="shared" si="217"/>
        <v>0.18996415770609318</v>
      </c>
    </row>
    <row r="2274" spans="1:24">
      <c r="A2274" s="26" t="s">
        <v>921</v>
      </c>
      <c r="B2274" s="26" t="s">
        <v>920</v>
      </c>
      <c r="C2274" s="10">
        <v>159402</v>
      </c>
      <c r="D2274" s="13" t="s">
        <v>919</v>
      </c>
      <c r="E2274" s="19"/>
      <c r="F2274" s="19"/>
      <c r="G2274" s="19"/>
      <c r="H2274" s="19"/>
      <c r="I2274" s="19"/>
      <c r="J2274" s="19"/>
      <c r="K2274" s="19"/>
      <c r="L2274" s="19"/>
      <c r="M2274" s="19"/>
      <c r="N2274" s="19"/>
      <c r="O2274" s="19"/>
      <c r="P2274" s="19"/>
      <c r="Q2274" s="19"/>
      <c r="R2274" s="19"/>
      <c r="S2274" s="43">
        <v>137</v>
      </c>
      <c r="T2274" s="43">
        <v>21</v>
      </c>
      <c r="U2274" s="43">
        <v>543</v>
      </c>
      <c r="V2274" s="14"/>
      <c r="W2274" s="14"/>
      <c r="X2274" s="14">
        <f t="shared" si="217"/>
        <v>0.29097605893186002</v>
      </c>
    </row>
    <row r="2275" spans="1:24">
      <c r="A2275" s="17" t="str">
        <f>VLOOKUP(C2275,'Current OBD'!$B$6:$K$2098,4,0)</f>
        <v>Whitman</v>
      </c>
      <c r="B2275" s="17" t="str">
        <f>VLOOKUP(C2275,'Current OBD'!$B$6:$K$2098,3,0)</f>
        <v>38-300</v>
      </c>
      <c r="C2275" s="18">
        <v>662197</v>
      </c>
      <c r="D2275" s="8" t="s">
        <v>922</v>
      </c>
      <c r="E2275" s="20" t="str">
        <f>IF(VLOOKUP(C2275,'Current OBD'!$B$6:$AL$2097,23,0)="Yes","PK"," ")</f>
        <v xml:space="preserve"> </v>
      </c>
      <c r="F2275" s="20" t="str">
        <f>IF(VLOOKUP(C2275,'Current OBD'!$B$6:$AL$2097,24,0)="Yes","K"," ")</f>
        <v xml:space="preserve"> </v>
      </c>
      <c r="G2275" s="20" t="str">
        <f>IF(VLOOKUP(C2275,'Current OBD'!$B$6:$AL$2097,25,0)="Yes","1"," ")</f>
        <v xml:space="preserve"> </v>
      </c>
      <c r="H2275" s="20" t="str">
        <f>IF(VLOOKUP(C2275,'Current OBD'!$B$6:$AL$2097,26,0)="Yes","2"," ")</f>
        <v xml:space="preserve"> </v>
      </c>
      <c r="I2275" s="20" t="str">
        <f>IF(VLOOKUP(C2275,'Current OBD'!$B$6:$AL$2097,27,0)="Yes","3"," ")</f>
        <v xml:space="preserve"> </v>
      </c>
      <c r="J2275" s="20" t="str">
        <f>IF(VLOOKUP(C2275,'Current OBD'!$B$6:$AL$2097,28,0)="Yes","4"," ")</f>
        <v xml:space="preserve"> </v>
      </c>
      <c r="K2275" s="20" t="str">
        <f>IF(VLOOKUP(C2275,'Current OBD'!$B$6:$AL$2097,29,0)="Yes","5"," ")</f>
        <v xml:space="preserve"> </v>
      </c>
      <c r="L2275" s="20" t="str">
        <f>IF(VLOOKUP(C2275,'Current OBD'!$B$6:$AL$2097,30,0)="Yes","6"," ")</f>
        <v xml:space="preserve"> </v>
      </c>
      <c r="M2275" s="20" t="str">
        <f>IF(VLOOKUP(C2275,'Current OBD'!$B$6:$AL$2097,31,0)="Yes","7"," ")</f>
        <v>7</v>
      </c>
      <c r="N2275" s="20" t="str">
        <f>IF(VLOOKUP(C2275,'Current OBD'!$B$6:$AL$2097,32,0)="Yes","8"," ")</f>
        <v>8</v>
      </c>
      <c r="O2275" s="20" t="str">
        <f>IF(VLOOKUP(C2275,'Current OBD'!$B$6:$AL$2097,33,0)="Yes","9"," ")</f>
        <v>9</v>
      </c>
      <c r="P2275" s="20" t="str">
        <f>IF(VLOOKUP(C2275,'Current OBD'!$B$6:$AL$2097,34,0)="Yes","10"," ")</f>
        <v>10</v>
      </c>
      <c r="Q2275" s="20" t="str">
        <f>IF(VLOOKUP(C2275,'Current OBD'!$B$6:$AL$2097,35,0)="Yes","11"," ")</f>
        <v>11</v>
      </c>
      <c r="R2275" s="20" t="str">
        <f>IF(VLOOKUP(C2275,'Current OBD'!$B$6:$AL$2097,36,0)="Yes","12"," ")</f>
        <v>12</v>
      </c>
      <c r="S2275" s="44">
        <v>59</v>
      </c>
      <c r="T2275" s="44">
        <v>12</v>
      </c>
      <c r="U2275" s="44">
        <v>261</v>
      </c>
      <c r="V2275" s="12">
        <f>S2275/U2275</f>
        <v>0.22605363984674329</v>
      </c>
      <c r="W2275" s="12">
        <f>T2275/U2275</f>
        <v>4.5977011494252873E-2</v>
      </c>
      <c r="X2275" s="12">
        <f t="shared" si="217"/>
        <v>0.27203065134099619</v>
      </c>
    </row>
    <row r="2276" spans="1:24">
      <c r="A2276" s="17" t="str">
        <f>VLOOKUP(C2276,'Current OBD'!$B$6:$K$2098,4,0)</f>
        <v>Whitman</v>
      </c>
      <c r="B2276" s="17" t="str">
        <f>VLOOKUP(C2276,'Current OBD'!$B$6:$K$2098,3,0)</f>
        <v>38-300</v>
      </c>
      <c r="C2276" s="18">
        <v>662196</v>
      </c>
      <c r="D2276" s="8" t="s">
        <v>926</v>
      </c>
      <c r="E2276" s="20" t="str">
        <f>IF(VLOOKUP(C2276,'Current OBD'!$B$6:$AL$2097,23,0)="Yes","PK"," ")</f>
        <v xml:space="preserve"> </v>
      </c>
      <c r="F2276" s="20" t="str">
        <f>IF(VLOOKUP(C2276,'Current OBD'!$B$6:$AL$2097,24,0)="Yes","K"," ")</f>
        <v>K</v>
      </c>
      <c r="G2276" s="20" t="str">
        <f>IF(VLOOKUP(C2276,'Current OBD'!$B$6:$AL$2097,25,0)="Yes","1"," ")</f>
        <v>1</v>
      </c>
      <c r="H2276" s="20" t="str">
        <f>IF(VLOOKUP(C2276,'Current OBD'!$B$6:$AL$2097,26,0)="Yes","2"," ")</f>
        <v>2</v>
      </c>
      <c r="I2276" s="20" t="str">
        <f>IF(VLOOKUP(C2276,'Current OBD'!$B$6:$AL$2097,27,0)="Yes","3"," ")</f>
        <v>3</v>
      </c>
      <c r="J2276" s="20" t="str">
        <f>IF(VLOOKUP(C2276,'Current OBD'!$B$6:$AL$2097,28,0)="Yes","4"," ")</f>
        <v>4</v>
      </c>
      <c r="K2276" s="20" t="str">
        <f>IF(VLOOKUP(C2276,'Current OBD'!$B$6:$AL$2097,29,0)="Yes","5"," ")</f>
        <v>5</v>
      </c>
      <c r="L2276" s="20" t="str">
        <f>IF(VLOOKUP(C2276,'Current OBD'!$B$6:$AL$2097,30,0)="Yes","6"," ")</f>
        <v>6</v>
      </c>
      <c r="M2276" s="20" t="str">
        <f>IF(VLOOKUP(C2276,'Current OBD'!$B$6:$AL$2097,31,0)="Yes","7"," ")</f>
        <v xml:space="preserve"> </v>
      </c>
      <c r="N2276" s="20" t="str">
        <f>IF(VLOOKUP(C2276,'Current OBD'!$B$6:$AL$2097,32,0)="Yes","8"," ")</f>
        <v xml:space="preserve"> </v>
      </c>
      <c r="O2276" s="20" t="str">
        <f>IF(VLOOKUP(C2276,'Current OBD'!$B$6:$AL$2097,33,0)="Yes","9"," ")</f>
        <v xml:space="preserve"> </v>
      </c>
      <c r="P2276" s="20" t="str">
        <f>IF(VLOOKUP(C2276,'Current OBD'!$B$6:$AL$2097,34,0)="Yes","10"," ")</f>
        <v xml:space="preserve"> </v>
      </c>
      <c r="Q2276" s="20" t="str">
        <f>IF(VLOOKUP(C2276,'Current OBD'!$B$6:$AL$2097,35,0)="Yes","11"," ")</f>
        <v xml:space="preserve"> </v>
      </c>
      <c r="R2276" s="20" t="str">
        <f>IF(VLOOKUP(C2276,'Current OBD'!$B$6:$AL$2097,36,0)="Yes","12"," ")</f>
        <v xml:space="preserve"> </v>
      </c>
      <c r="S2276" s="44">
        <v>78</v>
      </c>
      <c r="T2276" s="44">
        <v>9</v>
      </c>
      <c r="U2276" s="44">
        <v>282</v>
      </c>
      <c r="V2276" s="12">
        <f>S2276/U2276</f>
        <v>0.27659574468085107</v>
      </c>
      <c r="W2276" s="12">
        <f>T2276/U2276</f>
        <v>3.1914893617021274E-2</v>
      </c>
      <c r="X2276" s="12">
        <f t="shared" si="217"/>
        <v>0.30851063829787234</v>
      </c>
    </row>
    <row r="2277" spans="1:24">
      <c r="A2277" s="26" t="s">
        <v>921</v>
      </c>
      <c r="B2277" s="26" t="s">
        <v>3402</v>
      </c>
      <c r="C2277" s="10">
        <v>159452</v>
      </c>
      <c r="D2277" s="13" t="s">
        <v>3401</v>
      </c>
      <c r="E2277" s="19"/>
      <c r="F2277" s="19"/>
      <c r="G2277" s="19"/>
      <c r="H2277" s="19"/>
      <c r="I2277" s="19"/>
      <c r="J2277" s="19"/>
      <c r="K2277" s="19"/>
      <c r="L2277" s="19"/>
      <c r="M2277" s="19"/>
      <c r="N2277" s="19"/>
      <c r="O2277" s="19"/>
      <c r="P2277" s="19"/>
      <c r="Q2277" s="19"/>
      <c r="R2277" s="19"/>
      <c r="S2277" s="43">
        <v>55</v>
      </c>
      <c r="T2277" s="43">
        <v>17</v>
      </c>
      <c r="U2277" s="43">
        <v>179</v>
      </c>
      <c r="V2277" s="14"/>
      <c r="W2277" s="14"/>
      <c r="X2277" s="14">
        <f t="shared" si="217"/>
        <v>0.4022346368715084</v>
      </c>
    </row>
    <row r="2278" spans="1:24">
      <c r="A2278" s="17" t="str">
        <f>VLOOKUP(C2278,'Current OBD'!$B$6:$K$2098,4,0)</f>
        <v>Whitman</v>
      </c>
      <c r="B2278" s="17" t="str">
        <f>VLOOKUP(C2278,'Current OBD'!$B$6:$K$2098,3,0)</f>
        <v>38-301</v>
      </c>
      <c r="C2278" s="18">
        <v>662758</v>
      </c>
      <c r="D2278" s="8" t="s">
        <v>3403</v>
      </c>
      <c r="E2278" s="20" t="str">
        <f>IF(VLOOKUP(C2278,'Current OBD'!$B$6:$AL$2097,23,0)="Yes","PK"," ")</f>
        <v>PK</v>
      </c>
      <c r="F2278" s="20" t="str">
        <f>IF(VLOOKUP(C2278,'Current OBD'!$B$6:$AL$2097,24,0)="Yes","K"," ")</f>
        <v>K</v>
      </c>
      <c r="G2278" s="20" t="str">
        <f>IF(VLOOKUP(C2278,'Current OBD'!$B$6:$AL$2097,25,0)="Yes","1"," ")</f>
        <v>1</v>
      </c>
      <c r="H2278" s="20" t="str">
        <f>IF(VLOOKUP(C2278,'Current OBD'!$B$6:$AL$2097,26,0)="Yes","2"," ")</f>
        <v>2</v>
      </c>
      <c r="I2278" s="20" t="str">
        <f>IF(VLOOKUP(C2278,'Current OBD'!$B$6:$AL$2097,27,0)="Yes","3"," ")</f>
        <v>3</v>
      </c>
      <c r="J2278" s="20" t="str">
        <f>IF(VLOOKUP(C2278,'Current OBD'!$B$6:$AL$2097,28,0)="Yes","4"," ")</f>
        <v>4</v>
      </c>
      <c r="K2278" s="20" t="str">
        <f>IF(VLOOKUP(C2278,'Current OBD'!$B$6:$AL$2097,29,0)="Yes","5"," ")</f>
        <v>5</v>
      </c>
      <c r="L2278" s="20" t="str">
        <f>IF(VLOOKUP(C2278,'Current OBD'!$B$6:$AL$2097,30,0)="Yes","6"," ")</f>
        <v xml:space="preserve"> </v>
      </c>
      <c r="M2278" s="20" t="str">
        <f>IF(VLOOKUP(C2278,'Current OBD'!$B$6:$AL$2097,31,0)="Yes","7"," ")</f>
        <v xml:space="preserve"> </v>
      </c>
      <c r="N2278" s="20" t="str">
        <f>IF(VLOOKUP(C2278,'Current OBD'!$B$6:$AL$2097,32,0)="Yes","8"," ")</f>
        <v xml:space="preserve"> </v>
      </c>
      <c r="O2278" s="20" t="str">
        <f>IF(VLOOKUP(C2278,'Current OBD'!$B$6:$AL$2097,33,0)="Yes","9"," ")</f>
        <v xml:space="preserve"> </v>
      </c>
      <c r="P2278" s="20" t="str">
        <f>IF(VLOOKUP(C2278,'Current OBD'!$B$6:$AL$2097,34,0)="Yes","10"," ")</f>
        <v xml:space="preserve"> </v>
      </c>
      <c r="Q2278" s="20" t="str">
        <f>IF(VLOOKUP(C2278,'Current OBD'!$B$6:$AL$2097,35,0)="Yes","11"," ")</f>
        <v xml:space="preserve"> </v>
      </c>
      <c r="R2278" s="20" t="str">
        <f>IF(VLOOKUP(C2278,'Current OBD'!$B$6:$AL$2097,36,0)="Yes","12"," ")</f>
        <v xml:space="preserve"> </v>
      </c>
      <c r="S2278" s="44">
        <v>31</v>
      </c>
      <c r="T2278" s="44">
        <v>10</v>
      </c>
      <c r="U2278" s="44">
        <v>92</v>
      </c>
      <c r="V2278" s="12">
        <f>S2278/U2278</f>
        <v>0.33695652173913043</v>
      </c>
      <c r="W2278" s="12">
        <f>T2278/U2278</f>
        <v>0.10869565217391304</v>
      </c>
      <c r="X2278" s="12">
        <f t="shared" si="217"/>
        <v>0.44565217391304346</v>
      </c>
    </row>
    <row r="2279" spans="1:24">
      <c r="A2279" s="17" t="str">
        <f>VLOOKUP(C2279,'Current OBD'!$B$6:$K$2098,4,0)</f>
        <v>Whitman</v>
      </c>
      <c r="B2279" s="17" t="str">
        <f>VLOOKUP(C2279,'Current OBD'!$B$6:$K$2098,3,0)</f>
        <v>38-301</v>
      </c>
      <c r="C2279" s="18">
        <v>662759</v>
      </c>
      <c r="D2279" s="8" t="s">
        <v>3404</v>
      </c>
      <c r="E2279" s="20" t="str">
        <f>IF(VLOOKUP(C2279,'Current OBD'!$B$6:$AL$2097,23,0)="Yes","PK"," ")</f>
        <v xml:space="preserve"> </v>
      </c>
      <c r="F2279" s="20" t="str">
        <f>IF(VLOOKUP(C2279,'Current OBD'!$B$6:$AL$2097,24,0)="Yes","K"," ")</f>
        <v xml:space="preserve"> </v>
      </c>
      <c r="G2279" s="20" t="str">
        <f>IF(VLOOKUP(C2279,'Current OBD'!$B$6:$AL$2097,25,0)="Yes","1"," ")</f>
        <v xml:space="preserve"> </v>
      </c>
      <c r="H2279" s="20" t="str">
        <f>IF(VLOOKUP(C2279,'Current OBD'!$B$6:$AL$2097,26,0)="Yes","2"," ")</f>
        <v xml:space="preserve"> </v>
      </c>
      <c r="I2279" s="20" t="str">
        <f>IF(VLOOKUP(C2279,'Current OBD'!$B$6:$AL$2097,27,0)="Yes","3"," ")</f>
        <v xml:space="preserve"> </v>
      </c>
      <c r="J2279" s="20" t="str">
        <f>IF(VLOOKUP(C2279,'Current OBD'!$B$6:$AL$2097,28,0)="Yes","4"," ")</f>
        <v xml:space="preserve"> </v>
      </c>
      <c r="K2279" s="20" t="str">
        <f>IF(VLOOKUP(C2279,'Current OBD'!$B$6:$AL$2097,29,0)="Yes","5"," ")</f>
        <v xml:space="preserve"> </v>
      </c>
      <c r="L2279" s="20" t="str">
        <f>IF(VLOOKUP(C2279,'Current OBD'!$B$6:$AL$2097,30,0)="Yes","6"," ")</f>
        <v xml:space="preserve"> </v>
      </c>
      <c r="M2279" s="20" t="str">
        <f>IF(VLOOKUP(C2279,'Current OBD'!$B$6:$AL$2097,31,0)="Yes","7"," ")</f>
        <v xml:space="preserve"> </v>
      </c>
      <c r="N2279" s="20" t="str">
        <f>IF(VLOOKUP(C2279,'Current OBD'!$B$6:$AL$2097,32,0)="Yes","8"," ")</f>
        <v xml:space="preserve"> </v>
      </c>
      <c r="O2279" s="20" t="str">
        <f>IF(VLOOKUP(C2279,'Current OBD'!$B$6:$AL$2097,33,0)="Yes","9"," ")</f>
        <v>9</v>
      </c>
      <c r="P2279" s="20" t="str">
        <f>IF(VLOOKUP(C2279,'Current OBD'!$B$6:$AL$2097,34,0)="Yes","10"," ")</f>
        <v>10</v>
      </c>
      <c r="Q2279" s="20" t="str">
        <f>IF(VLOOKUP(C2279,'Current OBD'!$B$6:$AL$2097,35,0)="Yes","11"," ")</f>
        <v>11</v>
      </c>
      <c r="R2279" s="20" t="str">
        <f>IF(VLOOKUP(C2279,'Current OBD'!$B$6:$AL$2097,36,0)="Yes","12"," ")</f>
        <v>12</v>
      </c>
      <c r="S2279" s="44">
        <v>13</v>
      </c>
      <c r="T2279" s="44">
        <v>5</v>
      </c>
      <c r="U2279" s="44">
        <v>48</v>
      </c>
      <c r="V2279" s="12">
        <f>S2279/U2279</f>
        <v>0.27083333333333331</v>
      </c>
      <c r="W2279" s="12">
        <f>T2279/U2279</f>
        <v>0.10416666666666667</v>
      </c>
      <c r="X2279" s="12">
        <f t="shared" si="217"/>
        <v>0.375</v>
      </c>
    </row>
    <row r="2280" spans="1:24">
      <c r="A2280" s="17" t="str">
        <f>VLOOKUP(C2280,'Current OBD'!$B$6:$K$2098,4,0)</f>
        <v>Whitman</v>
      </c>
      <c r="B2280" s="17" t="str">
        <f>VLOOKUP(C2280,'Current OBD'!$B$6:$K$2098,3,0)</f>
        <v>38-301</v>
      </c>
      <c r="C2280" s="18">
        <v>663295</v>
      </c>
      <c r="D2280" s="8" t="s">
        <v>3405</v>
      </c>
      <c r="E2280" s="20" t="str">
        <f>IF(VLOOKUP(C2280,'Current OBD'!$B$6:$AL$2097,23,0)="Yes","PK"," ")</f>
        <v xml:space="preserve"> </v>
      </c>
      <c r="F2280" s="20" t="str">
        <f>IF(VLOOKUP(C2280,'Current OBD'!$B$6:$AL$2097,24,0)="Yes","K"," ")</f>
        <v xml:space="preserve"> </v>
      </c>
      <c r="G2280" s="20" t="str">
        <f>IF(VLOOKUP(C2280,'Current OBD'!$B$6:$AL$2097,25,0)="Yes","1"," ")</f>
        <v xml:space="preserve"> </v>
      </c>
      <c r="H2280" s="20" t="str">
        <f>IF(VLOOKUP(C2280,'Current OBD'!$B$6:$AL$2097,26,0)="Yes","2"," ")</f>
        <v xml:space="preserve"> </v>
      </c>
      <c r="I2280" s="20" t="str">
        <f>IF(VLOOKUP(C2280,'Current OBD'!$B$6:$AL$2097,27,0)="Yes","3"," ")</f>
        <v xml:space="preserve"> </v>
      </c>
      <c r="J2280" s="20" t="str">
        <f>IF(VLOOKUP(C2280,'Current OBD'!$B$6:$AL$2097,28,0)="Yes","4"," ")</f>
        <v xml:space="preserve"> </v>
      </c>
      <c r="K2280" s="20" t="str">
        <f>IF(VLOOKUP(C2280,'Current OBD'!$B$6:$AL$2097,29,0)="Yes","5"," ")</f>
        <v xml:space="preserve"> </v>
      </c>
      <c r="L2280" s="20" t="str">
        <f>IF(VLOOKUP(C2280,'Current OBD'!$B$6:$AL$2097,30,0)="Yes","6"," ")</f>
        <v>6</v>
      </c>
      <c r="M2280" s="20" t="str">
        <f>IF(VLOOKUP(C2280,'Current OBD'!$B$6:$AL$2097,31,0)="Yes","7"," ")</f>
        <v>7</v>
      </c>
      <c r="N2280" s="20" t="str">
        <f>IF(VLOOKUP(C2280,'Current OBD'!$B$6:$AL$2097,32,0)="Yes","8"," ")</f>
        <v>8</v>
      </c>
      <c r="O2280" s="20" t="str">
        <f>IF(VLOOKUP(C2280,'Current OBD'!$B$6:$AL$2097,33,0)="Yes","9"," ")</f>
        <v xml:space="preserve"> </v>
      </c>
      <c r="P2280" s="20" t="str">
        <f>IF(VLOOKUP(C2280,'Current OBD'!$B$6:$AL$2097,34,0)="Yes","10"," ")</f>
        <v xml:space="preserve"> </v>
      </c>
      <c r="Q2280" s="20" t="str">
        <f>IF(VLOOKUP(C2280,'Current OBD'!$B$6:$AL$2097,35,0)="Yes","11"," ")</f>
        <v xml:space="preserve"> </v>
      </c>
      <c r="R2280" s="20" t="str">
        <f>IF(VLOOKUP(C2280,'Current OBD'!$B$6:$AL$2097,36,0)="Yes","12"," ")</f>
        <v xml:space="preserve"> </v>
      </c>
      <c r="S2280" s="44">
        <v>11</v>
      </c>
      <c r="T2280" s="44">
        <v>2</v>
      </c>
      <c r="U2280" s="44">
        <v>39</v>
      </c>
      <c r="V2280" s="12">
        <f>S2280/U2280</f>
        <v>0.28205128205128205</v>
      </c>
      <c r="W2280" s="12">
        <f>T2280/U2280</f>
        <v>5.128205128205128E-2</v>
      </c>
      <c r="X2280" s="12">
        <f t="shared" si="217"/>
        <v>0.33333333333333331</v>
      </c>
    </row>
    <row r="2281" spans="1:24">
      <c r="A2281" s="26" t="s">
        <v>921</v>
      </c>
      <c r="B2281" s="26" t="s">
        <v>1711</v>
      </c>
      <c r="C2281" s="10">
        <v>159546</v>
      </c>
      <c r="D2281" s="13" t="s">
        <v>1710</v>
      </c>
      <c r="E2281" s="19"/>
      <c r="F2281" s="19"/>
      <c r="G2281" s="19"/>
      <c r="H2281" s="19"/>
      <c r="I2281" s="19"/>
      <c r="J2281" s="19"/>
      <c r="K2281" s="19"/>
      <c r="L2281" s="19"/>
      <c r="M2281" s="19"/>
      <c r="N2281" s="19"/>
      <c r="O2281" s="19"/>
      <c r="P2281" s="19"/>
      <c r="Q2281" s="19"/>
      <c r="R2281" s="19"/>
      <c r="S2281" s="43">
        <v>71</v>
      </c>
      <c r="T2281" s="43">
        <v>9</v>
      </c>
      <c r="U2281" s="43">
        <v>114</v>
      </c>
      <c r="V2281" s="14"/>
      <c r="W2281" s="14"/>
      <c r="X2281" s="14">
        <f t="shared" si="217"/>
        <v>0.70175438596491224</v>
      </c>
    </row>
    <row r="2282" spans="1:24">
      <c r="A2282" s="17" t="str">
        <f>VLOOKUP(C2282,'Current OBD'!$B$6:$K$2098,4,0)</f>
        <v>Whitman</v>
      </c>
      <c r="B2282" s="17" t="str">
        <f>VLOOKUP(C2282,'Current OBD'!$B$6:$K$2098,3,0)</f>
        <v>38-302</v>
      </c>
      <c r="C2282" s="18">
        <v>662198</v>
      </c>
      <c r="D2282" s="8" t="s">
        <v>1405</v>
      </c>
      <c r="E2282" s="20" t="str">
        <f>IF(VLOOKUP(C2282,'Current OBD'!$B$6:$AL$2097,23,0)="Yes","PK"," ")</f>
        <v>PK</v>
      </c>
      <c r="F2282" s="20" t="str">
        <f>IF(VLOOKUP(C2282,'Current OBD'!$B$6:$AL$2097,24,0)="Yes","K"," ")</f>
        <v>K</v>
      </c>
      <c r="G2282" s="20" t="str">
        <f>IF(VLOOKUP(C2282,'Current OBD'!$B$6:$AL$2097,25,0)="Yes","1"," ")</f>
        <v>1</v>
      </c>
      <c r="H2282" s="20" t="str">
        <f>IF(VLOOKUP(C2282,'Current OBD'!$B$6:$AL$2097,26,0)="Yes","2"," ")</f>
        <v>2</v>
      </c>
      <c r="I2282" s="20" t="str">
        <f>IF(VLOOKUP(C2282,'Current OBD'!$B$6:$AL$2097,27,0)="Yes","3"," ")</f>
        <v>3</v>
      </c>
      <c r="J2282" s="20" t="str">
        <f>IF(VLOOKUP(C2282,'Current OBD'!$B$6:$AL$2097,28,0)="Yes","4"," ")</f>
        <v>4</v>
      </c>
      <c r="K2282" s="20" t="str">
        <f>IF(VLOOKUP(C2282,'Current OBD'!$B$6:$AL$2097,29,0)="Yes","5"," ")</f>
        <v>5</v>
      </c>
      <c r="L2282" s="20" t="str">
        <f>IF(VLOOKUP(C2282,'Current OBD'!$B$6:$AL$2097,30,0)="Yes","6"," ")</f>
        <v xml:space="preserve"> </v>
      </c>
      <c r="M2282" s="20" t="str">
        <f>IF(VLOOKUP(C2282,'Current OBD'!$B$6:$AL$2097,31,0)="Yes","7"," ")</f>
        <v xml:space="preserve"> </v>
      </c>
      <c r="N2282" s="20" t="str">
        <f>IF(VLOOKUP(C2282,'Current OBD'!$B$6:$AL$2097,32,0)="Yes","8"," ")</f>
        <v xml:space="preserve"> </v>
      </c>
      <c r="O2282" s="20" t="str">
        <f>IF(VLOOKUP(C2282,'Current OBD'!$B$6:$AL$2097,33,0)="Yes","9"," ")</f>
        <v xml:space="preserve"> </v>
      </c>
      <c r="P2282" s="20" t="str">
        <f>IF(VLOOKUP(C2282,'Current OBD'!$B$6:$AL$2097,34,0)="Yes","10"," ")</f>
        <v xml:space="preserve"> </v>
      </c>
      <c r="Q2282" s="20" t="str">
        <f>IF(VLOOKUP(C2282,'Current OBD'!$B$6:$AL$2097,35,0)="Yes","11"," ")</f>
        <v xml:space="preserve"> </v>
      </c>
      <c r="R2282" s="20" t="str">
        <f>IF(VLOOKUP(C2282,'Current OBD'!$B$6:$AL$2097,36,0)="Yes","12"," ")</f>
        <v xml:space="preserve"> </v>
      </c>
      <c r="S2282" s="44">
        <v>50</v>
      </c>
      <c r="T2282" s="44">
        <v>0</v>
      </c>
      <c r="U2282" s="44">
        <v>51</v>
      </c>
      <c r="V2282" s="12">
        <f>S2282/U2282</f>
        <v>0.98039215686274506</v>
      </c>
      <c r="W2282" s="12">
        <f>T2282/U2282</f>
        <v>0</v>
      </c>
      <c r="X2282" s="12">
        <f t="shared" si="217"/>
        <v>0.98039215686274506</v>
      </c>
    </row>
    <row r="2283" spans="1:24">
      <c r="A2283" s="17" t="str">
        <f>VLOOKUP(C2283,'Current OBD'!$B$6:$K$2098,4,0)</f>
        <v>Whitman</v>
      </c>
      <c r="B2283" s="17" t="str">
        <f>VLOOKUP(C2283,'Current OBD'!$B$6:$K$2098,3,0)</f>
        <v>38-302</v>
      </c>
      <c r="C2283" s="18">
        <v>662563</v>
      </c>
      <c r="D2283" s="8" t="s">
        <v>1716</v>
      </c>
      <c r="E2283" s="20" t="str">
        <f>IF(VLOOKUP(C2283,'Current OBD'!$B$6:$AL$2097,23,0)="Yes","PK"," ")</f>
        <v xml:space="preserve"> </v>
      </c>
      <c r="F2283" s="20" t="str">
        <f>IF(VLOOKUP(C2283,'Current OBD'!$B$6:$AL$2097,24,0)="Yes","K"," ")</f>
        <v xml:space="preserve"> </v>
      </c>
      <c r="G2283" s="20" t="str">
        <f>IF(VLOOKUP(C2283,'Current OBD'!$B$6:$AL$2097,25,0)="Yes","1"," ")</f>
        <v xml:space="preserve"> </v>
      </c>
      <c r="H2283" s="20" t="str">
        <f>IF(VLOOKUP(C2283,'Current OBD'!$B$6:$AL$2097,26,0)="Yes","2"," ")</f>
        <v xml:space="preserve"> </v>
      </c>
      <c r="I2283" s="20" t="str">
        <f>IF(VLOOKUP(C2283,'Current OBD'!$B$6:$AL$2097,27,0)="Yes","3"," ")</f>
        <v xml:space="preserve"> </v>
      </c>
      <c r="J2283" s="20" t="str">
        <f>IF(VLOOKUP(C2283,'Current OBD'!$B$6:$AL$2097,28,0)="Yes","4"," ")</f>
        <v xml:space="preserve"> </v>
      </c>
      <c r="K2283" s="20" t="str">
        <f>IF(VLOOKUP(C2283,'Current OBD'!$B$6:$AL$2097,29,0)="Yes","5"," ")</f>
        <v xml:space="preserve"> </v>
      </c>
      <c r="L2283" s="20" t="str">
        <f>IF(VLOOKUP(C2283,'Current OBD'!$B$6:$AL$2097,30,0)="Yes","6"," ")</f>
        <v xml:space="preserve"> </v>
      </c>
      <c r="M2283" s="20" t="str">
        <f>IF(VLOOKUP(C2283,'Current OBD'!$B$6:$AL$2097,31,0)="Yes","7"," ")</f>
        <v xml:space="preserve"> </v>
      </c>
      <c r="N2283" s="20" t="str">
        <f>IF(VLOOKUP(C2283,'Current OBD'!$B$6:$AL$2097,32,0)="Yes","8"," ")</f>
        <v xml:space="preserve"> </v>
      </c>
      <c r="O2283" s="20" t="str">
        <f>IF(VLOOKUP(C2283,'Current OBD'!$B$6:$AL$2097,33,0)="Yes","9"," ")</f>
        <v>9</v>
      </c>
      <c r="P2283" s="20" t="str">
        <f>IF(VLOOKUP(C2283,'Current OBD'!$B$6:$AL$2097,34,0)="Yes","10"," ")</f>
        <v>10</v>
      </c>
      <c r="Q2283" s="20" t="str">
        <f>IF(VLOOKUP(C2283,'Current OBD'!$B$6:$AL$2097,35,0)="Yes","11"," ")</f>
        <v>11</v>
      </c>
      <c r="R2283" s="20" t="str">
        <f>IF(VLOOKUP(C2283,'Current OBD'!$B$6:$AL$2097,36,0)="Yes","12"," ")</f>
        <v>12</v>
      </c>
      <c r="S2283" s="44">
        <v>15</v>
      </c>
      <c r="T2283" s="44">
        <v>6</v>
      </c>
      <c r="U2283" s="44">
        <v>38</v>
      </c>
      <c r="V2283" s="12">
        <f>S2283/U2283</f>
        <v>0.39473684210526316</v>
      </c>
      <c r="W2283" s="12">
        <f>T2283/U2283</f>
        <v>0.15789473684210525</v>
      </c>
      <c r="X2283" s="12">
        <f t="shared" si="217"/>
        <v>0.55263157894736847</v>
      </c>
    </row>
    <row r="2284" spans="1:24">
      <c r="A2284" s="17" t="str">
        <f>VLOOKUP(C2284,'Current OBD'!$B$6:$K$2098,4,0)</f>
        <v>Whitman</v>
      </c>
      <c r="B2284" s="17" t="str">
        <f>VLOOKUP(C2284,'Current OBD'!$B$6:$K$2098,3,0)</f>
        <v>38-302</v>
      </c>
      <c r="C2284" s="18">
        <v>662199</v>
      </c>
      <c r="D2284" s="8" t="s">
        <v>1720</v>
      </c>
      <c r="E2284" s="20" t="str">
        <f>IF(VLOOKUP(C2284,'Current OBD'!$B$6:$AL$2097,23,0)="Yes","PK"," ")</f>
        <v xml:space="preserve"> </v>
      </c>
      <c r="F2284" s="20" t="str">
        <f>IF(VLOOKUP(C2284,'Current OBD'!$B$6:$AL$2097,24,0)="Yes","K"," ")</f>
        <v xml:space="preserve"> </v>
      </c>
      <c r="G2284" s="20" t="str">
        <f>IF(VLOOKUP(C2284,'Current OBD'!$B$6:$AL$2097,25,0)="Yes","1"," ")</f>
        <v xml:space="preserve"> </v>
      </c>
      <c r="H2284" s="20" t="str">
        <f>IF(VLOOKUP(C2284,'Current OBD'!$B$6:$AL$2097,26,0)="Yes","2"," ")</f>
        <v xml:space="preserve"> </v>
      </c>
      <c r="I2284" s="20" t="str">
        <f>IF(VLOOKUP(C2284,'Current OBD'!$B$6:$AL$2097,27,0)="Yes","3"," ")</f>
        <v xml:space="preserve"> </v>
      </c>
      <c r="J2284" s="20" t="str">
        <f>IF(VLOOKUP(C2284,'Current OBD'!$B$6:$AL$2097,28,0)="Yes","4"," ")</f>
        <v xml:space="preserve"> </v>
      </c>
      <c r="K2284" s="20" t="str">
        <f>IF(VLOOKUP(C2284,'Current OBD'!$B$6:$AL$2097,29,0)="Yes","5"," ")</f>
        <v xml:space="preserve"> </v>
      </c>
      <c r="L2284" s="20" t="str">
        <f>IF(VLOOKUP(C2284,'Current OBD'!$B$6:$AL$2097,30,0)="Yes","6"," ")</f>
        <v>6</v>
      </c>
      <c r="M2284" s="20" t="str">
        <f>IF(VLOOKUP(C2284,'Current OBD'!$B$6:$AL$2097,31,0)="Yes","7"," ")</f>
        <v>7</v>
      </c>
      <c r="N2284" s="20" t="str">
        <f>IF(VLOOKUP(C2284,'Current OBD'!$B$6:$AL$2097,32,0)="Yes","8"," ")</f>
        <v>8</v>
      </c>
      <c r="O2284" s="20" t="str">
        <f>IF(VLOOKUP(C2284,'Current OBD'!$B$6:$AL$2097,33,0)="Yes","9"," ")</f>
        <v xml:space="preserve"> </v>
      </c>
      <c r="P2284" s="20" t="str">
        <f>IF(VLOOKUP(C2284,'Current OBD'!$B$6:$AL$2097,34,0)="Yes","10"," ")</f>
        <v xml:space="preserve"> </v>
      </c>
      <c r="Q2284" s="20" t="str">
        <f>IF(VLOOKUP(C2284,'Current OBD'!$B$6:$AL$2097,35,0)="Yes","11"," ")</f>
        <v xml:space="preserve"> </v>
      </c>
      <c r="R2284" s="20" t="str">
        <f>IF(VLOOKUP(C2284,'Current OBD'!$B$6:$AL$2097,36,0)="Yes","12"," ")</f>
        <v xml:space="preserve"> </v>
      </c>
      <c r="S2284" s="44">
        <v>6</v>
      </c>
      <c r="T2284" s="44">
        <v>3</v>
      </c>
      <c r="U2284" s="44">
        <v>25</v>
      </c>
      <c r="V2284" s="12">
        <f>S2284/U2284</f>
        <v>0.24</v>
      </c>
      <c r="W2284" s="12">
        <f>T2284/U2284</f>
        <v>0.12</v>
      </c>
      <c r="X2284" s="12">
        <f t="shared" si="217"/>
        <v>0.36</v>
      </c>
    </row>
    <row r="2285" spans="1:24">
      <c r="A2285" s="26" t="s">
        <v>921</v>
      </c>
      <c r="B2285" s="26" t="s">
        <v>938</v>
      </c>
      <c r="C2285" s="10">
        <v>159464</v>
      </c>
      <c r="D2285" s="13" t="s">
        <v>937</v>
      </c>
      <c r="E2285" s="19"/>
      <c r="F2285" s="19"/>
      <c r="G2285" s="19"/>
      <c r="H2285" s="19"/>
      <c r="I2285" s="19"/>
      <c r="J2285" s="19"/>
      <c r="K2285" s="19"/>
      <c r="L2285" s="19"/>
      <c r="M2285" s="19"/>
      <c r="N2285" s="19"/>
      <c r="O2285" s="19"/>
      <c r="P2285" s="19"/>
      <c r="Q2285" s="19"/>
      <c r="R2285" s="19"/>
      <c r="S2285" s="43">
        <v>35</v>
      </c>
      <c r="T2285" s="43">
        <v>12</v>
      </c>
      <c r="U2285" s="43">
        <v>147</v>
      </c>
      <c r="V2285" s="14"/>
      <c r="W2285" s="14"/>
      <c r="X2285" s="14">
        <f t="shared" si="217"/>
        <v>0.31972789115646261</v>
      </c>
    </row>
    <row r="2286" spans="1:24">
      <c r="A2286" s="17" t="str">
        <f>VLOOKUP(C2286,'Current OBD'!$B$6:$K$2098,4,0)</f>
        <v>Whitman</v>
      </c>
      <c r="B2286" s="17" t="str">
        <f>VLOOKUP(C2286,'Current OBD'!$B$6:$K$2098,3,0)</f>
        <v>38-306</v>
      </c>
      <c r="C2286" s="18">
        <v>662028</v>
      </c>
      <c r="D2286" s="8" t="s">
        <v>939</v>
      </c>
      <c r="E2286" s="20" t="str">
        <f>IF(VLOOKUP(C2286,'Current OBD'!$B$6:$AL$2097,23,0)="Yes","PK"," ")</f>
        <v>PK</v>
      </c>
      <c r="F2286" s="20" t="str">
        <f>IF(VLOOKUP(C2286,'Current OBD'!$B$6:$AL$2097,24,0)="Yes","K"," ")</f>
        <v>K</v>
      </c>
      <c r="G2286" s="20" t="str">
        <f>IF(VLOOKUP(C2286,'Current OBD'!$B$6:$AL$2097,25,0)="Yes","1"," ")</f>
        <v>1</v>
      </c>
      <c r="H2286" s="20" t="str">
        <f>IF(VLOOKUP(C2286,'Current OBD'!$B$6:$AL$2097,26,0)="Yes","2"," ")</f>
        <v>2</v>
      </c>
      <c r="I2286" s="20" t="str">
        <f>IF(VLOOKUP(C2286,'Current OBD'!$B$6:$AL$2097,27,0)="Yes","3"," ")</f>
        <v>3</v>
      </c>
      <c r="J2286" s="20" t="str">
        <f>IF(VLOOKUP(C2286,'Current OBD'!$B$6:$AL$2097,28,0)="Yes","4"," ")</f>
        <v>4</v>
      </c>
      <c r="K2286" s="20" t="str">
        <f>IF(VLOOKUP(C2286,'Current OBD'!$B$6:$AL$2097,29,0)="Yes","5"," ")</f>
        <v>5</v>
      </c>
      <c r="L2286" s="20" t="str">
        <f>IF(VLOOKUP(C2286,'Current OBD'!$B$6:$AL$2097,30,0)="Yes","6"," ")</f>
        <v xml:space="preserve"> </v>
      </c>
      <c r="M2286" s="20" t="str">
        <f>IF(VLOOKUP(C2286,'Current OBD'!$B$6:$AL$2097,31,0)="Yes","7"," ")</f>
        <v xml:space="preserve"> </v>
      </c>
      <c r="N2286" s="20" t="str">
        <f>IF(VLOOKUP(C2286,'Current OBD'!$B$6:$AL$2097,32,0)="Yes","8"," ")</f>
        <v xml:space="preserve"> </v>
      </c>
      <c r="O2286" s="20" t="str">
        <f>IF(VLOOKUP(C2286,'Current OBD'!$B$6:$AL$2097,33,0)="Yes","9"," ")</f>
        <v xml:space="preserve"> </v>
      </c>
      <c r="P2286" s="20" t="str">
        <f>IF(VLOOKUP(C2286,'Current OBD'!$B$6:$AL$2097,34,0)="Yes","10"," ")</f>
        <v xml:space="preserve"> </v>
      </c>
      <c r="Q2286" s="20" t="str">
        <f>IF(VLOOKUP(C2286,'Current OBD'!$B$6:$AL$2097,35,0)="Yes","11"," ")</f>
        <v xml:space="preserve"> </v>
      </c>
      <c r="R2286" s="20" t="str">
        <f>IF(VLOOKUP(C2286,'Current OBD'!$B$6:$AL$2097,36,0)="Yes","12"," ")</f>
        <v xml:space="preserve"> </v>
      </c>
      <c r="S2286" s="44">
        <v>23</v>
      </c>
      <c r="T2286" s="44">
        <v>6</v>
      </c>
      <c r="U2286" s="44">
        <v>87</v>
      </c>
      <c r="V2286" s="12">
        <f>S2286/U2286</f>
        <v>0.26436781609195403</v>
      </c>
      <c r="W2286" s="12">
        <f>T2286/U2286</f>
        <v>6.8965517241379309E-2</v>
      </c>
      <c r="X2286" s="12">
        <f t="shared" si="217"/>
        <v>0.33333333333333331</v>
      </c>
    </row>
    <row r="2287" spans="1:24">
      <c r="A2287" s="17" t="str">
        <f>VLOOKUP(C2287,'Current OBD'!$B$6:$K$2098,4,0)</f>
        <v>Whitman</v>
      </c>
      <c r="B2287" s="17" t="str">
        <f>VLOOKUP(C2287,'Current OBD'!$B$6:$K$2098,3,0)</f>
        <v>38-306</v>
      </c>
      <c r="C2287" s="18">
        <v>662029</v>
      </c>
      <c r="D2287" s="8" t="s">
        <v>943</v>
      </c>
      <c r="E2287" s="20" t="str">
        <f>IF(VLOOKUP(C2287,'Current OBD'!$B$6:$AL$2097,23,0)="Yes","PK"," ")</f>
        <v xml:space="preserve"> </v>
      </c>
      <c r="F2287" s="20" t="str">
        <f>IF(VLOOKUP(C2287,'Current OBD'!$B$6:$AL$2097,24,0)="Yes","K"," ")</f>
        <v xml:space="preserve"> </v>
      </c>
      <c r="G2287" s="20" t="str">
        <f>IF(VLOOKUP(C2287,'Current OBD'!$B$6:$AL$2097,25,0)="Yes","1"," ")</f>
        <v xml:space="preserve"> </v>
      </c>
      <c r="H2287" s="20" t="str">
        <f>IF(VLOOKUP(C2287,'Current OBD'!$B$6:$AL$2097,26,0)="Yes","2"," ")</f>
        <v xml:space="preserve"> </v>
      </c>
      <c r="I2287" s="20" t="str">
        <f>IF(VLOOKUP(C2287,'Current OBD'!$B$6:$AL$2097,27,0)="Yes","3"," ")</f>
        <v xml:space="preserve"> </v>
      </c>
      <c r="J2287" s="20" t="str">
        <f>IF(VLOOKUP(C2287,'Current OBD'!$B$6:$AL$2097,28,0)="Yes","4"," ")</f>
        <v xml:space="preserve"> </v>
      </c>
      <c r="K2287" s="20" t="str">
        <f>IF(VLOOKUP(C2287,'Current OBD'!$B$6:$AL$2097,29,0)="Yes","5"," ")</f>
        <v xml:space="preserve"> </v>
      </c>
      <c r="L2287" s="20" t="str">
        <f>IF(VLOOKUP(C2287,'Current OBD'!$B$6:$AL$2097,30,0)="Yes","6"," ")</f>
        <v>6</v>
      </c>
      <c r="M2287" s="20" t="str">
        <f>IF(VLOOKUP(C2287,'Current OBD'!$B$6:$AL$2097,31,0)="Yes","7"," ")</f>
        <v>7</v>
      </c>
      <c r="N2287" s="20" t="str">
        <f>IF(VLOOKUP(C2287,'Current OBD'!$B$6:$AL$2097,32,0)="Yes","8"," ")</f>
        <v>8</v>
      </c>
      <c r="O2287" s="20" t="str">
        <f>IF(VLOOKUP(C2287,'Current OBD'!$B$6:$AL$2097,33,0)="Yes","9"," ")</f>
        <v>9</v>
      </c>
      <c r="P2287" s="20" t="str">
        <f>IF(VLOOKUP(C2287,'Current OBD'!$B$6:$AL$2097,34,0)="Yes","10"," ")</f>
        <v>10</v>
      </c>
      <c r="Q2287" s="20" t="str">
        <f>IF(VLOOKUP(C2287,'Current OBD'!$B$6:$AL$2097,35,0)="Yes","11"," ")</f>
        <v>11</v>
      </c>
      <c r="R2287" s="20" t="str">
        <f>IF(VLOOKUP(C2287,'Current OBD'!$B$6:$AL$2097,36,0)="Yes","12"," ")</f>
        <v>12</v>
      </c>
      <c r="S2287" s="44">
        <v>12</v>
      </c>
      <c r="T2287" s="44">
        <v>6</v>
      </c>
      <c r="U2287" s="44">
        <v>60</v>
      </c>
      <c r="V2287" s="12">
        <f>S2287/U2287</f>
        <v>0.2</v>
      </c>
      <c r="W2287" s="12">
        <f>T2287/U2287</f>
        <v>0.1</v>
      </c>
      <c r="X2287" s="12">
        <f t="shared" si="217"/>
        <v>0.3</v>
      </c>
    </row>
    <row r="2288" spans="1:24">
      <c r="A2288" s="26" t="s">
        <v>921</v>
      </c>
      <c r="B2288" s="26" t="s">
        <v>1337</v>
      </c>
      <c r="C2288" s="10">
        <v>159348</v>
      </c>
      <c r="D2288" s="13" t="s">
        <v>1336</v>
      </c>
      <c r="E2288" s="19"/>
      <c r="F2288" s="19"/>
      <c r="G2288" s="19"/>
      <c r="H2288" s="19"/>
      <c r="I2288" s="19"/>
      <c r="J2288" s="19"/>
      <c r="K2288" s="19"/>
      <c r="L2288" s="19"/>
      <c r="M2288" s="19"/>
      <c r="N2288" s="19"/>
      <c r="O2288" s="19"/>
      <c r="P2288" s="19"/>
      <c r="Q2288" s="19"/>
      <c r="R2288" s="19"/>
      <c r="S2288" s="43">
        <v>74</v>
      </c>
      <c r="T2288" s="43">
        <v>0</v>
      </c>
      <c r="U2288" s="43">
        <v>97</v>
      </c>
      <c r="V2288" s="14"/>
      <c r="W2288" s="14"/>
      <c r="X2288" s="14">
        <f t="shared" si="217"/>
        <v>0.76288659793814428</v>
      </c>
    </row>
    <row r="2289" spans="1:24">
      <c r="A2289" s="17" t="str">
        <f>VLOOKUP(C2289,'Current OBD'!$B$6:$K$2098,4,0)</f>
        <v>Whitman</v>
      </c>
      <c r="B2289" s="17" t="str">
        <f>VLOOKUP(C2289,'Current OBD'!$B$6:$K$2098,3,0)</f>
        <v>38-308</v>
      </c>
      <c r="C2289" s="18">
        <v>664365</v>
      </c>
      <c r="D2289" s="8" t="s">
        <v>1338</v>
      </c>
      <c r="E2289" s="20" t="str">
        <f>IF(VLOOKUP(C2289,'Current OBD'!$B$6:$AL$2097,23,0)="Yes","PK"," ")</f>
        <v>PK</v>
      </c>
      <c r="F2289" s="20" t="str">
        <f>IF(VLOOKUP(C2289,'Current OBD'!$B$6:$AL$2097,24,0)="Yes","K"," ")</f>
        <v>K</v>
      </c>
      <c r="G2289" s="20" t="str">
        <f>IF(VLOOKUP(C2289,'Current OBD'!$B$6:$AL$2097,25,0)="Yes","1"," ")</f>
        <v>1</v>
      </c>
      <c r="H2289" s="20" t="str">
        <f>IF(VLOOKUP(C2289,'Current OBD'!$B$6:$AL$2097,26,0)="Yes","2"," ")</f>
        <v>2</v>
      </c>
      <c r="I2289" s="20" t="str">
        <f>IF(VLOOKUP(C2289,'Current OBD'!$B$6:$AL$2097,27,0)="Yes","3"," ")</f>
        <v>3</v>
      </c>
      <c r="J2289" s="20" t="str">
        <f>IF(VLOOKUP(C2289,'Current OBD'!$B$6:$AL$2097,28,0)="Yes","4"," ")</f>
        <v>4</v>
      </c>
      <c r="K2289" s="20" t="str">
        <f>IF(VLOOKUP(C2289,'Current OBD'!$B$6:$AL$2097,29,0)="Yes","5"," ")</f>
        <v>5</v>
      </c>
      <c r="L2289" s="20" t="str">
        <f>IF(VLOOKUP(C2289,'Current OBD'!$B$6:$AL$2097,30,0)="Yes","6"," ")</f>
        <v xml:space="preserve"> </v>
      </c>
      <c r="M2289" s="20" t="str">
        <f>IF(VLOOKUP(C2289,'Current OBD'!$B$6:$AL$2097,31,0)="Yes","7"," ")</f>
        <v xml:space="preserve"> </v>
      </c>
      <c r="N2289" s="20" t="str">
        <f>IF(VLOOKUP(C2289,'Current OBD'!$B$6:$AL$2097,32,0)="Yes","8"," ")</f>
        <v xml:space="preserve"> </v>
      </c>
      <c r="O2289" s="20" t="str">
        <f>IF(VLOOKUP(C2289,'Current OBD'!$B$6:$AL$2097,33,0)="Yes","9"," ")</f>
        <v xml:space="preserve"> </v>
      </c>
      <c r="P2289" s="20" t="str">
        <f>IF(VLOOKUP(C2289,'Current OBD'!$B$6:$AL$2097,34,0)="Yes","10"," ")</f>
        <v xml:space="preserve"> </v>
      </c>
      <c r="Q2289" s="20" t="str">
        <f>IF(VLOOKUP(C2289,'Current OBD'!$B$6:$AL$2097,35,0)="Yes","11"," ")</f>
        <v xml:space="preserve"> </v>
      </c>
      <c r="R2289" s="20" t="str">
        <f>IF(VLOOKUP(C2289,'Current OBD'!$B$6:$AL$2097,36,0)="Yes","12"," ")</f>
        <v xml:space="preserve"> </v>
      </c>
      <c r="S2289" s="44">
        <v>40</v>
      </c>
      <c r="T2289" s="44">
        <v>0</v>
      </c>
      <c r="U2289" s="44">
        <v>46</v>
      </c>
      <c r="V2289" s="12">
        <f>S2289/U2289</f>
        <v>0.86956521739130432</v>
      </c>
      <c r="W2289" s="12">
        <f>T2289/U2289</f>
        <v>0</v>
      </c>
      <c r="X2289" s="12">
        <f t="shared" si="217"/>
        <v>0.86956521739130432</v>
      </c>
    </row>
    <row r="2290" spans="1:24">
      <c r="A2290" s="17" t="str">
        <f>VLOOKUP(C2290,'Current OBD'!$B$6:$K$2098,4,0)</f>
        <v>Whitman</v>
      </c>
      <c r="B2290" s="17" t="str">
        <f>VLOOKUP(C2290,'Current OBD'!$B$6:$K$2098,3,0)</f>
        <v>38-308</v>
      </c>
      <c r="C2290" s="18">
        <v>662201</v>
      </c>
      <c r="D2290" s="8" t="s">
        <v>1342</v>
      </c>
      <c r="E2290" s="20" t="str">
        <f>IF(VLOOKUP(C2290,'Current OBD'!$B$6:$AL$2097,23,0)="Yes","PK"," ")</f>
        <v xml:space="preserve"> </v>
      </c>
      <c r="F2290" s="20" t="str">
        <f>IF(VLOOKUP(C2290,'Current OBD'!$B$6:$AL$2097,24,0)="Yes","K"," ")</f>
        <v xml:space="preserve"> </v>
      </c>
      <c r="G2290" s="20" t="str">
        <f>IF(VLOOKUP(C2290,'Current OBD'!$B$6:$AL$2097,25,0)="Yes","1"," ")</f>
        <v xml:space="preserve"> </v>
      </c>
      <c r="H2290" s="20" t="str">
        <f>IF(VLOOKUP(C2290,'Current OBD'!$B$6:$AL$2097,26,0)="Yes","2"," ")</f>
        <v xml:space="preserve"> </v>
      </c>
      <c r="I2290" s="20" t="str">
        <f>IF(VLOOKUP(C2290,'Current OBD'!$B$6:$AL$2097,27,0)="Yes","3"," ")</f>
        <v xml:space="preserve"> </v>
      </c>
      <c r="J2290" s="20" t="str">
        <f>IF(VLOOKUP(C2290,'Current OBD'!$B$6:$AL$2097,28,0)="Yes","4"," ")</f>
        <v xml:space="preserve"> </v>
      </c>
      <c r="K2290" s="20" t="str">
        <f>IF(VLOOKUP(C2290,'Current OBD'!$B$6:$AL$2097,29,0)="Yes","5"," ")</f>
        <v xml:space="preserve"> </v>
      </c>
      <c r="L2290" s="20" t="str">
        <f>IF(VLOOKUP(C2290,'Current OBD'!$B$6:$AL$2097,30,0)="Yes","6"," ")</f>
        <v>6</v>
      </c>
      <c r="M2290" s="20" t="str">
        <f>IF(VLOOKUP(C2290,'Current OBD'!$B$6:$AL$2097,31,0)="Yes","7"," ")</f>
        <v>7</v>
      </c>
      <c r="N2290" s="20" t="str">
        <f>IF(VLOOKUP(C2290,'Current OBD'!$B$6:$AL$2097,32,0)="Yes","8"," ")</f>
        <v>8</v>
      </c>
      <c r="O2290" s="20" t="str">
        <f>IF(VLOOKUP(C2290,'Current OBD'!$B$6:$AL$2097,33,0)="Yes","9"," ")</f>
        <v xml:space="preserve"> </v>
      </c>
      <c r="P2290" s="20" t="str">
        <f>IF(VLOOKUP(C2290,'Current OBD'!$B$6:$AL$2097,34,0)="Yes","10"," ")</f>
        <v xml:space="preserve"> </v>
      </c>
      <c r="Q2290" s="20" t="str">
        <f>IF(VLOOKUP(C2290,'Current OBD'!$B$6:$AL$2097,35,0)="Yes","11"," ")</f>
        <v xml:space="preserve"> </v>
      </c>
      <c r="R2290" s="20" t="str">
        <f>IF(VLOOKUP(C2290,'Current OBD'!$B$6:$AL$2097,36,0)="Yes","12"," ")</f>
        <v xml:space="preserve"> </v>
      </c>
      <c r="S2290" s="44">
        <v>34</v>
      </c>
      <c r="T2290" s="44">
        <v>0</v>
      </c>
      <c r="U2290" s="44">
        <v>51</v>
      </c>
      <c r="V2290" s="12">
        <f>S2290/U2290</f>
        <v>0.66666666666666663</v>
      </c>
      <c r="W2290" s="12">
        <f>T2290/U2290</f>
        <v>0</v>
      </c>
      <c r="X2290" s="12">
        <f t="shared" si="217"/>
        <v>0.66666666666666663</v>
      </c>
    </row>
    <row r="2291" spans="1:24">
      <c r="A2291" s="26" t="s">
        <v>921</v>
      </c>
      <c r="B2291" s="26" t="s">
        <v>3953</v>
      </c>
      <c r="C2291" s="10">
        <v>159494</v>
      </c>
      <c r="D2291" s="13" t="s">
        <v>3952</v>
      </c>
      <c r="E2291" s="19"/>
      <c r="F2291" s="19"/>
      <c r="G2291" s="19"/>
      <c r="H2291" s="19"/>
      <c r="I2291" s="19"/>
      <c r="J2291" s="19"/>
      <c r="K2291" s="19"/>
      <c r="L2291" s="19"/>
      <c r="M2291" s="19"/>
      <c r="N2291" s="19"/>
      <c r="O2291" s="19"/>
      <c r="P2291" s="19"/>
      <c r="Q2291" s="19"/>
      <c r="R2291" s="19"/>
      <c r="S2291" s="43">
        <v>122</v>
      </c>
      <c r="T2291" s="43">
        <v>0</v>
      </c>
      <c r="U2291" s="43">
        <v>161</v>
      </c>
      <c r="V2291" s="14"/>
      <c r="W2291" s="14"/>
      <c r="X2291" s="14">
        <f t="shared" si="217"/>
        <v>0.75776397515527949</v>
      </c>
    </row>
    <row r="2292" spans="1:24">
      <c r="A2292" s="17" t="str">
        <f>VLOOKUP(C2292,'Current OBD'!$B$6:$K$2098,4,0)</f>
        <v>Whitman</v>
      </c>
      <c r="B2292" s="17" t="str">
        <f>VLOOKUP(C2292,'Current OBD'!$B$6:$K$2098,3,0)</f>
        <v>38-320</v>
      </c>
      <c r="C2292" s="18">
        <v>662202</v>
      </c>
      <c r="D2292" s="8" t="s">
        <v>3952</v>
      </c>
      <c r="E2292" s="20" t="str">
        <f>IF(VLOOKUP(C2292,'Current OBD'!$B$6:$AL$2097,23,0)="Yes","PK"," ")</f>
        <v>PK</v>
      </c>
      <c r="F2292" s="20" t="str">
        <f>IF(VLOOKUP(C2292,'Current OBD'!$B$6:$AL$2097,24,0)="Yes","K"," ")</f>
        <v>K</v>
      </c>
      <c r="G2292" s="20" t="str">
        <f>IF(VLOOKUP(C2292,'Current OBD'!$B$6:$AL$2097,25,0)="Yes","1"," ")</f>
        <v>1</v>
      </c>
      <c r="H2292" s="20" t="str">
        <f>IF(VLOOKUP(C2292,'Current OBD'!$B$6:$AL$2097,26,0)="Yes","2"," ")</f>
        <v>2</v>
      </c>
      <c r="I2292" s="20" t="str">
        <f>IF(VLOOKUP(C2292,'Current OBD'!$B$6:$AL$2097,27,0)="Yes","3"," ")</f>
        <v>3</v>
      </c>
      <c r="J2292" s="20" t="str">
        <f>IF(VLOOKUP(C2292,'Current OBD'!$B$6:$AL$2097,28,0)="Yes","4"," ")</f>
        <v>4</v>
      </c>
      <c r="K2292" s="20" t="str">
        <f>IF(VLOOKUP(C2292,'Current OBD'!$B$6:$AL$2097,29,0)="Yes","5"," ")</f>
        <v>5</v>
      </c>
      <c r="L2292" s="20" t="str">
        <f>IF(VLOOKUP(C2292,'Current OBD'!$B$6:$AL$2097,30,0)="Yes","6"," ")</f>
        <v>6</v>
      </c>
      <c r="M2292" s="20" t="str">
        <f>IF(VLOOKUP(C2292,'Current OBD'!$B$6:$AL$2097,31,0)="Yes","7"," ")</f>
        <v>7</v>
      </c>
      <c r="N2292" s="20" t="str">
        <f>IF(VLOOKUP(C2292,'Current OBD'!$B$6:$AL$2097,32,0)="Yes","8"," ")</f>
        <v>8</v>
      </c>
      <c r="O2292" s="20" t="str">
        <f>IF(VLOOKUP(C2292,'Current OBD'!$B$6:$AL$2097,33,0)="Yes","9"," ")</f>
        <v>9</v>
      </c>
      <c r="P2292" s="20" t="str">
        <f>IF(VLOOKUP(C2292,'Current OBD'!$B$6:$AL$2097,34,0)="Yes","10"," ")</f>
        <v>10</v>
      </c>
      <c r="Q2292" s="20" t="str">
        <f>IF(VLOOKUP(C2292,'Current OBD'!$B$6:$AL$2097,35,0)="Yes","11"," ")</f>
        <v>11</v>
      </c>
      <c r="R2292" s="20" t="str">
        <f>IF(VLOOKUP(C2292,'Current OBD'!$B$6:$AL$2097,36,0)="Yes","12"," ")</f>
        <v>12</v>
      </c>
      <c r="S2292" s="44">
        <v>122</v>
      </c>
      <c r="T2292" s="44">
        <v>0</v>
      </c>
      <c r="U2292" s="44">
        <v>161</v>
      </c>
      <c r="V2292" s="12">
        <f>S2292/U2292</f>
        <v>0.75776397515527949</v>
      </c>
      <c r="W2292" s="12">
        <f>T2292/U2292</f>
        <v>0</v>
      </c>
      <c r="X2292" s="12">
        <f t="shared" si="217"/>
        <v>0.75776397515527949</v>
      </c>
    </row>
    <row r="2293" spans="1:24">
      <c r="A2293" s="26" t="s">
        <v>921</v>
      </c>
      <c r="B2293" s="26" t="s">
        <v>3974</v>
      </c>
      <c r="C2293" s="10">
        <v>159386</v>
      </c>
      <c r="D2293" s="13" t="s">
        <v>3973</v>
      </c>
      <c r="E2293" s="19"/>
      <c r="F2293" s="19"/>
      <c r="G2293" s="19"/>
      <c r="H2293" s="19"/>
      <c r="I2293" s="19"/>
      <c r="J2293" s="19"/>
      <c r="K2293" s="19"/>
      <c r="L2293" s="19"/>
      <c r="M2293" s="19"/>
      <c r="N2293" s="19"/>
      <c r="O2293" s="19"/>
      <c r="P2293" s="19"/>
      <c r="Q2293" s="19"/>
      <c r="R2293" s="19"/>
      <c r="S2293" s="43">
        <v>59</v>
      </c>
      <c r="T2293" s="43">
        <v>9</v>
      </c>
      <c r="U2293" s="43">
        <v>140</v>
      </c>
      <c r="V2293" s="14"/>
      <c r="W2293" s="14"/>
      <c r="X2293" s="14">
        <f t="shared" si="217"/>
        <v>0.48571428571428571</v>
      </c>
    </row>
    <row r="2294" spans="1:24">
      <c r="A2294" s="17" t="str">
        <f>VLOOKUP(C2294,'Current OBD'!$B$6:$K$2098,4,0)</f>
        <v>Whitman</v>
      </c>
      <c r="B2294" s="17" t="str">
        <f>VLOOKUP(C2294,'Current OBD'!$B$6:$K$2098,3,0)</f>
        <v>38-322</v>
      </c>
      <c r="C2294" s="18">
        <v>662205</v>
      </c>
      <c r="D2294" s="8" t="s">
        <v>3975</v>
      </c>
      <c r="E2294" s="20" t="str">
        <f>IF(VLOOKUP(C2294,'Current OBD'!$B$6:$AL$2097,23,0)="Yes","PK"," ")</f>
        <v>PK</v>
      </c>
      <c r="F2294" s="20" t="str">
        <f>IF(VLOOKUP(C2294,'Current OBD'!$B$6:$AL$2097,24,0)="Yes","K"," ")</f>
        <v>K</v>
      </c>
      <c r="G2294" s="20" t="str">
        <f>IF(VLOOKUP(C2294,'Current OBD'!$B$6:$AL$2097,25,0)="Yes","1"," ")</f>
        <v>1</v>
      </c>
      <c r="H2294" s="20" t="str">
        <f>IF(VLOOKUP(C2294,'Current OBD'!$B$6:$AL$2097,26,0)="Yes","2"," ")</f>
        <v>2</v>
      </c>
      <c r="I2294" s="20" t="str">
        <f>IF(VLOOKUP(C2294,'Current OBD'!$B$6:$AL$2097,27,0)="Yes","3"," ")</f>
        <v>3</v>
      </c>
      <c r="J2294" s="20" t="str">
        <f>IF(VLOOKUP(C2294,'Current OBD'!$B$6:$AL$2097,28,0)="Yes","4"," ")</f>
        <v>4</v>
      </c>
      <c r="K2294" s="20" t="str">
        <f>IF(VLOOKUP(C2294,'Current OBD'!$B$6:$AL$2097,29,0)="Yes","5"," ")</f>
        <v>5</v>
      </c>
      <c r="L2294" s="20" t="str">
        <f>IF(VLOOKUP(C2294,'Current OBD'!$B$6:$AL$2097,30,0)="Yes","6"," ")</f>
        <v xml:space="preserve"> </v>
      </c>
      <c r="M2294" s="20" t="str">
        <f>IF(VLOOKUP(C2294,'Current OBD'!$B$6:$AL$2097,31,0)="Yes","7"," ")</f>
        <v xml:space="preserve"> </v>
      </c>
      <c r="N2294" s="20" t="str">
        <f>IF(VLOOKUP(C2294,'Current OBD'!$B$6:$AL$2097,32,0)="Yes","8"," ")</f>
        <v xml:space="preserve"> </v>
      </c>
      <c r="O2294" s="20" t="str">
        <f>IF(VLOOKUP(C2294,'Current OBD'!$B$6:$AL$2097,33,0)="Yes","9"," ")</f>
        <v xml:space="preserve"> </v>
      </c>
      <c r="P2294" s="20" t="str">
        <f>IF(VLOOKUP(C2294,'Current OBD'!$B$6:$AL$2097,34,0)="Yes","10"," ")</f>
        <v xml:space="preserve"> </v>
      </c>
      <c r="Q2294" s="20" t="str">
        <f>IF(VLOOKUP(C2294,'Current OBD'!$B$6:$AL$2097,35,0)="Yes","11"," ")</f>
        <v xml:space="preserve"> </v>
      </c>
      <c r="R2294" s="20" t="str">
        <f>IF(VLOOKUP(C2294,'Current OBD'!$B$6:$AL$2097,36,0)="Yes","12"," ")</f>
        <v xml:space="preserve"> </v>
      </c>
      <c r="S2294" s="44">
        <v>14</v>
      </c>
      <c r="T2294" s="44">
        <v>9</v>
      </c>
      <c r="U2294" s="44">
        <v>75</v>
      </c>
      <c r="V2294" s="12">
        <f>S2294/U2294</f>
        <v>0.18666666666666668</v>
      </c>
      <c r="W2294" s="12">
        <f>T2294/U2294</f>
        <v>0.12</v>
      </c>
      <c r="X2294" s="12">
        <f t="shared" si="217"/>
        <v>0.30666666666666664</v>
      </c>
    </row>
    <row r="2295" spans="1:24">
      <c r="A2295" s="17" t="str">
        <f>VLOOKUP(C2295,'Current OBD'!$B$6:$K$2098,4,0)</f>
        <v>Whitman</v>
      </c>
      <c r="B2295" s="17" t="str">
        <f>VLOOKUP(C2295,'Current OBD'!$B$6:$K$2098,3,0)</f>
        <v>38-322</v>
      </c>
      <c r="C2295" s="18">
        <v>662206</v>
      </c>
      <c r="D2295" s="8" t="s">
        <v>3979</v>
      </c>
      <c r="E2295" s="20" t="str">
        <f>IF(VLOOKUP(C2295,'Current OBD'!$B$6:$AL$2097,23,0)="Yes","PK"," ")</f>
        <v xml:space="preserve"> </v>
      </c>
      <c r="F2295" s="20" t="str">
        <f>IF(VLOOKUP(C2295,'Current OBD'!$B$6:$AL$2097,24,0)="Yes","K"," ")</f>
        <v xml:space="preserve"> </v>
      </c>
      <c r="G2295" s="20" t="str">
        <f>IF(VLOOKUP(C2295,'Current OBD'!$B$6:$AL$2097,25,0)="Yes","1"," ")</f>
        <v xml:space="preserve"> </v>
      </c>
      <c r="H2295" s="20" t="str">
        <f>IF(VLOOKUP(C2295,'Current OBD'!$B$6:$AL$2097,26,0)="Yes","2"," ")</f>
        <v xml:space="preserve"> </v>
      </c>
      <c r="I2295" s="20" t="str">
        <f>IF(VLOOKUP(C2295,'Current OBD'!$B$6:$AL$2097,27,0)="Yes","3"," ")</f>
        <v xml:space="preserve"> </v>
      </c>
      <c r="J2295" s="20" t="str">
        <f>IF(VLOOKUP(C2295,'Current OBD'!$B$6:$AL$2097,28,0)="Yes","4"," ")</f>
        <v xml:space="preserve"> </v>
      </c>
      <c r="K2295" s="20" t="str">
        <f>IF(VLOOKUP(C2295,'Current OBD'!$B$6:$AL$2097,29,0)="Yes","5"," ")</f>
        <v xml:space="preserve"> </v>
      </c>
      <c r="L2295" s="20" t="str">
        <f>IF(VLOOKUP(C2295,'Current OBD'!$B$6:$AL$2097,30,0)="Yes","6"," ")</f>
        <v xml:space="preserve"> </v>
      </c>
      <c r="M2295" s="20" t="str">
        <f>IF(VLOOKUP(C2295,'Current OBD'!$B$6:$AL$2097,31,0)="Yes","7"," ")</f>
        <v xml:space="preserve"> </v>
      </c>
      <c r="N2295" s="20" t="str">
        <f>IF(VLOOKUP(C2295,'Current OBD'!$B$6:$AL$2097,32,0)="Yes","8"," ")</f>
        <v xml:space="preserve"> </v>
      </c>
      <c r="O2295" s="20" t="str">
        <f>IF(VLOOKUP(C2295,'Current OBD'!$B$6:$AL$2097,33,0)="Yes","9"," ")</f>
        <v>9</v>
      </c>
      <c r="P2295" s="20" t="str">
        <f>IF(VLOOKUP(C2295,'Current OBD'!$B$6:$AL$2097,34,0)="Yes","10"," ")</f>
        <v>10</v>
      </c>
      <c r="Q2295" s="20" t="str">
        <f>IF(VLOOKUP(C2295,'Current OBD'!$B$6:$AL$2097,35,0)="Yes","11"," ")</f>
        <v>11</v>
      </c>
      <c r="R2295" s="20" t="str">
        <f>IF(VLOOKUP(C2295,'Current OBD'!$B$6:$AL$2097,36,0)="Yes","12"," ")</f>
        <v>12</v>
      </c>
      <c r="S2295" s="44">
        <v>45</v>
      </c>
      <c r="T2295" s="44">
        <v>0</v>
      </c>
      <c r="U2295" s="44">
        <v>65</v>
      </c>
      <c r="V2295" s="12">
        <f>S2295/U2295</f>
        <v>0.69230769230769229</v>
      </c>
      <c r="W2295" s="12">
        <f>T2295/U2295</f>
        <v>0</v>
      </c>
      <c r="X2295" s="12">
        <f t="shared" si="217"/>
        <v>0.69230769230769229</v>
      </c>
    </row>
    <row r="2296" spans="1:24">
      <c r="A2296" s="26" t="s">
        <v>921</v>
      </c>
      <c r="B2296" s="26" t="s">
        <v>3208</v>
      </c>
      <c r="C2296" s="10">
        <v>159451</v>
      </c>
      <c r="D2296" s="13" t="s">
        <v>3207</v>
      </c>
      <c r="E2296" s="19"/>
      <c r="F2296" s="19"/>
      <c r="G2296" s="19"/>
      <c r="H2296" s="19"/>
      <c r="I2296" s="19"/>
      <c r="J2296" s="19"/>
      <c r="K2296" s="19"/>
      <c r="L2296" s="19"/>
      <c r="M2296" s="19"/>
      <c r="N2296" s="19"/>
      <c r="O2296" s="19"/>
      <c r="P2296" s="19"/>
      <c r="Q2296" s="19"/>
      <c r="R2296" s="19"/>
      <c r="S2296" s="43">
        <f t="shared" ref="S2296:T2296" si="220">SUM(S2297:S2298)</f>
        <v>46</v>
      </c>
      <c r="T2296" s="43">
        <f t="shared" si="220"/>
        <v>1</v>
      </c>
      <c r="U2296" s="43">
        <f>SUM(U2297:U2298)</f>
        <v>153</v>
      </c>
      <c r="V2296" s="14"/>
      <c r="W2296" s="14"/>
      <c r="X2296" s="14">
        <f t="shared" si="217"/>
        <v>0.30718954248366015</v>
      </c>
    </row>
    <row r="2297" spans="1:24">
      <c r="A2297" s="17" t="str">
        <f>VLOOKUP(C2297,'Current OBD'!$B$6:$K$2098,4,0)</f>
        <v>Whitman</v>
      </c>
      <c r="B2297" s="17" t="str">
        <f>VLOOKUP(C2297,'Current OBD'!$B$6:$K$2098,3,0)</f>
        <v>38-324</v>
      </c>
      <c r="C2297" s="18">
        <v>662207</v>
      </c>
      <c r="D2297" s="8" t="s">
        <v>3209</v>
      </c>
      <c r="E2297" s="20" t="str">
        <f>IF(VLOOKUP(C2297,'Current OBD'!$B$6:$AL$2097,23,0)="Yes","PK"," ")</f>
        <v>PK</v>
      </c>
      <c r="F2297" s="20" t="str">
        <f>IF(VLOOKUP(C2297,'Current OBD'!$B$6:$AL$2097,24,0)="Yes","K"," ")</f>
        <v>K</v>
      </c>
      <c r="G2297" s="20" t="str">
        <f>IF(VLOOKUP(C2297,'Current OBD'!$B$6:$AL$2097,25,0)="Yes","1"," ")</f>
        <v>1</v>
      </c>
      <c r="H2297" s="20" t="str">
        <f>IF(VLOOKUP(C2297,'Current OBD'!$B$6:$AL$2097,26,0)="Yes","2"," ")</f>
        <v>2</v>
      </c>
      <c r="I2297" s="20" t="str">
        <f>IF(VLOOKUP(C2297,'Current OBD'!$B$6:$AL$2097,27,0)="Yes","3"," ")</f>
        <v>3</v>
      </c>
      <c r="J2297" s="20" t="str">
        <f>IF(VLOOKUP(C2297,'Current OBD'!$B$6:$AL$2097,28,0)="Yes","4"," ")</f>
        <v>4</v>
      </c>
      <c r="K2297" s="20" t="str">
        <f>IF(VLOOKUP(C2297,'Current OBD'!$B$6:$AL$2097,29,0)="Yes","5"," ")</f>
        <v>5</v>
      </c>
      <c r="L2297" s="20" t="str">
        <f>IF(VLOOKUP(C2297,'Current OBD'!$B$6:$AL$2097,30,0)="Yes","6"," ")</f>
        <v xml:space="preserve"> </v>
      </c>
      <c r="M2297" s="20" t="str">
        <f>IF(VLOOKUP(C2297,'Current OBD'!$B$6:$AL$2097,31,0)="Yes","7"," ")</f>
        <v xml:space="preserve"> </v>
      </c>
      <c r="N2297" s="20" t="str">
        <f>IF(VLOOKUP(C2297,'Current OBD'!$B$6:$AL$2097,32,0)="Yes","8"," ")</f>
        <v xml:space="preserve"> </v>
      </c>
      <c r="O2297" s="20" t="str">
        <f>IF(VLOOKUP(C2297,'Current OBD'!$B$6:$AL$2097,33,0)="Yes","9"," ")</f>
        <v xml:space="preserve"> </v>
      </c>
      <c r="P2297" s="20" t="str">
        <f>IF(VLOOKUP(C2297,'Current OBD'!$B$6:$AL$2097,34,0)="Yes","10"," ")</f>
        <v xml:space="preserve"> </v>
      </c>
      <c r="Q2297" s="20" t="str">
        <f>IF(VLOOKUP(C2297,'Current OBD'!$B$6:$AL$2097,35,0)="Yes","11"," ")</f>
        <v xml:space="preserve"> </v>
      </c>
      <c r="R2297" s="20" t="str">
        <f>IF(VLOOKUP(C2297,'Current OBD'!$B$6:$AL$2097,36,0)="Yes","12"," ")</f>
        <v xml:space="preserve"> </v>
      </c>
      <c r="S2297" s="44">
        <v>25</v>
      </c>
      <c r="T2297" s="44">
        <v>0</v>
      </c>
      <c r="U2297" s="44">
        <v>69</v>
      </c>
      <c r="V2297" s="12">
        <f>S2297/U2297</f>
        <v>0.36231884057971014</v>
      </c>
      <c r="W2297" s="12">
        <f>T2297/U2297</f>
        <v>0</v>
      </c>
      <c r="X2297" s="12">
        <f t="shared" si="217"/>
        <v>0.36231884057971014</v>
      </c>
    </row>
    <row r="2298" spans="1:24">
      <c r="A2298" s="17" t="str">
        <f>VLOOKUP(C2298,'Current OBD'!$B$6:$K$2098,4,0)</f>
        <v>Whitman</v>
      </c>
      <c r="B2298" s="17" t="str">
        <f>VLOOKUP(C2298,'Current OBD'!$B$6:$K$2098,3,0)</f>
        <v>38-324</v>
      </c>
      <c r="C2298" s="18">
        <v>662208</v>
      </c>
      <c r="D2298" s="8" t="s">
        <v>3213</v>
      </c>
      <c r="E2298" s="20" t="str">
        <f>IF(VLOOKUP(C2298,'Current OBD'!$B$6:$AL$2097,23,0)="Yes","PK"," ")</f>
        <v xml:space="preserve"> </v>
      </c>
      <c r="F2298" s="20" t="str">
        <f>IF(VLOOKUP(C2298,'Current OBD'!$B$6:$AL$2097,24,0)="Yes","K"," ")</f>
        <v xml:space="preserve"> </v>
      </c>
      <c r="G2298" s="20" t="str">
        <f>IF(VLOOKUP(C2298,'Current OBD'!$B$6:$AL$2097,25,0)="Yes","1"," ")</f>
        <v xml:space="preserve"> </v>
      </c>
      <c r="H2298" s="20" t="str">
        <f>IF(VLOOKUP(C2298,'Current OBD'!$B$6:$AL$2097,26,0)="Yes","2"," ")</f>
        <v xml:space="preserve"> </v>
      </c>
      <c r="I2298" s="20" t="str">
        <f>IF(VLOOKUP(C2298,'Current OBD'!$B$6:$AL$2097,27,0)="Yes","3"," ")</f>
        <v xml:space="preserve"> </v>
      </c>
      <c r="J2298" s="20" t="str">
        <f>IF(VLOOKUP(C2298,'Current OBD'!$B$6:$AL$2097,28,0)="Yes","4"," ")</f>
        <v xml:space="preserve"> </v>
      </c>
      <c r="K2298" s="20" t="str">
        <f>IF(VLOOKUP(C2298,'Current OBD'!$B$6:$AL$2097,29,0)="Yes","5"," ")</f>
        <v xml:space="preserve"> </v>
      </c>
      <c r="L2298" s="20" t="str">
        <f>IF(VLOOKUP(C2298,'Current OBD'!$B$6:$AL$2097,30,0)="Yes","6"," ")</f>
        <v>6</v>
      </c>
      <c r="M2298" s="20" t="str">
        <f>IF(VLOOKUP(C2298,'Current OBD'!$B$6:$AL$2097,31,0)="Yes","7"," ")</f>
        <v>7</v>
      </c>
      <c r="N2298" s="20" t="str">
        <f>IF(VLOOKUP(C2298,'Current OBD'!$B$6:$AL$2097,32,0)="Yes","8"," ")</f>
        <v>8</v>
      </c>
      <c r="O2298" s="20" t="str">
        <f>IF(VLOOKUP(C2298,'Current OBD'!$B$6:$AL$2097,33,0)="Yes","9"," ")</f>
        <v>9</v>
      </c>
      <c r="P2298" s="20" t="str">
        <f>IF(VLOOKUP(C2298,'Current OBD'!$B$6:$AL$2097,34,0)="Yes","10"," ")</f>
        <v>10</v>
      </c>
      <c r="Q2298" s="20" t="str">
        <f>IF(VLOOKUP(C2298,'Current OBD'!$B$6:$AL$2097,35,0)="Yes","11"," ")</f>
        <v>11</v>
      </c>
      <c r="R2298" s="20" t="str">
        <f>IF(VLOOKUP(C2298,'Current OBD'!$B$6:$AL$2097,36,0)="Yes","12"," ")</f>
        <v>12</v>
      </c>
      <c r="S2298" s="44">
        <v>21</v>
      </c>
      <c r="T2298" s="44">
        <v>1</v>
      </c>
      <c r="U2298" s="44">
        <v>84</v>
      </c>
      <c r="V2298" s="12">
        <f>S2298/U2298</f>
        <v>0.25</v>
      </c>
      <c r="W2298" s="12">
        <f>T2298/U2298</f>
        <v>1.1904761904761904E-2</v>
      </c>
      <c r="X2298" s="12">
        <f t="shared" si="217"/>
        <v>0.26190476190476192</v>
      </c>
    </row>
    <row r="2299" spans="1:24">
      <c r="A2299" s="26" t="s">
        <v>921</v>
      </c>
      <c r="B2299" s="26" t="s">
        <v>3614</v>
      </c>
      <c r="C2299" s="10">
        <v>160515</v>
      </c>
      <c r="D2299" s="13" t="s">
        <v>3613</v>
      </c>
      <c r="E2299" s="19"/>
      <c r="F2299" s="19"/>
      <c r="G2299" s="19"/>
      <c r="H2299" s="19"/>
      <c r="I2299" s="19"/>
      <c r="J2299" s="19"/>
      <c r="K2299" s="19"/>
      <c r="L2299" s="19"/>
      <c r="M2299" s="19"/>
      <c r="N2299" s="19"/>
      <c r="O2299" s="19"/>
      <c r="P2299" s="19"/>
      <c r="Q2299" s="19"/>
      <c r="R2299" s="19"/>
      <c r="S2299" s="43">
        <v>40</v>
      </c>
      <c r="T2299" s="43">
        <v>6</v>
      </c>
      <c r="U2299" s="43">
        <v>112</v>
      </c>
      <c r="V2299" s="14"/>
      <c r="W2299" s="14"/>
      <c r="X2299" s="14">
        <f t="shared" si="217"/>
        <v>0.4107142857142857</v>
      </c>
    </row>
    <row r="2300" spans="1:24">
      <c r="A2300" s="17" t="str">
        <f>VLOOKUP(C2300,'Current OBD'!$B$6:$K$2098,4,0)</f>
        <v>Whitman</v>
      </c>
      <c r="B2300" s="17" t="str">
        <f>VLOOKUP(C2300,'Current OBD'!$B$6:$K$2098,3,0)</f>
        <v>38-901</v>
      </c>
      <c r="C2300" s="18">
        <v>686578</v>
      </c>
      <c r="D2300" s="8" t="s">
        <v>3613</v>
      </c>
      <c r="E2300" s="20" t="str">
        <f>IF(VLOOKUP(C2300,'Current OBD'!$B$6:$AL$2097,23,0)="Yes","PK"," ")</f>
        <v xml:space="preserve"> </v>
      </c>
      <c r="F2300" s="20" t="str">
        <f>IF(VLOOKUP(C2300,'Current OBD'!$B$6:$AL$2097,24,0)="Yes","K"," ")</f>
        <v>K</v>
      </c>
      <c r="G2300" s="20" t="str">
        <f>IF(VLOOKUP(C2300,'Current OBD'!$B$6:$AL$2097,25,0)="Yes","1"," ")</f>
        <v>1</v>
      </c>
      <c r="H2300" s="20" t="str">
        <f>IF(VLOOKUP(C2300,'Current OBD'!$B$6:$AL$2097,26,0)="Yes","2"," ")</f>
        <v>2</v>
      </c>
      <c r="I2300" s="20" t="str">
        <f>IF(VLOOKUP(C2300,'Current OBD'!$B$6:$AL$2097,27,0)="Yes","3"," ")</f>
        <v>3</v>
      </c>
      <c r="J2300" s="20" t="str">
        <f>IF(VLOOKUP(C2300,'Current OBD'!$B$6:$AL$2097,28,0)="Yes","4"," ")</f>
        <v>4</v>
      </c>
      <c r="K2300" s="20" t="str">
        <f>IF(VLOOKUP(C2300,'Current OBD'!$B$6:$AL$2097,29,0)="Yes","5"," ")</f>
        <v>5</v>
      </c>
      <c r="L2300" s="20" t="str">
        <f>IF(VLOOKUP(C2300,'Current OBD'!$B$6:$AL$2097,30,0)="Yes","6"," ")</f>
        <v>6</v>
      </c>
      <c r="M2300" s="20" t="str">
        <f>IF(VLOOKUP(C2300,'Current OBD'!$B$6:$AL$2097,31,0)="Yes","7"," ")</f>
        <v>7</v>
      </c>
      <c r="N2300" s="20" t="str">
        <f>IF(VLOOKUP(C2300,'Current OBD'!$B$6:$AL$2097,32,0)="Yes","8"," ")</f>
        <v xml:space="preserve"> </v>
      </c>
      <c r="O2300" s="20" t="str">
        <f>IF(VLOOKUP(C2300,'Current OBD'!$B$6:$AL$2097,33,0)="Yes","9"," ")</f>
        <v xml:space="preserve"> </v>
      </c>
      <c r="P2300" s="20" t="str">
        <f>IF(VLOOKUP(C2300,'Current OBD'!$B$6:$AL$2097,34,0)="Yes","10"," ")</f>
        <v xml:space="preserve"> </v>
      </c>
      <c r="Q2300" s="20" t="str">
        <f>IF(VLOOKUP(C2300,'Current OBD'!$B$6:$AL$2097,35,0)="Yes","11"," ")</f>
        <v xml:space="preserve"> </v>
      </c>
      <c r="R2300" s="20" t="str">
        <f>IF(VLOOKUP(C2300,'Current OBD'!$B$6:$AL$2097,36,0)="Yes","12"," ")</f>
        <v xml:space="preserve"> </v>
      </c>
      <c r="S2300" s="44">
        <v>40</v>
      </c>
      <c r="T2300" s="44">
        <v>6</v>
      </c>
      <c r="U2300" s="44">
        <v>112</v>
      </c>
      <c r="V2300" s="12">
        <f>S2300/U2300</f>
        <v>0.35714285714285715</v>
      </c>
      <c r="W2300" s="12">
        <f>T2300/U2300</f>
        <v>5.3571428571428568E-2</v>
      </c>
      <c r="X2300" s="12">
        <f t="shared" si="217"/>
        <v>0.4107142857142857</v>
      </c>
    </row>
    <row r="2301" spans="1:24">
      <c r="A2301" s="26" t="s">
        <v>1098</v>
      </c>
      <c r="B2301" s="26" t="s">
        <v>5054</v>
      </c>
      <c r="C2301" s="10">
        <v>159882</v>
      </c>
      <c r="D2301" s="13" t="s">
        <v>5053</v>
      </c>
      <c r="E2301" s="19"/>
      <c r="F2301" s="19"/>
      <c r="G2301" s="19"/>
      <c r="H2301" s="19"/>
      <c r="I2301" s="19"/>
      <c r="J2301" s="19"/>
      <c r="K2301" s="19"/>
      <c r="L2301" s="19"/>
      <c r="M2301" s="19"/>
      <c r="N2301" s="19"/>
      <c r="O2301" s="19"/>
      <c r="P2301" s="19"/>
      <c r="Q2301" s="19"/>
      <c r="R2301" s="19"/>
      <c r="S2301" s="43">
        <v>415</v>
      </c>
      <c r="T2301" s="43">
        <v>0</v>
      </c>
      <c r="U2301" s="43">
        <v>561</v>
      </c>
      <c r="V2301" s="14"/>
      <c r="W2301" s="14"/>
      <c r="X2301" s="14">
        <f t="shared" si="217"/>
        <v>0.73975044563279857</v>
      </c>
    </row>
    <row r="2302" spans="1:24">
      <c r="A2302" s="17" t="str">
        <f>VLOOKUP(C2302,'Current OBD'!$B$6:$K$2098,4,0)</f>
        <v>Yakima</v>
      </c>
      <c r="B2302" s="17" t="str">
        <f>VLOOKUP(C2302,'Current OBD'!$B$6:$K$2098,3,0)</f>
        <v>39-002</v>
      </c>
      <c r="C2302" s="18">
        <v>662209</v>
      </c>
      <c r="D2302" s="8" t="s">
        <v>5055</v>
      </c>
      <c r="E2302" s="20" t="str">
        <f>IF(VLOOKUP(C2302,'Current OBD'!$B$6:$AL$2097,23,0)="Yes","PK"," ")</f>
        <v xml:space="preserve"> </v>
      </c>
      <c r="F2302" s="20" t="str">
        <f>IF(VLOOKUP(C2302,'Current OBD'!$B$6:$AL$2097,24,0)="Yes","K"," ")</f>
        <v>K</v>
      </c>
      <c r="G2302" s="20" t="str">
        <f>IF(VLOOKUP(C2302,'Current OBD'!$B$6:$AL$2097,25,0)="Yes","1"," ")</f>
        <v>1</v>
      </c>
      <c r="H2302" s="20" t="str">
        <f>IF(VLOOKUP(C2302,'Current OBD'!$B$6:$AL$2097,26,0)="Yes","2"," ")</f>
        <v>2</v>
      </c>
      <c r="I2302" s="20" t="str">
        <f>IF(VLOOKUP(C2302,'Current OBD'!$B$6:$AL$2097,27,0)="Yes","3"," ")</f>
        <v>3</v>
      </c>
      <c r="J2302" s="20" t="str">
        <f>IF(VLOOKUP(C2302,'Current OBD'!$B$6:$AL$2097,28,0)="Yes","4"," ")</f>
        <v>4</v>
      </c>
      <c r="K2302" s="20" t="str">
        <f>IF(VLOOKUP(C2302,'Current OBD'!$B$6:$AL$2097,29,0)="Yes","5"," ")</f>
        <v>5</v>
      </c>
      <c r="L2302" s="20" t="str">
        <f>IF(VLOOKUP(C2302,'Current OBD'!$B$6:$AL$2097,30,0)="Yes","6"," ")</f>
        <v>6</v>
      </c>
      <c r="M2302" s="20" t="str">
        <f>IF(VLOOKUP(C2302,'Current OBD'!$B$6:$AL$2097,31,0)="Yes","7"," ")</f>
        <v>7</v>
      </c>
      <c r="N2302" s="20" t="str">
        <f>IF(VLOOKUP(C2302,'Current OBD'!$B$6:$AL$2097,32,0)="Yes","8"," ")</f>
        <v>8</v>
      </c>
      <c r="O2302" s="20" t="str">
        <f>IF(VLOOKUP(C2302,'Current OBD'!$B$6:$AL$2097,33,0)="Yes","9"," ")</f>
        <v xml:space="preserve"> </v>
      </c>
      <c r="P2302" s="20" t="str">
        <f>IF(VLOOKUP(C2302,'Current OBD'!$B$6:$AL$2097,34,0)="Yes","10"," ")</f>
        <v xml:space="preserve"> </v>
      </c>
      <c r="Q2302" s="20" t="str">
        <f>IF(VLOOKUP(C2302,'Current OBD'!$B$6:$AL$2097,35,0)="Yes","11"," ")</f>
        <v xml:space="preserve"> </v>
      </c>
      <c r="R2302" s="20" t="str">
        <f>IF(VLOOKUP(C2302,'Current OBD'!$B$6:$AL$2097,36,0)="Yes","12"," ")</f>
        <v xml:space="preserve"> </v>
      </c>
      <c r="S2302" s="44">
        <v>415</v>
      </c>
      <c r="T2302" s="44">
        <v>0</v>
      </c>
      <c r="U2302" s="44">
        <v>561</v>
      </c>
      <c r="V2302" s="12">
        <f>S2302/U2302</f>
        <v>0.73975044563279857</v>
      </c>
      <c r="W2302" s="12">
        <f>T2302/U2302</f>
        <v>0</v>
      </c>
      <c r="X2302" s="12">
        <f t="shared" si="217"/>
        <v>0.73975044563279857</v>
      </c>
    </row>
    <row r="2303" spans="1:24">
      <c r="A2303" s="26" t="s">
        <v>1098</v>
      </c>
      <c r="B2303" s="26" t="s">
        <v>2906</v>
      </c>
      <c r="C2303" s="16">
        <v>159883</v>
      </c>
      <c r="D2303" s="9" t="s">
        <v>2905</v>
      </c>
      <c r="E2303" s="25"/>
      <c r="F2303" s="25"/>
      <c r="G2303" s="25"/>
      <c r="H2303" s="25"/>
      <c r="I2303" s="25"/>
      <c r="J2303" s="25"/>
      <c r="K2303" s="25"/>
      <c r="L2303" s="25"/>
      <c r="M2303" s="25"/>
      <c r="N2303" s="25"/>
      <c r="O2303" s="25"/>
      <c r="P2303" s="25"/>
      <c r="Q2303" s="25"/>
      <c r="R2303" s="25"/>
      <c r="S2303" s="41">
        <v>822</v>
      </c>
      <c r="T2303" s="41">
        <v>0</v>
      </c>
      <c r="U2303" s="41">
        <v>1279</v>
      </c>
      <c r="V2303" s="11"/>
      <c r="W2303" s="11"/>
      <c r="X2303" s="14">
        <f t="shared" si="217"/>
        <v>0.64268960125097729</v>
      </c>
    </row>
    <row r="2304" spans="1:24">
      <c r="A2304" s="17" t="str">
        <f>VLOOKUP(C2304,'Current OBD'!$B$6:$K$2098,4,0)</f>
        <v>Yakima</v>
      </c>
      <c r="B2304" s="17" t="str">
        <f>VLOOKUP(C2304,'Current OBD'!$B$6:$K$2098,3,0)</f>
        <v>39-003</v>
      </c>
      <c r="C2304" s="18">
        <v>684408</v>
      </c>
      <c r="D2304" s="8" t="s">
        <v>2907</v>
      </c>
      <c r="E2304" s="20" t="str">
        <f>IF(VLOOKUP(C2304,'Current OBD'!$B$6:$AL$2097,23,0)="Yes","PK"," ")</f>
        <v>PK</v>
      </c>
      <c r="F2304" s="20" t="str">
        <f>IF(VLOOKUP(C2304,'Current OBD'!$B$6:$AL$2097,24,0)="Yes","K"," ")</f>
        <v>K</v>
      </c>
      <c r="G2304" s="20" t="str">
        <f>IF(VLOOKUP(C2304,'Current OBD'!$B$6:$AL$2097,25,0)="Yes","1"," ")</f>
        <v>1</v>
      </c>
      <c r="H2304" s="20" t="str">
        <f>IF(VLOOKUP(C2304,'Current OBD'!$B$6:$AL$2097,26,0)="Yes","2"," ")</f>
        <v>2</v>
      </c>
      <c r="I2304" s="20" t="str">
        <f>IF(VLOOKUP(C2304,'Current OBD'!$B$6:$AL$2097,27,0)="Yes","3"," ")</f>
        <v>3</v>
      </c>
      <c r="J2304" s="20" t="str">
        <f>IF(VLOOKUP(C2304,'Current OBD'!$B$6:$AL$2097,28,0)="Yes","4"," ")</f>
        <v>4</v>
      </c>
      <c r="K2304" s="20" t="str">
        <f>IF(VLOOKUP(C2304,'Current OBD'!$B$6:$AL$2097,29,0)="Yes","5"," ")</f>
        <v xml:space="preserve"> </v>
      </c>
      <c r="L2304" s="20" t="str">
        <f>IF(VLOOKUP(C2304,'Current OBD'!$B$6:$AL$2097,30,0)="Yes","6"," ")</f>
        <v xml:space="preserve"> </v>
      </c>
      <c r="M2304" s="20" t="str">
        <f>IF(VLOOKUP(C2304,'Current OBD'!$B$6:$AL$2097,31,0)="Yes","7"," ")</f>
        <v xml:space="preserve"> </v>
      </c>
      <c r="N2304" s="20" t="str">
        <f>IF(VLOOKUP(C2304,'Current OBD'!$B$6:$AL$2097,32,0)="Yes","8"," ")</f>
        <v xml:space="preserve"> </v>
      </c>
      <c r="O2304" s="20" t="str">
        <f>IF(VLOOKUP(C2304,'Current OBD'!$B$6:$AL$2097,33,0)="Yes","9"," ")</f>
        <v xml:space="preserve"> </v>
      </c>
      <c r="P2304" s="20" t="str">
        <f>IF(VLOOKUP(C2304,'Current OBD'!$B$6:$AL$2097,34,0)="Yes","10"," ")</f>
        <v xml:space="preserve"> </v>
      </c>
      <c r="Q2304" s="20" t="str">
        <f>IF(VLOOKUP(C2304,'Current OBD'!$B$6:$AL$2097,35,0)="Yes","11"," ")</f>
        <v xml:space="preserve"> </v>
      </c>
      <c r="R2304" s="20" t="str">
        <f>IF(VLOOKUP(C2304,'Current OBD'!$B$6:$AL$2097,36,0)="Yes","12"," ")</f>
        <v xml:space="preserve"> </v>
      </c>
      <c r="S2304" s="44">
        <v>319</v>
      </c>
      <c r="T2304" s="44">
        <v>0</v>
      </c>
      <c r="U2304" s="44">
        <v>486</v>
      </c>
      <c r="V2304" s="12">
        <f>S2304/U2304</f>
        <v>0.65637860082304522</v>
      </c>
      <c r="W2304" s="12">
        <f>T2304/U2304</f>
        <v>0</v>
      </c>
      <c r="X2304" s="12">
        <f t="shared" si="217"/>
        <v>0.65637860082304522</v>
      </c>
    </row>
    <row r="2305" spans="1:24">
      <c r="A2305" s="17" t="str">
        <f>VLOOKUP(C2305,'Current OBD'!$B$6:$K$2098,4,0)</f>
        <v>Yakima</v>
      </c>
      <c r="B2305" s="17" t="str">
        <f>VLOOKUP(C2305,'Current OBD'!$B$6:$K$2098,3,0)</f>
        <v>39-003</v>
      </c>
      <c r="C2305" s="18">
        <v>662213</v>
      </c>
      <c r="D2305" s="8" t="s">
        <v>2911</v>
      </c>
      <c r="E2305" s="20" t="str">
        <f>IF(VLOOKUP(C2305,'Current OBD'!$B$6:$AL$2097,23,0)="Yes","PK"," ")</f>
        <v xml:space="preserve"> </v>
      </c>
      <c r="F2305" s="20" t="str">
        <f>IF(VLOOKUP(C2305,'Current OBD'!$B$6:$AL$2097,24,0)="Yes","K"," ")</f>
        <v xml:space="preserve"> </v>
      </c>
      <c r="G2305" s="20" t="str">
        <f>IF(VLOOKUP(C2305,'Current OBD'!$B$6:$AL$2097,25,0)="Yes","1"," ")</f>
        <v xml:space="preserve"> </v>
      </c>
      <c r="H2305" s="20" t="str">
        <f>IF(VLOOKUP(C2305,'Current OBD'!$B$6:$AL$2097,26,0)="Yes","2"," ")</f>
        <v xml:space="preserve"> </v>
      </c>
      <c r="I2305" s="20" t="str">
        <f>IF(VLOOKUP(C2305,'Current OBD'!$B$6:$AL$2097,27,0)="Yes","3"," ")</f>
        <v xml:space="preserve"> </v>
      </c>
      <c r="J2305" s="20" t="str">
        <f>IF(VLOOKUP(C2305,'Current OBD'!$B$6:$AL$2097,28,0)="Yes","4"," ")</f>
        <v xml:space="preserve"> </v>
      </c>
      <c r="K2305" s="20" t="str">
        <f>IF(VLOOKUP(C2305,'Current OBD'!$B$6:$AL$2097,29,0)="Yes","5"," ")</f>
        <v xml:space="preserve"> </v>
      </c>
      <c r="L2305" s="20" t="str">
        <f>IF(VLOOKUP(C2305,'Current OBD'!$B$6:$AL$2097,30,0)="Yes","6"," ")</f>
        <v xml:space="preserve"> </v>
      </c>
      <c r="M2305" s="20" t="str">
        <f>IF(VLOOKUP(C2305,'Current OBD'!$B$6:$AL$2097,31,0)="Yes","7"," ")</f>
        <v xml:space="preserve"> </v>
      </c>
      <c r="N2305" s="20" t="str">
        <f>IF(VLOOKUP(C2305,'Current OBD'!$B$6:$AL$2097,32,0)="Yes","8"," ")</f>
        <v xml:space="preserve"> </v>
      </c>
      <c r="O2305" s="20" t="str">
        <f>IF(VLOOKUP(C2305,'Current OBD'!$B$6:$AL$2097,33,0)="Yes","9"," ")</f>
        <v>9</v>
      </c>
      <c r="P2305" s="20" t="str">
        <f>IF(VLOOKUP(C2305,'Current OBD'!$B$6:$AL$2097,34,0)="Yes","10"," ")</f>
        <v>10</v>
      </c>
      <c r="Q2305" s="20" t="str">
        <f>IF(VLOOKUP(C2305,'Current OBD'!$B$6:$AL$2097,35,0)="Yes","11"," ")</f>
        <v>11</v>
      </c>
      <c r="R2305" s="20" t="str">
        <f>IF(VLOOKUP(C2305,'Current OBD'!$B$6:$AL$2097,36,0)="Yes","12"," ")</f>
        <v>12</v>
      </c>
      <c r="S2305" s="44">
        <v>239</v>
      </c>
      <c r="T2305" s="44">
        <v>0</v>
      </c>
      <c r="U2305" s="44">
        <v>393</v>
      </c>
      <c r="V2305" s="12">
        <f>S2305/U2305</f>
        <v>0.6081424936386769</v>
      </c>
      <c r="W2305" s="12">
        <f>T2305/U2305</f>
        <v>0</v>
      </c>
      <c r="X2305" s="12">
        <f t="shared" ref="X2305:X2368" si="221">(S2305+T2305)/U2305</f>
        <v>0.6081424936386769</v>
      </c>
    </row>
    <row r="2306" spans="1:24">
      <c r="A2306" s="17" t="str">
        <f>VLOOKUP(C2306,'Current OBD'!$B$6:$K$2098,4,0)</f>
        <v>Yakima</v>
      </c>
      <c r="B2306" s="17" t="str">
        <f>VLOOKUP(C2306,'Current OBD'!$B$6:$K$2098,3,0)</f>
        <v>39-003</v>
      </c>
      <c r="C2306" s="18">
        <v>662212</v>
      </c>
      <c r="D2306" s="8" t="s">
        <v>2912</v>
      </c>
      <c r="E2306" s="20" t="str">
        <f>IF(VLOOKUP(C2306,'Current OBD'!$B$6:$AL$2097,23,0)="Yes","PK"," ")</f>
        <v xml:space="preserve"> </v>
      </c>
      <c r="F2306" s="20" t="str">
        <f>IF(VLOOKUP(C2306,'Current OBD'!$B$6:$AL$2097,24,0)="Yes","K"," ")</f>
        <v xml:space="preserve"> </v>
      </c>
      <c r="G2306" s="20" t="str">
        <f>IF(VLOOKUP(C2306,'Current OBD'!$B$6:$AL$2097,25,0)="Yes","1"," ")</f>
        <v xml:space="preserve"> </v>
      </c>
      <c r="H2306" s="20" t="str">
        <f>IF(VLOOKUP(C2306,'Current OBD'!$B$6:$AL$2097,26,0)="Yes","2"," ")</f>
        <v xml:space="preserve"> </v>
      </c>
      <c r="I2306" s="20" t="str">
        <f>IF(VLOOKUP(C2306,'Current OBD'!$B$6:$AL$2097,27,0)="Yes","3"," ")</f>
        <v xml:space="preserve"> </v>
      </c>
      <c r="J2306" s="20" t="str">
        <f>IF(VLOOKUP(C2306,'Current OBD'!$B$6:$AL$2097,28,0)="Yes","4"," ")</f>
        <v xml:space="preserve"> </v>
      </c>
      <c r="K2306" s="20" t="str">
        <f>IF(VLOOKUP(C2306,'Current OBD'!$B$6:$AL$2097,29,0)="Yes","5"," ")</f>
        <v>5</v>
      </c>
      <c r="L2306" s="20" t="str">
        <f>IF(VLOOKUP(C2306,'Current OBD'!$B$6:$AL$2097,30,0)="Yes","6"," ")</f>
        <v>6</v>
      </c>
      <c r="M2306" s="20" t="str">
        <f>IF(VLOOKUP(C2306,'Current OBD'!$B$6:$AL$2097,31,0)="Yes","7"," ")</f>
        <v>7</v>
      </c>
      <c r="N2306" s="20" t="str">
        <f>IF(VLOOKUP(C2306,'Current OBD'!$B$6:$AL$2097,32,0)="Yes","8"," ")</f>
        <v>8</v>
      </c>
      <c r="O2306" s="20" t="str">
        <f>IF(VLOOKUP(C2306,'Current OBD'!$B$6:$AL$2097,33,0)="Yes","9"," ")</f>
        <v xml:space="preserve"> </v>
      </c>
      <c r="P2306" s="20" t="str">
        <f>IF(VLOOKUP(C2306,'Current OBD'!$B$6:$AL$2097,34,0)="Yes","10"," ")</f>
        <v xml:space="preserve"> </v>
      </c>
      <c r="Q2306" s="20" t="str">
        <f>IF(VLOOKUP(C2306,'Current OBD'!$B$6:$AL$2097,35,0)="Yes","11"," ")</f>
        <v xml:space="preserve"> </v>
      </c>
      <c r="R2306" s="20" t="str">
        <f>IF(VLOOKUP(C2306,'Current OBD'!$B$6:$AL$2097,36,0)="Yes","12"," ")</f>
        <v xml:space="preserve"> </v>
      </c>
      <c r="S2306" s="44">
        <v>264</v>
      </c>
      <c r="T2306" s="44">
        <v>0</v>
      </c>
      <c r="U2306" s="44">
        <v>400</v>
      </c>
      <c r="V2306" s="12">
        <f>S2306/U2306</f>
        <v>0.66</v>
      </c>
      <c r="W2306" s="12">
        <f>T2306/U2306</f>
        <v>0</v>
      </c>
      <c r="X2306" s="12">
        <f t="shared" si="221"/>
        <v>0.66</v>
      </c>
    </row>
    <row r="2307" spans="1:24">
      <c r="A2307" s="26" t="s">
        <v>1098</v>
      </c>
      <c r="B2307" s="26" t="s">
        <v>5479</v>
      </c>
      <c r="C2307" s="10">
        <v>159887</v>
      </c>
      <c r="D2307" s="13" t="s">
        <v>5478</v>
      </c>
      <c r="E2307" s="19"/>
      <c r="F2307" s="19"/>
      <c r="G2307" s="19"/>
      <c r="H2307" s="19"/>
      <c r="I2307" s="19"/>
      <c r="J2307" s="19"/>
      <c r="K2307" s="19"/>
      <c r="L2307" s="19"/>
      <c r="M2307" s="19"/>
      <c r="N2307" s="19"/>
      <c r="O2307" s="19"/>
      <c r="P2307" s="19"/>
      <c r="Q2307" s="19"/>
      <c r="R2307" s="19"/>
      <c r="S2307" s="43">
        <v>14713</v>
      </c>
      <c r="T2307" s="43">
        <v>0</v>
      </c>
      <c r="U2307" s="43">
        <v>14908</v>
      </c>
      <c r="V2307" s="14"/>
      <c r="W2307" s="14"/>
      <c r="X2307" s="14">
        <f t="shared" si="221"/>
        <v>0.9869197746176549</v>
      </c>
    </row>
    <row r="2308" spans="1:24">
      <c r="A2308" s="17" t="str">
        <f>VLOOKUP(C2308,'Current OBD'!$B$6:$K$2098,4,0)</f>
        <v>Yakima</v>
      </c>
      <c r="B2308" s="17" t="str">
        <f>VLOOKUP(C2308,'Current OBD'!$B$6:$K$2098,3,0)</f>
        <v>39-007</v>
      </c>
      <c r="C2308" s="18">
        <v>662214</v>
      </c>
      <c r="D2308" s="8" t="s">
        <v>4002</v>
      </c>
      <c r="E2308" s="20" t="str">
        <f>IF(VLOOKUP(C2308,'Current OBD'!$B$6:$AL$2097,23,0)="Yes","PK"," ")</f>
        <v xml:space="preserve"> </v>
      </c>
      <c r="F2308" s="20" t="str">
        <f>IF(VLOOKUP(C2308,'Current OBD'!$B$6:$AL$2097,24,0)="Yes","K"," ")</f>
        <v>K</v>
      </c>
      <c r="G2308" s="20" t="str">
        <f>IF(VLOOKUP(C2308,'Current OBD'!$B$6:$AL$2097,25,0)="Yes","1"," ")</f>
        <v>1</v>
      </c>
      <c r="H2308" s="20" t="str">
        <f>IF(VLOOKUP(C2308,'Current OBD'!$B$6:$AL$2097,26,0)="Yes","2"," ")</f>
        <v>2</v>
      </c>
      <c r="I2308" s="20" t="str">
        <f>IF(VLOOKUP(C2308,'Current OBD'!$B$6:$AL$2097,27,0)="Yes","3"," ")</f>
        <v>3</v>
      </c>
      <c r="J2308" s="20" t="str">
        <f>IF(VLOOKUP(C2308,'Current OBD'!$B$6:$AL$2097,28,0)="Yes","4"," ")</f>
        <v>4</v>
      </c>
      <c r="K2308" s="20" t="str">
        <f>IF(VLOOKUP(C2308,'Current OBD'!$B$6:$AL$2097,29,0)="Yes","5"," ")</f>
        <v>5</v>
      </c>
      <c r="L2308" s="20" t="str">
        <f>IF(VLOOKUP(C2308,'Current OBD'!$B$6:$AL$2097,30,0)="Yes","6"," ")</f>
        <v xml:space="preserve"> </v>
      </c>
      <c r="M2308" s="20" t="str">
        <f>IF(VLOOKUP(C2308,'Current OBD'!$B$6:$AL$2097,31,0)="Yes","7"," ")</f>
        <v xml:space="preserve"> </v>
      </c>
      <c r="N2308" s="20" t="str">
        <f>IF(VLOOKUP(C2308,'Current OBD'!$B$6:$AL$2097,32,0)="Yes","8"," ")</f>
        <v xml:space="preserve"> </v>
      </c>
      <c r="O2308" s="20" t="str">
        <f>IF(VLOOKUP(C2308,'Current OBD'!$B$6:$AL$2097,33,0)="Yes","9"," ")</f>
        <v xml:space="preserve"> </v>
      </c>
      <c r="P2308" s="20" t="str">
        <f>IF(VLOOKUP(C2308,'Current OBD'!$B$6:$AL$2097,34,0)="Yes","10"," ")</f>
        <v xml:space="preserve"> </v>
      </c>
      <c r="Q2308" s="20" t="str">
        <f>IF(VLOOKUP(C2308,'Current OBD'!$B$6:$AL$2097,35,0)="Yes","11"," ")</f>
        <v xml:space="preserve"> </v>
      </c>
      <c r="R2308" s="20" t="str">
        <f>IF(VLOOKUP(C2308,'Current OBD'!$B$6:$AL$2097,36,0)="Yes","12"," ")</f>
        <v xml:space="preserve"> </v>
      </c>
      <c r="S2308" s="44">
        <v>629</v>
      </c>
      <c r="T2308" s="44">
        <v>0</v>
      </c>
      <c r="U2308" s="44">
        <v>629</v>
      </c>
      <c r="V2308" s="12">
        <f t="shared" ref="V2308:V2328" si="222">S2308/U2308</f>
        <v>1</v>
      </c>
      <c r="W2308" s="12">
        <f t="shared" ref="W2308:W2328" si="223">T2308/U2308</f>
        <v>0</v>
      </c>
      <c r="X2308" s="12">
        <f t="shared" si="221"/>
        <v>1</v>
      </c>
    </row>
    <row r="2309" spans="1:24">
      <c r="A2309" s="17" t="str">
        <f>VLOOKUP(C2309,'Current OBD'!$B$6:$K$2098,4,0)</f>
        <v>Yakima</v>
      </c>
      <c r="B2309" s="17" t="str">
        <f>VLOOKUP(C2309,'Current OBD'!$B$6:$K$2098,3,0)</f>
        <v>39-007</v>
      </c>
      <c r="C2309" s="18">
        <v>662215</v>
      </c>
      <c r="D2309" s="8" t="s">
        <v>5481</v>
      </c>
      <c r="E2309" s="20" t="str">
        <f>IF(VLOOKUP(C2309,'Current OBD'!$B$6:$AL$2097,23,0)="Yes","PK"," ")</f>
        <v xml:space="preserve"> </v>
      </c>
      <c r="F2309" s="20" t="str">
        <f>IF(VLOOKUP(C2309,'Current OBD'!$B$6:$AL$2097,24,0)="Yes","K"," ")</f>
        <v>K</v>
      </c>
      <c r="G2309" s="20" t="str">
        <f>IF(VLOOKUP(C2309,'Current OBD'!$B$6:$AL$2097,25,0)="Yes","1"," ")</f>
        <v>1</v>
      </c>
      <c r="H2309" s="20" t="str">
        <f>IF(VLOOKUP(C2309,'Current OBD'!$B$6:$AL$2097,26,0)="Yes","2"," ")</f>
        <v>2</v>
      </c>
      <c r="I2309" s="20" t="str">
        <f>IF(VLOOKUP(C2309,'Current OBD'!$B$6:$AL$2097,27,0)="Yes","3"," ")</f>
        <v>3</v>
      </c>
      <c r="J2309" s="20" t="str">
        <f>IF(VLOOKUP(C2309,'Current OBD'!$B$6:$AL$2097,28,0)="Yes","4"," ")</f>
        <v>4</v>
      </c>
      <c r="K2309" s="20" t="str">
        <f>IF(VLOOKUP(C2309,'Current OBD'!$B$6:$AL$2097,29,0)="Yes","5"," ")</f>
        <v>5</v>
      </c>
      <c r="L2309" s="20" t="str">
        <f>IF(VLOOKUP(C2309,'Current OBD'!$B$6:$AL$2097,30,0)="Yes","6"," ")</f>
        <v xml:space="preserve"> </v>
      </c>
      <c r="M2309" s="20" t="str">
        <f>IF(VLOOKUP(C2309,'Current OBD'!$B$6:$AL$2097,31,0)="Yes","7"," ")</f>
        <v xml:space="preserve"> </v>
      </c>
      <c r="N2309" s="20" t="str">
        <f>IF(VLOOKUP(C2309,'Current OBD'!$B$6:$AL$2097,32,0)="Yes","8"," ")</f>
        <v xml:space="preserve"> </v>
      </c>
      <c r="O2309" s="20" t="str">
        <f>IF(VLOOKUP(C2309,'Current OBD'!$B$6:$AL$2097,33,0)="Yes","9"," ")</f>
        <v xml:space="preserve"> </v>
      </c>
      <c r="P2309" s="20" t="str">
        <f>IF(VLOOKUP(C2309,'Current OBD'!$B$6:$AL$2097,34,0)="Yes","10"," ")</f>
        <v xml:space="preserve"> </v>
      </c>
      <c r="Q2309" s="20" t="str">
        <f>IF(VLOOKUP(C2309,'Current OBD'!$B$6:$AL$2097,35,0)="Yes","11"," ")</f>
        <v xml:space="preserve"> </v>
      </c>
      <c r="R2309" s="20" t="str">
        <f>IF(VLOOKUP(C2309,'Current OBD'!$B$6:$AL$2097,36,0)="Yes","12"," ")</f>
        <v xml:space="preserve"> </v>
      </c>
      <c r="S2309" s="44">
        <v>522</v>
      </c>
      <c r="T2309" s="44">
        <v>0</v>
      </c>
      <c r="U2309" s="44">
        <v>522</v>
      </c>
      <c r="V2309" s="12">
        <f t="shared" si="222"/>
        <v>1</v>
      </c>
      <c r="W2309" s="12">
        <f t="shared" si="223"/>
        <v>0</v>
      </c>
      <c r="X2309" s="12">
        <f t="shared" si="221"/>
        <v>1</v>
      </c>
    </row>
    <row r="2310" spans="1:24">
      <c r="A2310" s="17" t="str">
        <f>VLOOKUP(C2310,'Current OBD'!$B$6:$K$2098,4,0)</f>
        <v>Yakima</v>
      </c>
      <c r="B2310" s="17" t="str">
        <f>VLOOKUP(C2310,'Current OBD'!$B$6:$K$2098,3,0)</f>
        <v>39-007</v>
      </c>
      <c r="C2310" s="18">
        <v>663543</v>
      </c>
      <c r="D2310" s="8" t="s">
        <v>5483</v>
      </c>
      <c r="E2310" s="20" t="str">
        <f>IF(VLOOKUP(C2310,'Current OBD'!$B$6:$AL$2097,23,0)="Yes","PK"," ")</f>
        <v xml:space="preserve"> </v>
      </c>
      <c r="F2310" s="20" t="str">
        <f>IF(VLOOKUP(C2310,'Current OBD'!$B$6:$AL$2097,24,0)="Yes","K"," ")</f>
        <v xml:space="preserve"> </v>
      </c>
      <c r="G2310" s="20" t="str">
        <f>IF(VLOOKUP(C2310,'Current OBD'!$B$6:$AL$2097,25,0)="Yes","1"," ")</f>
        <v xml:space="preserve"> </v>
      </c>
      <c r="H2310" s="20" t="str">
        <f>IF(VLOOKUP(C2310,'Current OBD'!$B$6:$AL$2097,26,0)="Yes","2"," ")</f>
        <v xml:space="preserve"> </v>
      </c>
      <c r="I2310" s="20" t="str">
        <f>IF(VLOOKUP(C2310,'Current OBD'!$B$6:$AL$2097,27,0)="Yes","3"," ")</f>
        <v xml:space="preserve"> </v>
      </c>
      <c r="J2310" s="20" t="str">
        <f>IF(VLOOKUP(C2310,'Current OBD'!$B$6:$AL$2097,28,0)="Yes","4"," ")</f>
        <v xml:space="preserve"> </v>
      </c>
      <c r="K2310" s="20" t="str">
        <f>IF(VLOOKUP(C2310,'Current OBD'!$B$6:$AL$2097,29,0)="Yes","5"," ")</f>
        <v xml:space="preserve"> </v>
      </c>
      <c r="L2310" s="20" t="str">
        <f>IF(VLOOKUP(C2310,'Current OBD'!$B$6:$AL$2097,30,0)="Yes","6"," ")</f>
        <v xml:space="preserve"> </v>
      </c>
      <c r="M2310" s="20" t="str">
        <f>IF(VLOOKUP(C2310,'Current OBD'!$B$6:$AL$2097,31,0)="Yes","7"," ")</f>
        <v xml:space="preserve"> </v>
      </c>
      <c r="N2310" s="20" t="str">
        <f>IF(VLOOKUP(C2310,'Current OBD'!$B$6:$AL$2097,32,0)="Yes","8"," ")</f>
        <v xml:space="preserve"> </v>
      </c>
      <c r="O2310" s="20" t="str">
        <f>IF(VLOOKUP(C2310,'Current OBD'!$B$6:$AL$2097,33,0)="Yes","9"," ")</f>
        <v>9</v>
      </c>
      <c r="P2310" s="20" t="str">
        <f>IF(VLOOKUP(C2310,'Current OBD'!$B$6:$AL$2097,34,0)="Yes","10"," ")</f>
        <v>10</v>
      </c>
      <c r="Q2310" s="20" t="str">
        <f>IF(VLOOKUP(C2310,'Current OBD'!$B$6:$AL$2097,35,0)="Yes","11"," ")</f>
        <v>11</v>
      </c>
      <c r="R2310" s="20" t="str">
        <f>IF(VLOOKUP(C2310,'Current OBD'!$B$6:$AL$2097,36,0)="Yes","12"," ")</f>
        <v>12</v>
      </c>
      <c r="S2310" s="44">
        <v>2247</v>
      </c>
      <c r="T2310" s="44">
        <v>0</v>
      </c>
      <c r="U2310" s="44">
        <v>2247</v>
      </c>
      <c r="V2310" s="12">
        <f t="shared" si="222"/>
        <v>1</v>
      </c>
      <c r="W2310" s="12">
        <f t="shared" si="223"/>
        <v>0</v>
      </c>
      <c r="X2310" s="12">
        <f t="shared" si="221"/>
        <v>1</v>
      </c>
    </row>
    <row r="2311" spans="1:24">
      <c r="A2311" s="17" t="str">
        <f>VLOOKUP(C2311,'Current OBD'!$B$6:$K$2098,4,0)</f>
        <v>Yakima</v>
      </c>
      <c r="B2311" s="17" t="str">
        <f>VLOOKUP(C2311,'Current OBD'!$B$6:$K$2098,3,0)</f>
        <v>39-007</v>
      </c>
      <c r="C2311" s="18">
        <v>662216</v>
      </c>
      <c r="D2311" s="8" t="s">
        <v>5485</v>
      </c>
      <c r="E2311" s="20" t="str">
        <f>IF(VLOOKUP(C2311,'Current OBD'!$B$6:$AL$2097,23,0)="Yes","PK"," ")</f>
        <v>PK</v>
      </c>
      <c r="F2311" s="20" t="str">
        <f>IF(VLOOKUP(C2311,'Current OBD'!$B$6:$AL$2097,24,0)="Yes","K"," ")</f>
        <v xml:space="preserve"> </v>
      </c>
      <c r="G2311" s="20" t="str">
        <f>IF(VLOOKUP(C2311,'Current OBD'!$B$6:$AL$2097,25,0)="Yes","1"," ")</f>
        <v xml:space="preserve"> </v>
      </c>
      <c r="H2311" s="20" t="str">
        <f>IF(VLOOKUP(C2311,'Current OBD'!$B$6:$AL$2097,26,0)="Yes","2"," ")</f>
        <v xml:space="preserve"> </v>
      </c>
      <c r="I2311" s="20" t="str">
        <f>IF(VLOOKUP(C2311,'Current OBD'!$B$6:$AL$2097,27,0)="Yes","3"," ")</f>
        <v xml:space="preserve"> </v>
      </c>
      <c r="J2311" s="20" t="str">
        <f>IF(VLOOKUP(C2311,'Current OBD'!$B$6:$AL$2097,28,0)="Yes","4"," ")</f>
        <v xml:space="preserve"> </v>
      </c>
      <c r="K2311" s="20" t="str">
        <f>IF(VLOOKUP(C2311,'Current OBD'!$B$6:$AL$2097,29,0)="Yes","5"," ")</f>
        <v xml:space="preserve"> </v>
      </c>
      <c r="L2311" s="20" t="str">
        <f>IF(VLOOKUP(C2311,'Current OBD'!$B$6:$AL$2097,30,0)="Yes","6"," ")</f>
        <v xml:space="preserve"> </v>
      </c>
      <c r="M2311" s="20" t="str">
        <f>IF(VLOOKUP(C2311,'Current OBD'!$B$6:$AL$2097,31,0)="Yes","7"," ")</f>
        <v xml:space="preserve"> </v>
      </c>
      <c r="N2311" s="20" t="str">
        <f>IF(VLOOKUP(C2311,'Current OBD'!$B$6:$AL$2097,32,0)="Yes","8"," ")</f>
        <v xml:space="preserve"> </v>
      </c>
      <c r="O2311" s="20" t="str">
        <f>IF(VLOOKUP(C2311,'Current OBD'!$B$6:$AL$2097,33,0)="Yes","9"," ")</f>
        <v xml:space="preserve"> </v>
      </c>
      <c r="P2311" s="20" t="str">
        <f>IF(VLOOKUP(C2311,'Current OBD'!$B$6:$AL$2097,34,0)="Yes","10"," ")</f>
        <v xml:space="preserve"> </v>
      </c>
      <c r="Q2311" s="20" t="str">
        <f>IF(VLOOKUP(C2311,'Current OBD'!$B$6:$AL$2097,35,0)="Yes","11"," ")</f>
        <v xml:space="preserve"> </v>
      </c>
      <c r="R2311" s="20" t="str">
        <f>IF(VLOOKUP(C2311,'Current OBD'!$B$6:$AL$2097,36,0)="Yes","12"," ")</f>
        <v xml:space="preserve"> </v>
      </c>
      <c r="S2311" s="44">
        <v>198</v>
      </c>
      <c r="T2311" s="44">
        <v>0</v>
      </c>
      <c r="U2311" s="44">
        <v>198</v>
      </c>
      <c r="V2311" s="12">
        <f t="shared" si="222"/>
        <v>1</v>
      </c>
      <c r="W2311" s="12">
        <f t="shared" si="223"/>
        <v>0</v>
      </c>
      <c r="X2311" s="12">
        <f t="shared" si="221"/>
        <v>1</v>
      </c>
    </row>
    <row r="2312" spans="1:24">
      <c r="A2312" s="17" t="str">
        <f>VLOOKUP(C2312,'Current OBD'!$B$6:$K$2098,4,0)</f>
        <v>Yakima</v>
      </c>
      <c r="B2312" s="17" t="str">
        <f>VLOOKUP(C2312,'Current OBD'!$B$6:$K$2098,3,0)</f>
        <v>39-007</v>
      </c>
      <c r="C2312" s="18">
        <v>663544</v>
      </c>
      <c r="D2312" s="8" t="s">
        <v>5487</v>
      </c>
      <c r="E2312" s="20" t="str">
        <f>IF(VLOOKUP(C2312,'Current OBD'!$B$6:$AL$2097,23,0)="Yes","PK"," ")</f>
        <v xml:space="preserve"> </v>
      </c>
      <c r="F2312" s="20" t="str">
        <f>IF(VLOOKUP(C2312,'Current OBD'!$B$6:$AL$2097,24,0)="Yes","K"," ")</f>
        <v xml:space="preserve"> </v>
      </c>
      <c r="G2312" s="20" t="str">
        <f>IF(VLOOKUP(C2312,'Current OBD'!$B$6:$AL$2097,25,0)="Yes","1"," ")</f>
        <v xml:space="preserve"> </v>
      </c>
      <c r="H2312" s="20" t="str">
        <f>IF(VLOOKUP(C2312,'Current OBD'!$B$6:$AL$2097,26,0)="Yes","2"," ")</f>
        <v xml:space="preserve"> </v>
      </c>
      <c r="I2312" s="20" t="str">
        <f>IF(VLOOKUP(C2312,'Current OBD'!$B$6:$AL$2097,27,0)="Yes","3"," ")</f>
        <v xml:space="preserve"> </v>
      </c>
      <c r="J2312" s="20" t="str">
        <f>IF(VLOOKUP(C2312,'Current OBD'!$B$6:$AL$2097,28,0)="Yes","4"," ")</f>
        <v xml:space="preserve"> </v>
      </c>
      <c r="K2312" s="20" t="str">
        <f>IF(VLOOKUP(C2312,'Current OBD'!$B$6:$AL$2097,29,0)="Yes","5"," ")</f>
        <v xml:space="preserve"> </v>
      </c>
      <c r="L2312" s="20" t="str">
        <f>IF(VLOOKUP(C2312,'Current OBD'!$B$6:$AL$2097,30,0)="Yes","6"," ")</f>
        <v xml:space="preserve"> </v>
      </c>
      <c r="M2312" s="20" t="str">
        <f>IF(VLOOKUP(C2312,'Current OBD'!$B$6:$AL$2097,31,0)="Yes","7"," ")</f>
        <v xml:space="preserve"> </v>
      </c>
      <c r="N2312" s="20" t="str">
        <f>IF(VLOOKUP(C2312,'Current OBD'!$B$6:$AL$2097,32,0)="Yes","8"," ")</f>
        <v xml:space="preserve"> </v>
      </c>
      <c r="O2312" s="20" t="str">
        <f>IF(VLOOKUP(C2312,'Current OBD'!$B$6:$AL$2097,33,0)="Yes","9"," ")</f>
        <v>9</v>
      </c>
      <c r="P2312" s="20" t="str">
        <f>IF(VLOOKUP(C2312,'Current OBD'!$B$6:$AL$2097,34,0)="Yes","10"," ")</f>
        <v>10</v>
      </c>
      <c r="Q2312" s="20" t="str">
        <f>IF(VLOOKUP(C2312,'Current OBD'!$B$6:$AL$2097,35,0)="Yes","11"," ")</f>
        <v>11</v>
      </c>
      <c r="R2312" s="20" t="str">
        <f>IF(VLOOKUP(C2312,'Current OBD'!$B$6:$AL$2097,36,0)="Yes","12"," ")</f>
        <v>12</v>
      </c>
      <c r="S2312" s="44">
        <v>2348</v>
      </c>
      <c r="T2312" s="44">
        <v>0</v>
      </c>
      <c r="U2312" s="44">
        <v>2348</v>
      </c>
      <c r="V2312" s="12">
        <f t="shared" si="222"/>
        <v>1</v>
      </c>
      <c r="W2312" s="12">
        <f t="shared" si="223"/>
        <v>0</v>
      </c>
      <c r="X2312" s="12">
        <f t="shared" si="221"/>
        <v>1</v>
      </c>
    </row>
    <row r="2313" spans="1:24">
      <c r="A2313" s="17" t="str">
        <f>VLOOKUP(C2313,'Current OBD'!$B$6:$K$2098,4,0)</f>
        <v>Yakima</v>
      </c>
      <c r="B2313" s="17" t="str">
        <f>VLOOKUP(C2313,'Current OBD'!$B$6:$K$2098,3,0)</f>
        <v>39-007</v>
      </c>
      <c r="C2313" s="18">
        <v>662228</v>
      </c>
      <c r="D2313" s="8" t="s">
        <v>5489</v>
      </c>
      <c r="E2313" s="20" t="str">
        <f>IF(VLOOKUP(C2313,'Current OBD'!$B$6:$AL$2097,23,0)="Yes","PK"," ")</f>
        <v xml:space="preserve"> </v>
      </c>
      <c r="F2313" s="20" t="str">
        <f>IF(VLOOKUP(C2313,'Current OBD'!$B$6:$AL$2097,24,0)="Yes","K"," ")</f>
        <v xml:space="preserve"> </v>
      </c>
      <c r="G2313" s="20" t="str">
        <f>IF(VLOOKUP(C2313,'Current OBD'!$B$6:$AL$2097,25,0)="Yes","1"," ")</f>
        <v xml:space="preserve"> </v>
      </c>
      <c r="H2313" s="20" t="str">
        <f>IF(VLOOKUP(C2313,'Current OBD'!$B$6:$AL$2097,26,0)="Yes","2"," ")</f>
        <v xml:space="preserve"> </v>
      </c>
      <c r="I2313" s="20" t="str">
        <f>IF(VLOOKUP(C2313,'Current OBD'!$B$6:$AL$2097,27,0)="Yes","3"," ")</f>
        <v xml:space="preserve"> </v>
      </c>
      <c r="J2313" s="20" t="str">
        <f>IF(VLOOKUP(C2313,'Current OBD'!$B$6:$AL$2097,28,0)="Yes","4"," ")</f>
        <v xml:space="preserve"> </v>
      </c>
      <c r="K2313" s="20" t="str">
        <f>IF(VLOOKUP(C2313,'Current OBD'!$B$6:$AL$2097,29,0)="Yes","5"," ")</f>
        <v xml:space="preserve"> </v>
      </c>
      <c r="L2313" s="20" t="str">
        <f>IF(VLOOKUP(C2313,'Current OBD'!$B$6:$AL$2097,30,0)="Yes","6"," ")</f>
        <v>6</v>
      </c>
      <c r="M2313" s="20" t="str">
        <f>IF(VLOOKUP(C2313,'Current OBD'!$B$6:$AL$2097,31,0)="Yes","7"," ")</f>
        <v>7</v>
      </c>
      <c r="N2313" s="20" t="str">
        <f>IF(VLOOKUP(C2313,'Current OBD'!$B$6:$AL$2097,32,0)="Yes","8"," ")</f>
        <v>8</v>
      </c>
      <c r="O2313" s="20" t="str">
        <f>IF(VLOOKUP(C2313,'Current OBD'!$B$6:$AL$2097,33,0)="Yes","9"," ")</f>
        <v xml:space="preserve"> </v>
      </c>
      <c r="P2313" s="20" t="str">
        <f>IF(VLOOKUP(C2313,'Current OBD'!$B$6:$AL$2097,34,0)="Yes","10"," ")</f>
        <v xml:space="preserve"> </v>
      </c>
      <c r="Q2313" s="20" t="str">
        <f>IF(VLOOKUP(C2313,'Current OBD'!$B$6:$AL$2097,35,0)="Yes","11"," ")</f>
        <v xml:space="preserve"> </v>
      </c>
      <c r="R2313" s="20" t="str">
        <f>IF(VLOOKUP(C2313,'Current OBD'!$B$6:$AL$2097,36,0)="Yes","12"," ")</f>
        <v xml:space="preserve"> </v>
      </c>
      <c r="S2313" s="44">
        <v>863</v>
      </c>
      <c r="T2313" s="44">
        <v>0</v>
      </c>
      <c r="U2313" s="44">
        <v>863</v>
      </c>
      <c r="V2313" s="12">
        <f t="shared" si="222"/>
        <v>1</v>
      </c>
      <c r="W2313" s="12">
        <f t="shared" si="223"/>
        <v>0</v>
      </c>
      <c r="X2313" s="12">
        <f t="shared" si="221"/>
        <v>1</v>
      </c>
    </row>
    <row r="2314" spans="1:24">
      <c r="A2314" s="17" t="str">
        <f>VLOOKUP(C2314,'Current OBD'!$B$6:$K$2098,4,0)</f>
        <v>Yakima</v>
      </c>
      <c r="B2314" s="17" t="str">
        <f>VLOOKUP(C2314,'Current OBD'!$B$6:$K$2098,3,0)</f>
        <v>39-007</v>
      </c>
      <c r="C2314" s="18">
        <v>662217</v>
      </c>
      <c r="D2314" s="8" t="s">
        <v>1405</v>
      </c>
      <c r="E2314" s="20" t="str">
        <f>IF(VLOOKUP(C2314,'Current OBD'!$B$6:$AL$2097,23,0)="Yes","PK"," ")</f>
        <v xml:space="preserve"> </v>
      </c>
      <c r="F2314" s="20" t="str">
        <f>IF(VLOOKUP(C2314,'Current OBD'!$B$6:$AL$2097,24,0)="Yes","K"," ")</f>
        <v>K</v>
      </c>
      <c r="G2314" s="20" t="str">
        <f>IF(VLOOKUP(C2314,'Current OBD'!$B$6:$AL$2097,25,0)="Yes","1"," ")</f>
        <v>1</v>
      </c>
      <c r="H2314" s="20" t="str">
        <f>IF(VLOOKUP(C2314,'Current OBD'!$B$6:$AL$2097,26,0)="Yes","2"," ")</f>
        <v>2</v>
      </c>
      <c r="I2314" s="20" t="str">
        <f>IF(VLOOKUP(C2314,'Current OBD'!$B$6:$AL$2097,27,0)="Yes","3"," ")</f>
        <v>3</v>
      </c>
      <c r="J2314" s="20" t="str">
        <f>IF(VLOOKUP(C2314,'Current OBD'!$B$6:$AL$2097,28,0)="Yes","4"," ")</f>
        <v>4</v>
      </c>
      <c r="K2314" s="20" t="str">
        <f>IF(VLOOKUP(C2314,'Current OBD'!$B$6:$AL$2097,29,0)="Yes","5"," ")</f>
        <v>5</v>
      </c>
      <c r="L2314" s="20" t="str">
        <f>IF(VLOOKUP(C2314,'Current OBD'!$B$6:$AL$2097,30,0)="Yes","6"," ")</f>
        <v xml:space="preserve"> </v>
      </c>
      <c r="M2314" s="20" t="str">
        <f>IF(VLOOKUP(C2314,'Current OBD'!$B$6:$AL$2097,31,0)="Yes","7"," ")</f>
        <v xml:space="preserve"> </v>
      </c>
      <c r="N2314" s="20" t="str">
        <f>IF(VLOOKUP(C2314,'Current OBD'!$B$6:$AL$2097,32,0)="Yes","8"," ")</f>
        <v xml:space="preserve"> </v>
      </c>
      <c r="O2314" s="20" t="str">
        <f>IF(VLOOKUP(C2314,'Current OBD'!$B$6:$AL$2097,33,0)="Yes","9"," ")</f>
        <v xml:space="preserve"> </v>
      </c>
      <c r="P2314" s="20" t="str">
        <f>IF(VLOOKUP(C2314,'Current OBD'!$B$6:$AL$2097,34,0)="Yes","10"," ")</f>
        <v xml:space="preserve"> </v>
      </c>
      <c r="Q2314" s="20" t="str">
        <f>IF(VLOOKUP(C2314,'Current OBD'!$B$6:$AL$2097,35,0)="Yes","11"," ")</f>
        <v xml:space="preserve"> </v>
      </c>
      <c r="R2314" s="20" t="str">
        <f>IF(VLOOKUP(C2314,'Current OBD'!$B$6:$AL$2097,36,0)="Yes","12"," ")</f>
        <v xml:space="preserve"> </v>
      </c>
      <c r="S2314" s="44">
        <v>506</v>
      </c>
      <c r="T2314" s="44">
        <v>0</v>
      </c>
      <c r="U2314" s="44">
        <v>506</v>
      </c>
      <c r="V2314" s="12">
        <f t="shared" si="222"/>
        <v>1</v>
      </c>
      <c r="W2314" s="12">
        <f t="shared" si="223"/>
        <v>0</v>
      </c>
      <c r="X2314" s="12">
        <f t="shared" si="221"/>
        <v>1</v>
      </c>
    </row>
    <row r="2315" spans="1:24">
      <c r="A2315" s="17" t="str">
        <f>VLOOKUP(C2315,'Current OBD'!$B$6:$K$2098,4,0)</f>
        <v>Yakima</v>
      </c>
      <c r="B2315" s="17" t="str">
        <f>VLOOKUP(C2315,'Current OBD'!$B$6:$K$2098,3,0)</f>
        <v>39-007</v>
      </c>
      <c r="C2315" s="18">
        <v>663541</v>
      </c>
      <c r="D2315" s="8" t="s">
        <v>5492</v>
      </c>
      <c r="E2315" s="20" t="str">
        <f>IF(VLOOKUP(C2315,'Current OBD'!$B$6:$AL$2097,23,0)="Yes","PK"," ")</f>
        <v xml:space="preserve"> </v>
      </c>
      <c r="F2315" s="20" t="str">
        <f>IF(VLOOKUP(C2315,'Current OBD'!$B$6:$AL$2097,24,0)="Yes","K"," ")</f>
        <v>K</v>
      </c>
      <c r="G2315" s="20" t="str">
        <f>IF(VLOOKUP(C2315,'Current OBD'!$B$6:$AL$2097,25,0)="Yes","1"," ")</f>
        <v>1</v>
      </c>
      <c r="H2315" s="20" t="str">
        <f>IF(VLOOKUP(C2315,'Current OBD'!$B$6:$AL$2097,26,0)="Yes","2"," ")</f>
        <v>2</v>
      </c>
      <c r="I2315" s="20" t="str">
        <f>IF(VLOOKUP(C2315,'Current OBD'!$B$6:$AL$2097,27,0)="Yes","3"," ")</f>
        <v>3</v>
      </c>
      <c r="J2315" s="20" t="str">
        <f>IF(VLOOKUP(C2315,'Current OBD'!$B$6:$AL$2097,28,0)="Yes","4"," ")</f>
        <v>4</v>
      </c>
      <c r="K2315" s="20" t="str">
        <f>IF(VLOOKUP(C2315,'Current OBD'!$B$6:$AL$2097,29,0)="Yes","5"," ")</f>
        <v>5</v>
      </c>
      <c r="L2315" s="20" t="str">
        <f>IF(VLOOKUP(C2315,'Current OBD'!$B$6:$AL$2097,30,0)="Yes","6"," ")</f>
        <v xml:space="preserve"> </v>
      </c>
      <c r="M2315" s="20" t="str">
        <f>IF(VLOOKUP(C2315,'Current OBD'!$B$6:$AL$2097,31,0)="Yes","7"," ")</f>
        <v xml:space="preserve"> </v>
      </c>
      <c r="N2315" s="20" t="str">
        <f>IF(VLOOKUP(C2315,'Current OBD'!$B$6:$AL$2097,32,0)="Yes","8"," ")</f>
        <v xml:space="preserve"> </v>
      </c>
      <c r="O2315" s="20" t="str">
        <f>IF(VLOOKUP(C2315,'Current OBD'!$B$6:$AL$2097,33,0)="Yes","9"," ")</f>
        <v xml:space="preserve"> </v>
      </c>
      <c r="P2315" s="20" t="str">
        <f>IF(VLOOKUP(C2315,'Current OBD'!$B$6:$AL$2097,34,0)="Yes","10"," ")</f>
        <v xml:space="preserve"> </v>
      </c>
      <c r="Q2315" s="20" t="str">
        <f>IF(VLOOKUP(C2315,'Current OBD'!$B$6:$AL$2097,35,0)="Yes","11"," ")</f>
        <v xml:space="preserve"> </v>
      </c>
      <c r="R2315" s="20" t="str">
        <f>IF(VLOOKUP(C2315,'Current OBD'!$B$6:$AL$2097,36,0)="Yes","12"," ")</f>
        <v xml:space="preserve"> </v>
      </c>
      <c r="S2315" s="44">
        <v>407</v>
      </c>
      <c r="T2315" s="44">
        <v>0</v>
      </c>
      <c r="U2315" s="44">
        <v>421</v>
      </c>
      <c r="V2315" s="12">
        <f t="shared" si="222"/>
        <v>0.9667458432304038</v>
      </c>
      <c r="W2315" s="12">
        <f t="shared" si="223"/>
        <v>0</v>
      </c>
      <c r="X2315" s="12">
        <f t="shared" si="221"/>
        <v>0.9667458432304038</v>
      </c>
    </row>
    <row r="2316" spans="1:24">
      <c r="A2316" s="17" t="str">
        <f>VLOOKUP(C2316,'Current OBD'!$B$6:$K$2098,4,0)</f>
        <v>Yakima</v>
      </c>
      <c r="B2316" s="17" t="str">
        <f>VLOOKUP(C2316,'Current OBD'!$B$6:$K$2098,3,0)</f>
        <v>39-007</v>
      </c>
      <c r="C2316" s="18">
        <v>662219</v>
      </c>
      <c r="D2316" s="8" t="s">
        <v>5494</v>
      </c>
      <c r="E2316" s="20" t="str">
        <f>IF(VLOOKUP(C2316,'Current OBD'!$B$6:$AL$2097,23,0)="Yes","PK"," ")</f>
        <v>PK</v>
      </c>
      <c r="F2316" s="20" t="str">
        <f>IF(VLOOKUP(C2316,'Current OBD'!$B$6:$AL$2097,24,0)="Yes","K"," ")</f>
        <v>K</v>
      </c>
      <c r="G2316" s="20" t="str">
        <f>IF(VLOOKUP(C2316,'Current OBD'!$B$6:$AL$2097,25,0)="Yes","1"," ")</f>
        <v>1</v>
      </c>
      <c r="H2316" s="20" t="str">
        <f>IF(VLOOKUP(C2316,'Current OBD'!$B$6:$AL$2097,26,0)="Yes","2"," ")</f>
        <v>2</v>
      </c>
      <c r="I2316" s="20" t="str">
        <f>IF(VLOOKUP(C2316,'Current OBD'!$B$6:$AL$2097,27,0)="Yes","3"," ")</f>
        <v>3</v>
      </c>
      <c r="J2316" s="20" t="str">
        <f>IF(VLOOKUP(C2316,'Current OBD'!$B$6:$AL$2097,28,0)="Yes","4"," ")</f>
        <v>4</v>
      </c>
      <c r="K2316" s="20" t="str">
        <f>IF(VLOOKUP(C2316,'Current OBD'!$B$6:$AL$2097,29,0)="Yes","5"," ")</f>
        <v>5</v>
      </c>
      <c r="L2316" s="20" t="str">
        <f>IF(VLOOKUP(C2316,'Current OBD'!$B$6:$AL$2097,30,0)="Yes","6"," ")</f>
        <v xml:space="preserve"> </v>
      </c>
      <c r="M2316" s="20" t="str">
        <f>IF(VLOOKUP(C2316,'Current OBD'!$B$6:$AL$2097,31,0)="Yes","7"," ")</f>
        <v xml:space="preserve"> </v>
      </c>
      <c r="N2316" s="20" t="str">
        <f>IF(VLOOKUP(C2316,'Current OBD'!$B$6:$AL$2097,32,0)="Yes","8"," ")</f>
        <v xml:space="preserve"> </v>
      </c>
      <c r="O2316" s="20" t="str">
        <f>IF(VLOOKUP(C2316,'Current OBD'!$B$6:$AL$2097,33,0)="Yes","9"," ")</f>
        <v xml:space="preserve"> </v>
      </c>
      <c r="P2316" s="20" t="str">
        <f>IF(VLOOKUP(C2316,'Current OBD'!$B$6:$AL$2097,34,0)="Yes","10"," ")</f>
        <v xml:space="preserve"> </v>
      </c>
      <c r="Q2316" s="20" t="str">
        <f>IF(VLOOKUP(C2316,'Current OBD'!$B$6:$AL$2097,35,0)="Yes","11"," ")</f>
        <v xml:space="preserve"> </v>
      </c>
      <c r="R2316" s="20" t="str">
        <f>IF(VLOOKUP(C2316,'Current OBD'!$B$6:$AL$2097,36,0)="Yes","12"," ")</f>
        <v xml:space="preserve"> </v>
      </c>
      <c r="S2316" s="44">
        <v>694</v>
      </c>
      <c r="T2316" s="44">
        <v>0</v>
      </c>
      <c r="U2316" s="44">
        <v>694</v>
      </c>
      <c r="V2316" s="12">
        <f t="shared" si="222"/>
        <v>1</v>
      </c>
      <c r="W2316" s="12">
        <f t="shared" si="223"/>
        <v>0</v>
      </c>
      <c r="X2316" s="12">
        <f t="shared" si="221"/>
        <v>1</v>
      </c>
    </row>
    <row r="2317" spans="1:24">
      <c r="A2317" s="17" t="str">
        <f>VLOOKUP(C2317,'Current OBD'!$B$6:$K$2098,4,0)</f>
        <v>Yakima</v>
      </c>
      <c r="B2317" s="17" t="str">
        <f>VLOOKUP(C2317,'Current OBD'!$B$6:$K$2098,3,0)</f>
        <v>39-007</v>
      </c>
      <c r="C2317" s="18">
        <v>662229</v>
      </c>
      <c r="D2317" s="8" t="s">
        <v>5496</v>
      </c>
      <c r="E2317" s="20" t="str">
        <f>IF(VLOOKUP(C2317,'Current OBD'!$B$6:$AL$2097,23,0)="Yes","PK"," ")</f>
        <v xml:space="preserve"> </v>
      </c>
      <c r="F2317" s="20" t="str">
        <f>IF(VLOOKUP(C2317,'Current OBD'!$B$6:$AL$2097,24,0)="Yes","K"," ")</f>
        <v xml:space="preserve"> </v>
      </c>
      <c r="G2317" s="20" t="str">
        <f>IF(VLOOKUP(C2317,'Current OBD'!$B$6:$AL$2097,25,0)="Yes","1"," ")</f>
        <v xml:space="preserve"> </v>
      </c>
      <c r="H2317" s="20" t="str">
        <f>IF(VLOOKUP(C2317,'Current OBD'!$B$6:$AL$2097,26,0)="Yes","2"," ")</f>
        <v xml:space="preserve"> </v>
      </c>
      <c r="I2317" s="20" t="str">
        <f>IF(VLOOKUP(C2317,'Current OBD'!$B$6:$AL$2097,27,0)="Yes","3"," ")</f>
        <v xml:space="preserve"> </v>
      </c>
      <c r="J2317" s="20" t="str">
        <f>IF(VLOOKUP(C2317,'Current OBD'!$B$6:$AL$2097,28,0)="Yes","4"," ")</f>
        <v xml:space="preserve"> </v>
      </c>
      <c r="K2317" s="20" t="str">
        <f>IF(VLOOKUP(C2317,'Current OBD'!$B$6:$AL$2097,29,0)="Yes","5"," ")</f>
        <v xml:space="preserve"> </v>
      </c>
      <c r="L2317" s="20" t="str">
        <f>IF(VLOOKUP(C2317,'Current OBD'!$B$6:$AL$2097,30,0)="Yes","6"," ")</f>
        <v>6</v>
      </c>
      <c r="M2317" s="20" t="str">
        <f>IF(VLOOKUP(C2317,'Current OBD'!$B$6:$AL$2097,31,0)="Yes","7"," ")</f>
        <v>7</v>
      </c>
      <c r="N2317" s="20" t="str">
        <f>IF(VLOOKUP(C2317,'Current OBD'!$B$6:$AL$2097,32,0)="Yes","8"," ")</f>
        <v>8</v>
      </c>
      <c r="O2317" s="20" t="str">
        <f>IF(VLOOKUP(C2317,'Current OBD'!$B$6:$AL$2097,33,0)="Yes","9"," ")</f>
        <v xml:space="preserve"> </v>
      </c>
      <c r="P2317" s="20" t="str">
        <f>IF(VLOOKUP(C2317,'Current OBD'!$B$6:$AL$2097,34,0)="Yes","10"," ")</f>
        <v xml:space="preserve"> </v>
      </c>
      <c r="Q2317" s="20" t="str">
        <f>IF(VLOOKUP(C2317,'Current OBD'!$B$6:$AL$2097,35,0)="Yes","11"," ")</f>
        <v xml:space="preserve"> </v>
      </c>
      <c r="R2317" s="20" t="str">
        <f>IF(VLOOKUP(C2317,'Current OBD'!$B$6:$AL$2097,36,0)="Yes","12"," ")</f>
        <v xml:space="preserve"> </v>
      </c>
      <c r="S2317" s="44">
        <v>849</v>
      </c>
      <c r="T2317" s="44">
        <v>0</v>
      </c>
      <c r="U2317" s="44">
        <v>849</v>
      </c>
      <c r="V2317" s="12">
        <f t="shared" si="222"/>
        <v>1</v>
      </c>
      <c r="W2317" s="12">
        <f t="shared" si="223"/>
        <v>0</v>
      </c>
      <c r="X2317" s="12">
        <f t="shared" si="221"/>
        <v>1</v>
      </c>
    </row>
    <row r="2318" spans="1:24">
      <c r="A2318" s="17" t="str">
        <f>VLOOKUP(C2318,'Current OBD'!$B$6:$K$2098,4,0)</f>
        <v>Yakima</v>
      </c>
      <c r="B2318" s="17" t="str">
        <f>VLOOKUP(C2318,'Current OBD'!$B$6:$K$2098,3,0)</f>
        <v>39-007</v>
      </c>
      <c r="C2318" s="18">
        <v>662220</v>
      </c>
      <c r="D2318" s="8" t="s">
        <v>5498</v>
      </c>
      <c r="E2318" s="20" t="str">
        <f>IF(VLOOKUP(C2318,'Current OBD'!$B$6:$AL$2097,23,0)="Yes","PK"," ")</f>
        <v xml:space="preserve"> </v>
      </c>
      <c r="F2318" s="20" t="str">
        <f>IF(VLOOKUP(C2318,'Current OBD'!$B$6:$AL$2097,24,0)="Yes","K"," ")</f>
        <v>K</v>
      </c>
      <c r="G2318" s="20" t="str">
        <f>IF(VLOOKUP(C2318,'Current OBD'!$B$6:$AL$2097,25,0)="Yes","1"," ")</f>
        <v>1</v>
      </c>
      <c r="H2318" s="20" t="str">
        <f>IF(VLOOKUP(C2318,'Current OBD'!$B$6:$AL$2097,26,0)="Yes","2"," ")</f>
        <v>2</v>
      </c>
      <c r="I2318" s="20" t="str">
        <f>IF(VLOOKUP(C2318,'Current OBD'!$B$6:$AL$2097,27,0)="Yes","3"," ")</f>
        <v>3</v>
      </c>
      <c r="J2318" s="20" t="str">
        <f>IF(VLOOKUP(C2318,'Current OBD'!$B$6:$AL$2097,28,0)="Yes","4"," ")</f>
        <v>4</v>
      </c>
      <c r="K2318" s="20" t="str">
        <f>IF(VLOOKUP(C2318,'Current OBD'!$B$6:$AL$2097,29,0)="Yes","5"," ")</f>
        <v>5</v>
      </c>
      <c r="L2318" s="20" t="str">
        <f>IF(VLOOKUP(C2318,'Current OBD'!$B$6:$AL$2097,30,0)="Yes","6"," ")</f>
        <v xml:space="preserve"> </v>
      </c>
      <c r="M2318" s="20" t="str">
        <f>IF(VLOOKUP(C2318,'Current OBD'!$B$6:$AL$2097,31,0)="Yes","7"," ")</f>
        <v xml:space="preserve"> </v>
      </c>
      <c r="N2318" s="20" t="str">
        <f>IF(VLOOKUP(C2318,'Current OBD'!$B$6:$AL$2097,32,0)="Yes","8"," ")</f>
        <v xml:space="preserve"> </v>
      </c>
      <c r="O2318" s="20" t="str">
        <f>IF(VLOOKUP(C2318,'Current OBD'!$B$6:$AL$2097,33,0)="Yes","9"," ")</f>
        <v xml:space="preserve"> </v>
      </c>
      <c r="P2318" s="20" t="str">
        <f>IF(VLOOKUP(C2318,'Current OBD'!$B$6:$AL$2097,34,0)="Yes","10"," ")</f>
        <v xml:space="preserve"> </v>
      </c>
      <c r="Q2318" s="20" t="str">
        <f>IF(VLOOKUP(C2318,'Current OBD'!$B$6:$AL$2097,35,0)="Yes","11"," ")</f>
        <v xml:space="preserve"> </v>
      </c>
      <c r="R2318" s="20" t="str">
        <f>IF(VLOOKUP(C2318,'Current OBD'!$B$6:$AL$2097,36,0)="Yes","12"," ")</f>
        <v xml:space="preserve"> </v>
      </c>
      <c r="S2318" s="44">
        <v>539</v>
      </c>
      <c r="T2318" s="44">
        <v>0</v>
      </c>
      <c r="U2318" s="44">
        <v>539</v>
      </c>
      <c r="V2318" s="12">
        <f t="shared" si="222"/>
        <v>1</v>
      </c>
      <c r="W2318" s="12">
        <f t="shared" si="223"/>
        <v>0</v>
      </c>
      <c r="X2318" s="12">
        <f t="shared" si="221"/>
        <v>1</v>
      </c>
    </row>
    <row r="2319" spans="1:24">
      <c r="A2319" s="17" t="str">
        <f>VLOOKUP(C2319,'Current OBD'!$B$6:$K$2098,4,0)</f>
        <v>Yakima</v>
      </c>
      <c r="B2319" s="17" t="str">
        <f>VLOOKUP(C2319,'Current OBD'!$B$6:$K$2098,3,0)</f>
        <v>39-007</v>
      </c>
      <c r="C2319" s="18">
        <v>662221</v>
      </c>
      <c r="D2319" s="8" t="s">
        <v>5500</v>
      </c>
      <c r="E2319" s="20" t="str">
        <f>IF(VLOOKUP(C2319,'Current OBD'!$B$6:$AL$2097,23,0)="Yes","PK"," ")</f>
        <v xml:space="preserve"> </v>
      </c>
      <c r="F2319" s="20" t="str">
        <f>IF(VLOOKUP(C2319,'Current OBD'!$B$6:$AL$2097,24,0)="Yes","K"," ")</f>
        <v>K</v>
      </c>
      <c r="G2319" s="20" t="str">
        <f>IF(VLOOKUP(C2319,'Current OBD'!$B$6:$AL$2097,25,0)="Yes","1"," ")</f>
        <v>1</v>
      </c>
      <c r="H2319" s="20" t="str">
        <f>IF(VLOOKUP(C2319,'Current OBD'!$B$6:$AL$2097,26,0)="Yes","2"," ")</f>
        <v>2</v>
      </c>
      <c r="I2319" s="20" t="str">
        <f>IF(VLOOKUP(C2319,'Current OBD'!$B$6:$AL$2097,27,0)="Yes","3"," ")</f>
        <v>3</v>
      </c>
      <c r="J2319" s="20" t="str">
        <f>IF(VLOOKUP(C2319,'Current OBD'!$B$6:$AL$2097,28,0)="Yes","4"," ")</f>
        <v>4</v>
      </c>
      <c r="K2319" s="20" t="str">
        <f>IF(VLOOKUP(C2319,'Current OBD'!$B$6:$AL$2097,29,0)="Yes","5"," ")</f>
        <v>5</v>
      </c>
      <c r="L2319" s="20" t="str">
        <f>IF(VLOOKUP(C2319,'Current OBD'!$B$6:$AL$2097,30,0)="Yes","6"," ")</f>
        <v xml:space="preserve"> </v>
      </c>
      <c r="M2319" s="20" t="str">
        <f>IF(VLOOKUP(C2319,'Current OBD'!$B$6:$AL$2097,31,0)="Yes","7"," ")</f>
        <v xml:space="preserve"> </v>
      </c>
      <c r="N2319" s="20" t="str">
        <f>IF(VLOOKUP(C2319,'Current OBD'!$B$6:$AL$2097,32,0)="Yes","8"," ")</f>
        <v xml:space="preserve"> </v>
      </c>
      <c r="O2319" s="20" t="str">
        <f>IF(VLOOKUP(C2319,'Current OBD'!$B$6:$AL$2097,33,0)="Yes","9"," ")</f>
        <v xml:space="preserve"> </v>
      </c>
      <c r="P2319" s="20" t="str">
        <f>IF(VLOOKUP(C2319,'Current OBD'!$B$6:$AL$2097,34,0)="Yes","10"," ")</f>
        <v xml:space="preserve"> </v>
      </c>
      <c r="Q2319" s="20" t="str">
        <f>IF(VLOOKUP(C2319,'Current OBD'!$B$6:$AL$2097,35,0)="Yes","11"," ")</f>
        <v xml:space="preserve"> </v>
      </c>
      <c r="R2319" s="20" t="str">
        <f>IF(VLOOKUP(C2319,'Current OBD'!$B$6:$AL$2097,36,0)="Yes","12"," ")</f>
        <v xml:space="preserve"> </v>
      </c>
      <c r="S2319" s="44">
        <v>552</v>
      </c>
      <c r="T2319" s="44">
        <v>0</v>
      </c>
      <c r="U2319" s="44">
        <v>552</v>
      </c>
      <c r="V2319" s="12">
        <f t="shared" si="222"/>
        <v>1</v>
      </c>
      <c r="W2319" s="12">
        <f t="shared" si="223"/>
        <v>0</v>
      </c>
      <c r="X2319" s="12">
        <f t="shared" si="221"/>
        <v>1</v>
      </c>
    </row>
    <row r="2320" spans="1:24">
      <c r="A2320" s="17" t="str">
        <f>VLOOKUP(C2320,'Current OBD'!$B$6:$K$2098,4,0)</f>
        <v>Yakima</v>
      </c>
      <c r="B2320" s="17" t="str">
        <f>VLOOKUP(C2320,'Current OBD'!$B$6:$K$2098,3,0)</f>
        <v>39-007</v>
      </c>
      <c r="C2320" s="18">
        <v>662222</v>
      </c>
      <c r="D2320" s="8" t="s">
        <v>5502</v>
      </c>
      <c r="E2320" s="20" t="str">
        <f>IF(VLOOKUP(C2320,'Current OBD'!$B$6:$AL$2097,23,0)="Yes","PK"," ")</f>
        <v xml:space="preserve"> </v>
      </c>
      <c r="F2320" s="20" t="str">
        <f>IF(VLOOKUP(C2320,'Current OBD'!$B$6:$AL$2097,24,0)="Yes","K"," ")</f>
        <v>K</v>
      </c>
      <c r="G2320" s="20" t="str">
        <f>IF(VLOOKUP(C2320,'Current OBD'!$B$6:$AL$2097,25,0)="Yes","1"," ")</f>
        <v>1</v>
      </c>
      <c r="H2320" s="20" t="str">
        <f>IF(VLOOKUP(C2320,'Current OBD'!$B$6:$AL$2097,26,0)="Yes","2"," ")</f>
        <v>2</v>
      </c>
      <c r="I2320" s="20" t="str">
        <f>IF(VLOOKUP(C2320,'Current OBD'!$B$6:$AL$2097,27,0)="Yes","3"," ")</f>
        <v>3</v>
      </c>
      <c r="J2320" s="20" t="str">
        <f>IF(VLOOKUP(C2320,'Current OBD'!$B$6:$AL$2097,28,0)="Yes","4"," ")</f>
        <v>4</v>
      </c>
      <c r="K2320" s="20" t="str">
        <f>IF(VLOOKUP(C2320,'Current OBD'!$B$6:$AL$2097,29,0)="Yes","5"," ")</f>
        <v>5</v>
      </c>
      <c r="L2320" s="20" t="str">
        <f>IF(VLOOKUP(C2320,'Current OBD'!$B$6:$AL$2097,30,0)="Yes","6"," ")</f>
        <v xml:space="preserve"> </v>
      </c>
      <c r="M2320" s="20" t="str">
        <f>IF(VLOOKUP(C2320,'Current OBD'!$B$6:$AL$2097,31,0)="Yes","7"," ")</f>
        <v xml:space="preserve"> </v>
      </c>
      <c r="N2320" s="20" t="str">
        <f>IF(VLOOKUP(C2320,'Current OBD'!$B$6:$AL$2097,32,0)="Yes","8"," ")</f>
        <v xml:space="preserve"> </v>
      </c>
      <c r="O2320" s="20" t="str">
        <f>IF(VLOOKUP(C2320,'Current OBD'!$B$6:$AL$2097,33,0)="Yes","9"," ")</f>
        <v xml:space="preserve"> </v>
      </c>
      <c r="P2320" s="20" t="str">
        <f>IF(VLOOKUP(C2320,'Current OBD'!$B$6:$AL$2097,34,0)="Yes","10"," ")</f>
        <v xml:space="preserve"> </v>
      </c>
      <c r="Q2320" s="20" t="str">
        <f>IF(VLOOKUP(C2320,'Current OBD'!$B$6:$AL$2097,35,0)="Yes","11"," ")</f>
        <v xml:space="preserve"> </v>
      </c>
      <c r="R2320" s="20" t="str">
        <f>IF(VLOOKUP(C2320,'Current OBD'!$B$6:$AL$2097,36,0)="Yes","12"," ")</f>
        <v xml:space="preserve"> </v>
      </c>
      <c r="S2320" s="44">
        <v>412</v>
      </c>
      <c r="T2320" s="44">
        <v>0</v>
      </c>
      <c r="U2320" s="44">
        <v>412</v>
      </c>
      <c r="V2320" s="12">
        <f t="shared" si="222"/>
        <v>1</v>
      </c>
      <c r="W2320" s="12">
        <f t="shared" si="223"/>
        <v>0</v>
      </c>
      <c r="X2320" s="12">
        <f t="shared" si="221"/>
        <v>1</v>
      </c>
    </row>
    <row r="2321" spans="1:24">
      <c r="A2321" s="17" t="str">
        <f>VLOOKUP(C2321,'Current OBD'!$B$6:$K$2098,4,0)</f>
        <v>Yakima</v>
      </c>
      <c r="B2321" s="17" t="str">
        <f>VLOOKUP(C2321,'Current OBD'!$B$6:$K$2098,3,0)</f>
        <v>39-007</v>
      </c>
      <c r="C2321" s="18">
        <v>663540</v>
      </c>
      <c r="D2321" s="8" t="s">
        <v>5504</v>
      </c>
      <c r="E2321" s="20" t="str">
        <f>IF(VLOOKUP(C2321,'Current OBD'!$B$6:$AL$2097,23,0)="Yes","PK"," ")</f>
        <v xml:space="preserve"> </v>
      </c>
      <c r="F2321" s="20" t="str">
        <f>IF(VLOOKUP(C2321,'Current OBD'!$B$6:$AL$2097,24,0)="Yes","K"," ")</f>
        <v>K</v>
      </c>
      <c r="G2321" s="20" t="str">
        <f>IF(VLOOKUP(C2321,'Current OBD'!$B$6:$AL$2097,25,0)="Yes","1"," ")</f>
        <v>1</v>
      </c>
      <c r="H2321" s="20" t="str">
        <f>IF(VLOOKUP(C2321,'Current OBD'!$B$6:$AL$2097,26,0)="Yes","2"," ")</f>
        <v>2</v>
      </c>
      <c r="I2321" s="20" t="str">
        <f>IF(VLOOKUP(C2321,'Current OBD'!$B$6:$AL$2097,27,0)="Yes","3"," ")</f>
        <v>3</v>
      </c>
      <c r="J2321" s="20" t="str">
        <f>IF(VLOOKUP(C2321,'Current OBD'!$B$6:$AL$2097,28,0)="Yes","4"," ")</f>
        <v>4</v>
      </c>
      <c r="K2321" s="20" t="str">
        <f>IF(VLOOKUP(C2321,'Current OBD'!$B$6:$AL$2097,29,0)="Yes","5"," ")</f>
        <v>5</v>
      </c>
      <c r="L2321" s="20" t="str">
        <f>IF(VLOOKUP(C2321,'Current OBD'!$B$6:$AL$2097,30,0)="Yes","6"," ")</f>
        <v xml:space="preserve"> </v>
      </c>
      <c r="M2321" s="20" t="str">
        <f>IF(VLOOKUP(C2321,'Current OBD'!$B$6:$AL$2097,31,0)="Yes","7"," ")</f>
        <v xml:space="preserve"> </v>
      </c>
      <c r="N2321" s="20" t="str">
        <f>IF(VLOOKUP(C2321,'Current OBD'!$B$6:$AL$2097,32,0)="Yes","8"," ")</f>
        <v xml:space="preserve"> </v>
      </c>
      <c r="O2321" s="20" t="str">
        <f>IF(VLOOKUP(C2321,'Current OBD'!$B$6:$AL$2097,33,0)="Yes","9"," ")</f>
        <v xml:space="preserve"> </v>
      </c>
      <c r="P2321" s="20" t="str">
        <f>IF(VLOOKUP(C2321,'Current OBD'!$B$6:$AL$2097,34,0)="Yes","10"," ")</f>
        <v xml:space="preserve"> </v>
      </c>
      <c r="Q2321" s="20" t="str">
        <f>IF(VLOOKUP(C2321,'Current OBD'!$B$6:$AL$2097,35,0)="Yes","11"," ")</f>
        <v xml:space="preserve"> </v>
      </c>
      <c r="R2321" s="20" t="str">
        <f>IF(VLOOKUP(C2321,'Current OBD'!$B$6:$AL$2097,36,0)="Yes","12"," ")</f>
        <v xml:space="preserve"> </v>
      </c>
      <c r="S2321" s="44">
        <v>302</v>
      </c>
      <c r="T2321" s="44">
        <v>0</v>
      </c>
      <c r="U2321" s="44">
        <v>386</v>
      </c>
      <c r="V2321" s="12">
        <f t="shared" si="222"/>
        <v>0.78238341968911918</v>
      </c>
      <c r="W2321" s="12">
        <f t="shared" si="223"/>
        <v>0</v>
      </c>
      <c r="X2321" s="12">
        <f t="shared" si="221"/>
        <v>0.78238341968911918</v>
      </c>
    </row>
    <row r="2322" spans="1:24">
      <c r="A2322" s="17" t="str">
        <f>VLOOKUP(C2322,'Current OBD'!$B$6:$K$2098,4,0)</f>
        <v>Yakima</v>
      </c>
      <c r="B2322" s="17" t="str">
        <f>VLOOKUP(C2322,'Current OBD'!$B$6:$K$2098,3,0)</f>
        <v>39-007</v>
      </c>
      <c r="C2322" s="18">
        <v>662224</v>
      </c>
      <c r="D2322" s="8" t="s">
        <v>4569</v>
      </c>
      <c r="E2322" s="20" t="str">
        <f>IF(VLOOKUP(C2322,'Current OBD'!$B$6:$AL$2097,23,0)="Yes","PK"," ")</f>
        <v xml:space="preserve"> </v>
      </c>
      <c r="F2322" s="20" t="str">
        <f>IF(VLOOKUP(C2322,'Current OBD'!$B$6:$AL$2097,24,0)="Yes","K"," ")</f>
        <v>K</v>
      </c>
      <c r="G2322" s="20" t="str">
        <f>IF(VLOOKUP(C2322,'Current OBD'!$B$6:$AL$2097,25,0)="Yes","1"," ")</f>
        <v>1</v>
      </c>
      <c r="H2322" s="20" t="str">
        <f>IF(VLOOKUP(C2322,'Current OBD'!$B$6:$AL$2097,26,0)="Yes","2"," ")</f>
        <v>2</v>
      </c>
      <c r="I2322" s="20" t="str">
        <f>IF(VLOOKUP(C2322,'Current OBD'!$B$6:$AL$2097,27,0)="Yes","3"," ")</f>
        <v>3</v>
      </c>
      <c r="J2322" s="20" t="str">
        <f>IF(VLOOKUP(C2322,'Current OBD'!$B$6:$AL$2097,28,0)="Yes","4"," ")</f>
        <v>4</v>
      </c>
      <c r="K2322" s="20" t="str">
        <f>IF(VLOOKUP(C2322,'Current OBD'!$B$6:$AL$2097,29,0)="Yes","5"," ")</f>
        <v>5</v>
      </c>
      <c r="L2322" s="20" t="str">
        <f>IF(VLOOKUP(C2322,'Current OBD'!$B$6:$AL$2097,30,0)="Yes","6"," ")</f>
        <v xml:space="preserve"> </v>
      </c>
      <c r="M2322" s="20" t="str">
        <f>IF(VLOOKUP(C2322,'Current OBD'!$B$6:$AL$2097,31,0)="Yes","7"," ")</f>
        <v xml:space="preserve"> </v>
      </c>
      <c r="N2322" s="20" t="str">
        <f>IF(VLOOKUP(C2322,'Current OBD'!$B$6:$AL$2097,32,0)="Yes","8"," ")</f>
        <v xml:space="preserve"> </v>
      </c>
      <c r="O2322" s="20" t="str">
        <f>IF(VLOOKUP(C2322,'Current OBD'!$B$6:$AL$2097,33,0)="Yes","9"," ")</f>
        <v xml:space="preserve"> </v>
      </c>
      <c r="P2322" s="20" t="str">
        <f>IF(VLOOKUP(C2322,'Current OBD'!$B$6:$AL$2097,34,0)="Yes","10"," ")</f>
        <v xml:space="preserve"> </v>
      </c>
      <c r="Q2322" s="20" t="str">
        <f>IF(VLOOKUP(C2322,'Current OBD'!$B$6:$AL$2097,35,0)="Yes","11"," ")</f>
        <v xml:space="preserve"> </v>
      </c>
      <c r="R2322" s="20" t="str">
        <f>IF(VLOOKUP(C2322,'Current OBD'!$B$6:$AL$2097,36,0)="Yes","12"," ")</f>
        <v xml:space="preserve"> </v>
      </c>
      <c r="S2322" s="44">
        <v>545</v>
      </c>
      <c r="T2322" s="44">
        <v>0</v>
      </c>
      <c r="U2322" s="44">
        <v>545</v>
      </c>
      <c r="V2322" s="12">
        <f t="shared" si="222"/>
        <v>1</v>
      </c>
      <c r="W2322" s="12">
        <f t="shared" si="223"/>
        <v>0</v>
      </c>
      <c r="X2322" s="12">
        <f t="shared" si="221"/>
        <v>1</v>
      </c>
    </row>
    <row r="2323" spans="1:24">
      <c r="A2323" s="17" t="str">
        <f>VLOOKUP(C2323,'Current OBD'!$B$6:$K$2098,4,0)</f>
        <v>Yakima</v>
      </c>
      <c r="B2323" s="17" t="str">
        <f>VLOOKUP(C2323,'Current OBD'!$B$6:$K$2098,3,0)</f>
        <v>39-007</v>
      </c>
      <c r="C2323" s="18">
        <v>662225</v>
      </c>
      <c r="D2323" s="8" t="s">
        <v>5507</v>
      </c>
      <c r="E2323" s="20" t="str">
        <f>IF(VLOOKUP(C2323,'Current OBD'!$B$6:$AL$2097,23,0)="Yes","PK"," ")</f>
        <v xml:space="preserve"> </v>
      </c>
      <c r="F2323" s="20" t="str">
        <f>IF(VLOOKUP(C2323,'Current OBD'!$B$6:$AL$2097,24,0)="Yes","K"," ")</f>
        <v>K</v>
      </c>
      <c r="G2323" s="20" t="str">
        <f>IF(VLOOKUP(C2323,'Current OBD'!$B$6:$AL$2097,25,0)="Yes","1"," ")</f>
        <v>1</v>
      </c>
      <c r="H2323" s="20" t="str">
        <f>IF(VLOOKUP(C2323,'Current OBD'!$B$6:$AL$2097,26,0)="Yes","2"," ")</f>
        <v>2</v>
      </c>
      <c r="I2323" s="20" t="str">
        <f>IF(VLOOKUP(C2323,'Current OBD'!$B$6:$AL$2097,27,0)="Yes","3"," ")</f>
        <v>3</v>
      </c>
      <c r="J2323" s="20" t="str">
        <f>IF(VLOOKUP(C2323,'Current OBD'!$B$6:$AL$2097,28,0)="Yes","4"," ")</f>
        <v>4</v>
      </c>
      <c r="K2323" s="20" t="str">
        <f>IF(VLOOKUP(C2323,'Current OBD'!$B$6:$AL$2097,29,0)="Yes","5"," ")</f>
        <v>5</v>
      </c>
      <c r="L2323" s="20" t="str">
        <f>IF(VLOOKUP(C2323,'Current OBD'!$B$6:$AL$2097,30,0)="Yes","6"," ")</f>
        <v xml:space="preserve"> </v>
      </c>
      <c r="M2323" s="20" t="str">
        <f>IF(VLOOKUP(C2323,'Current OBD'!$B$6:$AL$2097,31,0)="Yes","7"," ")</f>
        <v xml:space="preserve"> </v>
      </c>
      <c r="N2323" s="20" t="str">
        <f>IF(VLOOKUP(C2323,'Current OBD'!$B$6:$AL$2097,32,0)="Yes","8"," ")</f>
        <v xml:space="preserve"> </v>
      </c>
      <c r="O2323" s="20" t="str">
        <f>IF(VLOOKUP(C2323,'Current OBD'!$B$6:$AL$2097,33,0)="Yes","9"," ")</f>
        <v xml:space="preserve"> </v>
      </c>
      <c r="P2323" s="20" t="str">
        <f>IF(VLOOKUP(C2323,'Current OBD'!$B$6:$AL$2097,34,0)="Yes","10"," ")</f>
        <v xml:space="preserve"> </v>
      </c>
      <c r="Q2323" s="20" t="str">
        <f>IF(VLOOKUP(C2323,'Current OBD'!$B$6:$AL$2097,35,0)="Yes","11"," ")</f>
        <v xml:space="preserve"> </v>
      </c>
      <c r="R2323" s="20" t="str">
        <f>IF(VLOOKUP(C2323,'Current OBD'!$B$6:$AL$2097,36,0)="Yes","12"," ")</f>
        <v xml:space="preserve"> </v>
      </c>
      <c r="S2323" s="44">
        <v>476</v>
      </c>
      <c r="T2323" s="44">
        <v>0</v>
      </c>
      <c r="U2323" s="44">
        <v>476</v>
      </c>
      <c r="V2323" s="12">
        <f t="shared" si="222"/>
        <v>1</v>
      </c>
      <c r="W2323" s="12">
        <f t="shared" si="223"/>
        <v>0</v>
      </c>
      <c r="X2323" s="12">
        <f t="shared" si="221"/>
        <v>1</v>
      </c>
    </row>
    <row r="2324" spans="1:24">
      <c r="A2324" s="17" t="str">
        <f>VLOOKUP(C2324,'Current OBD'!$B$6:$K$2098,4,0)</f>
        <v>Yakima</v>
      </c>
      <c r="B2324" s="17" t="str">
        <f>VLOOKUP(C2324,'Current OBD'!$B$6:$K$2098,3,0)</f>
        <v>39-007</v>
      </c>
      <c r="C2324" s="18">
        <v>662226</v>
      </c>
      <c r="D2324" s="8" t="s">
        <v>3310</v>
      </c>
      <c r="E2324" s="20" t="str">
        <f>IF(VLOOKUP(C2324,'Current OBD'!$B$6:$AL$2097,23,0)="Yes","PK"," ")</f>
        <v xml:space="preserve"> </v>
      </c>
      <c r="F2324" s="20" t="str">
        <f>IF(VLOOKUP(C2324,'Current OBD'!$B$6:$AL$2097,24,0)="Yes","K"," ")</f>
        <v>K</v>
      </c>
      <c r="G2324" s="20" t="str">
        <f>IF(VLOOKUP(C2324,'Current OBD'!$B$6:$AL$2097,25,0)="Yes","1"," ")</f>
        <v>1</v>
      </c>
      <c r="H2324" s="20" t="str">
        <f>IF(VLOOKUP(C2324,'Current OBD'!$B$6:$AL$2097,26,0)="Yes","2"," ")</f>
        <v>2</v>
      </c>
      <c r="I2324" s="20" t="str">
        <f>IF(VLOOKUP(C2324,'Current OBD'!$B$6:$AL$2097,27,0)="Yes","3"," ")</f>
        <v>3</v>
      </c>
      <c r="J2324" s="20" t="str">
        <f>IF(VLOOKUP(C2324,'Current OBD'!$B$6:$AL$2097,28,0)="Yes","4"," ")</f>
        <v>4</v>
      </c>
      <c r="K2324" s="20" t="str">
        <f>IF(VLOOKUP(C2324,'Current OBD'!$B$6:$AL$2097,29,0)="Yes","5"," ")</f>
        <v>5</v>
      </c>
      <c r="L2324" s="20" t="str">
        <f>IF(VLOOKUP(C2324,'Current OBD'!$B$6:$AL$2097,30,0)="Yes","6"," ")</f>
        <v xml:space="preserve"> </v>
      </c>
      <c r="M2324" s="20" t="str">
        <f>IF(VLOOKUP(C2324,'Current OBD'!$B$6:$AL$2097,31,0)="Yes","7"," ")</f>
        <v xml:space="preserve"> </v>
      </c>
      <c r="N2324" s="20" t="str">
        <f>IF(VLOOKUP(C2324,'Current OBD'!$B$6:$AL$2097,32,0)="Yes","8"," ")</f>
        <v xml:space="preserve"> </v>
      </c>
      <c r="O2324" s="20" t="str">
        <f>IF(VLOOKUP(C2324,'Current OBD'!$B$6:$AL$2097,33,0)="Yes","9"," ")</f>
        <v xml:space="preserve"> </v>
      </c>
      <c r="P2324" s="20" t="str">
        <f>IF(VLOOKUP(C2324,'Current OBD'!$B$6:$AL$2097,34,0)="Yes","10"," ")</f>
        <v xml:space="preserve"> </v>
      </c>
      <c r="Q2324" s="20" t="str">
        <f>IF(VLOOKUP(C2324,'Current OBD'!$B$6:$AL$2097,35,0)="Yes","11"," ")</f>
        <v xml:space="preserve"> </v>
      </c>
      <c r="R2324" s="20" t="str">
        <f>IF(VLOOKUP(C2324,'Current OBD'!$B$6:$AL$2097,36,0)="Yes","12"," ")</f>
        <v xml:space="preserve"> </v>
      </c>
      <c r="S2324" s="44">
        <v>476</v>
      </c>
      <c r="T2324" s="44">
        <v>0</v>
      </c>
      <c r="U2324" s="44">
        <v>476</v>
      </c>
      <c r="V2324" s="12">
        <f t="shared" si="222"/>
        <v>1</v>
      </c>
      <c r="W2324" s="12">
        <f t="shared" si="223"/>
        <v>0</v>
      </c>
      <c r="X2324" s="12">
        <f t="shared" si="221"/>
        <v>1</v>
      </c>
    </row>
    <row r="2325" spans="1:24">
      <c r="A2325" s="17" t="str">
        <f>VLOOKUP(C2325,'Current OBD'!$B$6:$K$2098,4,0)</f>
        <v>Yakima</v>
      </c>
      <c r="B2325" s="17" t="str">
        <f>VLOOKUP(C2325,'Current OBD'!$B$6:$K$2098,3,0)</f>
        <v>39-007</v>
      </c>
      <c r="C2325" s="18">
        <v>659320</v>
      </c>
      <c r="D2325" s="8" t="s">
        <v>5510</v>
      </c>
      <c r="E2325" s="20" t="str">
        <f>IF(VLOOKUP(C2325,'Current OBD'!$B$6:$AL$2097,23,0)="Yes","PK"," ")</f>
        <v xml:space="preserve"> </v>
      </c>
      <c r="F2325" s="20" t="str">
        <f>IF(VLOOKUP(C2325,'Current OBD'!$B$6:$AL$2097,24,0)="Yes","K"," ")</f>
        <v xml:space="preserve"> </v>
      </c>
      <c r="G2325" s="20" t="str">
        <f>IF(VLOOKUP(C2325,'Current OBD'!$B$6:$AL$2097,25,0)="Yes","1"," ")</f>
        <v xml:space="preserve"> </v>
      </c>
      <c r="H2325" s="20" t="str">
        <f>IF(VLOOKUP(C2325,'Current OBD'!$B$6:$AL$2097,26,0)="Yes","2"," ")</f>
        <v xml:space="preserve"> </v>
      </c>
      <c r="I2325" s="20" t="str">
        <f>IF(VLOOKUP(C2325,'Current OBD'!$B$6:$AL$2097,27,0)="Yes","3"," ")</f>
        <v xml:space="preserve"> </v>
      </c>
      <c r="J2325" s="20" t="str">
        <f>IF(VLOOKUP(C2325,'Current OBD'!$B$6:$AL$2097,28,0)="Yes","4"," ")</f>
        <v xml:space="preserve"> </v>
      </c>
      <c r="K2325" s="20" t="str">
        <f>IF(VLOOKUP(C2325,'Current OBD'!$B$6:$AL$2097,29,0)="Yes","5"," ")</f>
        <v xml:space="preserve"> </v>
      </c>
      <c r="L2325" s="20" t="str">
        <f>IF(VLOOKUP(C2325,'Current OBD'!$B$6:$AL$2097,30,0)="Yes","6"," ")</f>
        <v xml:space="preserve"> </v>
      </c>
      <c r="M2325" s="20" t="str">
        <f>IF(VLOOKUP(C2325,'Current OBD'!$B$6:$AL$2097,31,0)="Yes","7"," ")</f>
        <v xml:space="preserve"> </v>
      </c>
      <c r="N2325" s="20" t="str">
        <f>IF(VLOOKUP(C2325,'Current OBD'!$B$6:$AL$2097,32,0)="Yes","8"," ")</f>
        <v xml:space="preserve"> </v>
      </c>
      <c r="O2325" s="20" t="str">
        <f>IF(VLOOKUP(C2325,'Current OBD'!$B$6:$AL$2097,33,0)="Yes","9"," ")</f>
        <v>9</v>
      </c>
      <c r="P2325" s="20" t="str">
        <f>IF(VLOOKUP(C2325,'Current OBD'!$B$6:$AL$2097,34,0)="Yes","10"," ")</f>
        <v>10</v>
      </c>
      <c r="Q2325" s="20" t="str">
        <f>IF(VLOOKUP(C2325,'Current OBD'!$B$6:$AL$2097,35,0)="Yes","11"," ")</f>
        <v>11</v>
      </c>
      <c r="R2325" s="20" t="str">
        <f>IF(VLOOKUP(C2325,'Current OBD'!$B$6:$AL$2097,36,0)="Yes","12"," ")</f>
        <v>12</v>
      </c>
      <c r="S2325" s="44">
        <v>203</v>
      </c>
      <c r="T2325" s="44">
        <v>0</v>
      </c>
      <c r="U2325" s="44">
        <v>203</v>
      </c>
      <c r="V2325" s="12">
        <f t="shared" si="222"/>
        <v>1</v>
      </c>
      <c r="W2325" s="12">
        <f t="shared" si="223"/>
        <v>0</v>
      </c>
      <c r="X2325" s="12">
        <f t="shared" si="221"/>
        <v>1</v>
      </c>
    </row>
    <row r="2326" spans="1:24">
      <c r="A2326" s="17" t="str">
        <f>VLOOKUP(C2326,'Current OBD'!$B$6:$K$2098,4,0)</f>
        <v>Yakima</v>
      </c>
      <c r="B2326" s="17" t="str">
        <f>VLOOKUP(C2326,'Current OBD'!$B$6:$K$2098,3,0)</f>
        <v>39-007</v>
      </c>
      <c r="C2326" s="18">
        <v>662230</v>
      </c>
      <c r="D2326" s="8" t="s">
        <v>5512</v>
      </c>
      <c r="E2326" s="20" t="str">
        <f>IF(VLOOKUP(C2326,'Current OBD'!$B$6:$AL$2097,23,0)="Yes","PK"," ")</f>
        <v xml:space="preserve"> </v>
      </c>
      <c r="F2326" s="20" t="str">
        <f>IF(VLOOKUP(C2326,'Current OBD'!$B$6:$AL$2097,24,0)="Yes","K"," ")</f>
        <v xml:space="preserve"> </v>
      </c>
      <c r="G2326" s="20" t="str">
        <f>IF(VLOOKUP(C2326,'Current OBD'!$B$6:$AL$2097,25,0)="Yes","1"," ")</f>
        <v xml:space="preserve"> </v>
      </c>
      <c r="H2326" s="20" t="str">
        <f>IF(VLOOKUP(C2326,'Current OBD'!$B$6:$AL$2097,26,0)="Yes","2"," ")</f>
        <v xml:space="preserve"> </v>
      </c>
      <c r="I2326" s="20" t="str">
        <f>IF(VLOOKUP(C2326,'Current OBD'!$B$6:$AL$2097,27,0)="Yes","3"," ")</f>
        <v xml:space="preserve"> </v>
      </c>
      <c r="J2326" s="20" t="str">
        <f>IF(VLOOKUP(C2326,'Current OBD'!$B$6:$AL$2097,28,0)="Yes","4"," ")</f>
        <v xml:space="preserve"> </v>
      </c>
      <c r="K2326" s="20" t="str">
        <f>IF(VLOOKUP(C2326,'Current OBD'!$B$6:$AL$2097,29,0)="Yes","5"," ")</f>
        <v xml:space="preserve"> </v>
      </c>
      <c r="L2326" s="20" t="str">
        <f>IF(VLOOKUP(C2326,'Current OBD'!$B$6:$AL$2097,30,0)="Yes","6"," ")</f>
        <v>6</v>
      </c>
      <c r="M2326" s="20" t="str">
        <f>IF(VLOOKUP(C2326,'Current OBD'!$B$6:$AL$2097,31,0)="Yes","7"," ")</f>
        <v>7</v>
      </c>
      <c r="N2326" s="20" t="str">
        <f>IF(VLOOKUP(C2326,'Current OBD'!$B$6:$AL$2097,32,0)="Yes","8"," ")</f>
        <v>8</v>
      </c>
      <c r="O2326" s="20" t="str">
        <f>IF(VLOOKUP(C2326,'Current OBD'!$B$6:$AL$2097,33,0)="Yes","9"," ")</f>
        <v xml:space="preserve"> </v>
      </c>
      <c r="P2326" s="20" t="str">
        <f>IF(VLOOKUP(C2326,'Current OBD'!$B$6:$AL$2097,34,0)="Yes","10"," ")</f>
        <v xml:space="preserve"> </v>
      </c>
      <c r="Q2326" s="20" t="str">
        <f>IF(VLOOKUP(C2326,'Current OBD'!$B$6:$AL$2097,35,0)="Yes","11"," ")</f>
        <v xml:space="preserve"> </v>
      </c>
      <c r="R2326" s="20" t="str">
        <f>IF(VLOOKUP(C2326,'Current OBD'!$B$6:$AL$2097,36,0)="Yes","12"," ")</f>
        <v xml:space="preserve"> </v>
      </c>
      <c r="S2326" s="44">
        <v>766</v>
      </c>
      <c r="T2326" s="44">
        <v>0</v>
      </c>
      <c r="U2326" s="44">
        <v>766</v>
      </c>
      <c r="V2326" s="12">
        <f t="shared" si="222"/>
        <v>1</v>
      </c>
      <c r="W2326" s="12">
        <f t="shared" si="223"/>
        <v>0</v>
      </c>
      <c r="X2326" s="12">
        <f t="shared" si="221"/>
        <v>1</v>
      </c>
    </row>
    <row r="2327" spans="1:24">
      <c r="A2327" s="17" t="str">
        <f>VLOOKUP(C2327,'Current OBD'!$B$6:$K$2098,4,0)</f>
        <v>Yakima</v>
      </c>
      <c r="B2327" s="17" t="str">
        <f>VLOOKUP(C2327,'Current OBD'!$B$6:$K$2098,3,0)</f>
        <v>39-007</v>
      </c>
      <c r="C2327" s="18">
        <v>662227</v>
      </c>
      <c r="D2327" s="8" t="s">
        <v>5514</v>
      </c>
      <c r="E2327" s="20" t="str">
        <f>IF(VLOOKUP(C2327,'Current OBD'!$B$6:$AL$2097,23,0)="Yes","PK"," ")</f>
        <v xml:space="preserve"> </v>
      </c>
      <c r="F2327" s="20" t="str">
        <f>IF(VLOOKUP(C2327,'Current OBD'!$B$6:$AL$2097,24,0)="Yes","K"," ")</f>
        <v>K</v>
      </c>
      <c r="G2327" s="20" t="str">
        <f>IF(VLOOKUP(C2327,'Current OBD'!$B$6:$AL$2097,25,0)="Yes","1"," ")</f>
        <v>1</v>
      </c>
      <c r="H2327" s="20" t="str">
        <f>IF(VLOOKUP(C2327,'Current OBD'!$B$6:$AL$2097,26,0)="Yes","2"," ")</f>
        <v>2</v>
      </c>
      <c r="I2327" s="20" t="str">
        <f>IF(VLOOKUP(C2327,'Current OBD'!$B$6:$AL$2097,27,0)="Yes","3"," ")</f>
        <v>3</v>
      </c>
      <c r="J2327" s="20" t="str">
        <f>IF(VLOOKUP(C2327,'Current OBD'!$B$6:$AL$2097,28,0)="Yes","4"," ")</f>
        <v>4</v>
      </c>
      <c r="K2327" s="20" t="str">
        <f>IF(VLOOKUP(C2327,'Current OBD'!$B$6:$AL$2097,29,0)="Yes","5"," ")</f>
        <v>5</v>
      </c>
      <c r="L2327" s="20" t="str">
        <f>IF(VLOOKUP(C2327,'Current OBD'!$B$6:$AL$2097,30,0)="Yes","6"," ")</f>
        <v xml:space="preserve"> </v>
      </c>
      <c r="M2327" s="20" t="str">
        <f>IF(VLOOKUP(C2327,'Current OBD'!$B$6:$AL$2097,31,0)="Yes","7"," ")</f>
        <v xml:space="preserve"> </v>
      </c>
      <c r="N2327" s="20" t="str">
        <f>IF(VLOOKUP(C2327,'Current OBD'!$B$6:$AL$2097,32,0)="Yes","8"," ")</f>
        <v xml:space="preserve"> </v>
      </c>
      <c r="O2327" s="20" t="str">
        <f>IF(VLOOKUP(C2327,'Current OBD'!$B$6:$AL$2097,33,0)="Yes","9"," ")</f>
        <v xml:space="preserve"> </v>
      </c>
      <c r="P2327" s="20" t="str">
        <f>IF(VLOOKUP(C2327,'Current OBD'!$B$6:$AL$2097,34,0)="Yes","10"," ")</f>
        <v xml:space="preserve"> </v>
      </c>
      <c r="Q2327" s="20" t="str">
        <f>IF(VLOOKUP(C2327,'Current OBD'!$B$6:$AL$2097,35,0)="Yes","11"," ")</f>
        <v xml:space="preserve"> </v>
      </c>
      <c r="R2327" s="20" t="str">
        <f>IF(VLOOKUP(C2327,'Current OBD'!$B$6:$AL$2097,36,0)="Yes","12"," ")</f>
        <v xml:space="preserve"> </v>
      </c>
      <c r="S2327" s="44">
        <v>389</v>
      </c>
      <c r="T2327" s="44">
        <v>0</v>
      </c>
      <c r="U2327" s="44">
        <v>428</v>
      </c>
      <c r="V2327" s="12">
        <f t="shared" si="222"/>
        <v>0.90887850467289721</v>
      </c>
      <c r="W2327" s="12">
        <f t="shared" si="223"/>
        <v>0</v>
      </c>
      <c r="X2327" s="12">
        <f t="shared" si="221"/>
        <v>0.90887850467289721</v>
      </c>
    </row>
    <row r="2328" spans="1:24">
      <c r="A2328" s="17" t="str">
        <f>VLOOKUP(C2328,'Current OBD'!$B$6:$K$2098,4,0)</f>
        <v>Yakima</v>
      </c>
      <c r="B2328" s="17" t="str">
        <f>VLOOKUP(C2328,'Current OBD'!$B$6:$K$2098,3,0)</f>
        <v>39-007</v>
      </c>
      <c r="C2328" s="18">
        <v>663545</v>
      </c>
      <c r="D2328" s="8" t="s">
        <v>5516</v>
      </c>
      <c r="E2328" s="20" t="str">
        <f>IF(VLOOKUP(C2328,'Current OBD'!$B$6:$AL$2097,23,0)="Yes","PK"," ")</f>
        <v xml:space="preserve"> </v>
      </c>
      <c r="F2328" s="20" t="str">
        <f>IF(VLOOKUP(C2328,'Current OBD'!$B$6:$AL$2097,24,0)="Yes","K"," ")</f>
        <v xml:space="preserve"> </v>
      </c>
      <c r="G2328" s="20" t="str">
        <f>IF(VLOOKUP(C2328,'Current OBD'!$B$6:$AL$2097,25,0)="Yes","1"," ")</f>
        <v xml:space="preserve"> </v>
      </c>
      <c r="H2328" s="20" t="str">
        <f>IF(VLOOKUP(C2328,'Current OBD'!$B$6:$AL$2097,26,0)="Yes","2"," ")</f>
        <v xml:space="preserve"> </v>
      </c>
      <c r="I2328" s="20" t="str">
        <f>IF(VLOOKUP(C2328,'Current OBD'!$B$6:$AL$2097,27,0)="Yes","3"," ")</f>
        <v xml:space="preserve"> </v>
      </c>
      <c r="J2328" s="20" t="str">
        <f>IF(VLOOKUP(C2328,'Current OBD'!$B$6:$AL$2097,28,0)="Yes","4"," ")</f>
        <v xml:space="preserve"> </v>
      </c>
      <c r="K2328" s="20" t="str">
        <f>IF(VLOOKUP(C2328,'Current OBD'!$B$6:$AL$2097,29,0)="Yes","5"," ")</f>
        <v xml:space="preserve"> </v>
      </c>
      <c r="L2328" s="20" t="str">
        <f>IF(VLOOKUP(C2328,'Current OBD'!$B$6:$AL$2097,30,0)="Yes","6"," ")</f>
        <v>6</v>
      </c>
      <c r="M2328" s="20" t="str">
        <f>IF(VLOOKUP(C2328,'Current OBD'!$B$6:$AL$2097,31,0)="Yes","7"," ")</f>
        <v>7</v>
      </c>
      <c r="N2328" s="20" t="str">
        <f>IF(VLOOKUP(C2328,'Current OBD'!$B$6:$AL$2097,32,0)="Yes","8"," ")</f>
        <v>8</v>
      </c>
      <c r="O2328" s="20" t="str">
        <f>IF(VLOOKUP(C2328,'Current OBD'!$B$6:$AL$2097,33,0)="Yes","9"," ")</f>
        <v xml:space="preserve"> </v>
      </c>
      <c r="P2328" s="20" t="str">
        <f>IF(VLOOKUP(C2328,'Current OBD'!$B$6:$AL$2097,34,0)="Yes","10"," ")</f>
        <v xml:space="preserve"> </v>
      </c>
      <c r="Q2328" s="20" t="str">
        <f>IF(VLOOKUP(C2328,'Current OBD'!$B$6:$AL$2097,35,0)="Yes","11"," ")</f>
        <v xml:space="preserve"> </v>
      </c>
      <c r="R2328" s="20" t="str">
        <f>IF(VLOOKUP(C2328,'Current OBD'!$B$6:$AL$2097,36,0)="Yes","12"," ")</f>
        <v xml:space="preserve"> </v>
      </c>
      <c r="S2328" s="44">
        <v>790</v>
      </c>
      <c r="T2328" s="44">
        <v>0</v>
      </c>
      <c r="U2328" s="44">
        <v>848</v>
      </c>
      <c r="V2328" s="12">
        <f t="shared" si="222"/>
        <v>0.93160377358490565</v>
      </c>
      <c r="W2328" s="12">
        <f t="shared" si="223"/>
        <v>0</v>
      </c>
      <c r="X2328" s="12">
        <f t="shared" si="221"/>
        <v>0.93160377358490565</v>
      </c>
    </row>
    <row r="2329" spans="1:24">
      <c r="A2329" s="26" t="s">
        <v>1098</v>
      </c>
      <c r="B2329" s="26" t="s">
        <v>1172</v>
      </c>
      <c r="C2329" s="10">
        <v>159901</v>
      </c>
      <c r="D2329" s="13" t="s">
        <v>1171</v>
      </c>
      <c r="E2329" s="19"/>
      <c r="F2329" s="19"/>
      <c r="G2329" s="19"/>
      <c r="H2329" s="19"/>
      <c r="I2329" s="19"/>
      <c r="J2329" s="19"/>
      <c r="K2329" s="19"/>
      <c r="L2329" s="19"/>
      <c r="M2329" s="19"/>
      <c r="N2329" s="19"/>
      <c r="O2329" s="19"/>
      <c r="P2329" s="19"/>
      <c r="Q2329" s="19"/>
      <c r="R2329" s="19"/>
      <c r="S2329" s="43">
        <v>2374</v>
      </c>
      <c r="T2329" s="43">
        <v>0</v>
      </c>
      <c r="U2329" s="43">
        <v>3215</v>
      </c>
      <c r="V2329" s="14"/>
      <c r="W2329" s="14"/>
      <c r="X2329" s="14">
        <f t="shared" si="221"/>
        <v>0.73841368584758937</v>
      </c>
    </row>
    <row r="2330" spans="1:24">
      <c r="A2330" s="17" t="str">
        <f>VLOOKUP(C2330,'Current OBD'!$B$6:$K$2098,4,0)</f>
        <v>Yakima</v>
      </c>
      <c r="B2330" s="17" t="str">
        <f>VLOOKUP(C2330,'Current OBD'!$B$6:$K$2098,3,0)</f>
        <v>39-090</v>
      </c>
      <c r="C2330" s="18">
        <v>662240</v>
      </c>
      <c r="D2330" s="8" t="s">
        <v>1173</v>
      </c>
      <c r="E2330" s="20" t="str">
        <f>IF(VLOOKUP(C2330,'Current OBD'!$B$6:$AL$2097,23,0)="Yes","PK"," ")</f>
        <v xml:space="preserve"> </v>
      </c>
      <c r="F2330" s="20" t="str">
        <f>IF(VLOOKUP(C2330,'Current OBD'!$B$6:$AL$2097,24,0)="Yes","K"," ")</f>
        <v xml:space="preserve"> </v>
      </c>
      <c r="G2330" s="20" t="str">
        <f>IF(VLOOKUP(C2330,'Current OBD'!$B$6:$AL$2097,25,0)="Yes","1"," ")</f>
        <v xml:space="preserve"> </v>
      </c>
      <c r="H2330" s="20" t="str">
        <f>IF(VLOOKUP(C2330,'Current OBD'!$B$6:$AL$2097,26,0)="Yes","2"," ")</f>
        <v xml:space="preserve"> </v>
      </c>
      <c r="I2330" s="20" t="str">
        <f>IF(VLOOKUP(C2330,'Current OBD'!$B$6:$AL$2097,27,0)="Yes","3"," ")</f>
        <v xml:space="preserve"> </v>
      </c>
      <c r="J2330" s="20" t="str">
        <f>IF(VLOOKUP(C2330,'Current OBD'!$B$6:$AL$2097,28,0)="Yes","4"," ")</f>
        <v xml:space="preserve"> </v>
      </c>
      <c r="K2330" s="20" t="str">
        <f>IF(VLOOKUP(C2330,'Current OBD'!$B$6:$AL$2097,29,0)="Yes","5"," ")</f>
        <v xml:space="preserve"> </v>
      </c>
      <c r="L2330" s="20" t="str">
        <f>IF(VLOOKUP(C2330,'Current OBD'!$B$6:$AL$2097,30,0)="Yes","6"," ")</f>
        <v>6</v>
      </c>
      <c r="M2330" s="20" t="str">
        <f>IF(VLOOKUP(C2330,'Current OBD'!$B$6:$AL$2097,31,0)="Yes","7"," ")</f>
        <v>7</v>
      </c>
      <c r="N2330" s="20" t="str">
        <f>IF(VLOOKUP(C2330,'Current OBD'!$B$6:$AL$2097,32,0)="Yes","8"," ")</f>
        <v>8</v>
      </c>
      <c r="O2330" s="20" t="str">
        <f>IF(VLOOKUP(C2330,'Current OBD'!$B$6:$AL$2097,33,0)="Yes","9"," ")</f>
        <v xml:space="preserve"> </v>
      </c>
      <c r="P2330" s="20" t="str">
        <f>IF(VLOOKUP(C2330,'Current OBD'!$B$6:$AL$2097,34,0)="Yes","10"," ")</f>
        <v xml:space="preserve"> </v>
      </c>
      <c r="Q2330" s="20" t="str">
        <f>IF(VLOOKUP(C2330,'Current OBD'!$B$6:$AL$2097,35,0)="Yes","11"," ")</f>
        <v xml:space="preserve"> </v>
      </c>
      <c r="R2330" s="20" t="str">
        <f>IF(VLOOKUP(C2330,'Current OBD'!$B$6:$AL$2097,36,0)="Yes","12"," ")</f>
        <v xml:space="preserve"> </v>
      </c>
      <c r="S2330" s="44">
        <v>628</v>
      </c>
      <c r="T2330" s="44">
        <v>0</v>
      </c>
      <c r="U2330" s="44">
        <v>833</v>
      </c>
      <c r="V2330" s="12">
        <f>S2330/U2330</f>
        <v>0.75390156062424973</v>
      </c>
      <c r="W2330" s="12">
        <f>T2330/U2330</f>
        <v>0</v>
      </c>
      <c r="X2330" s="12">
        <f t="shared" si="221"/>
        <v>0.75390156062424973</v>
      </c>
    </row>
    <row r="2331" spans="1:24">
      <c r="A2331" s="17" t="str">
        <f>VLOOKUP(C2331,'Current OBD'!$B$6:$K$2098,4,0)</f>
        <v>Yakima</v>
      </c>
      <c r="B2331" s="17" t="str">
        <f>VLOOKUP(C2331,'Current OBD'!$B$6:$K$2098,3,0)</f>
        <v>39-090</v>
      </c>
      <c r="C2331" s="18">
        <v>662239</v>
      </c>
      <c r="D2331" s="8" t="s">
        <v>1176</v>
      </c>
      <c r="E2331" s="20" t="str">
        <f>IF(VLOOKUP(C2331,'Current OBD'!$B$6:$AL$2097,23,0)="Yes","PK"," ")</f>
        <v xml:space="preserve"> </v>
      </c>
      <c r="F2331" s="20" t="str">
        <f>IF(VLOOKUP(C2331,'Current OBD'!$B$6:$AL$2097,24,0)="Yes","K"," ")</f>
        <v>K</v>
      </c>
      <c r="G2331" s="20" t="str">
        <f>IF(VLOOKUP(C2331,'Current OBD'!$B$6:$AL$2097,25,0)="Yes","1"," ")</f>
        <v>1</v>
      </c>
      <c r="H2331" s="20" t="str">
        <f>IF(VLOOKUP(C2331,'Current OBD'!$B$6:$AL$2097,26,0)="Yes","2"," ")</f>
        <v>2</v>
      </c>
      <c r="I2331" s="20" t="str">
        <f>IF(VLOOKUP(C2331,'Current OBD'!$B$6:$AL$2097,27,0)="Yes","3"," ")</f>
        <v>3</v>
      </c>
      <c r="J2331" s="20" t="str">
        <f>IF(VLOOKUP(C2331,'Current OBD'!$B$6:$AL$2097,28,0)="Yes","4"," ")</f>
        <v>4</v>
      </c>
      <c r="K2331" s="20" t="str">
        <f>IF(VLOOKUP(C2331,'Current OBD'!$B$6:$AL$2097,29,0)="Yes","5"," ")</f>
        <v>5</v>
      </c>
      <c r="L2331" s="20" t="str">
        <f>IF(VLOOKUP(C2331,'Current OBD'!$B$6:$AL$2097,30,0)="Yes","6"," ")</f>
        <v xml:space="preserve"> </v>
      </c>
      <c r="M2331" s="20" t="str">
        <f>IF(VLOOKUP(C2331,'Current OBD'!$B$6:$AL$2097,31,0)="Yes","7"," ")</f>
        <v xml:space="preserve"> </v>
      </c>
      <c r="N2331" s="20" t="str">
        <f>IF(VLOOKUP(C2331,'Current OBD'!$B$6:$AL$2097,32,0)="Yes","8"," ")</f>
        <v xml:space="preserve"> </v>
      </c>
      <c r="O2331" s="20" t="str">
        <f>IF(VLOOKUP(C2331,'Current OBD'!$B$6:$AL$2097,33,0)="Yes","9"," ")</f>
        <v xml:space="preserve"> </v>
      </c>
      <c r="P2331" s="20" t="str">
        <f>IF(VLOOKUP(C2331,'Current OBD'!$B$6:$AL$2097,34,0)="Yes","10"," ")</f>
        <v xml:space="preserve"> </v>
      </c>
      <c r="Q2331" s="20" t="str">
        <f>IF(VLOOKUP(C2331,'Current OBD'!$B$6:$AL$2097,35,0)="Yes","11"," ")</f>
        <v xml:space="preserve"> </v>
      </c>
      <c r="R2331" s="20" t="str">
        <f>IF(VLOOKUP(C2331,'Current OBD'!$B$6:$AL$2097,36,0)="Yes","12"," ")</f>
        <v xml:space="preserve"> </v>
      </c>
      <c r="S2331" s="44">
        <v>384</v>
      </c>
      <c r="T2331" s="44">
        <v>0</v>
      </c>
      <c r="U2331" s="44">
        <v>498</v>
      </c>
      <c r="V2331" s="12">
        <f>S2331/U2331</f>
        <v>0.77108433734939763</v>
      </c>
      <c r="W2331" s="12">
        <f>T2331/U2331</f>
        <v>0</v>
      </c>
      <c r="X2331" s="12">
        <f t="shared" si="221"/>
        <v>0.77108433734939763</v>
      </c>
    </row>
    <row r="2332" spans="1:24">
      <c r="A2332" s="17" t="str">
        <f>VLOOKUP(C2332,'Current OBD'!$B$6:$K$2098,4,0)</f>
        <v>Yakima</v>
      </c>
      <c r="B2332" s="17" t="str">
        <f>VLOOKUP(C2332,'Current OBD'!$B$6:$K$2098,3,0)</f>
        <v>39-090</v>
      </c>
      <c r="C2332" s="18">
        <v>662241</v>
      </c>
      <c r="D2332" s="8" t="s">
        <v>1178</v>
      </c>
      <c r="E2332" s="20" t="str">
        <f>IF(VLOOKUP(C2332,'Current OBD'!$B$6:$AL$2097,23,0)="Yes","PK"," ")</f>
        <v xml:space="preserve"> </v>
      </c>
      <c r="F2332" s="20" t="str">
        <f>IF(VLOOKUP(C2332,'Current OBD'!$B$6:$AL$2097,24,0)="Yes","K"," ")</f>
        <v xml:space="preserve"> </v>
      </c>
      <c r="G2332" s="20" t="str">
        <f>IF(VLOOKUP(C2332,'Current OBD'!$B$6:$AL$2097,25,0)="Yes","1"," ")</f>
        <v xml:space="preserve"> </v>
      </c>
      <c r="H2332" s="20" t="str">
        <f>IF(VLOOKUP(C2332,'Current OBD'!$B$6:$AL$2097,26,0)="Yes","2"," ")</f>
        <v xml:space="preserve"> </v>
      </c>
      <c r="I2332" s="20" t="str">
        <f>IF(VLOOKUP(C2332,'Current OBD'!$B$6:$AL$2097,27,0)="Yes","3"," ")</f>
        <v xml:space="preserve"> </v>
      </c>
      <c r="J2332" s="20" t="str">
        <f>IF(VLOOKUP(C2332,'Current OBD'!$B$6:$AL$2097,28,0)="Yes","4"," ")</f>
        <v xml:space="preserve"> </v>
      </c>
      <c r="K2332" s="20" t="str">
        <f>IF(VLOOKUP(C2332,'Current OBD'!$B$6:$AL$2097,29,0)="Yes","5"," ")</f>
        <v xml:space="preserve"> </v>
      </c>
      <c r="L2332" s="20" t="str">
        <f>IF(VLOOKUP(C2332,'Current OBD'!$B$6:$AL$2097,30,0)="Yes","6"," ")</f>
        <v xml:space="preserve"> </v>
      </c>
      <c r="M2332" s="20" t="str">
        <f>IF(VLOOKUP(C2332,'Current OBD'!$B$6:$AL$2097,31,0)="Yes","7"," ")</f>
        <v xml:space="preserve"> </v>
      </c>
      <c r="N2332" s="20" t="str">
        <f>IF(VLOOKUP(C2332,'Current OBD'!$B$6:$AL$2097,32,0)="Yes","8"," ")</f>
        <v xml:space="preserve"> </v>
      </c>
      <c r="O2332" s="20" t="str">
        <f>IF(VLOOKUP(C2332,'Current OBD'!$B$6:$AL$2097,33,0)="Yes","9"," ")</f>
        <v>9</v>
      </c>
      <c r="P2332" s="20" t="str">
        <f>IF(VLOOKUP(C2332,'Current OBD'!$B$6:$AL$2097,34,0)="Yes","10"," ")</f>
        <v>10</v>
      </c>
      <c r="Q2332" s="20" t="str">
        <f>IF(VLOOKUP(C2332,'Current OBD'!$B$6:$AL$2097,35,0)="Yes","11"," ")</f>
        <v>11</v>
      </c>
      <c r="R2332" s="20" t="str">
        <f>IF(VLOOKUP(C2332,'Current OBD'!$B$6:$AL$2097,36,0)="Yes","12"," ")</f>
        <v>12</v>
      </c>
      <c r="S2332" s="44">
        <v>686</v>
      </c>
      <c r="T2332" s="44">
        <v>0</v>
      </c>
      <c r="U2332" s="44">
        <v>944</v>
      </c>
      <c r="V2332" s="12">
        <f>S2332/U2332</f>
        <v>0.72669491525423724</v>
      </c>
      <c r="W2332" s="12">
        <f>T2332/U2332</f>
        <v>0</v>
      </c>
      <c r="X2332" s="12">
        <f t="shared" si="221"/>
        <v>0.72669491525423724</v>
      </c>
    </row>
    <row r="2333" spans="1:24">
      <c r="A2333" s="17" t="str">
        <f>VLOOKUP(C2333,'Current OBD'!$B$6:$K$2098,4,0)</f>
        <v>Yakima</v>
      </c>
      <c r="B2333" s="17" t="str">
        <f>VLOOKUP(C2333,'Current OBD'!$B$6:$K$2098,3,0)</f>
        <v>39-090</v>
      </c>
      <c r="C2333" s="18">
        <v>662238</v>
      </c>
      <c r="D2333" s="8" t="s">
        <v>1179</v>
      </c>
      <c r="E2333" s="20" t="str">
        <f>IF(VLOOKUP(C2333,'Current OBD'!$B$6:$AL$2097,23,0)="Yes","PK"," ")</f>
        <v xml:space="preserve"> </v>
      </c>
      <c r="F2333" s="20" t="str">
        <f>IF(VLOOKUP(C2333,'Current OBD'!$B$6:$AL$2097,24,0)="Yes","K"," ")</f>
        <v>K</v>
      </c>
      <c r="G2333" s="20" t="str">
        <f>IF(VLOOKUP(C2333,'Current OBD'!$B$6:$AL$2097,25,0)="Yes","1"," ")</f>
        <v>1</v>
      </c>
      <c r="H2333" s="20" t="str">
        <f>IF(VLOOKUP(C2333,'Current OBD'!$B$6:$AL$2097,26,0)="Yes","2"," ")</f>
        <v>2</v>
      </c>
      <c r="I2333" s="20" t="str">
        <f>IF(VLOOKUP(C2333,'Current OBD'!$B$6:$AL$2097,27,0)="Yes","3"," ")</f>
        <v>3</v>
      </c>
      <c r="J2333" s="20" t="str">
        <f>IF(VLOOKUP(C2333,'Current OBD'!$B$6:$AL$2097,28,0)="Yes","4"," ")</f>
        <v>4</v>
      </c>
      <c r="K2333" s="20" t="str">
        <f>IF(VLOOKUP(C2333,'Current OBD'!$B$6:$AL$2097,29,0)="Yes","5"," ")</f>
        <v>5</v>
      </c>
      <c r="L2333" s="20" t="str">
        <f>IF(VLOOKUP(C2333,'Current OBD'!$B$6:$AL$2097,30,0)="Yes","6"," ")</f>
        <v xml:space="preserve"> </v>
      </c>
      <c r="M2333" s="20" t="str">
        <f>IF(VLOOKUP(C2333,'Current OBD'!$B$6:$AL$2097,31,0)="Yes","7"," ")</f>
        <v xml:space="preserve"> </v>
      </c>
      <c r="N2333" s="20" t="str">
        <f>IF(VLOOKUP(C2333,'Current OBD'!$B$6:$AL$2097,32,0)="Yes","8"," ")</f>
        <v xml:space="preserve"> </v>
      </c>
      <c r="O2333" s="20" t="str">
        <f>IF(VLOOKUP(C2333,'Current OBD'!$B$6:$AL$2097,33,0)="Yes","9"," ")</f>
        <v xml:space="preserve"> </v>
      </c>
      <c r="P2333" s="20" t="str">
        <f>IF(VLOOKUP(C2333,'Current OBD'!$B$6:$AL$2097,34,0)="Yes","10"," ")</f>
        <v xml:space="preserve"> </v>
      </c>
      <c r="Q2333" s="20" t="str">
        <f>IF(VLOOKUP(C2333,'Current OBD'!$B$6:$AL$2097,35,0)="Yes","11"," ")</f>
        <v xml:space="preserve"> </v>
      </c>
      <c r="R2333" s="20" t="str">
        <f>IF(VLOOKUP(C2333,'Current OBD'!$B$6:$AL$2097,36,0)="Yes","12"," ")</f>
        <v xml:space="preserve"> </v>
      </c>
      <c r="S2333" s="44">
        <v>316</v>
      </c>
      <c r="T2333" s="44">
        <v>0</v>
      </c>
      <c r="U2333" s="44">
        <v>499</v>
      </c>
      <c r="V2333" s="12">
        <f>S2333/U2333</f>
        <v>0.63326653306613223</v>
      </c>
      <c r="W2333" s="12">
        <f>T2333/U2333</f>
        <v>0</v>
      </c>
      <c r="X2333" s="12">
        <f t="shared" si="221"/>
        <v>0.63326653306613223</v>
      </c>
    </row>
    <row r="2334" spans="1:24">
      <c r="A2334" s="17" t="str">
        <f>VLOOKUP(C2334,'Current OBD'!$B$6:$K$2098,4,0)</f>
        <v>Yakima</v>
      </c>
      <c r="B2334" s="17" t="str">
        <f>VLOOKUP(C2334,'Current OBD'!$B$6:$K$2098,3,0)</f>
        <v>39-090</v>
      </c>
      <c r="C2334" s="18">
        <v>662237</v>
      </c>
      <c r="D2334" s="8" t="s">
        <v>1180</v>
      </c>
      <c r="E2334" s="20" t="str">
        <f>IF(VLOOKUP(C2334,'Current OBD'!$B$6:$AL$2097,23,0)="Yes","PK"," ")</f>
        <v xml:space="preserve"> </v>
      </c>
      <c r="F2334" s="20" t="str">
        <f>IF(VLOOKUP(C2334,'Current OBD'!$B$6:$AL$2097,24,0)="Yes","K"," ")</f>
        <v>K</v>
      </c>
      <c r="G2334" s="20" t="str">
        <f>IF(VLOOKUP(C2334,'Current OBD'!$B$6:$AL$2097,25,0)="Yes","1"," ")</f>
        <v>1</v>
      </c>
      <c r="H2334" s="20" t="str">
        <f>IF(VLOOKUP(C2334,'Current OBD'!$B$6:$AL$2097,26,0)="Yes","2"," ")</f>
        <v>2</v>
      </c>
      <c r="I2334" s="20" t="str">
        <f>IF(VLOOKUP(C2334,'Current OBD'!$B$6:$AL$2097,27,0)="Yes","3"," ")</f>
        <v>3</v>
      </c>
      <c r="J2334" s="20" t="str">
        <f>IF(VLOOKUP(C2334,'Current OBD'!$B$6:$AL$2097,28,0)="Yes","4"," ")</f>
        <v>4</v>
      </c>
      <c r="K2334" s="20" t="str">
        <f>IF(VLOOKUP(C2334,'Current OBD'!$B$6:$AL$2097,29,0)="Yes","5"," ")</f>
        <v>5</v>
      </c>
      <c r="L2334" s="20" t="str">
        <f>IF(VLOOKUP(C2334,'Current OBD'!$B$6:$AL$2097,30,0)="Yes","6"," ")</f>
        <v xml:space="preserve"> </v>
      </c>
      <c r="M2334" s="20" t="str">
        <f>IF(VLOOKUP(C2334,'Current OBD'!$B$6:$AL$2097,31,0)="Yes","7"," ")</f>
        <v xml:space="preserve"> </v>
      </c>
      <c r="N2334" s="20" t="str">
        <f>IF(VLOOKUP(C2334,'Current OBD'!$B$6:$AL$2097,32,0)="Yes","8"," ")</f>
        <v xml:space="preserve"> </v>
      </c>
      <c r="O2334" s="20" t="str">
        <f>IF(VLOOKUP(C2334,'Current OBD'!$B$6:$AL$2097,33,0)="Yes","9"," ")</f>
        <v xml:space="preserve"> </v>
      </c>
      <c r="P2334" s="20" t="str">
        <f>IF(VLOOKUP(C2334,'Current OBD'!$B$6:$AL$2097,34,0)="Yes","10"," ")</f>
        <v xml:space="preserve"> </v>
      </c>
      <c r="Q2334" s="20" t="str">
        <f>IF(VLOOKUP(C2334,'Current OBD'!$B$6:$AL$2097,35,0)="Yes","11"," ")</f>
        <v xml:space="preserve"> </v>
      </c>
      <c r="R2334" s="20" t="str">
        <f>IF(VLOOKUP(C2334,'Current OBD'!$B$6:$AL$2097,36,0)="Yes","12"," ")</f>
        <v xml:space="preserve"> </v>
      </c>
      <c r="S2334" s="44">
        <v>360</v>
      </c>
      <c r="T2334" s="44">
        <v>0</v>
      </c>
      <c r="U2334" s="44">
        <v>441</v>
      </c>
      <c r="V2334" s="12">
        <f>S2334/U2334</f>
        <v>0.81632653061224492</v>
      </c>
      <c r="W2334" s="12">
        <f>T2334/U2334</f>
        <v>0</v>
      </c>
      <c r="X2334" s="12">
        <f t="shared" si="221"/>
        <v>0.81632653061224492</v>
      </c>
    </row>
    <row r="2335" spans="1:24">
      <c r="A2335" s="26" t="s">
        <v>1098</v>
      </c>
      <c r="B2335" s="26" t="s">
        <v>4258</v>
      </c>
      <c r="C2335" s="10">
        <v>159908</v>
      </c>
      <c r="D2335" s="13" t="s">
        <v>4257</v>
      </c>
      <c r="E2335" s="19"/>
      <c r="F2335" s="19"/>
      <c r="G2335" s="19"/>
      <c r="H2335" s="19"/>
      <c r="I2335" s="19"/>
      <c r="J2335" s="19"/>
      <c r="K2335" s="19"/>
      <c r="L2335" s="19"/>
      <c r="M2335" s="19"/>
      <c r="N2335" s="19"/>
      <c r="O2335" s="19"/>
      <c r="P2335" s="19"/>
      <c r="Q2335" s="19"/>
      <c r="R2335" s="19"/>
      <c r="S2335" s="43">
        <v>2682</v>
      </c>
      <c r="T2335" s="43">
        <v>0</v>
      </c>
      <c r="U2335" s="43">
        <v>3786</v>
      </c>
      <c r="V2335" s="14"/>
      <c r="W2335" s="14"/>
      <c r="X2335" s="14">
        <f t="shared" si="221"/>
        <v>0.70839936608557841</v>
      </c>
    </row>
    <row r="2336" spans="1:24">
      <c r="A2336" s="17" t="str">
        <f>VLOOKUP(C2336,'Current OBD'!$B$6:$K$2098,4,0)</f>
        <v>Yakima</v>
      </c>
      <c r="B2336" s="17" t="str">
        <f>VLOOKUP(C2336,'Current OBD'!$B$6:$K$2098,3,0)</f>
        <v>39-119</v>
      </c>
      <c r="C2336" s="18">
        <v>662242</v>
      </c>
      <c r="D2336" s="8" t="s">
        <v>4259</v>
      </c>
      <c r="E2336" s="20" t="str">
        <f>IF(VLOOKUP(C2336,'Current OBD'!$B$6:$AL$2097,23,0)="Yes","PK"," ")</f>
        <v xml:space="preserve"> </v>
      </c>
      <c r="F2336" s="20" t="str">
        <f>IF(VLOOKUP(C2336,'Current OBD'!$B$6:$AL$2097,24,0)="Yes","K"," ")</f>
        <v xml:space="preserve"> </v>
      </c>
      <c r="G2336" s="20" t="str">
        <f>IF(VLOOKUP(C2336,'Current OBD'!$B$6:$AL$2097,25,0)="Yes","1"," ")</f>
        <v>1</v>
      </c>
      <c r="H2336" s="20" t="str">
        <f>IF(VLOOKUP(C2336,'Current OBD'!$B$6:$AL$2097,26,0)="Yes","2"," ")</f>
        <v>2</v>
      </c>
      <c r="I2336" s="20" t="str">
        <f>IF(VLOOKUP(C2336,'Current OBD'!$B$6:$AL$2097,27,0)="Yes","3"," ")</f>
        <v xml:space="preserve"> </v>
      </c>
      <c r="J2336" s="20" t="str">
        <f>IF(VLOOKUP(C2336,'Current OBD'!$B$6:$AL$2097,28,0)="Yes","4"," ")</f>
        <v xml:space="preserve"> </v>
      </c>
      <c r="K2336" s="20" t="str">
        <f>IF(VLOOKUP(C2336,'Current OBD'!$B$6:$AL$2097,29,0)="Yes","5"," ")</f>
        <v xml:space="preserve"> </v>
      </c>
      <c r="L2336" s="20" t="str">
        <f>IF(VLOOKUP(C2336,'Current OBD'!$B$6:$AL$2097,30,0)="Yes","6"," ")</f>
        <v xml:space="preserve"> </v>
      </c>
      <c r="M2336" s="20" t="str">
        <f>IF(VLOOKUP(C2336,'Current OBD'!$B$6:$AL$2097,31,0)="Yes","7"," ")</f>
        <v xml:space="preserve"> </v>
      </c>
      <c r="N2336" s="20" t="str">
        <f>IF(VLOOKUP(C2336,'Current OBD'!$B$6:$AL$2097,32,0)="Yes","8"," ")</f>
        <v xml:space="preserve"> </v>
      </c>
      <c r="O2336" s="20" t="str">
        <f>IF(VLOOKUP(C2336,'Current OBD'!$B$6:$AL$2097,33,0)="Yes","9"," ")</f>
        <v xml:space="preserve"> </v>
      </c>
      <c r="P2336" s="20" t="str">
        <f>IF(VLOOKUP(C2336,'Current OBD'!$B$6:$AL$2097,34,0)="Yes","10"," ")</f>
        <v xml:space="preserve"> </v>
      </c>
      <c r="Q2336" s="20" t="str">
        <f>IF(VLOOKUP(C2336,'Current OBD'!$B$6:$AL$2097,35,0)="Yes","11"," ")</f>
        <v xml:space="preserve"> </v>
      </c>
      <c r="R2336" s="20" t="str">
        <f>IF(VLOOKUP(C2336,'Current OBD'!$B$6:$AL$2097,36,0)="Yes","12"," ")</f>
        <v xml:space="preserve"> </v>
      </c>
      <c r="S2336" s="44">
        <v>391</v>
      </c>
      <c r="T2336" s="44">
        <v>0</v>
      </c>
      <c r="U2336" s="44">
        <v>536</v>
      </c>
      <c r="V2336" s="12">
        <f>S2336/U2336</f>
        <v>0.72947761194029848</v>
      </c>
      <c r="W2336" s="12">
        <f>T2336/U2336</f>
        <v>0</v>
      </c>
      <c r="X2336" s="12">
        <f t="shared" si="221"/>
        <v>0.72947761194029848</v>
      </c>
    </row>
    <row r="2337" spans="1:24">
      <c r="A2337" s="17" t="str">
        <f>VLOOKUP(C2337,'Current OBD'!$B$6:$K$2098,4,0)</f>
        <v>Yakima</v>
      </c>
      <c r="B2337" s="17" t="str">
        <f>VLOOKUP(C2337,'Current OBD'!$B$6:$K$2098,3,0)</f>
        <v>39-119</v>
      </c>
      <c r="C2337" s="18">
        <v>662243</v>
      </c>
      <c r="D2337" s="8" t="s">
        <v>4263</v>
      </c>
      <c r="E2337" s="20" t="str">
        <f>IF(VLOOKUP(C2337,'Current OBD'!$B$6:$AL$2097,23,0)="Yes","PK"," ")</f>
        <v>PK</v>
      </c>
      <c r="F2337" s="20" t="str">
        <f>IF(VLOOKUP(C2337,'Current OBD'!$B$6:$AL$2097,24,0)="Yes","K"," ")</f>
        <v>K</v>
      </c>
      <c r="G2337" s="20" t="str">
        <f>IF(VLOOKUP(C2337,'Current OBD'!$B$6:$AL$2097,25,0)="Yes","1"," ")</f>
        <v xml:space="preserve"> </v>
      </c>
      <c r="H2337" s="20" t="str">
        <f>IF(VLOOKUP(C2337,'Current OBD'!$B$6:$AL$2097,26,0)="Yes","2"," ")</f>
        <v xml:space="preserve"> </v>
      </c>
      <c r="I2337" s="20" t="str">
        <f>IF(VLOOKUP(C2337,'Current OBD'!$B$6:$AL$2097,27,0)="Yes","3"," ")</f>
        <v xml:space="preserve"> </v>
      </c>
      <c r="J2337" s="20" t="str">
        <f>IF(VLOOKUP(C2337,'Current OBD'!$B$6:$AL$2097,28,0)="Yes","4"," ")</f>
        <v xml:space="preserve"> </v>
      </c>
      <c r="K2337" s="20" t="str">
        <f>IF(VLOOKUP(C2337,'Current OBD'!$B$6:$AL$2097,29,0)="Yes","5"," ")</f>
        <v xml:space="preserve"> </v>
      </c>
      <c r="L2337" s="20" t="str">
        <f>IF(VLOOKUP(C2337,'Current OBD'!$B$6:$AL$2097,30,0)="Yes","6"," ")</f>
        <v xml:space="preserve"> </v>
      </c>
      <c r="M2337" s="20" t="str">
        <f>IF(VLOOKUP(C2337,'Current OBD'!$B$6:$AL$2097,31,0)="Yes","7"," ")</f>
        <v xml:space="preserve"> </v>
      </c>
      <c r="N2337" s="20" t="str">
        <f>IF(VLOOKUP(C2337,'Current OBD'!$B$6:$AL$2097,32,0)="Yes","8"," ")</f>
        <v xml:space="preserve"> </v>
      </c>
      <c r="O2337" s="20" t="str">
        <f>IF(VLOOKUP(C2337,'Current OBD'!$B$6:$AL$2097,33,0)="Yes","9"," ")</f>
        <v xml:space="preserve"> </v>
      </c>
      <c r="P2337" s="20" t="str">
        <f>IF(VLOOKUP(C2337,'Current OBD'!$B$6:$AL$2097,34,0)="Yes","10"," ")</f>
        <v xml:space="preserve"> </v>
      </c>
      <c r="Q2337" s="20" t="str">
        <f>IF(VLOOKUP(C2337,'Current OBD'!$B$6:$AL$2097,35,0)="Yes","11"," ")</f>
        <v xml:space="preserve"> </v>
      </c>
      <c r="R2337" s="20" t="str">
        <f>IF(VLOOKUP(C2337,'Current OBD'!$B$6:$AL$2097,36,0)="Yes","12"," ")</f>
        <v xml:space="preserve"> </v>
      </c>
      <c r="S2337" s="44">
        <v>332</v>
      </c>
      <c r="T2337" s="44">
        <v>0</v>
      </c>
      <c r="U2337" s="44">
        <v>384</v>
      </c>
      <c r="V2337" s="12">
        <f>S2337/U2337</f>
        <v>0.86458333333333337</v>
      </c>
      <c r="W2337" s="12">
        <f>T2337/U2337</f>
        <v>0</v>
      </c>
      <c r="X2337" s="12">
        <f t="shared" si="221"/>
        <v>0.86458333333333337</v>
      </c>
    </row>
    <row r="2338" spans="1:24">
      <c r="A2338" s="17" t="s">
        <v>1098</v>
      </c>
      <c r="B2338" s="17" t="str">
        <f>VLOOKUP(C2338,'Current OBD'!$B$6:$K$2098,3,0)</f>
        <v>39-119</v>
      </c>
      <c r="C2338" s="18">
        <v>662246</v>
      </c>
      <c r="D2338" s="8" t="s">
        <v>4265</v>
      </c>
      <c r="E2338" s="20" t="str">
        <f>IF(VLOOKUP(C2338,'Current OBD'!$B$6:$AL$2097,23,0)="Yes","PK"," ")</f>
        <v xml:space="preserve"> </v>
      </c>
      <c r="F2338" s="20" t="str">
        <f>IF(VLOOKUP(C2338,'Current OBD'!$B$6:$AL$2097,24,0)="Yes","K"," ")</f>
        <v xml:space="preserve"> </v>
      </c>
      <c r="G2338" s="20" t="str">
        <f>IF(VLOOKUP(C2338,'Current OBD'!$B$6:$AL$2097,25,0)="Yes","1"," ")</f>
        <v xml:space="preserve"> </v>
      </c>
      <c r="H2338" s="20" t="str">
        <f>IF(VLOOKUP(C2338,'Current OBD'!$B$6:$AL$2097,26,0)="Yes","2"," ")</f>
        <v xml:space="preserve"> </v>
      </c>
      <c r="I2338" s="20" t="str">
        <f>IF(VLOOKUP(C2338,'Current OBD'!$B$6:$AL$2097,27,0)="Yes","3"," ")</f>
        <v xml:space="preserve"> </v>
      </c>
      <c r="J2338" s="20" t="str">
        <f>IF(VLOOKUP(C2338,'Current OBD'!$B$6:$AL$2097,28,0)="Yes","4"," ")</f>
        <v xml:space="preserve"> </v>
      </c>
      <c r="K2338" s="20" t="str">
        <f>IF(VLOOKUP(C2338,'Current OBD'!$B$6:$AL$2097,29,0)="Yes","5"," ")</f>
        <v xml:space="preserve"> </v>
      </c>
      <c r="L2338" s="20" t="str">
        <f>IF(VLOOKUP(C2338,'Current OBD'!$B$6:$AL$2097,30,0)="Yes","6"," ")</f>
        <v xml:space="preserve"> </v>
      </c>
      <c r="M2338" s="20" t="str">
        <f>IF(VLOOKUP(C2338,'Current OBD'!$B$6:$AL$2097,31,0)="Yes","7"," ")</f>
        <v xml:space="preserve"> </v>
      </c>
      <c r="N2338" s="20" t="str">
        <f>IF(VLOOKUP(C2338,'Current OBD'!$B$6:$AL$2097,32,0)="Yes","8"," ")</f>
        <v xml:space="preserve"> </v>
      </c>
      <c r="O2338" s="20" t="str">
        <f>IF(VLOOKUP(C2338,'Current OBD'!$B$6:$AL$2097,33,0)="Yes","9"," ")</f>
        <v>9</v>
      </c>
      <c r="P2338" s="20" t="str">
        <f>IF(VLOOKUP(C2338,'Current OBD'!$B$6:$AL$2097,34,0)="Yes","10"," ")</f>
        <v>10</v>
      </c>
      <c r="Q2338" s="20" t="str">
        <f>IF(VLOOKUP(C2338,'Current OBD'!$B$6:$AL$2097,35,0)="Yes","11"," ")</f>
        <v>11</v>
      </c>
      <c r="R2338" s="20" t="str">
        <f>IF(VLOOKUP(C2338,'Current OBD'!$B$6:$AL$2097,36,0)="Yes","12"," ")</f>
        <v>12</v>
      </c>
      <c r="S2338" s="44">
        <v>720</v>
      </c>
      <c r="T2338" s="44">
        <v>0</v>
      </c>
      <c r="U2338" s="44">
        <v>1146</v>
      </c>
      <c r="V2338" s="12">
        <f>S2338/U2338</f>
        <v>0.62827225130890052</v>
      </c>
      <c r="W2338" s="12">
        <f>T2338/U2338</f>
        <v>0</v>
      </c>
      <c r="X2338" s="12">
        <f t="shared" si="221"/>
        <v>0.62827225130890052</v>
      </c>
    </row>
    <row r="2339" spans="1:24">
      <c r="A2339" s="17" t="s">
        <v>1098</v>
      </c>
      <c r="B2339" s="17" t="str">
        <f>VLOOKUP(C2339,'Current OBD'!$B$6:$K$2098,3,0)</f>
        <v>39-119</v>
      </c>
      <c r="C2339" s="18">
        <v>662244</v>
      </c>
      <c r="D2339" s="8" t="s">
        <v>4266</v>
      </c>
      <c r="E2339" s="20" t="str">
        <f>IF(VLOOKUP(C2339,'Current OBD'!$B$6:$AL$2097,23,0)="Yes","PK"," ")</f>
        <v xml:space="preserve"> </v>
      </c>
      <c r="F2339" s="20" t="str">
        <f>IF(VLOOKUP(C2339,'Current OBD'!$B$6:$AL$2097,24,0)="Yes","K"," ")</f>
        <v xml:space="preserve"> </v>
      </c>
      <c r="G2339" s="20" t="str">
        <f>IF(VLOOKUP(C2339,'Current OBD'!$B$6:$AL$2097,25,0)="Yes","1"," ")</f>
        <v xml:space="preserve"> </v>
      </c>
      <c r="H2339" s="20" t="str">
        <f>IF(VLOOKUP(C2339,'Current OBD'!$B$6:$AL$2097,26,0)="Yes","2"," ")</f>
        <v xml:space="preserve"> </v>
      </c>
      <c r="I2339" s="20" t="str">
        <f>IF(VLOOKUP(C2339,'Current OBD'!$B$6:$AL$2097,27,0)="Yes","3"," ")</f>
        <v>3</v>
      </c>
      <c r="J2339" s="20" t="str">
        <f>IF(VLOOKUP(C2339,'Current OBD'!$B$6:$AL$2097,28,0)="Yes","4"," ")</f>
        <v>4</v>
      </c>
      <c r="K2339" s="20" t="str">
        <f>IF(VLOOKUP(C2339,'Current OBD'!$B$6:$AL$2097,29,0)="Yes","5"," ")</f>
        <v>5</v>
      </c>
      <c r="L2339" s="20" t="str">
        <f>IF(VLOOKUP(C2339,'Current OBD'!$B$6:$AL$2097,30,0)="Yes","6"," ")</f>
        <v xml:space="preserve"> </v>
      </c>
      <c r="M2339" s="20" t="str">
        <f>IF(VLOOKUP(C2339,'Current OBD'!$B$6:$AL$2097,31,0)="Yes","7"," ")</f>
        <v xml:space="preserve"> </v>
      </c>
      <c r="N2339" s="20" t="str">
        <f>IF(VLOOKUP(C2339,'Current OBD'!$B$6:$AL$2097,32,0)="Yes","8"," ")</f>
        <v xml:space="preserve"> </v>
      </c>
      <c r="O2339" s="20" t="str">
        <f>IF(VLOOKUP(C2339,'Current OBD'!$B$6:$AL$2097,33,0)="Yes","9"," ")</f>
        <v xml:space="preserve"> </v>
      </c>
      <c r="P2339" s="20" t="str">
        <f>IF(VLOOKUP(C2339,'Current OBD'!$B$6:$AL$2097,34,0)="Yes","10"," ")</f>
        <v xml:space="preserve"> </v>
      </c>
      <c r="Q2339" s="20" t="str">
        <f>IF(VLOOKUP(C2339,'Current OBD'!$B$6:$AL$2097,35,0)="Yes","11"," ")</f>
        <v xml:space="preserve"> </v>
      </c>
      <c r="R2339" s="20" t="str">
        <f>IF(VLOOKUP(C2339,'Current OBD'!$B$6:$AL$2097,36,0)="Yes","12"," ")</f>
        <v xml:space="preserve"> </v>
      </c>
      <c r="S2339" s="44">
        <v>573</v>
      </c>
      <c r="T2339" s="44">
        <v>0</v>
      </c>
      <c r="U2339" s="44">
        <v>815</v>
      </c>
      <c r="V2339" s="12">
        <f>S2339/U2339</f>
        <v>0.70306748466257674</v>
      </c>
      <c r="W2339" s="12">
        <f>T2339/U2339</f>
        <v>0</v>
      </c>
      <c r="X2339" s="12">
        <f t="shared" si="221"/>
        <v>0.70306748466257674</v>
      </c>
    </row>
    <row r="2340" spans="1:24">
      <c r="A2340" s="17" t="str">
        <f>VLOOKUP(C2340,'Current OBD'!$B$6:$K$2098,4,0)</f>
        <v>Yakima</v>
      </c>
      <c r="B2340" s="17" t="str">
        <f>VLOOKUP(C2340,'Current OBD'!$B$6:$K$2098,3,0)</f>
        <v>39-119</v>
      </c>
      <c r="C2340" s="18">
        <v>662245</v>
      </c>
      <c r="D2340" s="8" t="s">
        <v>4267</v>
      </c>
      <c r="E2340" s="20" t="str">
        <f>IF(VLOOKUP(C2340,'Current OBD'!$B$6:$AL$2097,23,0)="Yes","PK"," ")</f>
        <v xml:space="preserve"> </v>
      </c>
      <c r="F2340" s="20" t="str">
        <f>IF(VLOOKUP(C2340,'Current OBD'!$B$6:$AL$2097,24,0)="Yes","K"," ")</f>
        <v xml:space="preserve"> </v>
      </c>
      <c r="G2340" s="20" t="str">
        <f>IF(VLOOKUP(C2340,'Current OBD'!$B$6:$AL$2097,25,0)="Yes","1"," ")</f>
        <v xml:space="preserve"> </v>
      </c>
      <c r="H2340" s="20" t="str">
        <f>IF(VLOOKUP(C2340,'Current OBD'!$B$6:$AL$2097,26,0)="Yes","2"," ")</f>
        <v xml:space="preserve"> </v>
      </c>
      <c r="I2340" s="20" t="str">
        <f>IF(VLOOKUP(C2340,'Current OBD'!$B$6:$AL$2097,27,0)="Yes","3"," ")</f>
        <v xml:space="preserve"> </v>
      </c>
      <c r="J2340" s="20" t="str">
        <f>IF(VLOOKUP(C2340,'Current OBD'!$B$6:$AL$2097,28,0)="Yes","4"," ")</f>
        <v xml:space="preserve"> </v>
      </c>
      <c r="K2340" s="20" t="str">
        <f>IF(VLOOKUP(C2340,'Current OBD'!$B$6:$AL$2097,29,0)="Yes","5"," ")</f>
        <v xml:space="preserve"> </v>
      </c>
      <c r="L2340" s="20" t="str">
        <f>IF(VLOOKUP(C2340,'Current OBD'!$B$6:$AL$2097,30,0)="Yes","6"," ")</f>
        <v>6</v>
      </c>
      <c r="M2340" s="20" t="str">
        <f>IF(VLOOKUP(C2340,'Current OBD'!$B$6:$AL$2097,31,0)="Yes","7"," ")</f>
        <v>7</v>
      </c>
      <c r="N2340" s="20" t="str">
        <f>IF(VLOOKUP(C2340,'Current OBD'!$B$6:$AL$2097,32,0)="Yes","8"," ")</f>
        <v>8</v>
      </c>
      <c r="O2340" s="20" t="str">
        <f>IF(VLOOKUP(C2340,'Current OBD'!$B$6:$AL$2097,33,0)="Yes","9"," ")</f>
        <v xml:space="preserve"> </v>
      </c>
      <c r="P2340" s="20" t="str">
        <f>IF(VLOOKUP(C2340,'Current OBD'!$B$6:$AL$2097,34,0)="Yes","10"," ")</f>
        <v xml:space="preserve"> </v>
      </c>
      <c r="Q2340" s="20" t="str">
        <f>IF(VLOOKUP(C2340,'Current OBD'!$B$6:$AL$2097,35,0)="Yes","11"," ")</f>
        <v xml:space="preserve"> </v>
      </c>
      <c r="R2340" s="20" t="str">
        <f>IF(VLOOKUP(C2340,'Current OBD'!$B$6:$AL$2097,36,0)="Yes","12"," ")</f>
        <v xml:space="preserve"> </v>
      </c>
      <c r="S2340" s="44">
        <v>666</v>
      </c>
      <c r="T2340" s="44">
        <v>0</v>
      </c>
      <c r="U2340" s="44">
        <v>905</v>
      </c>
      <c r="V2340" s="12">
        <f>S2340/U2340</f>
        <v>0.73591160220994478</v>
      </c>
      <c r="W2340" s="12">
        <f>T2340/U2340</f>
        <v>0</v>
      </c>
      <c r="X2340" s="12">
        <f t="shared" si="221"/>
        <v>0.73591160220994478</v>
      </c>
    </row>
    <row r="2341" spans="1:24">
      <c r="A2341" s="26" t="s">
        <v>1098</v>
      </c>
      <c r="B2341" s="26" t="s">
        <v>2543</v>
      </c>
      <c r="C2341" s="10">
        <v>159909</v>
      </c>
      <c r="D2341" s="13" t="s">
        <v>2542</v>
      </c>
      <c r="E2341" s="19"/>
      <c r="F2341" s="19"/>
      <c r="G2341" s="19"/>
      <c r="H2341" s="19"/>
      <c r="I2341" s="19"/>
      <c r="J2341" s="19"/>
      <c r="K2341" s="19"/>
      <c r="L2341" s="19"/>
      <c r="M2341" s="19"/>
      <c r="N2341" s="19"/>
      <c r="O2341" s="19"/>
      <c r="P2341" s="19"/>
      <c r="Q2341" s="19"/>
      <c r="R2341" s="19"/>
      <c r="S2341" s="43">
        <v>784</v>
      </c>
      <c r="T2341" s="43">
        <v>0</v>
      </c>
      <c r="U2341" s="43">
        <v>784</v>
      </c>
      <c r="V2341" s="14"/>
      <c r="W2341" s="14"/>
      <c r="X2341" s="14">
        <f t="shared" si="221"/>
        <v>1</v>
      </c>
    </row>
    <row r="2342" spans="1:24">
      <c r="A2342" s="17" t="str">
        <f>VLOOKUP(C2342,'Current OBD'!$B$6:$K$2098,4,0)</f>
        <v>Yakima</v>
      </c>
      <c r="B2342" s="17" t="str">
        <f>VLOOKUP(C2342,'Current OBD'!$B$6:$K$2098,3,0)</f>
        <v>39-120</v>
      </c>
      <c r="C2342" s="18">
        <v>662247</v>
      </c>
      <c r="D2342" s="8" t="s">
        <v>2544</v>
      </c>
      <c r="E2342" s="20" t="str">
        <f>IF(VLOOKUP(C2342,'Current OBD'!$B$6:$AL$2097,23,0)="Yes","PK"," ")</f>
        <v>PK</v>
      </c>
      <c r="F2342" s="20" t="str">
        <f>IF(VLOOKUP(C2342,'Current OBD'!$B$6:$AL$2097,24,0)="Yes","K"," ")</f>
        <v>K</v>
      </c>
      <c r="G2342" s="20" t="str">
        <f>IF(VLOOKUP(C2342,'Current OBD'!$B$6:$AL$2097,25,0)="Yes","1"," ")</f>
        <v>1</v>
      </c>
      <c r="H2342" s="20" t="str">
        <f>IF(VLOOKUP(C2342,'Current OBD'!$B$6:$AL$2097,26,0)="Yes","2"," ")</f>
        <v>2</v>
      </c>
      <c r="I2342" s="20" t="str">
        <f>IF(VLOOKUP(C2342,'Current OBD'!$B$6:$AL$2097,27,0)="Yes","3"," ")</f>
        <v>3</v>
      </c>
      <c r="J2342" s="20" t="str">
        <f>IF(VLOOKUP(C2342,'Current OBD'!$B$6:$AL$2097,28,0)="Yes","4"," ")</f>
        <v>4</v>
      </c>
      <c r="K2342" s="20" t="str">
        <f>IF(VLOOKUP(C2342,'Current OBD'!$B$6:$AL$2097,29,0)="Yes","5"," ")</f>
        <v>5</v>
      </c>
      <c r="L2342" s="20" t="str">
        <f>IF(VLOOKUP(C2342,'Current OBD'!$B$6:$AL$2097,30,0)="Yes","6"," ")</f>
        <v>6</v>
      </c>
      <c r="M2342" s="20" t="str">
        <f>IF(VLOOKUP(C2342,'Current OBD'!$B$6:$AL$2097,31,0)="Yes","7"," ")</f>
        <v xml:space="preserve"> </v>
      </c>
      <c r="N2342" s="20" t="str">
        <f>IF(VLOOKUP(C2342,'Current OBD'!$B$6:$AL$2097,32,0)="Yes","8"," ")</f>
        <v xml:space="preserve"> </v>
      </c>
      <c r="O2342" s="20" t="str">
        <f>IF(VLOOKUP(C2342,'Current OBD'!$B$6:$AL$2097,33,0)="Yes","9"," ")</f>
        <v xml:space="preserve"> </v>
      </c>
      <c r="P2342" s="20" t="str">
        <f>IF(VLOOKUP(C2342,'Current OBD'!$B$6:$AL$2097,34,0)="Yes","10"," ")</f>
        <v xml:space="preserve"> </v>
      </c>
      <c r="Q2342" s="20" t="str">
        <f>IF(VLOOKUP(C2342,'Current OBD'!$B$6:$AL$2097,35,0)="Yes","11"," ")</f>
        <v xml:space="preserve"> </v>
      </c>
      <c r="R2342" s="20" t="str">
        <f>IF(VLOOKUP(C2342,'Current OBD'!$B$6:$AL$2097,36,0)="Yes","12"," ")</f>
        <v xml:space="preserve"> </v>
      </c>
      <c r="S2342" s="44">
        <v>405</v>
      </c>
      <c r="T2342" s="44">
        <v>0</v>
      </c>
      <c r="U2342" s="44">
        <v>405</v>
      </c>
      <c r="V2342" s="12">
        <f>S2342/U2342</f>
        <v>1</v>
      </c>
      <c r="W2342" s="12">
        <f>T2342/U2342</f>
        <v>0</v>
      </c>
      <c r="X2342" s="12">
        <f t="shared" si="221"/>
        <v>1</v>
      </c>
    </row>
    <row r="2343" spans="1:24">
      <c r="A2343" s="17" t="str">
        <f>VLOOKUP(C2343,'Current OBD'!$B$6:$K$2098,4,0)</f>
        <v>Yakima</v>
      </c>
      <c r="B2343" s="17" t="str">
        <f>VLOOKUP(C2343,'Current OBD'!$B$6:$K$2098,3,0)</f>
        <v>39-120</v>
      </c>
      <c r="C2343" s="18">
        <v>662248</v>
      </c>
      <c r="D2343" s="8" t="s">
        <v>2548</v>
      </c>
      <c r="E2343" s="20" t="str">
        <f>IF(VLOOKUP(C2343,'Current OBD'!$B$6:$AL$2097,23,0)="Yes","PK"," ")</f>
        <v xml:space="preserve"> </v>
      </c>
      <c r="F2343" s="20" t="str">
        <f>IF(VLOOKUP(C2343,'Current OBD'!$B$6:$AL$2097,24,0)="Yes","K"," ")</f>
        <v xml:space="preserve"> </v>
      </c>
      <c r="G2343" s="20" t="str">
        <f>IF(VLOOKUP(C2343,'Current OBD'!$B$6:$AL$2097,25,0)="Yes","1"," ")</f>
        <v xml:space="preserve"> </v>
      </c>
      <c r="H2343" s="20" t="str">
        <f>IF(VLOOKUP(C2343,'Current OBD'!$B$6:$AL$2097,26,0)="Yes","2"," ")</f>
        <v xml:space="preserve"> </v>
      </c>
      <c r="I2343" s="20" t="str">
        <f>IF(VLOOKUP(C2343,'Current OBD'!$B$6:$AL$2097,27,0)="Yes","3"," ")</f>
        <v xml:space="preserve"> </v>
      </c>
      <c r="J2343" s="20" t="str">
        <f>IF(VLOOKUP(C2343,'Current OBD'!$B$6:$AL$2097,28,0)="Yes","4"," ")</f>
        <v xml:space="preserve"> </v>
      </c>
      <c r="K2343" s="20" t="str">
        <f>IF(VLOOKUP(C2343,'Current OBD'!$B$6:$AL$2097,29,0)="Yes","5"," ")</f>
        <v xml:space="preserve"> </v>
      </c>
      <c r="L2343" s="20" t="str">
        <f>IF(VLOOKUP(C2343,'Current OBD'!$B$6:$AL$2097,30,0)="Yes","6"," ")</f>
        <v xml:space="preserve"> </v>
      </c>
      <c r="M2343" s="20" t="str">
        <f>IF(VLOOKUP(C2343,'Current OBD'!$B$6:$AL$2097,31,0)="Yes","7"," ")</f>
        <v>7</v>
      </c>
      <c r="N2343" s="20" t="str">
        <f>IF(VLOOKUP(C2343,'Current OBD'!$B$6:$AL$2097,32,0)="Yes","8"," ")</f>
        <v>8</v>
      </c>
      <c r="O2343" s="20" t="str">
        <f>IF(VLOOKUP(C2343,'Current OBD'!$B$6:$AL$2097,33,0)="Yes","9"," ")</f>
        <v>9</v>
      </c>
      <c r="P2343" s="20" t="str">
        <f>IF(VLOOKUP(C2343,'Current OBD'!$B$6:$AL$2097,34,0)="Yes","10"," ")</f>
        <v>10</v>
      </c>
      <c r="Q2343" s="20" t="str">
        <f>IF(VLOOKUP(C2343,'Current OBD'!$B$6:$AL$2097,35,0)="Yes","11"," ")</f>
        <v>11</v>
      </c>
      <c r="R2343" s="20" t="str">
        <f>IF(VLOOKUP(C2343,'Current OBD'!$B$6:$AL$2097,36,0)="Yes","12"," ")</f>
        <v>12</v>
      </c>
      <c r="S2343" s="44">
        <v>379</v>
      </c>
      <c r="T2343" s="44">
        <v>0</v>
      </c>
      <c r="U2343" s="44">
        <v>379</v>
      </c>
      <c r="V2343" s="12">
        <f>S2343/U2343</f>
        <v>1</v>
      </c>
      <c r="W2343" s="12">
        <f>T2343/U2343</f>
        <v>0</v>
      </c>
      <c r="X2343" s="12">
        <f t="shared" si="221"/>
        <v>1</v>
      </c>
    </row>
    <row r="2344" spans="1:24">
      <c r="A2344" s="26" t="s">
        <v>1098</v>
      </c>
      <c r="B2344" s="26" t="s">
        <v>1746</v>
      </c>
      <c r="C2344" s="10">
        <v>159911</v>
      </c>
      <c r="D2344" s="13" t="s">
        <v>1745</v>
      </c>
      <c r="E2344" s="19"/>
      <c r="F2344" s="19"/>
      <c r="G2344" s="19"/>
      <c r="H2344" s="19"/>
      <c r="I2344" s="19"/>
      <c r="J2344" s="19"/>
      <c r="K2344" s="19"/>
      <c r="L2344" s="19"/>
      <c r="M2344" s="19"/>
      <c r="N2344" s="19"/>
      <c r="O2344" s="19"/>
      <c r="P2344" s="19"/>
      <c r="Q2344" s="19"/>
      <c r="R2344" s="19"/>
      <c r="S2344" s="43">
        <v>3434</v>
      </c>
      <c r="T2344" s="43">
        <v>0</v>
      </c>
      <c r="U2344" s="43">
        <v>3620</v>
      </c>
      <c r="V2344" s="14"/>
      <c r="W2344" s="14"/>
      <c r="X2344" s="14">
        <f t="shared" si="221"/>
        <v>0.94861878453038673</v>
      </c>
    </row>
    <row r="2345" spans="1:24">
      <c r="A2345" s="17" t="str">
        <f>VLOOKUP(C2345,'Current OBD'!$B$6:$K$2098,4,0)</f>
        <v>Yakima</v>
      </c>
      <c r="B2345" s="17" t="str">
        <f>VLOOKUP(C2345,'Current OBD'!$B$6:$K$2098,3,0)</f>
        <v>39-200</v>
      </c>
      <c r="C2345" s="18">
        <v>662251</v>
      </c>
      <c r="D2345" s="8" t="s">
        <v>1747</v>
      </c>
      <c r="E2345" s="20" t="str">
        <f>IF(VLOOKUP(C2345,'Current OBD'!$B$6:$AL$2097,23,0)="Yes","PK"," ")</f>
        <v>PK</v>
      </c>
      <c r="F2345" s="20" t="str">
        <f>IF(VLOOKUP(C2345,'Current OBD'!$B$6:$AL$2097,24,0)="Yes","K"," ")</f>
        <v>K</v>
      </c>
      <c r="G2345" s="20" t="str">
        <f>IF(VLOOKUP(C2345,'Current OBD'!$B$6:$AL$2097,25,0)="Yes","1"," ")</f>
        <v>1</v>
      </c>
      <c r="H2345" s="20" t="str">
        <f>IF(VLOOKUP(C2345,'Current OBD'!$B$6:$AL$2097,26,0)="Yes","2"," ")</f>
        <v>2</v>
      </c>
      <c r="I2345" s="20" t="str">
        <f>IF(VLOOKUP(C2345,'Current OBD'!$B$6:$AL$2097,27,0)="Yes","3"," ")</f>
        <v>3</v>
      </c>
      <c r="J2345" s="20" t="str">
        <f>IF(VLOOKUP(C2345,'Current OBD'!$B$6:$AL$2097,28,0)="Yes","4"," ")</f>
        <v>4</v>
      </c>
      <c r="K2345" s="20" t="str">
        <f>IF(VLOOKUP(C2345,'Current OBD'!$B$6:$AL$2097,29,0)="Yes","5"," ")</f>
        <v>5</v>
      </c>
      <c r="L2345" s="20" t="str">
        <f>IF(VLOOKUP(C2345,'Current OBD'!$B$6:$AL$2097,30,0)="Yes","6"," ")</f>
        <v xml:space="preserve"> </v>
      </c>
      <c r="M2345" s="20" t="str">
        <f>IF(VLOOKUP(C2345,'Current OBD'!$B$6:$AL$2097,31,0)="Yes","7"," ")</f>
        <v xml:space="preserve"> </v>
      </c>
      <c r="N2345" s="20" t="str">
        <f>IF(VLOOKUP(C2345,'Current OBD'!$B$6:$AL$2097,32,0)="Yes","8"," ")</f>
        <v xml:space="preserve"> </v>
      </c>
      <c r="O2345" s="20" t="str">
        <f>IF(VLOOKUP(C2345,'Current OBD'!$B$6:$AL$2097,33,0)="Yes","9"," ")</f>
        <v xml:space="preserve"> </v>
      </c>
      <c r="P2345" s="20" t="str">
        <f>IF(VLOOKUP(C2345,'Current OBD'!$B$6:$AL$2097,34,0)="Yes","10"," ")</f>
        <v xml:space="preserve"> </v>
      </c>
      <c r="Q2345" s="20" t="str">
        <f>IF(VLOOKUP(C2345,'Current OBD'!$B$6:$AL$2097,35,0)="Yes","11"," ")</f>
        <v xml:space="preserve"> </v>
      </c>
      <c r="R2345" s="20" t="str">
        <f>IF(VLOOKUP(C2345,'Current OBD'!$B$6:$AL$2097,36,0)="Yes","12"," ")</f>
        <v xml:space="preserve"> </v>
      </c>
      <c r="S2345" s="44">
        <v>467</v>
      </c>
      <c r="T2345" s="44">
        <v>0</v>
      </c>
      <c r="U2345" s="44">
        <v>467</v>
      </c>
      <c r="V2345" s="12">
        <f t="shared" ref="V2345:V2350" si="224">S2345/U2345</f>
        <v>1</v>
      </c>
      <c r="W2345" s="12">
        <f t="shared" ref="W2345:W2350" si="225">T2345/U2345</f>
        <v>0</v>
      </c>
      <c r="X2345" s="12">
        <f t="shared" si="221"/>
        <v>1</v>
      </c>
    </row>
    <row r="2346" spans="1:24">
      <c r="A2346" s="17" t="str">
        <f>VLOOKUP(C2346,'Current OBD'!$B$6:$K$2098,4,0)</f>
        <v>Yakima</v>
      </c>
      <c r="B2346" s="17" t="str">
        <f>VLOOKUP(C2346,'Current OBD'!$B$6:$K$2098,3,0)</f>
        <v>39-200</v>
      </c>
      <c r="C2346" s="18">
        <v>685347</v>
      </c>
      <c r="D2346" s="8" t="s">
        <v>1751</v>
      </c>
      <c r="E2346" s="20" t="str">
        <f>IF(VLOOKUP(C2346,'Current OBD'!$B$6:$AL$2097,23,0)="Yes","PK"," ")</f>
        <v xml:space="preserve"> </v>
      </c>
      <c r="F2346" s="20" t="str">
        <f>IF(VLOOKUP(C2346,'Current OBD'!$B$6:$AL$2097,24,0)="Yes","K"," ")</f>
        <v xml:space="preserve"> </v>
      </c>
      <c r="G2346" s="20" t="str">
        <f>IF(VLOOKUP(C2346,'Current OBD'!$B$6:$AL$2097,25,0)="Yes","1"," ")</f>
        <v xml:space="preserve"> </v>
      </c>
      <c r="H2346" s="20" t="str">
        <f>IF(VLOOKUP(C2346,'Current OBD'!$B$6:$AL$2097,26,0)="Yes","2"," ")</f>
        <v xml:space="preserve"> </v>
      </c>
      <c r="I2346" s="20" t="str">
        <f>IF(VLOOKUP(C2346,'Current OBD'!$B$6:$AL$2097,27,0)="Yes","3"," ")</f>
        <v xml:space="preserve"> </v>
      </c>
      <c r="J2346" s="20" t="str">
        <f>IF(VLOOKUP(C2346,'Current OBD'!$B$6:$AL$2097,28,0)="Yes","4"," ")</f>
        <v xml:space="preserve"> </v>
      </c>
      <c r="K2346" s="20" t="str">
        <f>IF(VLOOKUP(C2346,'Current OBD'!$B$6:$AL$2097,29,0)="Yes","5"," ")</f>
        <v xml:space="preserve"> </v>
      </c>
      <c r="L2346" s="20" t="str">
        <f>IF(VLOOKUP(C2346,'Current OBD'!$B$6:$AL$2097,30,0)="Yes","6"," ")</f>
        <v xml:space="preserve"> </v>
      </c>
      <c r="M2346" s="20" t="str">
        <f>IF(VLOOKUP(C2346,'Current OBD'!$B$6:$AL$2097,31,0)="Yes","7"," ")</f>
        <v xml:space="preserve"> </v>
      </c>
      <c r="N2346" s="20" t="str">
        <f>IF(VLOOKUP(C2346,'Current OBD'!$B$6:$AL$2097,32,0)="Yes","8"," ")</f>
        <v xml:space="preserve"> </v>
      </c>
      <c r="O2346" s="20" t="str">
        <f>IF(VLOOKUP(C2346,'Current OBD'!$B$6:$AL$2097,33,0)="Yes","9"," ")</f>
        <v>9</v>
      </c>
      <c r="P2346" s="20" t="str">
        <f>IF(VLOOKUP(C2346,'Current OBD'!$B$6:$AL$2097,34,0)="Yes","10"," ")</f>
        <v>10</v>
      </c>
      <c r="Q2346" s="20" t="str">
        <f>IF(VLOOKUP(C2346,'Current OBD'!$B$6:$AL$2097,35,0)="Yes","11"," ")</f>
        <v>11</v>
      </c>
      <c r="R2346" s="20" t="str">
        <f>IF(VLOOKUP(C2346,'Current OBD'!$B$6:$AL$2097,36,0)="Yes","12"," ")</f>
        <v>12</v>
      </c>
      <c r="S2346" s="44">
        <v>33</v>
      </c>
      <c r="T2346" s="44">
        <v>0</v>
      </c>
      <c r="U2346" s="44">
        <v>33</v>
      </c>
      <c r="V2346" s="12">
        <f t="shared" si="224"/>
        <v>1</v>
      </c>
      <c r="W2346" s="12">
        <f t="shared" si="225"/>
        <v>0</v>
      </c>
      <c r="X2346" s="12">
        <f t="shared" si="221"/>
        <v>1</v>
      </c>
    </row>
    <row r="2347" spans="1:24">
      <c r="A2347" s="17" t="str">
        <f>VLOOKUP(C2347,'Current OBD'!$B$6:$K$2098,4,0)</f>
        <v>Yakima</v>
      </c>
      <c r="B2347" s="17" t="str">
        <f>VLOOKUP(C2347,'Current OBD'!$B$6:$K$2098,3,0)</f>
        <v>39-200</v>
      </c>
      <c r="C2347" s="18">
        <v>663436</v>
      </c>
      <c r="D2347" s="8" t="s">
        <v>1753</v>
      </c>
      <c r="E2347" s="20" t="str">
        <f>IF(VLOOKUP(C2347,'Current OBD'!$B$6:$AL$2097,23,0)="Yes","PK"," ")</f>
        <v xml:space="preserve"> </v>
      </c>
      <c r="F2347" s="20" t="str">
        <f>IF(VLOOKUP(C2347,'Current OBD'!$B$6:$AL$2097,24,0)="Yes","K"," ")</f>
        <v xml:space="preserve"> </v>
      </c>
      <c r="G2347" s="20" t="str">
        <f>IF(VLOOKUP(C2347,'Current OBD'!$B$6:$AL$2097,25,0)="Yes","1"," ")</f>
        <v xml:space="preserve"> </v>
      </c>
      <c r="H2347" s="20" t="str">
        <f>IF(VLOOKUP(C2347,'Current OBD'!$B$6:$AL$2097,26,0)="Yes","2"," ")</f>
        <v xml:space="preserve"> </v>
      </c>
      <c r="I2347" s="20" t="str">
        <f>IF(VLOOKUP(C2347,'Current OBD'!$B$6:$AL$2097,27,0)="Yes","3"," ")</f>
        <v xml:space="preserve"> </v>
      </c>
      <c r="J2347" s="20" t="str">
        <f>IF(VLOOKUP(C2347,'Current OBD'!$B$6:$AL$2097,28,0)="Yes","4"," ")</f>
        <v xml:space="preserve"> </v>
      </c>
      <c r="K2347" s="20" t="str">
        <f>IF(VLOOKUP(C2347,'Current OBD'!$B$6:$AL$2097,29,0)="Yes","5"," ")</f>
        <v xml:space="preserve"> </v>
      </c>
      <c r="L2347" s="20" t="str">
        <f>IF(VLOOKUP(C2347,'Current OBD'!$B$6:$AL$2097,30,0)="Yes","6"," ")</f>
        <v xml:space="preserve"> </v>
      </c>
      <c r="M2347" s="20" t="str">
        <f>IF(VLOOKUP(C2347,'Current OBD'!$B$6:$AL$2097,31,0)="Yes","7"," ")</f>
        <v xml:space="preserve"> </v>
      </c>
      <c r="N2347" s="20" t="str">
        <f>IF(VLOOKUP(C2347,'Current OBD'!$B$6:$AL$2097,32,0)="Yes","8"," ")</f>
        <v xml:space="preserve"> </v>
      </c>
      <c r="O2347" s="20" t="str">
        <f>IF(VLOOKUP(C2347,'Current OBD'!$B$6:$AL$2097,33,0)="Yes","9"," ")</f>
        <v>9</v>
      </c>
      <c r="P2347" s="20" t="str">
        <f>IF(VLOOKUP(C2347,'Current OBD'!$B$6:$AL$2097,34,0)="Yes","10"," ")</f>
        <v>10</v>
      </c>
      <c r="Q2347" s="20" t="str">
        <f>IF(VLOOKUP(C2347,'Current OBD'!$B$6:$AL$2097,35,0)="Yes","11"," ")</f>
        <v>11</v>
      </c>
      <c r="R2347" s="20" t="str">
        <f>IF(VLOOKUP(C2347,'Current OBD'!$B$6:$AL$2097,36,0)="Yes","12"," ")</f>
        <v>12</v>
      </c>
      <c r="S2347" s="44">
        <v>1077</v>
      </c>
      <c r="T2347" s="44">
        <v>0</v>
      </c>
      <c r="U2347" s="44">
        <v>1178</v>
      </c>
      <c r="V2347" s="12">
        <f t="shared" si="224"/>
        <v>0.9142614601018676</v>
      </c>
      <c r="W2347" s="12">
        <f t="shared" si="225"/>
        <v>0</v>
      </c>
      <c r="X2347" s="12">
        <f t="shared" si="221"/>
        <v>0.9142614601018676</v>
      </c>
    </row>
    <row r="2348" spans="1:24">
      <c r="A2348" s="17" t="str">
        <f>VLOOKUP(C2348,'Current OBD'!$B$6:$K$2098,4,0)</f>
        <v>Yakima</v>
      </c>
      <c r="B2348" s="17" t="str">
        <f>VLOOKUP(C2348,'Current OBD'!$B$6:$K$2098,3,0)</f>
        <v>39-200</v>
      </c>
      <c r="C2348" s="18">
        <v>662252</v>
      </c>
      <c r="D2348" s="8" t="s">
        <v>1755</v>
      </c>
      <c r="E2348" s="20" t="str">
        <f>IF(VLOOKUP(C2348,'Current OBD'!$B$6:$AL$2097,23,0)="Yes","PK"," ")</f>
        <v xml:space="preserve"> </v>
      </c>
      <c r="F2348" s="20" t="str">
        <f>IF(VLOOKUP(C2348,'Current OBD'!$B$6:$AL$2097,24,0)="Yes","K"," ")</f>
        <v xml:space="preserve"> </v>
      </c>
      <c r="G2348" s="20" t="str">
        <f>IF(VLOOKUP(C2348,'Current OBD'!$B$6:$AL$2097,25,0)="Yes","1"," ")</f>
        <v xml:space="preserve"> </v>
      </c>
      <c r="H2348" s="20" t="str">
        <f>IF(VLOOKUP(C2348,'Current OBD'!$B$6:$AL$2097,26,0)="Yes","2"," ")</f>
        <v xml:space="preserve"> </v>
      </c>
      <c r="I2348" s="20" t="str">
        <f>IF(VLOOKUP(C2348,'Current OBD'!$B$6:$AL$2097,27,0)="Yes","3"," ")</f>
        <v xml:space="preserve"> </v>
      </c>
      <c r="J2348" s="20" t="str">
        <f>IF(VLOOKUP(C2348,'Current OBD'!$B$6:$AL$2097,28,0)="Yes","4"," ")</f>
        <v xml:space="preserve"> </v>
      </c>
      <c r="K2348" s="20" t="str">
        <f>IF(VLOOKUP(C2348,'Current OBD'!$B$6:$AL$2097,29,0)="Yes","5"," ")</f>
        <v xml:space="preserve"> </v>
      </c>
      <c r="L2348" s="20" t="str">
        <f>IF(VLOOKUP(C2348,'Current OBD'!$B$6:$AL$2097,30,0)="Yes","6"," ")</f>
        <v>6</v>
      </c>
      <c r="M2348" s="20" t="str">
        <f>IF(VLOOKUP(C2348,'Current OBD'!$B$6:$AL$2097,31,0)="Yes","7"," ")</f>
        <v>7</v>
      </c>
      <c r="N2348" s="20" t="str">
        <f>IF(VLOOKUP(C2348,'Current OBD'!$B$6:$AL$2097,32,0)="Yes","8"," ")</f>
        <v>8</v>
      </c>
      <c r="O2348" s="20" t="str">
        <f>IF(VLOOKUP(C2348,'Current OBD'!$B$6:$AL$2097,33,0)="Yes","9"," ")</f>
        <v xml:space="preserve"> </v>
      </c>
      <c r="P2348" s="20" t="str">
        <f>IF(VLOOKUP(C2348,'Current OBD'!$B$6:$AL$2097,34,0)="Yes","10"," ")</f>
        <v xml:space="preserve"> </v>
      </c>
      <c r="Q2348" s="20" t="str">
        <f>IF(VLOOKUP(C2348,'Current OBD'!$B$6:$AL$2097,35,0)="Yes","11"," ")</f>
        <v xml:space="preserve"> </v>
      </c>
      <c r="R2348" s="20" t="str">
        <f>IF(VLOOKUP(C2348,'Current OBD'!$B$6:$AL$2097,36,0)="Yes","12"," ")</f>
        <v xml:space="preserve"> </v>
      </c>
      <c r="S2348" s="44">
        <v>836</v>
      </c>
      <c r="T2348" s="44">
        <v>0</v>
      </c>
      <c r="U2348" s="44">
        <v>845</v>
      </c>
      <c r="V2348" s="12">
        <f t="shared" si="224"/>
        <v>0.98934911242603552</v>
      </c>
      <c r="W2348" s="12">
        <f t="shared" si="225"/>
        <v>0</v>
      </c>
      <c r="X2348" s="12">
        <f t="shared" si="221"/>
        <v>0.98934911242603552</v>
      </c>
    </row>
    <row r="2349" spans="1:24">
      <c r="A2349" s="17" t="str">
        <f>VLOOKUP(C2349,'Current OBD'!$B$6:$K$2098,4,0)</f>
        <v>Yakima</v>
      </c>
      <c r="B2349" s="17" t="str">
        <f>VLOOKUP(C2349,'Current OBD'!$B$6:$K$2098,3,0)</f>
        <v>39-200</v>
      </c>
      <c r="C2349" s="18">
        <v>662249</v>
      </c>
      <c r="D2349" s="8" t="s">
        <v>1757</v>
      </c>
      <c r="E2349" s="20" t="str">
        <f>IF(VLOOKUP(C2349,'Current OBD'!$B$6:$AL$2097,23,0)="Yes","PK"," ")</f>
        <v>PK</v>
      </c>
      <c r="F2349" s="20" t="str">
        <f>IF(VLOOKUP(C2349,'Current OBD'!$B$6:$AL$2097,24,0)="Yes","K"," ")</f>
        <v>K</v>
      </c>
      <c r="G2349" s="20" t="str">
        <f>IF(VLOOKUP(C2349,'Current OBD'!$B$6:$AL$2097,25,0)="Yes","1"," ")</f>
        <v>1</v>
      </c>
      <c r="H2349" s="20" t="str">
        <f>IF(VLOOKUP(C2349,'Current OBD'!$B$6:$AL$2097,26,0)="Yes","2"," ")</f>
        <v>2</v>
      </c>
      <c r="I2349" s="20" t="str">
        <f>IF(VLOOKUP(C2349,'Current OBD'!$B$6:$AL$2097,27,0)="Yes","3"," ")</f>
        <v>3</v>
      </c>
      <c r="J2349" s="20" t="str">
        <f>IF(VLOOKUP(C2349,'Current OBD'!$B$6:$AL$2097,28,0)="Yes","4"," ")</f>
        <v>4</v>
      </c>
      <c r="K2349" s="20" t="str">
        <f>IF(VLOOKUP(C2349,'Current OBD'!$B$6:$AL$2097,29,0)="Yes","5"," ")</f>
        <v>5</v>
      </c>
      <c r="L2349" s="20" t="str">
        <f>IF(VLOOKUP(C2349,'Current OBD'!$B$6:$AL$2097,30,0)="Yes","6"," ")</f>
        <v xml:space="preserve"> </v>
      </c>
      <c r="M2349" s="20" t="str">
        <f>IF(VLOOKUP(C2349,'Current OBD'!$B$6:$AL$2097,31,0)="Yes","7"," ")</f>
        <v xml:space="preserve"> </v>
      </c>
      <c r="N2349" s="20" t="str">
        <f>IF(VLOOKUP(C2349,'Current OBD'!$B$6:$AL$2097,32,0)="Yes","8"," ")</f>
        <v xml:space="preserve"> </v>
      </c>
      <c r="O2349" s="20" t="str">
        <f>IF(VLOOKUP(C2349,'Current OBD'!$B$6:$AL$2097,33,0)="Yes","9"," ")</f>
        <v xml:space="preserve"> </v>
      </c>
      <c r="P2349" s="20" t="str">
        <f>IF(VLOOKUP(C2349,'Current OBD'!$B$6:$AL$2097,34,0)="Yes","10"," ")</f>
        <v xml:space="preserve"> </v>
      </c>
      <c r="Q2349" s="20" t="str">
        <f>IF(VLOOKUP(C2349,'Current OBD'!$B$6:$AL$2097,35,0)="Yes","11"," ")</f>
        <v xml:space="preserve"> </v>
      </c>
      <c r="R2349" s="20" t="str">
        <f>IF(VLOOKUP(C2349,'Current OBD'!$B$6:$AL$2097,36,0)="Yes","12"," ")</f>
        <v xml:space="preserve"> </v>
      </c>
      <c r="S2349" s="44">
        <v>476</v>
      </c>
      <c r="T2349" s="44">
        <v>0</v>
      </c>
      <c r="U2349" s="44">
        <v>552</v>
      </c>
      <c r="V2349" s="12">
        <f t="shared" si="224"/>
        <v>0.8623188405797102</v>
      </c>
      <c r="W2349" s="12">
        <f t="shared" si="225"/>
        <v>0</v>
      </c>
      <c r="X2349" s="12">
        <f t="shared" si="221"/>
        <v>0.8623188405797102</v>
      </c>
    </row>
    <row r="2350" spans="1:24">
      <c r="A2350" s="17" t="str">
        <f>VLOOKUP(C2350,'Current OBD'!$B$6:$K$2098,4,0)</f>
        <v>Yakima</v>
      </c>
      <c r="B2350" s="17" t="str">
        <f>VLOOKUP(C2350,'Current OBD'!$B$6:$K$2098,3,0)</f>
        <v>39-200</v>
      </c>
      <c r="C2350" s="18">
        <v>662250</v>
      </c>
      <c r="D2350" s="8" t="s">
        <v>1759</v>
      </c>
      <c r="E2350" s="20" t="str">
        <f>IF(VLOOKUP(C2350,'Current OBD'!$B$6:$AL$2097,23,0)="Yes","PK"," ")</f>
        <v>PK</v>
      </c>
      <c r="F2350" s="20" t="str">
        <f>IF(VLOOKUP(C2350,'Current OBD'!$B$6:$AL$2097,24,0)="Yes","K"," ")</f>
        <v>K</v>
      </c>
      <c r="G2350" s="20" t="str">
        <f>IF(VLOOKUP(C2350,'Current OBD'!$B$6:$AL$2097,25,0)="Yes","1"," ")</f>
        <v>1</v>
      </c>
      <c r="H2350" s="20" t="str">
        <f>IF(VLOOKUP(C2350,'Current OBD'!$B$6:$AL$2097,26,0)="Yes","2"," ")</f>
        <v>2</v>
      </c>
      <c r="I2350" s="20" t="str">
        <f>IF(VLOOKUP(C2350,'Current OBD'!$B$6:$AL$2097,27,0)="Yes","3"," ")</f>
        <v>3</v>
      </c>
      <c r="J2350" s="20" t="str">
        <f>IF(VLOOKUP(C2350,'Current OBD'!$B$6:$AL$2097,28,0)="Yes","4"," ")</f>
        <v>4</v>
      </c>
      <c r="K2350" s="20" t="str">
        <f>IF(VLOOKUP(C2350,'Current OBD'!$B$6:$AL$2097,29,0)="Yes","5"," ")</f>
        <v>5</v>
      </c>
      <c r="L2350" s="20" t="str">
        <f>IF(VLOOKUP(C2350,'Current OBD'!$B$6:$AL$2097,30,0)="Yes","6"," ")</f>
        <v xml:space="preserve"> </v>
      </c>
      <c r="M2350" s="20" t="str">
        <f>IF(VLOOKUP(C2350,'Current OBD'!$B$6:$AL$2097,31,0)="Yes","7"," ")</f>
        <v xml:space="preserve"> </v>
      </c>
      <c r="N2350" s="20" t="str">
        <f>IF(VLOOKUP(C2350,'Current OBD'!$B$6:$AL$2097,32,0)="Yes","8"," ")</f>
        <v xml:space="preserve"> </v>
      </c>
      <c r="O2350" s="20" t="str">
        <f>IF(VLOOKUP(C2350,'Current OBD'!$B$6:$AL$2097,33,0)="Yes","9"," ")</f>
        <v xml:space="preserve"> </v>
      </c>
      <c r="P2350" s="20" t="str">
        <f>IF(VLOOKUP(C2350,'Current OBD'!$B$6:$AL$2097,34,0)="Yes","10"," ")</f>
        <v xml:space="preserve"> </v>
      </c>
      <c r="Q2350" s="20" t="str">
        <f>IF(VLOOKUP(C2350,'Current OBD'!$B$6:$AL$2097,35,0)="Yes","11"," ")</f>
        <v xml:space="preserve"> </v>
      </c>
      <c r="R2350" s="20" t="str">
        <f>IF(VLOOKUP(C2350,'Current OBD'!$B$6:$AL$2097,36,0)="Yes","12"," ")</f>
        <v xml:space="preserve"> </v>
      </c>
      <c r="S2350" s="44">
        <v>545</v>
      </c>
      <c r="T2350" s="44">
        <v>0</v>
      </c>
      <c r="U2350" s="44">
        <v>545</v>
      </c>
      <c r="V2350" s="12">
        <f t="shared" si="224"/>
        <v>1</v>
      </c>
      <c r="W2350" s="12">
        <f t="shared" si="225"/>
        <v>0</v>
      </c>
      <c r="X2350" s="12">
        <f t="shared" si="221"/>
        <v>1</v>
      </c>
    </row>
    <row r="2351" spans="1:24">
      <c r="A2351" s="26" t="s">
        <v>1098</v>
      </c>
      <c r="B2351" s="26" t="s">
        <v>4761</v>
      </c>
      <c r="C2351" s="10">
        <v>159125</v>
      </c>
      <c r="D2351" s="13" t="s">
        <v>4760</v>
      </c>
      <c r="E2351" s="19"/>
      <c r="F2351" s="19"/>
      <c r="G2351" s="19"/>
      <c r="H2351" s="19"/>
      <c r="I2351" s="19"/>
      <c r="J2351" s="19"/>
      <c r="K2351" s="19"/>
      <c r="L2351" s="19"/>
      <c r="M2351" s="19"/>
      <c r="N2351" s="19"/>
      <c r="O2351" s="19"/>
      <c r="P2351" s="19"/>
      <c r="Q2351" s="19"/>
      <c r="R2351" s="19"/>
      <c r="S2351" s="43">
        <v>6219</v>
      </c>
      <c r="T2351" s="43">
        <v>0</v>
      </c>
      <c r="U2351" s="43">
        <v>6234</v>
      </c>
      <c r="V2351" s="14"/>
      <c r="W2351" s="14"/>
      <c r="X2351" s="14">
        <f t="shared" si="221"/>
        <v>0.99759384023099129</v>
      </c>
    </row>
    <row r="2352" spans="1:24">
      <c r="A2352" s="17" t="str">
        <f>VLOOKUP(C2352,'Current OBD'!$B$6:$K$2098,4,0)</f>
        <v>Yakima</v>
      </c>
      <c r="B2352" s="17" t="str">
        <f>VLOOKUP(C2352,'Current OBD'!$B$6:$K$2098,3,0)</f>
        <v>39-201</v>
      </c>
      <c r="C2352" s="18">
        <v>662257</v>
      </c>
      <c r="D2352" s="8" t="s">
        <v>4762</v>
      </c>
      <c r="E2352" s="20" t="str">
        <f>IF(VLOOKUP(C2352,'Current OBD'!$B$6:$AL$2097,23,0)="Yes","PK"," ")</f>
        <v xml:space="preserve"> </v>
      </c>
      <c r="F2352" s="20" t="str">
        <f>IF(VLOOKUP(C2352,'Current OBD'!$B$6:$AL$2097,24,0)="Yes","K"," ")</f>
        <v xml:space="preserve"> </v>
      </c>
      <c r="G2352" s="20" t="str">
        <f>IF(VLOOKUP(C2352,'Current OBD'!$B$6:$AL$2097,25,0)="Yes","1"," ")</f>
        <v>1</v>
      </c>
      <c r="H2352" s="20" t="str">
        <f>IF(VLOOKUP(C2352,'Current OBD'!$B$6:$AL$2097,26,0)="Yes","2"," ")</f>
        <v>2</v>
      </c>
      <c r="I2352" s="20" t="str">
        <f>IF(VLOOKUP(C2352,'Current OBD'!$B$6:$AL$2097,27,0)="Yes","3"," ")</f>
        <v>3</v>
      </c>
      <c r="J2352" s="20" t="str">
        <f>IF(VLOOKUP(C2352,'Current OBD'!$B$6:$AL$2097,28,0)="Yes","4"," ")</f>
        <v>4</v>
      </c>
      <c r="K2352" s="20" t="str">
        <f>IF(VLOOKUP(C2352,'Current OBD'!$B$6:$AL$2097,29,0)="Yes","5"," ")</f>
        <v>5</v>
      </c>
      <c r="L2352" s="20" t="str">
        <f>IF(VLOOKUP(C2352,'Current OBD'!$B$6:$AL$2097,30,0)="Yes","6"," ")</f>
        <v xml:space="preserve"> </v>
      </c>
      <c r="M2352" s="20" t="str">
        <f>IF(VLOOKUP(C2352,'Current OBD'!$B$6:$AL$2097,31,0)="Yes","7"," ")</f>
        <v xml:space="preserve"> </v>
      </c>
      <c r="N2352" s="20" t="str">
        <f>IF(VLOOKUP(C2352,'Current OBD'!$B$6:$AL$2097,32,0)="Yes","8"," ")</f>
        <v xml:space="preserve"> </v>
      </c>
      <c r="O2352" s="20" t="str">
        <f>IF(VLOOKUP(C2352,'Current OBD'!$B$6:$AL$2097,33,0)="Yes","9"," ")</f>
        <v xml:space="preserve"> </v>
      </c>
      <c r="P2352" s="20" t="str">
        <f>IF(VLOOKUP(C2352,'Current OBD'!$B$6:$AL$2097,34,0)="Yes","10"," ")</f>
        <v xml:space="preserve"> </v>
      </c>
      <c r="Q2352" s="20" t="str">
        <f>IF(VLOOKUP(C2352,'Current OBD'!$B$6:$AL$2097,35,0)="Yes","11"," ")</f>
        <v xml:space="preserve"> </v>
      </c>
      <c r="R2352" s="20" t="str">
        <f>IF(VLOOKUP(C2352,'Current OBD'!$B$6:$AL$2097,36,0)="Yes","12"," ")</f>
        <v xml:space="preserve"> </v>
      </c>
      <c r="S2352" s="44">
        <v>576</v>
      </c>
      <c r="T2352" s="44">
        <v>0</v>
      </c>
      <c r="U2352" s="44">
        <v>576</v>
      </c>
      <c r="V2352" s="12">
        <f t="shared" ref="V2352:V2359" si="226">S2352/U2352</f>
        <v>1</v>
      </c>
      <c r="W2352" s="12">
        <f t="shared" ref="W2352:W2359" si="227">T2352/U2352</f>
        <v>0</v>
      </c>
      <c r="X2352" s="12">
        <f t="shared" si="221"/>
        <v>1</v>
      </c>
    </row>
    <row r="2353" spans="1:24">
      <c r="A2353" s="17" t="str">
        <f>VLOOKUP(C2353,'Current OBD'!$B$6:$K$2098,4,0)</f>
        <v>Yakima</v>
      </c>
      <c r="B2353" s="17" t="str">
        <f>VLOOKUP(C2353,'Current OBD'!$B$6:$K$2098,3,0)</f>
        <v>39-201</v>
      </c>
      <c r="C2353" s="18">
        <v>663352</v>
      </c>
      <c r="D2353" s="8" t="s">
        <v>4764</v>
      </c>
      <c r="E2353" s="20" t="str">
        <f>IF(VLOOKUP(C2353,'Current OBD'!$B$6:$AL$2097,23,0)="Yes","PK"," ")</f>
        <v xml:space="preserve"> </v>
      </c>
      <c r="F2353" s="20" t="str">
        <f>IF(VLOOKUP(C2353,'Current OBD'!$B$6:$AL$2097,24,0)="Yes","K"," ")</f>
        <v xml:space="preserve"> </v>
      </c>
      <c r="G2353" s="20" t="str">
        <f>IF(VLOOKUP(C2353,'Current OBD'!$B$6:$AL$2097,25,0)="Yes","1"," ")</f>
        <v xml:space="preserve"> </v>
      </c>
      <c r="H2353" s="20" t="str">
        <f>IF(VLOOKUP(C2353,'Current OBD'!$B$6:$AL$2097,26,0)="Yes","2"," ")</f>
        <v xml:space="preserve"> </v>
      </c>
      <c r="I2353" s="20" t="str">
        <f>IF(VLOOKUP(C2353,'Current OBD'!$B$6:$AL$2097,27,0)="Yes","3"," ")</f>
        <v xml:space="preserve"> </v>
      </c>
      <c r="J2353" s="20" t="str">
        <f>IF(VLOOKUP(C2353,'Current OBD'!$B$6:$AL$2097,28,0)="Yes","4"," ")</f>
        <v xml:space="preserve"> </v>
      </c>
      <c r="K2353" s="20" t="str">
        <f>IF(VLOOKUP(C2353,'Current OBD'!$B$6:$AL$2097,29,0)="Yes","5"," ")</f>
        <v xml:space="preserve"> </v>
      </c>
      <c r="L2353" s="20" t="str">
        <f>IF(VLOOKUP(C2353,'Current OBD'!$B$6:$AL$2097,30,0)="Yes","6"," ")</f>
        <v>6</v>
      </c>
      <c r="M2353" s="20" t="str">
        <f>IF(VLOOKUP(C2353,'Current OBD'!$B$6:$AL$2097,31,0)="Yes","7"," ")</f>
        <v>7</v>
      </c>
      <c r="N2353" s="20" t="str">
        <f>IF(VLOOKUP(C2353,'Current OBD'!$B$6:$AL$2097,32,0)="Yes","8"," ")</f>
        <v>8</v>
      </c>
      <c r="O2353" s="20" t="str">
        <f>IF(VLOOKUP(C2353,'Current OBD'!$B$6:$AL$2097,33,0)="Yes","9"," ")</f>
        <v xml:space="preserve"> </v>
      </c>
      <c r="P2353" s="20" t="str">
        <f>IF(VLOOKUP(C2353,'Current OBD'!$B$6:$AL$2097,34,0)="Yes","10"," ")</f>
        <v xml:space="preserve"> </v>
      </c>
      <c r="Q2353" s="20" t="str">
        <f>IF(VLOOKUP(C2353,'Current OBD'!$B$6:$AL$2097,35,0)="Yes","11"," ")</f>
        <v xml:space="preserve"> </v>
      </c>
      <c r="R2353" s="20" t="str">
        <f>IF(VLOOKUP(C2353,'Current OBD'!$B$6:$AL$2097,36,0)="Yes","12"," ")</f>
        <v xml:space="preserve"> </v>
      </c>
      <c r="S2353" s="44">
        <v>815</v>
      </c>
      <c r="T2353" s="44">
        <v>0</v>
      </c>
      <c r="U2353" s="44">
        <v>815</v>
      </c>
      <c r="V2353" s="12">
        <f t="shared" si="226"/>
        <v>1</v>
      </c>
      <c r="W2353" s="12">
        <f t="shared" si="227"/>
        <v>0</v>
      </c>
      <c r="X2353" s="12">
        <f t="shared" si="221"/>
        <v>1</v>
      </c>
    </row>
    <row r="2354" spans="1:24">
      <c r="A2354" s="17" t="str">
        <f>VLOOKUP(C2354,'Current OBD'!$B$6:$K$2098,4,0)</f>
        <v>Yakima</v>
      </c>
      <c r="B2354" s="17" t="str">
        <f>VLOOKUP(C2354,'Current OBD'!$B$6:$K$2098,3,0)</f>
        <v>39-201</v>
      </c>
      <c r="C2354" s="18">
        <v>662258</v>
      </c>
      <c r="D2354" s="8" t="s">
        <v>4767</v>
      </c>
      <c r="E2354" s="20" t="str">
        <f>IF(VLOOKUP(C2354,'Current OBD'!$B$6:$AL$2097,23,0)="Yes","PK"," ")</f>
        <v xml:space="preserve"> </v>
      </c>
      <c r="F2354" s="20" t="str">
        <f>IF(VLOOKUP(C2354,'Current OBD'!$B$6:$AL$2097,24,0)="Yes","K"," ")</f>
        <v xml:space="preserve"> </v>
      </c>
      <c r="G2354" s="20" t="str">
        <f>IF(VLOOKUP(C2354,'Current OBD'!$B$6:$AL$2097,25,0)="Yes","1"," ")</f>
        <v>1</v>
      </c>
      <c r="H2354" s="20" t="str">
        <f>IF(VLOOKUP(C2354,'Current OBD'!$B$6:$AL$2097,26,0)="Yes","2"," ")</f>
        <v>2</v>
      </c>
      <c r="I2354" s="20" t="str">
        <f>IF(VLOOKUP(C2354,'Current OBD'!$B$6:$AL$2097,27,0)="Yes","3"," ")</f>
        <v>3</v>
      </c>
      <c r="J2354" s="20" t="str">
        <f>IF(VLOOKUP(C2354,'Current OBD'!$B$6:$AL$2097,28,0)="Yes","4"," ")</f>
        <v>4</v>
      </c>
      <c r="K2354" s="20" t="str">
        <f>IF(VLOOKUP(C2354,'Current OBD'!$B$6:$AL$2097,29,0)="Yes","5"," ")</f>
        <v>5</v>
      </c>
      <c r="L2354" s="20" t="str">
        <f>IF(VLOOKUP(C2354,'Current OBD'!$B$6:$AL$2097,30,0)="Yes","6"," ")</f>
        <v xml:space="preserve"> </v>
      </c>
      <c r="M2354" s="20" t="str">
        <f>IF(VLOOKUP(C2354,'Current OBD'!$B$6:$AL$2097,31,0)="Yes","7"," ")</f>
        <v xml:space="preserve"> </v>
      </c>
      <c r="N2354" s="20" t="str">
        <f>IF(VLOOKUP(C2354,'Current OBD'!$B$6:$AL$2097,32,0)="Yes","8"," ")</f>
        <v xml:space="preserve"> </v>
      </c>
      <c r="O2354" s="20" t="str">
        <f>IF(VLOOKUP(C2354,'Current OBD'!$B$6:$AL$2097,33,0)="Yes","9"," ")</f>
        <v xml:space="preserve"> </v>
      </c>
      <c r="P2354" s="20" t="str">
        <f>IF(VLOOKUP(C2354,'Current OBD'!$B$6:$AL$2097,34,0)="Yes","10"," ")</f>
        <v xml:space="preserve"> </v>
      </c>
      <c r="Q2354" s="20" t="str">
        <f>IF(VLOOKUP(C2354,'Current OBD'!$B$6:$AL$2097,35,0)="Yes","11"," ")</f>
        <v xml:space="preserve"> </v>
      </c>
      <c r="R2354" s="20" t="str">
        <f>IF(VLOOKUP(C2354,'Current OBD'!$B$6:$AL$2097,36,0)="Yes","12"," ")</f>
        <v xml:space="preserve"> </v>
      </c>
      <c r="S2354" s="44">
        <v>435</v>
      </c>
      <c r="T2354" s="44">
        <v>0</v>
      </c>
      <c r="U2354" s="44">
        <v>435</v>
      </c>
      <c r="V2354" s="12">
        <f t="shared" si="226"/>
        <v>1</v>
      </c>
      <c r="W2354" s="12">
        <f t="shared" si="227"/>
        <v>0</v>
      </c>
      <c r="X2354" s="12">
        <f t="shared" si="221"/>
        <v>1</v>
      </c>
    </row>
    <row r="2355" spans="1:24">
      <c r="A2355" s="17" t="str">
        <f>VLOOKUP(C2355,'Current OBD'!$B$6:$K$2098,4,0)</f>
        <v>Yakima</v>
      </c>
      <c r="B2355" s="17" t="str">
        <f>VLOOKUP(C2355,'Current OBD'!$B$6:$K$2098,3,0)</f>
        <v>39-201</v>
      </c>
      <c r="C2355" s="18">
        <v>662259</v>
      </c>
      <c r="D2355" s="8" t="s">
        <v>127</v>
      </c>
      <c r="E2355" s="20" t="str">
        <f>IF(VLOOKUP(C2355,'Current OBD'!$B$6:$AL$2097,23,0)="Yes","PK"," ")</f>
        <v xml:space="preserve"> </v>
      </c>
      <c r="F2355" s="20" t="str">
        <f>IF(VLOOKUP(C2355,'Current OBD'!$B$6:$AL$2097,24,0)="Yes","K"," ")</f>
        <v xml:space="preserve"> </v>
      </c>
      <c r="G2355" s="20" t="str">
        <f>IF(VLOOKUP(C2355,'Current OBD'!$B$6:$AL$2097,25,0)="Yes","1"," ")</f>
        <v>1</v>
      </c>
      <c r="H2355" s="20" t="str">
        <f>IF(VLOOKUP(C2355,'Current OBD'!$B$6:$AL$2097,26,0)="Yes","2"," ")</f>
        <v>2</v>
      </c>
      <c r="I2355" s="20" t="str">
        <f>IF(VLOOKUP(C2355,'Current OBD'!$B$6:$AL$2097,27,0)="Yes","3"," ")</f>
        <v>3</v>
      </c>
      <c r="J2355" s="20" t="str">
        <f>IF(VLOOKUP(C2355,'Current OBD'!$B$6:$AL$2097,28,0)="Yes","4"," ")</f>
        <v>4</v>
      </c>
      <c r="K2355" s="20" t="str">
        <f>IF(VLOOKUP(C2355,'Current OBD'!$B$6:$AL$2097,29,0)="Yes","5"," ")</f>
        <v>5</v>
      </c>
      <c r="L2355" s="20" t="str">
        <f>IF(VLOOKUP(C2355,'Current OBD'!$B$6:$AL$2097,30,0)="Yes","6"," ")</f>
        <v xml:space="preserve"> </v>
      </c>
      <c r="M2355" s="20" t="str">
        <f>IF(VLOOKUP(C2355,'Current OBD'!$B$6:$AL$2097,31,0)="Yes","7"," ")</f>
        <v xml:space="preserve"> </v>
      </c>
      <c r="N2355" s="20" t="str">
        <f>IF(VLOOKUP(C2355,'Current OBD'!$B$6:$AL$2097,32,0)="Yes","8"," ")</f>
        <v xml:space="preserve"> </v>
      </c>
      <c r="O2355" s="20" t="str">
        <f>IF(VLOOKUP(C2355,'Current OBD'!$B$6:$AL$2097,33,0)="Yes","9"," ")</f>
        <v xml:space="preserve"> </v>
      </c>
      <c r="P2355" s="20" t="str">
        <f>IF(VLOOKUP(C2355,'Current OBD'!$B$6:$AL$2097,34,0)="Yes","10"," ")</f>
        <v xml:space="preserve"> </v>
      </c>
      <c r="Q2355" s="20" t="str">
        <f>IF(VLOOKUP(C2355,'Current OBD'!$B$6:$AL$2097,35,0)="Yes","11"," ")</f>
        <v xml:space="preserve"> </v>
      </c>
      <c r="R2355" s="20" t="str">
        <f>IF(VLOOKUP(C2355,'Current OBD'!$B$6:$AL$2097,36,0)="Yes","12"," ")</f>
        <v xml:space="preserve"> </v>
      </c>
      <c r="S2355" s="44">
        <v>609</v>
      </c>
      <c r="T2355" s="44">
        <v>0</v>
      </c>
      <c r="U2355" s="44">
        <v>609</v>
      </c>
      <c r="V2355" s="12">
        <f t="shared" si="226"/>
        <v>1</v>
      </c>
      <c r="W2355" s="12">
        <f t="shared" si="227"/>
        <v>0</v>
      </c>
      <c r="X2355" s="12">
        <f t="shared" si="221"/>
        <v>1</v>
      </c>
    </row>
    <row r="2356" spans="1:24">
      <c r="A2356" s="17" t="str">
        <f>VLOOKUP(C2356,'Current OBD'!$B$6:$K$2098,4,0)</f>
        <v>Yakima</v>
      </c>
      <c r="B2356" s="17" t="str">
        <f>VLOOKUP(C2356,'Current OBD'!$B$6:$K$2098,3,0)</f>
        <v>39-201</v>
      </c>
      <c r="C2356" s="18">
        <v>663590</v>
      </c>
      <c r="D2356" s="8" t="s">
        <v>4772</v>
      </c>
      <c r="E2356" s="20" t="str">
        <f>IF(VLOOKUP(C2356,'Current OBD'!$B$6:$AL$2097,23,0)="Yes","PK"," ")</f>
        <v xml:space="preserve"> </v>
      </c>
      <c r="F2356" s="20" t="str">
        <f>IF(VLOOKUP(C2356,'Current OBD'!$B$6:$AL$2097,24,0)="Yes","K"," ")</f>
        <v xml:space="preserve"> </v>
      </c>
      <c r="G2356" s="20" t="str">
        <f>IF(VLOOKUP(C2356,'Current OBD'!$B$6:$AL$2097,25,0)="Yes","1"," ")</f>
        <v xml:space="preserve"> </v>
      </c>
      <c r="H2356" s="20" t="str">
        <f>IF(VLOOKUP(C2356,'Current OBD'!$B$6:$AL$2097,26,0)="Yes","2"," ")</f>
        <v xml:space="preserve"> </v>
      </c>
      <c r="I2356" s="20" t="str">
        <f>IF(VLOOKUP(C2356,'Current OBD'!$B$6:$AL$2097,27,0)="Yes","3"," ")</f>
        <v xml:space="preserve"> </v>
      </c>
      <c r="J2356" s="20" t="str">
        <f>IF(VLOOKUP(C2356,'Current OBD'!$B$6:$AL$2097,28,0)="Yes","4"," ")</f>
        <v xml:space="preserve"> </v>
      </c>
      <c r="K2356" s="20" t="str">
        <f>IF(VLOOKUP(C2356,'Current OBD'!$B$6:$AL$2097,29,0)="Yes","5"," ")</f>
        <v xml:space="preserve"> </v>
      </c>
      <c r="L2356" s="20" t="str">
        <f>IF(VLOOKUP(C2356,'Current OBD'!$B$6:$AL$2097,30,0)="Yes","6"," ")</f>
        <v>6</v>
      </c>
      <c r="M2356" s="20" t="str">
        <f>IF(VLOOKUP(C2356,'Current OBD'!$B$6:$AL$2097,31,0)="Yes","7"," ")</f>
        <v>7</v>
      </c>
      <c r="N2356" s="20" t="str">
        <f>IF(VLOOKUP(C2356,'Current OBD'!$B$6:$AL$2097,32,0)="Yes","8"," ")</f>
        <v>8</v>
      </c>
      <c r="O2356" s="20" t="str">
        <f>IF(VLOOKUP(C2356,'Current OBD'!$B$6:$AL$2097,33,0)="Yes","9"," ")</f>
        <v xml:space="preserve"> </v>
      </c>
      <c r="P2356" s="20" t="str">
        <f>IF(VLOOKUP(C2356,'Current OBD'!$B$6:$AL$2097,34,0)="Yes","10"," ")</f>
        <v xml:space="preserve"> </v>
      </c>
      <c r="Q2356" s="20" t="str">
        <f>IF(VLOOKUP(C2356,'Current OBD'!$B$6:$AL$2097,35,0)="Yes","11"," ")</f>
        <v xml:space="preserve"> </v>
      </c>
      <c r="R2356" s="20" t="str">
        <f>IF(VLOOKUP(C2356,'Current OBD'!$B$6:$AL$2097,36,0)="Yes","12"," ")</f>
        <v xml:space="preserve"> </v>
      </c>
      <c r="S2356" s="44">
        <v>589</v>
      </c>
      <c r="T2356" s="44">
        <v>0</v>
      </c>
      <c r="U2356" s="44">
        <v>589</v>
      </c>
      <c r="V2356" s="12">
        <f t="shared" si="226"/>
        <v>1</v>
      </c>
      <c r="W2356" s="12">
        <f t="shared" si="227"/>
        <v>0</v>
      </c>
      <c r="X2356" s="12">
        <f t="shared" si="221"/>
        <v>1</v>
      </c>
    </row>
    <row r="2357" spans="1:24">
      <c r="A2357" s="17" t="str">
        <f>VLOOKUP(C2357,'Current OBD'!$B$6:$K$2098,4,0)</f>
        <v>Yakima</v>
      </c>
      <c r="B2357" s="17" t="str">
        <f>VLOOKUP(C2357,'Current OBD'!$B$6:$K$2098,3,0)</f>
        <v>39-201</v>
      </c>
      <c r="C2357" s="18">
        <v>664228</v>
      </c>
      <c r="D2357" s="8" t="s">
        <v>4774</v>
      </c>
      <c r="E2357" s="20" t="str">
        <f>IF(VLOOKUP(C2357,'Current OBD'!$B$6:$AL$2097,23,0)="Yes","PK"," ")</f>
        <v xml:space="preserve"> </v>
      </c>
      <c r="F2357" s="20" t="str">
        <f>IF(VLOOKUP(C2357,'Current OBD'!$B$6:$AL$2097,24,0)="Yes","K"," ")</f>
        <v>K</v>
      </c>
      <c r="G2357" s="20" t="str">
        <f>IF(VLOOKUP(C2357,'Current OBD'!$B$6:$AL$2097,25,0)="Yes","1"," ")</f>
        <v xml:space="preserve"> </v>
      </c>
      <c r="H2357" s="20" t="str">
        <f>IF(VLOOKUP(C2357,'Current OBD'!$B$6:$AL$2097,26,0)="Yes","2"," ")</f>
        <v xml:space="preserve"> </v>
      </c>
      <c r="I2357" s="20" t="str">
        <f>IF(VLOOKUP(C2357,'Current OBD'!$B$6:$AL$2097,27,0)="Yes","3"," ")</f>
        <v xml:space="preserve"> </v>
      </c>
      <c r="J2357" s="20" t="str">
        <f>IF(VLOOKUP(C2357,'Current OBD'!$B$6:$AL$2097,28,0)="Yes","4"," ")</f>
        <v xml:space="preserve"> </v>
      </c>
      <c r="K2357" s="20" t="str">
        <f>IF(VLOOKUP(C2357,'Current OBD'!$B$6:$AL$2097,29,0)="Yes","5"," ")</f>
        <v xml:space="preserve"> </v>
      </c>
      <c r="L2357" s="20" t="str">
        <f>IF(VLOOKUP(C2357,'Current OBD'!$B$6:$AL$2097,30,0)="Yes","6"," ")</f>
        <v xml:space="preserve"> </v>
      </c>
      <c r="M2357" s="20" t="str">
        <f>IF(VLOOKUP(C2357,'Current OBD'!$B$6:$AL$2097,31,0)="Yes","7"," ")</f>
        <v xml:space="preserve"> </v>
      </c>
      <c r="N2357" s="20" t="str">
        <f>IF(VLOOKUP(C2357,'Current OBD'!$B$6:$AL$2097,32,0)="Yes","8"," ")</f>
        <v xml:space="preserve"> </v>
      </c>
      <c r="O2357" s="20" t="str">
        <f>IF(VLOOKUP(C2357,'Current OBD'!$B$6:$AL$2097,33,0)="Yes","9"," ")</f>
        <v xml:space="preserve"> </v>
      </c>
      <c r="P2357" s="20" t="str">
        <f>IF(VLOOKUP(C2357,'Current OBD'!$B$6:$AL$2097,34,0)="Yes","10"," ")</f>
        <v xml:space="preserve"> </v>
      </c>
      <c r="Q2357" s="20" t="str">
        <f>IF(VLOOKUP(C2357,'Current OBD'!$B$6:$AL$2097,35,0)="Yes","11"," ")</f>
        <v xml:space="preserve"> </v>
      </c>
      <c r="R2357" s="20" t="str">
        <f>IF(VLOOKUP(C2357,'Current OBD'!$B$6:$AL$2097,36,0)="Yes","12"," ")</f>
        <v xml:space="preserve"> </v>
      </c>
      <c r="S2357" s="44">
        <v>440</v>
      </c>
      <c r="T2357" s="44">
        <v>0</v>
      </c>
      <c r="U2357" s="44">
        <v>440</v>
      </c>
      <c r="V2357" s="12">
        <f t="shared" si="226"/>
        <v>1</v>
      </c>
      <c r="W2357" s="12">
        <f t="shared" si="227"/>
        <v>0</v>
      </c>
      <c r="X2357" s="12">
        <f t="shared" si="221"/>
        <v>1</v>
      </c>
    </row>
    <row r="2358" spans="1:24">
      <c r="A2358" s="17" t="str">
        <f>VLOOKUP(C2358,'Current OBD'!$B$6:$K$2098,4,0)</f>
        <v>Yakima</v>
      </c>
      <c r="B2358" s="17" t="str">
        <f>VLOOKUP(C2358,'Current OBD'!$B$6:$K$2098,3,0)</f>
        <v>39-201</v>
      </c>
      <c r="C2358" s="18">
        <v>663353</v>
      </c>
      <c r="D2358" s="8" t="s">
        <v>4776</v>
      </c>
      <c r="E2358" s="20" t="str">
        <f>IF(VLOOKUP(C2358,'Current OBD'!$B$6:$AL$2097,23,0)="Yes","PK"," ")</f>
        <v xml:space="preserve"> </v>
      </c>
      <c r="F2358" s="20" t="str">
        <f>IF(VLOOKUP(C2358,'Current OBD'!$B$6:$AL$2097,24,0)="Yes","K"," ")</f>
        <v xml:space="preserve"> </v>
      </c>
      <c r="G2358" s="20" t="str">
        <f>IF(VLOOKUP(C2358,'Current OBD'!$B$6:$AL$2097,25,0)="Yes","1"," ")</f>
        <v xml:space="preserve"> </v>
      </c>
      <c r="H2358" s="20" t="str">
        <f>IF(VLOOKUP(C2358,'Current OBD'!$B$6:$AL$2097,26,0)="Yes","2"," ")</f>
        <v xml:space="preserve"> </v>
      </c>
      <c r="I2358" s="20" t="str">
        <f>IF(VLOOKUP(C2358,'Current OBD'!$B$6:$AL$2097,27,0)="Yes","3"," ")</f>
        <v xml:space="preserve"> </v>
      </c>
      <c r="J2358" s="20" t="str">
        <f>IF(VLOOKUP(C2358,'Current OBD'!$B$6:$AL$2097,28,0)="Yes","4"," ")</f>
        <v xml:space="preserve"> </v>
      </c>
      <c r="K2358" s="20" t="str">
        <f>IF(VLOOKUP(C2358,'Current OBD'!$B$6:$AL$2097,29,0)="Yes","5"," ")</f>
        <v xml:space="preserve"> </v>
      </c>
      <c r="L2358" s="20" t="str">
        <f>IF(VLOOKUP(C2358,'Current OBD'!$B$6:$AL$2097,30,0)="Yes","6"," ")</f>
        <v xml:space="preserve"> </v>
      </c>
      <c r="M2358" s="20" t="str">
        <f>IF(VLOOKUP(C2358,'Current OBD'!$B$6:$AL$2097,31,0)="Yes","7"," ")</f>
        <v xml:space="preserve"> </v>
      </c>
      <c r="N2358" s="20" t="str">
        <f>IF(VLOOKUP(C2358,'Current OBD'!$B$6:$AL$2097,32,0)="Yes","8"," ")</f>
        <v xml:space="preserve"> </v>
      </c>
      <c r="O2358" s="20" t="str">
        <f>IF(VLOOKUP(C2358,'Current OBD'!$B$6:$AL$2097,33,0)="Yes","9"," ")</f>
        <v>9</v>
      </c>
      <c r="P2358" s="20" t="str">
        <f>IF(VLOOKUP(C2358,'Current OBD'!$B$6:$AL$2097,34,0)="Yes","10"," ")</f>
        <v>10</v>
      </c>
      <c r="Q2358" s="20" t="str">
        <f>IF(VLOOKUP(C2358,'Current OBD'!$B$6:$AL$2097,35,0)="Yes","11"," ")</f>
        <v>11</v>
      </c>
      <c r="R2358" s="20" t="str">
        <f>IF(VLOOKUP(C2358,'Current OBD'!$B$6:$AL$2097,36,0)="Yes","12"," ")</f>
        <v>12</v>
      </c>
      <c r="S2358" s="44">
        <v>2164</v>
      </c>
      <c r="T2358" s="44">
        <v>0</v>
      </c>
      <c r="U2358" s="44">
        <v>2164</v>
      </c>
      <c r="V2358" s="12">
        <f t="shared" si="226"/>
        <v>1</v>
      </c>
      <c r="W2358" s="12">
        <f t="shared" si="227"/>
        <v>0</v>
      </c>
      <c r="X2358" s="12">
        <f t="shared" si="221"/>
        <v>1</v>
      </c>
    </row>
    <row r="2359" spans="1:24">
      <c r="A2359" s="17" t="str">
        <f>VLOOKUP(C2359,'Current OBD'!$B$6:$K$2098,4,0)</f>
        <v>Yakima</v>
      </c>
      <c r="B2359" s="17" t="str">
        <f>VLOOKUP(C2359,'Current OBD'!$B$6:$K$2098,3,0)</f>
        <v>39-201</v>
      </c>
      <c r="C2359" s="18">
        <v>662256</v>
      </c>
      <c r="D2359" s="8" t="s">
        <v>202</v>
      </c>
      <c r="E2359" s="20" t="str">
        <f>IF(VLOOKUP(C2359,'Current OBD'!$B$6:$AL$2097,23,0)="Yes","PK"," ")</f>
        <v xml:space="preserve"> </v>
      </c>
      <c r="F2359" s="20" t="str">
        <f>IF(VLOOKUP(C2359,'Current OBD'!$B$6:$AL$2097,24,0)="Yes","K"," ")</f>
        <v xml:space="preserve"> </v>
      </c>
      <c r="G2359" s="20" t="str">
        <f>IF(VLOOKUP(C2359,'Current OBD'!$B$6:$AL$2097,25,0)="Yes","1"," ")</f>
        <v>1</v>
      </c>
      <c r="H2359" s="20" t="str">
        <f>IF(VLOOKUP(C2359,'Current OBD'!$B$6:$AL$2097,26,0)="Yes","2"," ")</f>
        <v>2</v>
      </c>
      <c r="I2359" s="20" t="str">
        <f>IF(VLOOKUP(C2359,'Current OBD'!$B$6:$AL$2097,27,0)="Yes","3"," ")</f>
        <v>3</v>
      </c>
      <c r="J2359" s="20" t="str">
        <f>IF(VLOOKUP(C2359,'Current OBD'!$B$6:$AL$2097,28,0)="Yes","4"," ")</f>
        <v>4</v>
      </c>
      <c r="K2359" s="20" t="str">
        <f>IF(VLOOKUP(C2359,'Current OBD'!$B$6:$AL$2097,29,0)="Yes","5"," ")</f>
        <v>5</v>
      </c>
      <c r="L2359" s="20" t="str">
        <f>IF(VLOOKUP(C2359,'Current OBD'!$B$6:$AL$2097,30,0)="Yes","6"," ")</f>
        <v xml:space="preserve"> </v>
      </c>
      <c r="M2359" s="20" t="str">
        <f>IF(VLOOKUP(C2359,'Current OBD'!$B$6:$AL$2097,31,0)="Yes","7"," ")</f>
        <v xml:space="preserve"> </v>
      </c>
      <c r="N2359" s="20" t="str">
        <f>IF(VLOOKUP(C2359,'Current OBD'!$B$6:$AL$2097,32,0)="Yes","8"," ")</f>
        <v xml:space="preserve"> </v>
      </c>
      <c r="O2359" s="20" t="str">
        <f>IF(VLOOKUP(C2359,'Current OBD'!$B$6:$AL$2097,33,0)="Yes","9"," ")</f>
        <v xml:space="preserve"> </v>
      </c>
      <c r="P2359" s="20" t="str">
        <f>IF(VLOOKUP(C2359,'Current OBD'!$B$6:$AL$2097,34,0)="Yes","10"," ")</f>
        <v xml:space="preserve"> </v>
      </c>
      <c r="Q2359" s="20" t="str">
        <f>IF(VLOOKUP(C2359,'Current OBD'!$B$6:$AL$2097,35,0)="Yes","11"," ")</f>
        <v xml:space="preserve"> </v>
      </c>
      <c r="R2359" s="20" t="str">
        <f>IF(VLOOKUP(C2359,'Current OBD'!$B$6:$AL$2097,36,0)="Yes","12"," ")</f>
        <v xml:space="preserve"> </v>
      </c>
      <c r="S2359" s="44">
        <v>591</v>
      </c>
      <c r="T2359" s="44">
        <v>0</v>
      </c>
      <c r="U2359" s="44">
        <v>606</v>
      </c>
      <c r="V2359" s="12">
        <f t="shared" si="226"/>
        <v>0.97524752475247523</v>
      </c>
      <c r="W2359" s="12">
        <f t="shared" si="227"/>
        <v>0</v>
      </c>
      <c r="X2359" s="12">
        <f t="shared" si="221"/>
        <v>0.97524752475247523</v>
      </c>
    </row>
    <row r="2360" spans="1:24">
      <c r="A2360" s="26" t="s">
        <v>1098</v>
      </c>
      <c r="B2360" s="26" t="s">
        <v>4979</v>
      </c>
      <c r="C2360" s="10">
        <v>159914</v>
      </c>
      <c r="D2360" s="13" t="s">
        <v>4978</v>
      </c>
      <c r="E2360" s="19"/>
      <c r="F2360" s="19"/>
      <c r="G2360" s="19"/>
      <c r="H2360" s="19"/>
      <c r="I2360" s="19"/>
      <c r="J2360" s="19"/>
      <c r="K2360" s="19"/>
      <c r="L2360" s="19"/>
      <c r="M2360" s="19"/>
      <c r="N2360" s="19"/>
      <c r="O2360" s="19"/>
      <c r="P2360" s="19"/>
      <c r="Q2360" s="19"/>
      <c r="R2360" s="19"/>
      <c r="S2360" s="43">
        <v>3676</v>
      </c>
      <c r="T2360" s="43">
        <v>0</v>
      </c>
      <c r="U2360" s="43">
        <v>3693</v>
      </c>
      <c r="V2360" s="14"/>
      <c r="W2360" s="14"/>
      <c r="X2360" s="14">
        <f t="shared" si="221"/>
        <v>0.99539669645274842</v>
      </c>
    </row>
    <row r="2361" spans="1:24">
      <c r="A2361" s="17" t="str">
        <f>VLOOKUP(C2361,'Current OBD'!$B$6:$K$2098,4,0)</f>
        <v>Yakima</v>
      </c>
      <c r="B2361" s="17" t="str">
        <f>VLOOKUP(C2361,'Current OBD'!$B$6:$K$2098,3,0)</f>
        <v>39-202</v>
      </c>
      <c r="C2361" s="18">
        <v>662269</v>
      </c>
      <c r="D2361" s="8" t="s">
        <v>4980</v>
      </c>
      <c r="E2361" s="20" t="str">
        <f>IF(VLOOKUP(C2361,'Current OBD'!$B$6:$AL$2097,23,0)="Yes","PK"," ")</f>
        <v xml:space="preserve"> </v>
      </c>
      <c r="F2361" s="20" t="str">
        <f>IF(VLOOKUP(C2361,'Current OBD'!$B$6:$AL$2097,24,0)="Yes","K"," ")</f>
        <v xml:space="preserve"> </v>
      </c>
      <c r="G2361" s="20" t="str">
        <f>IF(VLOOKUP(C2361,'Current OBD'!$B$6:$AL$2097,25,0)="Yes","1"," ")</f>
        <v xml:space="preserve"> </v>
      </c>
      <c r="H2361" s="20" t="str">
        <f>IF(VLOOKUP(C2361,'Current OBD'!$B$6:$AL$2097,26,0)="Yes","2"," ")</f>
        <v xml:space="preserve"> </v>
      </c>
      <c r="I2361" s="20" t="str">
        <f>IF(VLOOKUP(C2361,'Current OBD'!$B$6:$AL$2097,27,0)="Yes","3"," ")</f>
        <v xml:space="preserve"> </v>
      </c>
      <c r="J2361" s="20" t="str">
        <f>IF(VLOOKUP(C2361,'Current OBD'!$B$6:$AL$2097,28,0)="Yes","4"," ")</f>
        <v xml:space="preserve"> </v>
      </c>
      <c r="K2361" s="20" t="str">
        <f>IF(VLOOKUP(C2361,'Current OBD'!$B$6:$AL$2097,29,0)="Yes","5"," ")</f>
        <v xml:space="preserve"> </v>
      </c>
      <c r="L2361" s="20" t="str">
        <f>IF(VLOOKUP(C2361,'Current OBD'!$B$6:$AL$2097,30,0)="Yes","6"," ")</f>
        <v xml:space="preserve"> </v>
      </c>
      <c r="M2361" s="20" t="str">
        <f>IF(VLOOKUP(C2361,'Current OBD'!$B$6:$AL$2097,31,0)="Yes","7"," ")</f>
        <v xml:space="preserve"> </v>
      </c>
      <c r="N2361" s="20" t="str">
        <f>IF(VLOOKUP(C2361,'Current OBD'!$B$6:$AL$2097,32,0)="Yes","8"," ")</f>
        <v xml:space="preserve"> </v>
      </c>
      <c r="O2361" s="20" t="str">
        <f>IF(VLOOKUP(C2361,'Current OBD'!$B$6:$AL$2097,33,0)="Yes","9"," ")</f>
        <v>9</v>
      </c>
      <c r="P2361" s="20" t="str">
        <f>IF(VLOOKUP(C2361,'Current OBD'!$B$6:$AL$2097,34,0)="Yes","10"," ")</f>
        <v>10</v>
      </c>
      <c r="Q2361" s="20" t="str">
        <f>IF(VLOOKUP(C2361,'Current OBD'!$B$6:$AL$2097,35,0)="Yes","11"," ")</f>
        <v>11</v>
      </c>
      <c r="R2361" s="20" t="str">
        <f>IF(VLOOKUP(C2361,'Current OBD'!$B$6:$AL$2097,36,0)="Yes","12"," ")</f>
        <v>12</v>
      </c>
      <c r="S2361" s="44">
        <v>257</v>
      </c>
      <c r="T2361" s="44">
        <v>0</v>
      </c>
      <c r="U2361" s="44">
        <v>257</v>
      </c>
      <c r="V2361" s="12">
        <f t="shared" ref="V2361:V2368" si="228">S2361/U2361</f>
        <v>1</v>
      </c>
      <c r="W2361" s="12">
        <f t="shared" ref="W2361:W2368" si="229">T2361/U2361</f>
        <v>0</v>
      </c>
      <c r="X2361" s="12">
        <f t="shared" si="221"/>
        <v>1</v>
      </c>
    </row>
    <row r="2362" spans="1:24">
      <c r="A2362" s="17" t="str">
        <f>VLOOKUP(C2362,'Current OBD'!$B$6:$K$2098,4,0)</f>
        <v>Yakima</v>
      </c>
      <c r="B2362" s="17" t="str">
        <f>VLOOKUP(C2362,'Current OBD'!$B$6:$K$2098,3,0)</f>
        <v>39-202</v>
      </c>
      <c r="C2362" s="18">
        <v>659211</v>
      </c>
      <c r="D2362" s="8" t="s">
        <v>4984</v>
      </c>
      <c r="E2362" s="20" t="str">
        <f>IF(VLOOKUP(C2362,'Current OBD'!$B$6:$AL$2097,23,0)="Yes","PK"," ")</f>
        <v xml:space="preserve"> </v>
      </c>
      <c r="F2362" s="20" t="str">
        <f>IF(VLOOKUP(C2362,'Current OBD'!$B$6:$AL$2097,24,0)="Yes","K"," ")</f>
        <v>K</v>
      </c>
      <c r="G2362" s="20" t="str">
        <f>IF(VLOOKUP(C2362,'Current OBD'!$B$6:$AL$2097,25,0)="Yes","1"," ")</f>
        <v>1</v>
      </c>
      <c r="H2362" s="20" t="str">
        <f>IF(VLOOKUP(C2362,'Current OBD'!$B$6:$AL$2097,26,0)="Yes","2"," ")</f>
        <v>2</v>
      </c>
      <c r="I2362" s="20" t="str">
        <f>IF(VLOOKUP(C2362,'Current OBD'!$B$6:$AL$2097,27,0)="Yes","3"," ")</f>
        <v>3</v>
      </c>
      <c r="J2362" s="20" t="str">
        <f>IF(VLOOKUP(C2362,'Current OBD'!$B$6:$AL$2097,28,0)="Yes","4"," ")</f>
        <v>4</v>
      </c>
      <c r="K2362" s="20" t="str">
        <f>IF(VLOOKUP(C2362,'Current OBD'!$B$6:$AL$2097,29,0)="Yes","5"," ")</f>
        <v>5</v>
      </c>
      <c r="L2362" s="20" t="str">
        <f>IF(VLOOKUP(C2362,'Current OBD'!$B$6:$AL$2097,30,0)="Yes","6"," ")</f>
        <v xml:space="preserve"> </v>
      </c>
      <c r="M2362" s="20" t="str">
        <f>IF(VLOOKUP(C2362,'Current OBD'!$B$6:$AL$2097,31,0)="Yes","7"," ")</f>
        <v xml:space="preserve"> </v>
      </c>
      <c r="N2362" s="20" t="str">
        <f>IF(VLOOKUP(C2362,'Current OBD'!$B$6:$AL$2097,32,0)="Yes","8"," ")</f>
        <v xml:space="preserve"> </v>
      </c>
      <c r="O2362" s="20" t="str">
        <f>IF(VLOOKUP(C2362,'Current OBD'!$B$6:$AL$2097,33,0)="Yes","9"," ")</f>
        <v xml:space="preserve"> </v>
      </c>
      <c r="P2362" s="20" t="str">
        <f>IF(VLOOKUP(C2362,'Current OBD'!$B$6:$AL$2097,34,0)="Yes","10"," ")</f>
        <v xml:space="preserve"> </v>
      </c>
      <c r="Q2362" s="20" t="str">
        <f>IF(VLOOKUP(C2362,'Current OBD'!$B$6:$AL$2097,35,0)="Yes","11"," ")</f>
        <v xml:space="preserve"> </v>
      </c>
      <c r="R2362" s="20" t="str">
        <f>IF(VLOOKUP(C2362,'Current OBD'!$B$6:$AL$2097,36,0)="Yes","12"," ")</f>
        <v xml:space="preserve"> </v>
      </c>
      <c r="S2362" s="44">
        <v>344</v>
      </c>
      <c r="T2362" s="44">
        <v>0</v>
      </c>
      <c r="U2362" s="44">
        <v>344</v>
      </c>
      <c r="V2362" s="12">
        <f t="shared" si="228"/>
        <v>1</v>
      </c>
      <c r="W2362" s="12">
        <f t="shared" si="229"/>
        <v>0</v>
      </c>
      <c r="X2362" s="12">
        <f t="shared" si="221"/>
        <v>1</v>
      </c>
    </row>
    <row r="2363" spans="1:24">
      <c r="A2363" s="17" t="str">
        <f>VLOOKUP(C2363,'Current OBD'!$B$6:$K$2098,4,0)</f>
        <v>Yakima</v>
      </c>
      <c r="B2363" s="17" t="str">
        <f>VLOOKUP(C2363,'Current OBD'!$B$6:$K$2098,3,0)</f>
        <v>39-202</v>
      </c>
      <c r="C2363" s="18">
        <v>659210</v>
      </c>
      <c r="D2363" s="8" t="s">
        <v>4986</v>
      </c>
      <c r="E2363" s="20" t="str">
        <f>IF(VLOOKUP(C2363,'Current OBD'!$B$6:$AL$2097,23,0)="Yes","PK"," ")</f>
        <v xml:space="preserve"> </v>
      </c>
      <c r="F2363" s="20" t="str">
        <f>IF(VLOOKUP(C2363,'Current OBD'!$B$6:$AL$2097,24,0)="Yes","K"," ")</f>
        <v>K</v>
      </c>
      <c r="G2363" s="20" t="str">
        <f>IF(VLOOKUP(C2363,'Current OBD'!$B$6:$AL$2097,25,0)="Yes","1"," ")</f>
        <v>1</v>
      </c>
      <c r="H2363" s="20" t="str">
        <f>IF(VLOOKUP(C2363,'Current OBD'!$B$6:$AL$2097,26,0)="Yes","2"," ")</f>
        <v>2</v>
      </c>
      <c r="I2363" s="20" t="str">
        <f>IF(VLOOKUP(C2363,'Current OBD'!$B$6:$AL$2097,27,0)="Yes","3"," ")</f>
        <v>3</v>
      </c>
      <c r="J2363" s="20" t="str">
        <f>IF(VLOOKUP(C2363,'Current OBD'!$B$6:$AL$2097,28,0)="Yes","4"," ")</f>
        <v>4</v>
      </c>
      <c r="K2363" s="20" t="str">
        <f>IF(VLOOKUP(C2363,'Current OBD'!$B$6:$AL$2097,29,0)="Yes","5"," ")</f>
        <v>5</v>
      </c>
      <c r="L2363" s="20" t="str">
        <f>IF(VLOOKUP(C2363,'Current OBD'!$B$6:$AL$2097,30,0)="Yes","6"," ")</f>
        <v xml:space="preserve"> </v>
      </c>
      <c r="M2363" s="20" t="str">
        <f>IF(VLOOKUP(C2363,'Current OBD'!$B$6:$AL$2097,31,0)="Yes","7"," ")</f>
        <v xml:space="preserve"> </v>
      </c>
      <c r="N2363" s="20" t="str">
        <f>IF(VLOOKUP(C2363,'Current OBD'!$B$6:$AL$2097,32,0)="Yes","8"," ")</f>
        <v xml:space="preserve"> </v>
      </c>
      <c r="O2363" s="20" t="str">
        <f>IF(VLOOKUP(C2363,'Current OBD'!$B$6:$AL$2097,33,0)="Yes","9"," ")</f>
        <v xml:space="preserve"> </v>
      </c>
      <c r="P2363" s="20" t="str">
        <f>IF(VLOOKUP(C2363,'Current OBD'!$B$6:$AL$2097,34,0)="Yes","10"," ")</f>
        <v xml:space="preserve"> </v>
      </c>
      <c r="Q2363" s="20" t="str">
        <f>IF(VLOOKUP(C2363,'Current OBD'!$B$6:$AL$2097,35,0)="Yes","11"," ")</f>
        <v xml:space="preserve"> </v>
      </c>
      <c r="R2363" s="20" t="str">
        <f>IF(VLOOKUP(C2363,'Current OBD'!$B$6:$AL$2097,36,0)="Yes","12"," ")</f>
        <v xml:space="preserve"> </v>
      </c>
      <c r="S2363" s="44">
        <v>404</v>
      </c>
      <c r="T2363" s="44">
        <v>0</v>
      </c>
      <c r="U2363" s="44">
        <v>404</v>
      </c>
      <c r="V2363" s="12">
        <f t="shared" si="228"/>
        <v>1</v>
      </c>
      <c r="W2363" s="12">
        <f t="shared" si="229"/>
        <v>0</v>
      </c>
      <c r="X2363" s="12">
        <f t="shared" si="221"/>
        <v>1</v>
      </c>
    </row>
    <row r="2364" spans="1:24">
      <c r="A2364" s="17" t="str">
        <f>VLOOKUP(C2364,'Current OBD'!$B$6:$K$2098,4,0)</f>
        <v>Yakima</v>
      </c>
      <c r="B2364" s="17" t="str">
        <f>VLOOKUP(C2364,'Current OBD'!$B$6:$K$2098,3,0)</f>
        <v>39-202</v>
      </c>
      <c r="C2364" s="18">
        <v>659212</v>
      </c>
      <c r="D2364" s="8" t="s">
        <v>4988</v>
      </c>
      <c r="E2364" s="20" t="str">
        <f>IF(VLOOKUP(C2364,'Current OBD'!$B$6:$AL$2097,23,0)="Yes","PK"," ")</f>
        <v xml:space="preserve"> </v>
      </c>
      <c r="F2364" s="20" t="str">
        <f>IF(VLOOKUP(C2364,'Current OBD'!$B$6:$AL$2097,24,0)="Yes","K"," ")</f>
        <v>K</v>
      </c>
      <c r="G2364" s="20" t="str">
        <f>IF(VLOOKUP(C2364,'Current OBD'!$B$6:$AL$2097,25,0)="Yes","1"," ")</f>
        <v>1</v>
      </c>
      <c r="H2364" s="20" t="str">
        <f>IF(VLOOKUP(C2364,'Current OBD'!$B$6:$AL$2097,26,0)="Yes","2"," ")</f>
        <v>2</v>
      </c>
      <c r="I2364" s="20" t="str">
        <f>IF(VLOOKUP(C2364,'Current OBD'!$B$6:$AL$2097,27,0)="Yes","3"," ")</f>
        <v>3</v>
      </c>
      <c r="J2364" s="20" t="str">
        <f>IF(VLOOKUP(C2364,'Current OBD'!$B$6:$AL$2097,28,0)="Yes","4"," ")</f>
        <v>4</v>
      </c>
      <c r="K2364" s="20" t="str">
        <f>IF(VLOOKUP(C2364,'Current OBD'!$B$6:$AL$2097,29,0)="Yes","5"," ")</f>
        <v>5</v>
      </c>
      <c r="L2364" s="20" t="str">
        <f>IF(VLOOKUP(C2364,'Current OBD'!$B$6:$AL$2097,30,0)="Yes","6"," ")</f>
        <v xml:space="preserve"> </v>
      </c>
      <c r="M2364" s="20" t="str">
        <f>IF(VLOOKUP(C2364,'Current OBD'!$B$6:$AL$2097,31,0)="Yes","7"," ")</f>
        <v xml:space="preserve"> </v>
      </c>
      <c r="N2364" s="20" t="str">
        <f>IF(VLOOKUP(C2364,'Current OBD'!$B$6:$AL$2097,32,0)="Yes","8"," ")</f>
        <v xml:space="preserve"> </v>
      </c>
      <c r="O2364" s="20" t="str">
        <f>IF(VLOOKUP(C2364,'Current OBD'!$B$6:$AL$2097,33,0)="Yes","9"," ")</f>
        <v xml:space="preserve"> </v>
      </c>
      <c r="P2364" s="20" t="str">
        <f>IF(VLOOKUP(C2364,'Current OBD'!$B$6:$AL$2097,34,0)="Yes","10"," ")</f>
        <v xml:space="preserve"> </v>
      </c>
      <c r="Q2364" s="20" t="str">
        <f>IF(VLOOKUP(C2364,'Current OBD'!$B$6:$AL$2097,35,0)="Yes","11"," ")</f>
        <v xml:space="preserve"> </v>
      </c>
      <c r="R2364" s="20" t="str">
        <f>IF(VLOOKUP(C2364,'Current OBD'!$B$6:$AL$2097,36,0)="Yes","12"," ")</f>
        <v xml:space="preserve"> </v>
      </c>
      <c r="S2364" s="44">
        <v>282</v>
      </c>
      <c r="T2364" s="44">
        <v>0</v>
      </c>
      <c r="U2364" s="44">
        <v>282</v>
      </c>
      <c r="V2364" s="12">
        <f t="shared" si="228"/>
        <v>1</v>
      </c>
      <c r="W2364" s="12">
        <f t="shared" si="229"/>
        <v>0</v>
      </c>
      <c r="X2364" s="12">
        <f t="shared" si="221"/>
        <v>1</v>
      </c>
    </row>
    <row r="2365" spans="1:24">
      <c r="A2365" s="17" t="str">
        <f>VLOOKUP(C2365,'Current OBD'!$B$6:$K$2098,4,0)</f>
        <v>Yakima</v>
      </c>
      <c r="B2365" s="17" t="str">
        <f>VLOOKUP(C2365,'Current OBD'!$B$6:$K$2098,3,0)</f>
        <v>39-202</v>
      </c>
      <c r="C2365" s="18">
        <v>662616</v>
      </c>
      <c r="D2365" s="8" t="s">
        <v>4990</v>
      </c>
      <c r="E2365" s="20" t="str">
        <f>IF(VLOOKUP(C2365,'Current OBD'!$B$6:$AL$2097,23,0)="Yes","PK"," ")</f>
        <v xml:space="preserve"> </v>
      </c>
      <c r="F2365" s="20" t="str">
        <f>IF(VLOOKUP(C2365,'Current OBD'!$B$6:$AL$2097,24,0)="Yes","K"," ")</f>
        <v xml:space="preserve"> </v>
      </c>
      <c r="G2365" s="20" t="str">
        <f>IF(VLOOKUP(C2365,'Current OBD'!$B$6:$AL$2097,25,0)="Yes","1"," ")</f>
        <v xml:space="preserve"> </v>
      </c>
      <c r="H2365" s="20" t="str">
        <f>IF(VLOOKUP(C2365,'Current OBD'!$B$6:$AL$2097,26,0)="Yes","2"," ")</f>
        <v xml:space="preserve"> </v>
      </c>
      <c r="I2365" s="20" t="str">
        <f>IF(VLOOKUP(C2365,'Current OBD'!$B$6:$AL$2097,27,0)="Yes","3"," ")</f>
        <v xml:space="preserve"> </v>
      </c>
      <c r="J2365" s="20" t="str">
        <f>IF(VLOOKUP(C2365,'Current OBD'!$B$6:$AL$2097,28,0)="Yes","4"," ")</f>
        <v xml:space="preserve"> </v>
      </c>
      <c r="K2365" s="20" t="str">
        <f>IF(VLOOKUP(C2365,'Current OBD'!$B$6:$AL$2097,29,0)="Yes","5"," ")</f>
        <v xml:space="preserve"> </v>
      </c>
      <c r="L2365" s="20" t="str">
        <f>IF(VLOOKUP(C2365,'Current OBD'!$B$6:$AL$2097,30,0)="Yes","6"," ")</f>
        <v xml:space="preserve"> </v>
      </c>
      <c r="M2365" s="20" t="str">
        <f>IF(VLOOKUP(C2365,'Current OBD'!$B$6:$AL$2097,31,0)="Yes","7"," ")</f>
        <v xml:space="preserve"> </v>
      </c>
      <c r="N2365" s="20" t="str">
        <f>IF(VLOOKUP(C2365,'Current OBD'!$B$6:$AL$2097,32,0)="Yes","8"," ")</f>
        <v xml:space="preserve"> </v>
      </c>
      <c r="O2365" s="20" t="str">
        <f>IF(VLOOKUP(C2365,'Current OBD'!$B$6:$AL$2097,33,0)="Yes","9"," ")</f>
        <v>9</v>
      </c>
      <c r="P2365" s="20" t="str">
        <f>IF(VLOOKUP(C2365,'Current OBD'!$B$6:$AL$2097,34,0)="Yes","10"," ")</f>
        <v>10</v>
      </c>
      <c r="Q2365" s="20" t="str">
        <f>IF(VLOOKUP(C2365,'Current OBD'!$B$6:$AL$2097,35,0)="Yes","11"," ")</f>
        <v>11</v>
      </c>
      <c r="R2365" s="20" t="str">
        <f>IF(VLOOKUP(C2365,'Current OBD'!$B$6:$AL$2097,36,0)="Yes","12"," ")</f>
        <v>12</v>
      </c>
      <c r="S2365" s="44">
        <v>940</v>
      </c>
      <c r="T2365" s="44">
        <v>0</v>
      </c>
      <c r="U2365" s="44">
        <v>957</v>
      </c>
      <c r="V2365" s="12">
        <f t="shared" si="228"/>
        <v>0.98223615464994773</v>
      </c>
      <c r="W2365" s="12">
        <f t="shared" si="229"/>
        <v>0</v>
      </c>
      <c r="X2365" s="12">
        <f t="shared" si="221"/>
        <v>0.98223615464994773</v>
      </c>
    </row>
    <row r="2366" spans="1:24">
      <c r="A2366" s="17" t="str">
        <f>VLOOKUP(C2366,'Current OBD'!$B$6:$K$2098,4,0)</f>
        <v>Yakima</v>
      </c>
      <c r="B2366" s="17" t="str">
        <f>VLOOKUP(C2366,'Current OBD'!$B$6:$K$2098,3,0)</f>
        <v>39-202</v>
      </c>
      <c r="C2366" s="18">
        <v>663344</v>
      </c>
      <c r="D2366" s="8" t="s">
        <v>4992</v>
      </c>
      <c r="E2366" s="20" t="str">
        <f>IF(VLOOKUP(C2366,'Current OBD'!$B$6:$AL$2097,23,0)="Yes","PK"," ")</f>
        <v xml:space="preserve"> </v>
      </c>
      <c r="F2366" s="20" t="str">
        <f>IF(VLOOKUP(C2366,'Current OBD'!$B$6:$AL$2097,24,0)="Yes","K"," ")</f>
        <v xml:space="preserve"> </v>
      </c>
      <c r="G2366" s="20" t="str">
        <f>IF(VLOOKUP(C2366,'Current OBD'!$B$6:$AL$2097,25,0)="Yes","1"," ")</f>
        <v xml:space="preserve"> </v>
      </c>
      <c r="H2366" s="20" t="str">
        <f>IF(VLOOKUP(C2366,'Current OBD'!$B$6:$AL$2097,26,0)="Yes","2"," ")</f>
        <v xml:space="preserve"> </v>
      </c>
      <c r="I2366" s="20" t="str">
        <f>IF(VLOOKUP(C2366,'Current OBD'!$B$6:$AL$2097,27,0)="Yes","3"," ")</f>
        <v xml:space="preserve"> </v>
      </c>
      <c r="J2366" s="20" t="str">
        <f>IF(VLOOKUP(C2366,'Current OBD'!$B$6:$AL$2097,28,0)="Yes","4"," ")</f>
        <v xml:space="preserve"> </v>
      </c>
      <c r="K2366" s="20" t="str">
        <f>IF(VLOOKUP(C2366,'Current OBD'!$B$6:$AL$2097,29,0)="Yes","5"," ")</f>
        <v xml:space="preserve"> </v>
      </c>
      <c r="L2366" s="20" t="str">
        <f>IF(VLOOKUP(C2366,'Current OBD'!$B$6:$AL$2097,30,0)="Yes","6"," ")</f>
        <v>6</v>
      </c>
      <c r="M2366" s="20" t="str">
        <f>IF(VLOOKUP(C2366,'Current OBD'!$B$6:$AL$2097,31,0)="Yes","7"," ")</f>
        <v>7</v>
      </c>
      <c r="N2366" s="20" t="str">
        <f>IF(VLOOKUP(C2366,'Current OBD'!$B$6:$AL$2097,32,0)="Yes","8"," ")</f>
        <v>8</v>
      </c>
      <c r="O2366" s="20" t="str">
        <f>IF(VLOOKUP(C2366,'Current OBD'!$B$6:$AL$2097,33,0)="Yes","9"," ")</f>
        <v xml:space="preserve"> </v>
      </c>
      <c r="P2366" s="20" t="str">
        <f>IF(VLOOKUP(C2366,'Current OBD'!$B$6:$AL$2097,34,0)="Yes","10"," ")</f>
        <v xml:space="preserve"> </v>
      </c>
      <c r="Q2366" s="20" t="str">
        <f>IF(VLOOKUP(C2366,'Current OBD'!$B$6:$AL$2097,35,0)="Yes","11"," ")</f>
        <v xml:space="preserve"> </v>
      </c>
      <c r="R2366" s="20" t="str">
        <f>IF(VLOOKUP(C2366,'Current OBD'!$B$6:$AL$2097,36,0)="Yes","12"," ")</f>
        <v xml:space="preserve"> </v>
      </c>
      <c r="S2366" s="44">
        <v>772</v>
      </c>
      <c r="T2366" s="44">
        <v>0</v>
      </c>
      <c r="U2366" s="44">
        <v>772</v>
      </c>
      <c r="V2366" s="12">
        <f t="shared" si="228"/>
        <v>1</v>
      </c>
      <c r="W2366" s="12">
        <f t="shared" si="229"/>
        <v>0</v>
      </c>
      <c r="X2366" s="12">
        <f t="shared" si="221"/>
        <v>1</v>
      </c>
    </row>
    <row r="2367" spans="1:24">
      <c r="A2367" s="17" t="str">
        <f>VLOOKUP(C2367,'Current OBD'!$B$6:$K$2098,4,0)</f>
        <v>Yakima</v>
      </c>
      <c r="B2367" s="17" t="str">
        <f>VLOOKUP(C2367,'Current OBD'!$B$6:$K$2098,3,0)</f>
        <v>39-202</v>
      </c>
      <c r="C2367" s="18">
        <v>663602</v>
      </c>
      <c r="D2367" s="8" t="s">
        <v>4994</v>
      </c>
      <c r="E2367" s="20" t="str">
        <f>IF(VLOOKUP(C2367,'Current OBD'!$B$6:$AL$2097,23,0)="Yes","PK"," ")</f>
        <v>PK</v>
      </c>
      <c r="F2367" s="20" t="str">
        <f>IF(VLOOKUP(C2367,'Current OBD'!$B$6:$AL$2097,24,0)="Yes","K"," ")</f>
        <v xml:space="preserve"> </v>
      </c>
      <c r="G2367" s="20" t="str">
        <f>IF(VLOOKUP(C2367,'Current OBD'!$B$6:$AL$2097,25,0)="Yes","1"," ")</f>
        <v xml:space="preserve"> </v>
      </c>
      <c r="H2367" s="20" t="str">
        <f>IF(VLOOKUP(C2367,'Current OBD'!$B$6:$AL$2097,26,0)="Yes","2"," ")</f>
        <v xml:space="preserve"> </v>
      </c>
      <c r="I2367" s="20" t="str">
        <f>IF(VLOOKUP(C2367,'Current OBD'!$B$6:$AL$2097,27,0)="Yes","3"," ")</f>
        <v xml:space="preserve"> </v>
      </c>
      <c r="J2367" s="20" t="str">
        <f>IF(VLOOKUP(C2367,'Current OBD'!$B$6:$AL$2097,28,0)="Yes","4"," ")</f>
        <v xml:space="preserve"> </v>
      </c>
      <c r="K2367" s="20" t="str">
        <f>IF(VLOOKUP(C2367,'Current OBD'!$B$6:$AL$2097,29,0)="Yes","5"," ")</f>
        <v xml:space="preserve"> </v>
      </c>
      <c r="L2367" s="20" t="str">
        <f>IF(VLOOKUP(C2367,'Current OBD'!$B$6:$AL$2097,30,0)="Yes","6"," ")</f>
        <v xml:space="preserve"> </v>
      </c>
      <c r="M2367" s="20" t="str">
        <f>IF(VLOOKUP(C2367,'Current OBD'!$B$6:$AL$2097,31,0)="Yes","7"," ")</f>
        <v xml:space="preserve"> </v>
      </c>
      <c r="N2367" s="20" t="str">
        <f>IF(VLOOKUP(C2367,'Current OBD'!$B$6:$AL$2097,32,0)="Yes","8"," ")</f>
        <v xml:space="preserve"> </v>
      </c>
      <c r="O2367" s="20" t="str">
        <f>IF(VLOOKUP(C2367,'Current OBD'!$B$6:$AL$2097,33,0)="Yes","9"," ")</f>
        <v xml:space="preserve"> </v>
      </c>
      <c r="P2367" s="20" t="str">
        <f>IF(VLOOKUP(C2367,'Current OBD'!$B$6:$AL$2097,34,0)="Yes","10"," ")</f>
        <v xml:space="preserve"> </v>
      </c>
      <c r="Q2367" s="20" t="str">
        <f>IF(VLOOKUP(C2367,'Current OBD'!$B$6:$AL$2097,35,0)="Yes","11"," ")</f>
        <v xml:space="preserve"> </v>
      </c>
      <c r="R2367" s="20" t="str">
        <f>IF(VLOOKUP(C2367,'Current OBD'!$B$6:$AL$2097,36,0)="Yes","12"," ")</f>
        <v xml:space="preserve"> </v>
      </c>
      <c r="S2367" s="44">
        <v>224</v>
      </c>
      <c r="T2367" s="44">
        <v>0</v>
      </c>
      <c r="U2367" s="44">
        <v>224</v>
      </c>
      <c r="V2367" s="12">
        <f t="shared" si="228"/>
        <v>1</v>
      </c>
      <c r="W2367" s="12">
        <f t="shared" si="229"/>
        <v>0</v>
      </c>
      <c r="X2367" s="12">
        <f t="shared" si="221"/>
        <v>1</v>
      </c>
    </row>
    <row r="2368" spans="1:24">
      <c r="A2368" s="17" t="str">
        <f>VLOOKUP(C2368,'Current OBD'!$B$6:$K$2098,4,0)</f>
        <v>Yakima</v>
      </c>
      <c r="B2368" s="17" t="str">
        <f>VLOOKUP(C2368,'Current OBD'!$B$6:$K$2098,3,0)</f>
        <v>39-202</v>
      </c>
      <c r="C2368" s="18">
        <v>663345</v>
      </c>
      <c r="D2368" s="8" t="s">
        <v>1321</v>
      </c>
      <c r="E2368" s="20" t="str">
        <f>IF(VLOOKUP(C2368,'Current OBD'!$B$6:$AL$2097,23,0)="Yes","PK"," ")</f>
        <v xml:space="preserve"> </v>
      </c>
      <c r="F2368" s="20" t="str">
        <f>IF(VLOOKUP(C2368,'Current OBD'!$B$6:$AL$2097,24,0)="Yes","K"," ")</f>
        <v>K</v>
      </c>
      <c r="G2368" s="20" t="str">
        <f>IF(VLOOKUP(C2368,'Current OBD'!$B$6:$AL$2097,25,0)="Yes","1"," ")</f>
        <v>1</v>
      </c>
      <c r="H2368" s="20" t="str">
        <f>IF(VLOOKUP(C2368,'Current OBD'!$B$6:$AL$2097,26,0)="Yes","2"," ")</f>
        <v>2</v>
      </c>
      <c r="I2368" s="20" t="str">
        <f>IF(VLOOKUP(C2368,'Current OBD'!$B$6:$AL$2097,27,0)="Yes","3"," ")</f>
        <v>3</v>
      </c>
      <c r="J2368" s="20" t="str">
        <f>IF(VLOOKUP(C2368,'Current OBD'!$B$6:$AL$2097,28,0)="Yes","4"," ")</f>
        <v>4</v>
      </c>
      <c r="K2368" s="20" t="str">
        <f>IF(VLOOKUP(C2368,'Current OBD'!$B$6:$AL$2097,29,0)="Yes","5"," ")</f>
        <v>5</v>
      </c>
      <c r="L2368" s="20" t="str">
        <f>IF(VLOOKUP(C2368,'Current OBD'!$B$6:$AL$2097,30,0)="Yes","6"," ")</f>
        <v xml:space="preserve"> </v>
      </c>
      <c r="M2368" s="20" t="str">
        <f>IF(VLOOKUP(C2368,'Current OBD'!$B$6:$AL$2097,31,0)="Yes","7"," ")</f>
        <v xml:space="preserve"> </v>
      </c>
      <c r="N2368" s="20" t="str">
        <f>IF(VLOOKUP(C2368,'Current OBD'!$B$6:$AL$2097,32,0)="Yes","8"," ")</f>
        <v xml:space="preserve"> </v>
      </c>
      <c r="O2368" s="20" t="str">
        <f>IF(VLOOKUP(C2368,'Current OBD'!$B$6:$AL$2097,33,0)="Yes","9"," ")</f>
        <v xml:space="preserve"> </v>
      </c>
      <c r="P2368" s="20" t="str">
        <f>IF(VLOOKUP(C2368,'Current OBD'!$B$6:$AL$2097,34,0)="Yes","10"," ")</f>
        <v xml:space="preserve"> </v>
      </c>
      <c r="Q2368" s="20" t="str">
        <f>IF(VLOOKUP(C2368,'Current OBD'!$B$6:$AL$2097,35,0)="Yes","11"," ")</f>
        <v xml:space="preserve"> </v>
      </c>
      <c r="R2368" s="20" t="str">
        <f>IF(VLOOKUP(C2368,'Current OBD'!$B$6:$AL$2097,36,0)="Yes","12"," ")</f>
        <v xml:space="preserve"> </v>
      </c>
      <c r="S2368" s="44">
        <v>453</v>
      </c>
      <c r="T2368" s="44">
        <v>0</v>
      </c>
      <c r="U2368" s="44">
        <v>453</v>
      </c>
      <c r="V2368" s="12">
        <f t="shared" si="228"/>
        <v>1</v>
      </c>
      <c r="W2368" s="12">
        <f t="shared" si="229"/>
        <v>0</v>
      </c>
      <c r="X2368" s="12">
        <f t="shared" si="221"/>
        <v>1</v>
      </c>
    </row>
    <row r="2369" spans="1:24">
      <c r="A2369" s="26" t="s">
        <v>1098</v>
      </c>
      <c r="B2369" s="26" t="s">
        <v>1819</v>
      </c>
      <c r="C2369" s="10">
        <v>159915</v>
      </c>
      <c r="D2369" s="13" t="s">
        <v>1818</v>
      </c>
      <c r="E2369" s="19"/>
      <c r="F2369" s="19"/>
      <c r="G2369" s="19"/>
      <c r="H2369" s="19"/>
      <c r="I2369" s="19"/>
      <c r="J2369" s="19"/>
      <c r="K2369" s="19"/>
      <c r="L2369" s="19"/>
      <c r="M2369" s="19"/>
      <c r="N2369" s="19"/>
      <c r="O2369" s="19"/>
      <c r="P2369" s="19"/>
      <c r="Q2369" s="19"/>
      <c r="R2369" s="19"/>
      <c r="S2369" s="43">
        <v>898</v>
      </c>
      <c r="T2369" s="43">
        <v>0</v>
      </c>
      <c r="U2369" s="43">
        <v>1031</v>
      </c>
      <c r="V2369" s="14"/>
      <c r="W2369" s="14"/>
      <c r="X2369" s="14">
        <f t="shared" ref="X2369:X2404" si="230">(S2369+T2369)/U2369</f>
        <v>0.87099903006789525</v>
      </c>
    </row>
    <row r="2370" spans="1:24">
      <c r="A2370" s="17" t="str">
        <f>VLOOKUP(C2370,'Current OBD'!$B$6:$K$2098,4,0)</f>
        <v>Yakima</v>
      </c>
      <c r="B2370" s="17" t="str">
        <f>VLOOKUP(C2370,'Current OBD'!$B$6:$K$2098,3,0)</f>
        <v>39-203</v>
      </c>
      <c r="C2370" s="18">
        <v>662272</v>
      </c>
      <c r="D2370" s="8" t="s">
        <v>1820</v>
      </c>
      <c r="E2370" s="20" t="str">
        <f>IF(VLOOKUP(C2370,'Current OBD'!$B$6:$AL$2097,23,0)="Yes","PK"," ")</f>
        <v xml:space="preserve"> </v>
      </c>
      <c r="F2370" s="20" t="str">
        <f>IF(VLOOKUP(C2370,'Current OBD'!$B$6:$AL$2097,24,0)="Yes","K"," ")</f>
        <v xml:space="preserve"> </v>
      </c>
      <c r="G2370" s="20" t="str">
        <f>IF(VLOOKUP(C2370,'Current OBD'!$B$6:$AL$2097,25,0)="Yes","1"," ")</f>
        <v xml:space="preserve"> </v>
      </c>
      <c r="H2370" s="20" t="str">
        <f>IF(VLOOKUP(C2370,'Current OBD'!$B$6:$AL$2097,26,0)="Yes","2"," ")</f>
        <v xml:space="preserve"> </v>
      </c>
      <c r="I2370" s="20" t="str">
        <f>IF(VLOOKUP(C2370,'Current OBD'!$B$6:$AL$2097,27,0)="Yes","3"," ")</f>
        <v xml:space="preserve"> </v>
      </c>
      <c r="J2370" s="20" t="str">
        <f>IF(VLOOKUP(C2370,'Current OBD'!$B$6:$AL$2097,28,0)="Yes","4"," ")</f>
        <v xml:space="preserve"> </v>
      </c>
      <c r="K2370" s="20" t="str">
        <f>IF(VLOOKUP(C2370,'Current OBD'!$B$6:$AL$2097,29,0)="Yes","5"," ")</f>
        <v xml:space="preserve"> </v>
      </c>
      <c r="L2370" s="20" t="str">
        <f>IF(VLOOKUP(C2370,'Current OBD'!$B$6:$AL$2097,30,0)="Yes","6"," ")</f>
        <v xml:space="preserve"> </v>
      </c>
      <c r="M2370" s="20" t="str">
        <f>IF(VLOOKUP(C2370,'Current OBD'!$B$6:$AL$2097,31,0)="Yes","7"," ")</f>
        <v xml:space="preserve"> </v>
      </c>
      <c r="N2370" s="20" t="str">
        <f>IF(VLOOKUP(C2370,'Current OBD'!$B$6:$AL$2097,32,0)="Yes","8"," ")</f>
        <v xml:space="preserve"> </v>
      </c>
      <c r="O2370" s="20" t="str">
        <f>IF(VLOOKUP(C2370,'Current OBD'!$B$6:$AL$2097,33,0)="Yes","9"," ")</f>
        <v>9</v>
      </c>
      <c r="P2370" s="20" t="str">
        <f>IF(VLOOKUP(C2370,'Current OBD'!$B$6:$AL$2097,34,0)="Yes","10"," ")</f>
        <v>10</v>
      </c>
      <c r="Q2370" s="20" t="str">
        <f>IF(VLOOKUP(C2370,'Current OBD'!$B$6:$AL$2097,35,0)="Yes","11"," ")</f>
        <v>11</v>
      </c>
      <c r="R2370" s="20" t="str">
        <f>IF(VLOOKUP(C2370,'Current OBD'!$B$6:$AL$2097,36,0)="Yes","12"," ")</f>
        <v>12</v>
      </c>
      <c r="S2370" s="44">
        <v>299</v>
      </c>
      <c r="T2370" s="44">
        <v>0</v>
      </c>
      <c r="U2370" s="44">
        <v>375</v>
      </c>
      <c r="V2370" s="12">
        <f>S2370/U2370</f>
        <v>0.79733333333333334</v>
      </c>
      <c r="W2370" s="12">
        <f>T2370/U2370</f>
        <v>0</v>
      </c>
      <c r="X2370" s="12">
        <f t="shared" si="230"/>
        <v>0.79733333333333334</v>
      </c>
    </row>
    <row r="2371" spans="1:24">
      <c r="A2371" s="17" t="str">
        <f>VLOOKUP(C2371,'Current OBD'!$B$6:$K$2098,4,0)</f>
        <v>Yakima</v>
      </c>
      <c r="B2371" s="17" t="str">
        <f>VLOOKUP(C2371,'Current OBD'!$B$6:$K$2098,3,0)</f>
        <v>39-203</v>
      </c>
      <c r="C2371" s="18">
        <v>662702</v>
      </c>
      <c r="D2371" s="8" t="s">
        <v>1824</v>
      </c>
      <c r="E2371" s="20" t="str">
        <f>IF(VLOOKUP(C2371,'Current OBD'!$B$6:$AL$2097,23,0)="Yes","PK"," ")</f>
        <v xml:space="preserve"> </v>
      </c>
      <c r="F2371" s="20" t="str">
        <f>IF(VLOOKUP(C2371,'Current OBD'!$B$6:$AL$2097,24,0)="Yes","K"," ")</f>
        <v xml:space="preserve"> </v>
      </c>
      <c r="G2371" s="20" t="str">
        <f>IF(VLOOKUP(C2371,'Current OBD'!$B$6:$AL$2097,25,0)="Yes","1"," ")</f>
        <v xml:space="preserve"> </v>
      </c>
      <c r="H2371" s="20" t="str">
        <f>IF(VLOOKUP(C2371,'Current OBD'!$B$6:$AL$2097,26,0)="Yes","2"," ")</f>
        <v xml:space="preserve"> </v>
      </c>
      <c r="I2371" s="20" t="str">
        <f>IF(VLOOKUP(C2371,'Current OBD'!$B$6:$AL$2097,27,0)="Yes","3"," ")</f>
        <v xml:space="preserve"> </v>
      </c>
      <c r="J2371" s="20" t="str">
        <f>IF(VLOOKUP(C2371,'Current OBD'!$B$6:$AL$2097,28,0)="Yes","4"," ")</f>
        <v xml:space="preserve"> </v>
      </c>
      <c r="K2371" s="20" t="str">
        <f>IF(VLOOKUP(C2371,'Current OBD'!$B$6:$AL$2097,29,0)="Yes","5"," ")</f>
        <v xml:space="preserve"> </v>
      </c>
      <c r="L2371" s="20" t="str">
        <f>IF(VLOOKUP(C2371,'Current OBD'!$B$6:$AL$2097,30,0)="Yes","6"," ")</f>
        <v>6</v>
      </c>
      <c r="M2371" s="20" t="str">
        <f>IF(VLOOKUP(C2371,'Current OBD'!$B$6:$AL$2097,31,0)="Yes","7"," ")</f>
        <v>7</v>
      </c>
      <c r="N2371" s="20" t="str">
        <f>IF(VLOOKUP(C2371,'Current OBD'!$B$6:$AL$2097,32,0)="Yes","8"," ")</f>
        <v>8</v>
      </c>
      <c r="O2371" s="20" t="str">
        <f>IF(VLOOKUP(C2371,'Current OBD'!$B$6:$AL$2097,33,0)="Yes","9"," ")</f>
        <v xml:space="preserve"> </v>
      </c>
      <c r="P2371" s="20" t="str">
        <f>IF(VLOOKUP(C2371,'Current OBD'!$B$6:$AL$2097,34,0)="Yes","10"," ")</f>
        <v xml:space="preserve"> </v>
      </c>
      <c r="Q2371" s="20" t="str">
        <f>IF(VLOOKUP(C2371,'Current OBD'!$B$6:$AL$2097,35,0)="Yes","11"," ")</f>
        <v xml:space="preserve"> </v>
      </c>
      <c r="R2371" s="20" t="str">
        <f>IF(VLOOKUP(C2371,'Current OBD'!$B$6:$AL$2097,36,0)="Yes","12"," ")</f>
        <v xml:space="preserve"> </v>
      </c>
      <c r="S2371" s="44">
        <v>174</v>
      </c>
      <c r="T2371" s="44">
        <v>0</v>
      </c>
      <c r="U2371" s="44">
        <v>188</v>
      </c>
      <c r="V2371" s="12">
        <f>S2371/U2371</f>
        <v>0.92553191489361697</v>
      </c>
      <c r="W2371" s="12">
        <f>T2371/U2371</f>
        <v>0</v>
      </c>
      <c r="X2371" s="12">
        <f t="shared" si="230"/>
        <v>0.92553191489361697</v>
      </c>
    </row>
    <row r="2372" spans="1:24">
      <c r="A2372" s="17" t="str">
        <f>VLOOKUP(C2372,'Current OBD'!$B$6:$K$2098,4,0)</f>
        <v>Yakima</v>
      </c>
      <c r="B2372" s="17" t="str">
        <f>VLOOKUP(C2372,'Current OBD'!$B$6:$K$2098,3,0)</f>
        <v>39-203</v>
      </c>
      <c r="C2372" s="18">
        <v>662270</v>
      </c>
      <c r="D2372" s="8" t="s">
        <v>1825</v>
      </c>
      <c r="E2372" s="20" t="str">
        <f>IF(VLOOKUP(C2372,'Current OBD'!$B$6:$AL$2097,23,0)="Yes","PK"," ")</f>
        <v xml:space="preserve"> </v>
      </c>
      <c r="F2372" s="20" t="str">
        <f>IF(VLOOKUP(C2372,'Current OBD'!$B$6:$AL$2097,24,0)="Yes","K"," ")</f>
        <v>K</v>
      </c>
      <c r="G2372" s="20" t="str">
        <f>IF(VLOOKUP(C2372,'Current OBD'!$B$6:$AL$2097,25,0)="Yes","1"," ")</f>
        <v>1</v>
      </c>
      <c r="H2372" s="20" t="str">
        <f>IF(VLOOKUP(C2372,'Current OBD'!$B$6:$AL$2097,26,0)="Yes","2"," ")</f>
        <v>2</v>
      </c>
      <c r="I2372" s="20" t="str">
        <f>IF(VLOOKUP(C2372,'Current OBD'!$B$6:$AL$2097,27,0)="Yes","3"," ")</f>
        <v xml:space="preserve"> </v>
      </c>
      <c r="J2372" s="20" t="str">
        <f>IF(VLOOKUP(C2372,'Current OBD'!$B$6:$AL$2097,28,0)="Yes","4"," ")</f>
        <v xml:space="preserve"> </v>
      </c>
      <c r="K2372" s="20" t="str">
        <f>IF(VLOOKUP(C2372,'Current OBD'!$B$6:$AL$2097,29,0)="Yes","5"," ")</f>
        <v xml:space="preserve"> </v>
      </c>
      <c r="L2372" s="20" t="str">
        <f>IF(VLOOKUP(C2372,'Current OBD'!$B$6:$AL$2097,30,0)="Yes","6"," ")</f>
        <v xml:space="preserve"> </v>
      </c>
      <c r="M2372" s="20" t="str">
        <f>IF(VLOOKUP(C2372,'Current OBD'!$B$6:$AL$2097,31,0)="Yes","7"," ")</f>
        <v xml:space="preserve"> </v>
      </c>
      <c r="N2372" s="20" t="str">
        <f>IF(VLOOKUP(C2372,'Current OBD'!$B$6:$AL$2097,32,0)="Yes","8"," ")</f>
        <v xml:space="preserve"> </v>
      </c>
      <c r="O2372" s="20" t="str">
        <f>IF(VLOOKUP(C2372,'Current OBD'!$B$6:$AL$2097,33,0)="Yes","9"," ")</f>
        <v xml:space="preserve"> </v>
      </c>
      <c r="P2372" s="20" t="str">
        <f>IF(VLOOKUP(C2372,'Current OBD'!$B$6:$AL$2097,34,0)="Yes","10"," ")</f>
        <v xml:space="preserve"> </v>
      </c>
      <c r="Q2372" s="20" t="str">
        <f>IF(VLOOKUP(C2372,'Current OBD'!$B$6:$AL$2097,35,0)="Yes","11"," ")</f>
        <v xml:space="preserve"> </v>
      </c>
      <c r="R2372" s="20" t="str">
        <f>IF(VLOOKUP(C2372,'Current OBD'!$B$6:$AL$2097,36,0)="Yes","12"," ")</f>
        <v xml:space="preserve"> </v>
      </c>
      <c r="S2372" s="44">
        <v>233</v>
      </c>
      <c r="T2372" s="44">
        <v>0</v>
      </c>
      <c r="U2372" s="44">
        <v>271</v>
      </c>
      <c r="V2372" s="12">
        <f>S2372/U2372</f>
        <v>0.85977859778597787</v>
      </c>
      <c r="W2372" s="12">
        <f>T2372/U2372</f>
        <v>0</v>
      </c>
      <c r="X2372" s="12">
        <f t="shared" si="230"/>
        <v>0.85977859778597787</v>
      </c>
    </row>
    <row r="2373" spans="1:24">
      <c r="A2373" s="17" t="str">
        <f>VLOOKUP(C2373,'Current OBD'!$B$6:$K$2098,4,0)</f>
        <v>Yakima</v>
      </c>
      <c r="B2373" s="17" t="str">
        <f>VLOOKUP(C2373,'Current OBD'!$B$6:$K$2098,3,0)</f>
        <v>39-203</v>
      </c>
      <c r="C2373" s="18">
        <v>662271</v>
      </c>
      <c r="D2373" s="8" t="s">
        <v>1827</v>
      </c>
      <c r="E2373" s="20" t="str">
        <f>IF(VLOOKUP(C2373,'Current OBD'!$B$6:$AL$2097,23,0)="Yes","PK"," ")</f>
        <v xml:space="preserve"> </v>
      </c>
      <c r="F2373" s="20" t="str">
        <f>IF(VLOOKUP(C2373,'Current OBD'!$B$6:$AL$2097,24,0)="Yes","K"," ")</f>
        <v xml:space="preserve"> </v>
      </c>
      <c r="G2373" s="20" t="str">
        <f>IF(VLOOKUP(C2373,'Current OBD'!$B$6:$AL$2097,25,0)="Yes","1"," ")</f>
        <v xml:space="preserve"> </v>
      </c>
      <c r="H2373" s="20" t="str">
        <f>IF(VLOOKUP(C2373,'Current OBD'!$B$6:$AL$2097,26,0)="Yes","2"," ")</f>
        <v xml:space="preserve"> </v>
      </c>
      <c r="I2373" s="20" t="str">
        <f>IF(VLOOKUP(C2373,'Current OBD'!$B$6:$AL$2097,27,0)="Yes","3"," ")</f>
        <v>3</v>
      </c>
      <c r="J2373" s="20" t="str">
        <f>IF(VLOOKUP(C2373,'Current OBD'!$B$6:$AL$2097,28,0)="Yes","4"," ")</f>
        <v>4</v>
      </c>
      <c r="K2373" s="20" t="str">
        <f>IF(VLOOKUP(C2373,'Current OBD'!$B$6:$AL$2097,29,0)="Yes","5"," ")</f>
        <v>5</v>
      </c>
      <c r="L2373" s="20" t="str">
        <f>IF(VLOOKUP(C2373,'Current OBD'!$B$6:$AL$2097,30,0)="Yes","6"," ")</f>
        <v xml:space="preserve"> </v>
      </c>
      <c r="M2373" s="20" t="str">
        <f>IF(VLOOKUP(C2373,'Current OBD'!$B$6:$AL$2097,31,0)="Yes","7"," ")</f>
        <v xml:space="preserve"> </v>
      </c>
      <c r="N2373" s="20" t="str">
        <f>IF(VLOOKUP(C2373,'Current OBD'!$B$6:$AL$2097,32,0)="Yes","8"," ")</f>
        <v xml:space="preserve"> </v>
      </c>
      <c r="O2373" s="20" t="str">
        <f>IF(VLOOKUP(C2373,'Current OBD'!$B$6:$AL$2097,33,0)="Yes","9"," ")</f>
        <v xml:space="preserve"> </v>
      </c>
      <c r="P2373" s="20" t="str">
        <f>IF(VLOOKUP(C2373,'Current OBD'!$B$6:$AL$2097,34,0)="Yes","10"," ")</f>
        <v xml:space="preserve"> </v>
      </c>
      <c r="Q2373" s="20" t="str">
        <f>IF(VLOOKUP(C2373,'Current OBD'!$B$6:$AL$2097,35,0)="Yes","11"," ")</f>
        <v xml:space="preserve"> </v>
      </c>
      <c r="R2373" s="20" t="str">
        <f>IF(VLOOKUP(C2373,'Current OBD'!$B$6:$AL$2097,36,0)="Yes","12"," ")</f>
        <v xml:space="preserve"> </v>
      </c>
      <c r="S2373" s="44">
        <v>192</v>
      </c>
      <c r="T2373" s="44">
        <v>0</v>
      </c>
      <c r="U2373" s="44">
        <v>197</v>
      </c>
      <c r="V2373" s="12">
        <f>S2373/U2373</f>
        <v>0.97461928934010156</v>
      </c>
      <c r="W2373" s="12">
        <f>T2373/U2373</f>
        <v>0</v>
      </c>
      <c r="X2373" s="12">
        <f t="shared" si="230"/>
        <v>0.97461928934010156</v>
      </c>
    </row>
    <row r="2374" spans="1:24">
      <c r="A2374" s="26" t="s">
        <v>1098</v>
      </c>
      <c r="B2374" s="26" t="s">
        <v>1762</v>
      </c>
      <c r="C2374" s="10">
        <v>159916</v>
      </c>
      <c r="D2374" s="13" t="s">
        <v>1761</v>
      </c>
      <c r="E2374" s="19"/>
      <c r="F2374" s="19"/>
      <c r="G2374" s="19"/>
      <c r="H2374" s="19"/>
      <c r="I2374" s="19"/>
      <c r="J2374" s="19"/>
      <c r="K2374" s="19"/>
      <c r="L2374" s="19"/>
      <c r="M2374" s="19"/>
      <c r="N2374" s="19"/>
      <c r="O2374" s="19"/>
      <c r="P2374" s="19"/>
      <c r="Q2374" s="19"/>
      <c r="R2374" s="19"/>
      <c r="S2374" s="43">
        <v>1428</v>
      </c>
      <c r="T2374" s="43">
        <v>0</v>
      </c>
      <c r="U2374" s="43">
        <v>1428</v>
      </c>
      <c r="V2374" s="14"/>
      <c r="W2374" s="14"/>
      <c r="X2374" s="14">
        <f t="shared" si="230"/>
        <v>1</v>
      </c>
    </row>
    <row r="2375" spans="1:24">
      <c r="A2375" s="17" t="str">
        <f>VLOOKUP(C2375,'Current OBD'!$B$6:$K$2098,4,0)</f>
        <v>Yakima</v>
      </c>
      <c r="B2375" s="17" t="str">
        <f>VLOOKUP(C2375,'Current OBD'!$B$6:$K$2098,3,0)</f>
        <v>39-204</v>
      </c>
      <c r="C2375" s="18">
        <v>664892</v>
      </c>
      <c r="D2375" s="8" t="s">
        <v>1763</v>
      </c>
      <c r="E2375" s="20" t="str">
        <f>IF(VLOOKUP(C2375,'Current OBD'!$B$6:$AL$2097,23,0)="Yes","PK"," ")</f>
        <v xml:space="preserve"> </v>
      </c>
      <c r="F2375" s="20" t="str">
        <f>IF(VLOOKUP(C2375,'Current OBD'!$B$6:$AL$2097,24,0)="Yes","K"," ")</f>
        <v xml:space="preserve"> </v>
      </c>
      <c r="G2375" s="20" t="str">
        <f>IF(VLOOKUP(C2375,'Current OBD'!$B$6:$AL$2097,25,0)="Yes","1"," ")</f>
        <v xml:space="preserve"> </v>
      </c>
      <c r="H2375" s="20" t="str">
        <f>IF(VLOOKUP(C2375,'Current OBD'!$B$6:$AL$2097,26,0)="Yes","2"," ")</f>
        <v xml:space="preserve"> </v>
      </c>
      <c r="I2375" s="20" t="str">
        <f>IF(VLOOKUP(C2375,'Current OBD'!$B$6:$AL$2097,27,0)="Yes","3"," ")</f>
        <v xml:space="preserve"> </v>
      </c>
      <c r="J2375" s="20" t="str">
        <f>IF(VLOOKUP(C2375,'Current OBD'!$B$6:$AL$2097,28,0)="Yes","4"," ")</f>
        <v xml:space="preserve"> </v>
      </c>
      <c r="K2375" s="20" t="str">
        <f>IF(VLOOKUP(C2375,'Current OBD'!$B$6:$AL$2097,29,0)="Yes","5"," ")</f>
        <v xml:space="preserve"> </v>
      </c>
      <c r="L2375" s="20" t="str">
        <f>IF(VLOOKUP(C2375,'Current OBD'!$B$6:$AL$2097,30,0)="Yes","6"," ")</f>
        <v xml:space="preserve"> </v>
      </c>
      <c r="M2375" s="20" t="str">
        <f>IF(VLOOKUP(C2375,'Current OBD'!$B$6:$AL$2097,31,0)="Yes","7"," ")</f>
        <v xml:space="preserve"> </v>
      </c>
      <c r="N2375" s="20" t="str">
        <f>IF(VLOOKUP(C2375,'Current OBD'!$B$6:$AL$2097,32,0)="Yes","8"," ")</f>
        <v xml:space="preserve"> </v>
      </c>
      <c r="O2375" s="20" t="str">
        <f>IF(VLOOKUP(C2375,'Current OBD'!$B$6:$AL$2097,33,0)="Yes","9"," ")</f>
        <v>9</v>
      </c>
      <c r="P2375" s="20" t="str">
        <f>IF(VLOOKUP(C2375,'Current OBD'!$B$6:$AL$2097,34,0)="Yes","10"," ")</f>
        <v>10</v>
      </c>
      <c r="Q2375" s="20" t="str">
        <f>IF(VLOOKUP(C2375,'Current OBD'!$B$6:$AL$2097,35,0)="Yes","11"," ")</f>
        <v>11</v>
      </c>
      <c r="R2375" s="20" t="str">
        <f>IF(VLOOKUP(C2375,'Current OBD'!$B$6:$AL$2097,36,0)="Yes","12"," ")</f>
        <v>12</v>
      </c>
      <c r="S2375" s="44">
        <v>409</v>
      </c>
      <c r="T2375" s="44">
        <v>0</v>
      </c>
      <c r="U2375" s="44">
        <v>409</v>
      </c>
      <c r="V2375" s="12">
        <f>S2375/U2375</f>
        <v>1</v>
      </c>
      <c r="W2375" s="12">
        <f>T2375/U2375</f>
        <v>0</v>
      </c>
      <c r="X2375" s="12">
        <f t="shared" si="230"/>
        <v>1</v>
      </c>
    </row>
    <row r="2376" spans="1:24">
      <c r="A2376" s="17" t="str">
        <f>VLOOKUP(C2376,'Current OBD'!$B$6:$K$2098,4,0)</f>
        <v>Yakima</v>
      </c>
      <c r="B2376" s="17" t="str">
        <f>VLOOKUP(C2376,'Current OBD'!$B$6:$K$2098,3,0)</f>
        <v>39-204</v>
      </c>
      <c r="C2376" s="18">
        <v>662631</v>
      </c>
      <c r="D2376" s="8" t="s">
        <v>1767</v>
      </c>
      <c r="E2376" s="20" t="str">
        <f>IF(VLOOKUP(C2376,'Current OBD'!$B$6:$AL$2097,23,0)="Yes","PK"," ")</f>
        <v xml:space="preserve"> </v>
      </c>
      <c r="F2376" s="20" t="str">
        <f>IF(VLOOKUP(C2376,'Current OBD'!$B$6:$AL$2097,24,0)="Yes","K"," ")</f>
        <v xml:space="preserve"> </v>
      </c>
      <c r="G2376" s="20" t="str">
        <f>IF(VLOOKUP(C2376,'Current OBD'!$B$6:$AL$2097,25,0)="Yes","1"," ")</f>
        <v xml:space="preserve"> </v>
      </c>
      <c r="H2376" s="20" t="str">
        <f>IF(VLOOKUP(C2376,'Current OBD'!$B$6:$AL$2097,26,0)="Yes","2"," ")</f>
        <v xml:space="preserve"> </v>
      </c>
      <c r="I2376" s="20" t="str">
        <f>IF(VLOOKUP(C2376,'Current OBD'!$B$6:$AL$2097,27,0)="Yes","3"," ")</f>
        <v xml:space="preserve"> </v>
      </c>
      <c r="J2376" s="20" t="str">
        <f>IF(VLOOKUP(C2376,'Current OBD'!$B$6:$AL$2097,28,0)="Yes","4"," ")</f>
        <v xml:space="preserve"> </v>
      </c>
      <c r="K2376" s="20" t="str">
        <f>IF(VLOOKUP(C2376,'Current OBD'!$B$6:$AL$2097,29,0)="Yes","5"," ")</f>
        <v>5</v>
      </c>
      <c r="L2376" s="20" t="str">
        <f>IF(VLOOKUP(C2376,'Current OBD'!$B$6:$AL$2097,30,0)="Yes","6"," ")</f>
        <v>6</v>
      </c>
      <c r="M2376" s="20" t="str">
        <f>IF(VLOOKUP(C2376,'Current OBD'!$B$6:$AL$2097,31,0)="Yes","7"," ")</f>
        <v>7</v>
      </c>
      <c r="N2376" s="20" t="str">
        <f>IF(VLOOKUP(C2376,'Current OBD'!$B$6:$AL$2097,32,0)="Yes","8"," ")</f>
        <v>8</v>
      </c>
      <c r="O2376" s="20" t="str">
        <f>IF(VLOOKUP(C2376,'Current OBD'!$B$6:$AL$2097,33,0)="Yes","9"," ")</f>
        <v xml:space="preserve"> </v>
      </c>
      <c r="P2376" s="20" t="str">
        <f>IF(VLOOKUP(C2376,'Current OBD'!$B$6:$AL$2097,34,0)="Yes","10"," ")</f>
        <v xml:space="preserve"> </v>
      </c>
      <c r="Q2376" s="20" t="str">
        <f>IF(VLOOKUP(C2376,'Current OBD'!$B$6:$AL$2097,35,0)="Yes","11"," ")</f>
        <v xml:space="preserve"> </v>
      </c>
      <c r="R2376" s="20" t="str">
        <f>IF(VLOOKUP(C2376,'Current OBD'!$B$6:$AL$2097,36,0)="Yes","12"," ")</f>
        <v xml:space="preserve"> </v>
      </c>
      <c r="S2376" s="44">
        <v>423</v>
      </c>
      <c r="T2376" s="44">
        <v>0</v>
      </c>
      <c r="U2376" s="44">
        <v>423</v>
      </c>
      <c r="V2376" s="12">
        <f>S2376/U2376</f>
        <v>1</v>
      </c>
      <c r="W2376" s="12">
        <f>T2376/U2376</f>
        <v>0</v>
      </c>
      <c r="X2376" s="12">
        <f t="shared" si="230"/>
        <v>1</v>
      </c>
    </row>
    <row r="2377" spans="1:24">
      <c r="A2377" s="17" t="str">
        <f>VLOOKUP(C2377,'Current OBD'!$B$6:$K$2098,4,0)</f>
        <v>Yakima</v>
      </c>
      <c r="B2377" s="17" t="str">
        <f>VLOOKUP(C2377,'Current OBD'!$B$6:$K$2098,3,0)</f>
        <v>39-204</v>
      </c>
      <c r="C2377" s="18">
        <v>659270</v>
      </c>
      <c r="D2377" s="8" t="s">
        <v>366</v>
      </c>
      <c r="E2377" s="20" t="str">
        <f>IF(VLOOKUP(C2377,'Current OBD'!$B$6:$AL$2097,23,0)="Yes","PK"," ")</f>
        <v>PK</v>
      </c>
      <c r="F2377" s="20" t="str">
        <f>IF(VLOOKUP(C2377,'Current OBD'!$B$6:$AL$2097,24,0)="Yes","K"," ")</f>
        <v>K</v>
      </c>
      <c r="G2377" s="20" t="str">
        <f>IF(VLOOKUP(C2377,'Current OBD'!$B$6:$AL$2097,25,0)="Yes","1"," ")</f>
        <v>1</v>
      </c>
      <c r="H2377" s="20" t="str">
        <f>IF(VLOOKUP(C2377,'Current OBD'!$B$6:$AL$2097,26,0)="Yes","2"," ")</f>
        <v>2</v>
      </c>
      <c r="I2377" s="20" t="str">
        <f>IF(VLOOKUP(C2377,'Current OBD'!$B$6:$AL$2097,27,0)="Yes","3"," ")</f>
        <v>3</v>
      </c>
      <c r="J2377" s="20" t="str">
        <f>IF(VLOOKUP(C2377,'Current OBD'!$B$6:$AL$2097,28,0)="Yes","4"," ")</f>
        <v>4</v>
      </c>
      <c r="K2377" s="20" t="str">
        <f>IF(VLOOKUP(C2377,'Current OBD'!$B$6:$AL$2097,29,0)="Yes","5"," ")</f>
        <v xml:space="preserve"> </v>
      </c>
      <c r="L2377" s="20" t="str">
        <f>IF(VLOOKUP(C2377,'Current OBD'!$B$6:$AL$2097,30,0)="Yes","6"," ")</f>
        <v xml:space="preserve"> </v>
      </c>
      <c r="M2377" s="20" t="str">
        <f>IF(VLOOKUP(C2377,'Current OBD'!$B$6:$AL$2097,31,0)="Yes","7"," ")</f>
        <v xml:space="preserve"> </v>
      </c>
      <c r="N2377" s="20" t="str">
        <f>IF(VLOOKUP(C2377,'Current OBD'!$B$6:$AL$2097,32,0)="Yes","8"," ")</f>
        <v xml:space="preserve"> </v>
      </c>
      <c r="O2377" s="20" t="str">
        <f>IF(VLOOKUP(C2377,'Current OBD'!$B$6:$AL$2097,33,0)="Yes","9"," ")</f>
        <v xml:space="preserve"> </v>
      </c>
      <c r="P2377" s="20" t="str">
        <f>IF(VLOOKUP(C2377,'Current OBD'!$B$6:$AL$2097,34,0)="Yes","10"," ")</f>
        <v xml:space="preserve"> </v>
      </c>
      <c r="Q2377" s="20" t="str">
        <f>IF(VLOOKUP(C2377,'Current OBD'!$B$6:$AL$2097,35,0)="Yes","11"," ")</f>
        <v xml:space="preserve"> </v>
      </c>
      <c r="R2377" s="20" t="str">
        <f>IF(VLOOKUP(C2377,'Current OBD'!$B$6:$AL$2097,36,0)="Yes","12"," ")</f>
        <v xml:space="preserve"> </v>
      </c>
      <c r="S2377" s="44">
        <v>596</v>
      </c>
      <c r="T2377" s="44">
        <v>0</v>
      </c>
      <c r="U2377" s="44">
        <v>596</v>
      </c>
      <c r="V2377" s="12">
        <f>S2377/U2377</f>
        <v>1</v>
      </c>
      <c r="W2377" s="12">
        <f>T2377/U2377</f>
        <v>0</v>
      </c>
      <c r="X2377" s="12">
        <f t="shared" si="230"/>
        <v>1</v>
      </c>
    </row>
    <row r="2378" spans="1:24">
      <c r="A2378" s="26" t="s">
        <v>1098</v>
      </c>
      <c r="B2378" s="26" t="s">
        <v>5545</v>
      </c>
      <c r="C2378" s="16">
        <v>159918</v>
      </c>
      <c r="D2378" s="9" t="s">
        <v>5544</v>
      </c>
      <c r="E2378" s="25"/>
      <c r="F2378" s="25"/>
      <c r="G2378" s="25"/>
      <c r="H2378" s="25"/>
      <c r="I2378" s="25"/>
      <c r="J2378" s="25"/>
      <c r="K2378" s="25"/>
      <c r="L2378" s="25"/>
      <c r="M2378" s="25"/>
      <c r="N2378" s="25"/>
      <c r="O2378" s="25"/>
      <c r="P2378" s="25"/>
      <c r="Q2378" s="25"/>
      <c r="R2378" s="25"/>
      <c r="S2378" s="41">
        <v>897</v>
      </c>
      <c r="T2378" s="41">
        <v>0</v>
      </c>
      <c r="U2378" s="41">
        <v>1330</v>
      </c>
      <c r="V2378" s="11"/>
      <c r="W2378" s="11"/>
      <c r="X2378" s="11">
        <f t="shared" si="230"/>
        <v>0.67443609022556394</v>
      </c>
    </row>
    <row r="2379" spans="1:24">
      <c r="A2379" s="17" t="str">
        <f>VLOOKUP(C2379,'Current OBD'!$B$6:$K$2098,4,0)</f>
        <v>Yakima</v>
      </c>
      <c r="B2379" s="17" t="str">
        <f>VLOOKUP(C2379,'Current OBD'!$B$6:$K$2098,3,0)</f>
        <v>39-205</v>
      </c>
      <c r="C2379" s="18">
        <v>662276</v>
      </c>
      <c r="D2379" s="8" t="s">
        <v>5546</v>
      </c>
      <c r="E2379" s="20" t="str">
        <f>IF(VLOOKUP(C2379,'Current OBD'!$B$6:$AL$2097,23,0)="Yes","PK"," ")</f>
        <v>PK</v>
      </c>
      <c r="F2379" s="20" t="str">
        <f>IF(VLOOKUP(C2379,'Current OBD'!$B$6:$AL$2097,24,0)="Yes","K"," ")</f>
        <v>K</v>
      </c>
      <c r="G2379" s="20" t="str">
        <f>IF(VLOOKUP(C2379,'Current OBD'!$B$6:$AL$2097,25,0)="Yes","1"," ")</f>
        <v>1</v>
      </c>
      <c r="H2379" s="20" t="str">
        <f>IF(VLOOKUP(C2379,'Current OBD'!$B$6:$AL$2097,26,0)="Yes","2"," ")</f>
        <v>2</v>
      </c>
      <c r="I2379" s="20" t="str">
        <f>IF(VLOOKUP(C2379,'Current OBD'!$B$6:$AL$2097,27,0)="Yes","3"," ")</f>
        <v xml:space="preserve"> </v>
      </c>
      <c r="J2379" s="20" t="str">
        <f>IF(VLOOKUP(C2379,'Current OBD'!$B$6:$AL$2097,28,0)="Yes","4"," ")</f>
        <v xml:space="preserve"> </v>
      </c>
      <c r="K2379" s="20" t="str">
        <f>IF(VLOOKUP(C2379,'Current OBD'!$B$6:$AL$2097,29,0)="Yes","5"," ")</f>
        <v xml:space="preserve"> </v>
      </c>
      <c r="L2379" s="20" t="str">
        <f>IF(VLOOKUP(C2379,'Current OBD'!$B$6:$AL$2097,30,0)="Yes","6"," ")</f>
        <v xml:space="preserve"> </v>
      </c>
      <c r="M2379" s="20" t="str">
        <f>IF(VLOOKUP(C2379,'Current OBD'!$B$6:$AL$2097,31,0)="Yes","7"," ")</f>
        <v xml:space="preserve"> </v>
      </c>
      <c r="N2379" s="20" t="str">
        <f>IF(VLOOKUP(C2379,'Current OBD'!$B$6:$AL$2097,32,0)="Yes","8"," ")</f>
        <v xml:space="preserve"> </v>
      </c>
      <c r="O2379" s="20" t="str">
        <f>IF(VLOOKUP(C2379,'Current OBD'!$B$6:$AL$2097,33,0)="Yes","9"," ")</f>
        <v xml:space="preserve"> </v>
      </c>
      <c r="P2379" s="20" t="str">
        <f>IF(VLOOKUP(C2379,'Current OBD'!$B$6:$AL$2097,34,0)="Yes","10"," ")</f>
        <v xml:space="preserve"> </v>
      </c>
      <c r="Q2379" s="20" t="str">
        <f>IF(VLOOKUP(C2379,'Current OBD'!$B$6:$AL$2097,35,0)="Yes","11"," ")</f>
        <v xml:space="preserve"> </v>
      </c>
      <c r="R2379" s="20" t="str">
        <f>IF(VLOOKUP(C2379,'Current OBD'!$B$6:$AL$2097,36,0)="Yes","12"," ")</f>
        <v xml:space="preserve"> </v>
      </c>
      <c r="S2379" s="44">
        <v>234</v>
      </c>
      <c r="T2379" s="44">
        <v>0</v>
      </c>
      <c r="U2379" s="44">
        <v>312</v>
      </c>
      <c r="V2379" s="12">
        <f>S2379/U2379</f>
        <v>0.75</v>
      </c>
      <c r="W2379" s="12">
        <f>T2379/U2379</f>
        <v>0</v>
      </c>
      <c r="X2379" s="12">
        <f t="shared" si="230"/>
        <v>0.75</v>
      </c>
    </row>
    <row r="2380" spans="1:24">
      <c r="A2380" s="17" t="str">
        <f>VLOOKUP(C2380,'Current OBD'!$B$6:$K$2098,4,0)</f>
        <v>Yakima</v>
      </c>
      <c r="B2380" s="17" t="str">
        <f>VLOOKUP(C2380,'Current OBD'!$B$6:$K$2098,3,0)</f>
        <v>39-205</v>
      </c>
      <c r="C2380" s="18">
        <v>662279</v>
      </c>
      <c r="D2380" s="8" t="s">
        <v>5550</v>
      </c>
      <c r="E2380" s="20" t="str">
        <f>IF(VLOOKUP(C2380,'Current OBD'!$B$6:$AL$2097,23,0)="Yes","PK"," ")</f>
        <v xml:space="preserve"> </v>
      </c>
      <c r="F2380" s="20" t="str">
        <f>IF(VLOOKUP(C2380,'Current OBD'!$B$6:$AL$2097,24,0)="Yes","K"," ")</f>
        <v xml:space="preserve"> </v>
      </c>
      <c r="G2380" s="20" t="str">
        <f>IF(VLOOKUP(C2380,'Current OBD'!$B$6:$AL$2097,25,0)="Yes","1"," ")</f>
        <v xml:space="preserve"> </v>
      </c>
      <c r="H2380" s="20" t="str">
        <f>IF(VLOOKUP(C2380,'Current OBD'!$B$6:$AL$2097,26,0)="Yes","2"," ")</f>
        <v xml:space="preserve"> </v>
      </c>
      <c r="I2380" s="20" t="str">
        <f>IF(VLOOKUP(C2380,'Current OBD'!$B$6:$AL$2097,27,0)="Yes","3"," ")</f>
        <v xml:space="preserve"> </v>
      </c>
      <c r="J2380" s="20" t="str">
        <f>IF(VLOOKUP(C2380,'Current OBD'!$B$6:$AL$2097,28,0)="Yes","4"," ")</f>
        <v xml:space="preserve"> </v>
      </c>
      <c r="K2380" s="20" t="str">
        <f>IF(VLOOKUP(C2380,'Current OBD'!$B$6:$AL$2097,29,0)="Yes","5"," ")</f>
        <v xml:space="preserve"> </v>
      </c>
      <c r="L2380" s="20" t="str">
        <f>IF(VLOOKUP(C2380,'Current OBD'!$B$6:$AL$2097,30,0)="Yes","6"," ")</f>
        <v xml:space="preserve"> </v>
      </c>
      <c r="M2380" s="20" t="str">
        <f>IF(VLOOKUP(C2380,'Current OBD'!$B$6:$AL$2097,31,0)="Yes","7"," ")</f>
        <v xml:space="preserve"> </v>
      </c>
      <c r="N2380" s="20" t="str">
        <f>IF(VLOOKUP(C2380,'Current OBD'!$B$6:$AL$2097,32,0)="Yes","8"," ")</f>
        <v xml:space="preserve"> </v>
      </c>
      <c r="O2380" s="20" t="str">
        <f>IF(VLOOKUP(C2380,'Current OBD'!$B$6:$AL$2097,33,0)="Yes","9"," ")</f>
        <v>9</v>
      </c>
      <c r="P2380" s="20" t="str">
        <f>IF(VLOOKUP(C2380,'Current OBD'!$B$6:$AL$2097,34,0)="Yes","10"," ")</f>
        <v>10</v>
      </c>
      <c r="Q2380" s="20" t="str">
        <f>IF(VLOOKUP(C2380,'Current OBD'!$B$6:$AL$2097,35,0)="Yes","11"," ")</f>
        <v>11</v>
      </c>
      <c r="R2380" s="20" t="str">
        <f>IF(VLOOKUP(C2380,'Current OBD'!$B$6:$AL$2097,36,0)="Yes","12"," ")</f>
        <v>12</v>
      </c>
      <c r="S2380" s="44">
        <v>253</v>
      </c>
      <c r="T2380" s="44">
        <v>0</v>
      </c>
      <c r="U2380" s="44">
        <v>441</v>
      </c>
      <c r="V2380" s="12">
        <f>S2380/U2380</f>
        <v>0.57369614512471656</v>
      </c>
      <c r="W2380" s="12">
        <f>T2380/U2380</f>
        <v>0</v>
      </c>
      <c r="X2380" s="12">
        <f t="shared" si="230"/>
        <v>0.57369614512471656</v>
      </c>
    </row>
    <row r="2381" spans="1:24">
      <c r="A2381" s="17" t="str">
        <f>VLOOKUP(C2381,'Current OBD'!$B$6:$K$2098,4,0)</f>
        <v>Yakima</v>
      </c>
      <c r="B2381" s="17" t="str">
        <f>VLOOKUP(C2381,'Current OBD'!$B$6:$K$2098,3,0)</f>
        <v>39-205</v>
      </c>
      <c r="C2381" s="18">
        <v>662277</v>
      </c>
      <c r="D2381" s="8" t="s">
        <v>5552</v>
      </c>
      <c r="E2381" s="20" t="str">
        <f>IF(VLOOKUP(C2381,'Current OBD'!$B$6:$AL$2097,23,0)="Yes","PK"," ")</f>
        <v xml:space="preserve"> </v>
      </c>
      <c r="F2381" s="20" t="str">
        <f>IF(VLOOKUP(C2381,'Current OBD'!$B$6:$AL$2097,24,0)="Yes","K"," ")</f>
        <v xml:space="preserve"> </v>
      </c>
      <c r="G2381" s="20" t="str">
        <f>IF(VLOOKUP(C2381,'Current OBD'!$B$6:$AL$2097,25,0)="Yes","1"," ")</f>
        <v xml:space="preserve"> </v>
      </c>
      <c r="H2381" s="20" t="str">
        <f>IF(VLOOKUP(C2381,'Current OBD'!$B$6:$AL$2097,26,0)="Yes","2"," ")</f>
        <v xml:space="preserve"> </v>
      </c>
      <c r="I2381" s="20" t="str">
        <f>IF(VLOOKUP(C2381,'Current OBD'!$B$6:$AL$2097,27,0)="Yes","3"," ")</f>
        <v>3</v>
      </c>
      <c r="J2381" s="20" t="str">
        <f>IF(VLOOKUP(C2381,'Current OBD'!$B$6:$AL$2097,28,0)="Yes","4"," ")</f>
        <v>4</v>
      </c>
      <c r="K2381" s="20" t="str">
        <f>IF(VLOOKUP(C2381,'Current OBD'!$B$6:$AL$2097,29,0)="Yes","5"," ")</f>
        <v>5</v>
      </c>
      <c r="L2381" s="20" t="str">
        <f>IF(VLOOKUP(C2381,'Current OBD'!$B$6:$AL$2097,30,0)="Yes","6"," ")</f>
        <v xml:space="preserve"> </v>
      </c>
      <c r="M2381" s="20" t="str">
        <f>IF(VLOOKUP(C2381,'Current OBD'!$B$6:$AL$2097,31,0)="Yes","7"," ")</f>
        <v xml:space="preserve"> </v>
      </c>
      <c r="N2381" s="20" t="str">
        <f>IF(VLOOKUP(C2381,'Current OBD'!$B$6:$AL$2097,32,0)="Yes","8"," ")</f>
        <v xml:space="preserve"> </v>
      </c>
      <c r="O2381" s="20" t="str">
        <f>IF(VLOOKUP(C2381,'Current OBD'!$B$6:$AL$2097,33,0)="Yes","9"," ")</f>
        <v xml:space="preserve"> </v>
      </c>
      <c r="P2381" s="20" t="str">
        <f>IF(VLOOKUP(C2381,'Current OBD'!$B$6:$AL$2097,34,0)="Yes","10"," ")</f>
        <v xml:space="preserve"> </v>
      </c>
      <c r="Q2381" s="20" t="str">
        <f>IF(VLOOKUP(C2381,'Current OBD'!$B$6:$AL$2097,35,0)="Yes","11"," ")</f>
        <v xml:space="preserve"> </v>
      </c>
      <c r="R2381" s="20" t="str">
        <f>IF(VLOOKUP(C2381,'Current OBD'!$B$6:$AL$2097,36,0)="Yes","12"," ")</f>
        <v xml:space="preserve"> </v>
      </c>
      <c r="S2381" s="44">
        <v>202</v>
      </c>
      <c r="T2381" s="44">
        <v>0</v>
      </c>
      <c r="U2381" s="44">
        <v>263</v>
      </c>
      <c r="V2381" s="12">
        <f>S2381/U2381</f>
        <v>0.76806083650190116</v>
      </c>
      <c r="W2381" s="12">
        <f>T2381/U2381</f>
        <v>0</v>
      </c>
      <c r="X2381" s="12">
        <f t="shared" si="230"/>
        <v>0.76806083650190116</v>
      </c>
    </row>
    <row r="2382" spans="1:24">
      <c r="A2382" s="17" t="str">
        <f>VLOOKUP(C2382,'Current OBD'!$B$6:$K$2098,4,0)</f>
        <v>Yakima</v>
      </c>
      <c r="B2382" s="17" t="str">
        <f>VLOOKUP(C2382,'Current OBD'!$B$6:$K$2098,3,0)</f>
        <v>39-205</v>
      </c>
      <c r="C2382" s="18">
        <v>662278</v>
      </c>
      <c r="D2382" s="8" t="s">
        <v>5554</v>
      </c>
      <c r="E2382" s="20" t="str">
        <f>IF(VLOOKUP(C2382,'Current OBD'!$B$6:$AL$2097,23,0)="Yes","PK"," ")</f>
        <v xml:space="preserve"> </v>
      </c>
      <c r="F2382" s="20" t="str">
        <f>IF(VLOOKUP(C2382,'Current OBD'!$B$6:$AL$2097,24,0)="Yes","K"," ")</f>
        <v xml:space="preserve"> </v>
      </c>
      <c r="G2382" s="20" t="str">
        <f>IF(VLOOKUP(C2382,'Current OBD'!$B$6:$AL$2097,25,0)="Yes","1"," ")</f>
        <v xml:space="preserve"> </v>
      </c>
      <c r="H2382" s="20" t="str">
        <f>IF(VLOOKUP(C2382,'Current OBD'!$B$6:$AL$2097,26,0)="Yes","2"," ")</f>
        <v xml:space="preserve"> </v>
      </c>
      <c r="I2382" s="20" t="str">
        <f>IF(VLOOKUP(C2382,'Current OBD'!$B$6:$AL$2097,27,0)="Yes","3"," ")</f>
        <v xml:space="preserve"> </v>
      </c>
      <c r="J2382" s="20" t="str">
        <f>IF(VLOOKUP(C2382,'Current OBD'!$B$6:$AL$2097,28,0)="Yes","4"," ")</f>
        <v xml:space="preserve"> </v>
      </c>
      <c r="K2382" s="20" t="str">
        <f>IF(VLOOKUP(C2382,'Current OBD'!$B$6:$AL$2097,29,0)="Yes","5"," ")</f>
        <v xml:space="preserve"> </v>
      </c>
      <c r="L2382" s="20" t="str">
        <f>IF(VLOOKUP(C2382,'Current OBD'!$B$6:$AL$2097,30,0)="Yes","6"," ")</f>
        <v>6</v>
      </c>
      <c r="M2382" s="20" t="str">
        <f>IF(VLOOKUP(C2382,'Current OBD'!$B$6:$AL$2097,31,0)="Yes","7"," ")</f>
        <v>7</v>
      </c>
      <c r="N2382" s="20" t="str">
        <f>IF(VLOOKUP(C2382,'Current OBD'!$B$6:$AL$2097,32,0)="Yes","8"," ")</f>
        <v>8</v>
      </c>
      <c r="O2382" s="20" t="str">
        <f>IF(VLOOKUP(C2382,'Current OBD'!$B$6:$AL$2097,33,0)="Yes","9"," ")</f>
        <v xml:space="preserve"> </v>
      </c>
      <c r="P2382" s="20" t="str">
        <f>IF(VLOOKUP(C2382,'Current OBD'!$B$6:$AL$2097,34,0)="Yes","10"," ")</f>
        <v xml:space="preserve"> </v>
      </c>
      <c r="Q2382" s="20" t="str">
        <f>IF(VLOOKUP(C2382,'Current OBD'!$B$6:$AL$2097,35,0)="Yes","11"," ")</f>
        <v xml:space="preserve"> </v>
      </c>
      <c r="R2382" s="20" t="str">
        <f>IF(VLOOKUP(C2382,'Current OBD'!$B$6:$AL$2097,36,0)="Yes","12"," ")</f>
        <v xml:space="preserve"> </v>
      </c>
      <c r="S2382" s="44">
        <v>208</v>
      </c>
      <c r="T2382" s="44">
        <v>0</v>
      </c>
      <c r="U2382" s="44">
        <v>314</v>
      </c>
      <c r="V2382" s="12">
        <f>S2382/U2382</f>
        <v>0.66242038216560506</v>
      </c>
      <c r="W2382" s="12">
        <f>T2382/U2382</f>
        <v>0</v>
      </c>
      <c r="X2382" s="12">
        <f t="shared" si="230"/>
        <v>0.66242038216560506</v>
      </c>
    </row>
    <row r="2383" spans="1:24">
      <c r="A2383" s="26" t="s">
        <v>1098</v>
      </c>
      <c r="B2383" s="26" t="s">
        <v>5248</v>
      </c>
      <c r="C2383" s="10">
        <v>159919</v>
      </c>
      <c r="D2383" s="13" t="s">
        <v>5247</v>
      </c>
      <c r="E2383" s="19"/>
      <c r="F2383" s="19"/>
      <c r="G2383" s="19"/>
      <c r="H2383" s="19"/>
      <c r="I2383" s="19"/>
      <c r="J2383" s="19"/>
      <c r="K2383" s="19"/>
      <c r="L2383" s="19"/>
      <c r="M2383" s="19"/>
      <c r="N2383" s="19"/>
      <c r="O2383" s="19"/>
      <c r="P2383" s="19"/>
      <c r="Q2383" s="19"/>
      <c r="R2383" s="19"/>
      <c r="S2383" s="43">
        <v>3123</v>
      </c>
      <c r="T2383" s="43">
        <v>0</v>
      </c>
      <c r="U2383" s="43">
        <v>3123</v>
      </c>
      <c r="V2383" s="14"/>
      <c r="W2383" s="14"/>
      <c r="X2383" s="14">
        <f t="shared" si="230"/>
        <v>1</v>
      </c>
    </row>
    <row r="2384" spans="1:24">
      <c r="A2384" s="17" t="str">
        <f>VLOOKUP(C2384,'Current OBD'!$B$6:$K$2098,4,0)</f>
        <v>Yakima</v>
      </c>
      <c r="B2384" s="17" t="str">
        <f>VLOOKUP(C2384,'Current OBD'!$B$6:$K$2098,3,0)</f>
        <v>39-207</v>
      </c>
      <c r="C2384" s="18">
        <v>678934</v>
      </c>
      <c r="D2384" s="8" t="s">
        <v>710</v>
      </c>
      <c r="E2384" s="20" t="str">
        <f>IF(VLOOKUP(C2384,'Current OBD'!$B$6:$AL$2097,23,0)="Yes","PK"," ")</f>
        <v xml:space="preserve"> </v>
      </c>
      <c r="F2384" s="20" t="str">
        <f>IF(VLOOKUP(C2384,'Current OBD'!$B$6:$AL$2097,24,0)="Yes","K"," ")</f>
        <v xml:space="preserve"> </v>
      </c>
      <c r="G2384" s="20" t="str">
        <f>IF(VLOOKUP(C2384,'Current OBD'!$B$6:$AL$2097,25,0)="Yes","1"," ")</f>
        <v xml:space="preserve"> </v>
      </c>
      <c r="H2384" s="20" t="str">
        <f>IF(VLOOKUP(C2384,'Current OBD'!$B$6:$AL$2097,26,0)="Yes","2"," ")</f>
        <v>2</v>
      </c>
      <c r="I2384" s="20" t="str">
        <f>IF(VLOOKUP(C2384,'Current OBD'!$B$6:$AL$2097,27,0)="Yes","3"," ")</f>
        <v>3</v>
      </c>
      <c r="J2384" s="20" t="str">
        <f>IF(VLOOKUP(C2384,'Current OBD'!$B$6:$AL$2097,28,0)="Yes","4"," ")</f>
        <v>4</v>
      </c>
      <c r="K2384" s="20" t="str">
        <f>IF(VLOOKUP(C2384,'Current OBD'!$B$6:$AL$2097,29,0)="Yes","5"," ")</f>
        <v>5</v>
      </c>
      <c r="L2384" s="20" t="str">
        <f>IF(VLOOKUP(C2384,'Current OBD'!$B$6:$AL$2097,30,0)="Yes","6"," ")</f>
        <v xml:space="preserve"> </v>
      </c>
      <c r="M2384" s="20" t="str">
        <f>IF(VLOOKUP(C2384,'Current OBD'!$B$6:$AL$2097,31,0)="Yes","7"," ")</f>
        <v xml:space="preserve"> </v>
      </c>
      <c r="N2384" s="20" t="str">
        <f>IF(VLOOKUP(C2384,'Current OBD'!$B$6:$AL$2097,32,0)="Yes","8"," ")</f>
        <v xml:space="preserve"> </v>
      </c>
      <c r="O2384" s="20" t="str">
        <f>IF(VLOOKUP(C2384,'Current OBD'!$B$6:$AL$2097,33,0)="Yes","9"," ")</f>
        <v xml:space="preserve"> </v>
      </c>
      <c r="P2384" s="20" t="str">
        <f>IF(VLOOKUP(C2384,'Current OBD'!$B$6:$AL$2097,34,0)="Yes","10"," ")</f>
        <v xml:space="preserve"> </v>
      </c>
      <c r="Q2384" s="20" t="str">
        <f>IF(VLOOKUP(C2384,'Current OBD'!$B$6:$AL$2097,35,0)="Yes","11"," ")</f>
        <v xml:space="preserve"> </v>
      </c>
      <c r="R2384" s="20" t="str">
        <f>IF(VLOOKUP(C2384,'Current OBD'!$B$6:$AL$2097,36,0)="Yes","12"," ")</f>
        <v xml:space="preserve"> </v>
      </c>
      <c r="S2384" s="44">
        <v>382</v>
      </c>
      <c r="T2384" s="44">
        <v>0</v>
      </c>
      <c r="U2384" s="44">
        <v>382</v>
      </c>
      <c r="V2384" s="12">
        <f t="shared" ref="V2384:V2390" si="231">S2384/U2384</f>
        <v>1</v>
      </c>
      <c r="W2384" s="12">
        <f t="shared" ref="W2384:W2390" si="232">T2384/U2384</f>
        <v>0</v>
      </c>
      <c r="X2384" s="12">
        <f t="shared" si="230"/>
        <v>1</v>
      </c>
    </row>
    <row r="2385" spans="1:24">
      <c r="A2385" s="17" t="str">
        <f>VLOOKUP(C2385,'Current OBD'!$B$6:$K$2098,4,0)</f>
        <v>Yakima</v>
      </c>
      <c r="B2385" s="17" t="str">
        <f>VLOOKUP(C2385,'Current OBD'!$B$6:$K$2098,3,0)</f>
        <v>39-207</v>
      </c>
      <c r="C2385" s="18">
        <v>664035</v>
      </c>
      <c r="D2385" s="8" t="s">
        <v>5253</v>
      </c>
      <c r="E2385" s="20" t="str">
        <f>IF(VLOOKUP(C2385,'Current OBD'!$B$6:$AL$2097,23,0)="Yes","PK"," ")</f>
        <v>PK</v>
      </c>
      <c r="F2385" s="20" t="str">
        <f>IF(VLOOKUP(C2385,'Current OBD'!$B$6:$AL$2097,24,0)="Yes","K"," ")</f>
        <v>K</v>
      </c>
      <c r="G2385" s="20" t="str">
        <f>IF(VLOOKUP(C2385,'Current OBD'!$B$6:$AL$2097,25,0)="Yes","1"," ")</f>
        <v>1</v>
      </c>
      <c r="H2385" s="20" t="str">
        <f>IF(VLOOKUP(C2385,'Current OBD'!$B$6:$AL$2097,26,0)="Yes","2"," ")</f>
        <v>2</v>
      </c>
      <c r="I2385" s="20" t="str">
        <f>IF(VLOOKUP(C2385,'Current OBD'!$B$6:$AL$2097,27,0)="Yes","3"," ")</f>
        <v xml:space="preserve"> </v>
      </c>
      <c r="J2385" s="20" t="str">
        <f>IF(VLOOKUP(C2385,'Current OBD'!$B$6:$AL$2097,28,0)="Yes","4"," ")</f>
        <v xml:space="preserve"> </v>
      </c>
      <c r="K2385" s="20" t="str">
        <f>IF(VLOOKUP(C2385,'Current OBD'!$B$6:$AL$2097,29,0)="Yes","5"," ")</f>
        <v xml:space="preserve"> </v>
      </c>
      <c r="L2385" s="20" t="str">
        <f>IF(VLOOKUP(C2385,'Current OBD'!$B$6:$AL$2097,30,0)="Yes","6"," ")</f>
        <v xml:space="preserve"> </v>
      </c>
      <c r="M2385" s="20" t="str">
        <f>IF(VLOOKUP(C2385,'Current OBD'!$B$6:$AL$2097,31,0)="Yes","7"," ")</f>
        <v xml:space="preserve"> </v>
      </c>
      <c r="N2385" s="20" t="str">
        <f>IF(VLOOKUP(C2385,'Current OBD'!$B$6:$AL$2097,32,0)="Yes","8"," ")</f>
        <v xml:space="preserve"> </v>
      </c>
      <c r="O2385" s="20" t="str">
        <f>IF(VLOOKUP(C2385,'Current OBD'!$B$6:$AL$2097,33,0)="Yes","9"," ")</f>
        <v xml:space="preserve"> </v>
      </c>
      <c r="P2385" s="20" t="str">
        <f>IF(VLOOKUP(C2385,'Current OBD'!$B$6:$AL$2097,34,0)="Yes","10"," ")</f>
        <v xml:space="preserve"> </v>
      </c>
      <c r="Q2385" s="20" t="str">
        <f>IF(VLOOKUP(C2385,'Current OBD'!$B$6:$AL$2097,35,0)="Yes","11"," ")</f>
        <v xml:space="preserve"> </v>
      </c>
      <c r="R2385" s="20" t="str">
        <f>IF(VLOOKUP(C2385,'Current OBD'!$B$6:$AL$2097,36,0)="Yes","12"," ")</f>
        <v xml:space="preserve"> </v>
      </c>
      <c r="S2385" s="44">
        <v>427</v>
      </c>
      <c r="T2385" s="44">
        <v>0</v>
      </c>
      <c r="U2385" s="44">
        <v>427</v>
      </c>
      <c r="V2385" s="12">
        <f t="shared" si="231"/>
        <v>1</v>
      </c>
      <c r="W2385" s="12">
        <f t="shared" si="232"/>
        <v>0</v>
      </c>
      <c r="X2385" s="12">
        <f t="shared" si="230"/>
        <v>1</v>
      </c>
    </row>
    <row r="2386" spans="1:24">
      <c r="A2386" s="17" t="str">
        <f>VLOOKUP(C2386,'Current OBD'!$B$6:$K$2098,4,0)</f>
        <v>Yakima</v>
      </c>
      <c r="B2386" s="17" t="str">
        <f>VLOOKUP(C2386,'Current OBD'!$B$6:$K$2098,3,0)</f>
        <v>39-207</v>
      </c>
      <c r="C2386" s="18">
        <v>662285</v>
      </c>
      <c r="D2386" s="8" t="s">
        <v>5255</v>
      </c>
      <c r="E2386" s="20" t="str">
        <f>IF(VLOOKUP(C2386,'Current OBD'!$B$6:$AL$2097,23,0)="Yes","PK"," ")</f>
        <v xml:space="preserve"> </v>
      </c>
      <c r="F2386" s="20" t="str">
        <f>IF(VLOOKUP(C2386,'Current OBD'!$B$6:$AL$2097,24,0)="Yes","K"," ")</f>
        <v xml:space="preserve"> </v>
      </c>
      <c r="G2386" s="20" t="str">
        <f>IF(VLOOKUP(C2386,'Current OBD'!$B$6:$AL$2097,25,0)="Yes","1"," ")</f>
        <v xml:space="preserve"> </v>
      </c>
      <c r="H2386" s="20" t="str">
        <f>IF(VLOOKUP(C2386,'Current OBD'!$B$6:$AL$2097,26,0)="Yes","2"," ")</f>
        <v xml:space="preserve"> </v>
      </c>
      <c r="I2386" s="20" t="str">
        <f>IF(VLOOKUP(C2386,'Current OBD'!$B$6:$AL$2097,27,0)="Yes","3"," ")</f>
        <v xml:space="preserve"> </v>
      </c>
      <c r="J2386" s="20" t="str">
        <f>IF(VLOOKUP(C2386,'Current OBD'!$B$6:$AL$2097,28,0)="Yes","4"," ")</f>
        <v xml:space="preserve"> </v>
      </c>
      <c r="K2386" s="20" t="str">
        <f>IF(VLOOKUP(C2386,'Current OBD'!$B$6:$AL$2097,29,0)="Yes","5"," ")</f>
        <v xml:space="preserve"> </v>
      </c>
      <c r="L2386" s="20" t="str">
        <f>IF(VLOOKUP(C2386,'Current OBD'!$B$6:$AL$2097,30,0)="Yes","6"," ")</f>
        <v xml:space="preserve"> </v>
      </c>
      <c r="M2386" s="20" t="str">
        <f>IF(VLOOKUP(C2386,'Current OBD'!$B$6:$AL$2097,31,0)="Yes","7"," ")</f>
        <v xml:space="preserve"> </v>
      </c>
      <c r="N2386" s="20" t="str">
        <f>IF(VLOOKUP(C2386,'Current OBD'!$B$6:$AL$2097,32,0)="Yes","8"," ")</f>
        <v xml:space="preserve"> </v>
      </c>
      <c r="O2386" s="20" t="str">
        <f>IF(VLOOKUP(C2386,'Current OBD'!$B$6:$AL$2097,33,0)="Yes","9"," ")</f>
        <v>9</v>
      </c>
      <c r="P2386" s="20" t="str">
        <f>IF(VLOOKUP(C2386,'Current OBD'!$B$6:$AL$2097,34,0)="Yes","10"," ")</f>
        <v>10</v>
      </c>
      <c r="Q2386" s="20" t="str">
        <f>IF(VLOOKUP(C2386,'Current OBD'!$B$6:$AL$2097,35,0)="Yes","11"," ")</f>
        <v>11</v>
      </c>
      <c r="R2386" s="20" t="str">
        <f>IF(VLOOKUP(C2386,'Current OBD'!$B$6:$AL$2097,36,0)="Yes","12"," ")</f>
        <v>12</v>
      </c>
      <c r="S2386" s="44">
        <v>73</v>
      </c>
      <c r="T2386" s="44">
        <v>0</v>
      </c>
      <c r="U2386" s="44">
        <v>73</v>
      </c>
      <c r="V2386" s="12">
        <f t="shared" si="231"/>
        <v>1</v>
      </c>
      <c r="W2386" s="12">
        <f t="shared" si="232"/>
        <v>0</v>
      </c>
      <c r="X2386" s="12">
        <f t="shared" si="230"/>
        <v>1</v>
      </c>
    </row>
    <row r="2387" spans="1:24">
      <c r="A2387" s="17" t="str">
        <f>VLOOKUP(C2387,'Current OBD'!$B$6:$K$2098,4,0)</f>
        <v>Yakima</v>
      </c>
      <c r="B2387" s="17" t="str">
        <f>VLOOKUP(C2387,'Current OBD'!$B$6:$K$2098,3,0)</f>
        <v>39-207</v>
      </c>
      <c r="C2387" s="18">
        <v>663973</v>
      </c>
      <c r="D2387" s="8" t="s">
        <v>5257</v>
      </c>
      <c r="E2387" s="20" t="str">
        <f>IF(VLOOKUP(C2387,'Current OBD'!$B$6:$AL$2097,23,0)="Yes","PK"," ")</f>
        <v xml:space="preserve"> </v>
      </c>
      <c r="F2387" s="20" t="str">
        <f>IF(VLOOKUP(C2387,'Current OBD'!$B$6:$AL$2097,24,0)="Yes","K"," ")</f>
        <v xml:space="preserve"> </v>
      </c>
      <c r="G2387" s="20" t="str">
        <f>IF(VLOOKUP(C2387,'Current OBD'!$B$6:$AL$2097,25,0)="Yes","1"," ")</f>
        <v xml:space="preserve"> </v>
      </c>
      <c r="H2387" s="20" t="str">
        <f>IF(VLOOKUP(C2387,'Current OBD'!$B$6:$AL$2097,26,0)="Yes","2"," ")</f>
        <v xml:space="preserve"> </v>
      </c>
      <c r="I2387" s="20" t="str">
        <f>IF(VLOOKUP(C2387,'Current OBD'!$B$6:$AL$2097,27,0)="Yes","3"," ")</f>
        <v>3</v>
      </c>
      <c r="J2387" s="20" t="str">
        <f>IF(VLOOKUP(C2387,'Current OBD'!$B$6:$AL$2097,28,0)="Yes","4"," ")</f>
        <v>4</v>
      </c>
      <c r="K2387" s="20" t="str">
        <f>IF(VLOOKUP(C2387,'Current OBD'!$B$6:$AL$2097,29,0)="Yes","5"," ")</f>
        <v>5</v>
      </c>
      <c r="L2387" s="20" t="str">
        <f>IF(VLOOKUP(C2387,'Current OBD'!$B$6:$AL$2097,30,0)="Yes","6"," ")</f>
        <v xml:space="preserve"> </v>
      </c>
      <c r="M2387" s="20" t="str">
        <f>IF(VLOOKUP(C2387,'Current OBD'!$B$6:$AL$2097,31,0)="Yes","7"," ")</f>
        <v xml:space="preserve"> </v>
      </c>
      <c r="N2387" s="20" t="str">
        <f>IF(VLOOKUP(C2387,'Current OBD'!$B$6:$AL$2097,32,0)="Yes","8"," ")</f>
        <v xml:space="preserve"> </v>
      </c>
      <c r="O2387" s="20" t="str">
        <f>IF(VLOOKUP(C2387,'Current OBD'!$B$6:$AL$2097,33,0)="Yes","9"," ")</f>
        <v xml:space="preserve"> </v>
      </c>
      <c r="P2387" s="20" t="str">
        <f>IF(VLOOKUP(C2387,'Current OBD'!$B$6:$AL$2097,34,0)="Yes","10"," ")</f>
        <v xml:space="preserve"> </v>
      </c>
      <c r="Q2387" s="20" t="str">
        <f>IF(VLOOKUP(C2387,'Current OBD'!$B$6:$AL$2097,35,0)="Yes","11"," ")</f>
        <v xml:space="preserve"> </v>
      </c>
      <c r="R2387" s="20" t="str">
        <f>IF(VLOOKUP(C2387,'Current OBD'!$B$6:$AL$2097,36,0)="Yes","12"," ")</f>
        <v xml:space="preserve"> </v>
      </c>
      <c r="S2387" s="44">
        <v>312</v>
      </c>
      <c r="T2387" s="44">
        <v>0</v>
      </c>
      <c r="U2387" s="44">
        <v>312</v>
      </c>
      <c r="V2387" s="12">
        <f t="shared" si="231"/>
        <v>1</v>
      </c>
      <c r="W2387" s="12">
        <f t="shared" si="232"/>
        <v>0</v>
      </c>
      <c r="X2387" s="12">
        <f t="shared" si="230"/>
        <v>1</v>
      </c>
    </row>
    <row r="2388" spans="1:24">
      <c r="A2388" s="17" t="str">
        <f>VLOOKUP(C2388,'Current OBD'!$B$6:$K$2098,4,0)</f>
        <v>Yakima</v>
      </c>
      <c r="B2388" s="17" t="str">
        <f>VLOOKUP(C2388,'Current OBD'!$B$6:$K$2098,3,0)</f>
        <v>39-207</v>
      </c>
      <c r="C2388" s="18">
        <v>685112</v>
      </c>
      <c r="D2388" s="8" t="s">
        <v>5259</v>
      </c>
      <c r="E2388" s="20" t="str">
        <f>IF(VLOOKUP(C2388,'Current OBD'!$B$6:$AL$2097,23,0)="Yes","PK"," ")</f>
        <v xml:space="preserve"> </v>
      </c>
      <c r="F2388" s="20" t="str">
        <f>IF(VLOOKUP(C2388,'Current OBD'!$B$6:$AL$2097,24,0)="Yes","K"," ")</f>
        <v>K</v>
      </c>
      <c r="G2388" s="20" t="str">
        <f>IF(VLOOKUP(C2388,'Current OBD'!$B$6:$AL$2097,25,0)="Yes","1"," ")</f>
        <v>1</v>
      </c>
      <c r="H2388" s="20" t="str">
        <f>IF(VLOOKUP(C2388,'Current OBD'!$B$6:$AL$2097,26,0)="Yes","2"," ")</f>
        <v>2</v>
      </c>
      <c r="I2388" s="20" t="str">
        <f>IF(VLOOKUP(C2388,'Current OBD'!$B$6:$AL$2097,27,0)="Yes","3"," ")</f>
        <v xml:space="preserve"> </v>
      </c>
      <c r="J2388" s="20" t="str">
        <f>IF(VLOOKUP(C2388,'Current OBD'!$B$6:$AL$2097,28,0)="Yes","4"," ")</f>
        <v xml:space="preserve"> </v>
      </c>
      <c r="K2388" s="20" t="str">
        <f>IF(VLOOKUP(C2388,'Current OBD'!$B$6:$AL$2097,29,0)="Yes","5"," ")</f>
        <v xml:space="preserve"> </v>
      </c>
      <c r="L2388" s="20" t="str">
        <f>IF(VLOOKUP(C2388,'Current OBD'!$B$6:$AL$2097,30,0)="Yes","6"," ")</f>
        <v xml:space="preserve"> </v>
      </c>
      <c r="M2388" s="20" t="str">
        <f>IF(VLOOKUP(C2388,'Current OBD'!$B$6:$AL$2097,31,0)="Yes","7"," ")</f>
        <v xml:space="preserve"> </v>
      </c>
      <c r="N2388" s="20" t="str">
        <f>IF(VLOOKUP(C2388,'Current OBD'!$B$6:$AL$2097,32,0)="Yes","8"," ")</f>
        <v xml:space="preserve"> </v>
      </c>
      <c r="O2388" s="20" t="str">
        <f>IF(VLOOKUP(C2388,'Current OBD'!$B$6:$AL$2097,33,0)="Yes","9"," ")</f>
        <v xml:space="preserve"> </v>
      </c>
      <c r="P2388" s="20" t="str">
        <f>IF(VLOOKUP(C2388,'Current OBD'!$B$6:$AL$2097,34,0)="Yes","10"," ")</f>
        <v xml:space="preserve"> </v>
      </c>
      <c r="Q2388" s="20" t="str">
        <f>IF(VLOOKUP(C2388,'Current OBD'!$B$6:$AL$2097,35,0)="Yes","11"," ")</f>
        <v xml:space="preserve"> </v>
      </c>
      <c r="R2388" s="20" t="str">
        <f>IF(VLOOKUP(C2388,'Current OBD'!$B$6:$AL$2097,36,0)="Yes","12"," ")</f>
        <v xml:space="preserve"> </v>
      </c>
      <c r="S2388" s="44">
        <v>380</v>
      </c>
      <c r="T2388" s="44">
        <v>0</v>
      </c>
      <c r="U2388" s="44">
        <v>380</v>
      </c>
      <c r="V2388" s="12">
        <f t="shared" si="231"/>
        <v>1</v>
      </c>
      <c r="W2388" s="12">
        <f t="shared" si="232"/>
        <v>0</v>
      </c>
      <c r="X2388" s="12">
        <f t="shared" si="230"/>
        <v>1</v>
      </c>
    </row>
    <row r="2389" spans="1:24">
      <c r="A2389" s="17" t="str">
        <f>VLOOKUP(C2389,'Current OBD'!$B$6:$K$2098,4,0)</f>
        <v>Yakima</v>
      </c>
      <c r="B2389" s="17" t="str">
        <f>VLOOKUP(C2389,'Current OBD'!$B$6:$K$2098,3,0)</f>
        <v>39-207</v>
      </c>
      <c r="C2389" s="18">
        <v>664334</v>
      </c>
      <c r="D2389" s="8" t="s">
        <v>5261</v>
      </c>
      <c r="E2389" s="20" t="str">
        <f>IF(VLOOKUP(C2389,'Current OBD'!$B$6:$AL$2097,23,0)="Yes","PK"," ")</f>
        <v xml:space="preserve"> </v>
      </c>
      <c r="F2389" s="20" t="str">
        <f>IF(VLOOKUP(C2389,'Current OBD'!$B$6:$AL$2097,24,0)="Yes","K"," ")</f>
        <v xml:space="preserve"> </v>
      </c>
      <c r="G2389" s="20" t="str">
        <f>IF(VLOOKUP(C2389,'Current OBD'!$B$6:$AL$2097,25,0)="Yes","1"," ")</f>
        <v xml:space="preserve"> </v>
      </c>
      <c r="H2389" s="20" t="str">
        <f>IF(VLOOKUP(C2389,'Current OBD'!$B$6:$AL$2097,26,0)="Yes","2"," ")</f>
        <v xml:space="preserve"> </v>
      </c>
      <c r="I2389" s="20" t="str">
        <f>IF(VLOOKUP(C2389,'Current OBD'!$B$6:$AL$2097,27,0)="Yes","3"," ")</f>
        <v xml:space="preserve"> </v>
      </c>
      <c r="J2389" s="20" t="str">
        <f>IF(VLOOKUP(C2389,'Current OBD'!$B$6:$AL$2097,28,0)="Yes","4"," ")</f>
        <v xml:space="preserve"> </v>
      </c>
      <c r="K2389" s="20" t="str">
        <f>IF(VLOOKUP(C2389,'Current OBD'!$B$6:$AL$2097,29,0)="Yes","5"," ")</f>
        <v xml:space="preserve"> </v>
      </c>
      <c r="L2389" s="20" t="str">
        <f>IF(VLOOKUP(C2389,'Current OBD'!$B$6:$AL$2097,30,0)="Yes","6"," ")</f>
        <v xml:space="preserve"> </v>
      </c>
      <c r="M2389" s="20" t="str">
        <f>IF(VLOOKUP(C2389,'Current OBD'!$B$6:$AL$2097,31,0)="Yes","7"," ")</f>
        <v xml:space="preserve"> </v>
      </c>
      <c r="N2389" s="20" t="str">
        <f>IF(VLOOKUP(C2389,'Current OBD'!$B$6:$AL$2097,32,0)="Yes","8"," ")</f>
        <v xml:space="preserve"> </v>
      </c>
      <c r="O2389" s="20" t="str">
        <f>IF(VLOOKUP(C2389,'Current OBD'!$B$6:$AL$2097,33,0)="Yes","9"," ")</f>
        <v>9</v>
      </c>
      <c r="P2389" s="20" t="str">
        <f>IF(VLOOKUP(C2389,'Current OBD'!$B$6:$AL$2097,34,0)="Yes","10"," ")</f>
        <v>10</v>
      </c>
      <c r="Q2389" s="20" t="str">
        <f>IF(VLOOKUP(C2389,'Current OBD'!$B$6:$AL$2097,35,0)="Yes","11"," ")</f>
        <v>11</v>
      </c>
      <c r="R2389" s="20" t="str">
        <f>IF(VLOOKUP(C2389,'Current OBD'!$B$6:$AL$2097,36,0)="Yes","12"," ")</f>
        <v>12</v>
      </c>
      <c r="S2389" s="44">
        <v>848</v>
      </c>
      <c r="T2389" s="44">
        <v>0</v>
      </c>
      <c r="U2389" s="44">
        <v>848</v>
      </c>
      <c r="V2389" s="12">
        <f t="shared" si="231"/>
        <v>1</v>
      </c>
      <c r="W2389" s="12">
        <f t="shared" si="232"/>
        <v>0</v>
      </c>
      <c r="X2389" s="12">
        <f t="shared" si="230"/>
        <v>1</v>
      </c>
    </row>
    <row r="2390" spans="1:24">
      <c r="A2390" s="17" t="str">
        <f>VLOOKUP(C2390,'Current OBD'!$B$6:$K$2098,4,0)</f>
        <v>Yakima</v>
      </c>
      <c r="B2390" s="17" t="str">
        <f>VLOOKUP(C2390,'Current OBD'!$B$6:$K$2098,3,0)</f>
        <v>39-207</v>
      </c>
      <c r="C2390" s="18">
        <v>663972</v>
      </c>
      <c r="D2390" s="8" t="s">
        <v>5264</v>
      </c>
      <c r="E2390" s="20" t="str">
        <f>IF(VLOOKUP(C2390,'Current OBD'!$B$6:$AL$2097,23,0)="Yes","PK"," ")</f>
        <v xml:space="preserve"> </v>
      </c>
      <c r="F2390" s="20" t="str">
        <f>IF(VLOOKUP(C2390,'Current OBD'!$B$6:$AL$2097,24,0)="Yes","K"," ")</f>
        <v xml:space="preserve"> </v>
      </c>
      <c r="G2390" s="20" t="str">
        <f>IF(VLOOKUP(C2390,'Current OBD'!$B$6:$AL$2097,25,0)="Yes","1"," ")</f>
        <v xml:space="preserve"> </v>
      </c>
      <c r="H2390" s="20" t="str">
        <f>IF(VLOOKUP(C2390,'Current OBD'!$B$6:$AL$2097,26,0)="Yes","2"," ")</f>
        <v xml:space="preserve"> </v>
      </c>
      <c r="I2390" s="20" t="str">
        <f>IF(VLOOKUP(C2390,'Current OBD'!$B$6:$AL$2097,27,0)="Yes","3"," ")</f>
        <v xml:space="preserve"> </v>
      </c>
      <c r="J2390" s="20" t="str">
        <f>IF(VLOOKUP(C2390,'Current OBD'!$B$6:$AL$2097,28,0)="Yes","4"," ")</f>
        <v xml:space="preserve"> </v>
      </c>
      <c r="K2390" s="20" t="str">
        <f>IF(VLOOKUP(C2390,'Current OBD'!$B$6:$AL$2097,29,0)="Yes","5"," ")</f>
        <v xml:space="preserve"> </v>
      </c>
      <c r="L2390" s="20" t="str">
        <f>IF(VLOOKUP(C2390,'Current OBD'!$B$6:$AL$2097,30,0)="Yes","6"," ")</f>
        <v>6</v>
      </c>
      <c r="M2390" s="20" t="str">
        <f>IF(VLOOKUP(C2390,'Current OBD'!$B$6:$AL$2097,31,0)="Yes","7"," ")</f>
        <v>7</v>
      </c>
      <c r="N2390" s="20" t="str">
        <f>IF(VLOOKUP(C2390,'Current OBD'!$B$6:$AL$2097,32,0)="Yes","8"," ")</f>
        <v>8</v>
      </c>
      <c r="O2390" s="20" t="str">
        <f>IF(VLOOKUP(C2390,'Current OBD'!$B$6:$AL$2097,33,0)="Yes","9"," ")</f>
        <v xml:space="preserve"> </v>
      </c>
      <c r="P2390" s="20" t="str">
        <f>IF(VLOOKUP(C2390,'Current OBD'!$B$6:$AL$2097,34,0)="Yes","10"," ")</f>
        <v xml:space="preserve"> </v>
      </c>
      <c r="Q2390" s="20" t="str">
        <f>IF(VLOOKUP(C2390,'Current OBD'!$B$6:$AL$2097,35,0)="Yes","11"," ")</f>
        <v xml:space="preserve"> </v>
      </c>
      <c r="R2390" s="20" t="str">
        <f>IF(VLOOKUP(C2390,'Current OBD'!$B$6:$AL$2097,36,0)="Yes","12"," ")</f>
        <v xml:space="preserve"> </v>
      </c>
      <c r="S2390" s="44">
        <v>701</v>
      </c>
      <c r="T2390" s="44">
        <v>0</v>
      </c>
      <c r="U2390" s="44">
        <v>701</v>
      </c>
      <c r="V2390" s="12">
        <f t="shared" si="231"/>
        <v>1</v>
      </c>
      <c r="W2390" s="12">
        <f t="shared" si="232"/>
        <v>0</v>
      </c>
      <c r="X2390" s="12">
        <f t="shared" si="230"/>
        <v>1</v>
      </c>
    </row>
    <row r="2391" spans="1:24">
      <c r="A2391" s="26" t="s">
        <v>1098</v>
      </c>
      <c r="B2391" s="26" t="s">
        <v>5374</v>
      </c>
      <c r="C2391" s="10">
        <v>159958</v>
      </c>
      <c r="D2391" s="13" t="s">
        <v>5373</v>
      </c>
      <c r="E2391" s="19"/>
      <c r="F2391" s="19"/>
      <c r="G2391" s="19"/>
      <c r="H2391" s="19"/>
      <c r="I2391" s="19"/>
      <c r="J2391" s="19"/>
      <c r="K2391" s="19"/>
      <c r="L2391" s="19"/>
      <c r="M2391" s="19"/>
      <c r="N2391" s="19"/>
      <c r="O2391" s="19"/>
      <c r="P2391" s="19"/>
      <c r="Q2391" s="19"/>
      <c r="R2391" s="19"/>
      <c r="S2391" s="43">
        <v>2646</v>
      </c>
      <c r="T2391" s="43">
        <v>224</v>
      </c>
      <c r="U2391" s="43">
        <v>5373</v>
      </c>
      <c r="V2391" s="14"/>
      <c r="W2391" s="14"/>
      <c r="X2391" s="14">
        <f t="shared" si="230"/>
        <v>0.53415224269495631</v>
      </c>
    </row>
    <row r="2392" spans="1:24">
      <c r="A2392" s="17" t="str">
        <f>VLOOKUP(C2392,'Current OBD'!$B$6:$K$2098,4,0)</f>
        <v>Yakima</v>
      </c>
      <c r="B2392" s="17" t="str">
        <f>VLOOKUP(C2392,'Current OBD'!$B$6:$K$2098,3,0)</f>
        <v>39-208</v>
      </c>
      <c r="C2392" s="18">
        <v>662286</v>
      </c>
      <c r="D2392" s="8" t="s">
        <v>5375</v>
      </c>
      <c r="E2392" s="20" t="str">
        <f>IF(VLOOKUP(C2392,'Current OBD'!$B$6:$AL$2097,23,0)="Yes","PK"," ")</f>
        <v xml:space="preserve"> </v>
      </c>
      <c r="F2392" s="20" t="str">
        <f>IF(VLOOKUP(C2392,'Current OBD'!$B$6:$AL$2097,24,0)="Yes","K"," ")</f>
        <v>K</v>
      </c>
      <c r="G2392" s="20" t="str">
        <f>IF(VLOOKUP(C2392,'Current OBD'!$B$6:$AL$2097,25,0)="Yes","1"," ")</f>
        <v>1</v>
      </c>
      <c r="H2392" s="20" t="str">
        <f>IF(VLOOKUP(C2392,'Current OBD'!$B$6:$AL$2097,26,0)="Yes","2"," ")</f>
        <v>2</v>
      </c>
      <c r="I2392" s="20" t="str">
        <f>IF(VLOOKUP(C2392,'Current OBD'!$B$6:$AL$2097,27,0)="Yes","3"," ")</f>
        <v>3</v>
      </c>
      <c r="J2392" s="20" t="str">
        <f>IF(VLOOKUP(C2392,'Current OBD'!$B$6:$AL$2097,28,0)="Yes","4"," ")</f>
        <v>4</v>
      </c>
      <c r="K2392" s="20" t="str">
        <f>IF(VLOOKUP(C2392,'Current OBD'!$B$6:$AL$2097,29,0)="Yes","5"," ")</f>
        <v>5</v>
      </c>
      <c r="L2392" s="20" t="str">
        <f>IF(VLOOKUP(C2392,'Current OBD'!$B$6:$AL$2097,30,0)="Yes","6"," ")</f>
        <v xml:space="preserve"> </v>
      </c>
      <c r="M2392" s="20" t="str">
        <f>IF(VLOOKUP(C2392,'Current OBD'!$B$6:$AL$2097,31,0)="Yes","7"," ")</f>
        <v xml:space="preserve"> </v>
      </c>
      <c r="N2392" s="20" t="str">
        <f>IF(VLOOKUP(C2392,'Current OBD'!$B$6:$AL$2097,32,0)="Yes","8"," ")</f>
        <v xml:space="preserve"> </v>
      </c>
      <c r="O2392" s="20" t="str">
        <f>IF(VLOOKUP(C2392,'Current OBD'!$B$6:$AL$2097,33,0)="Yes","9"," ")</f>
        <v xml:space="preserve"> </v>
      </c>
      <c r="P2392" s="20" t="str">
        <f>IF(VLOOKUP(C2392,'Current OBD'!$B$6:$AL$2097,34,0)="Yes","10"," ")</f>
        <v xml:space="preserve"> </v>
      </c>
      <c r="Q2392" s="20" t="str">
        <f>IF(VLOOKUP(C2392,'Current OBD'!$B$6:$AL$2097,35,0)="Yes","11"," ")</f>
        <v xml:space="preserve"> </v>
      </c>
      <c r="R2392" s="20" t="str">
        <f>IF(VLOOKUP(C2392,'Current OBD'!$B$6:$AL$2097,36,0)="Yes","12"," ")</f>
        <v xml:space="preserve"> </v>
      </c>
      <c r="S2392" s="44">
        <v>293</v>
      </c>
      <c r="T2392" s="44">
        <v>0</v>
      </c>
      <c r="U2392" s="44">
        <v>384</v>
      </c>
      <c r="V2392" s="12">
        <f t="shared" ref="V2392:V2400" si="233">S2392/U2392</f>
        <v>0.76302083333333337</v>
      </c>
      <c r="W2392" s="12">
        <f t="shared" ref="W2392:W2400" si="234">T2392/U2392</f>
        <v>0</v>
      </c>
      <c r="X2392" s="12">
        <f t="shared" si="230"/>
        <v>0.76302083333333337</v>
      </c>
    </row>
    <row r="2393" spans="1:24">
      <c r="A2393" s="17" t="str">
        <f>VLOOKUP(C2393,'Current OBD'!$B$6:$K$2098,4,0)</f>
        <v>Yakima</v>
      </c>
      <c r="B2393" s="17" t="str">
        <f>VLOOKUP(C2393,'Current OBD'!$B$6:$K$2098,3,0)</f>
        <v>39-208</v>
      </c>
      <c r="C2393" s="18">
        <v>662287</v>
      </c>
      <c r="D2393" s="8" t="s">
        <v>5378</v>
      </c>
      <c r="E2393" s="20" t="str">
        <f>IF(VLOOKUP(C2393,'Current OBD'!$B$6:$AL$2097,23,0)="Yes","PK"," ")</f>
        <v xml:space="preserve"> </v>
      </c>
      <c r="F2393" s="20" t="str">
        <f>IF(VLOOKUP(C2393,'Current OBD'!$B$6:$AL$2097,24,0)="Yes","K"," ")</f>
        <v>K</v>
      </c>
      <c r="G2393" s="20" t="str">
        <f>IF(VLOOKUP(C2393,'Current OBD'!$B$6:$AL$2097,25,0)="Yes","1"," ")</f>
        <v>1</v>
      </c>
      <c r="H2393" s="20" t="str">
        <f>IF(VLOOKUP(C2393,'Current OBD'!$B$6:$AL$2097,26,0)="Yes","2"," ")</f>
        <v>2</v>
      </c>
      <c r="I2393" s="20" t="str">
        <f>IF(VLOOKUP(C2393,'Current OBD'!$B$6:$AL$2097,27,0)="Yes","3"," ")</f>
        <v>3</v>
      </c>
      <c r="J2393" s="20" t="str">
        <f>IF(VLOOKUP(C2393,'Current OBD'!$B$6:$AL$2097,28,0)="Yes","4"," ")</f>
        <v>4</v>
      </c>
      <c r="K2393" s="20" t="str">
        <f>IF(VLOOKUP(C2393,'Current OBD'!$B$6:$AL$2097,29,0)="Yes","5"," ")</f>
        <v>5</v>
      </c>
      <c r="L2393" s="20" t="str">
        <f>IF(VLOOKUP(C2393,'Current OBD'!$B$6:$AL$2097,30,0)="Yes","6"," ")</f>
        <v xml:space="preserve"> </v>
      </c>
      <c r="M2393" s="20" t="str">
        <f>IF(VLOOKUP(C2393,'Current OBD'!$B$6:$AL$2097,31,0)="Yes","7"," ")</f>
        <v xml:space="preserve"> </v>
      </c>
      <c r="N2393" s="20" t="str">
        <f>IF(VLOOKUP(C2393,'Current OBD'!$B$6:$AL$2097,32,0)="Yes","8"," ")</f>
        <v xml:space="preserve"> </v>
      </c>
      <c r="O2393" s="20" t="str">
        <f>IF(VLOOKUP(C2393,'Current OBD'!$B$6:$AL$2097,33,0)="Yes","9"," ")</f>
        <v xml:space="preserve"> </v>
      </c>
      <c r="P2393" s="20" t="str">
        <f>IF(VLOOKUP(C2393,'Current OBD'!$B$6:$AL$2097,34,0)="Yes","10"," ")</f>
        <v xml:space="preserve"> </v>
      </c>
      <c r="Q2393" s="20" t="str">
        <f>IF(VLOOKUP(C2393,'Current OBD'!$B$6:$AL$2097,35,0)="Yes","11"," ")</f>
        <v xml:space="preserve"> </v>
      </c>
      <c r="R2393" s="20" t="str">
        <f>IF(VLOOKUP(C2393,'Current OBD'!$B$6:$AL$2097,36,0)="Yes","12"," ")</f>
        <v xml:space="preserve"> </v>
      </c>
      <c r="S2393" s="44">
        <v>130</v>
      </c>
      <c r="T2393" s="44">
        <v>50</v>
      </c>
      <c r="U2393" s="44">
        <v>458</v>
      </c>
      <c r="V2393" s="12">
        <f t="shared" si="233"/>
        <v>0.28384279475982532</v>
      </c>
      <c r="W2393" s="12">
        <f t="shared" si="234"/>
        <v>0.1091703056768559</v>
      </c>
      <c r="X2393" s="12">
        <f t="shared" si="230"/>
        <v>0.3930131004366812</v>
      </c>
    </row>
    <row r="2394" spans="1:24">
      <c r="A2394" s="17" t="str">
        <f>VLOOKUP(C2394,'Current OBD'!$B$6:$K$2098,4,0)</f>
        <v>Yakima</v>
      </c>
      <c r="B2394" s="17" t="str">
        <f>VLOOKUP(C2394,'Current OBD'!$B$6:$K$2098,3,0)</f>
        <v>39-208</v>
      </c>
      <c r="C2394" s="18">
        <v>662288</v>
      </c>
      <c r="D2394" s="8" t="s">
        <v>680</v>
      </c>
      <c r="E2394" s="20" t="str">
        <f>IF(VLOOKUP(C2394,'Current OBD'!$B$6:$AL$2097,23,0)="Yes","PK"," ")</f>
        <v xml:space="preserve"> </v>
      </c>
      <c r="F2394" s="20" t="str">
        <f>IF(VLOOKUP(C2394,'Current OBD'!$B$6:$AL$2097,24,0)="Yes","K"," ")</f>
        <v>K</v>
      </c>
      <c r="G2394" s="20" t="str">
        <f>IF(VLOOKUP(C2394,'Current OBD'!$B$6:$AL$2097,25,0)="Yes","1"," ")</f>
        <v>1</v>
      </c>
      <c r="H2394" s="20" t="str">
        <f>IF(VLOOKUP(C2394,'Current OBD'!$B$6:$AL$2097,26,0)="Yes","2"," ")</f>
        <v>2</v>
      </c>
      <c r="I2394" s="20" t="str">
        <f>IF(VLOOKUP(C2394,'Current OBD'!$B$6:$AL$2097,27,0)="Yes","3"," ")</f>
        <v>3</v>
      </c>
      <c r="J2394" s="20" t="str">
        <f>IF(VLOOKUP(C2394,'Current OBD'!$B$6:$AL$2097,28,0)="Yes","4"," ")</f>
        <v>4</v>
      </c>
      <c r="K2394" s="20" t="str">
        <f>IF(VLOOKUP(C2394,'Current OBD'!$B$6:$AL$2097,29,0)="Yes","5"," ")</f>
        <v>5</v>
      </c>
      <c r="L2394" s="20" t="str">
        <f>IF(VLOOKUP(C2394,'Current OBD'!$B$6:$AL$2097,30,0)="Yes","6"," ")</f>
        <v xml:space="preserve"> </v>
      </c>
      <c r="M2394" s="20" t="str">
        <f>IF(VLOOKUP(C2394,'Current OBD'!$B$6:$AL$2097,31,0)="Yes","7"," ")</f>
        <v xml:space="preserve"> </v>
      </c>
      <c r="N2394" s="20" t="str">
        <f>IF(VLOOKUP(C2394,'Current OBD'!$B$6:$AL$2097,32,0)="Yes","8"," ")</f>
        <v xml:space="preserve"> </v>
      </c>
      <c r="O2394" s="20" t="str">
        <f>IF(VLOOKUP(C2394,'Current OBD'!$B$6:$AL$2097,33,0)="Yes","9"," ")</f>
        <v xml:space="preserve"> </v>
      </c>
      <c r="P2394" s="20" t="str">
        <f>IF(VLOOKUP(C2394,'Current OBD'!$B$6:$AL$2097,34,0)="Yes","10"," ")</f>
        <v xml:space="preserve"> </v>
      </c>
      <c r="Q2394" s="20" t="str">
        <f>IF(VLOOKUP(C2394,'Current OBD'!$B$6:$AL$2097,35,0)="Yes","11"," ")</f>
        <v xml:space="preserve"> </v>
      </c>
      <c r="R2394" s="20" t="str">
        <f>IF(VLOOKUP(C2394,'Current OBD'!$B$6:$AL$2097,36,0)="Yes","12"," ")</f>
        <v xml:space="preserve"> </v>
      </c>
      <c r="S2394" s="44">
        <v>87</v>
      </c>
      <c r="T2394" s="44">
        <v>40</v>
      </c>
      <c r="U2394" s="44">
        <v>368</v>
      </c>
      <c r="V2394" s="12">
        <f t="shared" si="233"/>
        <v>0.23641304347826086</v>
      </c>
      <c r="W2394" s="12">
        <f t="shared" si="234"/>
        <v>0.10869565217391304</v>
      </c>
      <c r="X2394" s="12">
        <f t="shared" si="230"/>
        <v>0.34510869565217389</v>
      </c>
    </row>
    <row r="2395" spans="1:24">
      <c r="A2395" s="17" t="str">
        <f>VLOOKUP(C2395,'Current OBD'!$B$6:$K$2098,4,0)</f>
        <v>Yakima</v>
      </c>
      <c r="B2395" s="17" t="str">
        <f>VLOOKUP(C2395,'Current OBD'!$B$6:$K$2098,3,0)</f>
        <v>39-208</v>
      </c>
      <c r="C2395" s="18">
        <v>664685</v>
      </c>
      <c r="D2395" s="8" t="s">
        <v>5379</v>
      </c>
      <c r="E2395" s="20" t="str">
        <f>IF(VLOOKUP(C2395,'Current OBD'!$B$6:$AL$2097,23,0)="Yes","PK"," ")</f>
        <v xml:space="preserve"> </v>
      </c>
      <c r="F2395" s="20" t="str">
        <f>IF(VLOOKUP(C2395,'Current OBD'!$B$6:$AL$2097,24,0)="Yes","K"," ")</f>
        <v xml:space="preserve"> </v>
      </c>
      <c r="G2395" s="20" t="str">
        <f>IF(VLOOKUP(C2395,'Current OBD'!$B$6:$AL$2097,25,0)="Yes","1"," ")</f>
        <v xml:space="preserve"> </v>
      </c>
      <c r="H2395" s="20" t="str">
        <f>IF(VLOOKUP(C2395,'Current OBD'!$B$6:$AL$2097,26,0)="Yes","2"," ")</f>
        <v xml:space="preserve"> </v>
      </c>
      <c r="I2395" s="20" t="str">
        <f>IF(VLOOKUP(C2395,'Current OBD'!$B$6:$AL$2097,27,0)="Yes","3"," ")</f>
        <v xml:space="preserve"> </v>
      </c>
      <c r="J2395" s="20" t="str">
        <f>IF(VLOOKUP(C2395,'Current OBD'!$B$6:$AL$2097,28,0)="Yes","4"," ")</f>
        <v xml:space="preserve"> </v>
      </c>
      <c r="K2395" s="20" t="str">
        <f>IF(VLOOKUP(C2395,'Current OBD'!$B$6:$AL$2097,29,0)="Yes","5"," ")</f>
        <v xml:space="preserve"> </v>
      </c>
      <c r="L2395" s="20" t="str">
        <f>IF(VLOOKUP(C2395,'Current OBD'!$B$6:$AL$2097,30,0)="Yes","6"," ")</f>
        <v xml:space="preserve"> </v>
      </c>
      <c r="M2395" s="20" t="str">
        <f>IF(VLOOKUP(C2395,'Current OBD'!$B$6:$AL$2097,31,0)="Yes","7"," ")</f>
        <v>7</v>
      </c>
      <c r="N2395" s="20" t="str">
        <f>IF(VLOOKUP(C2395,'Current OBD'!$B$6:$AL$2097,32,0)="Yes","8"," ")</f>
        <v>8</v>
      </c>
      <c r="O2395" s="20" t="str">
        <f>IF(VLOOKUP(C2395,'Current OBD'!$B$6:$AL$2097,33,0)="Yes","9"," ")</f>
        <v>9</v>
      </c>
      <c r="P2395" s="20" t="str">
        <f>IF(VLOOKUP(C2395,'Current OBD'!$B$6:$AL$2097,34,0)="Yes","10"," ")</f>
        <v>10</v>
      </c>
      <c r="Q2395" s="20" t="str">
        <f>IF(VLOOKUP(C2395,'Current OBD'!$B$6:$AL$2097,35,0)="Yes","11"," ")</f>
        <v>11</v>
      </c>
      <c r="R2395" s="20" t="str">
        <f>IF(VLOOKUP(C2395,'Current OBD'!$B$6:$AL$2097,36,0)="Yes","12"," ")</f>
        <v>12</v>
      </c>
      <c r="S2395" s="44">
        <v>96</v>
      </c>
      <c r="T2395" s="44">
        <v>0</v>
      </c>
      <c r="U2395" s="44">
        <v>195</v>
      </c>
      <c r="V2395" s="12">
        <f t="shared" si="233"/>
        <v>0.49230769230769234</v>
      </c>
      <c r="W2395" s="12">
        <f t="shared" si="234"/>
        <v>0</v>
      </c>
      <c r="X2395" s="12">
        <f t="shared" si="230"/>
        <v>0.49230769230769234</v>
      </c>
    </row>
    <row r="2396" spans="1:24">
      <c r="A2396" s="17" t="str">
        <f>VLOOKUP(C2396,'Current OBD'!$B$6:$K$2098,4,0)</f>
        <v>Yakima</v>
      </c>
      <c r="B2396" s="17" t="str">
        <f>VLOOKUP(C2396,'Current OBD'!$B$6:$K$2098,3,0)</f>
        <v>39-208</v>
      </c>
      <c r="C2396" s="18">
        <v>662289</v>
      </c>
      <c r="D2396" s="8" t="s">
        <v>5380</v>
      </c>
      <c r="E2396" s="20" t="str">
        <f>IF(VLOOKUP(C2396,'Current OBD'!$B$6:$AL$2097,23,0)="Yes","PK"," ")</f>
        <v xml:space="preserve"> </v>
      </c>
      <c r="F2396" s="20" t="str">
        <f>IF(VLOOKUP(C2396,'Current OBD'!$B$6:$AL$2097,24,0)="Yes","K"," ")</f>
        <v>K</v>
      </c>
      <c r="G2396" s="20" t="str">
        <f>IF(VLOOKUP(C2396,'Current OBD'!$B$6:$AL$2097,25,0)="Yes","1"," ")</f>
        <v>1</v>
      </c>
      <c r="H2396" s="20" t="str">
        <f>IF(VLOOKUP(C2396,'Current OBD'!$B$6:$AL$2097,26,0)="Yes","2"," ")</f>
        <v>2</v>
      </c>
      <c r="I2396" s="20" t="str">
        <f>IF(VLOOKUP(C2396,'Current OBD'!$B$6:$AL$2097,27,0)="Yes","3"," ")</f>
        <v>3</v>
      </c>
      <c r="J2396" s="20" t="str">
        <f>IF(VLOOKUP(C2396,'Current OBD'!$B$6:$AL$2097,28,0)="Yes","4"," ")</f>
        <v>4</v>
      </c>
      <c r="K2396" s="20" t="str">
        <f>IF(VLOOKUP(C2396,'Current OBD'!$B$6:$AL$2097,29,0)="Yes","5"," ")</f>
        <v>5</v>
      </c>
      <c r="L2396" s="20" t="str">
        <f>IF(VLOOKUP(C2396,'Current OBD'!$B$6:$AL$2097,30,0)="Yes","6"," ")</f>
        <v xml:space="preserve"> </v>
      </c>
      <c r="M2396" s="20" t="str">
        <f>IF(VLOOKUP(C2396,'Current OBD'!$B$6:$AL$2097,31,0)="Yes","7"," ")</f>
        <v xml:space="preserve"> </v>
      </c>
      <c r="N2396" s="20" t="str">
        <f>IF(VLOOKUP(C2396,'Current OBD'!$B$6:$AL$2097,32,0)="Yes","8"," ")</f>
        <v xml:space="preserve"> </v>
      </c>
      <c r="O2396" s="20" t="str">
        <f>IF(VLOOKUP(C2396,'Current OBD'!$B$6:$AL$2097,33,0)="Yes","9"," ")</f>
        <v xml:space="preserve"> </v>
      </c>
      <c r="P2396" s="20" t="str">
        <f>IF(VLOOKUP(C2396,'Current OBD'!$B$6:$AL$2097,34,0)="Yes","10"," ")</f>
        <v xml:space="preserve"> </v>
      </c>
      <c r="Q2396" s="20" t="str">
        <f>IF(VLOOKUP(C2396,'Current OBD'!$B$6:$AL$2097,35,0)="Yes","11"," ")</f>
        <v xml:space="preserve"> </v>
      </c>
      <c r="R2396" s="20" t="str">
        <f>IF(VLOOKUP(C2396,'Current OBD'!$B$6:$AL$2097,36,0)="Yes","12"," ")</f>
        <v xml:space="preserve"> </v>
      </c>
      <c r="S2396" s="44">
        <v>145</v>
      </c>
      <c r="T2396" s="44">
        <v>0</v>
      </c>
      <c r="U2396" s="44">
        <v>249</v>
      </c>
      <c r="V2396" s="12">
        <f t="shared" si="233"/>
        <v>0.58232931726907633</v>
      </c>
      <c r="W2396" s="12">
        <f t="shared" si="234"/>
        <v>0</v>
      </c>
      <c r="X2396" s="12">
        <f t="shared" si="230"/>
        <v>0.58232931726907633</v>
      </c>
    </row>
    <row r="2397" spans="1:24">
      <c r="A2397" s="17" t="str">
        <f>VLOOKUP(C2397,'Current OBD'!$B$6:$K$2098,4,0)</f>
        <v>Yakima</v>
      </c>
      <c r="B2397" s="17" t="str">
        <f>VLOOKUP(C2397,'Current OBD'!$B$6:$K$2098,3,0)</f>
        <v>39-208</v>
      </c>
      <c r="C2397" s="18">
        <v>662290</v>
      </c>
      <c r="D2397" s="8" t="s">
        <v>5381</v>
      </c>
      <c r="E2397" s="20" t="str">
        <f>IF(VLOOKUP(C2397,'Current OBD'!$B$6:$AL$2097,23,0)="Yes","PK"," ")</f>
        <v xml:space="preserve"> </v>
      </c>
      <c r="F2397" s="20" t="str">
        <f>IF(VLOOKUP(C2397,'Current OBD'!$B$6:$AL$2097,24,0)="Yes","K"," ")</f>
        <v>K</v>
      </c>
      <c r="G2397" s="20" t="str">
        <f>IF(VLOOKUP(C2397,'Current OBD'!$B$6:$AL$2097,25,0)="Yes","1"," ")</f>
        <v>1</v>
      </c>
      <c r="H2397" s="20" t="str">
        <f>IF(VLOOKUP(C2397,'Current OBD'!$B$6:$AL$2097,26,0)="Yes","2"," ")</f>
        <v>2</v>
      </c>
      <c r="I2397" s="20" t="str">
        <f>IF(VLOOKUP(C2397,'Current OBD'!$B$6:$AL$2097,27,0)="Yes","3"," ")</f>
        <v>3</v>
      </c>
      <c r="J2397" s="20" t="str">
        <f>IF(VLOOKUP(C2397,'Current OBD'!$B$6:$AL$2097,28,0)="Yes","4"," ")</f>
        <v>4</v>
      </c>
      <c r="K2397" s="20" t="str">
        <f>IF(VLOOKUP(C2397,'Current OBD'!$B$6:$AL$2097,29,0)="Yes","5"," ")</f>
        <v>5</v>
      </c>
      <c r="L2397" s="20" t="str">
        <f>IF(VLOOKUP(C2397,'Current OBD'!$B$6:$AL$2097,30,0)="Yes","6"," ")</f>
        <v xml:space="preserve"> </v>
      </c>
      <c r="M2397" s="20" t="str">
        <f>IF(VLOOKUP(C2397,'Current OBD'!$B$6:$AL$2097,31,0)="Yes","7"," ")</f>
        <v xml:space="preserve"> </v>
      </c>
      <c r="N2397" s="20" t="str">
        <f>IF(VLOOKUP(C2397,'Current OBD'!$B$6:$AL$2097,32,0)="Yes","8"," ")</f>
        <v xml:space="preserve"> </v>
      </c>
      <c r="O2397" s="20" t="str">
        <f>IF(VLOOKUP(C2397,'Current OBD'!$B$6:$AL$2097,33,0)="Yes","9"," ")</f>
        <v xml:space="preserve"> </v>
      </c>
      <c r="P2397" s="20" t="str">
        <f>IF(VLOOKUP(C2397,'Current OBD'!$B$6:$AL$2097,34,0)="Yes","10"," ")</f>
        <v xml:space="preserve"> </v>
      </c>
      <c r="Q2397" s="20" t="str">
        <f>IF(VLOOKUP(C2397,'Current OBD'!$B$6:$AL$2097,35,0)="Yes","11"," ")</f>
        <v xml:space="preserve"> </v>
      </c>
      <c r="R2397" s="20" t="str">
        <f>IF(VLOOKUP(C2397,'Current OBD'!$B$6:$AL$2097,36,0)="Yes","12"," ")</f>
        <v xml:space="preserve"> </v>
      </c>
      <c r="S2397" s="44">
        <v>374</v>
      </c>
      <c r="T2397" s="44">
        <v>0</v>
      </c>
      <c r="U2397" s="44">
        <v>507</v>
      </c>
      <c r="V2397" s="12">
        <f t="shared" si="233"/>
        <v>0.73767258382642997</v>
      </c>
      <c r="W2397" s="12">
        <f t="shared" si="234"/>
        <v>0</v>
      </c>
      <c r="X2397" s="12">
        <f t="shared" si="230"/>
        <v>0.73767258382642997</v>
      </c>
    </row>
    <row r="2398" spans="1:24">
      <c r="A2398" s="17" t="str">
        <f>VLOOKUP(C2398,'Current OBD'!$B$6:$K$2098,4,0)</f>
        <v>Yakima</v>
      </c>
      <c r="B2398" s="17" t="str">
        <f>VLOOKUP(C2398,'Current OBD'!$B$6:$K$2098,3,0)</f>
        <v>39-208</v>
      </c>
      <c r="C2398" s="18">
        <v>662294</v>
      </c>
      <c r="D2398" s="8" t="s">
        <v>5382</v>
      </c>
      <c r="E2398" s="20" t="str">
        <f>IF(VLOOKUP(C2398,'Current OBD'!$B$6:$AL$2097,23,0)="Yes","PK"," ")</f>
        <v xml:space="preserve"> </v>
      </c>
      <c r="F2398" s="20" t="str">
        <f>IF(VLOOKUP(C2398,'Current OBD'!$B$6:$AL$2097,24,0)="Yes","K"," ")</f>
        <v xml:space="preserve"> </v>
      </c>
      <c r="G2398" s="20" t="str">
        <f>IF(VLOOKUP(C2398,'Current OBD'!$B$6:$AL$2097,25,0)="Yes","1"," ")</f>
        <v xml:space="preserve"> </v>
      </c>
      <c r="H2398" s="20" t="str">
        <f>IF(VLOOKUP(C2398,'Current OBD'!$B$6:$AL$2097,26,0)="Yes","2"," ")</f>
        <v xml:space="preserve"> </v>
      </c>
      <c r="I2398" s="20" t="str">
        <f>IF(VLOOKUP(C2398,'Current OBD'!$B$6:$AL$2097,27,0)="Yes","3"," ")</f>
        <v xml:space="preserve"> </v>
      </c>
      <c r="J2398" s="20" t="str">
        <f>IF(VLOOKUP(C2398,'Current OBD'!$B$6:$AL$2097,28,0)="Yes","4"," ")</f>
        <v xml:space="preserve"> </v>
      </c>
      <c r="K2398" s="20" t="str">
        <f>IF(VLOOKUP(C2398,'Current OBD'!$B$6:$AL$2097,29,0)="Yes","5"," ")</f>
        <v xml:space="preserve"> </v>
      </c>
      <c r="L2398" s="20" t="str">
        <f>IF(VLOOKUP(C2398,'Current OBD'!$B$6:$AL$2097,30,0)="Yes","6"," ")</f>
        <v xml:space="preserve"> </v>
      </c>
      <c r="M2398" s="20" t="str">
        <f>IF(VLOOKUP(C2398,'Current OBD'!$B$6:$AL$2097,31,0)="Yes","7"," ")</f>
        <v xml:space="preserve"> </v>
      </c>
      <c r="N2398" s="20" t="str">
        <f>IF(VLOOKUP(C2398,'Current OBD'!$B$6:$AL$2097,32,0)="Yes","8"," ")</f>
        <v xml:space="preserve"> </v>
      </c>
      <c r="O2398" s="20" t="str">
        <f>IF(VLOOKUP(C2398,'Current OBD'!$B$6:$AL$2097,33,0)="Yes","9"," ")</f>
        <v>9</v>
      </c>
      <c r="P2398" s="20" t="str">
        <f>IF(VLOOKUP(C2398,'Current OBD'!$B$6:$AL$2097,34,0)="Yes","10"," ")</f>
        <v>10</v>
      </c>
      <c r="Q2398" s="20" t="str">
        <f>IF(VLOOKUP(C2398,'Current OBD'!$B$6:$AL$2097,35,0)="Yes","11"," ")</f>
        <v>11</v>
      </c>
      <c r="R2398" s="20" t="str">
        <f>IF(VLOOKUP(C2398,'Current OBD'!$B$6:$AL$2097,36,0)="Yes","12"," ")</f>
        <v>12</v>
      </c>
      <c r="S2398" s="44">
        <v>536</v>
      </c>
      <c r="T2398" s="44">
        <v>134</v>
      </c>
      <c r="U2398" s="44">
        <v>1585</v>
      </c>
      <c r="V2398" s="12">
        <f t="shared" si="233"/>
        <v>0.33817034700315457</v>
      </c>
      <c r="W2398" s="12">
        <f t="shared" si="234"/>
        <v>8.4542586750788642E-2</v>
      </c>
      <c r="X2398" s="12">
        <f t="shared" si="230"/>
        <v>0.4227129337539432</v>
      </c>
    </row>
    <row r="2399" spans="1:24">
      <c r="A2399" s="17" t="str">
        <f>VLOOKUP(C2399,'Current OBD'!$B$6:$K$2098,4,0)</f>
        <v>Yakima</v>
      </c>
      <c r="B2399" s="17" t="str">
        <f>VLOOKUP(C2399,'Current OBD'!$B$6:$K$2098,3,0)</f>
        <v>39-208</v>
      </c>
      <c r="C2399" s="18">
        <v>662293</v>
      </c>
      <c r="D2399" s="8" t="s">
        <v>5384</v>
      </c>
      <c r="E2399" s="20" t="str">
        <f>IF(VLOOKUP(C2399,'Current OBD'!$B$6:$AL$2097,23,0)="Yes","PK"," ")</f>
        <v xml:space="preserve"> </v>
      </c>
      <c r="F2399" s="20" t="str">
        <f>IF(VLOOKUP(C2399,'Current OBD'!$B$6:$AL$2097,24,0)="Yes","K"," ")</f>
        <v xml:space="preserve"> </v>
      </c>
      <c r="G2399" s="20" t="str">
        <f>IF(VLOOKUP(C2399,'Current OBD'!$B$6:$AL$2097,25,0)="Yes","1"," ")</f>
        <v xml:space="preserve"> </v>
      </c>
      <c r="H2399" s="20" t="str">
        <f>IF(VLOOKUP(C2399,'Current OBD'!$B$6:$AL$2097,26,0)="Yes","2"," ")</f>
        <v xml:space="preserve"> </v>
      </c>
      <c r="I2399" s="20" t="str">
        <f>IF(VLOOKUP(C2399,'Current OBD'!$B$6:$AL$2097,27,0)="Yes","3"," ")</f>
        <v xml:space="preserve"> </v>
      </c>
      <c r="J2399" s="20" t="str">
        <f>IF(VLOOKUP(C2399,'Current OBD'!$B$6:$AL$2097,28,0)="Yes","4"," ")</f>
        <v xml:space="preserve"> </v>
      </c>
      <c r="K2399" s="20" t="str">
        <f>IF(VLOOKUP(C2399,'Current OBD'!$B$6:$AL$2097,29,0)="Yes","5"," ")</f>
        <v xml:space="preserve"> </v>
      </c>
      <c r="L2399" s="20" t="str">
        <f>IF(VLOOKUP(C2399,'Current OBD'!$B$6:$AL$2097,30,0)="Yes","6"," ")</f>
        <v>6</v>
      </c>
      <c r="M2399" s="20" t="str">
        <f>IF(VLOOKUP(C2399,'Current OBD'!$B$6:$AL$2097,31,0)="Yes","7"," ")</f>
        <v>7</v>
      </c>
      <c r="N2399" s="20" t="str">
        <f>IF(VLOOKUP(C2399,'Current OBD'!$B$6:$AL$2097,32,0)="Yes","8"," ")</f>
        <v>8</v>
      </c>
      <c r="O2399" s="20" t="str">
        <f>IF(VLOOKUP(C2399,'Current OBD'!$B$6:$AL$2097,33,0)="Yes","9"," ")</f>
        <v xml:space="preserve"> </v>
      </c>
      <c r="P2399" s="20" t="str">
        <f>IF(VLOOKUP(C2399,'Current OBD'!$B$6:$AL$2097,34,0)="Yes","10"," ")</f>
        <v xml:space="preserve"> </v>
      </c>
      <c r="Q2399" s="20" t="str">
        <f>IF(VLOOKUP(C2399,'Current OBD'!$B$6:$AL$2097,35,0)="Yes","11"," ")</f>
        <v xml:space="preserve"> </v>
      </c>
      <c r="R2399" s="20" t="str">
        <f>IF(VLOOKUP(C2399,'Current OBD'!$B$6:$AL$2097,36,0)="Yes","12"," ")</f>
        <v xml:space="preserve"> </v>
      </c>
      <c r="S2399" s="44">
        <v>691</v>
      </c>
      <c r="T2399" s="44">
        <v>0</v>
      </c>
      <c r="U2399" s="44">
        <v>1186</v>
      </c>
      <c r="V2399" s="12">
        <f t="shared" si="233"/>
        <v>0.58263069139966273</v>
      </c>
      <c r="W2399" s="12">
        <f t="shared" si="234"/>
        <v>0</v>
      </c>
      <c r="X2399" s="12">
        <f t="shared" si="230"/>
        <v>0.58263069139966273</v>
      </c>
    </row>
    <row r="2400" spans="1:24">
      <c r="A2400" s="17" t="str">
        <f>VLOOKUP(C2400,'Current OBD'!$B$6:$K$2098,4,0)</f>
        <v>Yakima</v>
      </c>
      <c r="B2400" s="17" t="str">
        <f>VLOOKUP(C2400,'Current OBD'!$B$6:$K$2098,3,0)</f>
        <v>39-208</v>
      </c>
      <c r="C2400" s="18">
        <v>662291</v>
      </c>
      <c r="D2400" s="8" t="s">
        <v>5385</v>
      </c>
      <c r="E2400" s="20" t="str">
        <f>IF(VLOOKUP(C2400,'Current OBD'!$B$6:$AL$2097,23,0)="Yes","PK"," ")</f>
        <v xml:space="preserve"> </v>
      </c>
      <c r="F2400" s="20" t="str">
        <f>IF(VLOOKUP(C2400,'Current OBD'!$B$6:$AL$2097,24,0)="Yes","K"," ")</f>
        <v>K</v>
      </c>
      <c r="G2400" s="20" t="str">
        <f>IF(VLOOKUP(C2400,'Current OBD'!$B$6:$AL$2097,25,0)="Yes","1"," ")</f>
        <v>1</v>
      </c>
      <c r="H2400" s="20" t="str">
        <f>IF(VLOOKUP(C2400,'Current OBD'!$B$6:$AL$2097,26,0)="Yes","2"," ")</f>
        <v>2</v>
      </c>
      <c r="I2400" s="20" t="str">
        <f>IF(VLOOKUP(C2400,'Current OBD'!$B$6:$AL$2097,27,0)="Yes","3"," ")</f>
        <v>3</v>
      </c>
      <c r="J2400" s="20" t="str">
        <f>IF(VLOOKUP(C2400,'Current OBD'!$B$6:$AL$2097,28,0)="Yes","4"," ")</f>
        <v>4</v>
      </c>
      <c r="K2400" s="20" t="str">
        <f>IF(VLOOKUP(C2400,'Current OBD'!$B$6:$AL$2097,29,0)="Yes","5"," ")</f>
        <v>5</v>
      </c>
      <c r="L2400" s="20" t="str">
        <f>IF(VLOOKUP(C2400,'Current OBD'!$B$6:$AL$2097,30,0)="Yes","6"," ")</f>
        <v xml:space="preserve"> </v>
      </c>
      <c r="M2400" s="20" t="str">
        <f>IF(VLOOKUP(C2400,'Current OBD'!$B$6:$AL$2097,31,0)="Yes","7"," ")</f>
        <v xml:space="preserve"> </v>
      </c>
      <c r="N2400" s="20" t="str">
        <f>IF(VLOOKUP(C2400,'Current OBD'!$B$6:$AL$2097,32,0)="Yes","8"," ")</f>
        <v xml:space="preserve"> </v>
      </c>
      <c r="O2400" s="20" t="str">
        <f>IF(VLOOKUP(C2400,'Current OBD'!$B$6:$AL$2097,33,0)="Yes","9"," ")</f>
        <v xml:space="preserve"> </v>
      </c>
      <c r="P2400" s="20" t="str">
        <f>IF(VLOOKUP(C2400,'Current OBD'!$B$6:$AL$2097,34,0)="Yes","10"," ")</f>
        <v xml:space="preserve"> </v>
      </c>
      <c r="Q2400" s="20" t="str">
        <f>IF(VLOOKUP(C2400,'Current OBD'!$B$6:$AL$2097,35,0)="Yes","11"," ")</f>
        <v xml:space="preserve"> </v>
      </c>
      <c r="R2400" s="20" t="str">
        <f>IF(VLOOKUP(C2400,'Current OBD'!$B$6:$AL$2097,36,0)="Yes","12"," ")</f>
        <v xml:space="preserve"> </v>
      </c>
      <c r="S2400" s="44">
        <v>294</v>
      </c>
      <c r="T2400" s="44">
        <v>0</v>
      </c>
      <c r="U2400" s="44">
        <v>441</v>
      </c>
      <c r="V2400" s="12">
        <f t="shared" si="233"/>
        <v>0.66666666666666663</v>
      </c>
      <c r="W2400" s="12">
        <f t="shared" si="234"/>
        <v>0</v>
      </c>
      <c r="X2400" s="12">
        <f t="shared" si="230"/>
        <v>0.66666666666666663</v>
      </c>
    </row>
    <row r="2401" spans="1:24">
      <c r="A2401" s="26" t="s">
        <v>1098</v>
      </c>
      <c r="B2401" s="26" t="s">
        <v>2807</v>
      </c>
      <c r="C2401" s="10">
        <v>159188</v>
      </c>
      <c r="D2401" s="13" t="s">
        <v>2806</v>
      </c>
      <c r="E2401" s="19"/>
      <c r="F2401" s="19"/>
      <c r="G2401" s="19"/>
      <c r="H2401" s="19"/>
      <c r="I2401" s="19"/>
      <c r="J2401" s="19"/>
      <c r="K2401" s="19"/>
      <c r="L2401" s="19"/>
      <c r="M2401" s="19"/>
      <c r="N2401" s="19"/>
      <c r="O2401" s="19"/>
      <c r="P2401" s="19"/>
      <c r="Q2401" s="19"/>
      <c r="R2401" s="19"/>
      <c r="S2401" s="43">
        <v>853</v>
      </c>
      <c r="T2401" s="43">
        <v>0</v>
      </c>
      <c r="U2401" s="43">
        <v>853</v>
      </c>
      <c r="V2401" s="14"/>
      <c r="W2401" s="14"/>
      <c r="X2401" s="14">
        <f t="shared" si="230"/>
        <v>1</v>
      </c>
    </row>
    <row r="2402" spans="1:24">
      <c r="A2402" s="17" t="str">
        <f>VLOOKUP(C2402,'Current OBD'!$B$6:$K$2098,4,0)</f>
        <v>Yakima</v>
      </c>
      <c r="B2402" s="17" t="str">
        <f>VLOOKUP(C2402,'Current OBD'!$B$6:$K$2098,3,0)</f>
        <v>39-209</v>
      </c>
      <c r="C2402" s="18">
        <v>662295</v>
      </c>
      <c r="D2402" s="8" t="s">
        <v>2808</v>
      </c>
      <c r="E2402" s="20" t="str">
        <f>IF(VLOOKUP(C2402,'Current OBD'!$B$6:$AL$2097,23,0)="Yes","PK"," ")</f>
        <v>PK</v>
      </c>
      <c r="F2402" s="20" t="str">
        <f>IF(VLOOKUP(C2402,'Current OBD'!$B$6:$AL$2097,24,0)="Yes","K"," ")</f>
        <v>K</v>
      </c>
      <c r="G2402" s="20" t="str">
        <f>IF(VLOOKUP(C2402,'Current OBD'!$B$6:$AL$2097,25,0)="Yes","1"," ")</f>
        <v>1</v>
      </c>
      <c r="H2402" s="20" t="str">
        <f>IF(VLOOKUP(C2402,'Current OBD'!$B$6:$AL$2097,26,0)="Yes","2"," ")</f>
        <v>2</v>
      </c>
      <c r="I2402" s="20" t="str">
        <f>IF(VLOOKUP(C2402,'Current OBD'!$B$6:$AL$2097,27,0)="Yes","3"," ")</f>
        <v>3</v>
      </c>
      <c r="J2402" s="20" t="str">
        <f>IF(VLOOKUP(C2402,'Current OBD'!$B$6:$AL$2097,28,0)="Yes","4"," ")</f>
        <v>4</v>
      </c>
      <c r="K2402" s="20" t="str">
        <f>IF(VLOOKUP(C2402,'Current OBD'!$B$6:$AL$2097,29,0)="Yes","5"," ")</f>
        <v>5</v>
      </c>
      <c r="L2402" s="20" t="str">
        <f>IF(VLOOKUP(C2402,'Current OBD'!$B$6:$AL$2097,30,0)="Yes","6"," ")</f>
        <v>6</v>
      </c>
      <c r="M2402" s="20" t="str">
        <f>IF(VLOOKUP(C2402,'Current OBD'!$B$6:$AL$2097,31,0)="Yes","7"," ")</f>
        <v xml:space="preserve"> </v>
      </c>
      <c r="N2402" s="20" t="str">
        <f>IF(VLOOKUP(C2402,'Current OBD'!$B$6:$AL$2097,32,0)="Yes","8"," ")</f>
        <v xml:space="preserve"> </v>
      </c>
      <c r="O2402" s="20" t="str">
        <f>IF(VLOOKUP(C2402,'Current OBD'!$B$6:$AL$2097,33,0)="Yes","9"," ")</f>
        <v xml:space="preserve"> </v>
      </c>
      <c r="P2402" s="20" t="str">
        <f>IF(VLOOKUP(C2402,'Current OBD'!$B$6:$AL$2097,34,0)="Yes","10"," ")</f>
        <v xml:space="preserve"> </v>
      </c>
      <c r="Q2402" s="20" t="str">
        <f>IF(VLOOKUP(C2402,'Current OBD'!$B$6:$AL$2097,35,0)="Yes","11"," ")</f>
        <v xml:space="preserve"> </v>
      </c>
      <c r="R2402" s="20" t="str">
        <f>IF(VLOOKUP(C2402,'Current OBD'!$B$6:$AL$2097,36,0)="Yes","12"," ")</f>
        <v xml:space="preserve"> </v>
      </c>
      <c r="S2402" s="44">
        <v>445</v>
      </c>
      <c r="T2402" s="44">
        <v>0</v>
      </c>
      <c r="U2402" s="44">
        <v>445</v>
      </c>
      <c r="V2402" s="12">
        <f>S2402/U2402</f>
        <v>1</v>
      </c>
      <c r="W2402" s="12">
        <f>T2402/U2402</f>
        <v>0</v>
      </c>
      <c r="X2402" s="12">
        <f t="shared" si="230"/>
        <v>1</v>
      </c>
    </row>
    <row r="2403" spans="1:24">
      <c r="A2403" s="17" t="str">
        <f>VLOOKUP(C2403,'Current OBD'!$B$6:$K$2098,4,0)</f>
        <v>Yakima</v>
      </c>
      <c r="B2403" s="17" t="str">
        <f>VLOOKUP(C2403,'Current OBD'!$B$6:$K$2098,3,0)</f>
        <v>39-209</v>
      </c>
      <c r="C2403" s="18">
        <v>663335</v>
      </c>
      <c r="D2403" s="8" t="s">
        <v>2813</v>
      </c>
      <c r="E2403" s="20" t="str">
        <f>IF(VLOOKUP(C2403,'Current OBD'!$B$6:$AL$2097,23,0)="Yes","PK"," ")</f>
        <v xml:space="preserve"> </v>
      </c>
      <c r="F2403" s="20" t="str">
        <f>IF(VLOOKUP(C2403,'Current OBD'!$B$6:$AL$2097,24,0)="Yes","K"," ")</f>
        <v xml:space="preserve"> </v>
      </c>
      <c r="G2403" s="20" t="str">
        <f>IF(VLOOKUP(C2403,'Current OBD'!$B$6:$AL$2097,25,0)="Yes","1"," ")</f>
        <v xml:space="preserve"> </v>
      </c>
      <c r="H2403" s="20" t="str">
        <f>IF(VLOOKUP(C2403,'Current OBD'!$B$6:$AL$2097,26,0)="Yes","2"," ")</f>
        <v xml:space="preserve"> </v>
      </c>
      <c r="I2403" s="20" t="str">
        <f>IF(VLOOKUP(C2403,'Current OBD'!$B$6:$AL$2097,27,0)="Yes","3"," ")</f>
        <v xml:space="preserve"> </v>
      </c>
      <c r="J2403" s="20" t="str">
        <f>IF(VLOOKUP(C2403,'Current OBD'!$B$6:$AL$2097,28,0)="Yes","4"," ")</f>
        <v xml:space="preserve"> </v>
      </c>
      <c r="K2403" s="20" t="str">
        <f>IF(VLOOKUP(C2403,'Current OBD'!$B$6:$AL$2097,29,0)="Yes","5"," ")</f>
        <v xml:space="preserve"> </v>
      </c>
      <c r="L2403" s="20" t="str">
        <f>IF(VLOOKUP(C2403,'Current OBD'!$B$6:$AL$2097,30,0)="Yes","6"," ")</f>
        <v xml:space="preserve"> </v>
      </c>
      <c r="M2403" s="20" t="str">
        <f>IF(VLOOKUP(C2403,'Current OBD'!$B$6:$AL$2097,31,0)="Yes","7"," ")</f>
        <v>7</v>
      </c>
      <c r="N2403" s="20" t="str">
        <f>IF(VLOOKUP(C2403,'Current OBD'!$B$6:$AL$2097,32,0)="Yes","8"," ")</f>
        <v>8</v>
      </c>
      <c r="O2403" s="20" t="str">
        <f>IF(VLOOKUP(C2403,'Current OBD'!$B$6:$AL$2097,33,0)="Yes","9"," ")</f>
        <v xml:space="preserve"> </v>
      </c>
      <c r="P2403" s="20" t="str">
        <f>IF(VLOOKUP(C2403,'Current OBD'!$B$6:$AL$2097,34,0)="Yes","10"," ")</f>
        <v xml:space="preserve"> </v>
      </c>
      <c r="Q2403" s="20" t="str">
        <f>IF(VLOOKUP(C2403,'Current OBD'!$B$6:$AL$2097,35,0)="Yes","11"," ")</f>
        <v xml:space="preserve"> </v>
      </c>
      <c r="R2403" s="20" t="str">
        <f>IF(VLOOKUP(C2403,'Current OBD'!$B$6:$AL$2097,36,0)="Yes","12"," ")</f>
        <v xml:space="preserve"> </v>
      </c>
      <c r="S2403" s="44">
        <v>141</v>
      </c>
      <c r="T2403" s="44">
        <v>0</v>
      </c>
      <c r="U2403" s="44">
        <v>141</v>
      </c>
      <c r="V2403" s="12">
        <f>S2403/U2403</f>
        <v>1</v>
      </c>
      <c r="W2403" s="12">
        <f>T2403/U2403</f>
        <v>0</v>
      </c>
      <c r="X2403" s="12">
        <f t="shared" si="230"/>
        <v>1</v>
      </c>
    </row>
    <row r="2404" spans="1:24">
      <c r="A2404" s="17" t="str">
        <f>VLOOKUP(C2404,'Current OBD'!$B$6:$K$2098,4,0)</f>
        <v>Yakima</v>
      </c>
      <c r="B2404" s="17" t="str">
        <f>VLOOKUP(C2404,'Current OBD'!$B$6:$K$2098,3,0)</f>
        <v>39-209</v>
      </c>
      <c r="C2404" s="18">
        <v>662297</v>
      </c>
      <c r="D2404" s="8" t="s">
        <v>2817</v>
      </c>
      <c r="E2404" s="20" t="str">
        <f>IF(VLOOKUP(C2404,'Current OBD'!$B$6:$AL$2097,23,0)="Yes","PK"," ")</f>
        <v xml:space="preserve"> </v>
      </c>
      <c r="F2404" s="20" t="str">
        <f>IF(VLOOKUP(C2404,'Current OBD'!$B$6:$AL$2097,24,0)="Yes","K"," ")</f>
        <v xml:space="preserve"> </v>
      </c>
      <c r="G2404" s="20" t="str">
        <f>IF(VLOOKUP(C2404,'Current OBD'!$B$6:$AL$2097,25,0)="Yes","1"," ")</f>
        <v xml:space="preserve"> </v>
      </c>
      <c r="H2404" s="20" t="str">
        <f>IF(VLOOKUP(C2404,'Current OBD'!$B$6:$AL$2097,26,0)="Yes","2"," ")</f>
        <v xml:space="preserve"> </v>
      </c>
      <c r="I2404" s="20" t="str">
        <f>IF(VLOOKUP(C2404,'Current OBD'!$B$6:$AL$2097,27,0)="Yes","3"," ")</f>
        <v xml:space="preserve"> </v>
      </c>
      <c r="J2404" s="20" t="str">
        <f>IF(VLOOKUP(C2404,'Current OBD'!$B$6:$AL$2097,28,0)="Yes","4"," ")</f>
        <v xml:space="preserve"> </v>
      </c>
      <c r="K2404" s="20" t="str">
        <f>IF(VLOOKUP(C2404,'Current OBD'!$B$6:$AL$2097,29,0)="Yes","5"," ")</f>
        <v xml:space="preserve"> </v>
      </c>
      <c r="L2404" s="20" t="str">
        <f>IF(VLOOKUP(C2404,'Current OBD'!$B$6:$AL$2097,30,0)="Yes","6"," ")</f>
        <v xml:space="preserve"> </v>
      </c>
      <c r="M2404" s="20" t="str">
        <f>IF(VLOOKUP(C2404,'Current OBD'!$B$6:$AL$2097,31,0)="Yes","7"," ")</f>
        <v xml:space="preserve"> </v>
      </c>
      <c r="N2404" s="20" t="str">
        <f>IF(VLOOKUP(C2404,'Current OBD'!$B$6:$AL$2097,32,0)="Yes","8"," ")</f>
        <v xml:space="preserve"> </v>
      </c>
      <c r="O2404" s="20" t="str">
        <f>IF(VLOOKUP(C2404,'Current OBD'!$B$6:$AL$2097,33,0)="Yes","9"," ")</f>
        <v>9</v>
      </c>
      <c r="P2404" s="20" t="str">
        <f>IF(VLOOKUP(C2404,'Current OBD'!$B$6:$AL$2097,34,0)="Yes","10"," ")</f>
        <v>10</v>
      </c>
      <c r="Q2404" s="20" t="str">
        <f>IF(VLOOKUP(C2404,'Current OBD'!$B$6:$AL$2097,35,0)="Yes","11"," ")</f>
        <v>11</v>
      </c>
      <c r="R2404" s="20" t="str">
        <f>IF(VLOOKUP(C2404,'Current OBD'!$B$6:$AL$2097,36,0)="Yes","12"," ")</f>
        <v>12</v>
      </c>
      <c r="S2404" s="44">
        <v>267</v>
      </c>
      <c r="T2404" s="44">
        <v>0</v>
      </c>
      <c r="U2404" s="44">
        <v>267</v>
      </c>
      <c r="V2404" s="12">
        <f>S2404/U2404</f>
        <v>1</v>
      </c>
      <c r="W2404" s="12">
        <f>T2404/U2404</f>
        <v>0</v>
      </c>
      <c r="X2404" s="12">
        <f t="shared" si="230"/>
        <v>1</v>
      </c>
    </row>
  </sheetData>
  <autoFilter ref="A8:X2404" xr:uid="{A3AE10BA-8ADA-4253-8133-81C690BE69E5}">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sortState xmlns:xlrd2="http://schemas.microsoft.com/office/spreadsheetml/2017/richdata2" ref="A9:X2404">
      <sortCondition ref="B8:B2404"/>
    </sortState>
  </autoFilter>
  <mergeCells count="7">
    <mergeCell ref="E8:R8"/>
    <mergeCell ref="A1:X1"/>
    <mergeCell ref="A2:X2"/>
    <mergeCell ref="A3:X3"/>
    <mergeCell ref="S7:X7"/>
    <mergeCell ref="A4:X4"/>
    <mergeCell ref="A5:Z5"/>
  </mergeCells>
  <pageMargins left="0.7" right="0.7" top="0.75" bottom="0.75" header="0.3" footer="0.3"/>
  <pageSetup orientation="portrait" r:id="rId1"/>
  <ignoredErrors>
    <ignoredError sqref="S2296:U229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31E52-17DE-4533-8437-297E624C4F13}">
  <dimension ref="A3:E2529"/>
  <sheetViews>
    <sheetView topLeftCell="A2489" workbookViewId="0">
      <selection activeCell="E4" sqref="E4:E2529"/>
    </sheetView>
  </sheetViews>
  <sheetFormatPr defaultRowHeight="15"/>
  <cols>
    <col min="1" max="1" width="81" bestFit="1" customWidth="1"/>
    <col min="2" max="2" width="18.85546875" bestFit="1" customWidth="1"/>
    <col min="3" max="3" width="27.7109375" bestFit="1" customWidth="1"/>
    <col min="4" max="4" width="22.7109375" bestFit="1" customWidth="1"/>
    <col min="5" max="5" width="13.28515625" bestFit="1" customWidth="1"/>
    <col min="6" max="6" width="30.42578125" bestFit="1" customWidth="1"/>
    <col min="7" max="7" width="22.7109375" bestFit="1" customWidth="1"/>
    <col min="8" max="8" width="18.85546875" bestFit="1" customWidth="1"/>
    <col min="9" max="9" width="27.7109375" bestFit="1" customWidth="1"/>
    <col min="10" max="10" width="22.7109375" bestFit="1" customWidth="1"/>
    <col min="11" max="11" width="18.85546875" bestFit="1" customWidth="1"/>
    <col min="12" max="12" width="27.7109375" bestFit="1" customWidth="1"/>
    <col min="13" max="13" width="22.7109375" bestFit="1" customWidth="1"/>
    <col min="14" max="14" width="18.85546875" bestFit="1" customWidth="1"/>
    <col min="15" max="15" width="27.7109375" bestFit="1" customWidth="1"/>
    <col min="16" max="16" width="22.7109375" bestFit="1" customWidth="1"/>
    <col min="17" max="17" width="18.85546875" bestFit="1" customWidth="1"/>
    <col min="18" max="18" width="27.7109375" bestFit="1" customWidth="1"/>
    <col min="19" max="19" width="22.7109375" bestFit="1" customWidth="1"/>
    <col min="20" max="20" width="18.85546875" bestFit="1" customWidth="1"/>
    <col min="21" max="21" width="27.7109375" bestFit="1" customWidth="1"/>
    <col min="22" max="22" width="22.7109375" bestFit="1" customWidth="1"/>
    <col min="23" max="23" width="18.85546875" bestFit="1" customWidth="1"/>
    <col min="24" max="24" width="27.7109375" bestFit="1" customWidth="1"/>
    <col min="25" max="25" width="22.7109375" bestFit="1" customWidth="1"/>
    <col min="26" max="26" width="18.85546875" bestFit="1" customWidth="1"/>
    <col min="27" max="27" width="27.7109375" bestFit="1" customWidth="1"/>
    <col min="28" max="28" width="22.7109375" bestFit="1" customWidth="1"/>
    <col min="29" max="29" width="18.85546875" bestFit="1" customWidth="1"/>
    <col min="30" max="30" width="27.7109375" bestFit="1" customWidth="1"/>
    <col min="31" max="31" width="22.7109375" bestFit="1" customWidth="1"/>
    <col min="32" max="32" width="18.85546875" bestFit="1" customWidth="1"/>
    <col min="33" max="33" width="27.7109375" bestFit="1" customWidth="1"/>
    <col min="34" max="34" width="22.7109375" bestFit="1" customWidth="1"/>
    <col min="35" max="35" width="18.85546875" bestFit="1" customWidth="1"/>
    <col min="36" max="36" width="27.7109375" bestFit="1" customWidth="1"/>
    <col min="37" max="37" width="22.7109375" bestFit="1" customWidth="1"/>
    <col min="38" max="38" width="18.85546875" bestFit="1" customWidth="1"/>
    <col min="39" max="39" width="27.7109375" bestFit="1" customWidth="1"/>
    <col min="40" max="40" width="22.7109375" bestFit="1" customWidth="1"/>
    <col min="41" max="41" width="18.85546875" bestFit="1" customWidth="1"/>
    <col min="42" max="42" width="27.7109375" bestFit="1" customWidth="1"/>
    <col min="43" max="43" width="22.7109375" bestFit="1" customWidth="1"/>
    <col min="44" max="44" width="18.85546875" bestFit="1" customWidth="1"/>
    <col min="45" max="45" width="27.7109375" bestFit="1" customWidth="1"/>
    <col min="46" max="46" width="22.7109375" bestFit="1" customWidth="1"/>
    <col min="47" max="47" width="18.85546875" bestFit="1" customWidth="1"/>
    <col min="48" max="48" width="27.7109375" bestFit="1" customWidth="1"/>
    <col min="49" max="49" width="22.7109375" bestFit="1" customWidth="1"/>
    <col min="50" max="50" width="18.85546875" bestFit="1" customWidth="1"/>
    <col min="51" max="51" width="27.7109375" bestFit="1" customWidth="1"/>
    <col min="52" max="52" width="22.7109375" bestFit="1" customWidth="1"/>
    <col min="53" max="53" width="18.85546875" bestFit="1" customWidth="1"/>
    <col min="54" max="54" width="27.7109375" bestFit="1" customWidth="1"/>
    <col min="55" max="55" width="22.7109375" bestFit="1" customWidth="1"/>
    <col min="56" max="56" width="18.85546875" bestFit="1" customWidth="1"/>
    <col min="57" max="57" width="27.7109375" bestFit="1" customWidth="1"/>
    <col min="58" max="58" width="22.7109375" bestFit="1" customWidth="1"/>
    <col min="59" max="59" width="18.85546875" bestFit="1" customWidth="1"/>
    <col min="60" max="60" width="27.7109375" bestFit="1" customWidth="1"/>
    <col min="61" max="61" width="22.7109375" bestFit="1" customWidth="1"/>
    <col min="62" max="62" width="18.85546875" bestFit="1" customWidth="1"/>
    <col min="63" max="63" width="27.7109375" bestFit="1" customWidth="1"/>
    <col min="64" max="64" width="22.7109375" bestFit="1" customWidth="1"/>
    <col min="65" max="65" width="18.85546875" bestFit="1" customWidth="1"/>
    <col min="66" max="66" width="27.7109375" bestFit="1" customWidth="1"/>
    <col min="67" max="67" width="22.7109375" bestFit="1" customWidth="1"/>
    <col min="68" max="68" width="18.85546875" bestFit="1" customWidth="1"/>
    <col min="69" max="69" width="27.7109375" bestFit="1" customWidth="1"/>
    <col min="70" max="70" width="22.7109375" bestFit="1" customWidth="1"/>
    <col min="71" max="71" width="18.85546875" bestFit="1" customWidth="1"/>
    <col min="72" max="72" width="27.7109375" bestFit="1" customWidth="1"/>
    <col min="73" max="73" width="22.7109375" bestFit="1" customWidth="1"/>
    <col min="74" max="74" width="18.85546875" bestFit="1" customWidth="1"/>
    <col min="75" max="75" width="27.7109375" bestFit="1" customWidth="1"/>
    <col min="76" max="76" width="22.7109375" bestFit="1" customWidth="1"/>
    <col min="77" max="77" width="18.85546875" bestFit="1" customWidth="1"/>
    <col min="78" max="78" width="27.7109375" bestFit="1" customWidth="1"/>
    <col min="79" max="79" width="22.7109375" bestFit="1" customWidth="1"/>
    <col min="80" max="80" width="18.85546875" bestFit="1" customWidth="1"/>
    <col min="81" max="81" width="27.7109375" bestFit="1" customWidth="1"/>
    <col min="82" max="82" width="22.7109375" bestFit="1" customWidth="1"/>
    <col min="83" max="83" width="18.85546875" bestFit="1" customWidth="1"/>
    <col min="84" max="84" width="27.7109375" bestFit="1" customWidth="1"/>
    <col min="85" max="85" width="22.7109375" bestFit="1" customWidth="1"/>
    <col min="86" max="86" width="18.85546875" bestFit="1" customWidth="1"/>
    <col min="87" max="87" width="27.7109375" bestFit="1" customWidth="1"/>
    <col min="88" max="88" width="22.7109375" bestFit="1" customWidth="1"/>
    <col min="89" max="89" width="18.85546875" bestFit="1" customWidth="1"/>
    <col min="90" max="90" width="27.7109375" bestFit="1" customWidth="1"/>
    <col min="91" max="91" width="22.7109375" bestFit="1" customWidth="1"/>
    <col min="92" max="92" width="18.85546875" bestFit="1" customWidth="1"/>
    <col min="93" max="93" width="27.7109375" bestFit="1" customWidth="1"/>
    <col min="94" max="94" width="22.7109375" bestFit="1" customWidth="1"/>
    <col min="95" max="95" width="18.85546875" bestFit="1" customWidth="1"/>
    <col min="96" max="96" width="27.7109375" bestFit="1" customWidth="1"/>
    <col min="97" max="97" width="22.7109375" bestFit="1" customWidth="1"/>
    <col min="98" max="98" width="18.85546875" bestFit="1" customWidth="1"/>
    <col min="99" max="99" width="27.7109375" bestFit="1" customWidth="1"/>
    <col min="100" max="100" width="22.7109375" bestFit="1" customWidth="1"/>
    <col min="101" max="101" width="18.85546875" bestFit="1" customWidth="1"/>
    <col min="102" max="102" width="27.7109375" bestFit="1" customWidth="1"/>
    <col min="103" max="103" width="22.7109375" bestFit="1" customWidth="1"/>
    <col min="104" max="104" width="18.85546875" bestFit="1" customWidth="1"/>
    <col min="105" max="105" width="27.7109375" bestFit="1" customWidth="1"/>
    <col min="106" max="106" width="22.7109375" bestFit="1" customWidth="1"/>
    <col min="107" max="107" width="18.85546875" bestFit="1" customWidth="1"/>
    <col min="108" max="108" width="27.7109375" bestFit="1" customWidth="1"/>
    <col min="109" max="109" width="22.7109375" bestFit="1" customWidth="1"/>
    <col min="110" max="110" width="18.85546875" bestFit="1" customWidth="1"/>
    <col min="111" max="111" width="27.7109375" bestFit="1" customWidth="1"/>
    <col min="112" max="112" width="22.7109375" bestFit="1" customWidth="1"/>
    <col min="113" max="113" width="18.85546875" bestFit="1" customWidth="1"/>
    <col min="114" max="114" width="27.7109375" bestFit="1" customWidth="1"/>
    <col min="115" max="115" width="22.7109375" bestFit="1" customWidth="1"/>
    <col min="116" max="116" width="18.85546875" bestFit="1" customWidth="1"/>
    <col min="117" max="117" width="27.7109375" bestFit="1" customWidth="1"/>
    <col min="118" max="118" width="22.7109375" bestFit="1" customWidth="1"/>
    <col min="119" max="119" width="18.85546875" bestFit="1" customWidth="1"/>
    <col min="120" max="120" width="27.7109375" bestFit="1" customWidth="1"/>
    <col min="121" max="121" width="22.7109375" bestFit="1" customWidth="1"/>
    <col min="122" max="122" width="23.85546875" bestFit="1" customWidth="1"/>
    <col min="123" max="123" width="32.7109375" bestFit="1" customWidth="1"/>
    <col min="124" max="124" width="27.7109375" bestFit="1" customWidth="1"/>
    <col min="125" max="125" width="6" bestFit="1" customWidth="1"/>
    <col min="126" max="136" width="7" bestFit="1" customWidth="1"/>
    <col min="137" max="137" width="6" bestFit="1" customWidth="1"/>
    <col min="138" max="142" width="7" bestFit="1" customWidth="1"/>
    <col min="143" max="143" width="5" bestFit="1" customWidth="1"/>
    <col min="144" max="157" width="7" bestFit="1" customWidth="1"/>
    <col min="158" max="158" width="6" bestFit="1" customWidth="1"/>
    <col min="159" max="162" width="7" bestFit="1" customWidth="1"/>
    <col min="163" max="163" width="6" bestFit="1" customWidth="1"/>
    <col min="164" max="182" width="7" bestFit="1" customWidth="1"/>
    <col min="183" max="183" width="6" bestFit="1" customWidth="1"/>
    <col min="184" max="185" width="7" bestFit="1" customWidth="1"/>
    <col min="186" max="186" width="6" bestFit="1" customWidth="1"/>
    <col min="187" max="200" width="7" bestFit="1" customWidth="1"/>
    <col min="201" max="201" width="6" bestFit="1" customWidth="1"/>
    <col min="202" max="203" width="7" bestFit="1" customWidth="1"/>
    <col min="204" max="204" width="6" bestFit="1" customWidth="1"/>
    <col min="205" max="215" width="7" bestFit="1" customWidth="1"/>
    <col min="216" max="216" width="6" bestFit="1" customWidth="1"/>
    <col min="217" max="217" width="7" bestFit="1" customWidth="1"/>
    <col min="218" max="218" width="6" bestFit="1" customWidth="1"/>
    <col min="219" max="239" width="7" bestFit="1" customWidth="1"/>
    <col min="240" max="240" width="6" bestFit="1" customWidth="1"/>
    <col min="241" max="266" width="7" bestFit="1" customWidth="1"/>
    <col min="267" max="267" width="6" bestFit="1" customWidth="1"/>
    <col min="268" max="270" width="7" bestFit="1" customWidth="1"/>
    <col min="271" max="271" width="6" bestFit="1" customWidth="1"/>
    <col min="272" max="274" width="7" bestFit="1" customWidth="1"/>
    <col min="275" max="275" width="6" bestFit="1" customWidth="1"/>
    <col min="276" max="293" width="7" bestFit="1" customWidth="1"/>
    <col min="294" max="294" width="6" bestFit="1" customWidth="1"/>
    <col min="295" max="296" width="7" bestFit="1" customWidth="1"/>
    <col min="297" max="297" width="6" bestFit="1" customWidth="1"/>
    <col min="298" max="303" width="7" bestFit="1" customWidth="1"/>
    <col min="304" max="304" width="6" bestFit="1" customWidth="1"/>
    <col min="305" max="307" width="7" bestFit="1" customWidth="1"/>
    <col min="308" max="308" width="6" bestFit="1" customWidth="1"/>
    <col min="309" max="315" width="7" bestFit="1" customWidth="1"/>
    <col min="316" max="316" width="6" bestFit="1" customWidth="1"/>
    <col min="317" max="321" width="7" bestFit="1" customWidth="1"/>
    <col min="322" max="322" width="5" bestFit="1" customWidth="1"/>
    <col min="323" max="324" width="7" bestFit="1" customWidth="1"/>
    <col min="325" max="325" width="6" bestFit="1" customWidth="1"/>
    <col min="326" max="338" width="7" bestFit="1" customWidth="1"/>
    <col min="339" max="339" width="6" bestFit="1" customWidth="1"/>
    <col min="340" max="342" width="7" bestFit="1" customWidth="1"/>
    <col min="343" max="343" width="6" bestFit="1" customWidth="1"/>
    <col min="344" max="345" width="7" bestFit="1" customWidth="1"/>
    <col min="346" max="346" width="4" bestFit="1" customWidth="1"/>
    <col min="347" max="347" width="7" bestFit="1" customWidth="1"/>
    <col min="348" max="348" width="6" bestFit="1" customWidth="1"/>
    <col min="349" max="367" width="7" bestFit="1" customWidth="1"/>
    <col min="368" max="368" width="6" bestFit="1" customWidth="1"/>
    <col min="369" max="409" width="7" bestFit="1" customWidth="1"/>
    <col min="410" max="410" width="6" bestFit="1" customWidth="1"/>
    <col min="411" max="412" width="7" bestFit="1" customWidth="1"/>
    <col min="413" max="413" width="6" bestFit="1" customWidth="1"/>
    <col min="414" max="416" width="7" bestFit="1" customWidth="1"/>
    <col min="417" max="417" width="6" bestFit="1" customWidth="1"/>
    <col min="418" max="421" width="7" bestFit="1" customWidth="1"/>
    <col min="422" max="423" width="6" bestFit="1" customWidth="1"/>
    <col min="424" max="439" width="7" bestFit="1" customWidth="1"/>
    <col min="440" max="440" width="5" bestFit="1" customWidth="1"/>
    <col min="441" max="446" width="7" bestFit="1" customWidth="1"/>
    <col min="447" max="447" width="6" bestFit="1" customWidth="1"/>
    <col min="448" max="456" width="7" bestFit="1" customWidth="1"/>
    <col min="457" max="457" width="6" bestFit="1" customWidth="1"/>
    <col min="458" max="464" width="7" bestFit="1" customWidth="1"/>
    <col min="465" max="465" width="5" bestFit="1" customWidth="1"/>
    <col min="466" max="470" width="7" bestFit="1" customWidth="1"/>
    <col min="471" max="471" width="6" bestFit="1" customWidth="1"/>
    <col min="472" max="472" width="7" bestFit="1" customWidth="1"/>
    <col min="473" max="473" width="6" bestFit="1" customWidth="1"/>
    <col min="474" max="476" width="7" bestFit="1" customWidth="1"/>
    <col min="477" max="477" width="6" bestFit="1" customWidth="1"/>
    <col min="478" max="492" width="7" bestFit="1" customWidth="1"/>
    <col min="493" max="493" width="5" bestFit="1" customWidth="1"/>
    <col min="494" max="494" width="7" bestFit="1" customWidth="1"/>
    <col min="495" max="495" width="6" bestFit="1" customWidth="1"/>
    <col min="496" max="517" width="7" bestFit="1" customWidth="1"/>
    <col min="518" max="518" width="6" bestFit="1" customWidth="1"/>
    <col min="519" max="523" width="7" bestFit="1" customWidth="1"/>
    <col min="524" max="524" width="6" bestFit="1" customWidth="1"/>
    <col min="525" max="537" width="7" bestFit="1" customWidth="1"/>
    <col min="538" max="538" width="6" bestFit="1" customWidth="1"/>
    <col min="539" max="547" width="7" bestFit="1" customWidth="1"/>
    <col min="548" max="548" width="6" bestFit="1" customWidth="1"/>
    <col min="549" max="550" width="7" bestFit="1" customWidth="1"/>
    <col min="551" max="551" width="6" bestFit="1" customWidth="1"/>
    <col min="552" max="569" width="7" bestFit="1" customWidth="1"/>
    <col min="570" max="570" width="6" bestFit="1" customWidth="1"/>
    <col min="571" max="602" width="7" bestFit="1" customWidth="1"/>
    <col min="603" max="603" width="6" bestFit="1" customWidth="1"/>
    <col min="604" max="615" width="7" bestFit="1" customWidth="1"/>
    <col min="616" max="616" width="6" bestFit="1" customWidth="1"/>
    <col min="617" max="620" width="7" bestFit="1" customWidth="1"/>
    <col min="621" max="621" width="6" bestFit="1" customWidth="1"/>
    <col min="622" max="632" width="7" bestFit="1" customWidth="1"/>
    <col min="633" max="633" width="5" bestFit="1" customWidth="1"/>
    <col min="634" max="635" width="7" bestFit="1" customWidth="1"/>
    <col min="636" max="636" width="6" bestFit="1" customWidth="1"/>
    <col min="637" max="664" width="7" bestFit="1" customWidth="1"/>
    <col min="665" max="665" width="6" bestFit="1" customWidth="1"/>
    <col min="666" max="670" width="7" bestFit="1" customWidth="1"/>
    <col min="671" max="671" width="6" bestFit="1" customWidth="1"/>
    <col min="672" max="682" width="7" bestFit="1" customWidth="1"/>
    <col min="683" max="683" width="6" bestFit="1" customWidth="1"/>
    <col min="684" max="697" width="7" bestFit="1" customWidth="1"/>
    <col min="698" max="698" width="6" bestFit="1" customWidth="1"/>
    <col min="699" max="719" width="7" bestFit="1" customWidth="1"/>
    <col min="720" max="720" width="6" bestFit="1" customWidth="1"/>
    <col min="721" max="724" width="7" bestFit="1" customWidth="1"/>
    <col min="725" max="725" width="6" bestFit="1" customWidth="1"/>
    <col min="726" max="746" width="7" bestFit="1" customWidth="1"/>
    <col min="747" max="747" width="6" bestFit="1" customWidth="1"/>
    <col min="748" max="770" width="7" bestFit="1" customWidth="1"/>
    <col min="771" max="771" width="6" bestFit="1" customWidth="1"/>
    <col min="772" max="777" width="7" bestFit="1" customWidth="1"/>
    <col min="778" max="778" width="6" bestFit="1" customWidth="1"/>
    <col min="779" max="796" width="7" bestFit="1" customWidth="1"/>
    <col min="797" max="797" width="6" bestFit="1" customWidth="1"/>
    <col min="798" max="803" width="7" bestFit="1" customWidth="1"/>
    <col min="804" max="804" width="6" bestFit="1" customWidth="1"/>
    <col min="805" max="805" width="7" bestFit="1" customWidth="1"/>
    <col min="806" max="806" width="6" bestFit="1" customWidth="1"/>
    <col min="807" max="816" width="7" bestFit="1" customWidth="1"/>
    <col min="817" max="817" width="5" bestFit="1" customWidth="1"/>
    <col min="818" max="818" width="7" bestFit="1" customWidth="1"/>
    <col min="819" max="819" width="6" bestFit="1" customWidth="1"/>
    <col min="820" max="832" width="7" bestFit="1" customWidth="1"/>
    <col min="833" max="833" width="6" bestFit="1" customWidth="1"/>
    <col min="834" max="834" width="7" bestFit="1" customWidth="1"/>
    <col min="835" max="835" width="6" bestFit="1" customWidth="1"/>
    <col min="836" max="849" width="7" bestFit="1" customWidth="1"/>
    <col min="850" max="850" width="4" bestFit="1" customWidth="1"/>
    <col min="851" max="859" width="7" bestFit="1" customWidth="1"/>
    <col min="860" max="860" width="6" bestFit="1" customWidth="1"/>
    <col min="861" max="869" width="7" bestFit="1" customWidth="1"/>
    <col min="870" max="871" width="6" bestFit="1" customWidth="1"/>
    <col min="872" max="893" width="7" bestFit="1" customWidth="1"/>
    <col min="894" max="894" width="6" bestFit="1" customWidth="1"/>
    <col min="895" max="896" width="7" bestFit="1" customWidth="1"/>
    <col min="897" max="897" width="6" bestFit="1" customWidth="1"/>
    <col min="898" max="902" width="7" bestFit="1" customWidth="1"/>
    <col min="903" max="903" width="6" bestFit="1" customWidth="1"/>
    <col min="904" max="913" width="7" bestFit="1" customWidth="1"/>
    <col min="914" max="914" width="6" bestFit="1" customWidth="1"/>
    <col min="915" max="942" width="7" bestFit="1" customWidth="1"/>
    <col min="943" max="943" width="6" bestFit="1" customWidth="1"/>
    <col min="944" max="945" width="7" bestFit="1" customWidth="1"/>
    <col min="946" max="946" width="5" bestFit="1" customWidth="1"/>
    <col min="947" max="959" width="7" bestFit="1" customWidth="1"/>
    <col min="960" max="960" width="6" bestFit="1" customWidth="1"/>
    <col min="961" max="966" width="7" bestFit="1" customWidth="1"/>
    <col min="967" max="967" width="6" bestFit="1" customWidth="1"/>
    <col min="968" max="972" width="7" bestFit="1" customWidth="1"/>
    <col min="973" max="973" width="6" bestFit="1" customWidth="1"/>
    <col min="974" max="974" width="7" bestFit="1" customWidth="1"/>
    <col min="975" max="975" width="6" bestFit="1" customWidth="1"/>
    <col min="976" max="977" width="7" bestFit="1" customWidth="1"/>
    <col min="978" max="978" width="6" bestFit="1" customWidth="1"/>
    <col min="979" max="984" width="7" bestFit="1" customWidth="1"/>
    <col min="985" max="985" width="6" bestFit="1" customWidth="1"/>
    <col min="986" max="989" width="7" bestFit="1" customWidth="1"/>
    <col min="990" max="990" width="6" bestFit="1" customWidth="1"/>
    <col min="991" max="995" width="7" bestFit="1" customWidth="1"/>
    <col min="996" max="996" width="5" bestFit="1" customWidth="1"/>
    <col min="997" max="998" width="7" bestFit="1" customWidth="1"/>
    <col min="999" max="999" width="6" bestFit="1" customWidth="1"/>
    <col min="1000" max="1015" width="7" bestFit="1" customWidth="1"/>
    <col min="1016" max="1016" width="6" bestFit="1" customWidth="1"/>
    <col min="1017" max="1017" width="7" bestFit="1" customWidth="1"/>
    <col min="1018" max="1018" width="6" bestFit="1" customWidth="1"/>
    <col min="1019" max="1038" width="7" bestFit="1" customWidth="1"/>
    <col min="1039" max="1039" width="6" bestFit="1" customWidth="1"/>
    <col min="1040" max="1051" width="7" bestFit="1" customWidth="1"/>
    <col min="1052" max="1052" width="6" bestFit="1" customWidth="1"/>
    <col min="1053" max="1073" width="7" bestFit="1" customWidth="1"/>
    <col min="1074" max="1074" width="5" bestFit="1" customWidth="1"/>
    <col min="1075" max="1082" width="7" bestFit="1" customWidth="1"/>
    <col min="1083" max="1083" width="6" bestFit="1" customWidth="1"/>
    <col min="1084" max="1088" width="7" bestFit="1" customWidth="1"/>
    <col min="1089" max="1089" width="6" bestFit="1" customWidth="1"/>
    <col min="1090" max="1093" width="7" bestFit="1" customWidth="1"/>
    <col min="1094" max="1095" width="6" bestFit="1" customWidth="1"/>
    <col min="1096" max="1105" width="7" bestFit="1" customWidth="1"/>
    <col min="1106" max="1106" width="6" bestFit="1" customWidth="1"/>
    <col min="1107" max="1113" width="7" bestFit="1" customWidth="1"/>
    <col min="1114" max="1114" width="6" bestFit="1" customWidth="1"/>
    <col min="1115" max="1131" width="7" bestFit="1" customWidth="1"/>
    <col min="1132" max="1132" width="5" bestFit="1" customWidth="1"/>
    <col min="1133" max="1147" width="7" bestFit="1" customWidth="1"/>
    <col min="1148" max="1148" width="6" bestFit="1" customWidth="1"/>
    <col min="1149" max="1154" width="7" bestFit="1" customWidth="1"/>
    <col min="1155" max="1155" width="4" bestFit="1" customWidth="1"/>
    <col min="1156" max="1157" width="7" bestFit="1" customWidth="1"/>
    <col min="1158" max="1158" width="6" bestFit="1" customWidth="1"/>
    <col min="1159" max="1183" width="7" bestFit="1" customWidth="1"/>
    <col min="1184" max="1184" width="6" bestFit="1" customWidth="1"/>
    <col min="1185" max="1190" width="7" bestFit="1" customWidth="1"/>
    <col min="1191" max="1191" width="6" bestFit="1" customWidth="1"/>
    <col min="1192" max="1195" width="7" bestFit="1" customWidth="1"/>
    <col min="1196" max="1196" width="5" bestFit="1" customWidth="1"/>
    <col min="1197" max="1215" width="7" bestFit="1" customWidth="1"/>
    <col min="1216" max="1216" width="5" bestFit="1" customWidth="1"/>
    <col min="1217" max="1227" width="7" bestFit="1" customWidth="1"/>
    <col min="1228" max="1228" width="6" bestFit="1" customWidth="1"/>
    <col min="1229" max="1231" width="7" bestFit="1" customWidth="1"/>
    <col min="1232" max="1232" width="6" bestFit="1" customWidth="1"/>
    <col min="1233" max="1253" width="7" bestFit="1" customWidth="1"/>
    <col min="1254" max="1254" width="6" bestFit="1" customWidth="1"/>
    <col min="1255" max="1257" width="7" bestFit="1" customWidth="1"/>
    <col min="1258" max="1258" width="6" bestFit="1" customWidth="1"/>
    <col min="1259" max="1261" width="7" bestFit="1" customWidth="1"/>
    <col min="1262" max="1262" width="5" bestFit="1" customWidth="1"/>
    <col min="1263" max="1263" width="7" bestFit="1" customWidth="1"/>
    <col min="1264" max="1264" width="6" bestFit="1" customWidth="1"/>
    <col min="1265" max="1276" width="7" bestFit="1" customWidth="1"/>
    <col min="1277" max="1277" width="6" bestFit="1" customWidth="1"/>
    <col min="1278" max="1279" width="7" bestFit="1" customWidth="1"/>
    <col min="1280" max="1280" width="5" bestFit="1" customWidth="1"/>
    <col min="1281" max="1285" width="7" bestFit="1" customWidth="1"/>
    <col min="1286" max="1286" width="6" bestFit="1" customWidth="1"/>
    <col min="1287" max="1307" width="7" bestFit="1" customWidth="1"/>
    <col min="1308" max="1308" width="6" bestFit="1" customWidth="1"/>
    <col min="1309" max="1317" width="7" bestFit="1" customWidth="1"/>
    <col min="1318" max="1318" width="6" bestFit="1" customWidth="1"/>
    <col min="1319" max="1319" width="7" bestFit="1" customWidth="1"/>
    <col min="1320" max="1320" width="6" bestFit="1" customWidth="1"/>
    <col min="1321" max="1325" width="7" bestFit="1" customWidth="1"/>
    <col min="1326" max="1326" width="6" bestFit="1" customWidth="1"/>
    <col min="1327" max="1329" width="7" bestFit="1" customWidth="1"/>
    <col min="1330" max="1330" width="6" bestFit="1" customWidth="1"/>
    <col min="1331" max="1336" width="7" bestFit="1" customWidth="1"/>
    <col min="1337" max="1337" width="6" bestFit="1" customWidth="1"/>
    <col min="1338" max="1347" width="7" bestFit="1" customWidth="1"/>
    <col min="1348" max="1348" width="6" bestFit="1" customWidth="1"/>
    <col min="1349" max="1352" width="7" bestFit="1" customWidth="1"/>
    <col min="1353" max="1353" width="4" bestFit="1" customWidth="1"/>
    <col min="1354" max="1368" width="7" bestFit="1" customWidth="1"/>
    <col min="1369" max="1369" width="6" bestFit="1" customWidth="1"/>
    <col min="1370" max="1371" width="7" bestFit="1" customWidth="1"/>
    <col min="1372" max="1372" width="6" bestFit="1" customWidth="1"/>
    <col min="1373" max="1378" width="7" bestFit="1" customWidth="1"/>
    <col min="1379" max="1379" width="6" bestFit="1" customWidth="1"/>
    <col min="1380" max="1416" width="7" bestFit="1" customWidth="1"/>
    <col min="1417" max="1417" width="6" bestFit="1" customWidth="1"/>
    <col min="1418" max="1424" width="7" bestFit="1" customWidth="1"/>
    <col min="1425" max="1425" width="6" bestFit="1" customWidth="1"/>
    <col min="1426" max="1440" width="7" bestFit="1" customWidth="1"/>
    <col min="1441" max="1441" width="5" bestFit="1" customWidth="1"/>
    <col min="1442" max="1481" width="7" bestFit="1" customWidth="1"/>
    <col min="1482" max="1482" width="6" bestFit="1" customWidth="1"/>
    <col min="1483" max="1483" width="7" bestFit="1" customWidth="1"/>
    <col min="1484" max="1484" width="6" bestFit="1" customWidth="1"/>
    <col min="1485" max="1485" width="7" bestFit="1" customWidth="1"/>
    <col min="1486" max="1486" width="6" bestFit="1" customWidth="1"/>
    <col min="1487" max="1500" width="7" bestFit="1" customWidth="1"/>
    <col min="1501" max="1501" width="6" bestFit="1" customWidth="1"/>
    <col min="1502" max="1509" width="7" bestFit="1" customWidth="1"/>
    <col min="1510" max="1510" width="6" bestFit="1" customWidth="1"/>
    <col min="1511" max="1522" width="7" bestFit="1" customWidth="1"/>
    <col min="1523" max="1523" width="4" bestFit="1" customWidth="1"/>
    <col min="1524" max="1528" width="7" bestFit="1" customWidth="1"/>
    <col min="1529" max="1529" width="6" bestFit="1" customWidth="1"/>
    <col min="1530" max="1530" width="7" bestFit="1" customWidth="1"/>
    <col min="1531" max="1531" width="6" bestFit="1" customWidth="1"/>
    <col min="1532" max="1532" width="7" bestFit="1" customWidth="1"/>
    <col min="1533" max="1533" width="6" bestFit="1" customWidth="1"/>
    <col min="1534" max="1534" width="7" bestFit="1" customWidth="1"/>
    <col min="1535" max="1535" width="6" bestFit="1" customWidth="1"/>
    <col min="1536" max="1544" width="7" bestFit="1" customWidth="1"/>
    <col min="1545" max="1545" width="6" bestFit="1" customWidth="1"/>
    <col min="1546" max="1551" width="7" bestFit="1" customWidth="1"/>
    <col min="1552" max="1552" width="6" bestFit="1" customWidth="1"/>
    <col min="1553" max="1561" width="7" bestFit="1" customWidth="1"/>
    <col min="1562" max="1562" width="6" bestFit="1" customWidth="1"/>
    <col min="1563" max="1567" width="7" bestFit="1" customWidth="1"/>
    <col min="1568" max="1568" width="6" bestFit="1" customWidth="1"/>
    <col min="1569" max="1569" width="7" bestFit="1" customWidth="1"/>
    <col min="1570" max="1570" width="5" bestFit="1" customWidth="1"/>
    <col min="1571" max="1577" width="7" bestFit="1" customWidth="1"/>
    <col min="1578" max="1578" width="6" bestFit="1" customWidth="1"/>
    <col min="1579" max="1582" width="7" bestFit="1" customWidth="1"/>
    <col min="1583" max="1583" width="6" bestFit="1" customWidth="1"/>
    <col min="1584" max="1592" width="7" bestFit="1" customWidth="1"/>
    <col min="1593" max="1593" width="6" bestFit="1" customWidth="1"/>
    <col min="1594" max="1596" width="7" bestFit="1" customWidth="1"/>
    <col min="1597" max="1597" width="5" bestFit="1" customWidth="1"/>
    <col min="1598" max="1607" width="7" bestFit="1" customWidth="1"/>
    <col min="1608" max="1608" width="6" bestFit="1" customWidth="1"/>
    <col min="1609" max="1611" width="7" bestFit="1" customWidth="1"/>
    <col min="1612" max="1612" width="5" bestFit="1" customWidth="1"/>
    <col min="1613" max="1621" width="7" bestFit="1" customWidth="1"/>
    <col min="1622" max="1622" width="6" bestFit="1" customWidth="1"/>
    <col min="1623" max="1632" width="7" bestFit="1" customWidth="1"/>
    <col min="1633" max="1633" width="6" bestFit="1" customWidth="1"/>
    <col min="1634" max="1641" width="7" bestFit="1" customWidth="1"/>
    <col min="1642" max="1642" width="6" bestFit="1" customWidth="1"/>
    <col min="1643" max="1643" width="7" bestFit="1" customWidth="1"/>
    <col min="1644" max="1644" width="6" bestFit="1" customWidth="1"/>
    <col min="1645" max="1667" width="7" bestFit="1" customWidth="1"/>
    <col min="1668" max="1668" width="6" bestFit="1" customWidth="1"/>
    <col min="1669" max="1669" width="27.7109375" bestFit="1" customWidth="1"/>
    <col min="1670" max="1686" width="7" bestFit="1" customWidth="1"/>
    <col min="1687" max="1687" width="6" bestFit="1" customWidth="1"/>
    <col min="1688" max="1693" width="7" bestFit="1" customWidth="1"/>
    <col min="1694" max="1694" width="6" bestFit="1" customWidth="1"/>
    <col min="1695" max="1697" width="7" bestFit="1" customWidth="1"/>
    <col min="1698" max="1698" width="6" bestFit="1" customWidth="1"/>
    <col min="1699" max="1712" width="7" bestFit="1" customWidth="1"/>
    <col min="1713" max="1713" width="5" bestFit="1" customWidth="1"/>
    <col min="1714" max="1724" width="7" bestFit="1" customWidth="1"/>
    <col min="1725" max="1725" width="5" bestFit="1" customWidth="1"/>
    <col min="1726" max="1737" width="7" bestFit="1" customWidth="1"/>
    <col min="1738" max="1738" width="6" bestFit="1" customWidth="1"/>
    <col min="1739" max="1745" width="7" bestFit="1" customWidth="1"/>
    <col min="1746" max="1746" width="6" bestFit="1" customWidth="1"/>
    <col min="1747" max="1781" width="7" bestFit="1" customWidth="1"/>
    <col min="1782" max="1782" width="6" bestFit="1" customWidth="1"/>
    <col min="1783" max="1786" width="7" bestFit="1" customWidth="1"/>
    <col min="1787" max="1787" width="6" bestFit="1" customWidth="1"/>
    <col min="1788" max="1788" width="4" bestFit="1" customWidth="1"/>
    <col min="1789" max="1791" width="7" bestFit="1" customWidth="1"/>
    <col min="1792" max="1792" width="6" bestFit="1" customWidth="1"/>
    <col min="1793" max="1803" width="7" bestFit="1" customWidth="1"/>
    <col min="1804" max="1804" width="6" bestFit="1" customWidth="1"/>
    <col min="1805" max="1809" width="7" bestFit="1" customWidth="1"/>
    <col min="1810" max="1810" width="5" bestFit="1" customWidth="1"/>
    <col min="1811" max="1824" width="7" bestFit="1" customWidth="1"/>
    <col min="1825" max="1825" width="6" bestFit="1" customWidth="1"/>
    <col min="1826" max="1829" width="7" bestFit="1" customWidth="1"/>
    <col min="1830" max="1830" width="6" bestFit="1" customWidth="1"/>
    <col min="1831" max="1849" width="7" bestFit="1" customWidth="1"/>
    <col min="1850" max="1850" width="6" bestFit="1" customWidth="1"/>
    <col min="1851" max="1852" width="7" bestFit="1" customWidth="1"/>
    <col min="1853" max="1853" width="6" bestFit="1" customWidth="1"/>
    <col min="1854" max="1867" width="7" bestFit="1" customWidth="1"/>
    <col min="1868" max="1868" width="6" bestFit="1" customWidth="1"/>
    <col min="1869" max="1870" width="7" bestFit="1" customWidth="1"/>
    <col min="1871" max="1871" width="6" bestFit="1" customWidth="1"/>
    <col min="1872" max="1882" width="7" bestFit="1" customWidth="1"/>
    <col min="1883" max="1883" width="6" bestFit="1" customWidth="1"/>
    <col min="1884" max="1884" width="7" bestFit="1" customWidth="1"/>
    <col min="1885" max="1885" width="6" bestFit="1" customWidth="1"/>
    <col min="1886" max="1906" width="7" bestFit="1" customWidth="1"/>
    <col min="1907" max="1907" width="6" bestFit="1" customWidth="1"/>
    <col min="1908" max="1933" width="7" bestFit="1" customWidth="1"/>
    <col min="1934" max="1934" width="6" bestFit="1" customWidth="1"/>
    <col min="1935" max="1937" width="7" bestFit="1" customWidth="1"/>
    <col min="1938" max="1938" width="6" bestFit="1" customWidth="1"/>
    <col min="1939" max="1941" width="7" bestFit="1" customWidth="1"/>
    <col min="1942" max="1942" width="6" bestFit="1" customWidth="1"/>
    <col min="1943" max="1960" width="7" bestFit="1" customWidth="1"/>
    <col min="1961" max="1961" width="6" bestFit="1" customWidth="1"/>
    <col min="1962" max="1963" width="7" bestFit="1" customWidth="1"/>
    <col min="1964" max="1964" width="6" bestFit="1" customWidth="1"/>
    <col min="1965" max="1970" width="7" bestFit="1" customWidth="1"/>
    <col min="1971" max="1971" width="6" bestFit="1" customWidth="1"/>
    <col min="1972" max="1974" width="7" bestFit="1" customWidth="1"/>
    <col min="1975" max="1975" width="6" bestFit="1" customWidth="1"/>
    <col min="1976" max="1982" width="7" bestFit="1" customWidth="1"/>
    <col min="1983" max="1983" width="6" bestFit="1" customWidth="1"/>
    <col min="1984" max="1988" width="7" bestFit="1" customWidth="1"/>
    <col min="1989" max="1989" width="5" bestFit="1" customWidth="1"/>
    <col min="1990" max="1991" width="7" bestFit="1" customWidth="1"/>
    <col min="1992" max="1992" width="6" bestFit="1" customWidth="1"/>
    <col min="1993" max="2005" width="7" bestFit="1" customWidth="1"/>
    <col min="2006" max="2006" width="6" bestFit="1" customWidth="1"/>
    <col min="2007" max="2009" width="7" bestFit="1" customWidth="1"/>
    <col min="2010" max="2010" width="6" bestFit="1" customWidth="1"/>
    <col min="2011" max="2012" width="7" bestFit="1" customWidth="1"/>
    <col min="2013" max="2013" width="4" bestFit="1" customWidth="1"/>
    <col min="2014" max="2014" width="7" bestFit="1" customWidth="1"/>
    <col min="2015" max="2015" width="6" bestFit="1" customWidth="1"/>
    <col min="2016" max="2034" width="7" bestFit="1" customWidth="1"/>
    <col min="2035" max="2035" width="6" bestFit="1" customWidth="1"/>
    <col min="2036" max="2076" width="7" bestFit="1" customWidth="1"/>
    <col min="2077" max="2077" width="6" bestFit="1" customWidth="1"/>
    <col min="2078" max="2079" width="7" bestFit="1" customWidth="1"/>
    <col min="2080" max="2080" width="6" bestFit="1" customWidth="1"/>
    <col min="2081" max="2083" width="7" bestFit="1" customWidth="1"/>
    <col min="2084" max="2084" width="6" bestFit="1" customWidth="1"/>
    <col min="2085" max="2088" width="7" bestFit="1" customWidth="1"/>
    <col min="2089" max="2090" width="6" bestFit="1" customWidth="1"/>
    <col min="2091" max="2106" width="7" bestFit="1" customWidth="1"/>
    <col min="2107" max="2107" width="5" bestFit="1" customWidth="1"/>
    <col min="2108" max="2113" width="7" bestFit="1" customWidth="1"/>
    <col min="2114" max="2114" width="6" bestFit="1" customWidth="1"/>
    <col min="2115" max="2123" width="7" bestFit="1" customWidth="1"/>
    <col min="2124" max="2124" width="6" bestFit="1" customWidth="1"/>
    <col min="2125" max="2131" width="7" bestFit="1" customWidth="1"/>
    <col min="2132" max="2132" width="5" bestFit="1" customWidth="1"/>
    <col min="2133" max="2137" width="7" bestFit="1" customWidth="1"/>
    <col min="2138" max="2138" width="6" bestFit="1" customWidth="1"/>
    <col min="2139" max="2139" width="7" bestFit="1" customWidth="1"/>
    <col min="2140" max="2140" width="6" bestFit="1" customWidth="1"/>
    <col min="2141" max="2143" width="7" bestFit="1" customWidth="1"/>
    <col min="2144" max="2144" width="6" bestFit="1" customWidth="1"/>
    <col min="2145" max="2159" width="7" bestFit="1" customWidth="1"/>
    <col min="2160" max="2160" width="5" bestFit="1" customWidth="1"/>
    <col min="2161" max="2161" width="7" bestFit="1" customWidth="1"/>
    <col min="2162" max="2162" width="6" bestFit="1" customWidth="1"/>
    <col min="2163" max="2184" width="7" bestFit="1" customWidth="1"/>
    <col min="2185" max="2185" width="6" bestFit="1" customWidth="1"/>
    <col min="2186" max="2190" width="7" bestFit="1" customWidth="1"/>
    <col min="2191" max="2191" width="6" bestFit="1" customWidth="1"/>
    <col min="2192" max="2204" width="7" bestFit="1" customWidth="1"/>
    <col min="2205" max="2205" width="6" bestFit="1" customWidth="1"/>
    <col min="2206" max="2214" width="7" bestFit="1" customWidth="1"/>
    <col min="2215" max="2215" width="6" bestFit="1" customWidth="1"/>
    <col min="2216" max="2217" width="7" bestFit="1" customWidth="1"/>
    <col min="2218" max="2218" width="6" bestFit="1" customWidth="1"/>
    <col min="2219" max="2236" width="7" bestFit="1" customWidth="1"/>
    <col min="2237" max="2237" width="6" bestFit="1" customWidth="1"/>
    <col min="2238" max="2269" width="7" bestFit="1" customWidth="1"/>
    <col min="2270" max="2270" width="6" bestFit="1" customWidth="1"/>
    <col min="2271" max="2282" width="7" bestFit="1" customWidth="1"/>
    <col min="2283" max="2283" width="6" bestFit="1" customWidth="1"/>
    <col min="2284" max="2287" width="7" bestFit="1" customWidth="1"/>
    <col min="2288" max="2288" width="6" bestFit="1" customWidth="1"/>
    <col min="2289" max="2299" width="7" bestFit="1" customWidth="1"/>
    <col min="2300" max="2300" width="5" bestFit="1" customWidth="1"/>
    <col min="2301" max="2302" width="7" bestFit="1" customWidth="1"/>
    <col min="2303" max="2303" width="6" bestFit="1" customWidth="1"/>
    <col min="2304" max="2331" width="7" bestFit="1" customWidth="1"/>
    <col min="2332" max="2332" width="6" bestFit="1" customWidth="1"/>
    <col min="2333" max="2337" width="7" bestFit="1" customWidth="1"/>
    <col min="2338" max="2338" width="6" bestFit="1" customWidth="1"/>
    <col min="2339" max="2349" width="7" bestFit="1" customWidth="1"/>
    <col min="2350" max="2350" width="6" bestFit="1" customWidth="1"/>
    <col min="2351" max="2364" width="7" bestFit="1" customWidth="1"/>
    <col min="2365" max="2365" width="6" bestFit="1" customWidth="1"/>
    <col min="2366" max="2386" width="7" bestFit="1" customWidth="1"/>
    <col min="2387" max="2387" width="6" bestFit="1" customWidth="1"/>
    <col min="2388" max="2391" width="7" bestFit="1" customWidth="1"/>
    <col min="2392" max="2392" width="6" bestFit="1" customWidth="1"/>
    <col min="2393" max="2413" width="7" bestFit="1" customWidth="1"/>
    <col min="2414" max="2414" width="6" bestFit="1" customWidth="1"/>
    <col min="2415" max="2437" width="7" bestFit="1" customWidth="1"/>
    <col min="2438" max="2438" width="6" bestFit="1" customWidth="1"/>
    <col min="2439" max="2444" width="7" bestFit="1" customWidth="1"/>
    <col min="2445" max="2445" width="6" bestFit="1" customWidth="1"/>
    <col min="2446" max="2463" width="7" bestFit="1" customWidth="1"/>
    <col min="2464" max="2464" width="6" bestFit="1" customWidth="1"/>
    <col min="2465" max="2470" width="7" bestFit="1" customWidth="1"/>
    <col min="2471" max="2471" width="6" bestFit="1" customWidth="1"/>
    <col min="2472" max="2472" width="7" bestFit="1" customWidth="1"/>
    <col min="2473" max="2473" width="6" bestFit="1" customWidth="1"/>
    <col min="2474" max="2483" width="7" bestFit="1" customWidth="1"/>
    <col min="2484" max="2484" width="5" bestFit="1" customWidth="1"/>
    <col min="2485" max="2485" width="7" bestFit="1" customWidth="1"/>
    <col min="2486" max="2486" width="6" bestFit="1" customWidth="1"/>
    <col min="2487" max="2499" width="7" bestFit="1" customWidth="1"/>
    <col min="2500" max="2500" width="6" bestFit="1" customWidth="1"/>
    <col min="2501" max="2501" width="7" bestFit="1" customWidth="1"/>
    <col min="2502" max="2502" width="6" bestFit="1" customWidth="1"/>
    <col min="2503" max="2516" width="7" bestFit="1" customWidth="1"/>
    <col min="2517" max="2517" width="4" bestFit="1" customWidth="1"/>
    <col min="2518" max="2526" width="7" bestFit="1" customWidth="1"/>
    <col min="2527" max="2527" width="6" bestFit="1" customWidth="1"/>
    <col min="2528" max="2536" width="7" bestFit="1" customWidth="1"/>
    <col min="2537" max="2538" width="6" bestFit="1" customWidth="1"/>
    <col min="2539" max="2560" width="7" bestFit="1" customWidth="1"/>
    <col min="2561" max="2561" width="6" bestFit="1" customWidth="1"/>
    <col min="2562" max="2563" width="7" bestFit="1" customWidth="1"/>
    <col min="2564" max="2564" width="6" bestFit="1" customWidth="1"/>
    <col min="2565" max="2569" width="7" bestFit="1" customWidth="1"/>
    <col min="2570" max="2570" width="6" bestFit="1" customWidth="1"/>
    <col min="2571" max="2580" width="7" bestFit="1" customWidth="1"/>
    <col min="2581" max="2581" width="6" bestFit="1" customWidth="1"/>
    <col min="2582" max="2609" width="7" bestFit="1" customWidth="1"/>
    <col min="2610" max="2610" width="6" bestFit="1" customWidth="1"/>
    <col min="2611" max="2612" width="7" bestFit="1" customWidth="1"/>
    <col min="2613" max="2613" width="5" bestFit="1" customWidth="1"/>
    <col min="2614" max="2626" width="7" bestFit="1" customWidth="1"/>
    <col min="2627" max="2627" width="6" bestFit="1" customWidth="1"/>
    <col min="2628" max="2633" width="7" bestFit="1" customWidth="1"/>
    <col min="2634" max="2634" width="6" bestFit="1" customWidth="1"/>
    <col min="2635" max="2639" width="7" bestFit="1" customWidth="1"/>
    <col min="2640" max="2640" width="6" bestFit="1" customWidth="1"/>
    <col min="2641" max="2641" width="7" bestFit="1" customWidth="1"/>
    <col min="2642" max="2642" width="6" bestFit="1" customWidth="1"/>
    <col min="2643" max="2644" width="7" bestFit="1" customWidth="1"/>
    <col min="2645" max="2645" width="6" bestFit="1" customWidth="1"/>
    <col min="2646" max="2651" width="7" bestFit="1" customWidth="1"/>
    <col min="2652" max="2652" width="6" bestFit="1" customWidth="1"/>
    <col min="2653" max="2656" width="7" bestFit="1" customWidth="1"/>
    <col min="2657" max="2657" width="6" bestFit="1" customWidth="1"/>
    <col min="2658" max="2662" width="7" bestFit="1" customWidth="1"/>
    <col min="2663" max="2663" width="5" bestFit="1" customWidth="1"/>
    <col min="2664" max="2665" width="7" bestFit="1" customWidth="1"/>
    <col min="2666" max="2666" width="6" bestFit="1" customWidth="1"/>
    <col min="2667" max="2682" width="7" bestFit="1" customWidth="1"/>
    <col min="2683" max="2683" width="6" bestFit="1" customWidth="1"/>
    <col min="2684" max="2684" width="7" bestFit="1" customWidth="1"/>
    <col min="2685" max="2685" width="6" bestFit="1" customWidth="1"/>
    <col min="2686" max="2705" width="7" bestFit="1" customWidth="1"/>
    <col min="2706" max="2706" width="6" bestFit="1" customWidth="1"/>
    <col min="2707" max="2718" width="7" bestFit="1" customWidth="1"/>
    <col min="2719" max="2719" width="6" bestFit="1" customWidth="1"/>
    <col min="2720" max="2740" width="7" bestFit="1" customWidth="1"/>
    <col min="2741" max="2741" width="5" bestFit="1" customWidth="1"/>
    <col min="2742" max="2749" width="7" bestFit="1" customWidth="1"/>
    <col min="2750" max="2750" width="6" bestFit="1" customWidth="1"/>
    <col min="2751" max="2755" width="7" bestFit="1" customWidth="1"/>
    <col min="2756" max="2756" width="6" bestFit="1" customWidth="1"/>
    <col min="2757" max="2760" width="7" bestFit="1" customWidth="1"/>
    <col min="2761" max="2762" width="6" bestFit="1" customWidth="1"/>
    <col min="2763" max="2772" width="7" bestFit="1" customWidth="1"/>
    <col min="2773" max="2773" width="6" bestFit="1" customWidth="1"/>
    <col min="2774" max="2780" width="7" bestFit="1" customWidth="1"/>
    <col min="2781" max="2781" width="6" bestFit="1" customWidth="1"/>
    <col min="2782" max="2798" width="7" bestFit="1" customWidth="1"/>
    <col min="2799" max="2799" width="5" bestFit="1" customWidth="1"/>
    <col min="2800" max="2814" width="7" bestFit="1" customWidth="1"/>
    <col min="2815" max="2815" width="6" bestFit="1" customWidth="1"/>
    <col min="2816" max="2821" width="7" bestFit="1" customWidth="1"/>
    <col min="2822" max="2822" width="4" bestFit="1" customWidth="1"/>
    <col min="2823" max="2824" width="7" bestFit="1" customWidth="1"/>
    <col min="2825" max="2825" width="6" bestFit="1" customWidth="1"/>
    <col min="2826" max="2850" width="7" bestFit="1" customWidth="1"/>
    <col min="2851" max="2851" width="6" bestFit="1" customWidth="1"/>
    <col min="2852" max="2857" width="7" bestFit="1" customWidth="1"/>
    <col min="2858" max="2858" width="6" bestFit="1" customWidth="1"/>
    <col min="2859" max="2862" width="7" bestFit="1" customWidth="1"/>
    <col min="2863" max="2863" width="5" bestFit="1" customWidth="1"/>
    <col min="2864" max="2882" width="7" bestFit="1" customWidth="1"/>
    <col min="2883" max="2883" width="5" bestFit="1" customWidth="1"/>
    <col min="2884" max="2894" width="7" bestFit="1" customWidth="1"/>
    <col min="2895" max="2895" width="6" bestFit="1" customWidth="1"/>
    <col min="2896" max="2898" width="7" bestFit="1" customWidth="1"/>
    <col min="2899" max="2899" width="6" bestFit="1" customWidth="1"/>
    <col min="2900" max="2920" width="7" bestFit="1" customWidth="1"/>
    <col min="2921" max="2921" width="6" bestFit="1" customWidth="1"/>
    <col min="2922" max="2924" width="7" bestFit="1" customWidth="1"/>
    <col min="2925" max="2925" width="6" bestFit="1" customWidth="1"/>
    <col min="2926" max="2928" width="7" bestFit="1" customWidth="1"/>
    <col min="2929" max="2929" width="5" bestFit="1" customWidth="1"/>
    <col min="2930" max="2930" width="7" bestFit="1" customWidth="1"/>
    <col min="2931" max="2931" width="6" bestFit="1" customWidth="1"/>
    <col min="2932" max="2943" width="7" bestFit="1" customWidth="1"/>
    <col min="2944" max="2944" width="6" bestFit="1" customWidth="1"/>
    <col min="2945" max="2946" width="7" bestFit="1" customWidth="1"/>
    <col min="2947" max="2947" width="5" bestFit="1" customWidth="1"/>
    <col min="2948" max="2952" width="7" bestFit="1" customWidth="1"/>
    <col min="2953" max="2953" width="6" bestFit="1" customWidth="1"/>
    <col min="2954" max="2974" width="7" bestFit="1" customWidth="1"/>
    <col min="2975" max="2975" width="6" bestFit="1" customWidth="1"/>
    <col min="2976" max="2984" width="7" bestFit="1" customWidth="1"/>
    <col min="2985" max="2985" width="6" bestFit="1" customWidth="1"/>
    <col min="2986" max="2986" width="7" bestFit="1" customWidth="1"/>
    <col min="2987" max="2987" width="6" bestFit="1" customWidth="1"/>
    <col min="2988" max="2992" width="7" bestFit="1" customWidth="1"/>
    <col min="2993" max="2993" width="6" bestFit="1" customWidth="1"/>
    <col min="2994" max="2996" width="7" bestFit="1" customWidth="1"/>
    <col min="2997" max="2997" width="6" bestFit="1" customWidth="1"/>
    <col min="2998" max="3003" width="7" bestFit="1" customWidth="1"/>
    <col min="3004" max="3004" width="6" bestFit="1" customWidth="1"/>
    <col min="3005" max="3014" width="7" bestFit="1" customWidth="1"/>
    <col min="3015" max="3015" width="6" bestFit="1" customWidth="1"/>
    <col min="3016" max="3019" width="7" bestFit="1" customWidth="1"/>
    <col min="3020" max="3020" width="4" bestFit="1" customWidth="1"/>
    <col min="3021" max="3035" width="7" bestFit="1" customWidth="1"/>
    <col min="3036" max="3036" width="6" bestFit="1" customWidth="1"/>
    <col min="3037" max="3038" width="7" bestFit="1" customWidth="1"/>
    <col min="3039" max="3039" width="6" bestFit="1" customWidth="1"/>
    <col min="3040" max="3045" width="7" bestFit="1" customWidth="1"/>
    <col min="3046" max="3046" width="6" bestFit="1" customWidth="1"/>
    <col min="3047" max="3083" width="7" bestFit="1" customWidth="1"/>
    <col min="3084" max="3084" width="6" bestFit="1" customWidth="1"/>
    <col min="3085" max="3091" width="7" bestFit="1" customWidth="1"/>
    <col min="3092" max="3092" width="6" bestFit="1" customWidth="1"/>
    <col min="3093" max="3107" width="7" bestFit="1" customWidth="1"/>
    <col min="3108" max="3108" width="5" bestFit="1" customWidth="1"/>
    <col min="3109" max="3148" width="7" bestFit="1" customWidth="1"/>
    <col min="3149" max="3149" width="6" bestFit="1" customWidth="1"/>
    <col min="3150" max="3150" width="7" bestFit="1" customWidth="1"/>
    <col min="3151" max="3151" width="6" bestFit="1" customWidth="1"/>
    <col min="3152" max="3152" width="7" bestFit="1" customWidth="1"/>
    <col min="3153" max="3153" width="6" bestFit="1" customWidth="1"/>
    <col min="3154" max="3167" width="7" bestFit="1" customWidth="1"/>
    <col min="3168" max="3168" width="6" bestFit="1" customWidth="1"/>
    <col min="3169" max="3176" width="7" bestFit="1" customWidth="1"/>
    <col min="3177" max="3177" width="6" bestFit="1" customWidth="1"/>
    <col min="3178" max="3189" width="7" bestFit="1" customWidth="1"/>
    <col min="3190" max="3190" width="4" bestFit="1" customWidth="1"/>
    <col min="3191" max="3195" width="7" bestFit="1" customWidth="1"/>
    <col min="3196" max="3196" width="6" bestFit="1" customWidth="1"/>
    <col min="3197" max="3197" width="7" bestFit="1" customWidth="1"/>
    <col min="3198" max="3198" width="6" bestFit="1" customWidth="1"/>
    <col min="3199" max="3199" width="7" bestFit="1" customWidth="1"/>
    <col min="3200" max="3200" width="6" bestFit="1" customWidth="1"/>
    <col min="3201" max="3201" width="7" bestFit="1" customWidth="1"/>
    <col min="3202" max="3202" width="6" bestFit="1" customWidth="1"/>
    <col min="3203" max="3211" width="7" bestFit="1" customWidth="1"/>
    <col min="3212" max="3212" width="6" bestFit="1" customWidth="1"/>
    <col min="3213" max="3218" width="7" bestFit="1" customWidth="1"/>
    <col min="3219" max="3219" width="6" bestFit="1" customWidth="1"/>
    <col min="3220" max="3228" width="7" bestFit="1" customWidth="1"/>
    <col min="3229" max="3229" width="6" bestFit="1" customWidth="1"/>
    <col min="3230" max="3234" width="7" bestFit="1" customWidth="1"/>
    <col min="3235" max="3235" width="6" bestFit="1" customWidth="1"/>
    <col min="3236" max="3236" width="7" bestFit="1" customWidth="1"/>
    <col min="3237" max="3237" width="5" bestFit="1" customWidth="1"/>
    <col min="3238" max="3244" width="7" bestFit="1" customWidth="1"/>
    <col min="3245" max="3245" width="6" bestFit="1" customWidth="1"/>
    <col min="3246" max="3249" width="7" bestFit="1" customWidth="1"/>
    <col min="3250" max="3250" width="6" bestFit="1" customWidth="1"/>
    <col min="3251" max="3259" width="7" bestFit="1" customWidth="1"/>
    <col min="3260" max="3260" width="6" bestFit="1" customWidth="1"/>
    <col min="3261" max="3263" width="7" bestFit="1" customWidth="1"/>
    <col min="3264" max="3264" width="5" bestFit="1" customWidth="1"/>
    <col min="3265" max="3274" width="7" bestFit="1" customWidth="1"/>
    <col min="3275" max="3275" width="6" bestFit="1" customWidth="1"/>
    <col min="3276" max="3278" width="7" bestFit="1" customWidth="1"/>
    <col min="3279" max="3279" width="5" bestFit="1" customWidth="1"/>
    <col min="3280" max="3288" width="7" bestFit="1" customWidth="1"/>
    <col min="3289" max="3289" width="6" bestFit="1" customWidth="1"/>
    <col min="3290" max="3299" width="7" bestFit="1" customWidth="1"/>
    <col min="3300" max="3300" width="6" bestFit="1" customWidth="1"/>
    <col min="3301" max="3308" width="7" bestFit="1" customWidth="1"/>
    <col min="3309" max="3309" width="6" bestFit="1" customWidth="1"/>
    <col min="3310" max="3310" width="7" bestFit="1" customWidth="1"/>
    <col min="3311" max="3311" width="6" bestFit="1" customWidth="1"/>
    <col min="3312" max="3334" width="7" bestFit="1" customWidth="1"/>
    <col min="3335" max="3335" width="2" bestFit="1" customWidth="1"/>
    <col min="3336" max="3336" width="22.7109375" bestFit="1" customWidth="1"/>
    <col min="3337" max="3353" width="7" bestFit="1" customWidth="1"/>
    <col min="3354" max="3354" width="6" bestFit="1" customWidth="1"/>
    <col min="3355" max="3360" width="7" bestFit="1" customWidth="1"/>
    <col min="3361" max="3361" width="6" bestFit="1" customWidth="1"/>
    <col min="3362" max="3364" width="7" bestFit="1" customWidth="1"/>
    <col min="3365" max="3365" width="6" bestFit="1" customWidth="1"/>
    <col min="3366" max="3379" width="7" bestFit="1" customWidth="1"/>
    <col min="3380" max="3380" width="5" bestFit="1" customWidth="1"/>
    <col min="3381" max="3391" width="7" bestFit="1" customWidth="1"/>
    <col min="3392" max="3392" width="5" bestFit="1" customWidth="1"/>
    <col min="3393" max="3404" width="7" bestFit="1" customWidth="1"/>
    <col min="3405" max="3405" width="6" bestFit="1" customWidth="1"/>
    <col min="3406" max="3412" width="7" bestFit="1" customWidth="1"/>
    <col min="3413" max="3413" width="6" bestFit="1" customWidth="1"/>
    <col min="3414" max="3448" width="7" bestFit="1" customWidth="1"/>
    <col min="3449" max="3449" width="6" bestFit="1" customWidth="1"/>
    <col min="3450" max="3453" width="7" bestFit="1" customWidth="1"/>
    <col min="3454" max="3454" width="6" bestFit="1" customWidth="1"/>
    <col min="3455" max="3455" width="4" bestFit="1" customWidth="1"/>
    <col min="3456" max="3458" width="7" bestFit="1" customWidth="1"/>
    <col min="3459" max="3459" width="6" bestFit="1" customWidth="1"/>
    <col min="3460" max="3470" width="7" bestFit="1" customWidth="1"/>
    <col min="3471" max="3471" width="6" bestFit="1" customWidth="1"/>
    <col min="3472" max="3476" width="7" bestFit="1" customWidth="1"/>
    <col min="3477" max="3477" width="5" bestFit="1" customWidth="1"/>
    <col min="3478" max="3491" width="7" bestFit="1" customWidth="1"/>
    <col min="3492" max="3492" width="6" bestFit="1" customWidth="1"/>
    <col min="3493" max="3496" width="7" bestFit="1" customWidth="1"/>
    <col min="3497" max="3497" width="6" bestFit="1" customWidth="1"/>
    <col min="3498" max="3516" width="7" bestFit="1" customWidth="1"/>
    <col min="3517" max="3517" width="6" bestFit="1" customWidth="1"/>
    <col min="3518" max="3519" width="7" bestFit="1" customWidth="1"/>
    <col min="3520" max="3520" width="6" bestFit="1" customWidth="1"/>
    <col min="3521" max="3534" width="7" bestFit="1" customWidth="1"/>
    <col min="3535" max="3535" width="6" bestFit="1" customWidth="1"/>
    <col min="3536" max="3537" width="7" bestFit="1" customWidth="1"/>
    <col min="3538" max="3538" width="6" bestFit="1" customWidth="1"/>
    <col min="3539" max="3549" width="7" bestFit="1" customWidth="1"/>
    <col min="3550" max="3550" width="6" bestFit="1" customWidth="1"/>
    <col min="3551" max="3551" width="7" bestFit="1" customWidth="1"/>
    <col min="3552" max="3552" width="6" bestFit="1" customWidth="1"/>
    <col min="3553" max="3573" width="7" bestFit="1" customWidth="1"/>
    <col min="3574" max="3574" width="6" bestFit="1" customWidth="1"/>
    <col min="3575" max="3600" width="7" bestFit="1" customWidth="1"/>
    <col min="3601" max="3601" width="6" bestFit="1" customWidth="1"/>
    <col min="3602" max="3604" width="7" bestFit="1" customWidth="1"/>
    <col min="3605" max="3605" width="6" bestFit="1" customWidth="1"/>
    <col min="3606" max="3608" width="7" bestFit="1" customWidth="1"/>
    <col min="3609" max="3609" width="6" bestFit="1" customWidth="1"/>
    <col min="3610" max="3627" width="7" bestFit="1" customWidth="1"/>
    <col min="3628" max="3628" width="6" bestFit="1" customWidth="1"/>
    <col min="3629" max="3630" width="7" bestFit="1" customWidth="1"/>
    <col min="3631" max="3631" width="6" bestFit="1" customWidth="1"/>
    <col min="3632" max="3637" width="7" bestFit="1" customWidth="1"/>
    <col min="3638" max="3638" width="6" bestFit="1" customWidth="1"/>
    <col min="3639" max="3641" width="7" bestFit="1" customWidth="1"/>
    <col min="3642" max="3642" width="6" bestFit="1" customWidth="1"/>
    <col min="3643" max="3649" width="7" bestFit="1" customWidth="1"/>
    <col min="3650" max="3650" width="6" bestFit="1" customWidth="1"/>
    <col min="3651" max="3655" width="7" bestFit="1" customWidth="1"/>
    <col min="3656" max="3656" width="5" bestFit="1" customWidth="1"/>
    <col min="3657" max="3658" width="7" bestFit="1" customWidth="1"/>
    <col min="3659" max="3659" width="6" bestFit="1" customWidth="1"/>
    <col min="3660" max="3672" width="7" bestFit="1" customWidth="1"/>
    <col min="3673" max="3673" width="6" bestFit="1" customWidth="1"/>
    <col min="3674" max="3676" width="7" bestFit="1" customWidth="1"/>
    <col min="3677" max="3677" width="6" bestFit="1" customWidth="1"/>
    <col min="3678" max="3679" width="7" bestFit="1" customWidth="1"/>
    <col min="3680" max="3680" width="4" bestFit="1" customWidth="1"/>
    <col min="3681" max="3681" width="7" bestFit="1" customWidth="1"/>
    <col min="3682" max="3682" width="6" bestFit="1" customWidth="1"/>
    <col min="3683" max="3701" width="7" bestFit="1" customWidth="1"/>
    <col min="3702" max="3702" width="6" bestFit="1" customWidth="1"/>
    <col min="3703" max="3743" width="7" bestFit="1" customWidth="1"/>
    <col min="3744" max="3744" width="6" bestFit="1" customWidth="1"/>
    <col min="3745" max="3746" width="7" bestFit="1" customWidth="1"/>
    <col min="3747" max="3747" width="6" bestFit="1" customWidth="1"/>
    <col min="3748" max="3750" width="7" bestFit="1" customWidth="1"/>
    <col min="3751" max="3751" width="6" bestFit="1" customWidth="1"/>
    <col min="3752" max="3755" width="7" bestFit="1" customWidth="1"/>
    <col min="3756" max="3757" width="6" bestFit="1" customWidth="1"/>
    <col min="3758" max="3773" width="7" bestFit="1" customWidth="1"/>
    <col min="3774" max="3774" width="5" bestFit="1" customWidth="1"/>
    <col min="3775" max="3780" width="7" bestFit="1" customWidth="1"/>
    <col min="3781" max="3781" width="6" bestFit="1" customWidth="1"/>
    <col min="3782" max="3790" width="7" bestFit="1" customWidth="1"/>
    <col min="3791" max="3791" width="6" bestFit="1" customWidth="1"/>
    <col min="3792" max="3798" width="7" bestFit="1" customWidth="1"/>
    <col min="3799" max="3799" width="5" bestFit="1" customWidth="1"/>
    <col min="3800" max="3804" width="7" bestFit="1" customWidth="1"/>
    <col min="3805" max="3805" width="6" bestFit="1" customWidth="1"/>
    <col min="3806" max="3806" width="7" bestFit="1" customWidth="1"/>
    <col min="3807" max="3807" width="6" bestFit="1" customWidth="1"/>
    <col min="3808" max="3810" width="7" bestFit="1" customWidth="1"/>
    <col min="3811" max="3811" width="6" bestFit="1" customWidth="1"/>
    <col min="3812" max="3826" width="7" bestFit="1" customWidth="1"/>
    <col min="3827" max="3827" width="5" bestFit="1" customWidth="1"/>
    <col min="3828" max="3828" width="7" bestFit="1" customWidth="1"/>
    <col min="3829" max="3829" width="6" bestFit="1" customWidth="1"/>
    <col min="3830" max="3851" width="7" bestFit="1" customWidth="1"/>
    <col min="3852" max="3852" width="6" bestFit="1" customWidth="1"/>
    <col min="3853" max="3857" width="7" bestFit="1" customWidth="1"/>
    <col min="3858" max="3858" width="6" bestFit="1" customWidth="1"/>
    <col min="3859" max="3871" width="7" bestFit="1" customWidth="1"/>
    <col min="3872" max="3872" width="6" bestFit="1" customWidth="1"/>
    <col min="3873" max="3881" width="7" bestFit="1" customWidth="1"/>
    <col min="3882" max="3882" width="6" bestFit="1" customWidth="1"/>
    <col min="3883" max="3884" width="7" bestFit="1" customWidth="1"/>
    <col min="3885" max="3885" width="6" bestFit="1" customWidth="1"/>
    <col min="3886" max="3903" width="7" bestFit="1" customWidth="1"/>
    <col min="3904" max="3904" width="6" bestFit="1" customWidth="1"/>
    <col min="3905" max="3936" width="7" bestFit="1" customWidth="1"/>
    <col min="3937" max="3937" width="6" bestFit="1" customWidth="1"/>
    <col min="3938" max="3949" width="7" bestFit="1" customWidth="1"/>
    <col min="3950" max="3950" width="6" bestFit="1" customWidth="1"/>
    <col min="3951" max="3954" width="7" bestFit="1" customWidth="1"/>
    <col min="3955" max="3955" width="6" bestFit="1" customWidth="1"/>
    <col min="3956" max="3966" width="7" bestFit="1" customWidth="1"/>
    <col min="3967" max="3967" width="5" bestFit="1" customWidth="1"/>
    <col min="3968" max="3969" width="7" bestFit="1" customWidth="1"/>
    <col min="3970" max="3970" width="6" bestFit="1" customWidth="1"/>
    <col min="3971" max="3998" width="7" bestFit="1" customWidth="1"/>
    <col min="3999" max="3999" width="6" bestFit="1" customWidth="1"/>
    <col min="4000" max="4004" width="7" bestFit="1" customWidth="1"/>
    <col min="4005" max="4005" width="6" bestFit="1" customWidth="1"/>
    <col min="4006" max="4016" width="7" bestFit="1" customWidth="1"/>
    <col min="4017" max="4017" width="6" bestFit="1" customWidth="1"/>
    <col min="4018" max="4031" width="7" bestFit="1" customWidth="1"/>
    <col min="4032" max="4032" width="6" bestFit="1" customWidth="1"/>
    <col min="4033" max="4053" width="7" bestFit="1" customWidth="1"/>
    <col min="4054" max="4054" width="6" bestFit="1" customWidth="1"/>
    <col min="4055" max="4058" width="7" bestFit="1" customWidth="1"/>
    <col min="4059" max="4059" width="6" bestFit="1" customWidth="1"/>
    <col min="4060" max="4080" width="7" bestFit="1" customWidth="1"/>
    <col min="4081" max="4081" width="6" bestFit="1" customWidth="1"/>
    <col min="4082" max="4104" width="7" bestFit="1" customWidth="1"/>
    <col min="4105" max="4105" width="6" bestFit="1" customWidth="1"/>
    <col min="4106" max="4111" width="7" bestFit="1" customWidth="1"/>
    <col min="4112" max="4112" width="6" bestFit="1" customWidth="1"/>
    <col min="4113" max="4130" width="7" bestFit="1" customWidth="1"/>
    <col min="4131" max="4131" width="6" bestFit="1" customWidth="1"/>
    <col min="4132" max="4137" width="7" bestFit="1" customWidth="1"/>
    <col min="4138" max="4138" width="6" bestFit="1" customWidth="1"/>
    <col min="4139" max="4139" width="7" bestFit="1" customWidth="1"/>
    <col min="4140" max="4140" width="6" bestFit="1" customWidth="1"/>
    <col min="4141" max="4150" width="7" bestFit="1" customWidth="1"/>
    <col min="4151" max="4151" width="5" bestFit="1" customWidth="1"/>
    <col min="4152" max="4152" width="7" bestFit="1" customWidth="1"/>
    <col min="4153" max="4153" width="6" bestFit="1" customWidth="1"/>
    <col min="4154" max="4166" width="7" bestFit="1" customWidth="1"/>
    <col min="4167" max="4167" width="6" bestFit="1" customWidth="1"/>
    <col min="4168" max="4168" width="7" bestFit="1" customWidth="1"/>
    <col min="4169" max="4169" width="6" bestFit="1" customWidth="1"/>
    <col min="4170" max="4183" width="7" bestFit="1" customWidth="1"/>
    <col min="4184" max="4184" width="4" bestFit="1" customWidth="1"/>
    <col min="4185" max="4193" width="7" bestFit="1" customWidth="1"/>
    <col min="4194" max="4194" width="6" bestFit="1" customWidth="1"/>
    <col min="4195" max="4203" width="7" bestFit="1" customWidth="1"/>
    <col min="4204" max="4205" width="6" bestFit="1" customWidth="1"/>
    <col min="4206" max="4227" width="7" bestFit="1" customWidth="1"/>
    <col min="4228" max="4228" width="6" bestFit="1" customWidth="1"/>
    <col min="4229" max="4230" width="7" bestFit="1" customWidth="1"/>
    <col min="4231" max="4231" width="6" bestFit="1" customWidth="1"/>
    <col min="4232" max="4236" width="7" bestFit="1" customWidth="1"/>
    <col min="4237" max="4237" width="6" bestFit="1" customWidth="1"/>
    <col min="4238" max="4247" width="7" bestFit="1" customWidth="1"/>
    <col min="4248" max="4248" width="6" bestFit="1" customWidth="1"/>
    <col min="4249" max="4276" width="7" bestFit="1" customWidth="1"/>
    <col min="4277" max="4277" width="6" bestFit="1" customWidth="1"/>
    <col min="4278" max="4279" width="7" bestFit="1" customWidth="1"/>
    <col min="4280" max="4280" width="5" bestFit="1" customWidth="1"/>
    <col min="4281" max="4293" width="7" bestFit="1" customWidth="1"/>
    <col min="4294" max="4294" width="6" bestFit="1" customWidth="1"/>
    <col min="4295" max="4300" width="7" bestFit="1" customWidth="1"/>
    <col min="4301" max="4301" width="6" bestFit="1" customWidth="1"/>
    <col min="4302" max="4306" width="7" bestFit="1" customWidth="1"/>
    <col min="4307" max="4307" width="6" bestFit="1" customWidth="1"/>
    <col min="4308" max="4308" width="7" bestFit="1" customWidth="1"/>
    <col min="4309" max="4309" width="6" bestFit="1" customWidth="1"/>
    <col min="4310" max="4311" width="7" bestFit="1" customWidth="1"/>
    <col min="4312" max="4312" width="6" bestFit="1" customWidth="1"/>
    <col min="4313" max="4318" width="7" bestFit="1" customWidth="1"/>
    <col min="4319" max="4319" width="6" bestFit="1" customWidth="1"/>
    <col min="4320" max="4323" width="7" bestFit="1" customWidth="1"/>
    <col min="4324" max="4324" width="6" bestFit="1" customWidth="1"/>
    <col min="4325" max="4329" width="7" bestFit="1" customWidth="1"/>
    <col min="4330" max="4330" width="5" bestFit="1" customWidth="1"/>
    <col min="4331" max="4332" width="7" bestFit="1" customWidth="1"/>
    <col min="4333" max="4333" width="6" bestFit="1" customWidth="1"/>
    <col min="4334" max="4349" width="7" bestFit="1" customWidth="1"/>
    <col min="4350" max="4350" width="6" bestFit="1" customWidth="1"/>
    <col min="4351" max="4351" width="7" bestFit="1" customWidth="1"/>
    <col min="4352" max="4352" width="6" bestFit="1" customWidth="1"/>
    <col min="4353" max="4372" width="7" bestFit="1" customWidth="1"/>
    <col min="4373" max="4373" width="6" bestFit="1" customWidth="1"/>
    <col min="4374" max="4385" width="7" bestFit="1" customWidth="1"/>
    <col min="4386" max="4386" width="6" bestFit="1" customWidth="1"/>
    <col min="4387" max="4407" width="7" bestFit="1" customWidth="1"/>
    <col min="4408" max="4408" width="5" bestFit="1" customWidth="1"/>
    <col min="4409" max="4416" width="7" bestFit="1" customWidth="1"/>
    <col min="4417" max="4417" width="6" bestFit="1" customWidth="1"/>
    <col min="4418" max="4422" width="7" bestFit="1" customWidth="1"/>
    <col min="4423" max="4423" width="6" bestFit="1" customWidth="1"/>
    <col min="4424" max="4427" width="7" bestFit="1" customWidth="1"/>
    <col min="4428" max="4429" width="6" bestFit="1" customWidth="1"/>
    <col min="4430" max="4439" width="7" bestFit="1" customWidth="1"/>
    <col min="4440" max="4440" width="6" bestFit="1" customWidth="1"/>
    <col min="4441" max="4447" width="7" bestFit="1" customWidth="1"/>
    <col min="4448" max="4448" width="6" bestFit="1" customWidth="1"/>
    <col min="4449" max="4465" width="7" bestFit="1" customWidth="1"/>
    <col min="4466" max="4466" width="5" bestFit="1" customWidth="1"/>
    <col min="4467" max="4481" width="7" bestFit="1" customWidth="1"/>
    <col min="4482" max="4482" width="6" bestFit="1" customWidth="1"/>
    <col min="4483" max="4488" width="7" bestFit="1" customWidth="1"/>
    <col min="4489" max="4489" width="4" bestFit="1" customWidth="1"/>
    <col min="4490" max="4491" width="7" bestFit="1" customWidth="1"/>
    <col min="4492" max="4492" width="6" bestFit="1" customWidth="1"/>
    <col min="4493" max="4517" width="7" bestFit="1" customWidth="1"/>
    <col min="4518" max="4518" width="6" bestFit="1" customWidth="1"/>
    <col min="4519" max="4524" width="7" bestFit="1" customWidth="1"/>
    <col min="4525" max="4525" width="6" bestFit="1" customWidth="1"/>
    <col min="4526" max="4529" width="7" bestFit="1" customWidth="1"/>
    <col min="4530" max="4530" width="5" bestFit="1" customWidth="1"/>
    <col min="4531" max="4549" width="7" bestFit="1" customWidth="1"/>
    <col min="4550" max="4550" width="5" bestFit="1" customWidth="1"/>
    <col min="4551" max="4561" width="7" bestFit="1" customWidth="1"/>
    <col min="4562" max="4562" width="6" bestFit="1" customWidth="1"/>
    <col min="4563" max="4565" width="7" bestFit="1" customWidth="1"/>
    <col min="4566" max="4566" width="6" bestFit="1" customWidth="1"/>
    <col min="4567" max="4587" width="7" bestFit="1" customWidth="1"/>
    <col min="4588" max="4588" width="6" bestFit="1" customWidth="1"/>
    <col min="4589" max="4591" width="7" bestFit="1" customWidth="1"/>
    <col min="4592" max="4592" width="6" bestFit="1" customWidth="1"/>
    <col min="4593" max="4595" width="7" bestFit="1" customWidth="1"/>
    <col min="4596" max="4596" width="5" bestFit="1" customWidth="1"/>
    <col min="4597" max="4597" width="7" bestFit="1" customWidth="1"/>
    <col min="4598" max="4598" width="6" bestFit="1" customWidth="1"/>
    <col min="4599" max="4610" width="7" bestFit="1" customWidth="1"/>
    <col min="4611" max="4611" width="6" bestFit="1" customWidth="1"/>
    <col min="4612" max="4613" width="7" bestFit="1" customWidth="1"/>
    <col min="4614" max="4614" width="5" bestFit="1" customWidth="1"/>
    <col min="4615" max="4619" width="7" bestFit="1" customWidth="1"/>
    <col min="4620" max="4620" width="6" bestFit="1" customWidth="1"/>
    <col min="4621" max="4641" width="7" bestFit="1" customWidth="1"/>
    <col min="4642" max="4642" width="6" bestFit="1" customWidth="1"/>
    <col min="4643" max="4651" width="7" bestFit="1" customWidth="1"/>
    <col min="4652" max="4652" width="6" bestFit="1" customWidth="1"/>
    <col min="4653" max="4653" width="7" bestFit="1" customWidth="1"/>
    <col min="4654" max="4654" width="6" bestFit="1" customWidth="1"/>
    <col min="4655" max="4659" width="7" bestFit="1" customWidth="1"/>
    <col min="4660" max="4660" width="6" bestFit="1" customWidth="1"/>
    <col min="4661" max="4663" width="7" bestFit="1" customWidth="1"/>
    <col min="4664" max="4664" width="6" bestFit="1" customWidth="1"/>
    <col min="4665" max="4670" width="7" bestFit="1" customWidth="1"/>
    <col min="4671" max="4671" width="6" bestFit="1" customWidth="1"/>
    <col min="4672" max="4681" width="7" bestFit="1" customWidth="1"/>
    <col min="4682" max="4682" width="6" bestFit="1" customWidth="1"/>
    <col min="4683" max="4686" width="7" bestFit="1" customWidth="1"/>
    <col min="4687" max="4687" width="4" bestFit="1" customWidth="1"/>
    <col min="4688" max="4702" width="7" bestFit="1" customWidth="1"/>
    <col min="4703" max="4703" width="6" bestFit="1" customWidth="1"/>
    <col min="4704" max="4705" width="7" bestFit="1" customWidth="1"/>
    <col min="4706" max="4706" width="6" bestFit="1" customWidth="1"/>
    <col min="4707" max="4712" width="7" bestFit="1" customWidth="1"/>
    <col min="4713" max="4713" width="6" bestFit="1" customWidth="1"/>
    <col min="4714" max="4750" width="7" bestFit="1" customWidth="1"/>
    <col min="4751" max="4751" width="6" bestFit="1" customWidth="1"/>
    <col min="4752" max="4758" width="7" bestFit="1" customWidth="1"/>
    <col min="4759" max="4759" width="6" bestFit="1" customWidth="1"/>
    <col min="4760" max="4774" width="7" bestFit="1" customWidth="1"/>
    <col min="4775" max="4775" width="5" bestFit="1" customWidth="1"/>
    <col min="4776" max="4815" width="7" bestFit="1" customWidth="1"/>
    <col min="4816" max="4816" width="6" bestFit="1" customWidth="1"/>
    <col min="4817" max="4817" width="7" bestFit="1" customWidth="1"/>
    <col min="4818" max="4818" width="6" bestFit="1" customWidth="1"/>
    <col min="4819" max="4819" width="7" bestFit="1" customWidth="1"/>
    <col min="4820" max="4820" width="6" bestFit="1" customWidth="1"/>
    <col min="4821" max="4834" width="7" bestFit="1" customWidth="1"/>
    <col min="4835" max="4835" width="6" bestFit="1" customWidth="1"/>
    <col min="4836" max="4843" width="7" bestFit="1" customWidth="1"/>
    <col min="4844" max="4844" width="6" bestFit="1" customWidth="1"/>
    <col min="4845" max="4856" width="7" bestFit="1" customWidth="1"/>
    <col min="4857" max="4857" width="4" bestFit="1" customWidth="1"/>
    <col min="4858" max="4862" width="7" bestFit="1" customWidth="1"/>
    <col min="4863" max="4863" width="6" bestFit="1" customWidth="1"/>
    <col min="4864" max="4864" width="7" bestFit="1" customWidth="1"/>
    <col min="4865" max="4865" width="6" bestFit="1" customWidth="1"/>
    <col min="4866" max="4866" width="7" bestFit="1" customWidth="1"/>
    <col min="4867" max="4867" width="6" bestFit="1" customWidth="1"/>
    <col min="4868" max="4868" width="7" bestFit="1" customWidth="1"/>
    <col min="4869" max="4869" width="6" bestFit="1" customWidth="1"/>
    <col min="4870" max="4878" width="7" bestFit="1" customWidth="1"/>
    <col min="4879" max="4879" width="6" bestFit="1" customWidth="1"/>
    <col min="4880" max="4885" width="7" bestFit="1" customWidth="1"/>
    <col min="4886" max="4886" width="6" bestFit="1" customWidth="1"/>
    <col min="4887" max="4895" width="7" bestFit="1" customWidth="1"/>
    <col min="4896" max="4896" width="6" bestFit="1" customWidth="1"/>
    <col min="4897" max="4901" width="7" bestFit="1" customWidth="1"/>
    <col min="4902" max="4902" width="6" bestFit="1" customWidth="1"/>
    <col min="4903" max="4903" width="7" bestFit="1" customWidth="1"/>
    <col min="4904" max="4904" width="5" bestFit="1" customWidth="1"/>
    <col min="4905" max="4911" width="7" bestFit="1" customWidth="1"/>
    <col min="4912" max="4912" width="6" bestFit="1" customWidth="1"/>
    <col min="4913" max="4916" width="7" bestFit="1" customWidth="1"/>
    <col min="4917" max="4917" width="6" bestFit="1" customWidth="1"/>
    <col min="4918" max="4926" width="7" bestFit="1" customWidth="1"/>
    <col min="4927" max="4927" width="6" bestFit="1" customWidth="1"/>
    <col min="4928" max="4930" width="7" bestFit="1" customWidth="1"/>
    <col min="4931" max="4931" width="5" bestFit="1" customWidth="1"/>
    <col min="4932" max="4941" width="7" bestFit="1" customWidth="1"/>
    <col min="4942" max="4942" width="6" bestFit="1" customWidth="1"/>
    <col min="4943" max="4945" width="7" bestFit="1" customWidth="1"/>
    <col min="4946" max="4946" width="5" bestFit="1" customWidth="1"/>
    <col min="4947" max="4955" width="7" bestFit="1" customWidth="1"/>
    <col min="4956" max="4956" width="6" bestFit="1" customWidth="1"/>
    <col min="4957" max="4966" width="7" bestFit="1" customWidth="1"/>
    <col min="4967" max="4967" width="6" bestFit="1" customWidth="1"/>
    <col min="4968" max="4975" width="7" bestFit="1" customWidth="1"/>
    <col min="4976" max="4976" width="6" bestFit="1" customWidth="1"/>
    <col min="4977" max="4977" width="7" bestFit="1" customWidth="1"/>
    <col min="4978" max="4978" width="6" bestFit="1" customWidth="1"/>
    <col min="4979" max="5001" width="7" bestFit="1" customWidth="1"/>
    <col min="5002" max="5002" width="6" bestFit="1" customWidth="1"/>
    <col min="5003" max="5003" width="17.5703125" bestFit="1" customWidth="1"/>
    <col min="5004" max="5058" width="7" bestFit="1" customWidth="1"/>
    <col min="5059" max="5059" width="6" bestFit="1" customWidth="1"/>
    <col min="5060" max="5316" width="7" bestFit="1" customWidth="1"/>
    <col min="5317" max="5317" width="6" bestFit="1" customWidth="1"/>
    <col min="5318" max="5325" width="7" bestFit="1" customWidth="1"/>
    <col min="5326" max="5326" width="6" bestFit="1" customWidth="1"/>
    <col min="5327" max="5346" width="7" bestFit="1" customWidth="1"/>
    <col min="5347" max="5347" width="4" bestFit="1" customWidth="1"/>
    <col min="5348" max="5422" width="7" bestFit="1" customWidth="1"/>
    <col min="5423" max="5424" width="6" bestFit="1" customWidth="1"/>
    <col min="5425" max="5440" width="7" bestFit="1" customWidth="1"/>
    <col min="5441" max="5441" width="5" bestFit="1" customWidth="1"/>
    <col min="5442" max="5477" width="7" bestFit="1" customWidth="1"/>
    <col min="5478" max="5478" width="6" bestFit="1" customWidth="1"/>
    <col min="5479" max="5495" width="7" bestFit="1" customWidth="1"/>
    <col min="5496" max="5496" width="6" bestFit="1" customWidth="1"/>
    <col min="5497" max="5538" width="7" bestFit="1" customWidth="1"/>
    <col min="5539" max="5539" width="6" bestFit="1" customWidth="1"/>
    <col min="5540" max="5633" width="7" bestFit="1" customWidth="1"/>
    <col min="5634" max="5634" width="5" bestFit="1" customWidth="1"/>
    <col min="5635" max="5636" width="7" bestFit="1" customWidth="1"/>
    <col min="5637" max="5637" width="6" bestFit="1" customWidth="1"/>
    <col min="5638" max="5720" width="7" bestFit="1" customWidth="1"/>
    <col min="5721" max="5721" width="6" bestFit="1" customWidth="1"/>
    <col min="5722" max="5725" width="7" bestFit="1" customWidth="1"/>
    <col min="5726" max="5726" width="6" bestFit="1" customWidth="1"/>
    <col min="5727" max="5771" width="7" bestFit="1" customWidth="1"/>
    <col min="5772" max="5772" width="6" bestFit="1" customWidth="1"/>
    <col min="5773" max="5797" width="7" bestFit="1" customWidth="1"/>
    <col min="5798" max="5798" width="6" bestFit="1" customWidth="1"/>
    <col min="5799" max="5804" width="7" bestFit="1" customWidth="1"/>
    <col min="5805" max="5805" width="6" bestFit="1" customWidth="1"/>
    <col min="5806" max="5817" width="7" bestFit="1" customWidth="1"/>
    <col min="5818" max="5818" width="5" bestFit="1" customWidth="1"/>
    <col min="5819" max="5833" width="7" bestFit="1" customWidth="1"/>
    <col min="5834" max="5834" width="6" bestFit="1" customWidth="1"/>
    <col min="5835" max="5835" width="7" bestFit="1" customWidth="1"/>
    <col min="5836" max="5836" width="6" bestFit="1" customWidth="1"/>
    <col min="5837" max="5850" width="7" bestFit="1" customWidth="1"/>
    <col min="5851" max="5851" width="4" bestFit="1" customWidth="1"/>
    <col min="5852" max="5860" width="7" bestFit="1" customWidth="1"/>
    <col min="5861" max="5861" width="6" bestFit="1" customWidth="1"/>
    <col min="5862" max="5870" width="7" bestFit="1" customWidth="1"/>
    <col min="5871" max="5872" width="6" bestFit="1" customWidth="1"/>
    <col min="5873" max="5894" width="7" bestFit="1" customWidth="1"/>
    <col min="5895" max="5895" width="6" bestFit="1" customWidth="1"/>
    <col min="5896" max="5897" width="7" bestFit="1" customWidth="1"/>
    <col min="5898" max="5898" width="6" bestFit="1" customWidth="1"/>
    <col min="5899" max="5903" width="7" bestFit="1" customWidth="1"/>
    <col min="5904" max="5904" width="6" bestFit="1" customWidth="1"/>
    <col min="5905" max="5914" width="7" bestFit="1" customWidth="1"/>
    <col min="5915" max="5915" width="6" bestFit="1" customWidth="1"/>
    <col min="5916" max="5943" width="7" bestFit="1" customWidth="1"/>
    <col min="5944" max="5944" width="6" bestFit="1" customWidth="1"/>
    <col min="5945" max="5946" width="7" bestFit="1" customWidth="1"/>
    <col min="5947" max="5947" width="5" bestFit="1" customWidth="1"/>
    <col min="5948" max="5960" width="7" bestFit="1" customWidth="1"/>
    <col min="5961" max="5961" width="6" bestFit="1" customWidth="1"/>
    <col min="5962" max="5967" width="7" bestFit="1" customWidth="1"/>
    <col min="5968" max="5968" width="6" bestFit="1" customWidth="1"/>
    <col min="5969" max="5973" width="7" bestFit="1" customWidth="1"/>
    <col min="5974" max="5974" width="6" bestFit="1" customWidth="1"/>
    <col min="5975" max="5975" width="7" bestFit="1" customWidth="1"/>
    <col min="5976" max="5976" width="6" bestFit="1" customWidth="1"/>
    <col min="5977" max="5978" width="7" bestFit="1" customWidth="1"/>
    <col min="5979" max="5979" width="6" bestFit="1" customWidth="1"/>
    <col min="5980" max="5985" width="7" bestFit="1" customWidth="1"/>
    <col min="5986" max="5986" width="6" bestFit="1" customWidth="1"/>
    <col min="5987" max="5990" width="7" bestFit="1" customWidth="1"/>
    <col min="5991" max="5991" width="6" bestFit="1" customWidth="1"/>
    <col min="5992" max="5996" width="7" bestFit="1" customWidth="1"/>
    <col min="5997" max="5997" width="5" bestFit="1" customWidth="1"/>
    <col min="5998" max="5999" width="7" bestFit="1" customWidth="1"/>
    <col min="6000" max="6000" width="6" bestFit="1" customWidth="1"/>
    <col min="6001" max="6016" width="7" bestFit="1" customWidth="1"/>
    <col min="6017" max="6017" width="6" bestFit="1" customWidth="1"/>
    <col min="6018" max="6018" width="7" bestFit="1" customWidth="1"/>
    <col min="6019" max="6019" width="6" bestFit="1" customWidth="1"/>
    <col min="6020" max="6039" width="7" bestFit="1" customWidth="1"/>
    <col min="6040" max="6040" width="6" bestFit="1" customWidth="1"/>
    <col min="6041" max="6052" width="7" bestFit="1" customWidth="1"/>
    <col min="6053" max="6053" width="6" bestFit="1" customWidth="1"/>
    <col min="6054" max="6074" width="7" bestFit="1" customWidth="1"/>
    <col min="6075" max="6075" width="5" bestFit="1" customWidth="1"/>
    <col min="6076" max="6083" width="7" bestFit="1" customWidth="1"/>
    <col min="6084" max="6084" width="6" bestFit="1" customWidth="1"/>
    <col min="6085" max="6089" width="7" bestFit="1" customWidth="1"/>
    <col min="6090" max="6090" width="6" bestFit="1" customWidth="1"/>
    <col min="6091" max="6094" width="7" bestFit="1" customWidth="1"/>
    <col min="6095" max="6096" width="6" bestFit="1" customWidth="1"/>
    <col min="6097" max="6106" width="7" bestFit="1" customWidth="1"/>
    <col min="6107" max="6107" width="6" bestFit="1" customWidth="1"/>
    <col min="6108" max="6114" width="7" bestFit="1" customWidth="1"/>
    <col min="6115" max="6115" width="6" bestFit="1" customWidth="1"/>
    <col min="6116" max="6132" width="7" bestFit="1" customWidth="1"/>
    <col min="6133" max="6133" width="5" bestFit="1" customWidth="1"/>
    <col min="6134" max="6148" width="7" bestFit="1" customWidth="1"/>
    <col min="6149" max="6149" width="6" bestFit="1" customWidth="1"/>
    <col min="6150" max="6155" width="7" bestFit="1" customWidth="1"/>
    <col min="6156" max="6156" width="4" bestFit="1" customWidth="1"/>
    <col min="6157" max="6158" width="7" bestFit="1" customWidth="1"/>
    <col min="6159" max="6159" width="6" bestFit="1" customWidth="1"/>
    <col min="6160" max="6184" width="7" bestFit="1" customWidth="1"/>
    <col min="6185" max="6185" width="6" bestFit="1" customWidth="1"/>
    <col min="6186" max="6191" width="7" bestFit="1" customWidth="1"/>
    <col min="6192" max="6192" width="6" bestFit="1" customWidth="1"/>
    <col min="6193" max="6196" width="7" bestFit="1" customWidth="1"/>
    <col min="6197" max="6197" width="5" bestFit="1" customWidth="1"/>
    <col min="6198" max="6216" width="7" bestFit="1" customWidth="1"/>
    <col min="6217" max="6217" width="5" bestFit="1" customWidth="1"/>
    <col min="6218" max="6228" width="7" bestFit="1" customWidth="1"/>
    <col min="6229" max="6229" width="6" bestFit="1" customWidth="1"/>
    <col min="6230" max="6232" width="7" bestFit="1" customWidth="1"/>
    <col min="6233" max="6233" width="6" bestFit="1" customWidth="1"/>
    <col min="6234" max="6254" width="7" bestFit="1" customWidth="1"/>
    <col min="6255" max="6255" width="6" bestFit="1" customWidth="1"/>
    <col min="6256" max="6258" width="7" bestFit="1" customWidth="1"/>
    <col min="6259" max="6259" width="6" bestFit="1" customWidth="1"/>
    <col min="6260" max="6262" width="7" bestFit="1" customWidth="1"/>
    <col min="6263" max="6263" width="5" bestFit="1" customWidth="1"/>
    <col min="6264" max="6264" width="7" bestFit="1" customWidth="1"/>
    <col min="6265" max="6265" width="6" bestFit="1" customWidth="1"/>
    <col min="6266" max="6277" width="7" bestFit="1" customWidth="1"/>
    <col min="6278" max="6278" width="6" bestFit="1" customWidth="1"/>
    <col min="6279" max="6280" width="7" bestFit="1" customWidth="1"/>
    <col min="6281" max="6281" width="5" bestFit="1" customWidth="1"/>
    <col min="6282" max="6286" width="7" bestFit="1" customWidth="1"/>
    <col min="6287" max="6287" width="6" bestFit="1" customWidth="1"/>
    <col min="6288" max="6308" width="7" bestFit="1" customWidth="1"/>
    <col min="6309" max="6309" width="6" bestFit="1" customWidth="1"/>
    <col min="6310" max="6318" width="7" bestFit="1" customWidth="1"/>
    <col min="6319" max="6319" width="6" bestFit="1" customWidth="1"/>
    <col min="6320" max="6320" width="7" bestFit="1" customWidth="1"/>
    <col min="6321" max="6321" width="6" bestFit="1" customWidth="1"/>
    <col min="6322" max="6326" width="7" bestFit="1" customWidth="1"/>
    <col min="6327" max="6327" width="6" bestFit="1" customWidth="1"/>
    <col min="6328" max="6330" width="7" bestFit="1" customWidth="1"/>
    <col min="6331" max="6331" width="6" bestFit="1" customWidth="1"/>
    <col min="6332" max="6337" width="7" bestFit="1" customWidth="1"/>
    <col min="6338" max="6338" width="6" bestFit="1" customWidth="1"/>
    <col min="6339" max="6348" width="7" bestFit="1" customWidth="1"/>
    <col min="6349" max="6349" width="6" bestFit="1" customWidth="1"/>
    <col min="6350" max="6353" width="7" bestFit="1" customWidth="1"/>
    <col min="6354" max="6354" width="4" bestFit="1" customWidth="1"/>
    <col min="6355" max="6369" width="7" bestFit="1" customWidth="1"/>
    <col min="6370" max="6370" width="6" bestFit="1" customWidth="1"/>
    <col min="6371" max="6372" width="7" bestFit="1" customWidth="1"/>
    <col min="6373" max="6373" width="6" bestFit="1" customWidth="1"/>
    <col min="6374" max="6379" width="7" bestFit="1" customWidth="1"/>
    <col min="6380" max="6380" width="6" bestFit="1" customWidth="1"/>
    <col min="6381" max="6417" width="7" bestFit="1" customWidth="1"/>
    <col min="6418" max="6418" width="6" bestFit="1" customWidth="1"/>
    <col min="6419" max="6425" width="7" bestFit="1" customWidth="1"/>
    <col min="6426" max="6426" width="6" bestFit="1" customWidth="1"/>
    <col min="6427" max="6441" width="7" bestFit="1" customWidth="1"/>
    <col min="6442" max="6442" width="5" bestFit="1" customWidth="1"/>
    <col min="6443" max="6482" width="7" bestFit="1" customWidth="1"/>
    <col min="6483" max="6483" width="6" bestFit="1" customWidth="1"/>
    <col min="6484" max="6484" width="7" bestFit="1" customWidth="1"/>
    <col min="6485" max="6485" width="6" bestFit="1" customWidth="1"/>
    <col min="6486" max="6486" width="7" bestFit="1" customWidth="1"/>
    <col min="6487" max="6487" width="6" bestFit="1" customWidth="1"/>
    <col min="6488" max="6501" width="7" bestFit="1" customWidth="1"/>
    <col min="6502" max="6502" width="6" bestFit="1" customWidth="1"/>
    <col min="6503" max="6510" width="7" bestFit="1" customWidth="1"/>
    <col min="6511" max="6511" width="6" bestFit="1" customWidth="1"/>
    <col min="6512" max="6523" width="7" bestFit="1" customWidth="1"/>
    <col min="6524" max="6524" width="4" bestFit="1" customWidth="1"/>
    <col min="6525" max="6529" width="7" bestFit="1" customWidth="1"/>
    <col min="6530" max="6530" width="6" bestFit="1" customWidth="1"/>
    <col min="6531" max="6531" width="7" bestFit="1" customWidth="1"/>
    <col min="6532" max="6532" width="6" bestFit="1" customWidth="1"/>
    <col min="6533" max="6533" width="7" bestFit="1" customWidth="1"/>
    <col min="6534" max="6534" width="6" bestFit="1" customWidth="1"/>
    <col min="6535" max="6535" width="7" bestFit="1" customWidth="1"/>
    <col min="6536" max="6536" width="6" bestFit="1" customWidth="1"/>
    <col min="6537" max="6545" width="7" bestFit="1" customWidth="1"/>
    <col min="6546" max="6546" width="6" bestFit="1" customWidth="1"/>
    <col min="6547" max="6552" width="7" bestFit="1" customWidth="1"/>
    <col min="6553" max="6553" width="6" bestFit="1" customWidth="1"/>
    <col min="6554" max="6562" width="7" bestFit="1" customWidth="1"/>
    <col min="6563" max="6563" width="6" bestFit="1" customWidth="1"/>
    <col min="6564" max="6568" width="7" bestFit="1" customWidth="1"/>
    <col min="6569" max="6569" width="6" bestFit="1" customWidth="1"/>
    <col min="6570" max="6570" width="7" bestFit="1" customWidth="1"/>
    <col min="6571" max="6571" width="5" bestFit="1" customWidth="1"/>
    <col min="6572" max="6578" width="7" bestFit="1" customWidth="1"/>
    <col min="6579" max="6579" width="6" bestFit="1" customWidth="1"/>
    <col min="6580" max="6583" width="7" bestFit="1" customWidth="1"/>
    <col min="6584" max="6584" width="6" bestFit="1" customWidth="1"/>
    <col min="6585" max="6593" width="7" bestFit="1" customWidth="1"/>
    <col min="6594" max="6594" width="6" bestFit="1" customWidth="1"/>
    <col min="6595" max="6597" width="7" bestFit="1" customWidth="1"/>
    <col min="6598" max="6598" width="5" bestFit="1" customWidth="1"/>
    <col min="6599" max="6608" width="7" bestFit="1" customWidth="1"/>
    <col min="6609" max="6609" width="6" bestFit="1" customWidth="1"/>
    <col min="6610" max="6612" width="7" bestFit="1" customWidth="1"/>
    <col min="6613" max="6613" width="5" bestFit="1" customWidth="1"/>
    <col min="6614" max="6622" width="7" bestFit="1" customWidth="1"/>
    <col min="6623" max="6623" width="6" bestFit="1" customWidth="1"/>
    <col min="6624" max="6633" width="7" bestFit="1" customWidth="1"/>
    <col min="6634" max="6634" width="6" bestFit="1" customWidth="1"/>
    <col min="6635" max="6642" width="7" bestFit="1" customWidth="1"/>
    <col min="6643" max="6643" width="6" bestFit="1" customWidth="1"/>
    <col min="6644" max="6644" width="7" bestFit="1" customWidth="1"/>
    <col min="6645" max="6645" width="6" bestFit="1" customWidth="1"/>
    <col min="6646" max="6668" width="7" bestFit="1" customWidth="1"/>
    <col min="6669" max="6669" width="2" bestFit="1" customWidth="1"/>
    <col min="6670" max="6670" width="24.140625" bestFit="1" customWidth="1"/>
    <col min="6671" max="6725" width="7" bestFit="1" customWidth="1"/>
    <col min="6726" max="6726" width="6" bestFit="1" customWidth="1"/>
    <col min="6727" max="6787" width="7" bestFit="1" customWidth="1"/>
    <col min="6788" max="6788" width="6" bestFit="1" customWidth="1"/>
    <col min="6789" max="6983" width="7" bestFit="1" customWidth="1"/>
    <col min="6984" max="6984" width="6" bestFit="1" customWidth="1"/>
    <col min="6985" max="6992" width="7" bestFit="1" customWidth="1"/>
    <col min="6993" max="6993" width="6" bestFit="1" customWidth="1"/>
    <col min="6994" max="7013" width="7" bestFit="1" customWidth="1"/>
    <col min="7014" max="7014" width="4" bestFit="1" customWidth="1"/>
    <col min="7015" max="7084" width="7" bestFit="1" customWidth="1"/>
    <col min="7085" max="7085" width="6" bestFit="1" customWidth="1"/>
    <col min="7086" max="7089" width="7" bestFit="1" customWidth="1"/>
    <col min="7090" max="7091" width="6" bestFit="1" customWidth="1"/>
    <col min="7092" max="7107" width="7" bestFit="1" customWidth="1"/>
    <col min="7108" max="7108" width="5" bestFit="1" customWidth="1"/>
    <col min="7109" max="7144" width="7" bestFit="1" customWidth="1"/>
    <col min="7145" max="7145" width="6" bestFit="1" customWidth="1"/>
    <col min="7146" max="7162" width="7" bestFit="1" customWidth="1"/>
    <col min="7163" max="7163" width="6" bestFit="1" customWidth="1"/>
    <col min="7164" max="7191" width="7" bestFit="1" customWidth="1"/>
    <col min="7192" max="7192" width="6" bestFit="1" customWidth="1"/>
    <col min="7193" max="7205" width="7" bestFit="1" customWidth="1"/>
    <col min="7206" max="7206" width="6" bestFit="1" customWidth="1"/>
    <col min="7207" max="7300" width="7" bestFit="1" customWidth="1"/>
    <col min="7301" max="7301" width="5" bestFit="1" customWidth="1"/>
    <col min="7302" max="7303" width="7" bestFit="1" customWidth="1"/>
    <col min="7304" max="7304" width="6" bestFit="1" customWidth="1"/>
    <col min="7305" max="7387" width="7" bestFit="1" customWidth="1"/>
    <col min="7388" max="7388" width="6" bestFit="1" customWidth="1"/>
    <col min="7389" max="7438" width="7" bestFit="1" customWidth="1"/>
    <col min="7439" max="7439" width="6" bestFit="1" customWidth="1"/>
    <col min="7440" max="7464" width="7" bestFit="1" customWidth="1"/>
    <col min="7465" max="7465" width="6" bestFit="1" customWidth="1"/>
    <col min="7466" max="7471" width="7" bestFit="1" customWidth="1"/>
    <col min="7472" max="7472" width="6" bestFit="1" customWidth="1"/>
    <col min="7473" max="7484" width="7" bestFit="1" customWidth="1"/>
    <col min="7485" max="7485" width="5" bestFit="1" customWidth="1"/>
    <col min="7486" max="7500" width="7" bestFit="1" customWidth="1"/>
    <col min="7501" max="7501" width="6" bestFit="1" customWidth="1"/>
    <col min="7502" max="7502" width="7" bestFit="1" customWidth="1"/>
    <col min="7503" max="7503" width="6" bestFit="1" customWidth="1"/>
    <col min="7504" max="7517" width="7" bestFit="1" customWidth="1"/>
    <col min="7518" max="7518" width="4" bestFit="1" customWidth="1"/>
    <col min="7519" max="7527" width="7" bestFit="1" customWidth="1"/>
    <col min="7528" max="7528" width="6" bestFit="1" customWidth="1"/>
    <col min="7529" max="7537" width="7" bestFit="1" customWidth="1"/>
    <col min="7538" max="7539" width="6" bestFit="1" customWidth="1"/>
    <col min="7540" max="7561" width="7" bestFit="1" customWidth="1"/>
    <col min="7562" max="7562" width="6" bestFit="1" customWidth="1"/>
    <col min="7563" max="7564" width="7" bestFit="1" customWidth="1"/>
    <col min="7565" max="7565" width="6" bestFit="1" customWidth="1"/>
    <col min="7566" max="7570" width="7" bestFit="1" customWidth="1"/>
    <col min="7571" max="7571" width="6" bestFit="1" customWidth="1"/>
    <col min="7572" max="7581" width="7" bestFit="1" customWidth="1"/>
    <col min="7582" max="7582" width="6" bestFit="1" customWidth="1"/>
    <col min="7583" max="7610" width="7" bestFit="1" customWidth="1"/>
    <col min="7611" max="7611" width="6" bestFit="1" customWidth="1"/>
    <col min="7612" max="7613" width="7" bestFit="1" customWidth="1"/>
    <col min="7614" max="7614" width="5" bestFit="1" customWidth="1"/>
    <col min="7615" max="7627" width="7" bestFit="1" customWidth="1"/>
    <col min="7628" max="7628" width="6" bestFit="1" customWidth="1"/>
    <col min="7629" max="7634" width="7" bestFit="1" customWidth="1"/>
    <col min="7635" max="7635" width="6" bestFit="1" customWidth="1"/>
    <col min="7636" max="7640" width="7" bestFit="1" customWidth="1"/>
    <col min="7641" max="7641" width="6" bestFit="1" customWidth="1"/>
    <col min="7642" max="7642" width="7" bestFit="1" customWidth="1"/>
    <col min="7643" max="7643" width="6" bestFit="1" customWidth="1"/>
    <col min="7644" max="7645" width="7" bestFit="1" customWidth="1"/>
    <col min="7646" max="7646" width="6" bestFit="1" customWidth="1"/>
    <col min="7647" max="7652" width="7" bestFit="1" customWidth="1"/>
    <col min="7653" max="7653" width="6" bestFit="1" customWidth="1"/>
    <col min="7654" max="7657" width="7" bestFit="1" customWidth="1"/>
    <col min="7658" max="7658" width="6" bestFit="1" customWidth="1"/>
    <col min="7659" max="7663" width="7" bestFit="1" customWidth="1"/>
    <col min="7664" max="7664" width="5" bestFit="1" customWidth="1"/>
    <col min="7665" max="7666" width="7" bestFit="1" customWidth="1"/>
    <col min="7667" max="7667" width="6" bestFit="1" customWidth="1"/>
    <col min="7668" max="7683" width="7" bestFit="1" customWidth="1"/>
    <col min="7684" max="7684" width="6" bestFit="1" customWidth="1"/>
    <col min="7685" max="7685" width="7" bestFit="1" customWidth="1"/>
    <col min="7686" max="7686" width="6" bestFit="1" customWidth="1"/>
    <col min="7687" max="7706" width="7" bestFit="1" customWidth="1"/>
    <col min="7707" max="7707" width="6" bestFit="1" customWidth="1"/>
    <col min="7708" max="7719" width="7" bestFit="1" customWidth="1"/>
    <col min="7720" max="7720" width="6" bestFit="1" customWidth="1"/>
    <col min="7721" max="7741" width="7" bestFit="1" customWidth="1"/>
    <col min="7742" max="7742" width="5" bestFit="1" customWidth="1"/>
    <col min="7743" max="7750" width="7" bestFit="1" customWidth="1"/>
    <col min="7751" max="7751" width="6" bestFit="1" customWidth="1"/>
    <col min="7752" max="7756" width="7" bestFit="1" customWidth="1"/>
    <col min="7757" max="7757" width="6" bestFit="1" customWidth="1"/>
    <col min="7758" max="7761" width="7" bestFit="1" customWidth="1"/>
    <col min="7762" max="7763" width="6" bestFit="1" customWidth="1"/>
    <col min="7764" max="7773" width="7" bestFit="1" customWidth="1"/>
    <col min="7774" max="7774" width="6" bestFit="1" customWidth="1"/>
    <col min="7775" max="7781" width="7" bestFit="1" customWidth="1"/>
    <col min="7782" max="7782" width="6" bestFit="1" customWidth="1"/>
    <col min="7783" max="7799" width="7" bestFit="1" customWidth="1"/>
    <col min="7800" max="7800" width="5" bestFit="1" customWidth="1"/>
    <col min="7801" max="7815" width="7" bestFit="1" customWidth="1"/>
    <col min="7816" max="7816" width="6" bestFit="1" customWidth="1"/>
    <col min="7817" max="7822" width="7" bestFit="1" customWidth="1"/>
    <col min="7823" max="7823" width="4" bestFit="1" customWidth="1"/>
    <col min="7824" max="7825" width="7" bestFit="1" customWidth="1"/>
    <col min="7826" max="7826" width="6" bestFit="1" customWidth="1"/>
    <col min="7827" max="7851" width="7" bestFit="1" customWidth="1"/>
    <col min="7852" max="7852" width="6" bestFit="1" customWidth="1"/>
    <col min="7853" max="7858" width="7" bestFit="1" customWidth="1"/>
    <col min="7859" max="7859" width="6" bestFit="1" customWidth="1"/>
    <col min="7860" max="7863" width="7" bestFit="1" customWidth="1"/>
    <col min="7864" max="7864" width="5" bestFit="1" customWidth="1"/>
    <col min="7865" max="7883" width="7" bestFit="1" customWidth="1"/>
    <col min="7884" max="7884" width="5" bestFit="1" customWidth="1"/>
    <col min="7885" max="7895" width="7" bestFit="1" customWidth="1"/>
    <col min="7896" max="7896" width="6" bestFit="1" customWidth="1"/>
    <col min="7897" max="7899" width="7" bestFit="1" customWidth="1"/>
    <col min="7900" max="7900" width="6" bestFit="1" customWidth="1"/>
    <col min="7901" max="7921" width="7" bestFit="1" customWidth="1"/>
    <col min="7922" max="7922" width="6" bestFit="1" customWidth="1"/>
    <col min="7923" max="7925" width="7" bestFit="1" customWidth="1"/>
    <col min="7926" max="7926" width="6" bestFit="1" customWidth="1"/>
    <col min="7927" max="7929" width="7" bestFit="1" customWidth="1"/>
    <col min="7930" max="7930" width="5" bestFit="1" customWidth="1"/>
    <col min="7931" max="7931" width="7" bestFit="1" customWidth="1"/>
    <col min="7932" max="7932" width="6" bestFit="1" customWidth="1"/>
    <col min="7933" max="7944" width="7" bestFit="1" customWidth="1"/>
    <col min="7945" max="7945" width="6" bestFit="1" customWidth="1"/>
    <col min="7946" max="7947" width="7" bestFit="1" customWidth="1"/>
    <col min="7948" max="7948" width="5" bestFit="1" customWidth="1"/>
    <col min="7949" max="7953" width="7" bestFit="1" customWidth="1"/>
    <col min="7954" max="7954" width="6" bestFit="1" customWidth="1"/>
    <col min="7955" max="7975" width="7" bestFit="1" customWidth="1"/>
    <col min="7976" max="7976" width="6" bestFit="1" customWidth="1"/>
    <col min="7977" max="7985" width="7" bestFit="1" customWidth="1"/>
    <col min="7986" max="7986" width="6" bestFit="1" customWidth="1"/>
    <col min="7987" max="7987" width="7" bestFit="1" customWidth="1"/>
    <col min="7988" max="7988" width="6" bestFit="1" customWidth="1"/>
    <col min="7989" max="7993" width="7" bestFit="1" customWidth="1"/>
    <col min="7994" max="7994" width="6" bestFit="1" customWidth="1"/>
    <col min="7995" max="7997" width="7" bestFit="1" customWidth="1"/>
    <col min="7998" max="7998" width="6" bestFit="1" customWidth="1"/>
    <col min="7999" max="8004" width="7" bestFit="1" customWidth="1"/>
    <col min="8005" max="8005" width="6" bestFit="1" customWidth="1"/>
    <col min="8006" max="8015" width="7" bestFit="1" customWidth="1"/>
    <col min="8016" max="8016" width="6" bestFit="1" customWidth="1"/>
    <col min="8017" max="8020" width="7" bestFit="1" customWidth="1"/>
    <col min="8021" max="8021" width="4" bestFit="1" customWidth="1"/>
    <col min="8022" max="8036" width="7" bestFit="1" customWidth="1"/>
    <col min="8037" max="8037" width="6" bestFit="1" customWidth="1"/>
    <col min="8038" max="8039" width="7" bestFit="1" customWidth="1"/>
    <col min="8040" max="8040" width="6" bestFit="1" customWidth="1"/>
    <col min="8041" max="8046" width="7" bestFit="1" customWidth="1"/>
    <col min="8047" max="8047" width="6" bestFit="1" customWidth="1"/>
    <col min="8048" max="8084" width="7" bestFit="1" customWidth="1"/>
    <col min="8085" max="8085" width="6" bestFit="1" customWidth="1"/>
    <col min="8086" max="8092" width="7" bestFit="1" customWidth="1"/>
    <col min="8093" max="8093" width="6" bestFit="1" customWidth="1"/>
    <col min="8094" max="8108" width="7" bestFit="1" customWidth="1"/>
    <col min="8109" max="8109" width="5" bestFit="1" customWidth="1"/>
    <col min="8110" max="8149" width="7" bestFit="1" customWidth="1"/>
    <col min="8150" max="8150" width="6" bestFit="1" customWidth="1"/>
    <col min="8151" max="8151" width="7" bestFit="1" customWidth="1"/>
    <col min="8152" max="8152" width="6" bestFit="1" customWidth="1"/>
    <col min="8153" max="8153" width="7" bestFit="1" customWidth="1"/>
    <col min="8154" max="8154" width="6" bestFit="1" customWidth="1"/>
    <col min="8155" max="8168" width="7" bestFit="1" customWidth="1"/>
    <col min="8169" max="8169" width="6" bestFit="1" customWidth="1"/>
    <col min="8170" max="8177" width="7" bestFit="1" customWidth="1"/>
    <col min="8178" max="8178" width="6" bestFit="1" customWidth="1"/>
    <col min="8179" max="8190" width="7" bestFit="1" customWidth="1"/>
    <col min="8191" max="8191" width="4" bestFit="1" customWidth="1"/>
    <col min="8192" max="8196" width="7" bestFit="1" customWidth="1"/>
    <col min="8197" max="8197" width="6" bestFit="1" customWidth="1"/>
    <col min="8198" max="8198" width="7" bestFit="1" customWidth="1"/>
    <col min="8199" max="8199" width="6" bestFit="1" customWidth="1"/>
    <col min="8200" max="8200" width="7" bestFit="1" customWidth="1"/>
    <col min="8201" max="8201" width="6" bestFit="1" customWidth="1"/>
    <col min="8202" max="8202" width="7" bestFit="1" customWidth="1"/>
    <col min="8203" max="8203" width="6" bestFit="1" customWidth="1"/>
    <col min="8204" max="8212" width="7" bestFit="1" customWidth="1"/>
    <col min="8213" max="8213" width="6" bestFit="1" customWidth="1"/>
    <col min="8214" max="8219" width="7" bestFit="1" customWidth="1"/>
    <col min="8220" max="8220" width="6" bestFit="1" customWidth="1"/>
    <col min="8221" max="8229" width="7" bestFit="1" customWidth="1"/>
    <col min="8230" max="8230" width="6" bestFit="1" customWidth="1"/>
    <col min="8231" max="8235" width="7" bestFit="1" customWidth="1"/>
    <col min="8236" max="8236" width="6" bestFit="1" customWidth="1"/>
    <col min="8237" max="8237" width="7" bestFit="1" customWidth="1"/>
    <col min="8238" max="8238" width="5" bestFit="1" customWidth="1"/>
    <col min="8239" max="8245" width="7" bestFit="1" customWidth="1"/>
    <col min="8246" max="8246" width="6" bestFit="1" customWidth="1"/>
    <col min="8247" max="8250" width="7" bestFit="1" customWidth="1"/>
    <col min="8251" max="8251" width="6" bestFit="1" customWidth="1"/>
    <col min="8252" max="8260" width="7" bestFit="1" customWidth="1"/>
    <col min="8261" max="8261" width="6" bestFit="1" customWidth="1"/>
    <col min="8262" max="8264" width="7" bestFit="1" customWidth="1"/>
    <col min="8265" max="8265" width="5" bestFit="1" customWidth="1"/>
    <col min="8266" max="8275" width="7" bestFit="1" customWidth="1"/>
    <col min="8276" max="8276" width="6" bestFit="1" customWidth="1"/>
    <col min="8277" max="8279" width="7" bestFit="1" customWidth="1"/>
    <col min="8280" max="8280" width="5" bestFit="1" customWidth="1"/>
    <col min="8281" max="8289" width="7" bestFit="1" customWidth="1"/>
    <col min="8290" max="8290" width="6" bestFit="1" customWidth="1"/>
    <col min="8291" max="8300" width="7" bestFit="1" customWidth="1"/>
    <col min="8301" max="8301" width="6" bestFit="1" customWidth="1"/>
    <col min="8302" max="8309" width="7" bestFit="1" customWidth="1"/>
    <col min="8310" max="8310" width="6" bestFit="1" customWidth="1"/>
    <col min="8311" max="8311" width="7" bestFit="1" customWidth="1"/>
    <col min="8312" max="8312" width="6" bestFit="1" customWidth="1"/>
    <col min="8313" max="8335" width="7" bestFit="1" customWidth="1"/>
    <col min="8336" max="8336" width="4" bestFit="1" customWidth="1"/>
    <col min="8337" max="8337" width="23.85546875" bestFit="1" customWidth="1"/>
    <col min="8338" max="8338" width="32.7109375" bestFit="1" customWidth="1"/>
    <col min="8339" max="8339" width="27.7109375" bestFit="1" customWidth="1"/>
    <col min="8340" max="8340" width="22.5703125" bestFit="1" customWidth="1"/>
    <col min="8341" max="8341" width="29.140625" bestFit="1" customWidth="1"/>
  </cols>
  <sheetData>
    <row r="3" spans="1:5">
      <c r="A3" s="5" t="s">
        <v>5556</v>
      </c>
      <c r="B3" t="s">
        <v>5558</v>
      </c>
      <c r="C3" t="s">
        <v>5559</v>
      </c>
      <c r="D3" t="s">
        <v>5560</v>
      </c>
      <c r="E3" t="s">
        <v>5568</v>
      </c>
    </row>
    <row r="4" spans="1:5">
      <c r="A4" s="6" t="s">
        <v>42</v>
      </c>
      <c r="B4">
        <v>2628</v>
      </c>
      <c r="C4">
        <v>0</v>
      </c>
      <c r="D4">
        <v>3096</v>
      </c>
      <c r="E4">
        <v>5950510</v>
      </c>
    </row>
    <row r="5" spans="1:5">
      <c r="A5" s="7" t="s">
        <v>50</v>
      </c>
      <c r="B5">
        <v>301</v>
      </c>
      <c r="C5">
        <v>0</v>
      </c>
      <c r="D5">
        <v>301</v>
      </c>
      <c r="E5">
        <v>660734</v>
      </c>
    </row>
    <row r="6" spans="1:5">
      <c r="A6" s="7" t="s">
        <v>56</v>
      </c>
      <c r="B6">
        <v>632</v>
      </c>
      <c r="C6">
        <v>0</v>
      </c>
      <c r="D6">
        <v>914</v>
      </c>
      <c r="E6">
        <v>662627</v>
      </c>
    </row>
    <row r="7" spans="1:5">
      <c r="A7" s="7" t="s">
        <v>58</v>
      </c>
      <c r="B7">
        <v>76</v>
      </c>
      <c r="C7">
        <v>0</v>
      </c>
      <c r="D7">
        <v>120</v>
      </c>
      <c r="E7">
        <v>660729</v>
      </c>
    </row>
    <row r="8" spans="1:5">
      <c r="A8" s="7" t="s">
        <v>60</v>
      </c>
      <c r="B8">
        <v>121</v>
      </c>
      <c r="C8">
        <v>0</v>
      </c>
      <c r="D8">
        <v>121</v>
      </c>
      <c r="E8">
        <v>660727</v>
      </c>
    </row>
    <row r="9" spans="1:5">
      <c r="A9" s="7" t="s">
        <v>62</v>
      </c>
      <c r="B9">
        <v>107</v>
      </c>
      <c r="C9">
        <v>0</v>
      </c>
      <c r="D9">
        <v>107</v>
      </c>
      <c r="E9">
        <v>659099</v>
      </c>
    </row>
    <row r="10" spans="1:5">
      <c r="A10" s="7" t="s">
        <v>64</v>
      </c>
      <c r="B10">
        <v>237</v>
      </c>
      <c r="C10">
        <v>0</v>
      </c>
      <c r="D10">
        <v>301</v>
      </c>
      <c r="E10">
        <v>660731</v>
      </c>
    </row>
    <row r="11" spans="1:5">
      <c r="A11" s="7" t="s">
        <v>66</v>
      </c>
      <c r="B11">
        <v>601</v>
      </c>
      <c r="C11">
        <v>0</v>
      </c>
      <c r="D11">
        <v>679</v>
      </c>
      <c r="E11">
        <v>660728</v>
      </c>
    </row>
    <row r="12" spans="1:5">
      <c r="A12" s="7" t="s">
        <v>68</v>
      </c>
      <c r="B12">
        <v>257</v>
      </c>
      <c r="C12">
        <v>0</v>
      </c>
      <c r="D12">
        <v>257</v>
      </c>
      <c r="E12">
        <v>660730</v>
      </c>
    </row>
    <row r="13" spans="1:5">
      <c r="A13" s="7" t="s">
        <v>70</v>
      </c>
      <c r="B13">
        <v>296</v>
      </c>
      <c r="C13">
        <v>0</v>
      </c>
      <c r="D13">
        <v>296</v>
      </c>
      <c r="E13">
        <v>664405</v>
      </c>
    </row>
    <row r="14" spans="1:5">
      <c r="A14" s="6" t="s">
        <v>72</v>
      </c>
      <c r="B14">
        <v>107</v>
      </c>
      <c r="C14">
        <v>53</v>
      </c>
      <c r="D14">
        <v>620</v>
      </c>
      <c r="E14">
        <v>1323535</v>
      </c>
    </row>
    <row r="15" spans="1:5">
      <c r="A15" s="7" t="s">
        <v>76</v>
      </c>
      <c r="B15">
        <v>43</v>
      </c>
      <c r="C15">
        <v>23</v>
      </c>
      <c r="D15">
        <v>254</v>
      </c>
      <c r="E15">
        <v>661767</v>
      </c>
    </row>
    <row r="16" spans="1:5">
      <c r="A16" s="7" t="s">
        <v>82</v>
      </c>
      <c r="B16">
        <v>64</v>
      </c>
      <c r="C16">
        <v>30</v>
      </c>
      <c r="D16">
        <v>366</v>
      </c>
      <c r="E16">
        <v>661768</v>
      </c>
    </row>
    <row r="17" spans="1:5">
      <c r="A17" s="6" t="s">
        <v>85</v>
      </c>
      <c r="B17">
        <v>54</v>
      </c>
      <c r="C17">
        <v>7</v>
      </c>
      <c r="D17">
        <v>142</v>
      </c>
      <c r="E17">
        <v>662017</v>
      </c>
    </row>
    <row r="18" spans="1:5">
      <c r="A18" s="7" t="s">
        <v>89</v>
      </c>
      <c r="B18">
        <v>54</v>
      </c>
      <c r="C18">
        <v>7</v>
      </c>
      <c r="D18">
        <v>142</v>
      </c>
      <c r="E18">
        <v>662017</v>
      </c>
    </row>
    <row r="19" spans="1:5">
      <c r="A19" s="6" t="s">
        <v>93</v>
      </c>
      <c r="B19">
        <v>598</v>
      </c>
      <c r="C19">
        <v>157</v>
      </c>
      <c r="D19">
        <v>2572</v>
      </c>
      <c r="E19">
        <v>3967090</v>
      </c>
    </row>
    <row r="20" spans="1:5">
      <c r="A20" s="7" t="s">
        <v>97</v>
      </c>
      <c r="B20">
        <v>128</v>
      </c>
      <c r="C20">
        <v>42</v>
      </c>
      <c r="D20">
        <v>729</v>
      </c>
      <c r="E20">
        <v>660518</v>
      </c>
    </row>
    <row r="21" spans="1:5">
      <c r="A21" s="7" t="s">
        <v>101</v>
      </c>
      <c r="B21">
        <v>122</v>
      </c>
      <c r="C21">
        <v>47</v>
      </c>
      <c r="D21">
        <v>607</v>
      </c>
      <c r="E21">
        <v>660519</v>
      </c>
    </row>
    <row r="22" spans="1:5">
      <c r="A22" s="7" t="s">
        <v>103</v>
      </c>
      <c r="B22">
        <v>44</v>
      </c>
      <c r="C22">
        <v>0</v>
      </c>
      <c r="D22">
        <v>58</v>
      </c>
      <c r="E22">
        <v>664490</v>
      </c>
    </row>
    <row r="23" spans="1:5">
      <c r="A23" s="7" t="s">
        <v>106</v>
      </c>
      <c r="B23">
        <v>84</v>
      </c>
      <c r="C23">
        <v>28</v>
      </c>
      <c r="D23">
        <v>359</v>
      </c>
      <c r="E23">
        <v>660520</v>
      </c>
    </row>
    <row r="24" spans="1:5">
      <c r="A24" s="7" t="s">
        <v>108</v>
      </c>
      <c r="B24">
        <v>114</v>
      </c>
      <c r="C24">
        <v>15</v>
      </c>
      <c r="D24">
        <v>464</v>
      </c>
      <c r="E24">
        <v>660521</v>
      </c>
    </row>
    <row r="25" spans="1:5">
      <c r="A25" s="7" t="s">
        <v>110</v>
      </c>
      <c r="B25">
        <v>106</v>
      </c>
      <c r="C25">
        <v>25</v>
      </c>
      <c r="D25">
        <v>355</v>
      </c>
      <c r="E25">
        <v>660522</v>
      </c>
    </row>
    <row r="26" spans="1:5">
      <c r="A26" s="6" t="s">
        <v>112</v>
      </c>
      <c r="B26">
        <v>1728</v>
      </c>
      <c r="C26">
        <v>319</v>
      </c>
      <c r="D26">
        <v>5717</v>
      </c>
      <c r="E26">
        <v>6619464</v>
      </c>
    </row>
    <row r="27" spans="1:5">
      <c r="A27" s="7" t="s">
        <v>115</v>
      </c>
      <c r="B27">
        <v>391</v>
      </c>
      <c r="C27">
        <v>107</v>
      </c>
      <c r="D27">
        <v>1674</v>
      </c>
      <c r="E27">
        <v>660576</v>
      </c>
    </row>
    <row r="28" spans="1:5">
      <c r="A28" s="7" t="s">
        <v>119</v>
      </c>
      <c r="B28">
        <v>217</v>
      </c>
      <c r="C28">
        <v>35</v>
      </c>
      <c r="D28">
        <v>680</v>
      </c>
      <c r="E28">
        <v>660581</v>
      </c>
    </row>
    <row r="29" spans="1:5">
      <c r="A29" s="7" t="s">
        <v>121</v>
      </c>
      <c r="B29">
        <v>142</v>
      </c>
      <c r="C29">
        <v>32</v>
      </c>
      <c r="D29">
        <v>584</v>
      </c>
      <c r="E29">
        <v>663603</v>
      </c>
    </row>
    <row r="30" spans="1:5">
      <c r="A30" s="7" t="s">
        <v>123</v>
      </c>
      <c r="B30">
        <v>234</v>
      </c>
      <c r="C30">
        <v>34</v>
      </c>
      <c r="D30">
        <v>680</v>
      </c>
      <c r="E30">
        <v>660582</v>
      </c>
    </row>
    <row r="31" spans="1:5">
      <c r="A31" s="7" t="s">
        <v>125</v>
      </c>
      <c r="B31">
        <v>39</v>
      </c>
      <c r="C31">
        <v>0</v>
      </c>
      <c r="D31">
        <v>44</v>
      </c>
      <c r="E31">
        <v>665109</v>
      </c>
    </row>
    <row r="32" spans="1:5">
      <c r="A32" s="7" t="s">
        <v>127</v>
      </c>
      <c r="B32">
        <v>121</v>
      </c>
      <c r="C32">
        <v>30</v>
      </c>
      <c r="D32">
        <v>511</v>
      </c>
      <c r="E32">
        <v>662479</v>
      </c>
    </row>
    <row r="33" spans="1:5">
      <c r="A33" s="7" t="s">
        <v>129</v>
      </c>
      <c r="B33">
        <v>203</v>
      </c>
      <c r="C33">
        <v>40</v>
      </c>
      <c r="D33">
        <v>640</v>
      </c>
      <c r="E33">
        <v>660579</v>
      </c>
    </row>
    <row r="34" spans="1:5">
      <c r="A34" s="7" t="s">
        <v>131</v>
      </c>
      <c r="B34">
        <v>160</v>
      </c>
      <c r="C34">
        <v>41</v>
      </c>
      <c r="D34">
        <v>585</v>
      </c>
      <c r="E34">
        <v>660580</v>
      </c>
    </row>
    <row r="35" spans="1:5">
      <c r="A35" s="7" t="s">
        <v>133</v>
      </c>
      <c r="B35">
        <v>130</v>
      </c>
      <c r="C35">
        <v>0</v>
      </c>
      <c r="D35">
        <v>196</v>
      </c>
      <c r="E35">
        <v>664798</v>
      </c>
    </row>
    <row r="36" spans="1:5">
      <c r="A36" s="7" t="s">
        <v>135</v>
      </c>
      <c r="B36">
        <v>91</v>
      </c>
      <c r="C36">
        <v>0</v>
      </c>
      <c r="D36">
        <v>123</v>
      </c>
      <c r="E36">
        <v>660577</v>
      </c>
    </row>
    <row r="37" spans="1:5">
      <c r="A37" s="6" t="s">
        <v>136</v>
      </c>
      <c r="B37">
        <v>165</v>
      </c>
      <c r="C37">
        <v>43</v>
      </c>
      <c r="D37">
        <v>633</v>
      </c>
      <c r="E37">
        <v>1322221</v>
      </c>
    </row>
    <row r="38" spans="1:5">
      <c r="A38" s="7" t="s">
        <v>139</v>
      </c>
      <c r="B38">
        <v>97</v>
      </c>
      <c r="C38">
        <v>29</v>
      </c>
      <c r="D38">
        <v>334</v>
      </c>
      <c r="E38">
        <v>661110</v>
      </c>
    </row>
    <row r="39" spans="1:5">
      <c r="A39" s="7" t="s">
        <v>142</v>
      </c>
      <c r="B39">
        <v>68</v>
      </c>
      <c r="C39">
        <v>14</v>
      </c>
      <c r="D39">
        <v>299</v>
      </c>
      <c r="E39">
        <v>661111</v>
      </c>
    </row>
    <row r="40" spans="1:5">
      <c r="A40" s="6" t="s">
        <v>143</v>
      </c>
      <c r="B40">
        <v>0</v>
      </c>
      <c r="C40">
        <v>0</v>
      </c>
      <c r="D40">
        <v>0</v>
      </c>
      <c r="E40">
        <v>662430</v>
      </c>
    </row>
    <row r="41" spans="1:5">
      <c r="A41" s="7" t="s">
        <v>143</v>
      </c>
      <c r="B41">
        <v>0</v>
      </c>
      <c r="C41">
        <v>0</v>
      </c>
      <c r="D41">
        <v>0</v>
      </c>
      <c r="E41">
        <v>662430</v>
      </c>
    </row>
    <row r="42" spans="1:5">
      <c r="A42" s="6" t="s">
        <v>147</v>
      </c>
      <c r="B42">
        <v>0</v>
      </c>
      <c r="C42">
        <v>0</v>
      </c>
      <c r="D42">
        <v>0</v>
      </c>
      <c r="E42">
        <v>661088</v>
      </c>
    </row>
    <row r="43" spans="1:5">
      <c r="A43" s="7" t="s">
        <v>149</v>
      </c>
      <c r="B43">
        <v>0</v>
      </c>
      <c r="C43">
        <v>0</v>
      </c>
      <c r="D43">
        <v>0</v>
      </c>
      <c r="E43">
        <v>661088</v>
      </c>
    </row>
    <row r="44" spans="1:5">
      <c r="A44" s="6" t="s">
        <v>151</v>
      </c>
      <c r="B44">
        <v>12698</v>
      </c>
      <c r="C44">
        <v>0</v>
      </c>
      <c r="D44">
        <v>17621</v>
      </c>
      <c r="E44">
        <v>15970108</v>
      </c>
    </row>
    <row r="45" spans="1:5">
      <c r="A45" s="7" t="s">
        <v>155</v>
      </c>
      <c r="B45">
        <v>482</v>
      </c>
      <c r="C45">
        <v>0</v>
      </c>
      <c r="D45">
        <v>619</v>
      </c>
      <c r="E45">
        <v>663202</v>
      </c>
    </row>
    <row r="46" spans="1:5">
      <c r="A46" s="7" t="s">
        <v>159</v>
      </c>
      <c r="B46">
        <v>259</v>
      </c>
      <c r="C46">
        <v>0</v>
      </c>
      <c r="D46">
        <v>366</v>
      </c>
      <c r="E46">
        <v>664080</v>
      </c>
    </row>
    <row r="47" spans="1:5">
      <c r="A47" s="7" t="s">
        <v>163</v>
      </c>
      <c r="B47">
        <v>1369</v>
      </c>
      <c r="C47">
        <v>0</v>
      </c>
      <c r="D47">
        <v>1788</v>
      </c>
      <c r="E47">
        <v>663145</v>
      </c>
    </row>
    <row r="48" spans="1:5">
      <c r="A48" s="7" t="s">
        <v>166</v>
      </c>
      <c r="B48">
        <v>986</v>
      </c>
      <c r="C48">
        <v>0</v>
      </c>
      <c r="D48">
        <v>1399</v>
      </c>
      <c r="E48">
        <v>664728</v>
      </c>
    </row>
    <row r="49" spans="1:5">
      <c r="A49" s="7" t="s">
        <v>168</v>
      </c>
      <c r="B49">
        <v>832</v>
      </c>
      <c r="C49">
        <v>0</v>
      </c>
      <c r="D49">
        <v>1675</v>
      </c>
      <c r="E49">
        <v>663747</v>
      </c>
    </row>
    <row r="50" spans="1:5">
      <c r="A50" s="7" t="s">
        <v>170</v>
      </c>
      <c r="B50">
        <v>180</v>
      </c>
      <c r="C50">
        <v>0</v>
      </c>
      <c r="D50">
        <v>440</v>
      </c>
      <c r="E50">
        <v>686428</v>
      </c>
    </row>
    <row r="51" spans="1:5">
      <c r="A51" s="7" t="s">
        <v>172</v>
      </c>
      <c r="B51">
        <v>681</v>
      </c>
      <c r="C51">
        <v>0</v>
      </c>
      <c r="D51">
        <v>874</v>
      </c>
      <c r="E51">
        <v>663212</v>
      </c>
    </row>
    <row r="52" spans="1:5">
      <c r="A52" s="7" t="s">
        <v>174</v>
      </c>
      <c r="B52">
        <v>520</v>
      </c>
      <c r="C52">
        <v>0</v>
      </c>
      <c r="D52">
        <v>646</v>
      </c>
      <c r="E52">
        <v>663148</v>
      </c>
    </row>
    <row r="53" spans="1:5">
      <c r="A53" s="7" t="s">
        <v>176</v>
      </c>
      <c r="B53">
        <v>658</v>
      </c>
      <c r="C53">
        <v>0</v>
      </c>
      <c r="D53">
        <v>658</v>
      </c>
      <c r="E53">
        <v>663131</v>
      </c>
    </row>
    <row r="54" spans="1:5">
      <c r="A54" s="7" t="s">
        <v>178</v>
      </c>
      <c r="B54">
        <v>261</v>
      </c>
      <c r="C54">
        <v>0</v>
      </c>
      <c r="D54">
        <v>453</v>
      </c>
      <c r="E54">
        <v>664702</v>
      </c>
    </row>
    <row r="55" spans="1:5">
      <c r="A55" s="7" t="s">
        <v>181</v>
      </c>
      <c r="B55">
        <v>380</v>
      </c>
      <c r="C55">
        <v>0</v>
      </c>
      <c r="D55">
        <v>432</v>
      </c>
      <c r="E55">
        <v>663742</v>
      </c>
    </row>
    <row r="56" spans="1:5">
      <c r="A56" s="7" t="s">
        <v>183</v>
      </c>
      <c r="B56">
        <v>262</v>
      </c>
      <c r="C56">
        <v>0</v>
      </c>
      <c r="D56">
        <v>527</v>
      </c>
      <c r="E56">
        <v>663861</v>
      </c>
    </row>
    <row r="57" spans="1:5">
      <c r="A57" s="7" t="s">
        <v>185</v>
      </c>
      <c r="B57">
        <v>361</v>
      </c>
      <c r="C57">
        <v>0</v>
      </c>
      <c r="D57">
        <v>478</v>
      </c>
      <c r="E57">
        <v>664082</v>
      </c>
    </row>
    <row r="58" spans="1:5">
      <c r="A58" s="7" t="s">
        <v>187</v>
      </c>
      <c r="B58">
        <v>209</v>
      </c>
      <c r="C58">
        <v>0</v>
      </c>
      <c r="D58">
        <v>543</v>
      </c>
      <c r="E58">
        <v>664081</v>
      </c>
    </row>
    <row r="59" spans="1:5">
      <c r="A59" s="7" t="s">
        <v>189</v>
      </c>
      <c r="B59">
        <v>231</v>
      </c>
      <c r="C59">
        <v>0</v>
      </c>
      <c r="D59">
        <v>437</v>
      </c>
      <c r="E59">
        <v>660938</v>
      </c>
    </row>
    <row r="60" spans="1:5">
      <c r="A60" s="7" t="s">
        <v>191</v>
      </c>
      <c r="B60">
        <v>549</v>
      </c>
      <c r="C60">
        <v>0</v>
      </c>
      <c r="D60">
        <v>611</v>
      </c>
      <c r="E60">
        <v>663194</v>
      </c>
    </row>
    <row r="61" spans="1:5">
      <c r="A61" s="7" t="s">
        <v>193</v>
      </c>
      <c r="B61">
        <v>518</v>
      </c>
      <c r="C61">
        <v>0</v>
      </c>
      <c r="D61">
        <v>922</v>
      </c>
      <c r="E61">
        <v>663821</v>
      </c>
    </row>
    <row r="62" spans="1:5">
      <c r="A62" s="7" t="s">
        <v>195</v>
      </c>
      <c r="B62">
        <v>787</v>
      </c>
      <c r="C62">
        <v>0</v>
      </c>
      <c r="D62">
        <v>966</v>
      </c>
      <c r="E62">
        <v>663146</v>
      </c>
    </row>
    <row r="63" spans="1:5">
      <c r="A63" s="7" t="s">
        <v>127</v>
      </c>
      <c r="B63">
        <v>598</v>
      </c>
      <c r="C63">
        <v>0</v>
      </c>
      <c r="D63">
        <v>654</v>
      </c>
      <c r="E63">
        <v>663147</v>
      </c>
    </row>
    <row r="64" spans="1:5">
      <c r="A64" s="7" t="s">
        <v>198</v>
      </c>
      <c r="B64">
        <v>707</v>
      </c>
      <c r="C64">
        <v>0</v>
      </c>
      <c r="D64">
        <v>954</v>
      </c>
      <c r="E64">
        <v>663173</v>
      </c>
    </row>
    <row r="65" spans="1:5">
      <c r="A65" s="7" t="s">
        <v>200</v>
      </c>
      <c r="B65">
        <v>545</v>
      </c>
      <c r="C65">
        <v>0</v>
      </c>
      <c r="D65">
        <v>558</v>
      </c>
      <c r="E65">
        <v>663172</v>
      </c>
    </row>
    <row r="66" spans="1:5">
      <c r="A66" s="7" t="s">
        <v>202</v>
      </c>
      <c r="B66">
        <v>480</v>
      </c>
      <c r="C66">
        <v>0</v>
      </c>
      <c r="D66">
        <v>505</v>
      </c>
      <c r="E66">
        <v>663580</v>
      </c>
    </row>
    <row r="67" spans="1:5">
      <c r="A67" s="7" t="s">
        <v>204</v>
      </c>
      <c r="B67">
        <v>402</v>
      </c>
      <c r="C67">
        <v>0</v>
      </c>
      <c r="D67">
        <v>502</v>
      </c>
      <c r="E67">
        <v>663560</v>
      </c>
    </row>
    <row r="68" spans="1:5">
      <c r="A68" s="7" t="s">
        <v>206</v>
      </c>
      <c r="B68">
        <v>441</v>
      </c>
      <c r="C68">
        <v>0</v>
      </c>
      <c r="D68">
        <v>614</v>
      </c>
      <c r="E68">
        <v>687088</v>
      </c>
    </row>
    <row r="69" spans="1:5">
      <c r="A69" s="6" t="s">
        <v>208</v>
      </c>
      <c r="B69">
        <v>225</v>
      </c>
      <c r="C69">
        <v>98</v>
      </c>
      <c r="D69">
        <v>3465</v>
      </c>
      <c r="E69">
        <v>4630192</v>
      </c>
    </row>
    <row r="70" spans="1:5">
      <c r="A70" s="7" t="s">
        <v>211</v>
      </c>
      <c r="B70">
        <v>73</v>
      </c>
      <c r="C70">
        <v>21</v>
      </c>
      <c r="D70">
        <v>1146</v>
      </c>
      <c r="E70">
        <v>661453</v>
      </c>
    </row>
    <row r="71" spans="1:5">
      <c r="A71" s="7" t="s">
        <v>215</v>
      </c>
      <c r="B71">
        <v>16</v>
      </c>
      <c r="C71">
        <v>8</v>
      </c>
      <c r="D71">
        <v>350</v>
      </c>
      <c r="E71">
        <v>661455</v>
      </c>
    </row>
    <row r="72" spans="1:5">
      <c r="A72" s="7" t="s">
        <v>217</v>
      </c>
      <c r="B72">
        <v>32</v>
      </c>
      <c r="C72">
        <v>13</v>
      </c>
      <c r="D72">
        <v>334</v>
      </c>
      <c r="E72">
        <v>661459</v>
      </c>
    </row>
    <row r="73" spans="1:5">
      <c r="A73" s="7" t="s">
        <v>218</v>
      </c>
      <c r="B73">
        <v>18</v>
      </c>
      <c r="C73">
        <v>14</v>
      </c>
      <c r="D73">
        <v>322</v>
      </c>
      <c r="E73">
        <v>661457</v>
      </c>
    </row>
    <row r="74" spans="1:5">
      <c r="A74" s="7" t="s">
        <v>220</v>
      </c>
      <c r="B74">
        <v>32</v>
      </c>
      <c r="C74">
        <v>18</v>
      </c>
      <c r="D74">
        <v>347</v>
      </c>
      <c r="E74">
        <v>661456</v>
      </c>
    </row>
    <row r="75" spans="1:5">
      <c r="A75" s="7" t="s">
        <v>221</v>
      </c>
      <c r="B75">
        <v>25</v>
      </c>
      <c r="C75">
        <v>13</v>
      </c>
      <c r="D75">
        <v>462</v>
      </c>
      <c r="E75">
        <v>661458</v>
      </c>
    </row>
    <row r="76" spans="1:5">
      <c r="A76" s="7" t="s">
        <v>222</v>
      </c>
      <c r="B76">
        <v>29</v>
      </c>
      <c r="C76">
        <v>11</v>
      </c>
      <c r="D76">
        <v>504</v>
      </c>
      <c r="E76">
        <v>661454</v>
      </c>
    </row>
    <row r="77" spans="1:5">
      <c r="A77" s="6" t="s">
        <v>223</v>
      </c>
      <c r="B77">
        <v>3340</v>
      </c>
      <c r="C77">
        <v>1240</v>
      </c>
      <c r="D77">
        <v>12400</v>
      </c>
      <c r="E77">
        <v>11972533</v>
      </c>
    </row>
    <row r="78" spans="1:5">
      <c r="A78" s="7" t="s">
        <v>226</v>
      </c>
      <c r="B78">
        <v>107</v>
      </c>
      <c r="C78">
        <v>79</v>
      </c>
      <c r="D78">
        <v>518</v>
      </c>
      <c r="E78">
        <v>661296</v>
      </c>
    </row>
    <row r="79" spans="1:5">
      <c r="A79" s="7" t="s">
        <v>230</v>
      </c>
      <c r="B79">
        <v>358</v>
      </c>
      <c r="C79">
        <v>181</v>
      </c>
      <c r="D79">
        <v>1820</v>
      </c>
      <c r="E79">
        <v>661302</v>
      </c>
    </row>
    <row r="80" spans="1:5">
      <c r="A80" s="7" t="s">
        <v>231</v>
      </c>
      <c r="B80">
        <v>107</v>
      </c>
      <c r="C80">
        <v>49</v>
      </c>
      <c r="D80">
        <v>512</v>
      </c>
      <c r="E80">
        <v>683768</v>
      </c>
    </row>
    <row r="81" spans="1:5">
      <c r="A81" s="7" t="s">
        <v>233</v>
      </c>
      <c r="B81">
        <v>170</v>
      </c>
      <c r="C81">
        <v>56</v>
      </c>
      <c r="D81">
        <v>600</v>
      </c>
      <c r="E81">
        <v>665310</v>
      </c>
    </row>
    <row r="82" spans="1:5">
      <c r="A82" s="7" t="s">
        <v>235</v>
      </c>
      <c r="B82">
        <v>134</v>
      </c>
      <c r="C82">
        <v>49</v>
      </c>
      <c r="D82">
        <v>562</v>
      </c>
      <c r="E82">
        <v>665649</v>
      </c>
    </row>
    <row r="83" spans="1:5">
      <c r="A83" s="7" t="s">
        <v>237</v>
      </c>
      <c r="B83">
        <v>165</v>
      </c>
      <c r="C83">
        <v>57</v>
      </c>
      <c r="D83">
        <v>487</v>
      </c>
      <c r="E83">
        <v>663849</v>
      </c>
    </row>
    <row r="84" spans="1:5">
      <c r="A84" s="7" t="s">
        <v>239</v>
      </c>
      <c r="B84">
        <v>163</v>
      </c>
      <c r="C84">
        <v>46</v>
      </c>
      <c r="D84">
        <v>514</v>
      </c>
      <c r="E84">
        <v>663848</v>
      </c>
    </row>
    <row r="85" spans="1:5">
      <c r="A85" s="7" t="s">
        <v>240</v>
      </c>
      <c r="B85">
        <v>253</v>
      </c>
      <c r="C85">
        <v>44</v>
      </c>
      <c r="D85">
        <v>590</v>
      </c>
      <c r="E85">
        <v>661292</v>
      </c>
    </row>
    <row r="86" spans="1:5">
      <c r="A86" s="7" t="s">
        <v>244</v>
      </c>
      <c r="B86">
        <v>218</v>
      </c>
      <c r="C86">
        <v>85</v>
      </c>
      <c r="D86">
        <v>1028</v>
      </c>
      <c r="E86">
        <v>665152</v>
      </c>
    </row>
    <row r="87" spans="1:5">
      <c r="A87" s="7" t="s">
        <v>246</v>
      </c>
      <c r="B87">
        <v>270</v>
      </c>
      <c r="C87">
        <v>79</v>
      </c>
      <c r="D87">
        <v>742</v>
      </c>
      <c r="E87">
        <v>661297</v>
      </c>
    </row>
    <row r="88" spans="1:5">
      <c r="A88" s="7" t="s">
        <v>248</v>
      </c>
      <c r="B88">
        <v>181</v>
      </c>
      <c r="C88">
        <v>56</v>
      </c>
      <c r="D88">
        <v>531</v>
      </c>
      <c r="E88">
        <v>661299</v>
      </c>
    </row>
    <row r="89" spans="1:5">
      <c r="A89" s="7" t="s">
        <v>250</v>
      </c>
      <c r="B89">
        <v>135</v>
      </c>
      <c r="C89">
        <v>34</v>
      </c>
      <c r="D89">
        <v>404</v>
      </c>
      <c r="E89">
        <v>661300</v>
      </c>
    </row>
    <row r="90" spans="1:5">
      <c r="A90" s="7" t="s">
        <v>253</v>
      </c>
      <c r="B90">
        <v>170</v>
      </c>
      <c r="C90">
        <v>45</v>
      </c>
      <c r="D90">
        <v>537</v>
      </c>
      <c r="E90">
        <v>661294</v>
      </c>
    </row>
    <row r="91" spans="1:5">
      <c r="A91" s="7" t="s">
        <v>254</v>
      </c>
      <c r="B91">
        <v>448</v>
      </c>
      <c r="C91">
        <v>132</v>
      </c>
      <c r="D91">
        <v>1584</v>
      </c>
      <c r="E91">
        <v>661301</v>
      </c>
    </row>
    <row r="92" spans="1:5">
      <c r="A92" s="7" t="s">
        <v>256</v>
      </c>
      <c r="B92">
        <v>86</v>
      </c>
      <c r="C92">
        <v>27</v>
      </c>
      <c r="D92">
        <v>276</v>
      </c>
      <c r="E92">
        <v>685016</v>
      </c>
    </row>
    <row r="93" spans="1:5">
      <c r="A93" s="7" t="s">
        <v>260</v>
      </c>
      <c r="B93">
        <v>133</v>
      </c>
      <c r="C93">
        <v>30</v>
      </c>
      <c r="D93">
        <v>461</v>
      </c>
      <c r="E93">
        <v>664133</v>
      </c>
    </row>
    <row r="94" spans="1:5">
      <c r="A94" s="7" t="s">
        <v>262</v>
      </c>
      <c r="B94">
        <v>133</v>
      </c>
      <c r="C94">
        <v>60</v>
      </c>
      <c r="D94">
        <v>531</v>
      </c>
      <c r="E94">
        <v>664132</v>
      </c>
    </row>
    <row r="95" spans="1:5">
      <c r="A95" s="7" t="s">
        <v>263</v>
      </c>
      <c r="B95">
        <v>109</v>
      </c>
      <c r="C95">
        <v>131</v>
      </c>
      <c r="D95">
        <v>703</v>
      </c>
      <c r="E95">
        <v>661295</v>
      </c>
    </row>
    <row r="96" spans="1:5">
      <c r="A96" s="6" t="s">
        <v>267</v>
      </c>
      <c r="B96">
        <v>3574</v>
      </c>
      <c r="C96">
        <v>601</v>
      </c>
      <c r="D96">
        <v>19881</v>
      </c>
      <c r="E96">
        <v>17862734</v>
      </c>
    </row>
    <row r="97" spans="1:5">
      <c r="A97" s="7" t="s">
        <v>270</v>
      </c>
      <c r="B97">
        <v>151</v>
      </c>
      <c r="C97">
        <v>19</v>
      </c>
      <c r="D97">
        <v>379</v>
      </c>
      <c r="E97">
        <v>660901</v>
      </c>
    </row>
    <row r="98" spans="1:5">
      <c r="A98" s="7" t="s">
        <v>274</v>
      </c>
      <c r="B98">
        <v>169</v>
      </c>
      <c r="C98">
        <v>50</v>
      </c>
      <c r="D98">
        <v>1675</v>
      </c>
      <c r="E98">
        <v>660891</v>
      </c>
    </row>
    <row r="99" spans="1:5">
      <c r="A99" s="7" t="s">
        <v>277</v>
      </c>
      <c r="B99">
        <v>23</v>
      </c>
      <c r="C99">
        <v>4</v>
      </c>
      <c r="D99">
        <v>519</v>
      </c>
      <c r="E99">
        <v>660902</v>
      </c>
    </row>
    <row r="100" spans="1:5">
      <c r="A100" s="7" t="s">
        <v>279</v>
      </c>
      <c r="B100">
        <v>13</v>
      </c>
      <c r="C100">
        <v>4</v>
      </c>
      <c r="D100">
        <v>562</v>
      </c>
      <c r="E100">
        <v>660903</v>
      </c>
    </row>
    <row r="101" spans="1:5">
      <c r="A101" s="7" t="s">
        <v>283</v>
      </c>
      <c r="B101">
        <v>130</v>
      </c>
      <c r="C101">
        <v>24</v>
      </c>
      <c r="D101">
        <v>747</v>
      </c>
      <c r="E101">
        <v>660895</v>
      </c>
    </row>
    <row r="102" spans="1:5">
      <c r="A102" s="7" t="s">
        <v>285</v>
      </c>
      <c r="B102">
        <v>92</v>
      </c>
      <c r="C102">
        <v>28</v>
      </c>
      <c r="D102">
        <v>646</v>
      </c>
      <c r="E102">
        <v>660904</v>
      </c>
    </row>
    <row r="103" spans="1:5">
      <c r="A103" s="7" t="s">
        <v>287</v>
      </c>
      <c r="B103">
        <v>74</v>
      </c>
      <c r="C103">
        <v>11</v>
      </c>
      <c r="D103">
        <v>521</v>
      </c>
      <c r="E103">
        <v>660906</v>
      </c>
    </row>
    <row r="104" spans="1:5">
      <c r="A104" s="7" t="s">
        <v>289</v>
      </c>
      <c r="B104">
        <v>263</v>
      </c>
      <c r="C104">
        <v>60</v>
      </c>
      <c r="D104">
        <v>593</v>
      </c>
      <c r="E104">
        <v>660896</v>
      </c>
    </row>
    <row r="105" spans="1:5">
      <c r="A105" s="7" t="s">
        <v>292</v>
      </c>
      <c r="B105">
        <v>302</v>
      </c>
      <c r="C105">
        <v>78</v>
      </c>
      <c r="D105">
        <v>1709</v>
      </c>
      <c r="E105">
        <v>660892</v>
      </c>
    </row>
    <row r="106" spans="1:5">
      <c r="A106" s="7" t="s">
        <v>294</v>
      </c>
      <c r="B106">
        <v>27</v>
      </c>
      <c r="C106">
        <v>12</v>
      </c>
      <c r="D106">
        <v>597</v>
      </c>
      <c r="E106">
        <v>660900</v>
      </c>
    </row>
    <row r="107" spans="1:5">
      <c r="A107" s="7" t="s">
        <v>296</v>
      </c>
      <c r="B107">
        <v>18</v>
      </c>
      <c r="C107">
        <v>14</v>
      </c>
      <c r="D107">
        <v>546</v>
      </c>
      <c r="E107">
        <v>665830</v>
      </c>
    </row>
    <row r="108" spans="1:5">
      <c r="A108" s="7" t="s">
        <v>298</v>
      </c>
      <c r="B108">
        <v>328</v>
      </c>
      <c r="C108">
        <v>0</v>
      </c>
      <c r="D108">
        <v>437</v>
      </c>
      <c r="E108">
        <v>665202</v>
      </c>
    </row>
    <row r="109" spans="1:5">
      <c r="A109" s="7" t="s">
        <v>300</v>
      </c>
      <c r="B109">
        <v>8</v>
      </c>
      <c r="C109">
        <v>7</v>
      </c>
      <c r="D109">
        <v>558</v>
      </c>
      <c r="E109">
        <v>660908</v>
      </c>
    </row>
    <row r="110" spans="1:5">
      <c r="A110" s="7" t="s">
        <v>304</v>
      </c>
      <c r="B110">
        <v>74</v>
      </c>
      <c r="C110">
        <v>20</v>
      </c>
      <c r="D110">
        <v>448</v>
      </c>
      <c r="E110">
        <v>660909</v>
      </c>
    </row>
    <row r="111" spans="1:5">
      <c r="A111" s="7" t="s">
        <v>307</v>
      </c>
      <c r="B111">
        <v>177</v>
      </c>
      <c r="C111">
        <v>50</v>
      </c>
      <c r="D111">
        <v>1872</v>
      </c>
      <c r="E111">
        <v>660893</v>
      </c>
    </row>
    <row r="112" spans="1:5">
      <c r="A112" s="7" t="s">
        <v>309</v>
      </c>
      <c r="B112">
        <v>120</v>
      </c>
      <c r="C112">
        <v>26</v>
      </c>
      <c r="D112">
        <v>922</v>
      </c>
      <c r="E112">
        <v>660897</v>
      </c>
    </row>
    <row r="113" spans="1:5">
      <c r="A113" s="7" t="s">
        <v>311</v>
      </c>
      <c r="B113">
        <v>124</v>
      </c>
      <c r="C113">
        <v>18</v>
      </c>
      <c r="D113">
        <v>458</v>
      </c>
      <c r="E113">
        <v>660910</v>
      </c>
    </row>
    <row r="114" spans="1:5">
      <c r="A114" s="7" t="s">
        <v>313</v>
      </c>
      <c r="B114">
        <v>86</v>
      </c>
      <c r="C114">
        <v>10</v>
      </c>
      <c r="D114">
        <v>514</v>
      </c>
      <c r="E114">
        <v>660915</v>
      </c>
    </row>
    <row r="115" spans="1:5">
      <c r="A115" s="7" t="s">
        <v>315</v>
      </c>
      <c r="B115">
        <v>389</v>
      </c>
      <c r="C115">
        <v>80</v>
      </c>
      <c r="D115">
        <v>1356</v>
      </c>
      <c r="E115">
        <v>660894</v>
      </c>
    </row>
    <row r="116" spans="1:5">
      <c r="A116" s="7" t="s">
        <v>317</v>
      </c>
      <c r="B116">
        <v>238</v>
      </c>
      <c r="C116">
        <v>0</v>
      </c>
      <c r="D116">
        <v>397</v>
      </c>
      <c r="E116">
        <v>663406</v>
      </c>
    </row>
    <row r="117" spans="1:5">
      <c r="A117" s="7" t="s">
        <v>319</v>
      </c>
      <c r="B117">
        <v>30</v>
      </c>
      <c r="C117">
        <v>8</v>
      </c>
      <c r="D117">
        <v>719</v>
      </c>
      <c r="E117">
        <v>660912</v>
      </c>
    </row>
    <row r="118" spans="1:5">
      <c r="A118" s="7" t="s">
        <v>321</v>
      </c>
      <c r="B118">
        <v>87</v>
      </c>
      <c r="C118">
        <v>11</v>
      </c>
      <c r="D118">
        <v>566</v>
      </c>
      <c r="E118">
        <v>660913</v>
      </c>
    </row>
    <row r="119" spans="1:5">
      <c r="A119" s="7" t="s">
        <v>323</v>
      </c>
      <c r="B119">
        <v>341</v>
      </c>
      <c r="C119">
        <v>0</v>
      </c>
      <c r="D119">
        <v>568</v>
      </c>
      <c r="E119">
        <v>663553</v>
      </c>
    </row>
    <row r="120" spans="1:5">
      <c r="A120" s="7" t="s">
        <v>325</v>
      </c>
      <c r="B120">
        <v>43</v>
      </c>
      <c r="C120">
        <v>9</v>
      </c>
      <c r="D120">
        <v>383</v>
      </c>
      <c r="E120">
        <v>664889</v>
      </c>
    </row>
    <row r="121" spans="1:5">
      <c r="A121" s="7" t="s">
        <v>327</v>
      </c>
      <c r="B121">
        <v>83</v>
      </c>
      <c r="C121">
        <v>18</v>
      </c>
      <c r="D121">
        <v>704</v>
      </c>
      <c r="E121">
        <v>660898</v>
      </c>
    </row>
    <row r="122" spans="1:5">
      <c r="A122" s="7" t="s">
        <v>329</v>
      </c>
      <c r="B122">
        <v>103</v>
      </c>
      <c r="C122">
        <v>23</v>
      </c>
      <c r="D122">
        <v>918</v>
      </c>
      <c r="E122">
        <v>660899</v>
      </c>
    </row>
    <row r="123" spans="1:5">
      <c r="A123" s="7" t="s">
        <v>331</v>
      </c>
      <c r="B123">
        <v>81</v>
      </c>
      <c r="C123">
        <v>17</v>
      </c>
      <c r="D123">
        <v>567</v>
      </c>
      <c r="E123">
        <v>660916</v>
      </c>
    </row>
    <row r="124" spans="1:5">
      <c r="A124" s="6" t="s">
        <v>333</v>
      </c>
      <c r="B124">
        <v>4850</v>
      </c>
      <c r="C124">
        <v>250</v>
      </c>
      <c r="D124">
        <v>11170</v>
      </c>
      <c r="E124">
        <v>15248527</v>
      </c>
    </row>
    <row r="125" spans="1:5">
      <c r="A125" s="7" t="s">
        <v>335</v>
      </c>
      <c r="B125">
        <v>276</v>
      </c>
      <c r="C125">
        <v>0</v>
      </c>
      <c r="D125">
        <v>283</v>
      </c>
      <c r="E125">
        <v>664118</v>
      </c>
    </row>
    <row r="126" spans="1:5">
      <c r="A126" s="7" t="s">
        <v>337</v>
      </c>
      <c r="B126">
        <v>283</v>
      </c>
      <c r="C126">
        <v>74</v>
      </c>
      <c r="D126">
        <v>1266</v>
      </c>
      <c r="E126">
        <v>663440</v>
      </c>
    </row>
    <row r="127" spans="1:5">
      <c r="A127" s="7" t="s">
        <v>339</v>
      </c>
      <c r="B127">
        <v>296</v>
      </c>
      <c r="C127">
        <v>0</v>
      </c>
      <c r="D127">
        <v>360</v>
      </c>
      <c r="E127">
        <v>661094</v>
      </c>
    </row>
    <row r="128" spans="1:5">
      <c r="A128" s="7" t="s">
        <v>341</v>
      </c>
      <c r="B128">
        <v>242</v>
      </c>
      <c r="C128">
        <v>0</v>
      </c>
      <c r="D128">
        <v>343</v>
      </c>
      <c r="E128">
        <v>663443</v>
      </c>
    </row>
    <row r="129" spans="1:5">
      <c r="A129" s="7" t="s">
        <v>344</v>
      </c>
      <c r="B129">
        <v>42</v>
      </c>
      <c r="C129">
        <v>6</v>
      </c>
      <c r="D129">
        <v>214</v>
      </c>
      <c r="E129">
        <v>662130</v>
      </c>
    </row>
    <row r="130" spans="1:5">
      <c r="A130" s="7" t="s">
        <v>346</v>
      </c>
      <c r="B130">
        <v>342</v>
      </c>
      <c r="C130">
        <v>0</v>
      </c>
      <c r="D130">
        <v>355</v>
      </c>
      <c r="E130">
        <v>665367</v>
      </c>
    </row>
    <row r="131" spans="1:5">
      <c r="A131" s="7" t="s">
        <v>348</v>
      </c>
      <c r="B131">
        <v>291</v>
      </c>
      <c r="C131">
        <v>0</v>
      </c>
      <c r="D131">
        <v>583</v>
      </c>
      <c r="E131">
        <v>662140</v>
      </c>
    </row>
    <row r="132" spans="1:5">
      <c r="A132" s="7" t="s">
        <v>350</v>
      </c>
      <c r="B132">
        <v>67</v>
      </c>
      <c r="C132">
        <v>22</v>
      </c>
      <c r="D132">
        <v>426</v>
      </c>
      <c r="E132">
        <v>662131</v>
      </c>
    </row>
    <row r="133" spans="1:5">
      <c r="A133" s="7" t="s">
        <v>352</v>
      </c>
      <c r="B133">
        <v>1</v>
      </c>
      <c r="C133">
        <v>0</v>
      </c>
      <c r="D133">
        <v>1</v>
      </c>
      <c r="E133">
        <v>663002</v>
      </c>
    </row>
    <row r="134" spans="1:5">
      <c r="A134" s="7" t="s">
        <v>354</v>
      </c>
      <c r="B134">
        <v>238</v>
      </c>
      <c r="C134">
        <v>0</v>
      </c>
      <c r="D134">
        <v>463</v>
      </c>
      <c r="E134">
        <v>662684</v>
      </c>
    </row>
    <row r="135" spans="1:5">
      <c r="A135" s="7" t="s">
        <v>356</v>
      </c>
      <c r="B135">
        <v>113</v>
      </c>
      <c r="C135">
        <v>37</v>
      </c>
      <c r="D135">
        <v>614</v>
      </c>
      <c r="E135">
        <v>662141</v>
      </c>
    </row>
    <row r="136" spans="1:5">
      <c r="A136" s="7" t="s">
        <v>358</v>
      </c>
      <c r="B136">
        <v>79</v>
      </c>
      <c r="C136">
        <v>12</v>
      </c>
      <c r="D136">
        <v>311</v>
      </c>
      <c r="E136">
        <v>662134</v>
      </c>
    </row>
    <row r="137" spans="1:5">
      <c r="A137" s="7" t="s">
        <v>360</v>
      </c>
      <c r="B137">
        <v>183</v>
      </c>
      <c r="C137">
        <v>0</v>
      </c>
      <c r="D137">
        <v>419</v>
      </c>
      <c r="E137">
        <v>662494</v>
      </c>
    </row>
    <row r="138" spans="1:5">
      <c r="A138" s="7" t="s">
        <v>362</v>
      </c>
      <c r="B138">
        <v>158</v>
      </c>
      <c r="C138">
        <v>0</v>
      </c>
      <c r="D138">
        <v>174</v>
      </c>
      <c r="E138">
        <v>662147</v>
      </c>
    </row>
    <row r="139" spans="1:5">
      <c r="A139" s="7" t="s">
        <v>364</v>
      </c>
      <c r="B139">
        <v>95</v>
      </c>
      <c r="C139">
        <v>27</v>
      </c>
      <c r="D139">
        <v>483</v>
      </c>
      <c r="E139">
        <v>662136</v>
      </c>
    </row>
    <row r="140" spans="1:5">
      <c r="A140" s="7" t="s">
        <v>366</v>
      </c>
      <c r="B140">
        <v>263</v>
      </c>
      <c r="C140">
        <v>0</v>
      </c>
      <c r="D140">
        <v>369</v>
      </c>
      <c r="E140">
        <v>662137</v>
      </c>
    </row>
    <row r="141" spans="1:5">
      <c r="A141" s="7" t="s">
        <v>368</v>
      </c>
      <c r="B141">
        <v>213</v>
      </c>
      <c r="C141">
        <v>43</v>
      </c>
      <c r="D141">
        <v>1171</v>
      </c>
      <c r="E141">
        <v>663441</v>
      </c>
    </row>
    <row r="142" spans="1:5">
      <c r="A142" s="7" t="s">
        <v>370</v>
      </c>
      <c r="B142">
        <v>431</v>
      </c>
      <c r="C142">
        <v>0</v>
      </c>
      <c r="D142">
        <v>576</v>
      </c>
      <c r="E142">
        <v>665560</v>
      </c>
    </row>
    <row r="143" spans="1:5">
      <c r="A143" s="7" t="s">
        <v>372</v>
      </c>
      <c r="B143">
        <v>27</v>
      </c>
      <c r="C143">
        <v>11</v>
      </c>
      <c r="D143">
        <v>315</v>
      </c>
      <c r="E143">
        <v>662138</v>
      </c>
    </row>
    <row r="144" spans="1:5">
      <c r="A144" s="7" t="s">
        <v>374</v>
      </c>
      <c r="B144">
        <v>677</v>
      </c>
      <c r="C144">
        <v>0</v>
      </c>
      <c r="D144">
        <v>1165</v>
      </c>
      <c r="E144">
        <v>663754</v>
      </c>
    </row>
    <row r="145" spans="1:5">
      <c r="A145" s="7" t="s">
        <v>376</v>
      </c>
      <c r="B145">
        <v>169</v>
      </c>
      <c r="C145">
        <v>0</v>
      </c>
      <c r="D145">
        <v>328</v>
      </c>
      <c r="E145">
        <v>664605</v>
      </c>
    </row>
    <row r="146" spans="1:5">
      <c r="A146" s="7" t="s">
        <v>378</v>
      </c>
      <c r="B146">
        <v>39</v>
      </c>
      <c r="C146">
        <v>18</v>
      </c>
      <c r="D146">
        <v>314</v>
      </c>
      <c r="E146">
        <v>664148</v>
      </c>
    </row>
    <row r="147" spans="1:5">
      <c r="A147" s="7" t="s">
        <v>381</v>
      </c>
      <c r="B147">
        <v>325</v>
      </c>
      <c r="C147">
        <v>0</v>
      </c>
      <c r="D147">
        <v>637</v>
      </c>
      <c r="E147">
        <v>662143</v>
      </c>
    </row>
    <row r="148" spans="1:5">
      <c r="A148" s="6" t="s">
        <v>383</v>
      </c>
      <c r="B148">
        <v>23</v>
      </c>
      <c r="C148">
        <v>0</v>
      </c>
      <c r="D148">
        <v>23</v>
      </c>
      <c r="E148">
        <v>660328</v>
      </c>
    </row>
    <row r="149" spans="1:5">
      <c r="A149" s="7" t="s">
        <v>383</v>
      </c>
      <c r="B149">
        <v>23</v>
      </c>
      <c r="C149">
        <v>0</v>
      </c>
      <c r="D149">
        <v>23</v>
      </c>
      <c r="E149">
        <v>660328</v>
      </c>
    </row>
    <row r="150" spans="1:5">
      <c r="A150" s="6" t="s">
        <v>388</v>
      </c>
      <c r="B150">
        <v>11689</v>
      </c>
      <c r="C150">
        <v>317</v>
      </c>
      <c r="D150">
        <v>20792</v>
      </c>
      <c r="E150">
        <v>24010614</v>
      </c>
    </row>
    <row r="151" spans="1:5">
      <c r="A151" s="7" t="s">
        <v>392</v>
      </c>
      <c r="B151">
        <v>309</v>
      </c>
      <c r="C151">
        <v>0</v>
      </c>
      <c r="D151">
        <v>409</v>
      </c>
      <c r="E151">
        <v>682321</v>
      </c>
    </row>
    <row r="152" spans="1:5">
      <c r="A152" s="7" t="s">
        <v>396</v>
      </c>
      <c r="B152">
        <v>826</v>
      </c>
      <c r="C152">
        <v>0</v>
      </c>
      <c r="D152">
        <v>1677</v>
      </c>
      <c r="E152">
        <v>662061</v>
      </c>
    </row>
    <row r="153" spans="1:5">
      <c r="A153" s="7" t="s">
        <v>398</v>
      </c>
      <c r="B153">
        <v>152</v>
      </c>
      <c r="C153">
        <v>0</v>
      </c>
      <c r="D153">
        <v>169</v>
      </c>
      <c r="E153">
        <v>686931</v>
      </c>
    </row>
    <row r="154" spans="1:5">
      <c r="A154" s="7" t="s">
        <v>400</v>
      </c>
      <c r="B154">
        <v>476</v>
      </c>
      <c r="C154">
        <v>0</v>
      </c>
      <c r="D154">
        <v>676</v>
      </c>
      <c r="E154">
        <v>665927</v>
      </c>
    </row>
    <row r="155" spans="1:5">
      <c r="A155" s="7" t="s">
        <v>402</v>
      </c>
      <c r="B155">
        <v>389</v>
      </c>
      <c r="C155">
        <v>0</v>
      </c>
      <c r="D155">
        <v>511</v>
      </c>
      <c r="E155">
        <v>662042</v>
      </c>
    </row>
    <row r="156" spans="1:5">
      <c r="A156" s="7" t="s">
        <v>404</v>
      </c>
      <c r="B156">
        <v>468</v>
      </c>
      <c r="C156">
        <v>0</v>
      </c>
      <c r="D156">
        <v>712</v>
      </c>
      <c r="E156">
        <v>662058</v>
      </c>
    </row>
    <row r="157" spans="1:5">
      <c r="A157" s="7" t="s">
        <v>406</v>
      </c>
      <c r="B157">
        <v>404</v>
      </c>
      <c r="C157">
        <v>0</v>
      </c>
      <c r="D157">
        <v>565</v>
      </c>
      <c r="E157">
        <v>662043</v>
      </c>
    </row>
    <row r="158" spans="1:5">
      <c r="A158" s="7" t="s">
        <v>410</v>
      </c>
      <c r="B158">
        <v>277</v>
      </c>
      <c r="C158">
        <v>0</v>
      </c>
      <c r="D158">
        <v>362</v>
      </c>
      <c r="E158">
        <v>662063</v>
      </c>
    </row>
    <row r="159" spans="1:5">
      <c r="A159" s="7" t="s">
        <v>412</v>
      </c>
      <c r="B159">
        <v>462</v>
      </c>
      <c r="C159">
        <v>0</v>
      </c>
      <c r="D159">
        <v>654</v>
      </c>
      <c r="E159">
        <v>663355</v>
      </c>
    </row>
    <row r="160" spans="1:5">
      <c r="A160" s="7" t="s">
        <v>416</v>
      </c>
      <c r="B160">
        <v>383</v>
      </c>
      <c r="C160">
        <v>0</v>
      </c>
      <c r="D160">
        <v>638</v>
      </c>
      <c r="E160">
        <v>662044</v>
      </c>
    </row>
    <row r="161" spans="1:5">
      <c r="A161" s="7" t="s">
        <v>419</v>
      </c>
      <c r="B161">
        <v>349</v>
      </c>
      <c r="C161">
        <v>0</v>
      </c>
      <c r="D161">
        <v>606</v>
      </c>
      <c r="E161">
        <v>662792</v>
      </c>
    </row>
    <row r="162" spans="1:5">
      <c r="A162" s="7" t="s">
        <v>421</v>
      </c>
      <c r="B162">
        <v>38</v>
      </c>
      <c r="C162">
        <v>0</v>
      </c>
      <c r="D162">
        <v>38</v>
      </c>
      <c r="E162">
        <v>664431</v>
      </c>
    </row>
    <row r="163" spans="1:5">
      <c r="A163" s="7" t="s">
        <v>423</v>
      </c>
      <c r="B163">
        <v>146</v>
      </c>
      <c r="C163">
        <v>30</v>
      </c>
      <c r="D163">
        <v>572</v>
      </c>
      <c r="E163">
        <v>662045</v>
      </c>
    </row>
    <row r="164" spans="1:5">
      <c r="A164" s="7" t="s">
        <v>425</v>
      </c>
      <c r="B164">
        <v>387</v>
      </c>
      <c r="C164">
        <v>0</v>
      </c>
      <c r="D164">
        <v>540</v>
      </c>
      <c r="E164">
        <v>662913</v>
      </c>
    </row>
    <row r="165" spans="1:5">
      <c r="A165" s="7" t="s">
        <v>427</v>
      </c>
      <c r="B165">
        <v>337</v>
      </c>
      <c r="C165">
        <v>0</v>
      </c>
      <c r="D165">
        <v>553</v>
      </c>
      <c r="E165">
        <v>664428</v>
      </c>
    </row>
    <row r="166" spans="1:5">
      <c r="A166" s="7" t="s">
        <v>431</v>
      </c>
      <c r="B166">
        <v>177</v>
      </c>
      <c r="C166">
        <v>45</v>
      </c>
      <c r="D166">
        <v>624</v>
      </c>
      <c r="E166">
        <v>662059</v>
      </c>
    </row>
    <row r="167" spans="1:5">
      <c r="A167" s="7" t="s">
        <v>433</v>
      </c>
      <c r="B167">
        <v>196</v>
      </c>
      <c r="C167">
        <v>36</v>
      </c>
      <c r="D167">
        <v>602</v>
      </c>
      <c r="E167">
        <v>662047</v>
      </c>
    </row>
    <row r="168" spans="1:5">
      <c r="A168" s="7" t="s">
        <v>435</v>
      </c>
      <c r="B168">
        <v>673</v>
      </c>
      <c r="C168">
        <v>150</v>
      </c>
      <c r="D168">
        <v>2122</v>
      </c>
      <c r="E168">
        <v>663179</v>
      </c>
    </row>
    <row r="169" spans="1:5">
      <c r="A169" s="7" t="s">
        <v>437</v>
      </c>
      <c r="B169">
        <v>167</v>
      </c>
      <c r="C169">
        <v>0</v>
      </c>
      <c r="D169">
        <v>356</v>
      </c>
      <c r="E169">
        <v>662048</v>
      </c>
    </row>
    <row r="170" spans="1:5">
      <c r="A170" s="7" t="s">
        <v>439</v>
      </c>
      <c r="B170">
        <v>306</v>
      </c>
      <c r="C170">
        <v>0</v>
      </c>
      <c r="D170">
        <v>595</v>
      </c>
      <c r="E170">
        <v>686909</v>
      </c>
    </row>
    <row r="171" spans="1:5">
      <c r="A171" s="7" t="s">
        <v>442</v>
      </c>
      <c r="B171">
        <v>497</v>
      </c>
      <c r="C171">
        <v>0</v>
      </c>
      <c r="D171">
        <v>911</v>
      </c>
      <c r="E171">
        <v>664735</v>
      </c>
    </row>
    <row r="172" spans="1:5">
      <c r="A172" s="7" t="s">
        <v>444</v>
      </c>
      <c r="B172">
        <v>315</v>
      </c>
      <c r="C172">
        <v>0</v>
      </c>
      <c r="D172">
        <v>454</v>
      </c>
      <c r="E172">
        <v>662049</v>
      </c>
    </row>
    <row r="173" spans="1:5">
      <c r="A173" s="7" t="s">
        <v>446</v>
      </c>
      <c r="B173">
        <v>135</v>
      </c>
      <c r="C173">
        <v>0</v>
      </c>
      <c r="D173">
        <v>146</v>
      </c>
      <c r="E173">
        <v>687566</v>
      </c>
    </row>
    <row r="174" spans="1:5">
      <c r="A174" s="7" t="s">
        <v>447</v>
      </c>
      <c r="B174">
        <v>237</v>
      </c>
      <c r="C174">
        <v>56</v>
      </c>
      <c r="D174">
        <v>750</v>
      </c>
      <c r="E174">
        <v>664427</v>
      </c>
    </row>
    <row r="175" spans="1:5">
      <c r="A175" s="7" t="s">
        <v>449</v>
      </c>
      <c r="B175">
        <v>248</v>
      </c>
      <c r="C175">
        <v>0</v>
      </c>
      <c r="D175">
        <v>466</v>
      </c>
      <c r="E175">
        <v>662050</v>
      </c>
    </row>
    <row r="176" spans="1:5">
      <c r="A176" s="7" t="s">
        <v>451</v>
      </c>
      <c r="B176">
        <v>288</v>
      </c>
      <c r="C176">
        <v>0</v>
      </c>
      <c r="D176">
        <v>531</v>
      </c>
      <c r="E176">
        <v>662051</v>
      </c>
    </row>
    <row r="177" spans="1:5">
      <c r="A177" s="7" t="s">
        <v>453</v>
      </c>
      <c r="B177">
        <v>60</v>
      </c>
      <c r="C177">
        <v>0</v>
      </c>
      <c r="D177">
        <v>60</v>
      </c>
      <c r="E177">
        <v>687567</v>
      </c>
    </row>
    <row r="178" spans="1:5">
      <c r="A178" s="7" t="s">
        <v>454</v>
      </c>
      <c r="B178">
        <v>261</v>
      </c>
      <c r="C178">
        <v>0</v>
      </c>
      <c r="D178">
        <v>437</v>
      </c>
      <c r="E178">
        <v>662052</v>
      </c>
    </row>
    <row r="179" spans="1:5">
      <c r="A179" s="7" t="s">
        <v>456</v>
      </c>
      <c r="B179">
        <v>151</v>
      </c>
      <c r="C179">
        <v>0</v>
      </c>
      <c r="D179">
        <v>269</v>
      </c>
      <c r="E179">
        <v>665227</v>
      </c>
    </row>
    <row r="180" spans="1:5">
      <c r="A180" s="7" t="s">
        <v>461</v>
      </c>
      <c r="B180">
        <v>465</v>
      </c>
      <c r="C180">
        <v>0</v>
      </c>
      <c r="D180">
        <v>630</v>
      </c>
      <c r="E180">
        <v>662054</v>
      </c>
    </row>
    <row r="181" spans="1:5">
      <c r="A181" s="7" t="s">
        <v>463</v>
      </c>
      <c r="B181">
        <v>284</v>
      </c>
      <c r="C181">
        <v>0</v>
      </c>
      <c r="D181">
        <v>354</v>
      </c>
      <c r="E181">
        <v>662914</v>
      </c>
    </row>
    <row r="182" spans="1:5">
      <c r="A182" s="7" t="s">
        <v>465</v>
      </c>
      <c r="B182">
        <v>69</v>
      </c>
      <c r="C182">
        <v>0</v>
      </c>
      <c r="D182">
        <v>69</v>
      </c>
      <c r="E182">
        <v>664429</v>
      </c>
    </row>
    <row r="183" spans="1:5">
      <c r="A183" s="7" t="s">
        <v>467</v>
      </c>
      <c r="B183">
        <v>1092</v>
      </c>
      <c r="C183">
        <v>0</v>
      </c>
      <c r="D183">
        <v>1823</v>
      </c>
      <c r="E183">
        <v>665715</v>
      </c>
    </row>
    <row r="184" spans="1:5">
      <c r="A184" s="7" t="s">
        <v>469</v>
      </c>
      <c r="B184">
        <v>527</v>
      </c>
      <c r="C184">
        <v>0</v>
      </c>
      <c r="D184">
        <v>756</v>
      </c>
      <c r="E184">
        <v>662915</v>
      </c>
    </row>
    <row r="185" spans="1:5">
      <c r="A185" s="7" t="s">
        <v>471</v>
      </c>
      <c r="B185">
        <v>1</v>
      </c>
      <c r="C185">
        <v>0</v>
      </c>
      <c r="D185">
        <v>1</v>
      </c>
      <c r="E185">
        <v>663599</v>
      </c>
    </row>
    <row r="186" spans="1:5">
      <c r="A186" s="7" t="s">
        <v>473</v>
      </c>
      <c r="B186">
        <v>137</v>
      </c>
      <c r="C186">
        <v>0</v>
      </c>
      <c r="D186">
        <v>154</v>
      </c>
      <c r="E186">
        <v>687568</v>
      </c>
    </row>
    <row r="187" spans="1:5">
      <c r="A187" s="6" t="s">
        <v>475</v>
      </c>
      <c r="B187">
        <v>616</v>
      </c>
      <c r="C187">
        <v>177</v>
      </c>
      <c r="D187">
        <v>1904</v>
      </c>
      <c r="E187">
        <v>2648654</v>
      </c>
    </row>
    <row r="188" spans="1:5">
      <c r="A188" s="7" t="s">
        <v>478</v>
      </c>
      <c r="B188">
        <v>160</v>
      </c>
      <c r="C188">
        <v>35</v>
      </c>
      <c r="D188">
        <v>474</v>
      </c>
      <c r="E188">
        <v>662163</v>
      </c>
    </row>
    <row r="189" spans="1:5">
      <c r="A189" s="7" t="s">
        <v>482</v>
      </c>
      <c r="B189">
        <v>159</v>
      </c>
      <c r="C189">
        <v>56</v>
      </c>
      <c r="D189">
        <v>540</v>
      </c>
      <c r="E189">
        <v>662165</v>
      </c>
    </row>
    <row r="190" spans="1:5">
      <c r="A190" s="7" t="s">
        <v>484</v>
      </c>
      <c r="B190">
        <v>140</v>
      </c>
      <c r="C190">
        <v>41</v>
      </c>
      <c r="D190">
        <v>447</v>
      </c>
      <c r="E190">
        <v>662164</v>
      </c>
    </row>
    <row r="191" spans="1:5">
      <c r="A191" s="7" t="s">
        <v>486</v>
      </c>
      <c r="B191">
        <v>157</v>
      </c>
      <c r="C191">
        <v>45</v>
      </c>
      <c r="D191">
        <v>443</v>
      </c>
      <c r="E191">
        <v>662162</v>
      </c>
    </row>
    <row r="192" spans="1:5">
      <c r="A192" s="6" t="s">
        <v>488</v>
      </c>
      <c r="B192">
        <v>29</v>
      </c>
      <c r="C192">
        <v>8</v>
      </c>
      <c r="D192">
        <v>99</v>
      </c>
      <c r="E192">
        <v>663778</v>
      </c>
    </row>
    <row r="193" spans="1:5">
      <c r="A193" s="7" t="s">
        <v>490</v>
      </c>
      <c r="B193">
        <v>29</v>
      </c>
      <c r="C193">
        <v>8</v>
      </c>
      <c r="D193">
        <v>99</v>
      </c>
      <c r="E193">
        <v>663778</v>
      </c>
    </row>
    <row r="194" spans="1:5">
      <c r="A194" s="6" t="s">
        <v>494</v>
      </c>
      <c r="B194">
        <v>3934</v>
      </c>
      <c r="C194">
        <v>0</v>
      </c>
      <c r="D194">
        <v>4255</v>
      </c>
      <c r="E194">
        <v>5961806</v>
      </c>
    </row>
    <row r="195" spans="1:5">
      <c r="A195" s="7" t="s">
        <v>496</v>
      </c>
      <c r="B195">
        <v>472</v>
      </c>
      <c r="C195">
        <v>0</v>
      </c>
      <c r="D195">
        <v>472</v>
      </c>
      <c r="E195">
        <v>661460</v>
      </c>
    </row>
    <row r="196" spans="1:5">
      <c r="A196" s="7" t="s">
        <v>500</v>
      </c>
      <c r="B196">
        <v>1285</v>
      </c>
      <c r="C196">
        <v>0</v>
      </c>
      <c r="D196">
        <v>1285</v>
      </c>
      <c r="E196">
        <v>663408</v>
      </c>
    </row>
    <row r="197" spans="1:5">
      <c r="A197" s="7" t="s">
        <v>503</v>
      </c>
      <c r="B197">
        <v>248</v>
      </c>
      <c r="C197">
        <v>0</v>
      </c>
      <c r="D197">
        <v>308</v>
      </c>
      <c r="E197">
        <v>662851</v>
      </c>
    </row>
    <row r="198" spans="1:5">
      <c r="A198" s="7" t="s">
        <v>506</v>
      </c>
      <c r="B198">
        <v>203</v>
      </c>
      <c r="C198">
        <v>0</v>
      </c>
      <c r="D198">
        <v>318</v>
      </c>
      <c r="E198">
        <v>664093</v>
      </c>
    </row>
    <row r="199" spans="1:5">
      <c r="A199" s="7" t="s">
        <v>508</v>
      </c>
      <c r="B199">
        <v>752</v>
      </c>
      <c r="C199">
        <v>0</v>
      </c>
      <c r="D199">
        <v>813</v>
      </c>
      <c r="E199">
        <v>661467</v>
      </c>
    </row>
    <row r="200" spans="1:5">
      <c r="A200" s="7" t="s">
        <v>510</v>
      </c>
      <c r="B200">
        <v>200</v>
      </c>
      <c r="C200">
        <v>0</v>
      </c>
      <c r="D200">
        <v>234</v>
      </c>
      <c r="E200">
        <v>661462</v>
      </c>
    </row>
    <row r="201" spans="1:5">
      <c r="A201" s="7" t="s">
        <v>512</v>
      </c>
      <c r="B201">
        <v>109</v>
      </c>
      <c r="C201">
        <v>0</v>
      </c>
      <c r="D201">
        <v>109</v>
      </c>
      <c r="E201">
        <v>661470</v>
      </c>
    </row>
    <row r="202" spans="1:5">
      <c r="A202" s="7" t="s">
        <v>514</v>
      </c>
      <c r="B202">
        <v>347</v>
      </c>
      <c r="C202">
        <v>0</v>
      </c>
      <c r="D202">
        <v>398</v>
      </c>
      <c r="E202">
        <v>664129</v>
      </c>
    </row>
    <row r="203" spans="1:5">
      <c r="A203" s="7" t="s">
        <v>516</v>
      </c>
      <c r="B203">
        <v>318</v>
      </c>
      <c r="C203">
        <v>0</v>
      </c>
      <c r="D203">
        <v>318</v>
      </c>
      <c r="E203">
        <v>661466</v>
      </c>
    </row>
    <row r="204" spans="1:5">
      <c r="A204" s="6" t="s">
        <v>518</v>
      </c>
      <c r="B204">
        <v>863</v>
      </c>
      <c r="C204">
        <v>0</v>
      </c>
      <c r="D204">
        <v>1010</v>
      </c>
      <c r="E204">
        <v>1323665</v>
      </c>
    </row>
    <row r="205" spans="1:5">
      <c r="A205" s="7" t="s">
        <v>521</v>
      </c>
      <c r="B205">
        <v>391</v>
      </c>
      <c r="C205">
        <v>0</v>
      </c>
      <c r="D205">
        <v>434</v>
      </c>
      <c r="E205">
        <v>661832</v>
      </c>
    </row>
    <row r="206" spans="1:5">
      <c r="A206" s="7" t="s">
        <v>526</v>
      </c>
      <c r="B206">
        <v>472</v>
      </c>
      <c r="C206">
        <v>0</v>
      </c>
      <c r="D206">
        <v>576</v>
      </c>
      <c r="E206">
        <v>661833</v>
      </c>
    </row>
    <row r="207" spans="1:5">
      <c r="A207" s="6" t="s">
        <v>530</v>
      </c>
      <c r="B207">
        <v>593</v>
      </c>
      <c r="C207">
        <v>0</v>
      </c>
      <c r="D207">
        <v>728</v>
      </c>
      <c r="E207">
        <v>1990023</v>
      </c>
    </row>
    <row r="208" spans="1:5">
      <c r="A208" s="7" t="s">
        <v>533</v>
      </c>
      <c r="B208">
        <v>255</v>
      </c>
      <c r="C208">
        <v>0</v>
      </c>
      <c r="D208">
        <v>317</v>
      </c>
      <c r="E208">
        <v>659058</v>
      </c>
    </row>
    <row r="209" spans="1:5">
      <c r="A209" s="7" t="s">
        <v>537</v>
      </c>
      <c r="B209">
        <v>202</v>
      </c>
      <c r="C209">
        <v>0</v>
      </c>
      <c r="D209">
        <v>254</v>
      </c>
      <c r="E209">
        <v>665483</v>
      </c>
    </row>
    <row r="210" spans="1:5">
      <c r="A210" s="7" t="s">
        <v>539</v>
      </c>
      <c r="B210">
        <v>136</v>
      </c>
      <c r="C210">
        <v>0</v>
      </c>
      <c r="D210">
        <v>157</v>
      </c>
      <c r="E210">
        <v>665482</v>
      </c>
    </row>
    <row r="211" spans="1:5">
      <c r="A211" s="6" t="s">
        <v>541</v>
      </c>
      <c r="B211">
        <v>63</v>
      </c>
      <c r="C211">
        <v>0</v>
      </c>
      <c r="D211">
        <v>77</v>
      </c>
      <c r="E211">
        <v>660792</v>
      </c>
    </row>
    <row r="212" spans="1:5">
      <c r="A212" s="7" t="s">
        <v>544</v>
      </c>
      <c r="B212">
        <v>63</v>
      </c>
      <c r="C212">
        <v>0</v>
      </c>
      <c r="D212">
        <v>77</v>
      </c>
      <c r="E212">
        <v>660792</v>
      </c>
    </row>
    <row r="213" spans="1:5">
      <c r="A213" s="6" t="s">
        <v>547</v>
      </c>
      <c r="B213">
        <v>2443</v>
      </c>
      <c r="C213">
        <v>0</v>
      </c>
      <c r="D213">
        <v>3537</v>
      </c>
      <c r="E213">
        <v>3975226</v>
      </c>
    </row>
    <row r="214" spans="1:5">
      <c r="A214" s="7" t="s">
        <v>549</v>
      </c>
      <c r="B214">
        <v>433</v>
      </c>
      <c r="C214">
        <v>0</v>
      </c>
      <c r="D214">
        <v>433</v>
      </c>
      <c r="E214">
        <v>665294</v>
      </c>
    </row>
    <row r="215" spans="1:5">
      <c r="A215" s="7" t="s">
        <v>553</v>
      </c>
      <c r="B215">
        <v>216</v>
      </c>
      <c r="C215">
        <v>0</v>
      </c>
      <c r="D215">
        <v>462</v>
      </c>
      <c r="E215">
        <v>660527</v>
      </c>
    </row>
    <row r="216" spans="1:5">
      <c r="A216" s="7" t="s">
        <v>557</v>
      </c>
      <c r="B216">
        <v>675</v>
      </c>
      <c r="C216">
        <v>0</v>
      </c>
      <c r="D216">
        <v>1061</v>
      </c>
      <c r="E216">
        <v>664899</v>
      </c>
    </row>
    <row r="217" spans="1:5">
      <c r="A217" s="7" t="s">
        <v>559</v>
      </c>
      <c r="B217">
        <v>166</v>
      </c>
      <c r="C217">
        <v>0</v>
      </c>
      <c r="D217">
        <v>435</v>
      </c>
      <c r="E217">
        <v>660528</v>
      </c>
    </row>
    <row r="218" spans="1:5">
      <c r="A218" s="7" t="s">
        <v>561</v>
      </c>
      <c r="B218">
        <v>627</v>
      </c>
      <c r="C218">
        <v>0</v>
      </c>
      <c r="D218">
        <v>709</v>
      </c>
      <c r="E218">
        <v>663448</v>
      </c>
    </row>
    <row r="219" spans="1:5">
      <c r="A219" s="7" t="s">
        <v>563</v>
      </c>
      <c r="B219">
        <v>326</v>
      </c>
      <c r="C219">
        <v>0</v>
      </c>
      <c r="D219">
        <v>437</v>
      </c>
      <c r="E219">
        <v>660530</v>
      </c>
    </row>
    <row r="220" spans="1:5">
      <c r="A220" s="6" t="s">
        <v>565</v>
      </c>
      <c r="B220">
        <v>861</v>
      </c>
      <c r="C220">
        <v>257</v>
      </c>
      <c r="D220">
        <v>6980</v>
      </c>
      <c r="E220">
        <v>7996274</v>
      </c>
    </row>
    <row r="221" spans="1:5">
      <c r="A221" s="7" t="s">
        <v>567</v>
      </c>
      <c r="B221">
        <v>213</v>
      </c>
      <c r="C221">
        <v>60</v>
      </c>
      <c r="D221">
        <v>2037</v>
      </c>
      <c r="E221">
        <v>661289</v>
      </c>
    </row>
    <row r="222" spans="1:5">
      <c r="A222" s="7" t="s">
        <v>571</v>
      </c>
      <c r="B222">
        <v>22</v>
      </c>
      <c r="C222">
        <v>5</v>
      </c>
      <c r="D222">
        <v>192</v>
      </c>
      <c r="E222">
        <v>685401</v>
      </c>
    </row>
    <row r="223" spans="1:5">
      <c r="A223" s="7" t="s">
        <v>573</v>
      </c>
      <c r="B223">
        <v>52</v>
      </c>
      <c r="C223">
        <v>13</v>
      </c>
      <c r="D223">
        <v>513</v>
      </c>
      <c r="E223">
        <v>661284</v>
      </c>
    </row>
    <row r="224" spans="1:5">
      <c r="A224" s="7" t="s">
        <v>575</v>
      </c>
      <c r="B224">
        <v>44</v>
      </c>
      <c r="C224">
        <v>14</v>
      </c>
      <c r="D224">
        <v>474</v>
      </c>
      <c r="E224">
        <v>664456</v>
      </c>
    </row>
    <row r="225" spans="1:5">
      <c r="A225" s="7" t="s">
        <v>577</v>
      </c>
      <c r="B225">
        <v>44</v>
      </c>
      <c r="C225">
        <v>8</v>
      </c>
      <c r="D225">
        <v>177</v>
      </c>
      <c r="E225">
        <v>663882</v>
      </c>
    </row>
    <row r="226" spans="1:5">
      <c r="A226" s="7" t="s">
        <v>579</v>
      </c>
      <c r="B226">
        <v>71</v>
      </c>
      <c r="C226">
        <v>29</v>
      </c>
      <c r="D226">
        <v>500</v>
      </c>
      <c r="E226">
        <v>661283</v>
      </c>
    </row>
    <row r="227" spans="1:5">
      <c r="A227" s="7" t="s">
        <v>581</v>
      </c>
      <c r="B227">
        <v>56</v>
      </c>
      <c r="C227">
        <v>13</v>
      </c>
      <c r="D227">
        <v>360</v>
      </c>
      <c r="E227">
        <v>661285</v>
      </c>
    </row>
    <row r="228" spans="1:5">
      <c r="A228" s="7" t="s">
        <v>583</v>
      </c>
      <c r="B228">
        <v>108</v>
      </c>
      <c r="C228">
        <v>42</v>
      </c>
      <c r="D228">
        <v>693</v>
      </c>
      <c r="E228">
        <v>663591</v>
      </c>
    </row>
    <row r="229" spans="1:5">
      <c r="A229" s="7" t="s">
        <v>585</v>
      </c>
      <c r="B229">
        <v>27</v>
      </c>
      <c r="C229">
        <v>11</v>
      </c>
      <c r="D229">
        <v>270</v>
      </c>
      <c r="E229">
        <v>685444</v>
      </c>
    </row>
    <row r="230" spans="1:5">
      <c r="A230" s="7" t="s">
        <v>587</v>
      </c>
      <c r="B230">
        <v>49</v>
      </c>
      <c r="C230">
        <v>13</v>
      </c>
      <c r="D230">
        <v>426</v>
      </c>
      <c r="E230">
        <v>661287</v>
      </c>
    </row>
    <row r="231" spans="1:5">
      <c r="A231" s="7" t="s">
        <v>589</v>
      </c>
      <c r="B231">
        <v>67</v>
      </c>
      <c r="C231">
        <v>25</v>
      </c>
      <c r="D231">
        <v>733</v>
      </c>
      <c r="E231">
        <v>661288</v>
      </c>
    </row>
    <row r="232" spans="1:5">
      <c r="A232" s="7" t="s">
        <v>591</v>
      </c>
      <c r="B232">
        <v>108</v>
      </c>
      <c r="C232">
        <v>24</v>
      </c>
      <c r="D232">
        <v>605</v>
      </c>
      <c r="E232">
        <v>665784</v>
      </c>
    </row>
    <row r="233" spans="1:5">
      <c r="A233" s="6" t="s">
        <v>593</v>
      </c>
      <c r="B233">
        <v>373</v>
      </c>
      <c r="C233">
        <v>0</v>
      </c>
      <c r="D233">
        <v>495</v>
      </c>
      <c r="E233">
        <v>2007810</v>
      </c>
    </row>
    <row r="234" spans="1:5">
      <c r="A234" s="7" t="s">
        <v>596</v>
      </c>
      <c r="B234">
        <v>83</v>
      </c>
      <c r="C234">
        <v>0</v>
      </c>
      <c r="D234">
        <v>118</v>
      </c>
      <c r="E234">
        <v>661201</v>
      </c>
    </row>
    <row r="235" spans="1:5">
      <c r="A235" s="7" t="s">
        <v>600</v>
      </c>
      <c r="B235">
        <v>143</v>
      </c>
      <c r="C235">
        <v>0</v>
      </c>
      <c r="D235">
        <v>179</v>
      </c>
      <c r="E235">
        <v>685407</v>
      </c>
    </row>
    <row r="236" spans="1:5">
      <c r="A236" s="7" t="s">
        <v>604</v>
      </c>
      <c r="B236">
        <v>147</v>
      </c>
      <c r="C236">
        <v>0</v>
      </c>
      <c r="D236">
        <v>198</v>
      </c>
      <c r="E236">
        <v>661202</v>
      </c>
    </row>
    <row r="237" spans="1:5">
      <c r="A237" s="6" t="s">
        <v>605</v>
      </c>
      <c r="B237">
        <v>46</v>
      </c>
      <c r="C237">
        <v>8</v>
      </c>
      <c r="D237">
        <v>175</v>
      </c>
      <c r="E237">
        <v>661941</v>
      </c>
    </row>
    <row r="238" spans="1:5">
      <c r="A238" s="7" t="s">
        <v>607</v>
      </c>
      <c r="B238">
        <v>46</v>
      </c>
      <c r="C238">
        <v>8</v>
      </c>
      <c r="D238">
        <v>175</v>
      </c>
      <c r="E238">
        <v>661941</v>
      </c>
    </row>
    <row r="239" spans="1:5">
      <c r="A239" s="6" t="s">
        <v>611</v>
      </c>
      <c r="B239">
        <v>181</v>
      </c>
      <c r="C239">
        <v>0</v>
      </c>
      <c r="D239">
        <v>235</v>
      </c>
      <c r="E239">
        <v>685962</v>
      </c>
    </row>
    <row r="240" spans="1:5">
      <c r="A240" s="7" t="s">
        <v>613</v>
      </c>
      <c r="B240">
        <v>181</v>
      </c>
      <c r="C240">
        <v>0</v>
      </c>
      <c r="D240">
        <v>235</v>
      </c>
      <c r="E240">
        <v>685962</v>
      </c>
    </row>
    <row r="241" spans="1:5">
      <c r="A241" s="6" t="s">
        <v>617</v>
      </c>
      <c r="B241">
        <v>448</v>
      </c>
      <c r="C241">
        <v>128</v>
      </c>
      <c r="D241">
        <v>1301</v>
      </c>
      <c r="E241">
        <v>3311661</v>
      </c>
    </row>
    <row r="242" spans="1:5">
      <c r="A242" s="7" t="s">
        <v>620</v>
      </c>
      <c r="B242">
        <v>103</v>
      </c>
      <c r="C242">
        <v>26</v>
      </c>
      <c r="D242">
        <v>260</v>
      </c>
      <c r="E242">
        <v>661166</v>
      </c>
    </row>
    <row r="243" spans="1:5">
      <c r="A243" s="7" t="s">
        <v>624</v>
      </c>
      <c r="B243">
        <v>0</v>
      </c>
      <c r="C243">
        <v>0</v>
      </c>
      <c r="D243">
        <v>0</v>
      </c>
      <c r="E243">
        <v>662470</v>
      </c>
    </row>
    <row r="244" spans="1:5">
      <c r="A244" s="7" t="s">
        <v>627</v>
      </c>
      <c r="B244">
        <v>147</v>
      </c>
      <c r="C244">
        <v>51</v>
      </c>
      <c r="D244">
        <v>440</v>
      </c>
      <c r="E244">
        <v>661169</v>
      </c>
    </row>
    <row r="245" spans="1:5">
      <c r="A245" s="7" t="s">
        <v>629</v>
      </c>
      <c r="B245">
        <v>99</v>
      </c>
      <c r="C245">
        <v>26</v>
      </c>
      <c r="D245">
        <v>282</v>
      </c>
      <c r="E245">
        <v>661168</v>
      </c>
    </row>
    <row r="246" spans="1:5">
      <c r="A246" s="7" t="s">
        <v>631</v>
      </c>
      <c r="B246">
        <v>99</v>
      </c>
      <c r="C246">
        <v>25</v>
      </c>
      <c r="D246">
        <v>319</v>
      </c>
      <c r="E246">
        <v>665688</v>
      </c>
    </row>
    <row r="247" spans="1:5">
      <c r="A247" s="6" t="s">
        <v>635</v>
      </c>
      <c r="B247">
        <v>561</v>
      </c>
      <c r="C247">
        <v>154</v>
      </c>
      <c r="D247">
        <v>1670</v>
      </c>
      <c r="E247">
        <v>1983516</v>
      </c>
    </row>
    <row r="248" spans="1:5">
      <c r="A248" s="7" t="s">
        <v>637</v>
      </c>
      <c r="B248">
        <v>168</v>
      </c>
      <c r="C248">
        <v>50</v>
      </c>
      <c r="D248">
        <v>528</v>
      </c>
      <c r="E248">
        <v>661173</v>
      </c>
    </row>
    <row r="249" spans="1:5">
      <c r="A249" s="7" t="s">
        <v>641</v>
      </c>
      <c r="B249">
        <v>165</v>
      </c>
      <c r="C249">
        <v>47</v>
      </c>
      <c r="D249">
        <v>495</v>
      </c>
      <c r="E249">
        <v>661172</v>
      </c>
    </row>
    <row r="250" spans="1:5">
      <c r="A250" s="7" t="s">
        <v>643</v>
      </c>
      <c r="B250">
        <v>228</v>
      </c>
      <c r="C250">
        <v>57</v>
      </c>
      <c r="D250">
        <v>647</v>
      </c>
      <c r="E250">
        <v>661171</v>
      </c>
    </row>
    <row r="251" spans="1:5">
      <c r="A251" s="6" t="s">
        <v>645</v>
      </c>
      <c r="B251">
        <v>936</v>
      </c>
      <c r="C251">
        <v>0</v>
      </c>
      <c r="D251">
        <v>1410</v>
      </c>
      <c r="E251">
        <v>2001726</v>
      </c>
    </row>
    <row r="252" spans="1:5">
      <c r="A252" s="7" t="s">
        <v>648</v>
      </c>
      <c r="B252">
        <v>441</v>
      </c>
      <c r="C252">
        <v>0</v>
      </c>
      <c r="D252">
        <v>646</v>
      </c>
      <c r="E252">
        <v>679069</v>
      </c>
    </row>
    <row r="253" spans="1:5">
      <c r="A253" s="7" t="s">
        <v>652</v>
      </c>
      <c r="B253">
        <v>288</v>
      </c>
      <c r="C253">
        <v>0</v>
      </c>
      <c r="D253">
        <v>433</v>
      </c>
      <c r="E253">
        <v>661329</v>
      </c>
    </row>
    <row r="254" spans="1:5">
      <c r="A254" s="7" t="s">
        <v>654</v>
      </c>
      <c r="B254">
        <v>207</v>
      </c>
      <c r="C254">
        <v>0</v>
      </c>
      <c r="D254">
        <v>331</v>
      </c>
      <c r="E254">
        <v>661328</v>
      </c>
    </row>
    <row r="255" spans="1:5">
      <c r="A255" s="6" t="s">
        <v>656</v>
      </c>
      <c r="B255">
        <v>152</v>
      </c>
      <c r="C255">
        <v>48</v>
      </c>
      <c r="D255">
        <v>484</v>
      </c>
      <c r="E255">
        <v>685940</v>
      </c>
    </row>
    <row r="256" spans="1:5">
      <c r="A256" s="7" t="s">
        <v>656</v>
      </c>
      <c r="B256">
        <v>152</v>
      </c>
      <c r="C256">
        <v>48</v>
      </c>
      <c r="D256">
        <v>484</v>
      </c>
      <c r="E256">
        <v>685940</v>
      </c>
    </row>
    <row r="257" spans="1:5">
      <c r="A257" s="6" t="s">
        <v>659</v>
      </c>
      <c r="B257">
        <v>11</v>
      </c>
      <c r="C257">
        <v>15</v>
      </c>
      <c r="D257">
        <v>89</v>
      </c>
      <c r="E257">
        <v>661749</v>
      </c>
    </row>
    <row r="258" spans="1:5">
      <c r="A258" s="7" t="s">
        <v>662</v>
      </c>
      <c r="B258">
        <v>11</v>
      </c>
      <c r="C258">
        <v>15</v>
      </c>
      <c r="D258">
        <v>89</v>
      </c>
      <c r="E258">
        <v>661749</v>
      </c>
    </row>
    <row r="259" spans="1:5">
      <c r="A259" s="6" t="s">
        <v>665</v>
      </c>
      <c r="B259">
        <v>3153</v>
      </c>
      <c r="C259">
        <v>848</v>
      </c>
      <c r="D259">
        <v>11184</v>
      </c>
      <c r="E259">
        <v>12904712</v>
      </c>
    </row>
    <row r="260" spans="1:5">
      <c r="A260" s="7" t="s">
        <v>667</v>
      </c>
      <c r="B260">
        <v>359</v>
      </c>
      <c r="C260">
        <v>0</v>
      </c>
      <c r="D260">
        <v>562</v>
      </c>
      <c r="E260">
        <v>684415</v>
      </c>
    </row>
    <row r="261" spans="1:5">
      <c r="A261" s="7" t="s">
        <v>670</v>
      </c>
      <c r="B261">
        <v>65</v>
      </c>
      <c r="C261">
        <v>35</v>
      </c>
      <c r="D261">
        <v>445</v>
      </c>
      <c r="E261">
        <v>678896</v>
      </c>
    </row>
    <row r="262" spans="1:5">
      <c r="A262" s="7" t="s">
        <v>672</v>
      </c>
      <c r="B262">
        <v>231</v>
      </c>
      <c r="C262">
        <v>143</v>
      </c>
      <c r="D262">
        <v>1605</v>
      </c>
      <c r="E262">
        <v>678914</v>
      </c>
    </row>
    <row r="263" spans="1:5">
      <c r="A263" s="7" t="s">
        <v>676</v>
      </c>
      <c r="B263">
        <v>111</v>
      </c>
      <c r="C263">
        <v>55</v>
      </c>
      <c r="D263">
        <v>593</v>
      </c>
      <c r="E263">
        <v>678911</v>
      </c>
    </row>
    <row r="264" spans="1:5">
      <c r="A264" s="7" t="s">
        <v>678</v>
      </c>
      <c r="B264">
        <v>89</v>
      </c>
      <c r="C264">
        <v>82</v>
      </c>
      <c r="D264">
        <v>464</v>
      </c>
      <c r="E264">
        <v>678897</v>
      </c>
    </row>
    <row r="265" spans="1:5">
      <c r="A265" s="7" t="s">
        <v>680</v>
      </c>
      <c r="B265">
        <v>98</v>
      </c>
      <c r="C265">
        <v>27</v>
      </c>
      <c r="D265">
        <v>372</v>
      </c>
      <c r="E265">
        <v>678898</v>
      </c>
    </row>
    <row r="266" spans="1:5">
      <c r="A266" s="7" t="s">
        <v>682</v>
      </c>
      <c r="B266">
        <v>66</v>
      </c>
      <c r="C266">
        <v>50</v>
      </c>
      <c r="D266">
        <v>385</v>
      </c>
      <c r="E266">
        <v>678899</v>
      </c>
    </row>
    <row r="267" spans="1:5">
      <c r="A267" s="7" t="s">
        <v>684</v>
      </c>
      <c r="B267">
        <v>88</v>
      </c>
      <c r="C267">
        <v>38</v>
      </c>
      <c r="D267">
        <v>472</v>
      </c>
      <c r="E267">
        <v>678900</v>
      </c>
    </row>
    <row r="268" spans="1:5">
      <c r="A268" s="7" t="s">
        <v>686</v>
      </c>
      <c r="B268">
        <v>194</v>
      </c>
      <c r="C268">
        <v>0</v>
      </c>
      <c r="D268">
        <v>297</v>
      </c>
      <c r="E268">
        <v>678901</v>
      </c>
    </row>
    <row r="269" spans="1:5">
      <c r="A269" s="7" t="s">
        <v>688</v>
      </c>
      <c r="B269">
        <v>421</v>
      </c>
      <c r="C269">
        <v>0</v>
      </c>
      <c r="D269">
        <v>592</v>
      </c>
      <c r="E269">
        <v>678912</v>
      </c>
    </row>
    <row r="270" spans="1:5">
      <c r="A270" s="7" t="s">
        <v>690</v>
      </c>
      <c r="B270">
        <v>77</v>
      </c>
      <c r="C270">
        <v>31</v>
      </c>
      <c r="D270">
        <v>359</v>
      </c>
      <c r="E270">
        <v>678902</v>
      </c>
    </row>
    <row r="271" spans="1:5">
      <c r="A271" s="7" t="s">
        <v>692</v>
      </c>
      <c r="B271">
        <v>112</v>
      </c>
      <c r="C271">
        <v>45</v>
      </c>
      <c r="D271">
        <v>467</v>
      </c>
      <c r="E271">
        <v>678903</v>
      </c>
    </row>
    <row r="272" spans="1:5">
      <c r="A272" s="7" t="s">
        <v>694</v>
      </c>
      <c r="B272">
        <v>131</v>
      </c>
      <c r="C272">
        <v>84</v>
      </c>
      <c r="D272">
        <v>989</v>
      </c>
      <c r="E272">
        <v>678910</v>
      </c>
    </row>
    <row r="273" spans="1:5">
      <c r="A273" s="7" t="s">
        <v>696</v>
      </c>
      <c r="B273">
        <v>258</v>
      </c>
      <c r="C273">
        <v>110</v>
      </c>
      <c r="D273">
        <v>1176</v>
      </c>
      <c r="E273">
        <v>678915</v>
      </c>
    </row>
    <row r="274" spans="1:5">
      <c r="A274" s="7" t="s">
        <v>698</v>
      </c>
      <c r="B274">
        <v>302</v>
      </c>
      <c r="C274">
        <v>0</v>
      </c>
      <c r="D274">
        <v>437</v>
      </c>
      <c r="E274">
        <v>678904</v>
      </c>
    </row>
    <row r="275" spans="1:5">
      <c r="A275" s="7" t="s">
        <v>700</v>
      </c>
      <c r="B275">
        <v>128</v>
      </c>
      <c r="C275">
        <v>77</v>
      </c>
      <c r="D275">
        <v>739</v>
      </c>
      <c r="E275">
        <v>678913</v>
      </c>
    </row>
    <row r="276" spans="1:5">
      <c r="A276" s="7" t="s">
        <v>702</v>
      </c>
      <c r="B276">
        <v>93</v>
      </c>
      <c r="C276">
        <v>38</v>
      </c>
      <c r="D276">
        <v>434</v>
      </c>
      <c r="E276">
        <v>678907</v>
      </c>
    </row>
    <row r="277" spans="1:5">
      <c r="A277" s="7" t="s">
        <v>704</v>
      </c>
      <c r="B277">
        <v>74</v>
      </c>
      <c r="C277">
        <v>33</v>
      </c>
      <c r="D277">
        <v>405</v>
      </c>
      <c r="E277">
        <v>678906</v>
      </c>
    </row>
    <row r="278" spans="1:5">
      <c r="A278" s="7" t="s">
        <v>706</v>
      </c>
      <c r="B278">
        <v>256</v>
      </c>
      <c r="C278">
        <v>0</v>
      </c>
      <c r="D278">
        <v>391</v>
      </c>
      <c r="E278">
        <v>678909</v>
      </c>
    </row>
    <row r="279" spans="1:5">
      <c r="A279" s="6" t="s">
        <v>708</v>
      </c>
      <c r="B279">
        <v>5367</v>
      </c>
      <c r="C279">
        <v>600</v>
      </c>
      <c r="D279">
        <v>13859</v>
      </c>
      <c r="E279">
        <v>17319129</v>
      </c>
    </row>
    <row r="280" spans="1:5">
      <c r="A280" s="7" t="s">
        <v>710</v>
      </c>
      <c r="B280">
        <v>233</v>
      </c>
      <c r="C280">
        <v>0</v>
      </c>
      <c r="D280">
        <v>372</v>
      </c>
      <c r="E280">
        <v>660798</v>
      </c>
    </row>
    <row r="281" spans="1:5">
      <c r="A281" s="7" t="s">
        <v>715</v>
      </c>
      <c r="B281">
        <v>217</v>
      </c>
      <c r="C281">
        <v>0</v>
      </c>
      <c r="D281">
        <v>362</v>
      </c>
      <c r="E281">
        <v>660816</v>
      </c>
    </row>
    <row r="282" spans="1:5">
      <c r="A282" s="7" t="s">
        <v>719</v>
      </c>
      <c r="B282">
        <v>282</v>
      </c>
      <c r="C282">
        <v>0</v>
      </c>
      <c r="D282">
        <v>301</v>
      </c>
      <c r="E282">
        <v>663744</v>
      </c>
    </row>
    <row r="283" spans="1:5">
      <c r="A283" s="7" t="s">
        <v>721</v>
      </c>
      <c r="B283">
        <v>362</v>
      </c>
      <c r="C283">
        <v>88</v>
      </c>
      <c r="D283">
        <v>1289</v>
      </c>
      <c r="E283">
        <v>660822</v>
      </c>
    </row>
    <row r="284" spans="1:5">
      <c r="A284" s="7" t="s">
        <v>722</v>
      </c>
      <c r="B284">
        <v>74</v>
      </c>
      <c r="C284">
        <v>26</v>
      </c>
      <c r="D284">
        <v>384</v>
      </c>
      <c r="E284">
        <v>660801</v>
      </c>
    </row>
    <row r="285" spans="1:5">
      <c r="A285" s="7" t="s">
        <v>723</v>
      </c>
      <c r="B285">
        <v>136</v>
      </c>
      <c r="C285">
        <v>47</v>
      </c>
      <c r="D285">
        <v>637</v>
      </c>
      <c r="E285">
        <v>660817</v>
      </c>
    </row>
    <row r="286" spans="1:5">
      <c r="A286" s="7" t="s">
        <v>724</v>
      </c>
      <c r="B286">
        <v>392</v>
      </c>
      <c r="C286">
        <v>0</v>
      </c>
      <c r="D286">
        <v>612</v>
      </c>
      <c r="E286">
        <v>663498</v>
      </c>
    </row>
    <row r="287" spans="1:5">
      <c r="A287" s="7" t="s">
        <v>725</v>
      </c>
      <c r="B287">
        <v>150</v>
      </c>
      <c r="C287">
        <v>42</v>
      </c>
      <c r="D287">
        <v>504</v>
      </c>
      <c r="E287">
        <v>660818</v>
      </c>
    </row>
    <row r="288" spans="1:5">
      <c r="A288" s="7" t="s">
        <v>726</v>
      </c>
      <c r="B288">
        <v>90</v>
      </c>
      <c r="C288">
        <v>34</v>
      </c>
      <c r="D288">
        <v>482</v>
      </c>
      <c r="E288">
        <v>660819</v>
      </c>
    </row>
    <row r="289" spans="1:5">
      <c r="A289" s="7" t="s">
        <v>727</v>
      </c>
      <c r="B289">
        <v>105</v>
      </c>
      <c r="C289">
        <v>30</v>
      </c>
      <c r="D289">
        <v>503</v>
      </c>
      <c r="E289">
        <v>684905</v>
      </c>
    </row>
    <row r="290" spans="1:5">
      <c r="A290" s="7" t="s">
        <v>728</v>
      </c>
      <c r="B290">
        <v>87</v>
      </c>
      <c r="C290">
        <v>29</v>
      </c>
      <c r="D290">
        <v>489</v>
      </c>
      <c r="E290">
        <v>660804</v>
      </c>
    </row>
    <row r="291" spans="1:5">
      <c r="A291" s="7" t="s">
        <v>729</v>
      </c>
      <c r="B291">
        <v>186</v>
      </c>
      <c r="C291">
        <v>0</v>
      </c>
      <c r="D291">
        <v>280</v>
      </c>
      <c r="E291">
        <v>662500</v>
      </c>
    </row>
    <row r="292" spans="1:5">
      <c r="A292" s="7" t="s">
        <v>730</v>
      </c>
      <c r="B292">
        <v>91</v>
      </c>
      <c r="C292">
        <v>0</v>
      </c>
      <c r="D292">
        <v>145</v>
      </c>
      <c r="E292">
        <v>660821</v>
      </c>
    </row>
    <row r="293" spans="1:5">
      <c r="A293" s="7" t="s">
        <v>731</v>
      </c>
      <c r="B293">
        <v>442</v>
      </c>
      <c r="C293">
        <v>0</v>
      </c>
      <c r="D293">
        <v>520</v>
      </c>
      <c r="E293">
        <v>660820</v>
      </c>
    </row>
    <row r="294" spans="1:5">
      <c r="A294" s="7" t="s">
        <v>732</v>
      </c>
      <c r="B294">
        <v>539</v>
      </c>
      <c r="C294">
        <v>0</v>
      </c>
      <c r="D294">
        <v>618</v>
      </c>
      <c r="E294">
        <v>663329</v>
      </c>
    </row>
    <row r="295" spans="1:5">
      <c r="A295" s="7" t="s">
        <v>733</v>
      </c>
      <c r="B295">
        <v>148</v>
      </c>
      <c r="C295">
        <v>0</v>
      </c>
      <c r="D295">
        <v>371</v>
      </c>
      <c r="E295">
        <v>660811</v>
      </c>
    </row>
    <row r="296" spans="1:5">
      <c r="A296" s="7" t="s">
        <v>734</v>
      </c>
      <c r="B296">
        <v>182</v>
      </c>
      <c r="C296">
        <v>0</v>
      </c>
      <c r="D296">
        <v>194</v>
      </c>
      <c r="E296">
        <v>663520</v>
      </c>
    </row>
    <row r="297" spans="1:5">
      <c r="A297" s="7" t="s">
        <v>735</v>
      </c>
      <c r="B297">
        <v>320</v>
      </c>
      <c r="C297">
        <v>81</v>
      </c>
      <c r="D297">
        <v>1487</v>
      </c>
      <c r="E297">
        <v>686825</v>
      </c>
    </row>
    <row r="298" spans="1:5">
      <c r="A298" s="7" t="s">
        <v>736</v>
      </c>
      <c r="B298">
        <v>270</v>
      </c>
      <c r="C298">
        <v>0</v>
      </c>
      <c r="D298">
        <v>605</v>
      </c>
      <c r="E298">
        <v>685366</v>
      </c>
    </row>
    <row r="299" spans="1:5">
      <c r="A299" s="7" t="s">
        <v>737</v>
      </c>
      <c r="B299">
        <v>132</v>
      </c>
      <c r="C299">
        <v>33</v>
      </c>
      <c r="D299">
        <v>570</v>
      </c>
      <c r="E299">
        <v>685810</v>
      </c>
    </row>
    <row r="300" spans="1:5">
      <c r="A300" s="7" t="s">
        <v>738</v>
      </c>
      <c r="B300">
        <v>141</v>
      </c>
      <c r="C300">
        <v>0</v>
      </c>
      <c r="D300">
        <v>272</v>
      </c>
      <c r="E300">
        <v>660813</v>
      </c>
    </row>
    <row r="301" spans="1:5">
      <c r="A301" s="7" t="s">
        <v>739</v>
      </c>
      <c r="B301">
        <v>24</v>
      </c>
      <c r="C301">
        <v>13</v>
      </c>
      <c r="D301">
        <v>182</v>
      </c>
      <c r="E301">
        <v>686621</v>
      </c>
    </row>
    <row r="302" spans="1:5">
      <c r="A302" s="7" t="s">
        <v>741</v>
      </c>
      <c r="B302">
        <v>85</v>
      </c>
      <c r="C302">
        <v>41</v>
      </c>
      <c r="D302">
        <v>440</v>
      </c>
      <c r="E302">
        <v>660799</v>
      </c>
    </row>
    <row r="303" spans="1:5">
      <c r="A303" s="7" t="s">
        <v>742</v>
      </c>
      <c r="B303">
        <v>102</v>
      </c>
      <c r="C303">
        <v>34</v>
      </c>
      <c r="D303">
        <v>652</v>
      </c>
      <c r="E303">
        <v>660814</v>
      </c>
    </row>
    <row r="304" spans="1:5">
      <c r="A304" s="7" t="s">
        <v>743</v>
      </c>
      <c r="B304">
        <v>184</v>
      </c>
      <c r="C304">
        <v>0</v>
      </c>
      <c r="D304">
        <v>256</v>
      </c>
      <c r="E304">
        <v>660815</v>
      </c>
    </row>
    <row r="305" spans="1:5">
      <c r="A305" s="7" t="s">
        <v>744</v>
      </c>
      <c r="B305">
        <v>393</v>
      </c>
      <c r="C305">
        <v>102</v>
      </c>
      <c r="D305">
        <v>1332</v>
      </c>
      <c r="E305">
        <v>660823</v>
      </c>
    </row>
    <row r="306" spans="1:5">
      <c r="A306" s="6" t="s">
        <v>746</v>
      </c>
      <c r="B306">
        <v>3315</v>
      </c>
      <c r="C306">
        <v>0</v>
      </c>
      <c r="D306">
        <v>3483</v>
      </c>
      <c r="E306">
        <v>5305277</v>
      </c>
    </row>
    <row r="307" spans="1:5">
      <c r="A307" s="7" t="s">
        <v>748</v>
      </c>
      <c r="B307">
        <v>880</v>
      </c>
      <c r="C307">
        <v>0</v>
      </c>
      <c r="D307">
        <v>1013</v>
      </c>
      <c r="E307">
        <v>664722</v>
      </c>
    </row>
    <row r="308" spans="1:5">
      <c r="A308" s="7" t="s">
        <v>752</v>
      </c>
      <c r="B308">
        <v>560</v>
      </c>
      <c r="C308">
        <v>0</v>
      </c>
      <c r="D308">
        <v>568</v>
      </c>
      <c r="E308">
        <v>661789</v>
      </c>
    </row>
    <row r="309" spans="1:5">
      <c r="A309" s="7" t="s">
        <v>559</v>
      </c>
      <c r="B309">
        <v>267</v>
      </c>
      <c r="C309">
        <v>0</v>
      </c>
      <c r="D309">
        <v>291</v>
      </c>
      <c r="E309">
        <v>661792</v>
      </c>
    </row>
    <row r="310" spans="1:5">
      <c r="A310" s="7" t="s">
        <v>755</v>
      </c>
      <c r="B310">
        <v>454</v>
      </c>
      <c r="C310">
        <v>0</v>
      </c>
      <c r="D310">
        <v>454</v>
      </c>
      <c r="E310">
        <v>661790</v>
      </c>
    </row>
    <row r="311" spans="1:5">
      <c r="A311" s="7" t="s">
        <v>757</v>
      </c>
      <c r="B311">
        <v>61</v>
      </c>
      <c r="C311">
        <v>0</v>
      </c>
      <c r="D311">
        <v>61</v>
      </c>
      <c r="E311">
        <v>665066</v>
      </c>
    </row>
    <row r="312" spans="1:5">
      <c r="A312" s="7" t="s">
        <v>759</v>
      </c>
      <c r="B312">
        <v>404</v>
      </c>
      <c r="C312">
        <v>0</v>
      </c>
      <c r="D312">
        <v>404</v>
      </c>
      <c r="E312">
        <v>664592</v>
      </c>
    </row>
    <row r="313" spans="1:5">
      <c r="A313" s="7" t="s">
        <v>761</v>
      </c>
      <c r="B313">
        <v>386</v>
      </c>
      <c r="C313">
        <v>0</v>
      </c>
      <c r="D313">
        <v>389</v>
      </c>
      <c r="E313">
        <v>661791</v>
      </c>
    </row>
    <row r="314" spans="1:5">
      <c r="A314" s="7" t="s">
        <v>202</v>
      </c>
      <c r="B314">
        <v>303</v>
      </c>
      <c r="C314">
        <v>0</v>
      </c>
      <c r="D314">
        <v>303</v>
      </c>
      <c r="E314">
        <v>663735</v>
      </c>
    </row>
    <row r="315" spans="1:5">
      <c r="A315" s="6" t="s">
        <v>764</v>
      </c>
      <c r="B315">
        <v>1590</v>
      </c>
      <c r="C315">
        <v>66</v>
      </c>
      <c r="D315">
        <v>2974</v>
      </c>
      <c r="E315">
        <v>3382061</v>
      </c>
    </row>
    <row r="316" spans="1:5">
      <c r="A316" s="7" t="s">
        <v>766</v>
      </c>
      <c r="B316">
        <v>417</v>
      </c>
      <c r="C316">
        <v>0</v>
      </c>
      <c r="D316">
        <v>671</v>
      </c>
      <c r="E316">
        <v>665942</v>
      </c>
    </row>
    <row r="317" spans="1:5">
      <c r="A317" s="7" t="s">
        <v>770</v>
      </c>
      <c r="B317">
        <v>430</v>
      </c>
      <c r="C317">
        <v>0</v>
      </c>
      <c r="D317">
        <v>627</v>
      </c>
      <c r="E317">
        <v>685371</v>
      </c>
    </row>
    <row r="318" spans="1:5">
      <c r="A318" s="7" t="s">
        <v>772</v>
      </c>
      <c r="B318">
        <v>40</v>
      </c>
      <c r="C318">
        <v>0</v>
      </c>
      <c r="D318">
        <v>40</v>
      </c>
      <c r="E318">
        <v>683593</v>
      </c>
    </row>
    <row r="319" spans="1:5">
      <c r="A319" s="7" t="s">
        <v>774</v>
      </c>
      <c r="B319">
        <v>426</v>
      </c>
      <c r="C319">
        <v>0</v>
      </c>
      <c r="D319">
        <v>661</v>
      </c>
      <c r="E319">
        <v>685372</v>
      </c>
    </row>
    <row r="320" spans="1:5">
      <c r="A320" s="7" t="s">
        <v>776</v>
      </c>
      <c r="B320">
        <v>277</v>
      </c>
      <c r="C320">
        <v>66</v>
      </c>
      <c r="D320">
        <v>975</v>
      </c>
      <c r="E320">
        <v>661783</v>
      </c>
    </row>
    <row r="321" spans="1:5">
      <c r="A321" s="6" t="s">
        <v>778</v>
      </c>
      <c r="B321">
        <v>20</v>
      </c>
      <c r="C321">
        <v>0</v>
      </c>
      <c r="D321">
        <v>20</v>
      </c>
      <c r="E321">
        <v>662321</v>
      </c>
    </row>
    <row r="322" spans="1:5">
      <c r="A322" s="7" t="s">
        <v>779</v>
      </c>
      <c r="B322">
        <v>20</v>
      </c>
      <c r="C322">
        <v>0</v>
      </c>
      <c r="D322">
        <v>20</v>
      </c>
      <c r="E322">
        <v>662321</v>
      </c>
    </row>
    <row r="323" spans="1:5">
      <c r="A323" s="6" t="s">
        <v>782</v>
      </c>
      <c r="B323">
        <v>3240</v>
      </c>
      <c r="C323">
        <v>169</v>
      </c>
      <c r="D323">
        <v>5647</v>
      </c>
      <c r="E323">
        <v>6656545</v>
      </c>
    </row>
    <row r="324" spans="1:5">
      <c r="A324" s="7" t="s">
        <v>784</v>
      </c>
      <c r="B324">
        <v>306</v>
      </c>
      <c r="C324">
        <v>0</v>
      </c>
      <c r="D324">
        <v>478</v>
      </c>
      <c r="E324">
        <v>660980</v>
      </c>
    </row>
    <row r="325" spans="1:5">
      <c r="A325" s="7" t="s">
        <v>788</v>
      </c>
      <c r="B325">
        <v>594</v>
      </c>
      <c r="C325">
        <v>165</v>
      </c>
      <c r="D325">
        <v>1656</v>
      </c>
      <c r="E325">
        <v>664669</v>
      </c>
    </row>
    <row r="326" spans="1:5">
      <c r="A326" s="7" t="s">
        <v>790</v>
      </c>
      <c r="B326">
        <v>371</v>
      </c>
      <c r="C326">
        <v>0</v>
      </c>
      <c r="D326">
        <v>604</v>
      </c>
      <c r="E326">
        <v>664668</v>
      </c>
    </row>
    <row r="327" spans="1:5">
      <c r="A327" s="7" t="s">
        <v>792</v>
      </c>
      <c r="B327">
        <v>221</v>
      </c>
      <c r="C327">
        <v>0</v>
      </c>
      <c r="D327">
        <v>338</v>
      </c>
      <c r="E327">
        <v>660982</v>
      </c>
    </row>
    <row r="328" spans="1:5">
      <c r="A328" s="7" t="s">
        <v>794</v>
      </c>
      <c r="B328">
        <v>330</v>
      </c>
      <c r="C328">
        <v>0</v>
      </c>
      <c r="D328">
        <v>577</v>
      </c>
      <c r="E328">
        <v>665848</v>
      </c>
    </row>
    <row r="329" spans="1:5">
      <c r="A329" s="7" t="s">
        <v>795</v>
      </c>
      <c r="B329">
        <v>648</v>
      </c>
      <c r="C329">
        <v>0</v>
      </c>
      <c r="D329">
        <v>655</v>
      </c>
      <c r="E329">
        <v>660983</v>
      </c>
    </row>
    <row r="330" spans="1:5">
      <c r="A330" s="7" t="s">
        <v>796</v>
      </c>
      <c r="B330">
        <v>78</v>
      </c>
      <c r="C330">
        <v>0</v>
      </c>
      <c r="D330">
        <v>89</v>
      </c>
      <c r="E330">
        <v>664145</v>
      </c>
    </row>
    <row r="331" spans="1:5">
      <c r="A331" s="7" t="s">
        <v>799</v>
      </c>
      <c r="B331">
        <v>411</v>
      </c>
      <c r="C331">
        <v>0</v>
      </c>
      <c r="D331">
        <v>615</v>
      </c>
      <c r="E331">
        <v>665648</v>
      </c>
    </row>
    <row r="332" spans="1:5">
      <c r="A332" s="7" t="s">
        <v>800</v>
      </c>
      <c r="B332">
        <v>32</v>
      </c>
      <c r="C332">
        <v>4</v>
      </c>
      <c r="D332">
        <v>55</v>
      </c>
      <c r="E332">
        <v>687638</v>
      </c>
    </row>
    <row r="333" spans="1:5">
      <c r="A333" s="7" t="s">
        <v>802</v>
      </c>
      <c r="B333">
        <v>249</v>
      </c>
      <c r="C333">
        <v>0</v>
      </c>
      <c r="D333">
        <v>580</v>
      </c>
      <c r="E333">
        <v>660984</v>
      </c>
    </row>
    <row r="334" spans="1:5">
      <c r="A334" s="6" t="s">
        <v>804</v>
      </c>
      <c r="B334">
        <v>653</v>
      </c>
      <c r="C334">
        <v>0</v>
      </c>
      <c r="D334">
        <v>826</v>
      </c>
      <c r="E334">
        <v>2695756</v>
      </c>
    </row>
    <row r="335" spans="1:5">
      <c r="A335" s="7" t="s">
        <v>807</v>
      </c>
      <c r="B335">
        <v>26</v>
      </c>
      <c r="C335">
        <v>0</v>
      </c>
      <c r="D335">
        <v>26</v>
      </c>
      <c r="E335">
        <v>687209</v>
      </c>
    </row>
    <row r="336" spans="1:5">
      <c r="A336" s="7" t="s">
        <v>811</v>
      </c>
      <c r="B336">
        <v>311</v>
      </c>
      <c r="C336">
        <v>0</v>
      </c>
      <c r="D336">
        <v>343</v>
      </c>
      <c r="E336">
        <v>661539</v>
      </c>
    </row>
    <row r="337" spans="1:5">
      <c r="A337" s="7" t="s">
        <v>814</v>
      </c>
      <c r="B337">
        <v>214</v>
      </c>
      <c r="C337">
        <v>0</v>
      </c>
      <c r="D337">
        <v>335</v>
      </c>
      <c r="E337">
        <v>663421</v>
      </c>
    </row>
    <row r="338" spans="1:5">
      <c r="A338" s="7" t="s">
        <v>817</v>
      </c>
      <c r="B338">
        <v>102</v>
      </c>
      <c r="C338">
        <v>0</v>
      </c>
      <c r="D338">
        <v>122</v>
      </c>
      <c r="E338">
        <v>683587</v>
      </c>
    </row>
    <row r="339" spans="1:5">
      <c r="A339" s="6" t="s">
        <v>820</v>
      </c>
      <c r="B339">
        <v>506</v>
      </c>
      <c r="C339">
        <v>0</v>
      </c>
      <c r="D339">
        <v>728</v>
      </c>
      <c r="E339">
        <v>678926</v>
      </c>
    </row>
    <row r="340" spans="1:5">
      <c r="A340" s="7" t="s">
        <v>820</v>
      </c>
      <c r="B340">
        <v>506</v>
      </c>
      <c r="C340">
        <v>0</v>
      </c>
      <c r="D340">
        <v>728</v>
      </c>
      <c r="E340">
        <v>678926</v>
      </c>
    </row>
    <row r="341" spans="1:5">
      <c r="A341" s="6" t="s">
        <v>824</v>
      </c>
      <c r="B341">
        <v>75</v>
      </c>
      <c r="C341">
        <v>0</v>
      </c>
      <c r="D341">
        <v>75</v>
      </c>
      <c r="E341">
        <v>3339095</v>
      </c>
    </row>
    <row r="342" spans="1:5">
      <c r="A342" s="7" t="s">
        <v>825</v>
      </c>
      <c r="B342">
        <v>15</v>
      </c>
      <c r="C342">
        <v>0</v>
      </c>
      <c r="D342">
        <v>15</v>
      </c>
      <c r="E342">
        <v>662401</v>
      </c>
    </row>
    <row r="343" spans="1:5">
      <c r="A343" s="7" t="s">
        <v>828</v>
      </c>
      <c r="B343">
        <v>16</v>
      </c>
      <c r="C343">
        <v>0</v>
      </c>
      <c r="D343">
        <v>16</v>
      </c>
      <c r="E343">
        <v>663259</v>
      </c>
    </row>
    <row r="344" spans="1:5">
      <c r="A344" s="7" t="s">
        <v>829</v>
      </c>
      <c r="B344">
        <v>16</v>
      </c>
      <c r="C344">
        <v>0</v>
      </c>
      <c r="D344">
        <v>16</v>
      </c>
      <c r="E344">
        <v>663257</v>
      </c>
    </row>
    <row r="345" spans="1:5">
      <c r="A345" s="7" t="s">
        <v>830</v>
      </c>
      <c r="B345">
        <v>13</v>
      </c>
      <c r="C345">
        <v>0</v>
      </c>
      <c r="D345">
        <v>13</v>
      </c>
      <c r="E345">
        <v>663256</v>
      </c>
    </row>
    <row r="346" spans="1:5">
      <c r="A346" s="7" t="s">
        <v>831</v>
      </c>
      <c r="B346">
        <v>15</v>
      </c>
      <c r="C346">
        <v>0</v>
      </c>
      <c r="D346">
        <v>15</v>
      </c>
      <c r="E346">
        <v>686922</v>
      </c>
    </row>
    <row r="347" spans="1:5">
      <c r="A347" s="6" t="s">
        <v>833</v>
      </c>
      <c r="B347">
        <v>479</v>
      </c>
      <c r="C347">
        <v>0</v>
      </c>
      <c r="D347">
        <v>663</v>
      </c>
      <c r="E347">
        <v>1982387</v>
      </c>
    </row>
    <row r="348" spans="1:5">
      <c r="A348" s="7" t="s">
        <v>835</v>
      </c>
      <c r="B348">
        <v>89</v>
      </c>
      <c r="C348">
        <v>0</v>
      </c>
      <c r="D348">
        <v>108</v>
      </c>
      <c r="E348">
        <v>660797</v>
      </c>
    </row>
    <row r="349" spans="1:5">
      <c r="A349" s="7" t="s">
        <v>839</v>
      </c>
      <c r="B349">
        <v>223</v>
      </c>
      <c r="C349">
        <v>0</v>
      </c>
      <c r="D349">
        <v>283</v>
      </c>
      <c r="E349">
        <v>660794</v>
      </c>
    </row>
    <row r="350" spans="1:5">
      <c r="A350" s="7" t="s">
        <v>843</v>
      </c>
      <c r="B350">
        <v>167</v>
      </c>
      <c r="C350">
        <v>0</v>
      </c>
      <c r="D350">
        <v>272</v>
      </c>
      <c r="E350">
        <v>660796</v>
      </c>
    </row>
    <row r="351" spans="1:5">
      <c r="A351" s="6" t="s">
        <v>844</v>
      </c>
      <c r="B351">
        <v>0</v>
      </c>
      <c r="C351">
        <v>0</v>
      </c>
      <c r="D351">
        <v>0</v>
      </c>
      <c r="E351">
        <v>662428</v>
      </c>
    </row>
    <row r="352" spans="1:5">
      <c r="A352" s="7" t="s">
        <v>844</v>
      </c>
      <c r="B352">
        <v>0</v>
      </c>
      <c r="C352">
        <v>0</v>
      </c>
      <c r="D352">
        <v>0</v>
      </c>
      <c r="E352">
        <v>662428</v>
      </c>
    </row>
    <row r="353" spans="1:5">
      <c r="A353" s="6" t="s">
        <v>847</v>
      </c>
      <c r="B353">
        <v>13</v>
      </c>
      <c r="C353">
        <v>0</v>
      </c>
      <c r="D353">
        <v>13</v>
      </c>
      <c r="E353">
        <v>662322</v>
      </c>
    </row>
    <row r="354" spans="1:5">
      <c r="A354" s="7" t="s">
        <v>848</v>
      </c>
      <c r="B354">
        <v>13</v>
      </c>
      <c r="C354">
        <v>0</v>
      </c>
      <c r="D354">
        <v>13</v>
      </c>
      <c r="E354">
        <v>662322</v>
      </c>
    </row>
    <row r="355" spans="1:5">
      <c r="A355" s="6" t="s">
        <v>851</v>
      </c>
      <c r="B355">
        <v>1668</v>
      </c>
      <c r="C355">
        <v>0</v>
      </c>
      <c r="D355">
        <v>2449</v>
      </c>
      <c r="E355">
        <v>4653156</v>
      </c>
    </row>
    <row r="356" spans="1:5">
      <c r="A356" s="7" t="s">
        <v>853</v>
      </c>
      <c r="B356">
        <v>358</v>
      </c>
      <c r="C356">
        <v>0</v>
      </c>
      <c r="D356">
        <v>672</v>
      </c>
      <c r="E356">
        <v>659297</v>
      </c>
    </row>
    <row r="357" spans="1:5">
      <c r="A357" s="7" t="s">
        <v>857</v>
      </c>
      <c r="B357">
        <v>122</v>
      </c>
      <c r="C357">
        <v>0</v>
      </c>
      <c r="D357">
        <v>132</v>
      </c>
      <c r="E357">
        <v>686491</v>
      </c>
    </row>
    <row r="358" spans="1:5">
      <c r="A358" s="7" t="s">
        <v>859</v>
      </c>
      <c r="B358">
        <v>278</v>
      </c>
      <c r="C358">
        <v>0</v>
      </c>
      <c r="D358">
        <v>278</v>
      </c>
      <c r="E358">
        <v>661118</v>
      </c>
    </row>
    <row r="359" spans="1:5">
      <c r="A359" s="7" t="s">
        <v>861</v>
      </c>
      <c r="B359">
        <v>157</v>
      </c>
      <c r="C359">
        <v>0</v>
      </c>
      <c r="D359">
        <v>377</v>
      </c>
      <c r="E359">
        <v>661119</v>
      </c>
    </row>
    <row r="360" spans="1:5">
      <c r="A360" s="7" t="s">
        <v>863</v>
      </c>
      <c r="B360">
        <v>265</v>
      </c>
      <c r="C360">
        <v>0</v>
      </c>
      <c r="D360">
        <v>300</v>
      </c>
      <c r="E360">
        <v>662899</v>
      </c>
    </row>
    <row r="361" spans="1:5">
      <c r="A361" s="7" t="s">
        <v>865</v>
      </c>
      <c r="B361">
        <v>252</v>
      </c>
      <c r="C361">
        <v>0</v>
      </c>
      <c r="D361">
        <v>350</v>
      </c>
      <c r="E361">
        <v>661115</v>
      </c>
    </row>
    <row r="362" spans="1:5">
      <c r="A362" s="7" t="s">
        <v>867</v>
      </c>
      <c r="B362">
        <v>236</v>
      </c>
      <c r="C362">
        <v>0</v>
      </c>
      <c r="D362">
        <v>340</v>
      </c>
      <c r="E362">
        <v>661117</v>
      </c>
    </row>
    <row r="363" spans="1:5">
      <c r="A363" s="6" t="s">
        <v>869</v>
      </c>
      <c r="B363">
        <v>293</v>
      </c>
      <c r="C363">
        <v>68</v>
      </c>
      <c r="D363">
        <v>967</v>
      </c>
      <c r="E363">
        <v>2650795</v>
      </c>
    </row>
    <row r="364" spans="1:5">
      <c r="A364" s="7" t="s">
        <v>872</v>
      </c>
      <c r="B364">
        <v>144</v>
      </c>
      <c r="C364">
        <v>28</v>
      </c>
      <c r="D364">
        <v>447</v>
      </c>
      <c r="E364">
        <v>661745</v>
      </c>
    </row>
    <row r="365" spans="1:5">
      <c r="A365" s="7" t="s">
        <v>876</v>
      </c>
      <c r="B365">
        <v>72</v>
      </c>
      <c r="C365">
        <v>23</v>
      </c>
      <c r="D365">
        <v>282</v>
      </c>
      <c r="E365">
        <v>661747</v>
      </c>
    </row>
    <row r="366" spans="1:5">
      <c r="A366" s="7" t="s">
        <v>878</v>
      </c>
      <c r="B366">
        <v>12</v>
      </c>
      <c r="C366">
        <v>1</v>
      </c>
      <c r="D366">
        <v>14</v>
      </c>
      <c r="E366">
        <v>665557</v>
      </c>
    </row>
    <row r="367" spans="1:5">
      <c r="A367" s="7" t="s">
        <v>880</v>
      </c>
      <c r="B367">
        <v>65</v>
      </c>
      <c r="C367">
        <v>16</v>
      </c>
      <c r="D367">
        <v>224</v>
      </c>
      <c r="E367">
        <v>661746</v>
      </c>
    </row>
    <row r="368" spans="1:5">
      <c r="A368" s="6" t="s">
        <v>882</v>
      </c>
      <c r="B368">
        <v>7844</v>
      </c>
      <c r="C368">
        <v>0</v>
      </c>
      <c r="D368">
        <v>12370</v>
      </c>
      <c r="E368">
        <v>16052722</v>
      </c>
    </row>
    <row r="369" spans="1:5">
      <c r="A369" s="7" t="s">
        <v>884</v>
      </c>
      <c r="B369">
        <v>90</v>
      </c>
      <c r="C369">
        <v>0</v>
      </c>
      <c r="D369">
        <v>424</v>
      </c>
      <c r="E369">
        <v>665870</v>
      </c>
    </row>
    <row r="370" spans="1:5">
      <c r="A370" s="7" t="s">
        <v>887</v>
      </c>
      <c r="B370">
        <v>33</v>
      </c>
      <c r="C370">
        <v>0</v>
      </c>
      <c r="D370">
        <v>448</v>
      </c>
      <c r="E370">
        <v>665871</v>
      </c>
    </row>
    <row r="371" spans="1:5">
      <c r="A371" s="7" t="s">
        <v>891</v>
      </c>
      <c r="B371">
        <v>204</v>
      </c>
      <c r="C371">
        <v>0</v>
      </c>
      <c r="D371">
        <v>204</v>
      </c>
      <c r="E371">
        <v>683622</v>
      </c>
    </row>
    <row r="372" spans="1:5">
      <c r="A372" s="7" t="s">
        <v>892</v>
      </c>
      <c r="B372">
        <v>1033</v>
      </c>
      <c r="C372">
        <v>0</v>
      </c>
      <c r="D372">
        <v>1169</v>
      </c>
      <c r="E372">
        <v>665906</v>
      </c>
    </row>
    <row r="373" spans="1:5">
      <c r="A373" s="7" t="s">
        <v>893</v>
      </c>
      <c r="B373">
        <v>272</v>
      </c>
      <c r="C373">
        <v>0</v>
      </c>
      <c r="D373">
        <v>274</v>
      </c>
      <c r="E373">
        <v>687089</v>
      </c>
    </row>
    <row r="374" spans="1:5">
      <c r="A374" s="7" t="s">
        <v>894</v>
      </c>
      <c r="B374">
        <v>304</v>
      </c>
      <c r="C374">
        <v>0</v>
      </c>
      <c r="D374">
        <v>320</v>
      </c>
      <c r="E374">
        <v>665877</v>
      </c>
    </row>
    <row r="375" spans="1:5">
      <c r="A375" s="7" t="s">
        <v>896</v>
      </c>
      <c r="B375">
        <v>270</v>
      </c>
      <c r="C375">
        <v>0</v>
      </c>
      <c r="D375">
        <v>317</v>
      </c>
      <c r="E375">
        <v>665850</v>
      </c>
    </row>
    <row r="376" spans="1:5">
      <c r="A376" s="7" t="s">
        <v>425</v>
      </c>
      <c r="B376">
        <v>116</v>
      </c>
      <c r="C376">
        <v>0</v>
      </c>
      <c r="D376">
        <v>447</v>
      </c>
      <c r="E376">
        <v>661982</v>
      </c>
    </row>
    <row r="377" spans="1:5">
      <c r="A377" s="7" t="s">
        <v>901</v>
      </c>
      <c r="B377">
        <v>544</v>
      </c>
      <c r="C377">
        <v>0</v>
      </c>
      <c r="D377">
        <v>544</v>
      </c>
      <c r="E377">
        <v>683621</v>
      </c>
    </row>
    <row r="378" spans="1:5">
      <c r="A378" s="7" t="s">
        <v>903</v>
      </c>
      <c r="B378">
        <v>417</v>
      </c>
      <c r="C378">
        <v>0</v>
      </c>
      <c r="D378">
        <v>751</v>
      </c>
      <c r="E378">
        <v>665220</v>
      </c>
    </row>
    <row r="379" spans="1:5">
      <c r="A379" s="7" t="s">
        <v>904</v>
      </c>
      <c r="B379">
        <v>175</v>
      </c>
      <c r="C379">
        <v>0</v>
      </c>
      <c r="D379">
        <v>551</v>
      </c>
      <c r="E379">
        <v>661985</v>
      </c>
    </row>
    <row r="380" spans="1:5">
      <c r="A380" s="7" t="s">
        <v>906</v>
      </c>
      <c r="B380">
        <v>482</v>
      </c>
      <c r="C380">
        <v>0</v>
      </c>
      <c r="D380">
        <v>595</v>
      </c>
      <c r="E380">
        <v>663099</v>
      </c>
    </row>
    <row r="381" spans="1:5">
      <c r="A381" s="7" t="s">
        <v>907</v>
      </c>
      <c r="B381">
        <v>201</v>
      </c>
      <c r="C381">
        <v>0</v>
      </c>
      <c r="D381">
        <v>437</v>
      </c>
      <c r="E381">
        <v>661986</v>
      </c>
    </row>
    <row r="382" spans="1:5">
      <c r="A382" s="7" t="s">
        <v>908</v>
      </c>
      <c r="B382">
        <v>406</v>
      </c>
      <c r="C382">
        <v>0</v>
      </c>
      <c r="D382">
        <v>511</v>
      </c>
      <c r="E382">
        <v>663477</v>
      </c>
    </row>
    <row r="383" spans="1:5">
      <c r="A383" s="7" t="s">
        <v>909</v>
      </c>
      <c r="B383">
        <v>526</v>
      </c>
      <c r="C383">
        <v>0</v>
      </c>
      <c r="D383">
        <v>1213</v>
      </c>
      <c r="E383">
        <v>661971</v>
      </c>
    </row>
    <row r="384" spans="1:5">
      <c r="A384" s="7" t="s">
        <v>910</v>
      </c>
      <c r="B384">
        <v>547</v>
      </c>
      <c r="C384">
        <v>0</v>
      </c>
      <c r="D384">
        <v>547</v>
      </c>
      <c r="E384">
        <v>665878</v>
      </c>
    </row>
    <row r="385" spans="1:5">
      <c r="A385" s="7" t="s">
        <v>911</v>
      </c>
      <c r="B385">
        <v>475</v>
      </c>
      <c r="C385">
        <v>0</v>
      </c>
      <c r="D385">
        <v>475</v>
      </c>
      <c r="E385">
        <v>665879</v>
      </c>
    </row>
    <row r="386" spans="1:5">
      <c r="A386" s="7" t="s">
        <v>912</v>
      </c>
      <c r="B386">
        <v>20</v>
      </c>
      <c r="C386">
        <v>0</v>
      </c>
      <c r="D386">
        <v>260</v>
      </c>
      <c r="E386">
        <v>681026</v>
      </c>
    </row>
    <row r="387" spans="1:5">
      <c r="A387" s="7" t="s">
        <v>913</v>
      </c>
      <c r="B387">
        <v>166</v>
      </c>
      <c r="C387">
        <v>0</v>
      </c>
      <c r="D387">
        <v>281</v>
      </c>
      <c r="E387">
        <v>661990</v>
      </c>
    </row>
    <row r="388" spans="1:5">
      <c r="A388" s="7" t="s">
        <v>914</v>
      </c>
      <c r="B388">
        <v>325</v>
      </c>
      <c r="C388">
        <v>0</v>
      </c>
      <c r="D388">
        <v>363</v>
      </c>
      <c r="E388">
        <v>663100</v>
      </c>
    </row>
    <row r="389" spans="1:5">
      <c r="A389" s="7" t="s">
        <v>915</v>
      </c>
      <c r="B389">
        <v>132</v>
      </c>
      <c r="C389">
        <v>0</v>
      </c>
      <c r="D389">
        <v>623</v>
      </c>
      <c r="E389">
        <v>681027</v>
      </c>
    </row>
    <row r="390" spans="1:5">
      <c r="A390" s="7" t="s">
        <v>916</v>
      </c>
      <c r="B390">
        <v>483</v>
      </c>
      <c r="C390">
        <v>0</v>
      </c>
      <c r="D390">
        <v>993</v>
      </c>
      <c r="E390">
        <v>686407</v>
      </c>
    </row>
    <row r="391" spans="1:5">
      <c r="A391" s="7" t="s">
        <v>917</v>
      </c>
      <c r="B391">
        <v>279</v>
      </c>
      <c r="C391">
        <v>0</v>
      </c>
      <c r="D391">
        <v>279</v>
      </c>
      <c r="E391">
        <v>661994</v>
      </c>
    </row>
    <row r="392" spans="1:5">
      <c r="A392" s="7" t="s">
        <v>918</v>
      </c>
      <c r="B392">
        <v>344</v>
      </c>
      <c r="C392">
        <v>0</v>
      </c>
      <c r="D392">
        <v>344</v>
      </c>
      <c r="E392">
        <v>661995</v>
      </c>
    </row>
    <row r="393" spans="1:5">
      <c r="A393" s="6" t="s">
        <v>919</v>
      </c>
      <c r="B393">
        <v>137</v>
      </c>
      <c r="C393">
        <v>21</v>
      </c>
      <c r="D393">
        <v>543</v>
      </c>
      <c r="E393">
        <v>1324393</v>
      </c>
    </row>
    <row r="394" spans="1:5">
      <c r="A394" s="7" t="s">
        <v>922</v>
      </c>
      <c r="B394">
        <v>59</v>
      </c>
      <c r="C394">
        <v>12</v>
      </c>
      <c r="D394">
        <v>261</v>
      </c>
      <c r="E394">
        <v>662197</v>
      </c>
    </row>
    <row r="395" spans="1:5">
      <c r="A395" s="7" t="s">
        <v>926</v>
      </c>
      <c r="B395">
        <v>78</v>
      </c>
      <c r="C395">
        <v>9</v>
      </c>
      <c r="D395">
        <v>282</v>
      </c>
      <c r="E395">
        <v>662196</v>
      </c>
    </row>
    <row r="396" spans="1:5">
      <c r="A396" s="6" t="s">
        <v>928</v>
      </c>
      <c r="B396">
        <v>1033</v>
      </c>
      <c r="C396">
        <v>0</v>
      </c>
      <c r="D396">
        <v>1498</v>
      </c>
      <c r="E396">
        <v>1324229</v>
      </c>
    </row>
    <row r="397" spans="1:5">
      <c r="A397" s="7" t="s">
        <v>931</v>
      </c>
      <c r="B397">
        <v>462</v>
      </c>
      <c r="C397">
        <v>0</v>
      </c>
      <c r="D397">
        <v>666</v>
      </c>
      <c r="E397">
        <v>662114</v>
      </c>
    </row>
    <row r="398" spans="1:5">
      <c r="A398" s="7" t="s">
        <v>935</v>
      </c>
      <c r="B398">
        <v>571</v>
      </c>
      <c r="C398">
        <v>0</v>
      </c>
      <c r="D398">
        <v>832</v>
      </c>
      <c r="E398">
        <v>662115</v>
      </c>
    </row>
    <row r="399" spans="1:5">
      <c r="A399" s="6" t="s">
        <v>937</v>
      </c>
      <c r="B399">
        <v>35</v>
      </c>
      <c r="C399">
        <v>12</v>
      </c>
      <c r="D399">
        <v>147</v>
      </c>
      <c r="E399">
        <v>1324057</v>
      </c>
    </row>
    <row r="400" spans="1:5">
      <c r="A400" s="7" t="s">
        <v>939</v>
      </c>
      <c r="B400">
        <v>23</v>
      </c>
      <c r="C400">
        <v>6</v>
      </c>
      <c r="D400">
        <v>87</v>
      </c>
      <c r="E400">
        <v>662028</v>
      </c>
    </row>
    <row r="401" spans="1:5">
      <c r="A401" s="7" t="s">
        <v>943</v>
      </c>
      <c r="B401">
        <v>12</v>
      </c>
      <c r="C401">
        <v>6</v>
      </c>
      <c r="D401">
        <v>60</v>
      </c>
      <c r="E401">
        <v>662029</v>
      </c>
    </row>
    <row r="402" spans="1:5">
      <c r="A402" s="6" t="s">
        <v>945</v>
      </c>
      <c r="B402">
        <v>106</v>
      </c>
      <c r="C402">
        <v>0</v>
      </c>
      <c r="D402">
        <v>117</v>
      </c>
      <c r="E402">
        <v>661554</v>
      </c>
    </row>
    <row r="403" spans="1:5">
      <c r="A403" s="7" t="s">
        <v>947</v>
      </c>
      <c r="B403">
        <v>106</v>
      </c>
      <c r="C403">
        <v>0</v>
      </c>
      <c r="D403">
        <v>117</v>
      </c>
      <c r="E403">
        <v>661554</v>
      </c>
    </row>
    <row r="404" spans="1:5">
      <c r="A404" s="6" t="s">
        <v>952</v>
      </c>
      <c r="B404">
        <v>536</v>
      </c>
      <c r="C404">
        <v>0</v>
      </c>
      <c r="D404">
        <v>799</v>
      </c>
      <c r="E404">
        <v>1986360</v>
      </c>
    </row>
    <row r="405" spans="1:5">
      <c r="A405" s="7" t="s">
        <v>344</v>
      </c>
      <c r="B405">
        <v>250</v>
      </c>
      <c r="C405">
        <v>0</v>
      </c>
      <c r="D405">
        <v>383</v>
      </c>
      <c r="E405">
        <v>662119</v>
      </c>
    </row>
    <row r="406" spans="1:5">
      <c r="A406" s="7" t="s">
        <v>957</v>
      </c>
      <c r="B406">
        <v>142</v>
      </c>
      <c r="C406">
        <v>0</v>
      </c>
      <c r="D406">
        <v>231</v>
      </c>
      <c r="E406">
        <v>662121</v>
      </c>
    </row>
    <row r="407" spans="1:5">
      <c r="A407" s="7" t="s">
        <v>959</v>
      </c>
      <c r="B407">
        <v>144</v>
      </c>
      <c r="C407">
        <v>0</v>
      </c>
      <c r="D407">
        <v>185</v>
      </c>
      <c r="E407">
        <v>662120</v>
      </c>
    </row>
    <row r="408" spans="1:5">
      <c r="A408" s="6" t="s">
        <v>961</v>
      </c>
      <c r="B408">
        <v>1178</v>
      </c>
      <c r="C408">
        <v>0</v>
      </c>
      <c r="D408">
        <v>1724</v>
      </c>
      <c r="E408">
        <v>3317455</v>
      </c>
    </row>
    <row r="409" spans="1:5">
      <c r="A409" s="7" t="s">
        <v>963</v>
      </c>
      <c r="B409">
        <v>265</v>
      </c>
      <c r="C409">
        <v>0</v>
      </c>
      <c r="D409">
        <v>519</v>
      </c>
      <c r="E409">
        <v>663984</v>
      </c>
    </row>
    <row r="410" spans="1:5">
      <c r="A410" s="7" t="s">
        <v>967</v>
      </c>
      <c r="B410">
        <v>254</v>
      </c>
      <c r="C410">
        <v>0</v>
      </c>
      <c r="D410">
        <v>383</v>
      </c>
      <c r="E410">
        <v>661549</v>
      </c>
    </row>
    <row r="411" spans="1:5">
      <c r="A411" s="7" t="s">
        <v>969</v>
      </c>
      <c r="B411">
        <v>275</v>
      </c>
      <c r="C411">
        <v>0</v>
      </c>
      <c r="D411">
        <v>355</v>
      </c>
      <c r="E411">
        <v>665352</v>
      </c>
    </row>
    <row r="412" spans="1:5">
      <c r="A412" s="7" t="s">
        <v>970</v>
      </c>
      <c r="B412">
        <v>314</v>
      </c>
      <c r="C412">
        <v>0</v>
      </c>
      <c r="D412">
        <v>397</v>
      </c>
      <c r="E412">
        <v>665024</v>
      </c>
    </row>
    <row r="413" spans="1:5">
      <c r="A413" s="7" t="s">
        <v>971</v>
      </c>
      <c r="B413">
        <v>70</v>
      </c>
      <c r="C413">
        <v>0</v>
      </c>
      <c r="D413">
        <v>70</v>
      </c>
      <c r="E413">
        <v>661546</v>
      </c>
    </row>
    <row r="414" spans="1:5">
      <c r="A414" s="6" t="s">
        <v>973</v>
      </c>
      <c r="B414">
        <v>384</v>
      </c>
      <c r="C414">
        <v>0</v>
      </c>
      <c r="D414">
        <v>538</v>
      </c>
      <c r="E414">
        <v>1321064</v>
      </c>
    </row>
    <row r="415" spans="1:5">
      <c r="A415" s="7" t="s">
        <v>975</v>
      </c>
      <c r="B415">
        <v>237</v>
      </c>
      <c r="C415">
        <v>0</v>
      </c>
      <c r="D415">
        <v>320</v>
      </c>
      <c r="E415">
        <v>660531</v>
      </c>
    </row>
    <row r="416" spans="1:5">
      <c r="A416" s="7" t="s">
        <v>979</v>
      </c>
      <c r="B416">
        <v>147</v>
      </c>
      <c r="C416">
        <v>0</v>
      </c>
      <c r="D416">
        <v>218</v>
      </c>
      <c r="E416">
        <v>660533</v>
      </c>
    </row>
    <row r="417" spans="1:5">
      <c r="A417" s="6" t="s">
        <v>981</v>
      </c>
      <c r="B417">
        <v>86</v>
      </c>
      <c r="C417">
        <v>33</v>
      </c>
      <c r="D417">
        <v>442</v>
      </c>
      <c r="E417">
        <v>660548</v>
      </c>
    </row>
    <row r="418" spans="1:5">
      <c r="A418" s="7" t="s">
        <v>983</v>
      </c>
      <c r="B418">
        <v>86</v>
      </c>
      <c r="C418">
        <v>33</v>
      </c>
      <c r="D418">
        <v>442</v>
      </c>
      <c r="E418">
        <v>660548</v>
      </c>
    </row>
    <row r="419" spans="1:5">
      <c r="A419" s="6" t="s">
        <v>987</v>
      </c>
      <c r="B419">
        <v>61</v>
      </c>
      <c r="C419">
        <v>23</v>
      </c>
      <c r="D419">
        <v>183</v>
      </c>
      <c r="E419">
        <v>661369</v>
      </c>
    </row>
    <row r="420" spans="1:5">
      <c r="A420" s="7" t="s">
        <v>989</v>
      </c>
      <c r="B420">
        <v>61</v>
      </c>
      <c r="C420">
        <v>23</v>
      </c>
      <c r="D420">
        <v>183</v>
      </c>
      <c r="E420">
        <v>661369</v>
      </c>
    </row>
    <row r="421" spans="1:5">
      <c r="A421" s="6" t="s">
        <v>993</v>
      </c>
      <c r="B421">
        <v>79</v>
      </c>
      <c r="C421">
        <v>7</v>
      </c>
      <c r="D421">
        <v>169</v>
      </c>
      <c r="E421">
        <v>1323063</v>
      </c>
    </row>
    <row r="422" spans="1:5">
      <c r="A422" s="7" t="s">
        <v>996</v>
      </c>
      <c r="B422">
        <v>32</v>
      </c>
      <c r="C422">
        <v>7</v>
      </c>
      <c r="D422">
        <v>102</v>
      </c>
      <c r="E422">
        <v>661532</v>
      </c>
    </row>
    <row r="423" spans="1:5">
      <c r="A423" s="7" t="s">
        <v>1000</v>
      </c>
      <c r="B423">
        <v>47</v>
      </c>
      <c r="C423">
        <v>0</v>
      </c>
      <c r="D423">
        <v>67</v>
      </c>
      <c r="E423">
        <v>661531</v>
      </c>
    </row>
    <row r="424" spans="1:5">
      <c r="A424" s="6" t="s">
        <v>1002</v>
      </c>
      <c r="B424">
        <v>0</v>
      </c>
      <c r="C424">
        <v>0</v>
      </c>
      <c r="D424">
        <v>0</v>
      </c>
      <c r="E424">
        <v>662363</v>
      </c>
    </row>
    <row r="425" spans="1:5">
      <c r="A425" s="7" t="s">
        <v>1002</v>
      </c>
      <c r="B425">
        <v>0</v>
      </c>
      <c r="C425">
        <v>0</v>
      </c>
      <c r="D425">
        <v>0</v>
      </c>
      <c r="E425">
        <v>662363</v>
      </c>
    </row>
    <row r="426" spans="1:5">
      <c r="A426" s="6" t="s">
        <v>1005</v>
      </c>
      <c r="B426">
        <v>287</v>
      </c>
      <c r="C426">
        <v>54</v>
      </c>
      <c r="D426">
        <v>997</v>
      </c>
      <c r="E426">
        <v>1985511</v>
      </c>
    </row>
    <row r="427" spans="1:5">
      <c r="A427" s="7" t="s">
        <v>1008</v>
      </c>
      <c r="B427">
        <v>157</v>
      </c>
      <c r="C427">
        <v>26</v>
      </c>
      <c r="D427">
        <v>481</v>
      </c>
      <c r="E427">
        <v>661373</v>
      </c>
    </row>
    <row r="428" spans="1:5">
      <c r="A428" s="7" t="s">
        <v>1012</v>
      </c>
      <c r="B428">
        <v>62</v>
      </c>
      <c r="C428">
        <v>15</v>
      </c>
      <c r="D428">
        <v>273</v>
      </c>
      <c r="E428">
        <v>661374</v>
      </c>
    </row>
    <row r="429" spans="1:5">
      <c r="A429" s="7" t="s">
        <v>1014</v>
      </c>
      <c r="B429">
        <v>68</v>
      </c>
      <c r="C429">
        <v>13</v>
      </c>
      <c r="D429">
        <v>243</v>
      </c>
      <c r="E429">
        <v>662764</v>
      </c>
    </row>
    <row r="430" spans="1:5">
      <c r="A430" s="6" t="s">
        <v>1015</v>
      </c>
      <c r="B430">
        <v>6</v>
      </c>
      <c r="C430">
        <v>0</v>
      </c>
      <c r="D430">
        <v>6</v>
      </c>
      <c r="E430">
        <v>662330</v>
      </c>
    </row>
    <row r="431" spans="1:5">
      <c r="A431" s="7" t="s">
        <v>1016</v>
      </c>
      <c r="B431">
        <v>6</v>
      </c>
      <c r="C431">
        <v>0</v>
      </c>
      <c r="D431">
        <v>6</v>
      </c>
      <c r="E431">
        <v>662330</v>
      </c>
    </row>
    <row r="432" spans="1:5">
      <c r="A432" s="6" t="s">
        <v>1019</v>
      </c>
      <c r="B432">
        <v>63</v>
      </c>
      <c r="C432">
        <v>29</v>
      </c>
      <c r="D432">
        <v>217</v>
      </c>
      <c r="E432">
        <v>661195</v>
      </c>
    </row>
    <row r="433" spans="1:5">
      <c r="A433" s="7" t="s">
        <v>1021</v>
      </c>
      <c r="B433">
        <v>63</v>
      </c>
      <c r="C433">
        <v>29</v>
      </c>
      <c r="D433">
        <v>217</v>
      </c>
      <c r="E433">
        <v>661195</v>
      </c>
    </row>
    <row r="434" spans="1:5">
      <c r="A434" s="6" t="s">
        <v>1025</v>
      </c>
      <c r="B434">
        <v>55</v>
      </c>
      <c r="C434">
        <v>4</v>
      </c>
      <c r="D434">
        <v>91</v>
      </c>
      <c r="E434">
        <v>1323597</v>
      </c>
    </row>
    <row r="435" spans="1:5">
      <c r="A435" s="7" t="s">
        <v>1027</v>
      </c>
      <c r="B435">
        <v>36</v>
      </c>
      <c r="C435">
        <v>0</v>
      </c>
      <c r="D435">
        <v>43</v>
      </c>
      <c r="E435">
        <v>661798</v>
      </c>
    </row>
    <row r="436" spans="1:5">
      <c r="A436" s="7" t="s">
        <v>1031</v>
      </c>
      <c r="B436">
        <v>19</v>
      </c>
      <c r="C436">
        <v>4</v>
      </c>
      <c r="D436">
        <v>48</v>
      </c>
      <c r="E436">
        <v>661799</v>
      </c>
    </row>
    <row r="437" spans="1:5">
      <c r="A437" s="6" t="s">
        <v>1033</v>
      </c>
      <c r="B437">
        <v>130</v>
      </c>
      <c r="C437">
        <v>0</v>
      </c>
      <c r="D437">
        <v>189</v>
      </c>
      <c r="E437">
        <v>661501</v>
      </c>
    </row>
    <row r="438" spans="1:5">
      <c r="A438" s="7" t="s">
        <v>1035</v>
      </c>
      <c r="B438">
        <v>130</v>
      </c>
      <c r="C438">
        <v>0</v>
      </c>
      <c r="D438">
        <v>189</v>
      </c>
      <c r="E438">
        <v>661501</v>
      </c>
    </row>
    <row r="439" spans="1:5">
      <c r="A439" s="6" t="s">
        <v>1039</v>
      </c>
      <c r="B439">
        <v>239</v>
      </c>
      <c r="C439">
        <v>0</v>
      </c>
      <c r="D439">
        <v>284</v>
      </c>
      <c r="E439">
        <v>2009063</v>
      </c>
    </row>
    <row r="440" spans="1:5">
      <c r="A440" s="7" t="s">
        <v>1041</v>
      </c>
      <c r="B440">
        <v>84</v>
      </c>
      <c r="C440">
        <v>0</v>
      </c>
      <c r="D440">
        <v>114</v>
      </c>
      <c r="E440">
        <v>661856</v>
      </c>
    </row>
    <row r="441" spans="1:5">
      <c r="A441" s="7" t="s">
        <v>1046</v>
      </c>
      <c r="B441">
        <v>119</v>
      </c>
      <c r="C441">
        <v>0</v>
      </c>
      <c r="D441">
        <v>130</v>
      </c>
      <c r="E441">
        <v>661858</v>
      </c>
    </row>
    <row r="442" spans="1:5">
      <c r="A442" s="7" t="s">
        <v>1048</v>
      </c>
      <c r="B442">
        <v>36</v>
      </c>
      <c r="C442">
        <v>0</v>
      </c>
      <c r="D442">
        <v>40</v>
      </c>
      <c r="E442">
        <v>685349</v>
      </c>
    </row>
    <row r="443" spans="1:5">
      <c r="A443" s="6" t="s">
        <v>1050</v>
      </c>
      <c r="B443">
        <v>343</v>
      </c>
      <c r="C443">
        <v>0</v>
      </c>
      <c r="D443">
        <v>469</v>
      </c>
      <c r="E443">
        <v>1321259</v>
      </c>
    </row>
    <row r="444" spans="1:5">
      <c r="A444" s="7" t="s">
        <v>1052</v>
      </c>
      <c r="B444">
        <v>279</v>
      </c>
      <c r="C444">
        <v>0</v>
      </c>
      <c r="D444">
        <v>360</v>
      </c>
      <c r="E444">
        <v>660629</v>
      </c>
    </row>
    <row r="445" spans="1:5">
      <c r="A445" s="7" t="s">
        <v>1056</v>
      </c>
      <c r="B445">
        <v>64</v>
      </c>
      <c r="C445">
        <v>0</v>
      </c>
      <c r="D445">
        <v>109</v>
      </c>
      <c r="E445">
        <v>660630</v>
      </c>
    </row>
    <row r="446" spans="1:5">
      <c r="A446" s="6" t="s">
        <v>1059</v>
      </c>
      <c r="B446">
        <v>240</v>
      </c>
      <c r="C446">
        <v>141</v>
      </c>
      <c r="D446">
        <v>689</v>
      </c>
      <c r="E446">
        <v>2027965</v>
      </c>
    </row>
    <row r="447" spans="1:5">
      <c r="A447" s="7" t="s">
        <v>1061</v>
      </c>
      <c r="B447">
        <v>121</v>
      </c>
      <c r="C447">
        <v>72</v>
      </c>
      <c r="D447">
        <v>349</v>
      </c>
      <c r="E447">
        <v>678929</v>
      </c>
    </row>
    <row r="448" spans="1:5">
      <c r="A448" s="7" t="s">
        <v>1065</v>
      </c>
      <c r="B448">
        <v>108</v>
      </c>
      <c r="C448">
        <v>67</v>
      </c>
      <c r="D448">
        <v>319</v>
      </c>
      <c r="E448">
        <v>661805</v>
      </c>
    </row>
    <row r="449" spans="1:5">
      <c r="A449" s="7" t="s">
        <v>1067</v>
      </c>
      <c r="B449">
        <v>11</v>
      </c>
      <c r="C449">
        <v>2</v>
      </c>
      <c r="D449">
        <v>21</v>
      </c>
      <c r="E449">
        <v>687231</v>
      </c>
    </row>
    <row r="450" spans="1:5">
      <c r="A450" s="6" t="s">
        <v>1069</v>
      </c>
      <c r="B450">
        <v>229</v>
      </c>
      <c r="C450">
        <v>0</v>
      </c>
      <c r="D450">
        <v>349</v>
      </c>
      <c r="E450">
        <v>1983927</v>
      </c>
    </row>
    <row r="451" spans="1:5">
      <c r="A451" s="7" t="s">
        <v>1072</v>
      </c>
      <c r="B451">
        <v>120</v>
      </c>
      <c r="C451">
        <v>0</v>
      </c>
      <c r="D451">
        <v>182</v>
      </c>
      <c r="E451">
        <v>661308</v>
      </c>
    </row>
    <row r="452" spans="1:5">
      <c r="A452" s="7" t="s">
        <v>1076</v>
      </c>
      <c r="B452">
        <v>63</v>
      </c>
      <c r="C452">
        <v>0</v>
      </c>
      <c r="D452">
        <v>90</v>
      </c>
      <c r="E452">
        <v>661310</v>
      </c>
    </row>
    <row r="453" spans="1:5">
      <c r="A453" s="7" t="s">
        <v>1078</v>
      </c>
      <c r="B453">
        <v>46</v>
      </c>
      <c r="C453">
        <v>0</v>
      </c>
      <c r="D453">
        <v>77</v>
      </c>
      <c r="E453">
        <v>661309</v>
      </c>
    </row>
    <row r="454" spans="1:5">
      <c r="A454" s="6" t="s">
        <v>1079</v>
      </c>
      <c r="B454">
        <v>85</v>
      </c>
      <c r="C454">
        <v>0</v>
      </c>
      <c r="D454">
        <v>85</v>
      </c>
      <c r="E454">
        <v>4800124</v>
      </c>
    </row>
    <row r="455" spans="1:5">
      <c r="A455" s="7" t="s">
        <v>1081</v>
      </c>
      <c r="B455">
        <v>10</v>
      </c>
      <c r="C455">
        <v>0</v>
      </c>
      <c r="D455">
        <v>10</v>
      </c>
      <c r="E455">
        <v>685727</v>
      </c>
    </row>
    <row r="456" spans="1:5">
      <c r="A456" s="7" t="s">
        <v>1084</v>
      </c>
      <c r="B456">
        <v>10</v>
      </c>
      <c r="C456">
        <v>0</v>
      </c>
      <c r="D456">
        <v>10</v>
      </c>
      <c r="E456">
        <v>685728</v>
      </c>
    </row>
    <row r="457" spans="1:5">
      <c r="A457" s="7" t="s">
        <v>1085</v>
      </c>
      <c r="B457">
        <v>16</v>
      </c>
      <c r="C457">
        <v>0</v>
      </c>
      <c r="D457">
        <v>16</v>
      </c>
      <c r="E457">
        <v>685730</v>
      </c>
    </row>
    <row r="458" spans="1:5">
      <c r="A458" s="7" t="s">
        <v>1086</v>
      </c>
      <c r="B458">
        <v>15</v>
      </c>
      <c r="C458">
        <v>0</v>
      </c>
      <c r="D458">
        <v>15</v>
      </c>
      <c r="E458">
        <v>685732</v>
      </c>
    </row>
    <row r="459" spans="1:5">
      <c r="A459" s="7" t="s">
        <v>1087</v>
      </c>
      <c r="B459">
        <v>9</v>
      </c>
      <c r="C459">
        <v>0</v>
      </c>
      <c r="D459">
        <v>9</v>
      </c>
      <c r="E459">
        <v>685734</v>
      </c>
    </row>
    <row r="460" spans="1:5">
      <c r="A460" s="7" t="s">
        <v>1088</v>
      </c>
      <c r="B460">
        <v>15</v>
      </c>
      <c r="C460">
        <v>0</v>
      </c>
      <c r="D460">
        <v>15</v>
      </c>
      <c r="E460">
        <v>685736</v>
      </c>
    </row>
    <row r="461" spans="1:5">
      <c r="A461" s="7" t="s">
        <v>1089</v>
      </c>
      <c r="B461">
        <v>10</v>
      </c>
      <c r="C461">
        <v>0</v>
      </c>
      <c r="D461">
        <v>10</v>
      </c>
      <c r="E461">
        <v>685737</v>
      </c>
    </row>
    <row r="462" spans="1:5">
      <c r="A462" s="6" t="s">
        <v>1090</v>
      </c>
      <c r="B462">
        <v>119</v>
      </c>
      <c r="C462">
        <v>0</v>
      </c>
      <c r="D462">
        <v>119</v>
      </c>
      <c r="E462">
        <v>5485476</v>
      </c>
    </row>
    <row r="463" spans="1:5">
      <c r="A463" s="7" t="s">
        <v>1091</v>
      </c>
      <c r="B463">
        <v>15</v>
      </c>
      <c r="C463">
        <v>0</v>
      </c>
      <c r="D463">
        <v>15</v>
      </c>
      <c r="E463">
        <v>685681</v>
      </c>
    </row>
    <row r="464" spans="1:5">
      <c r="A464" s="7" t="s">
        <v>1094</v>
      </c>
      <c r="B464">
        <v>17</v>
      </c>
      <c r="C464">
        <v>0</v>
      </c>
      <c r="D464">
        <v>17</v>
      </c>
      <c r="E464">
        <v>685682</v>
      </c>
    </row>
    <row r="465" spans="1:5">
      <c r="A465" s="7" t="s">
        <v>1095</v>
      </c>
      <c r="B465">
        <v>19</v>
      </c>
      <c r="C465">
        <v>0</v>
      </c>
      <c r="D465">
        <v>19</v>
      </c>
      <c r="E465">
        <v>685683</v>
      </c>
    </row>
    <row r="466" spans="1:5">
      <c r="A466" s="7" t="s">
        <v>1099</v>
      </c>
      <c r="B466">
        <v>10</v>
      </c>
      <c r="C466">
        <v>0</v>
      </c>
      <c r="D466">
        <v>10</v>
      </c>
      <c r="E466">
        <v>685684</v>
      </c>
    </row>
    <row r="467" spans="1:5">
      <c r="A467" s="7" t="s">
        <v>1101</v>
      </c>
      <c r="B467">
        <v>15</v>
      </c>
      <c r="C467">
        <v>0</v>
      </c>
      <c r="D467">
        <v>15</v>
      </c>
      <c r="E467">
        <v>685685</v>
      </c>
    </row>
    <row r="468" spans="1:5">
      <c r="A468" s="7" t="s">
        <v>1105</v>
      </c>
      <c r="B468">
        <v>15</v>
      </c>
      <c r="C468">
        <v>0</v>
      </c>
      <c r="D468">
        <v>15</v>
      </c>
      <c r="E468">
        <v>685686</v>
      </c>
    </row>
    <row r="469" spans="1:5">
      <c r="A469" s="7" t="s">
        <v>1108</v>
      </c>
      <c r="B469">
        <v>15</v>
      </c>
      <c r="C469">
        <v>0</v>
      </c>
      <c r="D469">
        <v>15</v>
      </c>
      <c r="E469">
        <v>685687</v>
      </c>
    </row>
    <row r="470" spans="1:5">
      <c r="A470" s="7" t="s">
        <v>1111</v>
      </c>
      <c r="B470">
        <v>13</v>
      </c>
      <c r="C470">
        <v>0</v>
      </c>
      <c r="D470">
        <v>13</v>
      </c>
      <c r="E470">
        <v>685688</v>
      </c>
    </row>
    <row r="471" spans="1:5">
      <c r="A471" s="6" t="s">
        <v>1113</v>
      </c>
      <c r="B471">
        <v>1093</v>
      </c>
      <c r="C471">
        <v>118</v>
      </c>
      <c r="D471">
        <v>2196</v>
      </c>
      <c r="E471">
        <v>4007812</v>
      </c>
    </row>
    <row r="472" spans="1:5">
      <c r="A472" s="7" t="s">
        <v>1115</v>
      </c>
      <c r="B472">
        <v>160</v>
      </c>
      <c r="C472">
        <v>51</v>
      </c>
      <c r="D472">
        <v>460</v>
      </c>
      <c r="E472">
        <v>664291</v>
      </c>
    </row>
    <row r="473" spans="1:5">
      <c r="A473" s="7" t="s">
        <v>1120</v>
      </c>
      <c r="B473">
        <v>42</v>
      </c>
      <c r="C473">
        <v>2</v>
      </c>
      <c r="D473">
        <v>80</v>
      </c>
      <c r="E473">
        <v>687622</v>
      </c>
    </row>
    <row r="474" spans="1:5">
      <c r="A474" s="7" t="s">
        <v>1123</v>
      </c>
      <c r="B474">
        <v>83</v>
      </c>
      <c r="C474">
        <v>0</v>
      </c>
      <c r="D474">
        <v>83</v>
      </c>
      <c r="E474">
        <v>665190</v>
      </c>
    </row>
    <row r="475" spans="1:5">
      <c r="A475" s="7" t="s">
        <v>1125</v>
      </c>
      <c r="B475">
        <v>287</v>
      </c>
      <c r="C475">
        <v>0</v>
      </c>
      <c r="D475">
        <v>433</v>
      </c>
      <c r="E475">
        <v>663383</v>
      </c>
    </row>
    <row r="476" spans="1:5">
      <c r="A476" s="7" t="s">
        <v>1127</v>
      </c>
      <c r="B476">
        <v>214</v>
      </c>
      <c r="C476">
        <v>65</v>
      </c>
      <c r="D476">
        <v>641</v>
      </c>
      <c r="E476">
        <v>663994</v>
      </c>
    </row>
    <row r="477" spans="1:5">
      <c r="A477" s="7" t="s">
        <v>1128</v>
      </c>
      <c r="B477">
        <v>307</v>
      </c>
      <c r="C477">
        <v>0</v>
      </c>
      <c r="D477">
        <v>499</v>
      </c>
      <c r="E477">
        <v>663332</v>
      </c>
    </row>
    <row r="478" spans="1:5">
      <c r="A478" s="6" t="s">
        <v>1131</v>
      </c>
      <c r="B478">
        <v>176</v>
      </c>
      <c r="C478">
        <v>68</v>
      </c>
      <c r="D478">
        <v>1443</v>
      </c>
      <c r="E478">
        <v>1985892</v>
      </c>
    </row>
    <row r="479" spans="1:5">
      <c r="A479" s="7" t="s">
        <v>1133</v>
      </c>
      <c r="B479">
        <v>56</v>
      </c>
      <c r="C479">
        <v>17</v>
      </c>
      <c r="D479">
        <v>475</v>
      </c>
      <c r="E479">
        <v>661963</v>
      </c>
    </row>
    <row r="480" spans="1:5">
      <c r="A480" s="7" t="s">
        <v>1137</v>
      </c>
      <c r="B480">
        <v>59</v>
      </c>
      <c r="C480">
        <v>20</v>
      </c>
      <c r="D480">
        <v>447</v>
      </c>
      <c r="E480">
        <v>661964</v>
      </c>
    </row>
    <row r="481" spans="1:5">
      <c r="A481" s="7" t="s">
        <v>1139</v>
      </c>
      <c r="B481">
        <v>61</v>
      </c>
      <c r="C481">
        <v>31</v>
      </c>
      <c r="D481">
        <v>521</v>
      </c>
      <c r="E481">
        <v>661965</v>
      </c>
    </row>
    <row r="482" spans="1:5">
      <c r="A482" s="6" t="s">
        <v>1141</v>
      </c>
      <c r="B482">
        <v>10</v>
      </c>
      <c r="C482">
        <v>1</v>
      </c>
      <c r="D482">
        <v>19</v>
      </c>
      <c r="E482">
        <v>662026</v>
      </c>
    </row>
    <row r="483" spans="1:5">
      <c r="A483" s="7" t="s">
        <v>1143</v>
      </c>
      <c r="B483">
        <v>10</v>
      </c>
      <c r="C483">
        <v>1</v>
      </c>
      <c r="D483">
        <v>19</v>
      </c>
      <c r="E483">
        <v>662026</v>
      </c>
    </row>
    <row r="484" spans="1:5">
      <c r="A484" s="6" t="s">
        <v>1147</v>
      </c>
      <c r="B484">
        <v>2669</v>
      </c>
      <c r="C484">
        <v>0</v>
      </c>
      <c r="D484">
        <v>3571</v>
      </c>
      <c r="E484">
        <v>5326022</v>
      </c>
    </row>
    <row r="485" spans="1:5">
      <c r="A485" s="7" t="s">
        <v>1149</v>
      </c>
      <c r="B485">
        <v>332</v>
      </c>
      <c r="C485">
        <v>0</v>
      </c>
      <c r="D485">
        <v>394</v>
      </c>
      <c r="E485">
        <v>660998</v>
      </c>
    </row>
    <row r="486" spans="1:5">
      <c r="A486" s="7" t="s">
        <v>1153</v>
      </c>
      <c r="B486">
        <v>562</v>
      </c>
      <c r="C486">
        <v>0</v>
      </c>
      <c r="D486">
        <v>938</v>
      </c>
      <c r="E486">
        <v>663363</v>
      </c>
    </row>
    <row r="487" spans="1:5">
      <c r="A487" s="7" t="s">
        <v>1156</v>
      </c>
      <c r="B487">
        <v>334</v>
      </c>
      <c r="C487">
        <v>0</v>
      </c>
      <c r="D487">
        <v>389</v>
      </c>
      <c r="E487">
        <v>665826</v>
      </c>
    </row>
    <row r="488" spans="1:5">
      <c r="A488" s="7" t="s">
        <v>1158</v>
      </c>
      <c r="B488">
        <v>124</v>
      </c>
      <c r="C488">
        <v>0</v>
      </c>
      <c r="D488">
        <v>188</v>
      </c>
      <c r="E488">
        <v>686447</v>
      </c>
    </row>
    <row r="489" spans="1:5">
      <c r="A489" s="7" t="s">
        <v>1160</v>
      </c>
      <c r="B489">
        <v>329</v>
      </c>
      <c r="C489">
        <v>0</v>
      </c>
      <c r="D489">
        <v>365</v>
      </c>
      <c r="E489">
        <v>664033</v>
      </c>
    </row>
    <row r="490" spans="1:5">
      <c r="A490" s="7" t="s">
        <v>1164</v>
      </c>
      <c r="B490">
        <v>136</v>
      </c>
      <c r="C490">
        <v>0</v>
      </c>
      <c r="D490">
        <v>384</v>
      </c>
      <c r="E490">
        <v>660999</v>
      </c>
    </row>
    <row r="491" spans="1:5">
      <c r="A491" s="7" t="s">
        <v>1166</v>
      </c>
      <c r="B491">
        <v>490</v>
      </c>
      <c r="C491">
        <v>0</v>
      </c>
      <c r="D491">
        <v>490</v>
      </c>
      <c r="E491">
        <v>663360</v>
      </c>
    </row>
    <row r="492" spans="1:5">
      <c r="A492" s="7" t="s">
        <v>1169</v>
      </c>
      <c r="B492">
        <v>362</v>
      </c>
      <c r="C492">
        <v>0</v>
      </c>
      <c r="D492">
        <v>423</v>
      </c>
      <c r="E492">
        <v>660996</v>
      </c>
    </row>
    <row r="493" spans="1:5">
      <c r="A493" s="6" t="s">
        <v>1171</v>
      </c>
      <c r="B493">
        <v>2374</v>
      </c>
      <c r="C493">
        <v>0</v>
      </c>
      <c r="D493">
        <v>3215</v>
      </c>
      <c r="E493">
        <v>3311195</v>
      </c>
    </row>
    <row r="494" spans="1:5">
      <c r="A494" s="7" t="s">
        <v>1173</v>
      </c>
      <c r="B494">
        <v>628</v>
      </c>
      <c r="C494">
        <v>0</v>
      </c>
      <c r="D494">
        <v>833</v>
      </c>
      <c r="E494">
        <v>662240</v>
      </c>
    </row>
    <row r="495" spans="1:5">
      <c r="A495" s="7" t="s">
        <v>1176</v>
      </c>
      <c r="B495">
        <v>384</v>
      </c>
      <c r="C495">
        <v>0</v>
      </c>
      <c r="D495">
        <v>498</v>
      </c>
      <c r="E495">
        <v>662239</v>
      </c>
    </row>
    <row r="496" spans="1:5">
      <c r="A496" s="7" t="s">
        <v>1178</v>
      </c>
      <c r="B496">
        <v>686</v>
      </c>
      <c r="C496">
        <v>0</v>
      </c>
      <c r="D496">
        <v>944</v>
      </c>
      <c r="E496">
        <v>662241</v>
      </c>
    </row>
    <row r="497" spans="1:5">
      <c r="A497" s="7" t="s">
        <v>1179</v>
      </c>
      <c r="B497">
        <v>316</v>
      </c>
      <c r="C497">
        <v>0</v>
      </c>
      <c r="D497">
        <v>499</v>
      </c>
      <c r="E497">
        <v>662238</v>
      </c>
    </row>
    <row r="498" spans="1:5">
      <c r="A498" s="7" t="s">
        <v>1180</v>
      </c>
      <c r="B498">
        <v>360</v>
      </c>
      <c r="C498">
        <v>0</v>
      </c>
      <c r="D498">
        <v>441</v>
      </c>
      <c r="E498">
        <v>662237</v>
      </c>
    </row>
    <row r="499" spans="1:5">
      <c r="A499" s="6" t="s">
        <v>1181</v>
      </c>
      <c r="B499">
        <v>4203</v>
      </c>
      <c r="C499">
        <v>0</v>
      </c>
      <c r="D499">
        <v>5910</v>
      </c>
      <c r="E499">
        <v>5946591</v>
      </c>
    </row>
    <row r="500" spans="1:5">
      <c r="A500" s="7" t="s">
        <v>1183</v>
      </c>
      <c r="B500">
        <v>372</v>
      </c>
      <c r="C500">
        <v>0</v>
      </c>
      <c r="D500">
        <v>599</v>
      </c>
      <c r="E500">
        <v>660455</v>
      </c>
    </row>
    <row r="501" spans="1:5">
      <c r="A501" s="7" t="s">
        <v>1185</v>
      </c>
      <c r="B501">
        <v>375</v>
      </c>
      <c r="C501">
        <v>0</v>
      </c>
      <c r="D501">
        <v>505</v>
      </c>
      <c r="E501">
        <v>662947</v>
      </c>
    </row>
    <row r="502" spans="1:5">
      <c r="A502" s="7" t="s">
        <v>1187</v>
      </c>
      <c r="B502">
        <v>524</v>
      </c>
      <c r="C502">
        <v>0</v>
      </c>
      <c r="D502">
        <v>697</v>
      </c>
      <c r="E502">
        <v>660453</v>
      </c>
    </row>
    <row r="503" spans="1:5">
      <c r="A503" s="7" t="s">
        <v>1189</v>
      </c>
      <c r="B503">
        <v>990</v>
      </c>
      <c r="C503">
        <v>0</v>
      </c>
      <c r="D503">
        <v>1491</v>
      </c>
      <c r="E503">
        <v>660452</v>
      </c>
    </row>
    <row r="504" spans="1:5">
      <c r="A504" s="7" t="s">
        <v>1191</v>
      </c>
      <c r="B504">
        <v>342</v>
      </c>
      <c r="C504">
        <v>0</v>
      </c>
      <c r="D504">
        <v>515</v>
      </c>
      <c r="E504">
        <v>660456</v>
      </c>
    </row>
    <row r="505" spans="1:5">
      <c r="A505" s="7" t="s">
        <v>1193</v>
      </c>
      <c r="B505">
        <v>430</v>
      </c>
      <c r="C505">
        <v>0</v>
      </c>
      <c r="D505">
        <v>549</v>
      </c>
      <c r="E505">
        <v>660457</v>
      </c>
    </row>
    <row r="506" spans="1:5">
      <c r="A506" s="7" t="s">
        <v>1195</v>
      </c>
      <c r="B506">
        <v>362</v>
      </c>
      <c r="C506">
        <v>0</v>
      </c>
      <c r="D506">
        <v>523</v>
      </c>
      <c r="E506">
        <v>660458</v>
      </c>
    </row>
    <row r="507" spans="1:5">
      <c r="A507" s="7" t="s">
        <v>1197</v>
      </c>
      <c r="B507">
        <v>325</v>
      </c>
      <c r="C507">
        <v>0</v>
      </c>
      <c r="D507">
        <v>326</v>
      </c>
      <c r="E507">
        <v>660459</v>
      </c>
    </row>
    <row r="508" spans="1:5">
      <c r="A508" s="7" t="s">
        <v>1201</v>
      </c>
      <c r="B508">
        <v>483</v>
      </c>
      <c r="C508">
        <v>0</v>
      </c>
      <c r="D508">
        <v>705</v>
      </c>
      <c r="E508">
        <v>660454</v>
      </c>
    </row>
    <row r="509" spans="1:5">
      <c r="A509" s="6" t="s">
        <v>1203</v>
      </c>
      <c r="B509">
        <v>45</v>
      </c>
      <c r="C509">
        <v>5</v>
      </c>
      <c r="D509">
        <v>96</v>
      </c>
      <c r="E509">
        <v>661734</v>
      </c>
    </row>
    <row r="510" spans="1:5">
      <c r="A510" s="7" t="s">
        <v>1205</v>
      </c>
      <c r="B510">
        <v>45</v>
      </c>
      <c r="C510">
        <v>5</v>
      </c>
      <c r="D510">
        <v>96</v>
      </c>
      <c r="E510">
        <v>661734</v>
      </c>
    </row>
    <row r="511" spans="1:5">
      <c r="A511" s="6" t="s">
        <v>1209</v>
      </c>
      <c r="B511">
        <v>622</v>
      </c>
      <c r="C511">
        <v>178</v>
      </c>
      <c r="D511">
        <v>1997</v>
      </c>
      <c r="E511">
        <v>3310330</v>
      </c>
    </row>
    <row r="512" spans="1:5">
      <c r="A512" s="7" t="s">
        <v>1211</v>
      </c>
      <c r="B512">
        <v>110</v>
      </c>
      <c r="C512">
        <v>0</v>
      </c>
      <c r="D512">
        <v>168</v>
      </c>
      <c r="E512">
        <v>662064</v>
      </c>
    </row>
    <row r="513" spans="1:5">
      <c r="A513" s="7" t="s">
        <v>1215</v>
      </c>
      <c r="B513">
        <v>114</v>
      </c>
      <c r="C513">
        <v>49</v>
      </c>
      <c r="D513">
        <v>416</v>
      </c>
      <c r="E513">
        <v>662065</v>
      </c>
    </row>
    <row r="514" spans="1:5">
      <c r="A514" s="7" t="s">
        <v>1219</v>
      </c>
      <c r="B514">
        <v>154</v>
      </c>
      <c r="C514">
        <v>54</v>
      </c>
      <c r="D514">
        <v>616</v>
      </c>
      <c r="E514">
        <v>662068</v>
      </c>
    </row>
    <row r="515" spans="1:5">
      <c r="A515" s="7" t="s">
        <v>1221</v>
      </c>
      <c r="B515">
        <v>139</v>
      </c>
      <c r="C515">
        <v>42</v>
      </c>
      <c r="D515">
        <v>416</v>
      </c>
      <c r="E515">
        <v>662067</v>
      </c>
    </row>
    <row r="516" spans="1:5">
      <c r="A516" s="7" t="s">
        <v>1223</v>
      </c>
      <c r="B516">
        <v>105</v>
      </c>
      <c r="C516">
        <v>33</v>
      </c>
      <c r="D516">
        <v>381</v>
      </c>
      <c r="E516">
        <v>662066</v>
      </c>
    </row>
    <row r="517" spans="1:5">
      <c r="A517" s="6" t="s">
        <v>1225</v>
      </c>
      <c r="B517">
        <v>0</v>
      </c>
      <c r="C517">
        <v>0</v>
      </c>
      <c r="D517">
        <v>0</v>
      </c>
      <c r="E517">
        <v>662432</v>
      </c>
    </row>
    <row r="518" spans="1:5">
      <c r="A518" s="7" t="s">
        <v>1225</v>
      </c>
      <c r="B518">
        <v>0</v>
      </c>
      <c r="C518">
        <v>0</v>
      </c>
      <c r="D518">
        <v>0</v>
      </c>
      <c r="E518">
        <v>662432</v>
      </c>
    </row>
    <row r="519" spans="1:5">
      <c r="A519" s="6" t="s">
        <v>1228</v>
      </c>
      <c r="B519">
        <v>6698</v>
      </c>
      <c r="C519">
        <v>1318</v>
      </c>
      <c r="D519">
        <v>20534</v>
      </c>
      <c r="E519">
        <v>21905166</v>
      </c>
    </row>
    <row r="520" spans="1:5">
      <c r="A520" s="7" t="s">
        <v>1230</v>
      </c>
      <c r="B520">
        <v>162</v>
      </c>
      <c r="C520">
        <v>15</v>
      </c>
      <c r="D520">
        <v>446</v>
      </c>
      <c r="E520">
        <v>687532</v>
      </c>
    </row>
    <row r="521" spans="1:5">
      <c r="A521" s="7" t="s">
        <v>1234</v>
      </c>
      <c r="B521">
        <v>351</v>
      </c>
      <c r="C521">
        <v>0</v>
      </c>
      <c r="D521">
        <v>689</v>
      </c>
      <c r="E521">
        <v>665385</v>
      </c>
    </row>
    <row r="522" spans="1:5">
      <c r="A522" s="7" t="s">
        <v>1237</v>
      </c>
      <c r="B522">
        <v>136</v>
      </c>
      <c r="C522">
        <v>53</v>
      </c>
      <c r="D522">
        <v>441</v>
      </c>
      <c r="E522">
        <v>665383</v>
      </c>
    </row>
    <row r="523" spans="1:5">
      <c r="A523" s="7" t="s">
        <v>1240</v>
      </c>
      <c r="B523">
        <v>53</v>
      </c>
      <c r="C523">
        <v>16</v>
      </c>
      <c r="D523">
        <v>401</v>
      </c>
      <c r="E523">
        <v>660596</v>
      </c>
    </row>
    <row r="524" spans="1:5">
      <c r="A524" s="7" t="s">
        <v>1242</v>
      </c>
      <c r="B524">
        <v>166</v>
      </c>
      <c r="C524">
        <v>35</v>
      </c>
      <c r="D524">
        <v>673</v>
      </c>
      <c r="E524">
        <v>665387</v>
      </c>
    </row>
    <row r="525" spans="1:5">
      <c r="A525" s="7" t="s">
        <v>1245</v>
      </c>
      <c r="B525">
        <v>329</v>
      </c>
      <c r="C525">
        <v>0</v>
      </c>
      <c r="D525">
        <v>451</v>
      </c>
      <c r="E525">
        <v>660597</v>
      </c>
    </row>
    <row r="526" spans="1:5">
      <c r="A526" s="7" t="s">
        <v>1247</v>
      </c>
      <c r="B526">
        <v>371</v>
      </c>
      <c r="C526">
        <v>0</v>
      </c>
      <c r="D526">
        <v>549</v>
      </c>
      <c r="E526">
        <v>660598</v>
      </c>
    </row>
    <row r="527" spans="1:5">
      <c r="A527" s="7" t="s">
        <v>1251</v>
      </c>
      <c r="B527">
        <v>272</v>
      </c>
      <c r="C527">
        <v>0</v>
      </c>
      <c r="D527">
        <v>412</v>
      </c>
      <c r="E527">
        <v>660599</v>
      </c>
    </row>
    <row r="528" spans="1:5">
      <c r="A528" s="7" t="s">
        <v>1255</v>
      </c>
      <c r="B528">
        <v>305</v>
      </c>
      <c r="C528">
        <v>0</v>
      </c>
      <c r="D528">
        <v>445</v>
      </c>
      <c r="E528">
        <v>663377</v>
      </c>
    </row>
    <row r="529" spans="1:5">
      <c r="A529" s="7" t="s">
        <v>1257</v>
      </c>
      <c r="B529">
        <v>384</v>
      </c>
      <c r="C529">
        <v>0</v>
      </c>
      <c r="D529">
        <v>479</v>
      </c>
      <c r="E529">
        <v>663388</v>
      </c>
    </row>
    <row r="530" spans="1:5">
      <c r="A530" s="7" t="s">
        <v>1259</v>
      </c>
      <c r="B530">
        <v>28</v>
      </c>
      <c r="C530">
        <v>10</v>
      </c>
      <c r="D530">
        <v>271</v>
      </c>
      <c r="E530">
        <v>660601</v>
      </c>
    </row>
    <row r="531" spans="1:5">
      <c r="A531" s="7" t="s">
        <v>1261</v>
      </c>
      <c r="B531">
        <v>85</v>
      </c>
      <c r="C531">
        <v>24</v>
      </c>
      <c r="D531">
        <v>564</v>
      </c>
      <c r="E531">
        <v>687681</v>
      </c>
    </row>
    <row r="532" spans="1:5">
      <c r="A532" s="7" t="s">
        <v>1263</v>
      </c>
      <c r="B532">
        <v>360</v>
      </c>
      <c r="C532">
        <v>134</v>
      </c>
      <c r="D532">
        <v>1596</v>
      </c>
      <c r="E532">
        <v>660626</v>
      </c>
    </row>
    <row r="533" spans="1:5">
      <c r="A533" s="7" t="s">
        <v>1265</v>
      </c>
      <c r="B533">
        <v>118</v>
      </c>
      <c r="C533">
        <v>39</v>
      </c>
      <c r="D533">
        <v>402</v>
      </c>
      <c r="E533">
        <v>660603</v>
      </c>
    </row>
    <row r="534" spans="1:5">
      <c r="A534" s="7" t="s">
        <v>1267</v>
      </c>
      <c r="B534">
        <v>70</v>
      </c>
      <c r="C534">
        <v>24</v>
      </c>
      <c r="D534">
        <v>582</v>
      </c>
      <c r="E534">
        <v>660604</v>
      </c>
    </row>
    <row r="535" spans="1:5">
      <c r="A535" s="7" t="s">
        <v>1269</v>
      </c>
      <c r="B535">
        <v>282</v>
      </c>
      <c r="C535">
        <v>0</v>
      </c>
      <c r="D535">
        <v>448</v>
      </c>
      <c r="E535">
        <v>665380</v>
      </c>
    </row>
    <row r="536" spans="1:5">
      <c r="A536" s="7" t="s">
        <v>1271</v>
      </c>
      <c r="B536">
        <v>220</v>
      </c>
      <c r="C536">
        <v>67</v>
      </c>
      <c r="D536">
        <v>592</v>
      </c>
      <c r="E536">
        <v>663811</v>
      </c>
    </row>
    <row r="537" spans="1:5">
      <c r="A537" s="7" t="s">
        <v>1273</v>
      </c>
      <c r="B537">
        <v>429</v>
      </c>
      <c r="C537">
        <v>168</v>
      </c>
      <c r="D537">
        <v>1386</v>
      </c>
      <c r="E537">
        <v>660623</v>
      </c>
    </row>
    <row r="538" spans="1:5">
      <c r="A538" s="7" t="s">
        <v>1277</v>
      </c>
      <c r="B538">
        <v>52</v>
      </c>
      <c r="C538">
        <v>25</v>
      </c>
      <c r="D538">
        <v>609</v>
      </c>
      <c r="E538">
        <v>660608</v>
      </c>
    </row>
    <row r="539" spans="1:5">
      <c r="A539" s="7" t="s">
        <v>1279</v>
      </c>
      <c r="B539">
        <v>31</v>
      </c>
      <c r="C539">
        <v>28</v>
      </c>
      <c r="D539">
        <v>473</v>
      </c>
      <c r="E539">
        <v>660607</v>
      </c>
    </row>
    <row r="540" spans="1:5">
      <c r="A540" s="7" t="s">
        <v>1281</v>
      </c>
      <c r="B540">
        <v>187</v>
      </c>
      <c r="C540">
        <v>51</v>
      </c>
      <c r="D540">
        <v>537</v>
      </c>
      <c r="E540">
        <v>660609</v>
      </c>
    </row>
    <row r="541" spans="1:5">
      <c r="A541" s="7" t="s">
        <v>1283</v>
      </c>
      <c r="B541">
        <v>152</v>
      </c>
      <c r="C541">
        <v>51</v>
      </c>
      <c r="D541">
        <v>471</v>
      </c>
      <c r="E541">
        <v>679002</v>
      </c>
    </row>
    <row r="542" spans="1:5">
      <c r="A542" s="7" t="s">
        <v>1285</v>
      </c>
      <c r="B542">
        <v>480</v>
      </c>
      <c r="C542">
        <v>140</v>
      </c>
      <c r="D542">
        <v>1555</v>
      </c>
      <c r="E542">
        <v>660624</v>
      </c>
    </row>
    <row r="543" spans="1:5">
      <c r="A543" s="7" t="s">
        <v>1287</v>
      </c>
      <c r="B543">
        <v>239</v>
      </c>
      <c r="C543">
        <v>56</v>
      </c>
      <c r="D543">
        <v>731</v>
      </c>
      <c r="E543">
        <v>660622</v>
      </c>
    </row>
    <row r="544" spans="1:5">
      <c r="A544" s="7" t="s">
        <v>1289</v>
      </c>
      <c r="B544">
        <v>164</v>
      </c>
      <c r="C544">
        <v>33</v>
      </c>
      <c r="D544">
        <v>429</v>
      </c>
      <c r="E544">
        <v>665384</v>
      </c>
    </row>
    <row r="545" spans="1:5">
      <c r="A545" s="7" t="s">
        <v>1291</v>
      </c>
      <c r="B545">
        <v>318</v>
      </c>
      <c r="C545">
        <v>115</v>
      </c>
      <c r="D545">
        <v>1402</v>
      </c>
      <c r="E545">
        <v>660625</v>
      </c>
    </row>
    <row r="546" spans="1:5">
      <c r="A546" s="7" t="s">
        <v>1293</v>
      </c>
      <c r="B546">
        <v>178</v>
      </c>
      <c r="C546">
        <v>46</v>
      </c>
      <c r="D546">
        <v>556</v>
      </c>
      <c r="E546">
        <v>660612</v>
      </c>
    </row>
    <row r="547" spans="1:5">
      <c r="A547" s="7" t="s">
        <v>1295</v>
      </c>
      <c r="B547">
        <v>129</v>
      </c>
      <c r="C547">
        <v>0</v>
      </c>
      <c r="D547">
        <v>190</v>
      </c>
      <c r="E547">
        <v>660627</v>
      </c>
    </row>
    <row r="548" spans="1:5">
      <c r="A548" s="7" t="s">
        <v>1296</v>
      </c>
      <c r="B548">
        <v>55</v>
      </c>
      <c r="C548">
        <v>17</v>
      </c>
      <c r="D548">
        <v>409</v>
      </c>
      <c r="E548">
        <v>660613</v>
      </c>
    </row>
    <row r="549" spans="1:5">
      <c r="A549" s="7" t="s">
        <v>1298</v>
      </c>
      <c r="B549">
        <v>70</v>
      </c>
      <c r="C549">
        <v>22</v>
      </c>
      <c r="D549">
        <v>490</v>
      </c>
      <c r="E549">
        <v>660614</v>
      </c>
    </row>
    <row r="550" spans="1:5">
      <c r="A550" s="7" t="s">
        <v>1300</v>
      </c>
      <c r="B550">
        <v>309</v>
      </c>
      <c r="C550">
        <v>62</v>
      </c>
      <c r="D550">
        <v>640</v>
      </c>
      <c r="E550">
        <v>660615</v>
      </c>
    </row>
    <row r="551" spans="1:5">
      <c r="A551" s="7" t="s">
        <v>1302</v>
      </c>
      <c r="B551">
        <v>92</v>
      </c>
      <c r="C551">
        <v>37</v>
      </c>
      <c r="D551">
        <v>722</v>
      </c>
      <c r="E551">
        <v>660616</v>
      </c>
    </row>
    <row r="552" spans="1:5">
      <c r="A552" s="7" t="s">
        <v>1304</v>
      </c>
      <c r="B552">
        <v>121</v>
      </c>
      <c r="C552">
        <v>50</v>
      </c>
      <c r="D552">
        <v>493</v>
      </c>
      <c r="E552">
        <v>660617</v>
      </c>
    </row>
    <row r="553" spans="1:5">
      <c r="A553" s="6" t="s">
        <v>1306</v>
      </c>
      <c r="B553">
        <v>1402</v>
      </c>
      <c r="C553">
        <v>137</v>
      </c>
      <c r="D553">
        <v>3412</v>
      </c>
      <c r="E553">
        <v>5370334</v>
      </c>
    </row>
    <row r="554" spans="1:5">
      <c r="A554" s="7" t="s">
        <v>1308</v>
      </c>
      <c r="B554">
        <v>48</v>
      </c>
      <c r="C554">
        <v>0</v>
      </c>
      <c r="D554">
        <v>63</v>
      </c>
      <c r="E554">
        <v>686944</v>
      </c>
    </row>
    <row r="555" spans="1:5">
      <c r="A555" s="7" t="s">
        <v>1310</v>
      </c>
      <c r="B555">
        <v>308</v>
      </c>
      <c r="C555">
        <v>69</v>
      </c>
      <c r="D555">
        <v>1112</v>
      </c>
      <c r="E555">
        <v>661741</v>
      </c>
    </row>
    <row r="556" spans="1:5">
      <c r="A556" s="7" t="s">
        <v>1312</v>
      </c>
      <c r="B556">
        <v>291</v>
      </c>
      <c r="C556">
        <v>0</v>
      </c>
      <c r="D556">
        <v>362</v>
      </c>
      <c r="E556">
        <v>686917</v>
      </c>
    </row>
    <row r="557" spans="1:5">
      <c r="A557" s="7" t="s">
        <v>1314</v>
      </c>
      <c r="B557">
        <v>0</v>
      </c>
      <c r="C557">
        <v>0</v>
      </c>
      <c r="D557">
        <v>0</v>
      </c>
      <c r="E557">
        <v>687778</v>
      </c>
    </row>
    <row r="558" spans="1:5">
      <c r="A558" s="7" t="s">
        <v>1316</v>
      </c>
      <c r="B558">
        <v>179</v>
      </c>
      <c r="C558">
        <v>0</v>
      </c>
      <c r="D558">
        <v>323</v>
      </c>
      <c r="E558">
        <v>661737</v>
      </c>
    </row>
    <row r="559" spans="1:5">
      <c r="A559" s="7" t="s">
        <v>1317</v>
      </c>
      <c r="B559">
        <v>269</v>
      </c>
      <c r="C559">
        <v>44</v>
      </c>
      <c r="D559">
        <v>785</v>
      </c>
      <c r="E559">
        <v>661740</v>
      </c>
    </row>
    <row r="560" spans="1:5">
      <c r="A560" s="7" t="s">
        <v>1320</v>
      </c>
      <c r="B560">
        <v>223</v>
      </c>
      <c r="C560">
        <v>0</v>
      </c>
      <c r="D560">
        <v>342</v>
      </c>
      <c r="E560">
        <v>661738</v>
      </c>
    </row>
    <row r="561" spans="1:5">
      <c r="A561" s="7" t="s">
        <v>1321</v>
      </c>
      <c r="B561">
        <v>84</v>
      </c>
      <c r="C561">
        <v>24</v>
      </c>
      <c r="D561">
        <v>425</v>
      </c>
      <c r="E561">
        <v>661739</v>
      </c>
    </row>
    <row r="562" spans="1:5">
      <c r="A562" s="6" t="s">
        <v>1322</v>
      </c>
      <c r="B562">
        <v>1075</v>
      </c>
      <c r="C562">
        <v>0</v>
      </c>
      <c r="D562">
        <v>1619</v>
      </c>
      <c r="E562">
        <v>2644860</v>
      </c>
    </row>
    <row r="563" spans="1:5">
      <c r="A563" s="7" t="s">
        <v>1324</v>
      </c>
      <c r="B563">
        <v>69</v>
      </c>
      <c r="C563">
        <v>0</v>
      </c>
      <c r="D563">
        <v>87</v>
      </c>
      <c r="E563">
        <v>662586</v>
      </c>
    </row>
    <row r="564" spans="1:5">
      <c r="A564" s="7" t="s">
        <v>1328</v>
      </c>
      <c r="B564">
        <v>476</v>
      </c>
      <c r="C564">
        <v>0</v>
      </c>
      <c r="D564">
        <v>664</v>
      </c>
      <c r="E564">
        <v>660757</v>
      </c>
    </row>
    <row r="565" spans="1:5">
      <c r="A565" s="7" t="s">
        <v>1331</v>
      </c>
      <c r="B565">
        <v>290</v>
      </c>
      <c r="C565">
        <v>0</v>
      </c>
      <c r="D565">
        <v>503</v>
      </c>
      <c r="E565">
        <v>660759</v>
      </c>
    </row>
    <row r="566" spans="1:5">
      <c r="A566" s="7" t="s">
        <v>1334</v>
      </c>
      <c r="B566">
        <v>240</v>
      </c>
      <c r="C566">
        <v>0</v>
      </c>
      <c r="D566">
        <v>365</v>
      </c>
      <c r="E566">
        <v>660758</v>
      </c>
    </row>
    <row r="567" spans="1:5">
      <c r="A567" s="6" t="s">
        <v>1336</v>
      </c>
      <c r="B567">
        <v>74</v>
      </c>
      <c r="C567">
        <v>0</v>
      </c>
      <c r="D567">
        <v>97</v>
      </c>
      <c r="E567">
        <v>1326566</v>
      </c>
    </row>
    <row r="568" spans="1:5">
      <c r="A568" s="7" t="s">
        <v>1338</v>
      </c>
      <c r="B568">
        <v>40</v>
      </c>
      <c r="C568">
        <v>0</v>
      </c>
      <c r="D568">
        <v>46</v>
      </c>
      <c r="E568">
        <v>664365</v>
      </c>
    </row>
    <row r="569" spans="1:5">
      <c r="A569" s="7" t="s">
        <v>1342</v>
      </c>
      <c r="B569">
        <v>34</v>
      </c>
      <c r="C569">
        <v>0</v>
      </c>
      <c r="D569">
        <v>51</v>
      </c>
      <c r="E569">
        <v>662201</v>
      </c>
    </row>
    <row r="570" spans="1:5">
      <c r="A570" s="6" t="s">
        <v>1343</v>
      </c>
      <c r="B570">
        <v>335</v>
      </c>
      <c r="C570">
        <v>0</v>
      </c>
      <c r="D570">
        <v>400</v>
      </c>
      <c r="E570">
        <v>1322349</v>
      </c>
    </row>
    <row r="571" spans="1:5">
      <c r="A571" s="7" t="s">
        <v>1345</v>
      </c>
      <c r="B571">
        <v>125</v>
      </c>
      <c r="C571">
        <v>0</v>
      </c>
      <c r="D571">
        <v>180</v>
      </c>
      <c r="E571">
        <v>661175</v>
      </c>
    </row>
    <row r="572" spans="1:5">
      <c r="A572" s="7" t="s">
        <v>1349</v>
      </c>
      <c r="B572">
        <v>210</v>
      </c>
      <c r="C572">
        <v>0</v>
      </c>
      <c r="D572">
        <v>220</v>
      </c>
      <c r="E572">
        <v>661174</v>
      </c>
    </row>
    <row r="573" spans="1:5">
      <c r="A573" s="6" t="s">
        <v>1350</v>
      </c>
      <c r="B573">
        <v>854</v>
      </c>
      <c r="C573">
        <v>325</v>
      </c>
      <c r="D573">
        <v>4431</v>
      </c>
      <c r="E573">
        <v>5972104</v>
      </c>
    </row>
    <row r="574" spans="1:5">
      <c r="A574" s="7" t="s">
        <v>1352</v>
      </c>
      <c r="B574">
        <v>67</v>
      </c>
      <c r="C574">
        <v>30</v>
      </c>
      <c r="D574">
        <v>397</v>
      </c>
      <c r="E574">
        <v>660829</v>
      </c>
    </row>
    <row r="575" spans="1:5">
      <c r="A575" s="7" t="s">
        <v>1357</v>
      </c>
      <c r="B575">
        <v>95</v>
      </c>
      <c r="C575">
        <v>37</v>
      </c>
      <c r="D575">
        <v>422</v>
      </c>
      <c r="E575">
        <v>660825</v>
      </c>
    </row>
    <row r="576" spans="1:5">
      <c r="A576" s="7" t="s">
        <v>1361</v>
      </c>
      <c r="B576">
        <v>100</v>
      </c>
      <c r="C576">
        <v>43</v>
      </c>
      <c r="D576">
        <v>528</v>
      </c>
      <c r="E576">
        <v>660830</v>
      </c>
    </row>
    <row r="577" spans="1:5">
      <c r="A577" s="7" t="s">
        <v>1363</v>
      </c>
      <c r="B577">
        <v>218</v>
      </c>
      <c r="C577">
        <v>95</v>
      </c>
      <c r="D577">
        <v>1386</v>
      </c>
      <c r="E577">
        <v>660832</v>
      </c>
    </row>
    <row r="578" spans="1:5">
      <c r="A578" s="7" t="s">
        <v>1364</v>
      </c>
      <c r="B578">
        <v>100</v>
      </c>
      <c r="C578">
        <v>0</v>
      </c>
      <c r="D578">
        <v>100</v>
      </c>
      <c r="E578">
        <v>684890</v>
      </c>
    </row>
    <row r="579" spans="1:5">
      <c r="A579" s="7" t="s">
        <v>1366</v>
      </c>
      <c r="B579">
        <v>63</v>
      </c>
      <c r="C579">
        <v>28</v>
      </c>
      <c r="D579">
        <v>332</v>
      </c>
      <c r="E579">
        <v>660828</v>
      </c>
    </row>
    <row r="580" spans="1:5">
      <c r="A580" s="7" t="s">
        <v>742</v>
      </c>
      <c r="B580">
        <v>78</v>
      </c>
      <c r="C580">
        <v>41</v>
      </c>
      <c r="D580">
        <v>386</v>
      </c>
      <c r="E580">
        <v>661412</v>
      </c>
    </row>
    <row r="581" spans="1:5">
      <c r="A581" s="7" t="s">
        <v>1370</v>
      </c>
      <c r="B581">
        <v>73</v>
      </c>
      <c r="C581">
        <v>34</v>
      </c>
      <c r="D581">
        <v>471</v>
      </c>
      <c r="E581">
        <v>660831</v>
      </c>
    </row>
    <row r="582" spans="1:5">
      <c r="A582" s="7" t="s">
        <v>1372</v>
      </c>
      <c r="B582">
        <v>60</v>
      </c>
      <c r="C582">
        <v>17</v>
      </c>
      <c r="D582">
        <v>409</v>
      </c>
      <c r="E582">
        <v>660827</v>
      </c>
    </row>
    <row r="583" spans="1:5">
      <c r="A583" s="6" t="s">
        <v>1374</v>
      </c>
      <c r="B583">
        <v>1850</v>
      </c>
      <c r="C583">
        <v>0</v>
      </c>
      <c r="D583">
        <v>2728</v>
      </c>
      <c r="E583">
        <v>3972661</v>
      </c>
    </row>
    <row r="584" spans="1:5">
      <c r="A584" s="7" t="s">
        <v>1376</v>
      </c>
      <c r="B584">
        <v>322</v>
      </c>
      <c r="C584">
        <v>0</v>
      </c>
      <c r="D584">
        <v>482</v>
      </c>
      <c r="E584">
        <v>661357</v>
      </c>
    </row>
    <row r="585" spans="1:5">
      <c r="A585" s="7" t="s">
        <v>1378</v>
      </c>
      <c r="B585">
        <v>0</v>
      </c>
      <c r="C585">
        <v>0</v>
      </c>
      <c r="D585">
        <v>0</v>
      </c>
      <c r="E585">
        <v>662948</v>
      </c>
    </row>
    <row r="586" spans="1:5">
      <c r="A586" s="7" t="s">
        <v>1379</v>
      </c>
      <c r="B586">
        <v>333</v>
      </c>
      <c r="C586">
        <v>0</v>
      </c>
      <c r="D586">
        <v>467</v>
      </c>
      <c r="E586">
        <v>664277</v>
      </c>
    </row>
    <row r="587" spans="1:5">
      <c r="A587" s="7" t="s">
        <v>1381</v>
      </c>
      <c r="B587">
        <v>540</v>
      </c>
      <c r="C587">
        <v>0</v>
      </c>
      <c r="D587">
        <v>929</v>
      </c>
      <c r="E587">
        <v>661360</v>
      </c>
    </row>
    <row r="588" spans="1:5">
      <c r="A588" s="7" t="s">
        <v>1191</v>
      </c>
      <c r="B588">
        <v>370</v>
      </c>
      <c r="C588">
        <v>0</v>
      </c>
      <c r="D588">
        <v>465</v>
      </c>
      <c r="E588">
        <v>661358</v>
      </c>
    </row>
    <row r="589" spans="1:5">
      <c r="A589" s="7" t="s">
        <v>1384</v>
      </c>
      <c r="B589">
        <v>285</v>
      </c>
      <c r="C589">
        <v>0</v>
      </c>
      <c r="D589">
        <v>385</v>
      </c>
      <c r="E589">
        <v>661361</v>
      </c>
    </row>
    <row r="590" spans="1:5">
      <c r="A590" s="6" t="s">
        <v>1386</v>
      </c>
      <c r="B590">
        <v>9112</v>
      </c>
      <c r="C590">
        <v>335</v>
      </c>
      <c r="D590">
        <v>20165</v>
      </c>
      <c r="E590">
        <v>17894417</v>
      </c>
    </row>
    <row r="591" spans="1:5">
      <c r="A591" s="7" t="s">
        <v>627</v>
      </c>
      <c r="B591">
        <v>1009</v>
      </c>
      <c r="C591">
        <v>0</v>
      </c>
      <c r="D591">
        <v>1722</v>
      </c>
      <c r="E591">
        <v>660652</v>
      </c>
    </row>
    <row r="592" spans="1:5">
      <c r="A592" s="7" t="s">
        <v>1391</v>
      </c>
      <c r="B592">
        <v>130</v>
      </c>
      <c r="C592">
        <v>14</v>
      </c>
      <c r="D592">
        <v>703</v>
      </c>
      <c r="E592">
        <v>660631</v>
      </c>
    </row>
    <row r="593" spans="1:5">
      <c r="A593" s="7" t="s">
        <v>1393</v>
      </c>
      <c r="B593">
        <v>428</v>
      </c>
      <c r="C593">
        <v>0</v>
      </c>
      <c r="D593">
        <v>869</v>
      </c>
      <c r="E593">
        <v>660647</v>
      </c>
    </row>
    <row r="594" spans="1:5">
      <c r="A594" s="7" t="s">
        <v>1396</v>
      </c>
      <c r="B594">
        <v>507</v>
      </c>
      <c r="C594">
        <v>0</v>
      </c>
      <c r="D594">
        <v>645</v>
      </c>
      <c r="E594">
        <v>663456</v>
      </c>
    </row>
    <row r="595" spans="1:5">
      <c r="A595" s="7" t="s">
        <v>1398</v>
      </c>
      <c r="B595">
        <v>1046</v>
      </c>
      <c r="C595">
        <v>0</v>
      </c>
      <c r="D595">
        <v>1684</v>
      </c>
      <c r="E595">
        <v>660653</v>
      </c>
    </row>
    <row r="596" spans="1:5">
      <c r="A596" s="7" t="s">
        <v>1401</v>
      </c>
      <c r="B596">
        <v>651</v>
      </c>
      <c r="C596">
        <v>0</v>
      </c>
      <c r="D596">
        <v>899</v>
      </c>
      <c r="E596">
        <v>665401</v>
      </c>
    </row>
    <row r="597" spans="1:5">
      <c r="A597" s="7" t="s">
        <v>1403</v>
      </c>
      <c r="B597">
        <v>56</v>
      </c>
      <c r="C597">
        <v>20</v>
      </c>
      <c r="D597">
        <v>649</v>
      </c>
      <c r="E597">
        <v>663864</v>
      </c>
    </row>
    <row r="598" spans="1:5">
      <c r="A598" s="7" t="s">
        <v>1405</v>
      </c>
      <c r="B598">
        <v>331</v>
      </c>
      <c r="C598">
        <v>0</v>
      </c>
      <c r="D598">
        <v>395</v>
      </c>
      <c r="E598">
        <v>660633</v>
      </c>
    </row>
    <row r="599" spans="1:5">
      <c r="A599" s="7" t="s">
        <v>1407</v>
      </c>
      <c r="B599">
        <v>127</v>
      </c>
      <c r="C599">
        <v>33</v>
      </c>
      <c r="D599">
        <v>1015</v>
      </c>
      <c r="E599">
        <v>660649</v>
      </c>
    </row>
    <row r="600" spans="1:5">
      <c r="A600" s="7" t="s">
        <v>1409</v>
      </c>
      <c r="B600">
        <v>452</v>
      </c>
      <c r="C600">
        <v>0</v>
      </c>
      <c r="D600">
        <v>452</v>
      </c>
      <c r="E600">
        <v>660634</v>
      </c>
    </row>
    <row r="601" spans="1:5">
      <c r="A601" s="7" t="s">
        <v>1411</v>
      </c>
      <c r="B601">
        <v>215</v>
      </c>
      <c r="C601">
        <v>64</v>
      </c>
      <c r="D601">
        <v>1017</v>
      </c>
      <c r="E601">
        <v>660650</v>
      </c>
    </row>
    <row r="602" spans="1:5">
      <c r="A602" s="7" t="s">
        <v>1414</v>
      </c>
      <c r="B602">
        <v>382</v>
      </c>
      <c r="C602">
        <v>102</v>
      </c>
      <c r="D602">
        <v>2179</v>
      </c>
      <c r="E602">
        <v>660654</v>
      </c>
    </row>
    <row r="603" spans="1:5">
      <c r="A603" s="7" t="s">
        <v>1416</v>
      </c>
      <c r="B603">
        <v>270</v>
      </c>
      <c r="C603">
        <v>0</v>
      </c>
      <c r="D603">
        <v>316</v>
      </c>
      <c r="E603">
        <v>660635</v>
      </c>
    </row>
    <row r="604" spans="1:5">
      <c r="A604" s="7" t="s">
        <v>1418</v>
      </c>
      <c r="B604">
        <v>210</v>
      </c>
      <c r="C604">
        <v>0</v>
      </c>
      <c r="D604">
        <v>496</v>
      </c>
      <c r="E604">
        <v>665402</v>
      </c>
    </row>
    <row r="605" spans="1:5">
      <c r="A605" s="7" t="s">
        <v>358</v>
      </c>
      <c r="B605">
        <v>446</v>
      </c>
      <c r="C605">
        <v>0</v>
      </c>
      <c r="D605">
        <v>545</v>
      </c>
      <c r="E605">
        <v>664057</v>
      </c>
    </row>
    <row r="606" spans="1:5">
      <c r="A606" s="7" t="s">
        <v>1422</v>
      </c>
      <c r="B606">
        <v>382</v>
      </c>
      <c r="C606">
        <v>0</v>
      </c>
      <c r="D606">
        <v>427</v>
      </c>
      <c r="E606">
        <v>663451</v>
      </c>
    </row>
    <row r="607" spans="1:5">
      <c r="A607" s="7" t="s">
        <v>1413</v>
      </c>
      <c r="B607">
        <v>110</v>
      </c>
      <c r="C607">
        <v>31</v>
      </c>
      <c r="D607">
        <v>666</v>
      </c>
      <c r="E607">
        <v>660639</v>
      </c>
    </row>
    <row r="608" spans="1:5">
      <c r="A608" s="7" t="s">
        <v>1425</v>
      </c>
      <c r="B608">
        <v>247</v>
      </c>
      <c r="C608">
        <v>0</v>
      </c>
      <c r="D608">
        <v>509</v>
      </c>
      <c r="E608">
        <v>660640</v>
      </c>
    </row>
    <row r="609" spans="1:5">
      <c r="A609" s="7" t="s">
        <v>1427</v>
      </c>
      <c r="B609">
        <v>544</v>
      </c>
      <c r="C609">
        <v>0</v>
      </c>
      <c r="D609">
        <v>685</v>
      </c>
      <c r="E609">
        <v>660651</v>
      </c>
    </row>
    <row r="610" spans="1:5">
      <c r="A610" s="7" t="s">
        <v>1429</v>
      </c>
      <c r="B610">
        <v>200</v>
      </c>
      <c r="C610">
        <v>42</v>
      </c>
      <c r="D610">
        <v>796</v>
      </c>
      <c r="E610">
        <v>660641</v>
      </c>
    </row>
    <row r="611" spans="1:5">
      <c r="A611" s="7" t="s">
        <v>1431</v>
      </c>
      <c r="B611">
        <v>116</v>
      </c>
      <c r="C611">
        <v>0</v>
      </c>
      <c r="D611">
        <v>144</v>
      </c>
      <c r="E611">
        <v>663741</v>
      </c>
    </row>
    <row r="612" spans="1:5">
      <c r="A612" s="7" t="s">
        <v>1433</v>
      </c>
      <c r="B612">
        <v>78</v>
      </c>
      <c r="C612">
        <v>14</v>
      </c>
      <c r="D612">
        <v>539</v>
      </c>
      <c r="E612">
        <v>660642</v>
      </c>
    </row>
    <row r="613" spans="1:5">
      <c r="A613" s="7" t="s">
        <v>1435</v>
      </c>
      <c r="B613">
        <v>419</v>
      </c>
      <c r="C613">
        <v>0</v>
      </c>
      <c r="D613">
        <v>585</v>
      </c>
      <c r="E613">
        <v>664607</v>
      </c>
    </row>
    <row r="614" spans="1:5">
      <c r="A614" s="7" t="s">
        <v>1437</v>
      </c>
      <c r="B614">
        <v>45</v>
      </c>
      <c r="C614">
        <v>15</v>
      </c>
      <c r="D614">
        <v>743</v>
      </c>
      <c r="E614">
        <v>685757</v>
      </c>
    </row>
    <row r="615" spans="1:5">
      <c r="A615" s="7" t="s">
        <v>1439</v>
      </c>
      <c r="B615">
        <v>254</v>
      </c>
      <c r="C615">
        <v>0</v>
      </c>
      <c r="D615">
        <v>468</v>
      </c>
      <c r="E615">
        <v>660644</v>
      </c>
    </row>
    <row r="616" spans="1:5">
      <c r="A616" s="7" t="s">
        <v>1441</v>
      </c>
      <c r="B616">
        <v>206</v>
      </c>
      <c r="C616">
        <v>0</v>
      </c>
      <c r="D616">
        <v>438</v>
      </c>
      <c r="E616">
        <v>663740</v>
      </c>
    </row>
    <row r="617" spans="1:5">
      <c r="A617" s="7" t="s">
        <v>1443</v>
      </c>
      <c r="B617">
        <v>251</v>
      </c>
      <c r="C617">
        <v>0</v>
      </c>
      <c r="D617">
        <v>579</v>
      </c>
      <c r="E617">
        <v>660646</v>
      </c>
    </row>
    <row r="618" spans="1:5">
      <c r="A618" s="6" t="s">
        <v>1445</v>
      </c>
      <c r="B618">
        <v>14358</v>
      </c>
      <c r="C618">
        <v>0</v>
      </c>
      <c r="D618">
        <v>21474</v>
      </c>
      <c r="E618">
        <v>23867905</v>
      </c>
    </row>
    <row r="619" spans="1:5">
      <c r="A619" s="7" t="s">
        <v>1447</v>
      </c>
      <c r="B619">
        <v>254</v>
      </c>
      <c r="C619">
        <v>0</v>
      </c>
      <c r="D619">
        <v>350</v>
      </c>
      <c r="E619">
        <v>661254</v>
      </c>
    </row>
    <row r="620" spans="1:5">
      <c r="A620" s="7" t="s">
        <v>1450</v>
      </c>
      <c r="B620">
        <v>399</v>
      </c>
      <c r="C620">
        <v>0</v>
      </c>
      <c r="D620">
        <v>448</v>
      </c>
      <c r="E620">
        <v>661255</v>
      </c>
    </row>
    <row r="621" spans="1:5">
      <c r="A621" s="7" t="s">
        <v>172</v>
      </c>
      <c r="B621">
        <v>730</v>
      </c>
      <c r="C621">
        <v>0</v>
      </c>
      <c r="D621">
        <v>839</v>
      </c>
      <c r="E621">
        <v>663586</v>
      </c>
    </row>
    <row r="622" spans="1:5">
      <c r="A622" s="7" t="s">
        <v>1454</v>
      </c>
      <c r="B622">
        <v>222</v>
      </c>
      <c r="C622">
        <v>0</v>
      </c>
      <c r="D622">
        <v>349</v>
      </c>
      <c r="E622">
        <v>662725</v>
      </c>
    </row>
    <row r="623" spans="1:5">
      <c r="A623" s="7" t="s">
        <v>1457</v>
      </c>
      <c r="B623">
        <v>765</v>
      </c>
      <c r="C623">
        <v>0</v>
      </c>
      <c r="D623">
        <v>885</v>
      </c>
      <c r="E623">
        <v>664339</v>
      </c>
    </row>
    <row r="624" spans="1:5">
      <c r="A624" s="7" t="s">
        <v>1459</v>
      </c>
      <c r="B624">
        <v>338</v>
      </c>
      <c r="C624">
        <v>0</v>
      </c>
      <c r="D624">
        <v>404</v>
      </c>
      <c r="E624">
        <v>663374</v>
      </c>
    </row>
    <row r="625" spans="1:5">
      <c r="A625" s="7" t="s">
        <v>1461</v>
      </c>
      <c r="B625">
        <v>332</v>
      </c>
      <c r="C625">
        <v>0</v>
      </c>
      <c r="D625">
        <v>382</v>
      </c>
      <c r="E625">
        <v>663566</v>
      </c>
    </row>
    <row r="626" spans="1:5">
      <c r="A626" s="7" t="s">
        <v>1464</v>
      </c>
      <c r="B626">
        <v>242</v>
      </c>
      <c r="C626">
        <v>0</v>
      </c>
      <c r="D626">
        <v>463</v>
      </c>
      <c r="E626">
        <v>686485</v>
      </c>
    </row>
    <row r="627" spans="1:5">
      <c r="A627" s="7" t="s">
        <v>1466</v>
      </c>
      <c r="B627">
        <v>384</v>
      </c>
      <c r="C627">
        <v>0</v>
      </c>
      <c r="D627">
        <v>448</v>
      </c>
      <c r="E627">
        <v>664144</v>
      </c>
    </row>
    <row r="628" spans="1:5">
      <c r="A628" s="7" t="s">
        <v>1468</v>
      </c>
      <c r="B628">
        <v>1128</v>
      </c>
      <c r="C628">
        <v>0</v>
      </c>
      <c r="D628">
        <v>1508</v>
      </c>
      <c r="E628">
        <v>661278</v>
      </c>
    </row>
    <row r="629" spans="1:5">
      <c r="A629" s="7" t="s">
        <v>1470</v>
      </c>
      <c r="B629">
        <v>340</v>
      </c>
      <c r="C629">
        <v>0</v>
      </c>
      <c r="D629">
        <v>356</v>
      </c>
      <c r="E629">
        <v>661258</v>
      </c>
    </row>
    <row r="630" spans="1:5">
      <c r="A630" s="7" t="s">
        <v>1472</v>
      </c>
      <c r="B630">
        <v>125</v>
      </c>
      <c r="C630">
        <v>0</v>
      </c>
      <c r="D630">
        <v>423</v>
      </c>
      <c r="E630">
        <v>661259</v>
      </c>
    </row>
    <row r="631" spans="1:5">
      <c r="A631" s="7" t="s">
        <v>431</v>
      </c>
      <c r="B631">
        <v>517</v>
      </c>
      <c r="C631">
        <v>0</v>
      </c>
      <c r="D631">
        <v>790</v>
      </c>
      <c r="E631">
        <v>665710</v>
      </c>
    </row>
    <row r="632" spans="1:5">
      <c r="A632" s="7" t="s">
        <v>1475</v>
      </c>
      <c r="B632">
        <v>280</v>
      </c>
      <c r="C632">
        <v>0</v>
      </c>
      <c r="D632">
        <v>485</v>
      </c>
      <c r="E632">
        <v>661260</v>
      </c>
    </row>
    <row r="633" spans="1:5">
      <c r="A633" s="7" t="s">
        <v>1477</v>
      </c>
      <c r="B633">
        <v>224</v>
      </c>
      <c r="C633">
        <v>0</v>
      </c>
      <c r="D633">
        <v>301</v>
      </c>
      <c r="E633">
        <v>661261</v>
      </c>
    </row>
    <row r="634" spans="1:5">
      <c r="A634" s="7" t="s">
        <v>1479</v>
      </c>
      <c r="B634">
        <v>244</v>
      </c>
      <c r="C634">
        <v>0</v>
      </c>
      <c r="D634">
        <v>462</v>
      </c>
      <c r="E634">
        <v>665787</v>
      </c>
    </row>
    <row r="635" spans="1:5">
      <c r="A635" s="7" t="s">
        <v>1481</v>
      </c>
      <c r="B635">
        <v>1116</v>
      </c>
      <c r="C635">
        <v>0</v>
      </c>
      <c r="D635">
        <v>1559</v>
      </c>
      <c r="E635">
        <v>661280</v>
      </c>
    </row>
    <row r="636" spans="1:5">
      <c r="A636" s="7" t="s">
        <v>1483</v>
      </c>
      <c r="B636">
        <v>37</v>
      </c>
      <c r="C636">
        <v>0</v>
      </c>
      <c r="D636">
        <v>37</v>
      </c>
      <c r="E636">
        <v>664610</v>
      </c>
    </row>
    <row r="637" spans="1:5">
      <c r="A637" s="7" t="s">
        <v>1486</v>
      </c>
      <c r="B637">
        <v>154</v>
      </c>
      <c r="C637">
        <v>0</v>
      </c>
      <c r="D637">
        <v>192</v>
      </c>
      <c r="E637">
        <v>665769</v>
      </c>
    </row>
    <row r="638" spans="1:5">
      <c r="A638" s="7" t="s">
        <v>1488</v>
      </c>
      <c r="B638">
        <v>113</v>
      </c>
      <c r="C638">
        <v>0</v>
      </c>
      <c r="D638">
        <v>394</v>
      </c>
      <c r="E638">
        <v>661262</v>
      </c>
    </row>
    <row r="639" spans="1:5">
      <c r="A639" s="7" t="s">
        <v>1490</v>
      </c>
      <c r="B639">
        <v>381</v>
      </c>
      <c r="C639">
        <v>0</v>
      </c>
      <c r="D639">
        <v>444</v>
      </c>
      <c r="E639">
        <v>661263</v>
      </c>
    </row>
    <row r="640" spans="1:5">
      <c r="A640" s="7" t="s">
        <v>1492</v>
      </c>
      <c r="B640">
        <v>150</v>
      </c>
      <c r="C640">
        <v>0</v>
      </c>
      <c r="D640">
        <v>184</v>
      </c>
      <c r="E640">
        <v>661281</v>
      </c>
    </row>
    <row r="641" spans="1:5">
      <c r="A641" s="7" t="s">
        <v>1494</v>
      </c>
      <c r="B641">
        <v>406</v>
      </c>
      <c r="C641">
        <v>0</v>
      </c>
      <c r="D641">
        <v>529</v>
      </c>
      <c r="E641">
        <v>661264</v>
      </c>
    </row>
    <row r="642" spans="1:5">
      <c r="A642" s="7" t="s">
        <v>1496</v>
      </c>
      <c r="B642">
        <v>335</v>
      </c>
      <c r="C642">
        <v>0</v>
      </c>
      <c r="D642">
        <v>383</v>
      </c>
      <c r="E642">
        <v>661265</v>
      </c>
    </row>
    <row r="643" spans="1:5">
      <c r="A643" s="7" t="s">
        <v>1498</v>
      </c>
      <c r="B643">
        <v>923</v>
      </c>
      <c r="C643">
        <v>0</v>
      </c>
      <c r="D643">
        <v>1606</v>
      </c>
      <c r="E643">
        <v>661279</v>
      </c>
    </row>
    <row r="644" spans="1:5">
      <c r="A644" s="7" t="s">
        <v>1500</v>
      </c>
      <c r="B644">
        <v>374</v>
      </c>
      <c r="C644">
        <v>0</v>
      </c>
      <c r="D644">
        <v>402</v>
      </c>
      <c r="E644">
        <v>663373</v>
      </c>
    </row>
    <row r="645" spans="1:5">
      <c r="A645" s="7" t="s">
        <v>1502</v>
      </c>
      <c r="B645">
        <v>476</v>
      </c>
      <c r="C645">
        <v>0</v>
      </c>
      <c r="D645">
        <v>844</v>
      </c>
      <c r="E645">
        <v>661275</v>
      </c>
    </row>
    <row r="646" spans="1:5">
      <c r="A646" s="7" t="s">
        <v>127</v>
      </c>
      <c r="B646">
        <v>305</v>
      </c>
      <c r="C646">
        <v>0</v>
      </c>
      <c r="D646">
        <v>542</v>
      </c>
      <c r="E646">
        <v>661267</v>
      </c>
    </row>
    <row r="647" spans="1:5">
      <c r="A647" s="7" t="s">
        <v>1505</v>
      </c>
      <c r="B647">
        <v>195</v>
      </c>
      <c r="C647">
        <v>0</v>
      </c>
      <c r="D647">
        <v>310</v>
      </c>
      <c r="E647">
        <v>661268</v>
      </c>
    </row>
    <row r="648" spans="1:5">
      <c r="A648" s="7" t="s">
        <v>1507</v>
      </c>
      <c r="B648">
        <v>377</v>
      </c>
      <c r="C648">
        <v>0</v>
      </c>
      <c r="D648">
        <v>814</v>
      </c>
      <c r="E648">
        <v>661276</v>
      </c>
    </row>
    <row r="649" spans="1:5">
      <c r="A649" s="7" t="s">
        <v>1510</v>
      </c>
      <c r="B649">
        <v>339</v>
      </c>
      <c r="C649">
        <v>0</v>
      </c>
      <c r="D649">
        <v>468</v>
      </c>
      <c r="E649">
        <v>661269</v>
      </c>
    </row>
    <row r="650" spans="1:5">
      <c r="A650" s="7" t="s">
        <v>1512</v>
      </c>
      <c r="B650">
        <v>283</v>
      </c>
      <c r="C650">
        <v>0</v>
      </c>
      <c r="D650">
        <v>385</v>
      </c>
      <c r="E650">
        <v>661270</v>
      </c>
    </row>
    <row r="651" spans="1:5">
      <c r="A651" s="7" t="s">
        <v>795</v>
      </c>
      <c r="B651">
        <v>313</v>
      </c>
      <c r="C651">
        <v>0</v>
      </c>
      <c r="D651">
        <v>437</v>
      </c>
      <c r="E651">
        <v>661271</v>
      </c>
    </row>
    <row r="652" spans="1:5">
      <c r="A652" s="7" t="s">
        <v>1515</v>
      </c>
      <c r="B652">
        <v>735</v>
      </c>
      <c r="C652">
        <v>0</v>
      </c>
      <c r="D652">
        <v>1938</v>
      </c>
      <c r="E652">
        <v>663841</v>
      </c>
    </row>
    <row r="653" spans="1:5">
      <c r="A653" s="7" t="s">
        <v>1517</v>
      </c>
      <c r="B653">
        <v>605</v>
      </c>
      <c r="C653">
        <v>0</v>
      </c>
      <c r="D653">
        <v>752</v>
      </c>
      <c r="E653">
        <v>661277</v>
      </c>
    </row>
    <row r="654" spans="1:5">
      <c r="A654" s="7" t="s">
        <v>1519</v>
      </c>
      <c r="B654">
        <v>217</v>
      </c>
      <c r="C654">
        <v>0</v>
      </c>
      <c r="D654">
        <v>361</v>
      </c>
      <c r="E654">
        <v>662704</v>
      </c>
    </row>
    <row r="655" spans="1:5">
      <c r="A655" s="6" t="s">
        <v>1521</v>
      </c>
      <c r="B655">
        <v>18</v>
      </c>
      <c r="C655">
        <v>0</v>
      </c>
      <c r="D655">
        <v>33</v>
      </c>
      <c r="E655">
        <v>661553</v>
      </c>
    </row>
    <row r="656" spans="1:5">
      <c r="A656" s="7" t="s">
        <v>425</v>
      </c>
      <c r="B656">
        <v>18</v>
      </c>
      <c r="C656">
        <v>0</v>
      </c>
      <c r="D656">
        <v>33</v>
      </c>
      <c r="E656">
        <v>661553</v>
      </c>
    </row>
    <row r="657" spans="1:5">
      <c r="A657" s="6" t="s">
        <v>1526</v>
      </c>
      <c r="B657">
        <v>16115</v>
      </c>
      <c r="C657">
        <v>0</v>
      </c>
      <c r="D657">
        <v>21282</v>
      </c>
      <c r="E657">
        <v>25255730</v>
      </c>
    </row>
    <row r="658" spans="1:5">
      <c r="A658" s="7" t="s">
        <v>1528</v>
      </c>
      <c r="B658">
        <v>175</v>
      </c>
      <c r="C658">
        <v>0</v>
      </c>
      <c r="D658">
        <v>175</v>
      </c>
      <c r="E658">
        <v>682258</v>
      </c>
    </row>
    <row r="659" spans="1:5">
      <c r="A659" s="7" t="s">
        <v>1532</v>
      </c>
      <c r="B659">
        <v>239</v>
      </c>
      <c r="C659">
        <v>0</v>
      </c>
      <c r="D659">
        <v>333</v>
      </c>
      <c r="E659">
        <v>663394</v>
      </c>
    </row>
    <row r="660" spans="1:5">
      <c r="A660" s="7" t="s">
        <v>1535</v>
      </c>
      <c r="B660">
        <v>245</v>
      </c>
      <c r="C660">
        <v>0</v>
      </c>
      <c r="D660">
        <v>358</v>
      </c>
      <c r="E660">
        <v>661378</v>
      </c>
    </row>
    <row r="661" spans="1:5">
      <c r="A661" s="7" t="s">
        <v>1537</v>
      </c>
      <c r="B661">
        <v>184</v>
      </c>
      <c r="C661">
        <v>0</v>
      </c>
      <c r="D661">
        <v>305</v>
      </c>
      <c r="E661">
        <v>663395</v>
      </c>
    </row>
    <row r="662" spans="1:5">
      <c r="A662" s="7" t="s">
        <v>1539</v>
      </c>
      <c r="B662">
        <v>841</v>
      </c>
      <c r="C662">
        <v>0</v>
      </c>
      <c r="D662">
        <v>1357</v>
      </c>
      <c r="E662">
        <v>664040</v>
      </c>
    </row>
    <row r="663" spans="1:5">
      <c r="A663" s="7" t="s">
        <v>1541</v>
      </c>
      <c r="B663">
        <v>293</v>
      </c>
      <c r="C663">
        <v>0</v>
      </c>
      <c r="D663">
        <v>418</v>
      </c>
      <c r="E663">
        <v>663728</v>
      </c>
    </row>
    <row r="664" spans="1:5">
      <c r="A664" s="7" t="s">
        <v>1401</v>
      </c>
      <c r="B664">
        <v>639</v>
      </c>
      <c r="C664">
        <v>0</v>
      </c>
      <c r="D664">
        <v>741</v>
      </c>
      <c r="E664">
        <v>663390</v>
      </c>
    </row>
    <row r="665" spans="1:5">
      <c r="A665" s="7" t="s">
        <v>1546</v>
      </c>
      <c r="B665">
        <v>1198</v>
      </c>
      <c r="C665">
        <v>0</v>
      </c>
      <c r="D665">
        <v>1639</v>
      </c>
      <c r="E665">
        <v>663393</v>
      </c>
    </row>
    <row r="666" spans="1:5">
      <c r="A666" s="7" t="s">
        <v>1548</v>
      </c>
      <c r="B666">
        <v>99</v>
      </c>
      <c r="C666">
        <v>0</v>
      </c>
      <c r="D666">
        <v>303</v>
      </c>
      <c r="E666">
        <v>664048</v>
      </c>
    </row>
    <row r="667" spans="1:5">
      <c r="A667" s="7" t="s">
        <v>1550</v>
      </c>
      <c r="B667">
        <v>197</v>
      </c>
      <c r="C667">
        <v>0</v>
      </c>
      <c r="D667">
        <v>321</v>
      </c>
      <c r="E667">
        <v>679081</v>
      </c>
    </row>
    <row r="668" spans="1:5">
      <c r="A668" s="7" t="s">
        <v>1552</v>
      </c>
      <c r="B668">
        <v>520</v>
      </c>
      <c r="C668">
        <v>0</v>
      </c>
      <c r="D668">
        <v>617</v>
      </c>
      <c r="E668">
        <v>661400</v>
      </c>
    </row>
    <row r="669" spans="1:5">
      <c r="A669" s="7" t="s">
        <v>1554</v>
      </c>
      <c r="B669">
        <v>430</v>
      </c>
      <c r="C669">
        <v>0</v>
      </c>
      <c r="D669">
        <v>649</v>
      </c>
      <c r="E669">
        <v>661401</v>
      </c>
    </row>
    <row r="670" spans="1:5">
      <c r="A670" s="7" t="s">
        <v>1556</v>
      </c>
      <c r="B670">
        <v>490</v>
      </c>
      <c r="C670">
        <v>0</v>
      </c>
      <c r="D670">
        <v>498</v>
      </c>
      <c r="E670">
        <v>679077</v>
      </c>
    </row>
    <row r="671" spans="1:5">
      <c r="A671" s="7" t="s">
        <v>1558</v>
      </c>
      <c r="B671">
        <v>299</v>
      </c>
      <c r="C671">
        <v>0</v>
      </c>
      <c r="D671">
        <v>368</v>
      </c>
      <c r="E671">
        <v>663396</v>
      </c>
    </row>
    <row r="672" spans="1:5">
      <c r="A672" s="7" t="s">
        <v>1560</v>
      </c>
      <c r="B672">
        <v>280</v>
      </c>
      <c r="C672">
        <v>0</v>
      </c>
      <c r="D672">
        <v>419</v>
      </c>
      <c r="E672">
        <v>661384</v>
      </c>
    </row>
    <row r="673" spans="1:5">
      <c r="A673" s="7" t="s">
        <v>1562</v>
      </c>
      <c r="B673">
        <v>415</v>
      </c>
      <c r="C673">
        <v>0</v>
      </c>
      <c r="D673">
        <v>620</v>
      </c>
      <c r="E673">
        <v>661402</v>
      </c>
    </row>
    <row r="674" spans="1:5">
      <c r="A674" s="7" t="s">
        <v>1564</v>
      </c>
      <c r="B674">
        <v>542</v>
      </c>
      <c r="C674">
        <v>0</v>
      </c>
      <c r="D674">
        <v>542</v>
      </c>
      <c r="E674">
        <v>663397</v>
      </c>
    </row>
    <row r="675" spans="1:5">
      <c r="A675" s="7" t="s">
        <v>1566</v>
      </c>
      <c r="B675">
        <v>208</v>
      </c>
      <c r="C675">
        <v>0</v>
      </c>
      <c r="D675">
        <v>435</v>
      </c>
      <c r="E675">
        <v>664043</v>
      </c>
    </row>
    <row r="676" spans="1:5">
      <c r="A676" s="7" t="s">
        <v>1568</v>
      </c>
      <c r="B676">
        <v>441</v>
      </c>
      <c r="C676">
        <v>0</v>
      </c>
      <c r="D676">
        <v>499</v>
      </c>
      <c r="E676">
        <v>663398</v>
      </c>
    </row>
    <row r="677" spans="1:5">
      <c r="A677" s="7" t="s">
        <v>1570</v>
      </c>
      <c r="B677">
        <v>333</v>
      </c>
      <c r="C677">
        <v>0</v>
      </c>
      <c r="D677">
        <v>475</v>
      </c>
      <c r="E677">
        <v>661388</v>
      </c>
    </row>
    <row r="678" spans="1:5">
      <c r="A678" s="7" t="s">
        <v>1572</v>
      </c>
      <c r="B678">
        <v>34</v>
      </c>
      <c r="C678">
        <v>0</v>
      </c>
      <c r="D678">
        <v>58</v>
      </c>
      <c r="E678">
        <v>664776</v>
      </c>
    </row>
    <row r="679" spans="1:5">
      <c r="A679" s="7" t="s">
        <v>1574</v>
      </c>
      <c r="B679">
        <v>428</v>
      </c>
      <c r="C679">
        <v>0</v>
      </c>
      <c r="D679">
        <v>478</v>
      </c>
      <c r="E679">
        <v>663399</v>
      </c>
    </row>
    <row r="680" spans="1:5">
      <c r="A680" s="7" t="s">
        <v>1576</v>
      </c>
      <c r="B680">
        <v>430</v>
      </c>
      <c r="C680">
        <v>0</v>
      </c>
      <c r="D680">
        <v>430</v>
      </c>
      <c r="E680">
        <v>665318</v>
      </c>
    </row>
    <row r="681" spans="1:5">
      <c r="A681" s="7" t="s">
        <v>1578</v>
      </c>
      <c r="B681">
        <v>517</v>
      </c>
      <c r="C681">
        <v>0</v>
      </c>
      <c r="D681">
        <v>522</v>
      </c>
      <c r="E681">
        <v>665319</v>
      </c>
    </row>
    <row r="682" spans="1:5">
      <c r="A682" s="7" t="s">
        <v>1580</v>
      </c>
      <c r="B682">
        <v>555</v>
      </c>
      <c r="C682">
        <v>0</v>
      </c>
      <c r="D682">
        <v>663</v>
      </c>
      <c r="E682">
        <v>663391</v>
      </c>
    </row>
    <row r="683" spans="1:5">
      <c r="A683" s="7" t="s">
        <v>1582</v>
      </c>
      <c r="B683">
        <v>366</v>
      </c>
      <c r="C683">
        <v>0</v>
      </c>
      <c r="D683">
        <v>538</v>
      </c>
      <c r="E683">
        <v>663392</v>
      </c>
    </row>
    <row r="684" spans="1:5">
      <c r="A684" s="7" t="s">
        <v>1584</v>
      </c>
      <c r="B684">
        <v>458</v>
      </c>
      <c r="C684">
        <v>0</v>
      </c>
      <c r="D684">
        <v>537</v>
      </c>
      <c r="E684">
        <v>663738</v>
      </c>
    </row>
    <row r="685" spans="1:5">
      <c r="A685" s="7" t="s">
        <v>317</v>
      </c>
      <c r="B685">
        <v>215</v>
      </c>
      <c r="C685">
        <v>0</v>
      </c>
      <c r="D685">
        <v>356</v>
      </c>
      <c r="E685">
        <v>661392</v>
      </c>
    </row>
    <row r="686" spans="1:5">
      <c r="A686" s="7" t="s">
        <v>1587</v>
      </c>
      <c r="B686">
        <v>353</v>
      </c>
      <c r="C686">
        <v>0</v>
      </c>
      <c r="D686">
        <v>381</v>
      </c>
      <c r="E686">
        <v>664044</v>
      </c>
    </row>
    <row r="687" spans="1:5">
      <c r="A687" s="7" t="s">
        <v>1589</v>
      </c>
      <c r="B687">
        <v>425</v>
      </c>
      <c r="C687">
        <v>0</v>
      </c>
      <c r="D687">
        <v>534</v>
      </c>
      <c r="E687">
        <v>661394</v>
      </c>
    </row>
    <row r="688" spans="1:5">
      <c r="A688" s="7" t="s">
        <v>1591</v>
      </c>
      <c r="B688">
        <v>534</v>
      </c>
      <c r="C688">
        <v>0</v>
      </c>
      <c r="D688">
        <v>534</v>
      </c>
      <c r="E688">
        <v>663400</v>
      </c>
    </row>
    <row r="689" spans="1:5">
      <c r="A689" s="7" t="s">
        <v>1593</v>
      </c>
      <c r="B689">
        <v>1142</v>
      </c>
      <c r="C689">
        <v>0</v>
      </c>
      <c r="D689">
        <v>1800</v>
      </c>
      <c r="E689">
        <v>664045</v>
      </c>
    </row>
    <row r="690" spans="1:5">
      <c r="A690" s="7" t="s">
        <v>1595</v>
      </c>
      <c r="B690">
        <v>1011</v>
      </c>
      <c r="C690">
        <v>0</v>
      </c>
      <c r="D690">
        <v>1405</v>
      </c>
      <c r="E690">
        <v>662721</v>
      </c>
    </row>
    <row r="691" spans="1:5">
      <c r="A691" s="7" t="s">
        <v>1597</v>
      </c>
      <c r="B691">
        <v>75</v>
      </c>
      <c r="C691">
        <v>0</v>
      </c>
      <c r="D691">
        <v>75</v>
      </c>
      <c r="E691">
        <v>664601</v>
      </c>
    </row>
    <row r="692" spans="1:5">
      <c r="A692" s="7" t="s">
        <v>1599</v>
      </c>
      <c r="B692">
        <v>303</v>
      </c>
      <c r="C692">
        <v>0</v>
      </c>
      <c r="D692">
        <v>372</v>
      </c>
      <c r="E692">
        <v>664922</v>
      </c>
    </row>
    <row r="693" spans="1:5">
      <c r="A693" s="7" t="s">
        <v>1601</v>
      </c>
      <c r="B693">
        <v>401</v>
      </c>
      <c r="C693">
        <v>0</v>
      </c>
      <c r="D693">
        <v>533</v>
      </c>
      <c r="E693">
        <v>663401</v>
      </c>
    </row>
    <row r="694" spans="1:5">
      <c r="A694" s="7" t="s">
        <v>1603</v>
      </c>
      <c r="B694">
        <v>536</v>
      </c>
      <c r="C694">
        <v>0</v>
      </c>
      <c r="D694">
        <v>584</v>
      </c>
      <c r="E694">
        <v>663402</v>
      </c>
    </row>
    <row r="695" spans="1:5">
      <c r="A695" s="7" t="s">
        <v>1605</v>
      </c>
      <c r="B695">
        <v>264</v>
      </c>
      <c r="C695">
        <v>0</v>
      </c>
      <c r="D695">
        <v>410</v>
      </c>
      <c r="E695">
        <v>664684</v>
      </c>
    </row>
    <row r="696" spans="1:5">
      <c r="A696" s="6" t="s">
        <v>1607</v>
      </c>
      <c r="B696">
        <v>2436</v>
      </c>
      <c r="C696">
        <v>109</v>
      </c>
      <c r="D696">
        <v>4525</v>
      </c>
      <c r="E696">
        <v>6647194</v>
      </c>
    </row>
    <row r="697" spans="1:5">
      <c r="A697" s="7" t="s">
        <v>1609</v>
      </c>
      <c r="B697">
        <v>30</v>
      </c>
      <c r="C697">
        <v>0</v>
      </c>
      <c r="D697">
        <v>38</v>
      </c>
      <c r="E697">
        <v>662151</v>
      </c>
    </row>
    <row r="698" spans="1:5">
      <c r="A698" s="7" t="s">
        <v>1613</v>
      </c>
      <c r="B698">
        <v>291</v>
      </c>
      <c r="C698">
        <v>0</v>
      </c>
      <c r="D698">
        <v>445</v>
      </c>
      <c r="E698">
        <v>664141</v>
      </c>
    </row>
    <row r="699" spans="1:5">
      <c r="A699" s="7" t="s">
        <v>1617</v>
      </c>
      <c r="B699">
        <v>241</v>
      </c>
      <c r="C699">
        <v>0</v>
      </c>
      <c r="D699">
        <v>324</v>
      </c>
      <c r="E699">
        <v>662152</v>
      </c>
    </row>
    <row r="700" spans="1:5">
      <c r="A700" s="7" t="s">
        <v>894</v>
      </c>
      <c r="B700">
        <v>206</v>
      </c>
      <c r="C700">
        <v>0</v>
      </c>
      <c r="D700">
        <v>370</v>
      </c>
      <c r="E700">
        <v>662153</v>
      </c>
    </row>
    <row r="701" spans="1:5">
      <c r="A701" s="7" t="s">
        <v>1622</v>
      </c>
      <c r="B701">
        <v>343</v>
      </c>
      <c r="C701">
        <v>0</v>
      </c>
      <c r="D701">
        <v>482</v>
      </c>
      <c r="E701">
        <v>662154</v>
      </c>
    </row>
    <row r="702" spans="1:5">
      <c r="A702" s="7" t="s">
        <v>1624</v>
      </c>
      <c r="B702">
        <v>392</v>
      </c>
      <c r="C702">
        <v>107</v>
      </c>
      <c r="D702">
        <v>1374</v>
      </c>
      <c r="E702">
        <v>662160</v>
      </c>
    </row>
    <row r="703" spans="1:5">
      <c r="A703" s="7" t="s">
        <v>1626</v>
      </c>
      <c r="B703">
        <v>273</v>
      </c>
      <c r="C703">
        <v>0</v>
      </c>
      <c r="D703">
        <v>423</v>
      </c>
      <c r="E703">
        <v>662158</v>
      </c>
    </row>
    <row r="704" spans="1:5">
      <c r="A704" s="7" t="s">
        <v>1629</v>
      </c>
      <c r="B704">
        <v>322</v>
      </c>
      <c r="C704">
        <v>0</v>
      </c>
      <c r="D704">
        <v>499</v>
      </c>
      <c r="E704">
        <v>662157</v>
      </c>
    </row>
    <row r="705" spans="1:5">
      <c r="A705" s="7" t="s">
        <v>1632</v>
      </c>
      <c r="B705">
        <v>320</v>
      </c>
      <c r="C705">
        <v>0</v>
      </c>
      <c r="D705">
        <v>535</v>
      </c>
      <c r="E705">
        <v>662159</v>
      </c>
    </row>
    <row r="706" spans="1:5">
      <c r="A706" s="7" t="s">
        <v>1635</v>
      </c>
      <c r="B706">
        <v>18</v>
      </c>
      <c r="C706">
        <v>2</v>
      </c>
      <c r="D706">
        <v>35</v>
      </c>
      <c r="E706">
        <v>685809</v>
      </c>
    </row>
    <row r="707" spans="1:5">
      <c r="A707" s="6" t="s">
        <v>1637</v>
      </c>
      <c r="B707">
        <v>1503</v>
      </c>
      <c r="C707">
        <v>430</v>
      </c>
      <c r="D707">
        <v>3926</v>
      </c>
      <c r="E707">
        <v>3997954</v>
      </c>
    </row>
    <row r="708" spans="1:5">
      <c r="A708" s="7" t="s">
        <v>1639</v>
      </c>
      <c r="B708">
        <v>226</v>
      </c>
      <c r="C708">
        <v>77</v>
      </c>
      <c r="D708">
        <v>604</v>
      </c>
      <c r="E708">
        <v>662726</v>
      </c>
    </row>
    <row r="709" spans="1:5">
      <c r="A709" s="7" t="s">
        <v>1642</v>
      </c>
      <c r="B709">
        <v>157</v>
      </c>
      <c r="C709">
        <v>47</v>
      </c>
      <c r="D709">
        <v>484</v>
      </c>
      <c r="E709">
        <v>662080</v>
      </c>
    </row>
    <row r="710" spans="1:5">
      <c r="A710" s="7" t="s">
        <v>1646</v>
      </c>
      <c r="B710">
        <v>365</v>
      </c>
      <c r="C710">
        <v>92</v>
      </c>
      <c r="D710">
        <v>824</v>
      </c>
      <c r="E710">
        <v>686912</v>
      </c>
    </row>
    <row r="711" spans="1:5">
      <c r="A711" s="7" t="s">
        <v>1649</v>
      </c>
      <c r="B711">
        <v>297</v>
      </c>
      <c r="C711">
        <v>98</v>
      </c>
      <c r="D711">
        <v>876</v>
      </c>
      <c r="E711">
        <v>662077</v>
      </c>
    </row>
    <row r="712" spans="1:5">
      <c r="A712" s="7" t="s">
        <v>1651</v>
      </c>
      <c r="B712">
        <v>169</v>
      </c>
      <c r="C712">
        <v>47</v>
      </c>
      <c r="D712">
        <v>476</v>
      </c>
      <c r="E712">
        <v>662081</v>
      </c>
    </row>
    <row r="713" spans="1:5">
      <c r="A713" s="7" t="s">
        <v>1655</v>
      </c>
      <c r="B713">
        <v>289</v>
      </c>
      <c r="C713">
        <v>69</v>
      </c>
      <c r="D713">
        <v>662</v>
      </c>
      <c r="E713">
        <v>662078</v>
      </c>
    </row>
    <row r="714" spans="1:5">
      <c r="A714" s="6" t="s">
        <v>1657</v>
      </c>
      <c r="B714">
        <v>623</v>
      </c>
      <c r="C714">
        <v>0</v>
      </c>
      <c r="D714">
        <v>881</v>
      </c>
      <c r="E714">
        <v>1983366</v>
      </c>
    </row>
    <row r="715" spans="1:5">
      <c r="A715" s="7" t="s">
        <v>1659</v>
      </c>
      <c r="B715">
        <v>265</v>
      </c>
      <c r="C715">
        <v>0</v>
      </c>
      <c r="D715">
        <v>363</v>
      </c>
      <c r="E715">
        <v>661121</v>
      </c>
    </row>
    <row r="716" spans="1:5">
      <c r="A716" s="7" t="s">
        <v>1662</v>
      </c>
      <c r="B716">
        <v>149</v>
      </c>
      <c r="C716">
        <v>0</v>
      </c>
      <c r="D716">
        <v>216</v>
      </c>
      <c r="E716">
        <v>661122</v>
      </c>
    </row>
    <row r="717" spans="1:5">
      <c r="A717" s="7" t="s">
        <v>1664</v>
      </c>
      <c r="B717">
        <v>209</v>
      </c>
      <c r="C717">
        <v>0</v>
      </c>
      <c r="D717">
        <v>302</v>
      </c>
      <c r="E717">
        <v>661123</v>
      </c>
    </row>
    <row r="718" spans="1:5">
      <c r="A718" s="6" t="s">
        <v>1666</v>
      </c>
      <c r="B718">
        <v>6064</v>
      </c>
      <c r="C718">
        <v>0</v>
      </c>
      <c r="D718">
        <v>7356</v>
      </c>
      <c r="E718">
        <v>9303984</v>
      </c>
    </row>
    <row r="719" spans="1:5">
      <c r="A719" s="7" t="s">
        <v>1668</v>
      </c>
      <c r="B719">
        <v>399</v>
      </c>
      <c r="C719">
        <v>0</v>
      </c>
      <c r="D719">
        <v>500</v>
      </c>
      <c r="E719">
        <v>663369</v>
      </c>
    </row>
    <row r="720" spans="1:5">
      <c r="A720" s="7" t="s">
        <v>1671</v>
      </c>
      <c r="B720">
        <v>241</v>
      </c>
      <c r="C720">
        <v>0</v>
      </c>
      <c r="D720">
        <v>353</v>
      </c>
      <c r="E720">
        <v>662031</v>
      </c>
    </row>
    <row r="721" spans="1:5">
      <c r="A721" s="7" t="s">
        <v>1673</v>
      </c>
      <c r="B721">
        <v>350</v>
      </c>
      <c r="C721">
        <v>0</v>
      </c>
      <c r="D721">
        <v>350</v>
      </c>
      <c r="E721">
        <v>663368</v>
      </c>
    </row>
    <row r="722" spans="1:5">
      <c r="A722" s="7" t="s">
        <v>1675</v>
      </c>
      <c r="B722">
        <v>313</v>
      </c>
      <c r="C722">
        <v>0</v>
      </c>
      <c r="D722">
        <v>502</v>
      </c>
      <c r="E722">
        <v>662033</v>
      </c>
    </row>
    <row r="723" spans="1:5">
      <c r="A723" s="7" t="s">
        <v>1677</v>
      </c>
      <c r="B723">
        <v>228</v>
      </c>
      <c r="C723">
        <v>0</v>
      </c>
      <c r="D723">
        <v>245</v>
      </c>
      <c r="E723">
        <v>662460</v>
      </c>
    </row>
    <row r="724" spans="1:5">
      <c r="A724" s="7" t="s">
        <v>1679</v>
      </c>
      <c r="B724">
        <v>309</v>
      </c>
      <c r="C724">
        <v>0</v>
      </c>
      <c r="D724">
        <v>332</v>
      </c>
      <c r="E724">
        <v>663753</v>
      </c>
    </row>
    <row r="725" spans="1:5">
      <c r="A725" s="7" t="s">
        <v>1681</v>
      </c>
      <c r="B725">
        <v>750</v>
      </c>
      <c r="C725">
        <v>0</v>
      </c>
      <c r="D725">
        <v>1108</v>
      </c>
      <c r="E725">
        <v>665254</v>
      </c>
    </row>
    <row r="726" spans="1:5">
      <c r="A726" s="7" t="s">
        <v>1683</v>
      </c>
      <c r="B726">
        <v>119</v>
      </c>
      <c r="C726">
        <v>0</v>
      </c>
      <c r="D726">
        <v>119</v>
      </c>
      <c r="E726">
        <v>662041</v>
      </c>
    </row>
    <row r="727" spans="1:5">
      <c r="A727" s="7" t="s">
        <v>1685</v>
      </c>
      <c r="B727">
        <v>403</v>
      </c>
      <c r="C727">
        <v>0</v>
      </c>
      <c r="D727">
        <v>431</v>
      </c>
      <c r="E727">
        <v>663370</v>
      </c>
    </row>
    <row r="728" spans="1:5">
      <c r="A728" s="7" t="s">
        <v>1687</v>
      </c>
      <c r="B728">
        <v>351</v>
      </c>
      <c r="C728">
        <v>0</v>
      </c>
      <c r="D728">
        <v>378</v>
      </c>
      <c r="E728">
        <v>678931</v>
      </c>
    </row>
    <row r="729" spans="1:5">
      <c r="A729" s="7" t="s">
        <v>1689</v>
      </c>
      <c r="B729">
        <v>415</v>
      </c>
      <c r="C729">
        <v>0</v>
      </c>
      <c r="D729">
        <v>425</v>
      </c>
      <c r="E729">
        <v>663367</v>
      </c>
    </row>
    <row r="730" spans="1:5">
      <c r="A730" s="7" t="s">
        <v>1691</v>
      </c>
      <c r="B730">
        <v>632</v>
      </c>
      <c r="C730">
        <v>0</v>
      </c>
      <c r="D730">
        <v>830</v>
      </c>
      <c r="E730">
        <v>665207</v>
      </c>
    </row>
    <row r="731" spans="1:5">
      <c r="A731" s="7" t="s">
        <v>1693</v>
      </c>
      <c r="B731">
        <v>722</v>
      </c>
      <c r="C731">
        <v>0</v>
      </c>
      <c r="D731">
        <v>778</v>
      </c>
      <c r="E731">
        <v>665206</v>
      </c>
    </row>
    <row r="732" spans="1:5">
      <c r="A732" s="7" t="s">
        <v>1695</v>
      </c>
      <c r="B732">
        <v>832</v>
      </c>
      <c r="C732">
        <v>0</v>
      </c>
      <c r="D732">
        <v>1005</v>
      </c>
      <c r="E732">
        <v>663594</v>
      </c>
    </row>
    <row r="733" spans="1:5">
      <c r="A733" s="6" t="s">
        <v>1697</v>
      </c>
      <c r="B733">
        <v>121</v>
      </c>
      <c r="C733">
        <v>56</v>
      </c>
      <c r="D733">
        <v>882</v>
      </c>
      <c r="E733">
        <v>1984938</v>
      </c>
    </row>
    <row r="734" spans="1:5">
      <c r="A734" s="7" t="s">
        <v>1699</v>
      </c>
      <c r="B734">
        <v>47</v>
      </c>
      <c r="C734">
        <v>27</v>
      </c>
      <c r="D734">
        <v>379</v>
      </c>
      <c r="E734">
        <v>661005</v>
      </c>
    </row>
    <row r="735" spans="1:5">
      <c r="A735" s="7" t="s">
        <v>1703</v>
      </c>
      <c r="B735">
        <v>41</v>
      </c>
      <c r="C735">
        <v>16</v>
      </c>
      <c r="D735">
        <v>305</v>
      </c>
      <c r="E735">
        <v>661006</v>
      </c>
    </row>
    <row r="736" spans="1:5">
      <c r="A736" s="7" t="s">
        <v>1705</v>
      </c>
      <c r="B736">
        <v>33</v>
      </c>
      <c r="C736">
        <v>13</v>
      </c>
      <c r="D736">
        <v>198</v>
      </c>
      <c r="E736">
        <v>662927</v>
      </c>
    </row>
    <row r="737" spans="1:5">
      <c r="A737" s="6" t="s">
        <v>1706</v>
      </c>
      <c r="B737">
        <v>3</v>
      </c>
      <c r="C737">
        <v>0</v>
      </c>
      <c r="D737">
        <v>3</v>
      </c>
      <c r="E737">
        <v>662497</v>
      </c>
    </row>
    <row r="738" spans="1:5">
      <c r="A738" s="7" t="s">
        <v>1707</v>
      </c>
      <c r="B738">
        <v>3</v>
      </c>
      <c r="C738">
        <v>0</v>
      </c>
      <c r="D738">
        <v>3</v>
      </c>
      <c r="E738">
        <v>662497</v>
      </c>
    </row>
    <row r="739" spans="1:5">
      <c r="A739" s="6" t="s">
        <v>1710</v>
      </c>
      <c r="B739">
        <v>71</v>
      </c>
      <c r="C739">
        <v>9</v>
      </c>
      <c r="D739">
        <v>114</v>
      </c>
      <c r="E739">
        <v>1986960</v>
      </c>
    </row>
    <row r="740" spans="1:5">
      <c r="A740" s="7" t="s">
        <v>1405</v>
      </c>
      <c r="B740">
        <v>50</v>
      </c>
      <c r="C740">
        <v>0</v>
      </c>
      <c r="D740">
        <v>51</v>
      </c>
      <c r="E740">
        <v>662198</v>
      </c>
    </row>
    <row r="741" spans="1:5">
      <c r="A741" s="7" t="s">
        <v>1716</v>
      </c>
      <c r="B741">
        <v>15</v>
      </c>
      <c r="C741">
        <v>6</v>
      </c>
      <c r="D741">
        <v>38</v>
      </c>
      <c r="E741">
        <v>662563</v>
      </c>
    </row>
    <row r="742" spans="1:5">
      <c r="A742" s="7" t="s">
        <v>1720</v>
      </c>
      <c r="B742">
        <v>6</v>
      </c>
      <c r="C742">
        <v>3</v>
      </c>
      <c r="D742">
        <v>25</v>
      </c>
      <c r="E742">
        <v>662199</v>
      </c>
    </row>
    <row r="743" spans="1:5">
      <c r="A743" s="6" t="s">
        <v>1721</v>
      </c>
      <c r="B743">
        <v>50</v>
      </c>
      <c r="C743">
        <v>0</v>
      </c>
      <c r="D743">
        <v>67</v>
      </c>
      <c r="E743">
        <v>661750</v>
      </c>
    </row>
    <row r="744" spans="1:5">
      <c r="A744" s="7" t="s">
        <v>1723</v>
      </c>
      <c r="B744">
        <v>50</v>
      </c>
      <c r="C744">
        <v>0</v>
      </c>
      <c r="D744">
        <v>67</v>
      </c>
      <c r="E744">
        <v>661750</v>
      </c>
    </row>
    <row r="745" spans="1:5">
      <c r="A745" s="6" t="s">
        <v>1727</v>
      </c>
      <c r="B745">
        <v>640</v>
      </c>
      <c r="C745">
        <v>0</v>
      </c>
      <c r="D745">
        <v>888</v>
      </c>
      <c r="E745">
        <v>1985262</v>
      </c>
    </row>
    <row r="746" spans="1:5">
      <c r="A746" s="7" t="s">
        <v>1729</v>
      </c>
      <c r="B746">
        <v>194</v>
      </c>
      <c r="C746">
        <v>0</v>
      </c>
      <c r="D746">
        <v>320</v>
      </c>
      <c r="E746">
        <v>661755</v>
      </c>
    </row>
    <row r="747" spans="1:5">
      <c r="A747" s="7" t="s">
        <v>1733</v>
      </c>
      <c r="B747">
        <v>198</v>
      </c>
      <c r="C747">
        <v>0</v>
      </c>
      <c r="D747">
        <v>266</v>
      </c>
      <c r="E747">
        <v>661754</v>
      </c>
    </row>
    <row r="748" spans="1:5">
      <c r="A748" s="7" t="s">
        <v>1735</v>
      </c>
      <c r="B748">
        <v>248</v>
      </c>
      <c r="C748">
        <v>0</v>
      </c>
      <c r="D748">
        <v>302</v>
      </c>
      <c r="E748">
        <v>661753</v>
      </c>
    </row>
    <row r="749" spans="1:5">
      <c r="A749" s="6" t="s">
        <v>1737</v>
      </c>
      <c r="B749">
        <v>649</v>
      </c>
      <c r="C749">
        <v>0</v>
      </c>
      <c r="D749">
        <v>665</v>
      </c>
      <c r="E749">
        <v>1345386</v>
      </c>
    </row>
    <row r="750" spans="1:5">
      <c r="A750" s="7" t="s">
        <v>1739</v>
      </c>
      <c r="B750">
        <v>314</v>
      </c>
      <c r="C750">
        <v>0</v>
      </c>
      <c r="D750">
        <v>330</v>
      </c>
      <c r="E750">
        <v>681055</v>
      </c>
    </row>
    <row r="751" spans="1:5">
      <c r="A751" s="7" t="s">
        <v>1743</v>
      </c>
      <c r="B751">
        <v>335</v>
      </c>
      <c r="C751">
        <v>0</v>
      </c>
      <c r="D751">
        <v>335</v>
      </c>
      <c r="E751">
        <v>664331</v>
      </c>
    </row>
    <row r="752" spans="1:5">
      <c r="A752" s="6" t="s">
        <v>1745</v>
      </c>
      <c r="B752">
        <v>3434</v>
      </c>
      <c r="C752">
        <v>0</v>
      </c>
      <c r="D752">
        <v>3620</v>
      </c>
      <c r="E752">
        <v>3997785</v>
      </c>
    </row>
    <row r="753" spans="1:5">
      <c r="A753" s="7" t="s">
        <v>1747</v>
      </c>
      <c r="B753">
        <v>467</v>
      </c>
      <c r="C753">
        <v>0</v>
      </c>
      <c r="D753">
        <v>467</v>
      </c>
      <c r="E753">
        <v>662251</v>
      </c>
    </row>
    <row r="754" spans="1:5">
      <c r="A754" s="7" t="s">
        <v>1751</v>
      </c>
      <c r="B754">
        <v>33</v>
      </c>
      <c r="C754">
        <v>0</v>
      </c>
      <c r="D754">
        <v>33</v>
      </c>
      <c r="E754">
        <v>685347</v>
      </c>
    </row>
    <row r="755" spans="1:5">
      <c r="A755" s="7" t="s">
        <v>1753</v>
      </c>
      <c r="B755">
        <v>1077</v>
      </c>
      <c r="C755">
        <v>0</v>
      </c>
      <c r="D755">
        <v>1178</v>
      </c>
      <c r="E755">
        <v>663436</v>
      </c>
    </row>
    <row r="756" spans="1:5">
      <c r="A756" s="7" t="s">
        <v>1755</v>
      </c>
      <c r="B756">
        <v>836</v>
      </c>
      <c r="C756">
        <v>0</v>
      </c>
      <c r="D756">
        <v>845</v>
      </c>
      <c r="E756">
        <v>662252</v>
      </c>
    </row>
    <row r="757" spans="1:5">
      <c r="A757" s="7" t="s">
        <v>1757</v>
      </c>
      <c r="B757">
        <v>476</v>
      </c>
      <c r="C757">
        <v>0</v>
      </c>
      <c r="D757">
        <v>552</v>
      </c>
      <c r="E757">
        <v>662249</v>
      </c>
    </row>
    <row r="758" spans="1:5">
      <c r="A758" s="7" t="s">
        <v>1759</v>
      </c>
      <c r="B758">
        <v>545</v>
      </c>
      <c r="C758">
        <v>0</v>
      </c>
      <c r="D758">
        <v>545</v>
      </c>
      <c r="E758">
        <v>662250</v>
      </c>
    </row>
    <row r="759" spans="1:5">
      <c r="A759" s="6" t="s">
        <v>1761</v>
      </c>
      <c r="B759">
        <v>1428</v>
      </c>
      <c r="C759">
        <v>0</v>
      </c>
      <c r="D759">
        <v>1428</v>
      </c>
      <c r="E759">
        <v>1986793</v>
      </c>
    </row>
    <row r="760" spans="1:5">
      <c r="A760" s="7" t="s">
        <v>1763</v>
      </c>
      <c r="B760">
        <v>409</v>
      </c>
      <c r="C760">
        <v>0</v>
      </c>
      <c r="D760">
        <v>409</v>
      </c>
      <c r="E760">
        <v>664892</v>
      </c>
    </row>
    <row r="761" spans="1:5">
      <c r="A761" s="7" t="s">
        <v>1767</v>
      </c>
      <c r="B761">
        <v>423</v>
      </c>
      <c r="C761">
        <v>0</v>
      </c>
      <c r="D761">
        <v>423</v>
      </c>
      <c r="E761">
        <v>662631</v>
      </c>
    </row>
    <row r="762" spans="1:5">
      <c r="A762" s="7" t="s">
        <v>366</v>
      </c>
      <c r="B762">
        <v>596</v>
      </c>
      <c r="C762">
        <v>0</v>
      </c>
      <c r="D762">
        <v>596</v>
      </c>
      <c r="E762">
        <v>659270</v>
      </c>
    </row>
    <row r="763" spans="1:5">
      <c r="A763" s="6" t="s">
        <v>1769</v>
      </c>
      <c r="B763">
        <v>806</v>
      </c>
      <c r="C763">
        <v>187</v>
      </c>
      <c r="D763">
        <v>2300</v>
      </c>
      <c r="E763">
        <v>3999592</v>
      </c>
    </row>
    <row r="764" spans="1:5">
      <c r="A764" s="7" t="s">
        <v>1771</v>
      </c>
      <c r="B764">
        <v>138</v>
      </c>
      <c r="C764">
        <v>0</v>
      </c>
      <c r="D764">
        <v>184</v>
      </c>
      <c r="E764">
        <v>664475</v>
      </c>
    </row>
    <row r="765" spans="1:5">
      <c r="A765" s="7" t="s">
        <v>1775</v>
      </c>
      <c r="B765">
        <v>148</v>
      </c>
      <c r="C765">
        <v>50</v>
      </c>
      <c r="D765">
        <v>585</v>
      </c>
      <c r="E765">
        <v>660659</v>
      </c>
    </row>
    <row r="766" spans="1:5">
      <c r="A766" s="7" t="s">
        <v>1777</v>
      </c>
      <c r="B766">
        <v>138</v>
      </c>
      <c r="C766">
        <v>53</v>
      </c>
      <c r="D766">
        <v>465</v>
      </c>
      <c r="E766">
        <v>665199</v>
      </c>
    </row>
    <row r="767" spans="1:5">
      <c r="A767" s="7" t="s">
        <v>1779</v>
      </c>
      <c r="B767">
        <v>198</v>
      </c>
      <c r="C767">
        <v>44</v>
      </c>
      <c r="D767">
        <v>540</v>
      </c>
      <c r="E767">
        <v>660657</v>
      </c>
    </row>
    <row r="768" spans="1:5">
      <c r="A768" s="7" t="s">
        <v>1781</v>
      </c>
      <c r="B768">
        <v>141</v>
      </c>
      <c r="C768">
        <v>40</v>
      </c>
      <c r="D768">
        <v>483</v>
      </c>
      <c r="E768">
        <v>664966</v>
      </c>
    </row>
    <row r="769" spans="1:5">
      <c r="A769" s="7" t="s">
        <v>1783</v>
      </c>
      <c r="B769">
        <v>43</v>
      </c>
      <c r="C769">
        <v>0</v>
      </c>
      <c r="D769">
        <v>43</v>
      </c>
      <c r="E769">
        <v>683636</v>
      </c>
    </row>
    <row r="770" spans="1:5">
      <c r="A770" s="6" t="s">
        <v>1785</v>
      </c>
      <c r="B770">
        <v>81</v>
      </c>
      <c r="C770">
        <v>26</v>
      </c>
      <c r="D770">
        <v>240</v>
      </c>
      <c r="E770">
        <v>661807</v>
      </c>
    </row>
    <row r="771" spans="1:5">
      <c r="A771" s="7" t="s">
        <v>1788</v>
      </c>
      <c r="B771">
        <v>81</v>
      </c>
      <c r="C771">
        <v>26</v>
      </c>
      <c r="D771">
        <v>240</v>
      </c>
      <c r="E771">
        <v>661807</v>
      </c>
    </row>
    <row r="772" spans="1:5">
      <c r="A772" s="6" t="s">
        <v>1792</v>
      </c>
      <c r="B772">
        <v>295</v>
      </c>
      <c r="C772">
        <v>19</v>
      </c>
      <c r="D772">
        <v>547</v>
      </c>
      <c r="E772">
        <v>686658</v>
      </c>
    </row>
    <row r="773" spans="1:5">
      <c r="A773" s="7" t="s">
        <v>1792</v>
      </c>
      <c r="B773">
        <v>295</v>
      </c>
      <c r="C773">
        <v>19</v>
      </c>
      <c r="D773">
        <v>547</v>
      </c>
      <c r="E773">
        <v>686658</v>
      </c>
    </row>
    <row r="774" spans="1:5">
      <c r="A774" s="6" t="s">
        <v>1795</v>
      </c>
      <c r="B774">
        <v>30</v>
      </c>
      <c r="C774">
        <v>18</v>
      </c>
      <c r="D774">
        <v>168</v>
      </c>
      <c r="E774">
        <v>661247</v>
      </c>
    </row>
    <row r="775" spans="1:5">
      <c r="A775" s="7" t="s">
        <v>1797</v>
      </c>
      <c r="B775">
        <v>30</v>
      </c>
      <c r="C775">
        <v>18</v>
      </c>
      <c r="D775">
        <v>168</v>
      </c>
      <c r="E775">
        <v>661247</v>
      </c>
    </row>
    <row r="776" spans="1:5">
      <c r="A776" s="6" t="s">
        <v>1801</v>
      </c>
      <c r="B776">
        <v>106</v>
      </c>
      <c r="C776">
        <v>24</v>
      </c>
      <c r="D776">
        <v>581</v>
      </c>
      <c r="E776">
        <v>661567</v>
      </c>
    </row>
    <row r="777" spans="1:5">
      <c r="A777" s="7" t="s">
        <v>1803</v>
      </c>
      <c r="B777">
        <v>106</v>
      </c>
      <c r="C777">
        <v>24</v>
      </c>
      <c r="D777">
        <v>581</v>
      </c>
      <c r="E777">
        <v>661567</v>
      </c>
    </row>
    <row r="778" spans="1:5">
      <c r="A778" s="6" t="s">
        <v>1806</v>
      </c>
      <c r="B778">
        <v>0</v>
      </c>
      <c r="C778">
        <v>0</v>
      </c>
      <c r="D778">
        <v>0</v>
      </c>
      <c r="E778">
        <v>662437</v>
      </c>
    </row>
    <row r="779" spans="1:5">
      <c r="A779" s="7" t="s">
        <v>1807</v>
      </c>
      <c r="B779">
        <v>0</v>
      </c>
      <c r="C779">
        <v>0</v>
      </c>
      <c r="D779">
        <v>0</v>
      </c>
      <c r="E779">
        <v>662437</v>
      </c>
    </row>
    <row r="780" spans="1:5">
      <c r="A780" s="6" t="s">
        <v>1808</v>
      </c>
      <c r="B780">
        <v>97</v>
      </c>
      <c r="C780">
        <v>0</v>
      </c>
      <c r="D780">
        <v>121</v>
      </c>
      <c r="E780">
        <v>1986060</v>
      </c>
    </row>
    <row r="781" spans="1:5">
      <c r="A781" s="7" t="s">
        <v>1810</v>
      </c>
      <c r="B781">
        <v>60</v>
      </c>
      <c r="C781">
        <v>0</v>
      </c>
      <c r="D781">
        <v>80</v>
      </c>
      <c r="E781">
        <v>662019</v>
      </c>
    </row>
    <row r="782" spans="1:5">
      <c r="A782" s="7" t="s">
        <v>1815</v>
      </c>
      <c r="B782">
        <v>24</v>
      </c>
      <c r="C782">
        <v>0</v>
      </c>
      <c r="D782">
        <v>25</v>
      </c>
      <c r="E782">
        <v>662021</v>
      </c>
    </row>
    <row r="783" spans="1:5">
      <c r="A783" s="7" t="s">
        <v>1817</v>
      </c>
      <c r="B783">
        <v>13</v>
      </c>
      <c r="C783">
        <v>0</v>
      </c>
      <c r="D783">
        <v>16</v>
      </c>
      <c r="E783">
        <v>662020</v>
      </c>
    </row>
    <row r="784" spans="1:5">
      <c r="A784" s="6" t="s">
        <v>1818</v>
      </c>
      <c r="B784">
        <v>898</v>
      </c>
      <c r="C784">
        <v>0</v>
      </c>
      <c r="D784">
        <v>1031</v>
      </c>
      <c r="E784">
        <v>2649515</v>
      </c>
    </row>
    <row r="785" spans="1:5">
      <c r="A785" s="7" t="s">
        <v>1820</v>
      </c>
      <c r="B785">
        <v>299</v>
      </c>
      <c r="C785">
        <v>0</v>
      </c>
      <c r="D785">
        <v>375</v>
      </c>
      <c r="E785">
        <v>662272</v>
      </c>
    </row>
    <row r="786" spans="1:5">
      <c r="A786" s="7" t="s">
        <v>1824</v>
      </c>
      <c r="B786">
        <v>174</v>
      </c>
      <c r="C786">
        <v>0</v>
      </c>
      <c r="D786">
        <v>188</v>
      </c>
      <c r="E786">
        <v>662702</v>
      </c>
    </row>
    <row r="787" spans="1:5">
      <c r="A787" s="7" t="s">
        <v>1825</v>
      </c>
      <c r="B787">
        <v>233</v>
      </c>
      <c r="C787">
        <v>0</v>
      </c>
      <c r="D787">
        <v>271</v>
      </c>
      <c r="E787">
        <v>662270</v>
      </c>
    </row>
    <row r="788" spans="1:5">
      <c r="A788" s="7" t="s">
        <v>1827</v>
      </c>
      <c r="B788">
        <v>192</v>
      </c>
      <c r="C788">
        <v>0</v>
      </c>
      <c r="D788">
        <v>197</v>
      </c>
      <c r="E788">
        <v>662271</v>
      </c>
    </row>
    <row r="789" spans="1:5">
      <c r="A789" s="6" t="s">
        <v>1831</v>
      </c>
      <c r="B789">
        <v>14791</v>
      </c>
      <c r="C789">
        <v>0</v>
      </c>
      <c r="D789">
        <v>18170</v>
      </c>
      <c r="E789">
        <v>20570403</v>
      </c>
    </row>
    <row r="790" spans="1:5">
      <c r="A790" s="7" t="s">
        <v>1834</v>
      </c>
      <c r="B790">
        <v>378</v>
      </c>
      <c r="C790">
        <v>0</v>
      </c>
      <c r="D790">
        <v>378</v>
      </c>
      <c r="E790">
        <v>665506</v>
      </c>
    </row>
    <row r="791" spans="1:5">
      <c r="A791" s="7" t="s">
        <v>1838</v>
      </c>
      <c r="B791">
        <v>250</v>
      </c>
      <c r="C791">
        <v>0</v>
      </c>
      <c r="D791">
        <v>414</v>
      </c>
      <c r="E791">
        <v>664621</v>
      </c>
    </row>
    <row r="792" spans="1:5">
      <c r="A792" s="7" t="s">
        <v>1841</v>
      </c>
      <c r="B792">
        <v>525</v>
      </c>
      <c r="C792">
        <v>0</v>
      </c>
      <c r="D792">
        <v>525</v>
      </c>
      <c r="E792">
        <v>665493</v>
      </c>
    </row>
    <row r="793" spans="1:5">
      <c r="A793" s="7" t="s">
        <v>172</v>
      </c>
      <c r="B793">
        <v>642</v>
      </c>
      <c r="C793">
        <v>0</v>
      </c>
      <c r="D793">
        <v>680</v>
      </c>
      <c r="E793">
        <v>665892</v>
      </c>
    </row>
    <row r="794" spans="1:5">
      <c r="A794" s="7" t="s">
        <v>1846</v>
      </c>
      <c r="B794">
        <v>345</v>
      </c>
      <c r="C794">
        <v>0</v>
      </c>
      <c r="D794">
        <v>398</v>
      </c>
      <c r="E794">
        <v>660839</v>
      </c>
    </row>
    <row r="795" spans="1:5">
      <c r="A795" s="7" t="s">
        <v>1849</v>
      </c>
      <c r="B795">
        <v>591</v>
      </c>
      <c r="C795">
        <v>0</v>
      </c>
      <c r="D795">
        <v>602</v>
      </c>
      <c r="E795">
        <v>665495</v>
      </c>
    </row>
    <row r="796" spans="1:5">
      <c r="A796" s="7" t="s">
        <v>1852</v>
      </c>
      <c r="B796">
        <v>376</v>
      </c>
      <c r="C796">
        <v>0</v>
      </c>
      <c r="D796">
        <v>507</v>
      </c>
      <c r="E796">
        <v>662637</v>
      </c>
    </row>
    <row r="797" spans="1:5">
      <c r="A797" s="7" t="s">
        <v>1468</v>
      </c>
      <c r="B797">
        <v>1012</v>
      </c>
      <c r="C797">
        <v>0</v>
      </c>
      <c r="D797">
        <v>1081</v>
      </c>
      <c r="E797">
        <v>662715</v>
      </c>
    </row>
    <row r="798" spans="1:5">
      <c r="A798" s="7" t="s">
        <v>1855</v>
      </c>
      <c r="B798">
        <v>722</v>
      </c>
      <c r="C798">
        <v>0</v>
      </c>
      <c r="D798">
        <v>794</v>
      </c>
      <c r="E798">
        <v>685712</v>
      </c>
    </row>
    <row r="799" spans="1:5">
      <c r="A799" s="7" t="s">
        <v>1856</v>
      </c>
      <c r="B799">
        <v>300</v>
      </c>
      <c r="C799">
        <v>0</v>
      </c>
      <c r="D799">
        <v>486</v>
      </c>
      <c r="E799">
        <v>660842</v>
      </c>
    </row>
    <row r="800" spans="1:5">
      <c r="A800" s="7" t="s">
        <v>1859</v>
      </c>
      <c r="B800">
        <v>433</v>
      </c>
      <c r="C800">
        <v>0</v>
      </c>
      <c r="D800">
        <v>485</v>
      </c>
      <c r="E800">
        <v>665912</v>
      </c>
    </row>
    <row r="801" spans="1:5">
      <c r="A801" s="7" t="s">
        <v>1861</v>
      </c>
      <c r="B801">
        <v>1133</v>
      </c>
      <c r="C801">
        <v>0</v>
      </c>
      <c r="D801">
        <v>1415</v>
      </c>
      <c r="E801">
        <v>659113</v>
      </c>
    </row>
    <row r="802" spans="1:5">
      <c r="A802" s="7" t="s">
        <v>1267</v>
      </c>
      <c r="B802">
        <v>481</v>
      </c>
      <c r="C802">
        <v>0</v>
      </c>
      <c r="D802">
        <v>539</v>
      </c>
      <c r="E802">
        <v>661413</v>
      </c>
    </row>
    <row r="803" spans="1:5">
      <c r="A803" s="7" t="s">
        <v>1865</v>
      </c>
      <c r="B803">
        <v>284</v>
      </c>
      <c r="C803">
        <v>0</v>
      </c>
      <c r="D803">
        <v>284</v>
      </c>
      <c r="E803">
        <v>664459</v>
      </c>
    </row>
    <row r="804" spans="1:5">
      <c r="A804" s="7" t="s">
        <v>1867</v>
      </c>
      <c r="B804">
        <v>337</v>
      </c>
      <c r="C804">
        <v>0</v>
      </c>
      <c r="D804">
        <v>337</v>
      </c>
      <c r="E804">
        <v>665201</v>
      </c>
    </row>
    <row r="805" spans="1:5">
      <c r="A805" s="7" t="s">
        <v>1870</v>
      </c>
      <c r="B805">
        <v>235</v>
      </c>
      <c r="C805">
        <v>0</v>
      </c>
      <c r="D805">
        <v>544</v>
      </c>
      <c r="E805">
        <v>662894</v>
      </c>
    </row>
    <row r="806" spans="1:5">
      <c r="A806" s="7" t="s">
        <v>1873</v>
      </c>
      <c r="B806">
        <v>501</v>
      </c>
      <c r="C806">
        <v>0</v>
      </c>
      <c r="D806">
        <v>501</v>
      </c>
      <c r="E806">
        <v>660846</v>
      </c>
    </row>
    <row r="807" spans="1:5">
      <c r="A807" s="7" t="s">
        <v>1875</v>
      </c>
      <c r="B807">
        <v>564</v>
      </c>
      <c r="C807">
        <v>0</v>
      </c>
      <c r="D807">
        <v>564</v>
      </c>
      <c r="E807">
        <v>660505</v>
      </c>
    </row>
    <row r="808" spans="1:5">
      <c r="A808" s="7" t="s">
        <v>1877</v>
      </c>
      <c r="B808">
        <v>1240</v>
      </c>
      <c r="C808">
        <v>0</v>
      </c>
      <c r="D808">
        <v>1901</v>
      </c>
      <c r="E808">
        <v>660864</v>
      </c>
    </row>
    <row r="809" spans="1:5">
      <c r="A809" s="7" t="s">
        <v>1879</v>
      </c>
      <c r="B809">
        <v>342</v>
      </c>
      <c r="C809">
        <v>0</v>
      </c>
      <c r="D809">
        <v>422</v>
      </c>
      <c r="E809">
        <v>665505</v>
      </c>
    </row>
    <row r="810" spans="1:5">
      <c r="A810" s="7" t="s">
        <v>1881</v>
      </c>
      <c r="B810">
        <v>204</v>
      </c>
      <c r="C810">
        <v>0</v>
      </c>
      <c r="D810">
        <v>516</v>
      </c>
      <c r="E810">
        <v>663515</v>
      </c>
    </row>
    <row r="811" spans="1:5">
      <c r="A811" s="7" t="s">
        <v>1502</v>
      </c>
      <c r="B811">
        <v>567</v>
      </c>
      <c r="C811">
        <v>0</v>
      </c>
      <c r="D811">
        <v>629</v>
      </c>
      <c r="E811">
        <v>661414</v>
      </c>
    </row>
    <row r="812" spans="1:5">
      <c r="A812" s="7" t="s">
        <v>1884</v>
      </c>
      <c r="B812">
        <v>495</v>
      </c>
      <c r="C812">
        <v>0</v>
      </c>
      <c r="D812">
        <v>495</v>
      </c>
      <c r="E812">
        <v>660851</v>
      </c>
    </row>
    <row r="813" spans="1:5">
      <c r="A813" s="7" t="s">
        <v>1885</v>
      </c>
      <c r="B813">
        <v>195</v>
      </c>
      <c r="C813">
        <v>0</v>
      </c>
      <c r="D813">
        <v>373</v>
      </c>
      <c r="E813">
        <v>663658</v>
      </c>
    </row>
    <row r="814" spans="1:5">
      <c r="A814" s="7" t="s">
        <v>1887</v>
      </c>
      <c r="B814">
        <v>122</v>
      </c>
      <c r="C814">
        <v>0</v>
      </c>
      <c r="D814">
        <v>405</v>
      </c>
      <c r="E814">
        <v>662943</v>
      </c>
    </row>
    <row r="815" spans="1:5">
      <c r="A815" s="7" t="s">
        <v>1891</v>
      </c>
      <c r="B815">
        <v>422</v>
      </c>
      <c r="C815">
        <v>0</v>
      </c>
      <c r="D815">
        <v>422</v>
      </c>
      <c r="E815">
        <v>660853</v>
      </c>
    </row>
    <row r="816" spans="1:5">
      <c r="A816" s="7" t="s">
        <v>1893</v>
      </c>
      <c r="B816">
        <v>309</v>
      </c>
      <c r="C816">
        <v>0</v>
      </c>
      <c r="D816">
        <v>418</v>
      </c>
      <c r="E816">
        <v>660854</v>
      </c>
    </row>
    <row r="817" spans="1:5">
      <c r="A817" s="7" t="s">
        <v>1895</v>
      </c>
      <c r="B817">
        <v>318</v>
      </c>
      <c r="C817">
        <v>0</v>
      </c>
      <c r="D817">
        <v>550</v>
      </c>
      <c r="E817">
        <v>660861</v>
      </c>
    </row>
    <row r="818" spans="1:5">
      <c r="A818" s="7" t="s">
        <v>1897</v>
      </c>
      <c r="B818">
        <v>696</v>
      </c>
      <c r="C818">
        <v>0</v>
      </c>
      <c r="D818">
        <v>733</v>
      </c>
      <c r="E818">
        <v>662639</v>
      </c>
    </row>
    <row r="819" spans="1:5">
      <c r="A819" s="7" t="s">
        <v>1321</v>
      </c>
      <c r="B819">
        <v>227</v>
      </c>
      <c r="C819">
        <v>0</v>
      </c>
      <c r="D819">
        <v>227</v>
      </c>
      <c r="E819">
        <v>660857</v>
      </c>
    </row>
    <row r="820" spans="1:5">
      <c r="A820" s="7" t="s">
        <v>1900</v>
      </c>
      <c r="B820">
        <v>545</v>
      </c>
      <c r="C820">
        <v>0</v>
      </c>
      <c r="D820">
        <v>545</v>
      </c>
      <c r="E820">
        <v>665494</v>
      </c>
    </row>
    <row r="821" spans="1:5">
      <c r="A821" s="6" t="s">
        <v>1902</v>
      </c>
      <c r="B821">
        <v>334</v>
      </c>
      <c r="C821">
        <v>123</v>
      </c>
      <c r="D821">
        <v>2091</v>
      </c>
      <c r="E821">
        <v>1989524</v>
      </c>
    </row>
    <row r="822" spans="1:5">
      <c r="A822" s="7" t="s">
        <v>1904</v>
      </c>
      <c r="B822">
        <v>170</v>
      </c>
      <c r="C822">
        <v>63</v>
      </c>
      <c r="D822">
        <v>922</v>
      </c>
      <c r="E822">
        <v>665796</v>
      </c>
    </row>
    <row r="823" spans="1:5">
      <c r="A823" s="7" t="s">
        <v>1906</v>
      </c>
      <c r="B823">
        <v>82</v>
      </c>
      <c r="C823">
        <v>39</v>
      </c>
      <c r="D823">
        <v>700</v>
      </c>
      <c r="E823">
        <v>662485</v>
      </c>
    </row>
    <row r="824" spans="1:5">
      <c r="A824" s="7" t="s">
        <v>1909</v>
      </c>
      <c r="B824">
        <v>82</v>
      </c>
      <c r="C824">
        <v>21</v>
      </c>
      <c r="D824">
        <v>469</v>
      </c>
      <c r="E824">
        <v>661243</v>
      </c>
    </row>
    <row r="825" spans="1:5">
      <c r="A825" s="6" t="s">
        <v>1910</v>
      </c>
      <c r="B825">
        <v>0</v>
      </c>
      <c r="C825">
        <v>0</v>
      </c>
      <c r="D825">
        <v>0</v>
      </c>
      <c r="E825">
        <v>662374</v>
      </c>
    </row>
    <row r="826" spans="1:5">
      <c r="A826" s="7" t="s">
        <v>1911</v>
      </c>
      <c r="B826">
        <v>0</v>
      </c>
      <c r="C826">
        <v>0</v>
      </c>
      <c r="D826">
        <v>0</v>
      </c>
      <c r="E826">
        <v>662374</v>
      </c>
    </row>
    <row r="827" spans="1:5">
      <c r="A827" s="6" t="s">
        <v>1912</v>
      </c>
      <c r="B827">
        <v>22</v>
      </c>
      <c r="C827">
        <v>4</v>
      </c>
      <c r="D827">
        <v>113</v>
      </c>
      <c r="E827">
        <v>662315</v>
      </c>
    </row>
    <row r="828" spans="1:5">
      <c r="A828" s="7" t="s">
        <v>1911</v>
      </c>
      <c r="B828">
        <v>22</v>
      </c>
      <c r="C828">
        <v>4</v>
      </c>
      <c r="D828">
        <v>113</v>
      </c>
      <c r="E828">
        <v>662315</v>
      </c>
    </row>
    <row r="829" spans="1:5">
      <c r="A829" s="6" t="s">
        <v>1913</v>
      </c>
      <c r="B829">
        <v>0</v>
      </c>
      <c r="C829">
        <v>0</v>
      </c>
      <c r="D829">
        <v>0</v>
      </c>
      <c r="E829">
        <v>662415</v>
      </c>
    </row>
    <row r="830" spans="1:5">
      <c r="A830" s="7" t="s">
        <v>1911</v>
      </c>
      <c r="B830">
        <v>0</v>
      </c>
      <c r="C830">
        <v>0</v>
      </c>
      <c r="D830">
        <v>0</v>
      </c>
      <c r="E830">
        <v>662415</v>
      </c>
    </row>
    <row r="831" spans="1:5">
      <c r="A831" s="6" t="s">
        <v>1916</v>
      </c>
      <c r="B831">
        <v>0</v>
      </c>
      <c r="C831">
        <v>0</v>
      </c>
      <c r="D831">
        <v>0</v>
      </c>
      <c r="E831">
        <v>663230</v>
      </c>
    </row>
    <row r="832" spans="1:5">
      <c r="A832" s="7" t="s">
        <v>1917</v>
      </c>
      <c r="B832">
        <v>0</v>
      </c>
      <c r="C832">
        <v>0</v>
      </c>
      <c r="D832">
        <v>0</v>
      </c>
      <c r="E832">
        <v>663230</v>
      </c>
    </row>
    <row r="833" spans="1:5">
      <c r="A833" s="6" t="s">
        <v>1919</v>
      </c>
      <c r="B833">
        <v>331</v>
      </c>
      <c r="C833">
        <v>0</v>
      </c>
      <c r="D833">
        <v>331</v>
      </c>
      <c r="E833">
        <v>661822</v>
      </c>
    </row>
    <row r="834" spans="1:5">
      <c r="A834" s="7" t="s">
        <v>1921</v>
      </c>
      <c r="B834">
        <v>331</v>
      </c>
      <c r="C834">
        <v>0</v>
      </c>
      <c r="D834">
        <v>331</v>
      </c>
      <c r="E834">
        <v>661822</v>
      </c>
    </row>
    <row r="835" spans="1:5">
      <c r="A835" s="6" t="s">
        <v>1926</v>
      </c>
      <c r="B835">
        <v>0</v>
      </c>
      <c r="C835">
        <v>0</v>
      </c>
      <c r="D835">
        <v>0</v>
      </c>
      <c r="E835">
        <v>662353</v>
      </c>
    </row>
    <row r="836" spans="1:5">
      <c r="A836" s="7" t="s">
        <v>1926</v>
      </c>
      <c r="B836">
        <v>0</v>
      </c>
      <c r="C836">
        <v>0</v>
      </c>
      <c r="D836">
        <v>0</v>
      </c>
      <c r="E836">
        <v>662353</v>
      </c>
    </row>
    <row r="837" spans="1:5">
      <c r="A837" s="6" t="s">
        <v>1927</v>
      </c>
      <c r="B837">
        <v>1375</v>
      </c>
      <c r="C837">
        <v>0</v>
      </c>
      <c r="D837">
        <v>1630</v>
      </c>
      <c r="E837">
        <v>3973820</v>
      </c>
    </row>
    <row r="838" spans="1:5">
      <c r="A838" s="7" t="s">
        <v>1617</v>
      </c>
      <c r="B838">
        <v>195</v>
      </c>
      <c r="C838">
        <v>0</v>
      </c>
      <c r="D838">
        <v>231</v>
      </c>
      <c r="E838">
        <v>663372</v>
      </c>
    </row>
    <row r="839" spans="1:5">
      <c r="A839" s="7" t="s">
        <v>1396</v>
      </c>
      <c r="B839">
        <v>255</v>
      </c>
      <c r="C839">
        <v>0</v>
      </c>
      <c r="D839">
        <v>261</v>
      </c>
      <c r="E839">
        <v>660740</v>
      </c>
    </row>
    <row r="840" spans="1:5">
      <c r="A840" s="7" t="s">
        <v>1934</v>
      </c>
      <c r="B840">
        <v>311</v>
      </c>
      <c r="C840">
        <v>0</v>
      </c>
      <c r="D840">
        <v>442</v>
      </c>
      <c r="E840">
        <v>663407</v>
      </c>
    </row>
    <row r="841" spans="1:5">
      <c r="A841" s="7" t="s">
        <v>1936</v>
      </c>
      <c r="B841">
        <v>94</v>
      </c>
      <c r="C841">
        <v>0</v>
      </c>
      <c r="D841">
        <v>94</v>
      </c>
      <c r="E841">
        <v>664817</v>
      </c>
    </row>
    <row r="842" spans="1:5">
      <c r="A842" s="7" t="s">
        <v>1938</v>
      </c>
      <c r="B842">
        <v>299</v>
      </c>
      <c r="C842">
        <v>0</v>
      </c>
      <c r="D842">
        <v>377</v>
      </c>
      <c r="E842">
        <v>660743</v>
      </c>
    </row>
    <row r="843" spans="1:5">
      <c r="A843" s="7" t="s">
        <v>1316</v>
      </c>
      <c r="B843">
        <v>221</v>
      </c>
      <c r="C843">
        <v>0</v>
      </c>
      <c r="D843">
        <v>225</v>
      </c>
      <c r="E843">
        <v>660741</v>
      </c>
    </row>
    <row r="844" spans="1:5">
      <c r="A844" s="6" t="s">
        <v>1941</v>
      </c>
      <c r="B844">
        <v>38</v>
      </c>
      <c r="C844">
        <v>12</v>
      </c>
      <c r="D844">
        <v>213</v>
      </c>
      <c r="E844">
        <v>660333</v>
      </c>
    </row>
    <row r="845" spans="1:5">
      <c r="A845" s="7" t="s">
        <v>1942</v>
      </c>
      <c r="B845">
        <v>38</v>
      </c>
      <c r="C845">
        <v>12</v>
      </c>
      <c r="D845">
        <v>213</v>
      </c>
      <c r="E845">
        <v>660333</v>
      </c>
    </row>
    <row r="846" spans="1:5">
      <c r="A846" s="6" t="s">
        <v>1943</v>
      </c>
      <c r="B846">
        <v>69</v>
      </c>
      <c r="C846">
        <v>13</v>
      </c>
      <c r="D846">
        <v>125</v>
      </c>
      <c r="E846">
        <v>687608</v>
      </c>
    </row>
    <row r="847" spans="1:5">
      <c r="A847" s="7" t="s">
        <v>1943</v>
      </c>
      <c r="B847">
        <v>69</v>
      </c>
      <c r="C847">
        <v>13</v>
      </c>
      <c r="D847">
        <v>125</v>
      </c>
      <c r="E847">
        <v>687608</v>
      </c>
    </row>
    <row r="848" spans="1:5">
      <c r="A848" s="6" t="s">
        <v>1948</v>
      </c>
      <c r="B848">
        <v>178</v>
      </c>
      <c r="C848">
        <v>0</v>
      </c>
      <c r="D848">
        <v>259</v>
      </c>
      <c r="E848">
        <v>686823</v>
      </c>
    </row>
    <row r="849" spans="1:5">
      <c r="A849" s="7" t="s">
        <v>1948</v>
      </c>
      <c r="B849">
        <v>178</v>
      </c>
      <c r="C849">
        <v>0</v>
      </c>
      <c r="D849">
        <v>259</v>
      </c>
      <c r="E849">
        <v>686823</v>
      </c>
    </row>
    <row r="850" spans="1:5">
      <c r="A850" s="6" t="s">
        <v>1952</v>
      </c>
      <c r="B850">
        <v>212</v>
      </c>
      <c r="C850">
        <v>0</v>
      </c>
      <c r="D850">
        <v>314</v>
      </c>
      <c r="E850">
        <v>686822</v>
      </c>
    </row>
    <row r="851" spans="1:5">
      <c r="A851" s="7" t="s">
        <v>1952</v>
      </c>
      <c r="B851">
        <v>212</v>
      </c>
      <c r="C851">
        <v>0</v>
      </c>
      <c r="D851">
        <v>314</v>
      </c>
      <c r="E851">
        <v>686822</v>
      </c>
    </row>
    <row r="852" spans="1:5">
      <c r="A852" s="6" t="s">
        <v>1956</v>
      </c>
      <c r="B852">
        <v>340</v>
      </c>
      <c r="C852">
        <v>0</v>
      </c>
      <c r="D852">
        <v>488</v>
      </c>
      <c r="E852">
        <v>685113</v>
      </c>
    </row>
    <row r="853" spans="1:5">
      <c r="A853" s="7" t="s">
        <v>1958</v>
      </c>
      <c r="B853">
        <v>340</v>
      </c>
      <c r="C853">
        <v>0</v>
      </c>
      <c r="D853">
        <v>488</v>
      </c>
      <c r="E853">
        <v>685113</v>
      </c>
    </row>
    <row r="854" spans="1:5">
      <c r="A854" s="6" t="s">
        <v>1960</v>
      </c>
      <c r="B854">
        <v>175</v>
      </c>
      <c r="C854">
        <v>0</v>
      </c>
      <c r="D854">
        <v>188</v>
      </c>
      <c r="E854">
        <v>664985</v>
      </c>
    </row>
    <row r="855" spans="1:5">
      <c r="A855" s="7" t="s">
        <v>1963</v>
      </c>
      <c r="B855">
        <v>175</v>
      </c>
      <c r="C855">
        <v>0</v>
      </c>
      <c r="D855">
        <v>188</v>
      </c>
      <c r="E855">
        <v>664985</v>
      </c>
    </row>
    <row r="856" spans="1:5">
      <c r="A856" s="6" t="s">
        <v>1967</v>
      </c>
      <c r="B856">
        <v>5</v>
      </c>
      <c r="C856">
        <v>0</v>
      </c>
      <c r="D856">
        <v>23</v>
      </c>
      <c r="E856">
        <v>660660</v>
      </c>
    </row>
    <row r="857" spans="1:5">
      <c r="A857" s="7" t="s">
        <v>1967</v>
      </c>
      <c r="B857">
        <v>5</v>
      </c>
      <c r="C857">
        <v>0</v>
      </c>
      <c r="D857">
        <v>23</v>
      </c>
      <c r="E857">
        <v>660660</v>
      </c>
    </row>
    <row r="858" spans="1:5">
      <c r="A858" s="6" t="s">
        <v>1973</v>
      </c>
      <c r="B858">
        <v>1818</v>
      </c>
      <c r="C858">
        <v>522</v>
      </c>
      <c r="D858">
        <v>19307</v>
      </c>
      <c r="E858">
        <v>17958871</v>
      </c>
    </row>
    <row r="859" spans="1:5">
      <c r="A859" s="7" t="s">
        <v>1975</v>
      </c>
      <c r="B859">
        <v>58</v>
      </c>
      <c r="C859">
        <v>23</v>
      </c>
      <c r="D859">
        <v>508</v>
      </c>
      <c r="E859">
        <v>660960</v>
      </c>
    </row>
    <row r="860" spans="1:5">
      <c r="A860" s="7" t="s">
        <v>1978</v>
      </c>
      <c r="B860">
        <v>48</v>
      </c>
      <c r="C860">
        <v>26</v>
      </c>
      <c r="D860">
        <v>780</v>
      </c>
      <c r="E860">
        <v>660972</v>
      </c>
    </row>
    <row r="861" spans="1:5">
      <c r="A861" s="7" t="s">
        <v>1982</v>
      </c>
      <c r="B861">
        <v>73</v>
      </c>
      <c r="C861">
        <v>16</v>
      </c>
      <c r="D861">
        <v>647</v>
      </c>
      <c r="E861">
        <v>660961</v>
      </c>
    </row>
    <row r="862" spans="1:5">
      <c r="A862" s="7" t="s">
        <v>1984</v>
      </c>
      <c r="B862">
        <v>7</v>
      </c>
      <c r="C862">
        <v>5</v>
      </c>
      <c r="D862">
        <v>408</v>
      </c>
      <c r="E862">
        <v>660964</v>
      </c>
    </row>
    <row r="863" spans="1:5">
      <c r="A863" s="7" t="s">
        <v>1988</v>
      </c>
      <c r="B863">
        <v>48</v>
      </c>
      <c r="C863">
        <v>16</v>
      </c>
      <c r="D863">
        <v>389</v>
      </c>
      <c r="E863">
        <v>686876</v>
      </c>
    </row>
    <row r="864" spans="1:5">
      <c r="A864" s="7" t="s">
        <v>1990</v>
      </c>
      <c r="B864">
        <v>51</v>
      </c>
      <c r="C864">
        <v>14</v>
      </c>
      <c r="D864">
        <v>393</v>
      </c>
      <c r="E864">
        <v>660962</v>
      </c>
    </row>
    <row r="865" spans="1:5">
      <c r="A865" s="7" t="s">
        <v>1992</v>
      </c>
      <c r="B865">
        <v>133</v>
      </c>
      <c r="C865">
        <v>28</v>
      </c>
      <c r="D865">
        <v>597</v>
      </c>
      <c r="E865">
        <v>660963</v>
      </c>
    </row>
    <row r="866" spans="1:5">
      <c r="A866" s="7" t="s">
        <v>1995</v>
      </c>
      <c r="B866">
        <v>52</v>
      </c>
      <c r="C866">
        <v>14</v>
      </c>
      <c r="D866">
        <v>633</v>
      </c>
      <c r="E866">
        <v>686877</v>
      </c>
    </row>
    <row r="867" spans="1:5">
      <c r="A867" s="7" t="s">
        <v>1997</v>
      </c>
      <c r="B867">
        <v>29</v>
      </c>
      <c r="C867">
        <v>7</v>
      </c>
      <c r="D867">
        <v>480</v>
      </c>
      <c r="E867">
        <v>660965</v>
      </c>
    </row>
    <row r="868" spans="1:5">
      <c r="A868" s="7" t="s">
        <v>1999</v>
      </c>
      <c r="B868">
        <v>11</v>
      </c>
      <c r="C868">
        <v>3</v>
      </c>
      <c r="D868">
        <v>581</v>
      </c>
      <c r="E868">
        <v>664749</v>
      </c>
    </row>
    <row r="869" spans="1:5">
      <c r="A869" s="7" t="s">
        <v>2001</v>
      </c>
      <c r="B869">
        <v>13</v>
      </c>
      <c r="C869">
        <v>10</v>
      </c>
      <c r="D869">
        <v>547</v>
      </c>
      <c r="E869">
        <v>660966</v>
      </c>
    </row>
    <row r="870" spans="1:5">
      <c r="A870" s="7" t="s">
        <v>1466</v>
      </c>
      <c r="B870">
        <v>28</v>
      </c>
      <c r="C870">
        <v>7</v>
      </c>
      <c r="D870">
        <v>477</v>
      </c>
      <c r="E870">
        <v>660967</v>
      </c>
    </row>
    <row r="871" spans="1:5">
      <c r="A871" s="7" t="s">
        <v>2004</v>
      </c>
      <c r="B871">
        <v>14</v>
      </c>
      <c r="C871">
        <v>8</v>
      </c>
      <c r="D871">
        <v>198</v>
      </c>
      <c r="E871">
        <v>684417</v>
      </c>
    </row>
    <row r="872" spans="1:5">
      <c r="A872" s="7" t="s">
        <v>2006</v>
      </c>
      <c r="B872">
        <v>27</v>
      </c>
      <c r="C872">
        <v>5</v>
      </c>
      <c r="D872">
        <v>548</v>
      </c>
      <c r="E872">
        <v>663637</v>
      </c>
    </row>
    <row r="873" spans="1:5">
      <c r="A873" s="7" t="s">
        <v>2008</v>
      </c>
      <c r="B873">
        <v>240</v>
      </c>
      <c r="C873">
        <v>78</v>
      </c>
      <c r="D873">
        <v>2475</v>
      </c>
      <c r="E873">
        <v>660976</v>
      </c>
    </row>
    <row r="874" spans="1:5">
      <c r="A874" s="7" t="s">
        <v>2010</v>
      </c>
      <c r="B874">
        <v>154</v>
      </c>
      <c r="C874">
        <v>36</v>
      </c>
      <c r="D874">
        <v>774</v>
      </c>
      <c r="E874">
        <v>660973</v>
      </c>
    </row>
    <row r="875" spans="1:5">
      <c r="A875" s="7" t="s">
        <v>2012</v>
      </c>
      <c r="B875">
        <v>154</v>
      </c>
      <c r="C875">
        <v>24</v>
      </c>
      <c r="D875">
        <v>650</v>
      </c>
      <c r="E875">
        <v>660968</v>
      </c>
    </row>
    <row r="876" spans="1:5">
      <c r="A876" s="7" t="s">
        <v>2014</v>
      </c>
      <c r="B876">
        <v>170</v>
      </c>
      <c r="C876">
        <v>58</v>
      </c>
      <c r="D876">
        <v>1547</v>
      </c>
      <c r="E876">
        <v>660977</v>
      </c>
    </row>
    <row r="877" spans="1:5">
      <c r="A877" s="7" t="s">
        <v>2016</v>
      </c>
      <c r="B877">
        <v>49</v>
      </c>
      <c r="C877">
        <v>10</v>
      </c>
      <c r="D877">
        <v>452</v>
      </c>
      <c r="E877">
        <v>660969</v>
      </c>
    </row>
    <row r="878" spans="1:5">
      <c r="A878" s="7" t="s">
        <v>2018</v>
      </c>
      <c r="B878">
        <v>100</v>
      </c>
      <c r="C878">
        <v>29</v>
      </c>
      <c r="D878">
        <v>841</v>
      </c>
      <c r="E878">
        <v>660974</v>
      </c>
    </row>
    <row r="879" spans="1:5">
      <c r="A879" s="7" t="s">
        <v>2020</v>
      </c>
      <c r="B879">
        <v>47</v>
      </c>
      <c r="C879">
        <v>18</v>
      </c>
      <c r="D879">
        <v>463</v>
      </c>
      <c r="E879">
        <v>663020</v>
      </c>
    </row>
    <row r="880" spans="1:5">
      <c r="A880" s="7" t="s">
        <v>2023</v>
      </c>
      <c r="B880">
        <v>0</v>
      </c>
      <c r="C880">
        <v>0</v>
      </c>
      <c r="D880">
        <v>0</v>
      </c>
      <c r="E880">
        <v>663236</v>
      </c>
    </row>
    <row r="881" spans="1:5">
      <c r="A881" s="7" t="s">
        <v>2025</v>
      </c>
      <c r="B881">
        <v>43</v>
      </c>
      <c r="C881">
        <v>11</v>
      </c>
      <c r="D881">
        <v>651</v>
      </c>
      <c r="E881">
        <v>687647</v>
      </c>
    </row>
    <row r="882" spans="1:5">
      <c r="A882" s="7" t="s">
        <v>2026</v>
      </c>
      <c r="B882">
        <v>30</v>
      </c>
      <c r="C882">
        <v>22</v>
      </c>
      <c r="D882">
        <v>950</v>
      </c>
      <c r="E882">
        <v>660975</v>
      </c>
    </row>
    <row r="883" spans="1:5">
      <c r="A883" s="7" t="s">
        <v>2028</v>
      </c>
      <c r="B883">
        <v>111</v>
      </c>
      <c r="C883">
        <v>32</v>
      </c>
      <c r="D883">
        <v>2219</v>
      </c>
      <c r="E883">
        <v>660979</v>
      </c>
    </row>
    <row r="884" spans="1:5">
      <c r="A884" s="7" t="s">
        <v>2030</v>
      </c>
      <c r="B884">
        <v>37</v>
      </c>
      <c r="C884">
        <v>8</v>
      </c>
      <c r="D884">
        <v>570</v>
      </c>
      <c r="E884">
        <v>660970</v>
      </c>
    </row>
    <row r="885" spans="1:5">
      <c r="A885" s="7" t="s">
        <v>795</v>
      </c>
      <c r="B885">
        <v>91</v>
      </c>
      <c r="C885">
        <v>14</v>
      </c>
      <c r="D885">
        <v>529</v>
      </c>
      <c r="E885">
        <v>660971</v>
      </c>
    </row>
    <row r="886" spans="1:5">
      <c r="A886" s="6" t="s">
        <v>2033</v>
      </c>
      <c r="B886">
        <v>45</v>
      </c>
      <c r="C886">
        <v>0</v>
      </c>
      <c r="D886">
        <v>50</v>
      </c>
      <c r="E886">
        <v>1323051</v>
      </c>
    </row>
    <row r="887" spans="1:5">
      <c r="A887" s="7" t="s">
        <v>2035</v>
      </c>
      <c r="B887">
        <v>26</v>
      </c>
      <c r="C887">
        <v>0</v>
      </c>
      <c r="D887">
        <v>31</v>
      </c>
      <c r="E887">
        <v>661525</v>
      </c>
    </row>
    <row r="888" spans="1:5">
      <c r="A888" s="7" t="s">
        <v>2040</v>
      </c>
      <c r="B888">
        <v>19</v>
      </c>
      <c r="C888">
        <v>0</v>
      </c>
      <c r="D888">
        <v>19</v>
      </c>
      <c r="E888">
        <v>661526</v>
      </c>
    </row>
    <row r="889" spans="1:5">
      <c r="A889" s="6" t="s">
        <v>2042</v>
      </c>
      <c r="B889">
        <v>370</v>
      </c>
      <c r="C889">
        <v>84</v>
      </c>
      <c r="D889">
        <v>1616</v>
      </c>
      <c r="E889">
        <v>2010640</v>
      </c>
    </row>
    <row r="890" spans="1:5">
      <c r="A890" s="7" t="s">
        <v>2044</v>
      </c>
      <c r="B890">
        <v>135</v>
      </c>
      <c r="C890">
        <v>35</v>
      </c>
      <c r="D890">
        <v>541</v>
      </c>
      <c r="E890">
        <v>661482</v>
      </c>
    </row>
    <row r="891" spans="1:5">
      <c r="A891" s="7" t="s">
        <v>2049</v>
      </c>
      <c r="B891">
        <v>87</v>
      </c>
      <c r="C891">
        <v>15</v>
      </c>
      <c r="D891">
        <v>459</v>
      </c>
      <c r="E891">
        <v>687675</v>
      </c>
    </row>
    <row r="892" spans="1:5">
      <c r="A892" s="7" t="s">
        <v>2050</v>
      </c>
      <c r="B892">
        <v>148</v>
      </c>
      <c r="C892">
        <v>34</v>
      </c>
      <c r="D892">
        <v>616</v>
      </c>
      <c r="E892">
        <v>661483</v>
      </c>
    </row>
    <row r="893" spans="1:5">
      <c r="A893" s="6" t="s">
        <v>2052</v>
      </c>
      <c r="B893">
        <v>39</v>
      </c>
      <c r="C893">
        <v>0</v>
      </c>
      <c r="D893">
        <v>44</v>
      </c>
      <c r="E893">
        <v>661500</v>
      </c>
    </row>
    <row r="894" spans="1:5">
      <c r="A894" s="7" t="s">
        <v>2054</v>
      </c>
      <c r="B894">
        <v>39</v>
      </c>
      <c r="C894">
        <v>0</v>
      </c>
      <c r="D894">
        <v>44</v>
      </c>
      <c r="E894">
        <v>661500</v>
      </c>
    </row>
    <row r="895" spans="1:5">
      <c r="A895" s="6" t="s">
        <v>2058</v>
      </c>
      <c r="B895">
        <v>3540</v>
      </c>
      <c r="C895">
        <v>0</v>
      </c>
      <c r="D895">
        <v>4844</v>
      </c>
      <c r="E895">
        <v>5977639</v>
      </c>
    </row>
    <row r="896" spans="1:5">
      <c r="A896" s="7" t="s">
        <v>2060</v>
      </c>
      <c r="B896">
        <v>351</v>
      </c>
      <c r="C896">
        <v>0</v>
      </c>
      <c r="D896">
        <v>351</v>
      </c>
      <c r="E896">
        <v>659055</v>
      </c>
    </row>
    <row r="897" spans="1:5">
      <c r="A897" s="7" t="s">
        <v>2064</v>
      </c>
      <c r="B897">
        <v>300</v>
      </c>
      <c r="C897">
        <v>0</v>
      </c>
      <c r="D897">
        <v>441</v>
      </c>
      <c r="E897">
        <v>661499</v>
      </c>
    </row>
    <row r="898" spans="1:5">
      <c r="A898" s="7" t="s">
        <v>2066</v>
      </c>
      <c r="B898">
        <v>64</v>
      </c>
      <c r="C898">
        <v>0</v>
      </c>
      <c r="D898">
        <v>115</v>
      </c>
      <c r="E898">
        <v>661491</v>
      </c>
    </row>
    <row r="899" spans="1:5">
      <c r="A899" s="7" t="s">
        <v>2068</v>
      </c>
      <c r="B899">
        <v>357</v>
      </c>
      <c r="C899">
        <v>0</v>
      </c>
      <c r="D899">
        <v>517</v>
      </c>
      <c r="E899">
        <v>665411</v>
      </c>
    </row>
    <row r="900" spans="1:5">
      <c r="A900" s="7" t="s">
        <v>2070</v>
      </c>
      <c r="B900">
        <v>464</v>
      </c>
      <c r="C900">
        <v>0</v>
      </c>
      <c r="D900">
        <v>569</v>
      </c>
      <c r="E900">
        <v>661496</v>
      </c>
    </row>
    <row r="901" spans="1:5">
      <c r="A901" s="7" t="s">
        <v>2072</v>
      </c>
      <c r="B901">
        <v>923</v>
      </c>
      <c r="C901">
        <v>0</v>
      </c>
      <c r="D901">
        <v>1442</v>
      </c>
      <c r="E901">
        <v>659057</v>
      </c>
    </row>
    <row r="902" spans="1:5">
      <c r="A902" s="7" t="s">
        <v>2074</v>
      </c>
      <c r="B902">
        <v>620</v>
      </c>
      <c r="C902">
        <v>0</v>
      </c>
      <c r="D902">
        <v>852</v>
      </c>
      <c r="E902">
        <v>686643</v>
      </c>
    </row>
    <row r="903" spans="1:5">
      <c r="A903" s="7" t="s">
        <v>2076</v>
      </c>
      <c r="B903">
        <v>70</v>
      </c>
      <c r="C903">
        <v>0</v>
      </c>
      <c r="D903">
        <v>166</v>
      </c>
      <c r="E903">
        <v>661493</v>
      </c>
    </row>
    <row r="904" spans="1:5">
      <c r="A904" s="7" t="s">
        <v>2078</v>
      </c>
      <c r="B904">
        <v>391</v>
      </c>
      <c r="C904">
        <v>0</v>
      </c>
      <c r="D904">
        <v>391</v>
      </c>
      <c r="E904">
        <v>661494</v>
      </c>
    </row>
    <row r="905" spans="1:5">
      <c r="A905" s="6" t="s">
        <v>2080</v>
      </c>
      <c r="B905">
        <v>12888</v>
      </c>
      <c r="C905">
        <v>0</v>
      </c>
      <c r="D905">
        <v>18907</v>
      </c>
      <c r="E905">
        <v>18654306</v>
      </c>
    </row>
    <row r="906" spans="1:5">
      <c r="A906" s="7" t="s">
        <v>2082</v>
      </c>
      <c r="B906">
        <v>873</v>
      </c>
      <c r="C906">
        <v>0</v>
      </c>
      <c r="D906">
        <v>873</v>
      </c>
      <c r="E906">
        <v>665516</v>
      </c>
    </row>
    <row r="907" spans="1:5">
      <c r="A907" s="7" t="s">
        <v>2084</v>
      </c>
      <c r="B907">
        <v>179</v>
      </c>
      <c r="C907">
        <v>0</v>
      </c>
      <c r="D907">
        <v>760</v>
      </c>
      <c r="E907">
        <v>685116</v>
      </c>
    </row>
    <row r="908" spans="1:5">
      <c r="A908" s="7" t="s">
        <v>2087</v>
      </c>
      <c r="B908">
        <v>294</v>
      </c>
      <c r="C908">
        <v>0</v>
      </c>
      <c r="D908">
        <v>366</v>
      </c>
      <c r="E908">
        <v>663381</v>
      </c>
    </row>
    <row r="909" spans="1:5">
      <c r="A909" s="7" t="s">
        <v>1183</v>
      </c>
      <c r="B909">
        <v>376</v>
      </c>
      <c r="C909">
        <v>0</v>
      </c>
      <c r="D909">
        <v>541</v>
      </c>
      <c r="E909">
        <v>664589</v>
      </c>
    </row>
    <row r="910" spans="1:5">
      <c r="A910" s="7" t="s">
        <v>1849</v>
      </c>
      <c r="B910">
        <v>514</v>
      </c>
      <c r="C910">
        <v>0</v>
      </c>
      <c r="D910">
        <v>921</v>
      </c>
      <c r="E910">
        <v>684421</v>
      </c>
    </row>
    <row r="911" spans="1:5">
      <c r="A911" s="7" t="s">
        <v>2091</v>
      </c>
      <c r="B911">
        <v>93</v>
      </c>
      <c r="C911">
        <v>0</v>
      </c>
      <c r="D911">
        <v>449</v>
      </c>
      <c r="E911">
        <v>664711</v>
      </c>
    </row>
    <row r="912" spans="1:5">
      <c r="A912" s="7" t="s">
        <v>2094</v>
      </c>
      <c r="B912">
        <v>233</v>
      </c>
      <c r="C912">
        <v>0</v>
      </c>
      <c r="D912">
        <v>898</v>
      </c>
      <c r="E912">
        <v>661137</v>
      </c>
    </row>
    <row r="913" spans="1:5">
      <c r="A913" s="7" t="s">
        <v>2096</v>
      </c>
      <c r="B913">
        <v>477</v>
      </c>
      <c r="C913">
        <v>0</v>
      </c>
      <c r="D913">
        <v>477</v>
      </c>
      <c r="E913">
        <v>665517</v>
      </c>
    </row>
    <row r="914" spans="1:5">
      <c r="A914" s="7" t="s">
        <v>559</v>
      </c>
      <c r="B914">
        <v>343</v>
      </c>
      <c r="C914">
        <v>0</v>
      </c>
      <c r="D914">
        <v>343</v>
      </c>
      <c r="E914">
        <v>661128</v>
      </c>
    </row>
    <row r="915" spans="1:5">
      <c r="A915" s="7" t="s">
        <v>2099</v>
      </c>
      <c r="B915">
        <v>523</v>
      </c>
      <c r="C915">
        <v>0</v>
      </c>
      <c r="D915">
        <v>603</v>
      </c>
      <c r="E915">
        <v>685117</v>
      </c>
    </row>
    <row r="916" spans="1:5">
      <c r="A916" s="7" t="s">
        <v>1409</v>
      </c>
      <c r="B916">
        <v>462</v>
      </c>
      <c r="C916">
        <v>0</v>
      </c>
      <c r="D916">
        <v>462</v>
      </c>
      <c r="E916">
        <v>664337</v>
      </c>
    </row>
    <row r="917" spans="1:5">
      <c r="A917" s="7" t="s">
        <v>2103</v>
      </c>
      <c r="B917">
        <v>727</v>
      </c>
      <c r="C917">
        <v>0</v>
      </c>
      <c r="D917">
        <v>727</v>
      </c>
      <c r="E917">
        <v>665546</v>
      </c>
    </row>
    <row r="918" spans="1:5">
      <c r="A918" s="7" t="s">
        <v>2105</v>
      </c>
      <c r="B918">
        <v>597</v>
      </c>
      <c r="C918">
        <v>0</v>
      </c>
      <c r="D918">
        <v>852</v>
      </c>
      <c r="E918">
        <v>661139</v>
      </c>
    </row>
    <row r="919" spans="1:5">
      <c r="A919" s="7" t="s">
        <v>2107</v>
      </c>
      <c r="B919">
        <v>923</v>
      </c>
      <c r="C919">
        <v>0</v>
      </c>
      <c r="D919">
        <v>1941</v>
      </c>
      <c r="E919">
        <v>661141</v>
      </c>
    </row>
    <row r="920" spans="1:5">
      <c r="A920" s="7" t="s">
        <v>2109</v>
      </c>
      <c r="B920">
        <v>1574</v>
      </c>
      <c r="C920">
        <v>0</v>
      </c>
      <c r="D920">
        <v>1935</v>
      </c>
      <c r="E920">
        <v>665612</v>
      </c>
    </row>
    <row r="921" spans="1:5">
      <c r="A921" s="7" t="s">
        <v>2111</v>
      </c>
      <c r="B921">
        <v>291</v>
      </c>
      <c r="C921">
        <v>0</v>
      </c>
      <c r="D921">
        <v>330</v>
      </c>
      <c r="E921">
        <v>664550</v>
      </c>
    </row>
    <row r="922" spans="1:5">
      <c r="A922" s="7" t="s">
        <v>1316</v>
      </c>
      <c r="B922">
        <v>263</v>
      </c>
      <c r="C922">
        <v>0</v>
      </c>
      <c r="D922">
        <v>406</v>
      </c>
      <c r="E922">
        <v>663382</v>
      </c>
    </row>
    <row r="923" spans="1:5">
      <c r="A923" s="7" t="s">
        <v>2114</v>
      </c>
      <c r="B923">
        <v>694</v>
      </c>
      <c r="C923">
        <v>0</v>
      </c>
      <c r="D923">
        <v>694</v>
      </c>
      <c r="E923">
        <v>665519</v>
      </c>
    </row>
    <row r="924" spans="1:5">
      <c r="A924" s="7" t="s">
        <v>2116</v>
      </c>
      <c r="B924">
        <v>37</v>
      </c>
      <c r="C924">
        <v>0</v>
      </c>
      <c r="D924">
        <v>57</v>
      </c>
      <c r="E924">
        <v>664142</v>
      </c>
    </row>
    <row r="925" spans="1:5">
      <c r="A925" s="7" t="s">
        <v>2118</v>
      </c>
      <c r="B925">
        <v>124</v>
      </c>
      <c r="C925">
        <v>0</v>
      </c>
      <c r="D925">
        <v>324</v>
      </c>
      <c r="E925">
        <v>661131</v>
      </c>
    </row>
    <row r="926" spans="1:5">
      <c r="A926" s="7" t="s">
        <v>2120</v>
      </c>
      <c r="B926">
        <v>288</v>
      </c>
      <c r="C926">
        <v>0</v>
      </c>
      <c r="D926">
        <v>654</v>
      </c>
      <c r="E926">
        <v>684422</v>
      </c>
    </row>
    <row r="927" spans="1:5">
      <c r="A927" s="7" t="s">
        <v>2122</v>
      </c>
      <c r="B927">
        <v>309</v>
      </c>
      <c r="C927">
        <v>0</v>
      </c>
      <c r="D927">
        <v>420</v>
      </c>
      <c r="E927">
        <v>661132</v>
      </c>
    </row>
    <row r="928" spans="1:5">
      <c r="A928" s="7" t="s">
        <v>2124</v>
      </c>
      <c r="B928">
        <v>996</v>
      </c>
      <c r="C928">
        <v>0</v>
      </c>
      <c r="D928">
        <v>1668</v>
      </c>
      <c r="E928">
        <v>661143</v>
      </c>
    </row>
    <row r="929" spans="1:5">
      <c r="A929" s="7" t="s">
        <v>2126</v>
      </c>
      <c r="B929">
        <v>221</v>
      </c>
      <c r="C929">
        <v>0</v>
      </c>
      <c r="D929">
        <v>366</v>
      </c>
      <c r="E929">
        <v>661133</v>
      </c>
    </row>
    <row r="930" spans="1:5">
      <c r="A930" s="7" t="s">
        <v>2128</v>
      </c>
      <c r="B930">
        <v>367</v>
      </c>
      <c r="C930">
        <v>0</v>
      </c>
      <c r="D930">
        <v>675</v>
      </c>
      <c r="E930">
        <v>661144</v>
      </c>
    </row>
    <row r="931" spans="1:5">
      <c r="A931" s="7" t="s">
        <v>2130</v>
      </c>
      <c r="B931">
        <v>289</v>
      </c>
      <c r="C931">
        <v>0</v>
      </c>
      <c r="D931">
        <v>337</v>
      </c>
      <c r="E931">
        <v>663963</v>
      </c>
    </row>
    <row r="932" spans="1:5">
      <c r="A932" s="7" t="s">
        <v>2132</v>
      </c>
      <c r="B932">
        <v>384</v>
      </c>
      <c r="C932">
        <v>0</v>
      </c>
      <c r="D932">
        <v>391</v>
      </c>
      <c r="E932">
        <v>663101</v>
      </c>
    </row>
    <row r="933" spans="1:5">
      <c r="A933" s="7" t="s">
        <v>1304</v>
      </c>
      <c r="B933">
        <v>437</v>
      </c>
      <c r="C933">
        <v>0</v>
      </c>
      <c r="D933">
        <v>437</v>
      </c>
      <c r="E933">
        <v>661136</v>
      </c>
    </row>
    <row r="934" spans="1:5">
      <c r="A934" s="6" t="s">
        <v>2135</v>
      </c>
      <c r="B934">
        <v>14583</v>
      </c>
      <c r="C934">
        <v>368</v>
      </c>
      <c r="D934">
        <v>25210</v>
      </c>
      <c r="E934">
        <v>27254379</v>
      </c>
    </row>
    <row r="935" spans="1:5">
      <c r="A935" s="7" t="s">
        <v>2137</v>
      </c>
      <c r="B935">
        <v>677</v>
      </c>
      <c r="C935">
        <v>0</v>
      </c>
      <c r="D935">
        <v>801</v>
      </c>
      <c r="E935">
        <v>687596</v>
      </c>
    </row>
    <row r="936" spans="1:5">
      <c r="A936" s="7" t="s">
        <v>2140</v>
      </c>
      <c r="B936">
        <v>95</v>
      </c>
      <c r="C936">
        <v>0</v>
      </c>
      <c r="D936">
        <v>324</v>
      </c>
      <c r="E936">
        <v>663786</v>
      </c>
    </row>
    <row r="937" spans="1:5">
      <c r="A937" s="7" t="s">
        <v>2142</v>
      </c>
      <c r="B937">
        <v>533</v>
      </c>
      <c r="C937">
        <v>0</v>
      </c>
      <c r="D937">
        <v>922</v>
      </c>
      <c r="E937">
        <v>661675</v>
      </c>
    </row>
    <row r="938" spans="1:5">
      <c r="A938" s="7" t="s">
        <v>2146</v>
      </c>
      <c r="B938">
        <v>159</v>
      </c>
      <c r="C938">
        <v>0</v>
      </c>
      <c r="D938">
        <v>318</v>
      </c>
      <c r="E938">
        <v>665507</v>
      </c>
    </row>
    <row r="939" spans="1:5">
      <c r="A939" s="7" t="s">
        <v>2148</v>
      </c>
      <c r="B939">
        <v>326</v>
      </c>
      <c r="C939">
        <v>0</v>
      </c>
      <c r="D939">
        <v>482</v>
      </c>
      <c r="E939">
        <v>663843</v>
      </c>
    </row>
    <row r="940" spans="1:5">
      <c r="A940" s="7" t="s">
        <v>2150</v>
      </c>
      <c r="B940">
        <v>162</v>
      </c>
      <c r="C940">
        <v>0</v>
      </c>
      <c r="D940">
        <v>392</v>
      </c>
      <c r="E940">
        <v>661650</v>
      </c>
    </row>
    <row r="941" spans="1:5">
      <c r="A941" s="7" t="s">
        <v>2152</v>
      </c>
      <c r="B941">
        <v>394</v>
      </c>
      <c r="C941">
        <v>0</v>
      </c>
      <c r="D941">
        <v>407</v>
      </c>
      <c r="E941">
        <v>661652</v>
      </c>
    </row>
    <row r="942" spans="1:5">
      <c r="A942" s="7" t="s">
        <v>2155</v>
      </c>
      <c r="B942">
        <v>136</v>
      </c>
      <c r="C942">
        <v>32</v>
      </c>
      <c r="D942">
        <v>323</v>
      </c>
      <c r="E942">
        <v>663990</v>
      </c>
    </row>
    <row r="943" spans="1:5">
      <c r="A943" s="7" t="s">
        <v>2157</v>
      </c>
      <c r="B943">
        <v>165</v>
      </c>
      <c r="C943">
        <v>0</v>
      </c>
      <c r="D943">
        <v>343</v>
      </c>
      <c r="E943">
        <v>661654</v>
      </c>
    </row>
    <row r="944" spans="1:5">
      <c r="A944" s="7" t="s">
        <v>2159</v>
      </c>
      <c r="B944">
        <v>322</v>
      </c>
      <c r="C944">
        <v>0</v>
      </c>
      <c r="D944">
        <v>355</v>
      </c>
      <c r="E944">
        <v>665508</v>
      </c>
    </row>
    <row r="945" spans="1:5">
      <c r="A945" s="7" t="s">
        <v>2161</v>
      </c>
      <c r="B945">
        <v>192</v>
      </c>
      <c r="C945">
        <v>0</v>
      </c>
      <c r="D945">
        <v>327</v>
      </c>
      <c r="E945">
        <v>661655</v>
      </c>
    </row>
    <row r="946" spans="1:5">
      <c r="A946" s="7" t="s">
        <v>2163</v>
      </c>
      <c r="B946">
        <v>105</v>
      </c>
      <c r="C946">
        <v>0</v>
      </c>
      <c r="D946">
        <v>359</v>
      </c>
      <c r="E946">
        <v>661656</v>
      </c>
    </row>
    <row r="947" spans="1:5">
      <c r="A947" s="7" t="s">
        <v>2165</v>
      </c>
      <c r="B947">
        <v>232</v>
      </c>
      <c r="C947">
        <v>0</v>
      </c>
      <c r="D947">
        <v>386</v>
      </c>
      <c r="E947">
        <v>661657</v>
      </c>
    </row>
    <row r="948" spans="1:5">
      <c r="A948" s="7" t="s">
        <v>2167</v>
      </c>
      <c r="B948">
        <v>172</v>
      </c>
      <c r="C948">
        <v>0</v>
      </c>
      <c r="D948">
        <v>335</v>
      </c>
      <c r="E948">
        <v>663855</v>
      </c>
    </row>
    <row r="949" spans="1:5">
      <c r="A949" s="7" t="s">
        <v>2169</v>
      </c>
      <c r="B949">
        <v>414</v>
      </c>
      <c r="C949">
        <v>0</v>
      </c>
      <c r="D949">
        <v>417</v>
      </c>
      <c r="E949">
        <v>665510</v>
      </c>
    </row>
    <row r="950" spans="1:5">
      <c r="A950" s="7" t="s">
        <v>2171</v>
      </c>
      <c r="B950">
        <v>110</v>
      </c>
      <c r="C950">
        <v>0</v>
      </c>
      <c r="D950">
        <v>327</v>
      </c>
      <c r="E950">
        <v>686830</v>
      </c>
    </row>
    <row r="951" spans="1:5">
      <c r="A951" s="7" t="s">
        <v>2175</v>
      </c>
      <c r="B951">
        <v>742</v>
      </c>
      <c r="C951">
        <v>0</v>
      </c>
      <c r="D951">
        <v>1556</v>
      </c>
      <c r="E951">
        <v>661682</v>
      </c>
    </row>
    <row r="952" spans="1:5">
      <c r="A952" s="7" t="s">
        <v>2173</v>
      </c>
      <c r="B952">
        <v>1352</v>
      </c>
      <c r="C952">
        <v>0</v>
      </c>
      <c r="D952">
        <v>1747</v>
      </c>
      <c r="E952">
        <v>662940</v>
      </c>
    </row>
    <row r="953" spans="1:5">
      <c r="A953" s="7" t="s">
        <v>2177</v>
      </c>
      <c r="B953">
        <v>625</v>
      </c>
      <c r="C953">
        <v>159</v>
      </c>
      <c r="D953">
        <v>2164</v>
      </c>
      <c r="E953">
        <v>663593</v>
      </c>
    </row>
    <row r="954" spans="1:5">
      <c r="A954" s="7" t="s">
        <v>2179</v>
      </c>
      <c r="B954">
        <v>699</v>
      </c>
      <c r="C954">
        <v>149</v>
      </c>
      <c r="D954">
        <v>1982</v>
      </c>
      <c r="E954">
        <v>663991</v>
      </c>
    </row>
    <row r="955" spans="1:5">
      <c r="A955" s="7" t="s">
        <v>2181</v>
      </c>
      <c r="B955">
        <v>131</v>
      </c>
      <c r="C955">
        <v>0</v>
      </c>
      <c r="D955">
        <v>429</v>
      </c>
      <c r="E955">
        <v>661660</v>
      </c>
    </row>
    <row r="956" spans="1:5">
      <c r="A956" s="7" t="s">
        <v>2183</v>
      </c>
      <c r="B956">
        <v>254</v>
      </c>
      <c r="C956">
        <v>0</v>
      </c>
      <c r="D956">
        <v>453</v>
      </c>
      <c r="E956">
        <v>665511</v>
      </c>
    </row>
    <row r="957" spans="1:5">
      <c r="A957" s="7" t="s">
        <v>2185</v>
      </c>
      <c r="B957">
        <v>363</v>
      </c>
      <c r="C957">
        <v>0</v>
      </c>
      <c r="D957">
        <v>783</v>
      </c>
      <c r="E957">
        <v>663986</v>
      </c>
    </row>
    <row r="958" spans="1:5">
      <c r="A958" s="7" t="s">
        <v>2187</v>
      </c>
      <c r="B958">
        <v>338</v>
      </c>
      <c r="C958">
        <v>0</v>
      </c>
      <c r="D958">
        <v>423</v>
      </c>
      <c r="E958">
        <v>661662</v>
      </c>
    </row>
    <row r="959" spans="1:5">
      <c r="A959" s="7" t="s">
        <v>2189</v>
      </c>
      <c r="B959">
        <v>529</v>
      </c>
      <c r="C959">
        <v>0</v>
      </c>
      <c r="D959">
        <v>775</v>
      </c>
      <c r="E959">
        <v>663987</v>
      </c>
    </row>
    <row r="960" spans="1:5">
      <c r="A960" s="7" t="s">
        <v>2192</v>
      </c>
      <c r="B960">
        <v>192</v>
      </c>
      <c r="C960">
        <v>0</v>
      </c>
      <c r="D960">
        <v>409</v>
      </c>
      <c r="E960">
        <v>661663</v>
      </c>
    </row>
    <row r="961" spans="1:5">
      <c r="A961" s="7" t="s">
        <v>2194</v>
      </c>
      <c r="B961">
        <v>375</v>
      </c>
      <c r="C961">
        <v>0</v>
      </c>
      <c r="D961">
        <v>655</v>
      </c>
      <c r="E961">
        <v>663988</v>
      </c>
    </row>
    <row r="962" spans="1:5">
      <c r="A962" s="7" t="s">
        <v>2196</v>
      </c>
      <c r="B962">
        <v>746</v>
      </c>
      <c r="C962">
        <v>0</v>
      </c>
      <c r="D962">
        <v>835</v>
      </c>
      <c r="E962">
        <v>663989</v>
      </c>
    </row>
    <row r="963" spans="1:5">
      <c r="A963" s="7" t="s">
        <v>2198</v>
      </c>
      <c r="B963">
        <v>414</v>
      </c>
      <c r="C963">
        <v>0</v>
      </c>
      <c r="D963">
        <v>469</v>
      </c>
      <c r="E963">
        <v>665512</v>
      </c>
    </row>
    <row r="964" spans="1:5">
      <c r="A964" s="7" t="s">
        <v>2200</v>
      </c>
      <c r="B964">
        <v>408</v>
      </c>
      <c r="C964">
        <v>0</v>
      </c>
      <c r="D964">
        <v>493</v>
      </c>
      <c r="E964">
        <v>661665</v>
      </c>
    </row>
    <row r="965" spans="1:5">
      <c r="A965" s="7" t="s">
        <v>2202</v>
      </c>
      <c r="B965">
        <v>255</v>
      </c>
      <c r="C965">
        <v>0</v>
      </c>
      <c r="D965">
        <v>894</v>
      </c>
      <c r="E965">
        <v>661680</v>
      </c>
    </row>
    <row r="966" spans="1:5">
      <c r="A966" s="7" t="s">
        <v>1576</v>
      </c>
      <c r="B966">
        <v>388</v>
      </c>
      <c r="C966">
        <v>0</v>
      </c>
      <c r="D966">
        <v>439</v>
      </c>
      <c r="E966">
        <v>661666</v>
      </c>
    </row>
    <row r="967" spans="1:5">
      <c r="A967" s="7" t="s">
        <v>2205</v>
      </c>
      <c r="B967">
        <v>387</v>
      </c>
      <c r="C967">
        <v>0</v>
      </c>
      <c r="D967">
        <v>482</v>
      </c>
      <c r="E967">
        <v>661667</v>
      </c>
    </row>
    <row r="968" spans="1:5">
      <c r="A968" s="7" t="s">
        <v>2207</v>
      </c>
      <c r="B968">
        <v>320</v>
      </c>
      <c r="C968">
        <v>0</v>
      </c>
      <c r="D968">
        <v>332</v>
      </c>
      <c r="E968">
        <v>663787</v>
      </c>
    </row>
    <row r="969" spans="1:5">
      <c r="A969" s="7" t="s">
        <v>2209</v>
      </c>
      <c r="B969">
        <v>81</v>
      </c>
      <c r="C969">
        <v>0</v>
      </c>
      <c r="D969">
        <v>427</v>
      </c>
      <c r="E969">
        <v>661669</v>
      </c>
    </row>
    <row r="970" spans="1:5">
      <c r="A970" s="7" t="s">
        <v>2211</v>
      </c>
      <c r="B970">
        <v>660</v>
      </c>
      <c r="C970">
        <v>0</v>
      </c>
      <c r="D970">
        <v>678</v>
      </c>
      <c r="E970">
        <v>686829</v>
      </c>
    </row>
    <row r="971" spans="1:5">
      <c r="A971" s="7" t="s">
        <v>2213</v>
      </c>
      <c r="B971">
        <v>102</v>
      </c>
      <c r="C971">
        <v>0</v>
      </c>
      <c r="D971">
        <v>334</v>
      </c>
      <c r="E971">
        <v>661670</v>
      </c>
    </row>
    <row r="972" spans="1:5">
      <c r="A972" s="7" t="s">
        <v>2215</v>
      </c>
      <c r="B972">
        <v>461</v>
      </c>
      <c r="C972">
        <v>0</v>
      </c>
      <c r="D972">
        <v>513</v>
      </c>
      <c r="E972">
        <v>665514</v>
      </c>
    </row>
    <row r="973" spans="1:5">
      <c r="A973" s="7" t="s">
        <v>2217</v>
      </c>
      <c r="B973">
        <v>81</v>
      </c>
      <c r="C973">
        <v>28</v>
      </c>
      <c r="D973">
        <v>286</v>
      </c>
      <c r="E973">
        <v>661672</v>
      </c>
    </row>
    <row r="974" spans="1:5">
      <c r="A974" s="7" t="s">
        <v>2219</v>
      </c>
      <c r="B974">
        <v>302</v>
      </c>
      <c r="C974">
        <v>0</v>
      </c>
      <c r="D974">
        <v>338</v>
      </c>
      <c r="E974">
        <v>662698</v>
      </c>
    </row>
    <row r="975" spans="1:5">
      <c r="A975" s="7" t="s">
        <v>742</v>
      </c>
      <c r="B975">
        <v>184</v>
      </c>
      <c r="C975">
        <v>0</v>
      </c>
      <c r="D975">
        <v>496</v>
      </c>
      <c r="E975">
        <v>661674</v>
      </c>
    </row>
    <row r="976" spans="1:5">
      <c r="A976" s="6" t="s">
        <v>2222</v>
      </c>
      <c r="B976">
        <v>583</v>
      </c>
      <c r="C976">
        <v>9</v>
      </c>
      <c r="D976">
        <v>856</v>
      </c>
      <c r="E976">
        <v>2657614</v>
      </c>
    </row>
    <row r="977" spans="1:5">
      <c r="A977" s="7" t="s">
        <v>2224</v>
      </c>
      <c r="B977">
        <v>71</v>
      </c>
      <c r="C977">
        <v>9</v>
      </c>
      <c r="D977">
        <v>117</v>
      </c>
      <c r="E977">
        <v>663088</v>
      </c>
    </row>
    <row r="978" spans="1:5">
      <c r="A978" s="7" t="s">
        <v>2229</v>
      </c>
      <c r="B978">
        <v>202</v>
      </c>
      <c r="C978">
        <v>0</v>
      </c>
      <c r="D978">
        <v>292</v>
      </c>
      <c r="E978">
        <v>664649</v>
      </c>
    </row>
    <row r="979" spans="1:5">
      <c r="A979" s="7" t="s">
        <v>2231</v>
      </c>
      <c r="B979">
        <v>158</v>
      </c>
      <c r="C979">
        <v>0</v>
      </c>
      <c r="D979">
        <v>244</v>
      </c>
      <c r="E979">
        <v>664939</v>
      </c>
    </row>
    <row r="980" spans="1:5">
      <c r="A980" s="7" t="s">
        <v>2232</v>
      </c>
      <c r="B980">
        <v>152</v>
      </c>
      <c r="C980">
        <v>0</v>
      </c>
      <c r="D980">
        <v>203</v>
      </c>
      <c r="E980">
        <v>664938</v>
      </c>
    </row>
    <row r="981" spans="1:5">
      <c r="A981" s="6" t="s">
        <v>2234</v>
      </c>
      <c r="B981">
        <v>60</v>
      </c>
      <c r="C981">
        <v>0</v>
      </c>
      <c r="D981">
        <v>60</v>
      </c>
      <c r="E981">
        <v>662493</v>
      </c>
    </row>
    <row r="982" spans="1:5">
      <c r="A982" s="7" t="s">
        <v>2234</v>
      </c>
      <c r="B982">
        <v>60</v>
      </c>
      <c r="C982">
        <v>0</v>
      </c>
      <c r="D982">
        <v>60</v>
      </c>
      <c r="E982">
        <v>662493</v>
      </c>
    </row>
    <row r="983" spans="1:5">
      <c r="A983" s="6" t="s">
        <v>2236</v>
      </c>
      <c r="B983">
        <v>1251</v>
      </c>
      <c r="C983">
        <v>0</v>
      </c>
      <c r="D983">
        <v>1370</v>
      </c>
      <c r="E983">
        <v>1986613</v>
      </c>
    </row>
    <row r="984" spans="1:5">
      <c r="A984" s="7" t="s">
        <v>2238</v>
      </c>
      <c r="B984">
        <v>574</v>
      </c>
      <c r="C984">
        <v>0</v>
      </c>
      <c r="D984">
        <v>608</v>
      </c>
      <c r="E984">
        <v>664322</v>
      </c>
    </row>
    <row r="985" spans="1:5">
      <c r="A985" s="7" t="s">
        <v>2242</v>
      </c>
      <c r="B985">
        <v>369</v>
      </c>
      <c r="C985">
        <v>0</v>
      </c>
      <c r="D985">
        <v>437</v>
      </c>
      <c r="E985">
        <v>661145</v>
      </c>
    </row>
    <row r="986" spans="1:5">
      <c r="A986" s="7" t="s">
        <v>2244</v>
      </c>
      <c r="B986">
        <v>308</v>
      </c>
      <c r="C986">
        <v>0</v>
      </c>
      <c r="D986">
        <v>325</v>
      </c>
      <c r="E986">
        <v>661146</v>
      </c>
    </row>
    <row r="987" spans="1:5">
      <c r="A987" s="6" t="s">
        <v>2245</v>
      </c>
      <c r="B987">
        <v>214</v>
      </c>
      <c r="C987">
        <v>54</v>
      </c>
      <c r="D987">
        <v>564</v>
      </c>
      <c r="E987">
        <v>1323486</v>
      </c>
    </row>
    <row r="988" spans="1:5">
      <c r="A988" s="7" t="s">
        <v>2247</v>
      </c>
      <c r="B988">
        <v>97</v>
      </c>
      <c r="C988">
        <v>21</v>
      </c>
      <c r="D988">
        <v>255</v>
      </c>
      <c r="E988">
        <v>661742</v>
      </c>
    </row>
    <row r="989" spans="1:5">
      <c r="A989" s="7" t="s">
        <v>2250</v>
      </c>
      <c r="B989">
        <v>117</v>
      </c>
      <c r="C989">
        <v>33</v>
      </c>
      <c r="D989">
        <v>309</v>
      </c>
      <c r="E989">
        <v>661744</v>
      </c>
    </row>
    <row r="990" spans="1:5">
      <c r="A990" s="6" t="s">
        <v>2251</v>
      </c>
      <c r="B990">
        <v>65</v>
      </c>
      <c r="C990">
        <v>0</v>
      </c>
      <c r="D990">
        <v>83</v>
      </c>
      <c r="E990">
        <v>661751</v>
      </c>
    </row>
    <row r="991" spans="1:5">
      <c r="A991" s="7" t="s">
        <v>2253</v>
      </c>
      <c r="B991">
        <v>65</v>
      </c>
      <c r="C991">
        <v>0</v>
      </c>
      <c r="D991">
        <v>83</v>
      </c>
      <c r="E991">
        <v>661751</v>
      </c>
    </row>
    <row r="992" spans="1:5">
      <c r="A992" s="6" t="s">
        <v>2257</v>
      </c>
      <c r="B992">
        <v>384</v>
      </c>
      <c r="C992">
        <v>122</v>
      </c>
      <c r="D992">
        <v>1803</v>
      </c>
      <c r="E992">
        <v>1983735</v>
      </c>
    </row>
    <row r="993" spans="1:5">
      <c r="A993" s="7" t="s">
        <v>2259</v>
      </c>
      <c r="B993">
        <v>183</v>
      </c>
      <c r="C993">
        <v>50</v>
      </c>
      <c r="D993">
        <v>821</v>
      </c>
      <c r="E993">
        <v>661244</v>
      </c>
    </row>
    <row r="994" spans="1:5">
      <c r="A994" s="7" t="s">
        <v>2263</v>
      </c>
      <c r="B994">
        <v>117</v>
      </c>
      <c r="C994">
        <v>38</v>
      </c>
      <c r="D994">
        <v>566</v>
      </c>
      <c r="E994">
        <v>661246</v>
      </c>
    </row>
    <row r="995" spans="1:5">
      <c r="A995" s="7" t="s">
        <v>2265</v>
      </c>
      <c r="B995">
        <v>84</v>
      </c>
      <c r="C995">
        <v>34</v>
      </c>
      <c r="D995">
        <v>416</v>
      </c>
      <c r="E995">
        <v>661245</v>
      </c>
    </row>
    <row r="996" spans="1:5">
      <c r="A996" s="6" t="s">
        <v>2268</v>
      </c>
      <c r="B996">
        <v>396</v>
      </c>
      <c r="C996">
        <v>0</v>
      </c>
      <c r="D996">
        <v>495</v>
      </c>
      <c r="E996">
        <v>1981638</v>
      </c>
    </row>
    <row r="997" spans="1:5">
      <c r="A997" s="7" t="s">
        <v>2270</v>
      </c>
      <c r="B997">
        <v>185</v>
      </c>
      <c r="C997">
        <v>0</v>
      </c>
      <c r="D997">
        <v>212</v>
      </c>
      <c r="E997">
        <v>660545</v>
      </c>
    </row>
    <row r="998" spans="1:5">
      <c r="A998" s="7" t="s">
        <v>2275</v>
      </c>
      <c r="B998">
        <v>104</v>
      </c>
      <c r="C998">
        <v>0</v>
      </c>
      <c r="D998">
        <v>155</v>
      </c>
      <c r="E998">
        <v>660547</v>
      </c>
    </row>
    <row r="999" spans="1:5">
      <c r="A999" s="7" t="s">
        <v>2277</v>
      </c>
      <c r="B999">
        <v>107</v>
      </c>
      <c r="C999">
        <v>0</v>
      </c>
      <c r="D999">
        <v>128</v>
      </c>
      <c r="E999">
        <v>660546</v>
      </c>
    </row>
    <row r="1000" spans="1:5">
      <c r="A1000" s="6" t="s">
        <v>2280</v>
      </c>
      <c r="B1000">
        <v>1156</v>
      </c>
      <c r="C1000">
        <v>0</v>
      </c>
      <c r="D1000">
        <v>1350</v>
      </c>
      <c r="E1000">
        <v>3312828</v>
      </c>
    </row>
    <row r="1001" spans="1:5">
      <c r="A1001" s="7" t="s">
        <v>2282</v>
      </c>
      <c r="B1001">
        <v>368</v>
      </c>
      <c r="C1001">
        <v>0</v>
      </c>
      <c r="D1001">
        <v>490</v>
      </c>
      <c r="E1001">
        <v>664970</v>
      </c>
    </row>
    <row r="1002" spans="1:5">
      <c r="A1002" s="7" t="s">
        <v>2287</v>
      </c>
      <c r="B1002">
        <v>302</v>
      </c>
      <c r="C1002">
        <v>0</v>
      </c>
      <c r="D1002">
        <v>302</v>
      </c>
      <c r="E1002">
        <v>661178</v>
      </c>
    </row>
    <row r="1003" spans="1:5">
      <c r="A1003" s="7" t="s">
        <v>2290</v>
      </c>
      <c r="B1003">
        <v>14</v>
      </c>
      <c r="C1003">
        <v>0</v>
      </c>
      <c r="D1003">
        <v>20</v>
      </c>
      <c r="E1003">
        <v>662793</v>
      </c>
    </row>
    <row r="1004" spans="1:5">
      <c r="A1004" s="7" t="s">
        <v>2292</v>
      </c>
      <c r="B1004">
        <v>59</v>
      </c>
      <c r="C1004">
        <v>0</v>
      </c>
      <c r="D1004">
        <v>59</v>
      </c>
      <c r="E1004">
        <v>662711</v>
      </c>
    </row>
    <row r="1005" spans="1:5">
      <c r="A1005" s="7" t="s">
        <v>2293</v>
      </c>
      <c r="B1005">
        <v>413</v>
      </c>
      <c r="C1005">
        <v>0</v>
      </c>
      <c r="D1005">
        <v>479</v>
      </c>
      <c r="E1005">
        <v>661176</v>
      </c>
    </row>
    <row r="1006" spans="1:5">
      <c r="A1006" s="6" t="s">
        <v>2295</v>
      </c>
      <c r="B1006">
        <v>183</v>
      </c>
      <c r="C1006">
        <v>0</v>
      </c>
      <c r="D1006">
        <v>206</v>
      </c>
      <c r="E1006">
        <v>660761</v>
      </c>
    </row>
    <row r="1007" spans="1:5">
      <c r="A1007" s="7" t="s">
        <v>2297</v>
      </c>
      <c r="B1007">
        <v>183</v>
      </c>
      <c r="C1007">
        <v>0</v>
      </c>
      <c r="D1007">
        <v>206</v>
      </c>
      <c r="E1007">
        <v>660761</v>
      </c>
    </row>
    <row r="1008" spans="1:5">
      <c r="A1008" s="6" t="s">
        <v>2301</v>
      </c>
      <c r="B1008">
        <v>2083</v>
      </c>
      <c r="C1008">
        <v>542</v>
      </c>
      <c r="D1008">
        <v>9854</v>
      </c>
      <c r="E1008">
        <v>7983982</v>
      </c>
    </row>
    <row r="1009" spans="1:5">
      <c r="A1009" s="7" t="s">
        <v>2303</v>
      </c>
      <c r="B1009">
        <v>297</v>
      </c>
      <c r="C1009">
        <v>93</v>
      </c>
      <c r="D1009">
        <v>1457</v>
      </c>
      <c r="E1009">
        <v>663872</v>
      </c>
    </row>
    <row r="1010" spans="1:5">
      <c r="A1010" s="7" t="s">
        <v>1308</v>
      </c>
      <c r="B1010">
        <v>190</v>
      </c>
      <c r="C1010">
        <v>0</v>
      </c>
      <c r="D1010">
        <v>265</v>
      </c>
      <c r="E1010">
        <v>684850</v>
      </c>
    </row>
    <row r="1011" spans="1:5">
      <c r="A1011" s="7" t="s">
        <v>2308</v>
      </c>
      <c r="B1011">
        <v>109</v>
      </c>
      <c r="C1011">
        <v>35</v>
      </c>
      <c r="D1011">
        <v>658</v>
      </c>
      <c r="E1011">
        <v>660589</v>
      </c>
    </row>
    <row r="1012" spans="1:5">
      <c r="A1012" s="7" t="s">
        <v>2310</v>
      </c>
      <c r="B1012">
        <v>104</v>
      </c>
      <c r="C1012">
        <v>21</v>
      </c>
      <c r="D1012">
        <v>565</v>
      </c>
      <c r="E1012">
        <v>660590</v>
      </c>
    </row>
    <row r="1013" spans="1:5">
      <c r="A1013" s="7" t="s">
        <v>2312</v>
      </c>
      <c r="B1013">
        <v>136</v>
      </c>
      <c r="C1013">
        <v>46</v>
      </c>
      <c r="D1013">
        <v>781</v>
      </c>
      <c r="E1013">
        <v>665243</v>
      </c>
    </row>
    <row r="1014" spans="1:5">
      <c r="A1014" s="7" t="s">
        <v>2314</v>
      </c>
      <c r="B1014">
        <v>434</v>
      </c>
      <c r="C1014">
        <v>127</v>
      </c>
      <c r="D1014">
        <v>2208</v>
      </c>
      <c r="E1014">
        <v>660585</v>
      </c>
    </row>
    <row r="1015" spans="1:5">
      <c r="A1015" s="7" t="s">
        <v>2316</v>
      </c>
      <c r="B1015">
        <v>171</v>
      </c>
      <c r="C1015">
        <v>28</v>
      </c>
      <c r="D1015">
        <v>712</v>
      </c>
      <c r="E1015">
        <v>660586</v>
      </c>
    </row>
    <row r="1016" spans="1:5">
      <c r="A1016" s="7" t="s">
        <v>2318</v>
      </c>
      <c r="B1016">
        <v>98</v>
      </c>
      <c r="C1016">
        <v>35</v>
      </c>
      <c r="D1016">
        <v>532</v>
      </c>
      <c r="E1016">
        <v>660592</v>
      </c>
    </row>
    <row r="1017" spans="1:5">
      <c r="A1017" s="7" t="s">
        <v>2320</v>
      </c>
      <c r="B1017">
        <v>158</v>
      </c>
      <c r="C1017">
        <v>48</v>
      </c>
      <c r="D1017">
        <v>818</v>
      </c>
      <c r="E1017">
        <v>660587</v>
      </c>
    </row>
    <row r="1018" spans="1:5">
      <c r="A1018" s="7" t="s">
        <v>1629</v>
      </c>
      <c r="B1018">
        <v>129</v>
      </c>
      <c r="C1018">
        <v>35</v>
      </c>
      <c r="D1018">
        <v>556</v>
      </c>
      <c r="E1018">
        <v>660593</v>
      </c>
    </row>
    <row r="1019" spans="1:5">
      <c r="A1019" s="7" t="s">
        <v>2323</v>
      </c>
      <c r="B1019">
        <v>132</v>
      </c>
      <c r="C1019">
        <v>45</v>
      </c>
      <c r="D1019">
        <v>636</v>
      </c>
      <c r="E1019">
        <v>685301</v>
      </c>
    </row>
    <row r="1020" spans="1:5">
      <c r="A1020" s="7" t="s">
        <v>1591</v>
      </c>
      <c r="B1020">
        <v>125</v>
      </c>
      <c r="C1020">
        <v>29</v>
      </c>
      <c r="D1020">
        <v>666</v>
      </c>
      <c r="E1020">
        <v>660594</v>
      </c>
    </row>
    <row r="1021" spans="1:5">
      <c r="A1021" s="6" t="s">
        <v>2326</v>
      </c>
      <c r="B1021">
        <v>2717</v>
      </c>
      <c r="C1021">
        <v>666</v>
      </c>
      <c r="D1021">
        <v>30572</v>
      </c>
      <c r="E1021">
        <v>29262568</v>
      </c>
    </row>
    <row r="1022" spans="1:5">
      <c r="A1022" s="7" t="s">
        <v>2328</v>
      </c>
      <c r="B1022">
        <v>20</v>
      </c>
      <c r="C1022">
        <v>12</v>
      </c>
      <c r="D1022">
        <v>639</v>
      </c>
      <c r="E1022">
        <v>661602</v>
      </c>
    </row>
    <row r="1023" spans="1:5">
      <c r="A1023" s="7" t="s">
        <v>2332</v>
      </c>
      <c r="B1023">
        <v>23</v>
      </c>
      <c r="C1023">
        <v>1</v>
      </c>
      <c r="D1023">
        <v>457</v>
      </c>
      <c r="E1023">
        <v>661603</v>
      </c>
    </row>
    <row r="1024" spans="1:5">
      <c r="A1024" s="7" t="s">
        <v>2335</v>
      </c>
      <c r="B1024">
        <v>83</v>
      </c>
      <c r="C1024">
        <v>23</v>
      </c>
      <c r="D1024">
        <v>432</v>
      </c>
      <c r="E1024">
        <v>661604</v>
      </c>
    </row>
    <row r="1025" spans="1:5">
      <c r="A1025" s="7" t="s">
        <v>2339</v>
      </c>
      <c r="B1025">
        <v>12</v>
      </c>
      <c r="C1025">
        <v>5</v>
      </c>
      <c r="D1025">
        <v>512</v>
      </c>
      <c r="E1025">
        <v>661605</v>
      </c>
    </row>
    <row r="1026" spans="1:5">
      <c r="A1026" s="7" t="s">
        <v>2342</v>
      </c>
      <c r="B1026">
        <v>8</v>
      </c>
      <c r="C1026">
        <v>0</v>
      </c>
      <c r="D1026">
        <v>475</v>
      </c>
      <c r="E1026">
        <v>664249</v>
      </c>
    </row>
    <row r="1027" spans="1:5">
      <c r="A1027" s="7" t="s">
        <v>2344</v>
      </c>
      <c r="B1027">
        <v>68</v>
      </c>
      <c r="C1027">
        <v>7</v>
      </c>
      <c r="D1027">
        <v>501</v>
      </c>
      <c r="E1027">
        <v>685330</v>
      </c>
    </row>
    <row r="1028" spans="1:5">
      <c r="A1028" s="7" t="s">
        <v>2346</v>
      </c>
      <c r="B1028">
        <v>35</v>
      </c>
      <c r="C1028">
        <v>8</v>
      </c>
      <c r="D1028">
        <v>391</v>
      </c>
      <c r="E1028">
        <v>661607</v>
      </c>
    </row>
    <row r="1029" spans="1:5">
      <c r="A1029" s="7" t="s">
        <v>2348</v>
      </c>
      <c r="B1029">
        <v>91</v>
      </c>
      <c r="C1029">
        <v>25</v>
      </c>
      <c r="D1029">
        <v>2460</v>
      </c>
      <c r="E1029">
        <v>686653</v>
      </c>
    </row>
    <row r="1030" spans="1:5">
      <c r="A1030" s="7" t="s">
        <v>2350</v>
      </c>
      <c r="B1030">
        <v>61</v>
      </c>
      <c r="C1030">
        <v>19</v>
      </c>
      <c r="D1030">
        <v>487</v>
      </c>
      <c r="E1030">
        <v>661608</v>
      </c>
    </row>
    <row r="1031" spans="1:5">
      <c r="A1031" s="7" t="s">
        <v>2352</v>
      </c>
      <c r="B1031">
        <v>57</v>
      </c>
      <c r="C1031">
        <v>4</v>
      </c>
      <c r="D1031">
        <v>449</v>
      </c>
      <c r="E1031">
        <v>685331</v>
      </c>
    </row>
    <row r="1032" spans="1:5">
      <c r="A1032" s="7" t="s">
        <v>2354</v>
      </c>
      <c r="B1032">
        <v>26</v>
      </c>
      <c r="C1032">
        <v>5</v>
      </c>
      <c r="D1032">
        <v>234</v>
      </c>
      <c r="E1032">
        <v>661640</v>
      </c>
    </row>
    <row r="1033" spans="1:5">
      <c r="A1033" s="7" t="s">
        <v>1401</v>
      </c>
      <c r="B1033">
        <v>39</v>
      </c>
      <c r="C1033">
        <v>18</v>
      </c>
      <c r="D1033">
        <v>814</v>
      </c>
      <c r="E1033">
        <v>661628</v>
      </c>
    </row>
    <row r="1034" spans="1:5">
      <c r="A1034" s="7" t="s">
        <v>2357</v>
      </c>
      <c r="B1034">
        <v>97</v>
      </c>
      <c r="C1034">
        <v>33</v>
      </c>
      <c r="D1034">
        <v>811</v>
      </c>
      <c r="E1034">
        <v>661629</v>
      </c>
    </row>
    <row r="1035" spans="1:5">
      <c r="A1035" s="7" t="s">
        <v>2359</v>
      </c>
      <c r="B1035">
        <v>31</v>
      </c>
      <c r="C1035">
        <v>5</v>
      </c>
      <c r="D1035">
        <v>462</v>
      </c>
      <c r="E1035">
        <v>661609</v>
      </c>
    </row>
    <row r="1036" spans="1:5">
      <c r="A1036" s="7" t="s">
        <v>2361</v>
      </c>
      <c r="B1036">
        <v>108</v>
      </c>
      <c r="C1036">
        <v>27</v>
      </c>
      <c r="D1036">
        <v>423</v>
      </c>
      <c r="E1036">
        <v>661610</v>
      </c>
    </row>
    <row r="1037" spans="1:5">
      <c r="A1037" s="7" t="s">
        <v>2363</v>
      </c>
      <c r="B1037">
        <v>33</v>
      </c>
      <c r="C1037">
        <v>12</v>
      </c>
      <c r="D1037">
        <v>1218</v>
      </c>
      <c r="E1037">
        <v>661630</v>
      </c>
    </row>
    <row r="1038" spans="1:5">
      <c r="A1038" s="7" t="s">
        <v>2365</v>
      </c>
      <c r="B1038">
        <v>10</v>
      </c>
      <c r="C1038">
        <v>4</v>
      </c>
      <c r="D1038">
        <v>478</v>
      </c>
      <c r="E1038">
        <v>686636</v>
      </c>
    </row>
    <row r="1039" spans="1:5">
      <c r="A1039" s="7" t="s">
        <v>2367</v>
      </c>
      <c r="B1039">
        <v>56</v>
      </c>
      <c r="C1039">
        <v>13</v>
      </c>
      <c r="D1039">
        <v>320</v>
      </c>
      <c r="E1039">
        <v>661611</v>
      </c>
    </row>
    <row r="1040" spans="1:5">
      <c r="A1040" s="7" t="s">
        <v>2369</v>
      </c>
      <c r="B1040">
        <v>325</v>
      </c>
      <c r="C1040">
        <v>83</v>
      </c>
      <c r="D1040">
        <v>1756</v>
      </c>
      <c r="E1040">
        <v>661637</v>
      </c>
    </row>
    <row r="1041" spans="1:5">
      <c r="A1041" s="7" t="s">
        <v>2371</v>
      </c>
      <c r="B1041">
        <v>138</v>
      </c>
      <c r="C1041">
        <v>26</v>
      </c>
      <c r="D1041">
        <v>606</v>
      </c>
      <c r="E1041">
        <v>661632</v>
      </c>
    </row>
    <row r="1042" spans="1:5">
      <c r="A1042" s="7" t="s">
        <v>2054</v>
      </c>
      <c r="B1042">
        <v>67</v>
      </c>
      <c r="C1042">
        <v>11</v>
      </c>
      <c r="D1042">
        <v>310</v>
      </c>
      <c r="E1042">
        <v>661612</v>
      </c>
    </row>
    <row r="1043" spans="1:5">
      <c r="A1043" s="7" t="s">
        <v>2374</v>
      </c>
      <c r="B1043">
        <v>16</v>
      </c>
      <c r="C1043">
        <v>11</v>
      </c>
      <c r="D1043">
        <v>592</v>
      </c>
      <c r="E1043">
        <v>661613</v>
      </c>
    </row>
    <row r="1044" spans="1:5">
      <c r="A1044" s="7" t="s">
        <v>2376</v>
      </c>
      <c r="B1044">
        <v>49</v>
      </c>
      <c r="C1044">
        <v>9</v>
      </c>
      <c r="D1044">
        <v>662</v>
      </c>
      <c r="E1044">
        <v>661633</v>
      </c>
    </row>
    <row r="1045" spans="1:5">
      <c r="A1045" s="7" t="s">
        <v>2378</v>
      </c>
      <c r="B1045">
        <v>196</v>
      </c>
      <c r="C1045">
        <v>44</v>
      </c>
      <c r="D1045">
        <v>2055</v>
      </c>
      <c r="E1045">
        <v>661638</v>
      </c>
    </row>
    <row r="1046" spans="1:5">
      <c r="A1046" s="7" t="s">
        <v>189</v>
      </c>
      <c r="B1046">
        <v>52</v>
      </c>
      <c r="C1046">
        <v>8</v>
      </c>
      <c r="D1046">
        <v>535</v>
      </c>
      <c r="E1046">
        <v>661614</v>
      </c>
    </row>
    <row r="1047" spans="1:5">
      <c r="A1047" s="7" t="s">
        <v>2381</v>
      </c>
      <c r="B1047">
        <v>12</v>
      </c>
      <c r="C1047">
        <v>5</v>
      </c>
      <c r="D1047">
        <v>341</v>
      </c>
      <c r="E1047">
        <v>661615</v>
      </c>
    </row>
    <row r="1048" spans="1:5">
      <c r="A1048" s="7" t="s">
        <v>2383</v>
      </c>
      <c r="B1048">
        <v>6</v>
      </c>
      <c r="C1048">
        <v>1</v>
      </c>
      <c r="D1048">
        <v>488</v>
      </c>
      <c r="E1048">
        <v>661616</v>
      </c>
    </row>
    <row r="1049" spans="1:5">
      <c r="A1049" s="7" t="s">
        <v>2385</v>
      </c>
      <c r="B1049">
        <v>13</v>
      </c>
      <c r="C1049">
        <v>4</v>
      </c>
      <c r="D1049">
        <v>613</v>
      </c>
      <c r="E1049">
        <v>661617</v>
      </c>
    </row>
    <row r="1050" spans="1:5">
      <c r="A1050" s="7" t="s">
        <v>2387</v>
      </c>
      <c r="B1050">
        <v>82</v>
      </c>
      <c r="C1050">
        <v>13</v>
      </c>
      <c r="D1050">
        <v>355</v>
      </c>
      <c r="E1050">
        <v>661618</v>
      </c>
    </row>
    <row r="1051" spans="1:5">
      <c r="A1051" s="7" t="s">
        <v>2389</v>
      </c>
      <c r="B1051">
        <v>119</v>
      </c>
      <c r="C1051">
        <v>22</v>
      </c>
      <c r="D1051">
        <v>560</v>
      </c>
      <c r="E1051">
        <v>661619</v>
      </c>
    </row>
    <row r="1052" spans="1:5">
      <c r="A1052" s="7" t="s">
        <v>2391</v>
      </c>
      <c r="B1052">
        <v>224</v>
      </c>
      <c r="C1052">
        <v>57</v>
      </c>
      <c r="D1052">
        <v>2291</v>
      </c>
      <c r="E1052">
        <v>661639</v>
      </c>
    </row>
    <row r="1053" spans="1:5">
      <c r="A1053" s="7" t="s">
        <v>2393</v>
      </c>
      <c r="B1053">
        <v>137</v>
      </c>
      <c r="C1053">
        <v>26</v>
      </c>
      <c r="D1053">
        <v>1022</v>
      </c>
      <c r="E1053">
        <v>661634</v>
      </c>
    </row>
    <row r="1054" spans="1:5">
      <c r="A1054" s="7" t="s">
        <v>2395</v>
      </c>
      <c r="B1054">
        <v>18</v>
      </c>
      <c r="C1054">
        <v>5</v>
      </c>
      <c r="D1054">
        <v>435</v>
      </c>
      <c r="E1054">
        <v>661620</v>
      </c>
    </row>
    <row r="1055" spans="1:5">
      <c r="A1055" s="7" t="s">
        <v>2397</v>
      </c>
      <c r="B1055">
        <v>20</v>
      </c>
      <c r="C1055">
        <v>1</v>
      </c>
      <c r="D1055">
        <v>511</v>
      </c>
      <c r="E1055">
        <v>663587</v>
      </c>
    </row>
    <row r="1056" spans="1:5">
      <c r="A1056" s="7" t="s">
        <v>2399</v>
      </c>
      <c r="B1056">
        <v>57</v>
      </c>
      <c r="C1056">
        <v>14</v>
      </c>
      <c r="D1056">
        <v>556</v>
      </c>
      <c r="E1056">
        <v>661621</v>
      </c>
    </row>
    <row r="1057" spans="1:5">
      <c r="A1057" s="7" t="s">
        <v>2401</v>
      </c>
      <c r="B1057">
        <v>92</v>
      </c>
      <c r="C1057">
        <v>32</v>
      </c>
      <c r="D1057">
        <v>982</v>
      </c>
      <c r="E1057">
        <v>661635</v>
      </c>
    </row>
    <row r="1058" spans="1:5">
      <c r="A1058" s="7" t="s">
        <v>2403</v>
      </c>
      <c r="B1058">
        <v>38</v>
      </c>
      <c r="C1058">
        <v>5</v>
      </c>
      <c r="D1058">
        <v>652</v>
      </c>
      <c r="E1058">
        <v>661622</v>
      </c>
    </row>
    <row r="1059" spans="1:5">
      <c r="A1059" s="7" t="s">
        <v>2405</v>
      </c>
      <c r="B1059">
        <v>33</v>
      </c>
      <c r="C1059">
        <v>5</v>
      </c>
      <c r="D1059">
        <v>461</v>
      </c>
      <c r="E1059">
        <v>661623</v>
      </c>
    </row>
    <row r="1060" spans="1:5">
      <c r="A1060" s="7" t="s">
        <v>2407</v>
      </c>
      <c r="B1060">
        <v>3</v>
      </c>
      <c r="C1060">
        <v>4</v>
      </c>
      <c r="D1060">
        <v>575</v>
      </c>
      <c r="E1060">
        <v>661624</v>
      </c>
    </row>
    <row r="1061" spans="1:5">
      <c r="A1061" s="7" t="s">
        <v>2409</v>
      </c>
      <c r="B1061">
        <v>7</v>
      </c>
      <c r="C1061">
        <v>3</v>
      </c>
      <c r="D1061">
        <v>601</v>
      </c>
      <c r="E1061">
        <v>686654</v>
      </c>
    </row>
    <row r="1062" spans="1:5">
      <c r="A1062" s="7" t="s">
        <v>2411</v>
      </c>
      <c r="B1062">
        <v>35</v>
      </c>
      <c r="C1062">
        <v>16</v>
      </c>
      <c r="D1062">
        <v>423</v>
      </c>
      <c r="E1062">
        <v>661625</v>
      </c>
    </row>
    <row r="1063" spans="1:5">
      <c r="A1063" s="7" t="s">
        <v>2413</v>
      </c>
      <c r="B1063">
        <v>49</v>
      </c>
      <c r="C1063">
        <v>10</v>
      </c>
      <c r="D1063">
        <v>747</v>
      </c>
      <c r="E1063">
        <v>685782</v>
      </c>
    </row>
    <row r="1064" spans="1:5">
      <c r="A1064" s="7" t="s">
        <v>2415</v>
      </c>
      <c r="B1064">
        <v>64</v>
      </c>
      <c r="C1064">
        <v>24</v>
      </c>
      <c r="D1064">
        <v>592</v>
      </c>
      <c r="E1064">
        <v>661626</v>
      </c>
    </row>
    <row r="1065" spans="1:5">
      <c r="A1065" s="7" t="s">
        <v>2417</v>
      </c>
      <c r="B1065">
        <v>7</v>
      </c>
      <c r="C1065">
        <v>6</v>
      </c>
      <c r="D1065">
        <v>288</v>
      </c>
      <c r="E1065">
        <v>661627</v>
      </c>
    </row>
    <row r="1066" spans="1:5">
      <c r="A1066" s="6" t="s">
        <v>2420</v>
      </c>
      <c r="B1066">
        <v>1303</v>
      </c>
      <c r="C1066">
        <v>99</v>
      </c>
      <c r="D1066">
        <v>2580</v>
      </c>
      <c r="E1066">
        <v>3305341</v>
      </c>
    </row>
    <row r="1067" spans="1:5">
      <c r="A1067" s="7" t="s">
        <v>2422</v>
      </c>
      <c r="B1067">
        <v>259</v>
      </c>
      <c r="C1067">
        <v>0</v>
      </c>
      <c r="D1067">
        <v>439</v>
      </c>
      <c r="E1067">
        <v>662691</v>
      </c>
    </row>
    <row r="1068" spans="1:5">
      <c r="A1068" s="7" t="s">
        <v>2424</v>
      </c>
      <c r="B1068">
        <v>226</v>
      </c>
      <c r="C1068">
        <v>0</v>
      </c>
      <c r="D1068">
        <v>324</v>
      </c>
      <c r="E1068">
        <v>660662</v>
      </c>
    </row>
    <row r="1069" spans="1:5">
      <c r="A1069" s="7" t="s">
        <v>2428</v>
      </c>
      <c r="B1069">
        <v>340</v>
      </c>
      <c r="C1069">
        <v>0</v>
      </c>
      <c r="D1069">
        <v>424</v>
      </c>
      <c r="E1069">
        <v>660661</v>
      </c>
    </row>
    <row r="1070" spans="1:5">
      <c r="A1070" s="7" t="s">
        <v>2430</v>
      </c>
      <c r="B1070">
        <v>248</v>
      </c>
      <c r="C1070">
        <v>52</v>
      </c>
      <c r="D1070">
        <v>781</v>
      </c>
      <c r="E1070">
        <v>660664</v>
      </c>
    </row>
    <row r="1071" spans="1:5">
      <c r="A1071" s="7" t="s">
        <v>2432</v>
      </c>
      <c r="B1071">
        <v>230</v>
      </c>
      <c r="C1071">
        <v>47</v>
      </c>
      <c r="D1071">
        <v>612</v>
      </c>
      <c r="E1071">
        <v>660663</v>
      </c>
    </row>
    <row r="1072" spans="1:5">
      <c r="A1072" s="6" t="s">
        <v>2434</v>
      </c>
      <c r="B1072">
        <v>18</v>
      </c>
      <c r="C1072">
        <v>0</v>
      </c>
      <c r="D1072">
        <v>25</v>
      </c>
      <c r="E1072">
        <v>662027</v>
      </c>
    </row>
    <row r="1073" spans="1:5">
      <c r="A1073" s="7" t="s">
        <v>2436</v>
      </c>
      <c r="B1073">
        <v>18</v>
      </c>
      <c r="C1073">
        <v>0</v>
      </c>
      <c r="D1073">
        <v>25</v>
      </c>
      <c r="E1073">
        <v>662027</v>
      </c>
    </row>
    <row r="1074" spans="1:5">
      <c r="A1074" s="6" t="s">
        <v>2440</v>
      </c>
      <c r="B1074">
        <v>176</v>
      </c>
      <c r="C1074">
        <v>42</v>
      </c>
      <c r="D1074">
        <v>601</v>
      </c>
      <c r="E1074">
        <v>1322015</v>
      </c>
    </row>
    <row r="1075" spans="1:5">
      <c r="A1075" s="7" t="s">
        <v>2442</v>
      </c>
      <c r="B1075">
        <v>51</v>
      </c>
      <c r="C1075">
        <v>11</v>
      </c>
      <c r="D1075">
        <v>180</v>
      </c>
      <c r="E1075">
        <v>661007</v>
      </c>
    </row>
    <row r="1076" spans="1:5">
      <c r="A1076" s="7" t="s">
        <v>2446</v>
      </c>
      <c r="B1076">
        <v>125</v>
      </c>
      <c r="C1076">
        <v>31</v>
      </c>
      <c r="D1076">
        <v>421</v>
      </c>
      <c r="E1076">
        <v>661008</v>
      </c>
    </row>
    <row r="1077" spans="1:5">
      <c r="A1077" s="6" t="s">
        <v>2448</v>
      </c>
      <c r="B1077">
        <v>13</v>
      </c>
      <c r="C1077">
        <v>0</v>
      </c>
      <c r="D1077">
        <v>13</v>
      </c>
      <c r="E1077">
        <v>662388</v>
      </c>
    </row>
    <row r="1078" spans="1:5">
      <c r="A1078" s="7" t="s">
        <v>2449</v>
      </c>
      <c r="B1078">
        <v>13</v>
      </c>
      <c r="C1078">
        <v>0</v>
      </c>
      <c r="D1078">
        <v>13</v>
      </c>
      <c r="E1078">
        <v>662388</v>
      </c>
    </row>
    <row r="1079" spans="1:5">
      <c r="A1079" s="6" t="s">
        <v>2452</v>
      </c>
      <c r="B1079">
        <v>167</v>
      </c>
      <c r="C1079">
        <v>11</v>
      </c>
      <c r="D1079">
        <v>199</v>
      </c>
      <c r="E1079">
        <v>1987660</v>
      </c>
    </row>
    <row r="1080" spans="1:5">
      <c r="A1080" s="7" t="s">
        <v>2455</v>
      </c>
      <c r="B1080">
        <v>94</v>
      </c>
      <c r="C1080">
        <v>0</v>
      </c>
      <c r="D1080">
        <v>97</v>
      </c>
      <c r="E1080">
        <v>661112</v>
      </c>
    </row>
    <row r="1081" spans="1:5">
      <c r="A1081" s="7" t="s">
        <v>2460</v>
      </c>
      <c r="B1081">
        <v>34</v>
      </c>
      <c r="C1081">
        <v>5</v>
      </c>
      <c r="D1081">
        <v>47</v>
      </c>
      <c r="E1081">
        <v>661113</v>
      </c>
    </row>
    <row r="1082" spans="1:5">
      <c r="A1082" s="7" t="s">
        <v>2461</v>
      </c>
      <c r="B1082">
        <v>39</v>
      </c>
      <c r="C1082">
        <v>6</v>
      </c>
      <c r="D1082">
        <v>55</v>
      </c>
      <c r="E1082">
        <v>665435</v>
      </c>
    </row>
    <row r="1083" spans="1:5">
      <c r="A1083" s="6" t="s">
        <v>2464</v>
      </c>
      <c r="B1083">
        <v>4995</v>
      </c>
      <c r="C1083">
        <v>0</v>
      </c>
      <c r="D1083">
        <v>6212</v>
      </c>
      <c r="E1083">
        <v>9946980</v>
      </c>
    </row>
    <row r="1084" spans="1:5">
      <c r="A1084" s="7" t="s">
        <v>2466</v>
      </c>
      <c r="B1084">
        <v>117</v>
      </c>
      <c r="C1084">
        <v>0</v>
      </c>
      <c r="D1084">
        <v>135</v>
      </c>
      <c r="E1084">
        <v>662473</v>
      </c>
    </row>
    <row r="1085" spans="1:5">
      <c r="A1085" s="7" t="s">
        <v>172</v>
      </c>
      <c r="B1085">
        <v>392</v>
      </c>
      <c r="C1085">
        <v>0</v>
      </c>
      <c r="D1085">
        <v>470</v>
      </c>
      <c r="E1085">
        <v>665293</v>
      </c>
    </row>
    <row r="1086" spans="1:5">
      <c r="A1086" s="7" t="s">
        <v>2469</v>
      </c>
      <c r="B1086">
        <v>264</v>
      </c>
      <c r="C1086">
        <v>0</v>
      </c>
      <c r="D1086">
        <v>334</v>
      </c>
      <c r="E1086">
        <v>661312</v>
      </c>
    </row>
    <row r="1087" spans="1:5">
      <c r="A1087" s="7" t="s">
        <v>2471</v>
      </c>
      <c r="B1087">
        <v>243</v>
      </c>
      <c r="C1087">
        <v>0</v>
      </c>
      <c r="D1087">
        <v>367</v>
      </c>
      <c r="E1087">
        <v>661313</v>
      </c>
    </row>
    <row r="1088" spans="1:5">
      <c r="A1088" s="7" t="s">
        <v>2473</v>
      </c>
      <c r="B1088">
        <v>11</v>
      </c>
      <c r="C1088">
        <v>0</v>
      </c>
      <c r="D1088">
        <v>11</v>
      </c>
      <c r="E1088">
        <v>683603</v>
      </c>
    </row>
    <row r="1089" spans="1:5">
      <c r="A1089" s="7" t="s">
        <v>2475</v>
      </c>
      <c r="B1089">
        <v>340</v>
      </c>
      <c r="C1089">
        <v>0</v>
      </c>
      <c r="D1089">
        <v>340</v>
      </c>
      <c r="E1089">
        <v>659051</v>
      </c>
    </row>
    <row r="1090" spans="1:5">
      <c r="A1090" s="7" t="s">
        <v>2477</v>
      </c>
      <c r="B1090">
        <v>522</v>
      </c>
      <c r="C1090">
        <v>0</v>
      </c>
      <c r="D1090">
        <v>926</v>
      </c>
      <c r="E1090">
        <v>661323</v>
      </c>
    </row>
    <row r="1091" spans="1:5">
      <c r="A1091" s="7" t="s">
        <v>2479</v>
      </c>
      <c r="B1091">
        <v>384</v>
      </c>
      <c r="C1091">
        <v>0</v>
      </c>
      <c r="D1091">
        <v>384</v>
      </c>
      <c r="E1091">
        <v>663750</v>
      </c>
    </row>
    <row r="1092" spans="1:5">
      <c r="A1092" s="7" t="s">
        <v>2481</v>
      </c>
      <c r="B1092">
        <v>454</v>
      </c>
      <c r="C1092">
        <v>0</v>
      </c>
      <c r="D1092">
        <v>476</v>
      </c>
      <c r="E1092">
        <v>661321</v>
      </c>
    </row>
    <row r="1093" spans="1:5">
      <c r="A1093" s="7" t="s">
        <v>2483</v>
      </c>
      <c r="B1093">
        <v>294</v>
      </c>
      <c r="C1093">
        <v>0</v>
      </c>
      <c r="D1093">
        <v>421</v>
      </c>
      <c r="E1093">
        <v>663216</v>
      </c>
    </row>
    <row r="1094" spans="1:5">
      <c r="A1094" s="7" t="s">
        <v>2485</v>
      </c>
      <c r="B1094">
        <v>273</v>
      </c>
      <c r="C1094">
        <v>0</v>
      </c>
      <c r="D1094">
        <v>328</v>
      </c>
      <c r="E1094">
        <v>661317</v>
      </c>
    </row>
    <row r="1095" spans="1:5">
      <c r="A1095" s="7" t="s">
        <v>2487</v>
      </c>
      <c r="B1095">
        <v>364</v>
      </c>
      <c r="C1095">
        <v>0</v>
      </c>
      <c r="D1095">
        <v>364</v>
      </c>
      <c r="E1095">
        <v>659053</v>
      </c>
    </row>
    <row r="1096" spans="1:5">
      <c r="A1096" s="7" t="s">
        <v>2489</v>
      </c>
      <c r="B1096">
        <v>813</v>
      </c>
      <c r="C1096">
        <v>0</v>
      </c>
      <c r="D1096">
        <v>942</v>
      </c>
      <c r="E1096">
        <v>661322</v>
      </c>
    </row>
    <row r="1097" spans="1:5">
      <c r="A1097" s="7" t="s">
        <v>68</v>
      </c>
      <c r="B1097">
        <v>237</v>
      </c>
      <c r="C1097">
        <v>0</v>
      </c>
      <c r="D1097">
        <v>427</v>
      </c>
      <c r="E1097">
        <v>661314</v>
      </c>
    </row>
    <row r="1098" spans="1:5">
      <c r="A1098" s="7" t="s">
        <v>2492</v>
      </c>
      <c r="B1098">
        <v>287</v>
      </c>
      <c r="C1098">
        <v>0</v>
      </c>
      <c r="D1098">
        <v>287</v>
      </c>
      <c r="E1098">
        <v>661319</v>
      </c>
    </row>
    <row r="1099" spans="1:5">
      <c r="A1099" s="6" t="s">
        <v>2494</v>
      </c>
      <c r="B1099">
        <v>119</v>
      </c>
      <c r="C1099">
        <v>4</v>
      </c>
      <c r="D1099">
        <v>151</v>
      </c>
      <c r="E1099">
        <v>1346753</v>
      </c>
    </row>
    <row r="1100" spans="1:5">
      <c r="A1100" s="7" t="s">
        <v>2496</v>
      </c>
      <c r="B1100">
        <v>7</v>
      </c>
      <c r="C1100">
        <v>4</v>
      </c>
      <c r="D1100">
        <v>39</v>
      </c>
      <c r="E1100">
        <v>683598</v>
      </c>
    </row>
    <row r="1101" spans="1:5">
      <c r="A1101" s="7" t="s">
        <v>2500</v>
      </c>
      <c r="B1101">
        <v>112</v>
      </c>
      <c r="C1101">
        <v>0</v>
      </c>
      <c r="D1101">
        <v>112</v>
      </c>
      <c r="E1101">
        <v>663155</v>
      </c>
    </row>
    <row r="1102" spans="1:5">
      <c r="A1102" s="6" t="s">
        <v>2501</v>
      </c>
      <c r="B1102">
        <v>70</v>
      </c>
      <c r="C1102">
        <v>61</v>
      </c>
      <c r="D1102">
        <v>222</v>
      </c>
      <c r="E1102">
        <v>1323740</v>
      </c>
    </row>
    <row r="1103" spans="1:5">
      <c r="A1103" s="7" t="s">
        <v>2503</v>
      </c>
      <c r="B1103">
        <v>21</v>
      </c>
      <c r="C1103">
        <v>30</v>
      </c>
      <c r="D1103">
        <v>95</v>
      </c>
      <c r="E1103">
        <v>661869</v>
      </c>
    </row>
    <row r="1104" spans="1:5">
      <c r="A1104" s="7" t="s">
        <v>2507</v>
      </c>
      <c r="B1104">
        <v>49</v>
      </c>
      <c r="C1104">
        <v>31</v>
      </c>
      <c r="D1104">
        <v>127</v>
      </c>
      <c r="E1104">
        <v>661871</v>
      </c>
    </row>
    <row r="1105" spans="1:5">
      <c r="A1105" s="6" t="s">
        <v>2508</v>
      </c>
      <c r="B1105">
        <v>33</v>
      </c>
      <c r="C1105">
        <v>0</v>
      </c>
      <c r="D1105">
        <v>33</v>
      </c>
      <c r="E1105">
        <v>686341</v>
      </c>
    </row>
    <row r="1106" spans="1:5">
      <c r="A1106" s="7" t="s">
        <v>2510</v>
      </c>
      <c r="B1106">
        <v>33</v>
      </c>
      <c r="C1106">
        <v>0</v>
      </c>
      <c r="D1106">
        <v>33</v>
      </c>
      <c r="E1106">
        <v>686341</v>
      </c>
    </row>
    <row r="1107" spans="1:5">
      <c r="A1107" s="6" t="s">
        <v>2514</v>
      </c>
      <c r="B1107">
        <v>0</v>
      </c>
      <c r="C1107">
        <v>0</v>
      </c>
      <c r="D1107">
        <v>0</v>
      </c>
      <c r="E1107">
        <v>662431</v>
      </c>
    </row>
    <row r="1108" spans="1:5">
      <c r="A1108" s="7" t="s">
        <v>2516</v>
      </c>
      <c r="B1108">
        <v>0</v>
      </c>
      <c r="C1108">
        <v>0</v>
      </c>
      <c r="D1108">
        <v>0</v>
      </c>
      <c r="E1108">
        <v>662431</v>
      </c>
    </row>
    <row r="1109" spans="1:5">
      <c r="A1109" s="6" t="s">
        <v>2518</v>
      </c>
      <c r="B1109">
        <v>196</v>
      </c>
      <c r="C1109">
        <v>0</v>
      </c>
      <c r="D1109">
        <v>220</v>
      </c>
      <c r="E1109">
        <v>1985742</v>
      </c>
    </row>
    <row r="1110" spans="1:5">
      <c r="A1110" s="7" t="s">
        <v>2520</v>
      </c>
      <c r="B1110">
        <v>102</v>
      </c>
      <c r="C1110">
        <v>0</v>
      </c>
      <c r="D1110">
        <v>118</v>
      </c>
      <c r="E1110">
        <v>661913</v>
      </c>
    </row>
    <row r="1111" spans="1:5">
      <c r="A1111" s="7" t="s">
        <v>2524</v>
      </c>
      <c r="B1111">
        <v>54</v>
      </c>
      <c r="C1111">
        <v>0</v>
      </c>
      <c r="D1111">
        <v>54</v>
      </c>
      <c r="E1111">
        <v>661915</v>
      </c>
    </row>
    <row r="1112" spans="1:5">
      <c r="A1112" s="7" t="s">
        <v>2527</v>
      </c>
      <c r="B1112">
        <v>40</v>
      </c>
      <c r="C1112">
        <v>0</v>
      </c>
      <c r="D1112">
        <v>48</v>
      </c>
      <c r="E1112">
        <v>661914</v>
      </c>
    </row>
    <row r="1113" spans="1:5">
      <c r="A1113" s="6" t="s">
        <v>2529</v>
      </c>
      <c r="B1113">
        <v>1024</v>
      </c>
      <c r="C1113">
        <v>291</v>
      </c>
      <c r="D1113">
        <v>3162</v>
      </c>
      <c r="E1113">
        <v>3310840</v>
      </c>
    </row>
    <row r="1114" spans="1:5">
      <c r="A1114" s="7" t="s">
        <v>2531</v>
      </c>
      <c r="B1114">
        <v>194</v>
      </c>
      <c r="C1114">
        <v>49</v>
      </c>
      <c r="D1114">
        <v>546</v>
      </c>
      <c r="E1114">
        <v>662166</v>
      </c>
    </row>
    <row r="1115" spans="1:5">
      <c r="A1115" s="7" t="s">
        <v>2533</v>
      </c>
      <c r="B1115">
        <v>140</v>
      </c>
      <c r="C1115">
        <v>35</v>
      </c>
      <c r="D1115">
        <v>417</v>
      </c>
      <c r="E1115">
        <v>662168</v>
      </c>
    </row>
    <row r="1116" spans="1:5">
      <c r="A1116" s="7" t="s">
        <v>2535</v>
      </c>
      <c r="B1116">
        <v>282</v>
      </c>
      <c r="C1116">
        <v>76</v>
      </c>
      <c r="D1116">
        <v>985</v>
      </c>
      <c r="E1116">
        <v>662170</v>
      </c>
    </row>
    <row r="1117" spans="1:5">
      <c r="A1117" s="7" t="s">
        <v>2537</v>
      </c>
      <c r="B1117">
        <v>254</v>
      </c>
      <c r="C1117">
        <v>71</v>
      </c>
      <c r="D1117">
        <v>726</v>
      </c>
      <c r="E1117">
        <v>662169</v>
      </c>
    </row>
    <row r="1118" spans="1:5">
      <c r="A1118" s="7" t="s">
        <v>2540</v>
      </c>
      <c r="B1118">
        <v>154</v>
      </c>
      <c r="C1118">
        <v>60</v>
      </c>
      <c r="D1118">
        <v>488</v>
      </c>
      <c r="E1118">
        <v>662167</v>
      </c>
    </row>
    <row r="1119" spans="1:5">
      <c r="A1119" s="6" t="s">
        <v>2542</v>
      </c>
      <c r="B1119">
        <v>784</v>
      </c>
      <c r="C1119">
        <v>0</v>
      </c>
      <c r="D1119">
        <v>784</v>
      </c>
      <c r="E1119">
        <v>1324495</v>
      </c>
    </row>
    <row r="1120" spans="1:5">
      <c r="A1120" s="7" t="s">
        <v>2544</v>
      </c>
      <c r="B1120">
        <v>405</v>
      </c>
      <c r="C1120">
        <v>0</v>
      </c>
      <c r="D1120">
        <v>405</v>
      </c>
      <c r="E1120">
        <v>662247</v>
      </c>
    </row>
    <row r="1121" spans="1:5">
      <c r="A1121" s="7" t="s">
        <v>2548</v>
      </c>
      <c r="B1121">
        <v>379</v>
      </c>
      <c r="C1121">
        <v>0</v>
      </c>
      <c r="D1121">
        <v>379</v>
      </c>
      <c r="E1121">
        <v>662248</v>
      </c>
    </row>
    <row r="1122" spans="1:5">
      <c r="A1122" s="6" t="s">
        <v>2550</v>
      </c>
      <c r="B1122">
        <v>49</v>
      </c>
      <c r="C1122">
        <v>12</v>
      </c>
      <c r="D1122">
        <v>106</v>
      </c>
      <c r="E1122">
        <v>661436</v>
      </c>
    </row>
    <row r="1123" spans="1:5">
      <c r="A1123" s="7" t="s">
        <v>2552</v>
      </c>
      <c r="B1123">
        <v>49</v>
      </c>
      <c r="C1123">
        <v>12</v>
      </c>
      <c r="D1123">
        <v>106</v>
      </c>
      <c r="E1123">
        <v>661436</v>
      </c>
    </row>
    <row r="1124" spans="1:5">
      <c r="A1124" s="6" t="s">
        <v>2557</v>
      </c>
      <c r="B1124">
        <v>493</v>
      </c>
      <c r="C1124">
        <v>0</v>
      </c>
      <c r="D1124">
        <v>651</v>
      </c>
      <c r="E1124">
        <v>2009577</v>
      </c>
    </row>
    <row r="1125" spans="1:5">
      <c r="A1125" s="7" t="s">
        <v>2559</v>
      </c>
      <c r="B1125">
        <v>191</v>
      </c>
      <c r="C1125">
        <v>0</v>
      </c>
      <c r="D1125">
        <v>263</v>
      </c>
      <c r="E1125">
        <v>661179</v>
      </c>
    </row>
    <row r="1126" spans="1:5">
      <c r="A1126" s="7" t="s">
        <v>2563</v>
      </c>
      <c r="B1126">
        <v>188</v>
      </c>
      <c r="C1126">
        <v>0</v>
      </c>
      <c r="D1126">
        <v>234</v>
      </c>
      <c r="E1126">
        <v>661180</v>
      </c>
    </row>
    <row r="1127" spans="1:5">
      <c r="A1127" s="7" t="s">
        <v>2565</v>
      </c>
      <c r="B1127">
        <v>114</v>
      </c>
      <c r="C1127">
        <v>0</v>
      </c>
      <c r="D1127">
        <v>154</v>
      </c>
      <c r="E1127">
        <v>687218</v>
      </c>
    </row>
    <row r="1128" spans="1:5">
      <c r="A1128" s="6" t="s">
        <v>2567</v>
      </c>
      <c r="B1128">
        <v>149</v>
      </c>
      <c r="C1128">
        <v>0</v>
      </c>
      <c r="D1128">
        <v>179</v>
      </c>
      <c r="E1128">
        <v>684428</v>
      </c>
    </row>
    <row r="1129" spans="1:5">
      <c r="A1129" s="7" t="s">
        <v>2569</v>
      </c>
      <c r="B1129">
        <v>149</v>
      </c>
      <c r="C1129">
        <v>0</v>
      </c>
      <c r="D1129">
        <v>179</v>
      </c>
      <c r="E1129">
        <v>684428</v>
      </c>
    </row>
    <row r="1130" spans="1:5">
      <c r="A1130" s="6" t="s">
        <v>2572</v>
      </c>
      <c r="B1130">
        <v>368</v>
      </c>
      <c r="C1130">
        <v>0</v>
      </c>
      <c r="D1130">
        <v>445</v>
      </c>
      <c r="E1130">
        <v>1984668</v>
      </c>
    </row>
    <row r="1131" spans="1:5">
      <c r="A1131" s="7" t="s">
        <v>2574</v>
      </c>
      <c r="B1131">
        <v>109</v>
      </c>
      <c r="C1131">
        <v>0</v>
      </c>
      <c r="D1131">
        <v>145</v>
      </c>
      <c r="E1131">
        <v>661557</v>
      </c>
    </row>
    <row r="1132" spans="1:5">
      <c r="A1132" s="7" t="s">
        <v>2579</v>
      </c>
      <c r="B1132">
        <v>163</v>
      </c>
      <c r="C1132">
        <v>0</v>
      </c>
      <c r="D1132">
        <v>202</v>
      </c>
      <c r="E1132">
        <v>661555</v>
      </c>
    </row>
    <row r="1133" spans="1:5">
      <c r="A1133" s="7" t="s">
        <v>2580</v>
      </c>
      <c r="B1133">
        <v>96</v>
      </c>
      <c r="C1133">
        <v>0</v>
      </c>
      <c r="D1133">
        <v>98</v>
      </c>
      <c r="E1133">
        <v>661556</v>
      </c>
    </row>
    <row r="1134" spans="1:5">
      <c r="A1134" s="6" t="s">
        <v>2581</v>
      </c>
      <c r="B1134">
        <v>6492</v>
      </c>
      <c r="C1134">
        <v>0</v>
      </c>
      <c r="D1134">
        <v>9769</v>
      </c>
      <c r="E1134">
        <v>13316248</v>
      </c>
    </row>
    <row r="1135" spans="1:5">
      <c r="A1135" s="7" t="s">
        <v>2583</v>
      </c>
      <c r="B1135">
        <v>64</v>
      </c>
      <c r="C1135">
        <v>0</v>
      </c>
      <c r="D1135">
        <v>164</v>
      </c>
      <c r="E1135">
        <v>660565</v>
      </c>
    </row>
    <row r="1136" spans="1:5">
      <c r="A1136" s="7" t="s">
        <v>2585</v>
      </c>
      <c r="B1136">
        <v>260</v>
      </c>
      <c r="C1136">
        <v>0</v>
      </c>
      <c r="D1136">
        <v>468</v>
      </c>
      <c r="E1136">
        <v>660566</v>
      </c>
    </row>
    <row r="1137" spans="1:5">
      <c r="A1137" s="7" t="s">
        <v>1183</v>
      </c>
      <c r="B1137">
        <v>283</v>
      </c>
      <c r="C1137">
        <v>0</v>
      </c>
      <c r="D1137">
        <v>408</v>
      </c>
      <c r="E1137">
        <v>663510</v>
      </c>
    </row>
    <row r="1138" spans="1:5">
      <c r="A1138" s="7" t="s">
        <v>2589</v>
      </c>
      <c r="B1138">
        <v>506</v>
      </c>
      <c r="C1138">
        <v>0</v>
      </c>
      <c r="D1138">
        <v>752</v>
      </c>
      <c r="E1138">
        <v>664092</v>
      </c>
    </row>
    <row r="1139" spans="1:5">
      <c r="A1139" s="7" t="s">
        <v>2292</v>
      </c>
      <c r="B1139">
        <v>0</v>
      </c>
      <c r="C1139">
        <v>0</v>
      </c>
      <c r="D1139">
        <v>0</v>
      </c>
      <c r="E1139">
        <v>684451</v>
      </c>
    </row>
    <row r="1140" spans="1:5">
      <c r="A1140" s="7" t="s">
        <v>2591</v>
      </c>
      <c r="B1140">
        <v>216</v>
      </c>
      <c r="C1140">
        <v>0</v>
      </c>
      <c r="D1140">
        <v>376</v>
      </c>
      <c r="E1140">
        <v>664147</v>
      </c>
    </row>
    <row r="1141" spans="1:5">
      <c r="A1141" s="7" t="s">
        <v>2593</v>
      </c>
      <c r="B1141">
        <v>125</v>
      </c>
      <c r="C1141">
        <v>0</v>
      </c>
      <c r="D1141">
        <v>125</v>
      </c>
      <c r="E1141">
        <v>662805</v>
      </c>
    </row>
    <row r="1142" spans="1:5">
      <c r="A1142" s="7" t="s">
        <v>2594</v>
      </c>
      <c r="B1142">
        <v>309</v>
      </c>
      <c r="C1142">
        <v>0</v>
      </c>
      <c r="D1142">
        <v>448</v>
      </c>
      <c r="E1142">
        <v>660568</v>
      </c>
    </row>
    <row r="1143" spans="1:5">
      <c r="A1143" s="7" t="s">
        <v>2596</v>
      </c>
      <c r="B1143">
        <v>122</v>
      </c>
      <c r="C1143">
        <v>0</v>
      </c>
      <c r="D1143">
        <v>168</v>
      </c>
      <c r="E1143">
        <v>664661</v>
      </c>
    </row>
    <row r="1144" spans="1:5">
      <c r="A1144" s="7" t="s">
        <v>2597</v>
      </c>
      <c r="B1144">
        <v>385</v>
      </c>
      <c r="C1144">
        <v>0</v>
      </c>
      <c r="D1144">
        <v>420</v>
      </c>
      <c r="E1144">
        <v>663376</v>
      </c>
    </row>
    <row r="1145" spans="1:5">
      <c r="A1145" s="7" t="s">
        <v>2599</v>
      </c>
      <c r="B1145">
        <v>285</v>
      </c>
      <c r="C1145">
        <v>0</v>
      </c>
      <c r="D1145">
        <v>363</v>
      </c>
      <c r="E1145">
        <v>664422</v>
      </c>
    </row>
    <row r="1146" spans="1:5">
      <c r="A1146" s="7" t="s">
        <v>2601</v>
      </c>
      <c r="B1146">
        <v>41</v>
      </c>
      <c r="C1146">
        <v>0</v>
      </c>
      <c r="D1146">
        <v>115</v>
      </c>
      <c r="E1146">
        <v>663076</v>
      </c>
    </row>
    <row r="1147" spans="1:5">
      <c r="A1147" s="7" t="s">
        <v>2603</v>
      </c>
      <c r="B1147">
        <v>674</v>
      </c>
      <c r="C1147">
        <v>0</v>
      </c>
      <c r="D1147">
        <v>1480</v>
      </c>
      <c r="E1147">
        <v>684943</v>
      </c>
    </row>
    <row r="1148" spans="1:5">
      <c r="A1148" s="7" t="s">
        <v>2605</v>
      </c>
      <c r="B1148">
        <v>468</v>
      </c>
      <c r="C1148">
        <v>0</v>
      </c>
      <c r="D1148">
        <v>665</v>
      </c>
      <c r="E1148">
        <v>663511</v>
      </c>
    </row>
    <row r="1149" spans="1:5">
      <c r="A1149" s="7" t="s">
        <v>2607</v>
      </c>
      <c r="B1149">
        <v>1133</v>
      </c>
      <c r="C1149">
        <v>0</v>
      </c>
      <c r="D1149">
        <v>1478</v>
      </c>
      <c r="E1149">
        <v>663512</v>
      </c>
    </row>
    <row r="1150" spans="1:5">
      <c r="A1150" s="7" t="s">
        <v>2609</v>
      </c>
      <c r="B1150">
        <v>251</v>
      </c>
      <c r="C1150">
        <v>0</v>
      </c>
      <c r="D1150">
        <v>418</v>
      </c>
      <c r="E1150">
        <v>660571</v>
      </c>
    </row>
    <row r="1151" spans="1:5">
      <c r="A1151" s="7" t="s">
        <v>2611</v>
      </c>
      <c r="B1151">
        <v>463</v>
      </c>
      <c r="C1151">
        <v>0</v>
      </c>
      <c r="D1151">
        <v>499</v>
      </c>
      <c r="E1151">
        <v>681071</v>
      </c>
    </row>
    <row r="1152" spans="1:5">
      <c r="A1152" s="7" t="s">
        <v>2612</v>
      </c>
      <c r="B1152">
        <v>232</v>
      </c>
      <c r="C1152">
        <v>0</v>
      </c>
      <c r="D1152">
        <v>374</v>
      </c>
      <c r="E1152">
        <v>665267</v>
      </c>
    </row>
    <row r="1153" spans="1:5">
      <c r="A1153" s="7" t="s">
        <v>2614</v>
      </c>
      <c r="B1153">
        <v>220</v>
      </c>
      <c r="C1153">
        <v>0</v>
      </c>
      <c r="D1153">
        <v>469</v>
      </c>
      <c r="E1153">
        <v>660573</v>
      </c>
    </row>
    <row r="1154" spans="1:5">
      <c r="A1154" s="7" t="s">
        <v>2616</v>
      </c>
      <c r="B1154">
        <v>455</v>
      </c>
      <c r="C1154">
        <v>0</v>
      </c>
      <c r="D1154">
        <v>579</v>
      </c>
      <c r="E1154">
        <v>660561</v>
      </c>
    </row>
    <row r="1155" spans="1:5">
      <c r="A1155" s="6" t="s">
        <v>2618</v>
      </c>
      <c r="B1155">
        <v>125</v>
      </c>
      <c r="C1155">
        <v>16</v>
      </c>
      <c r="D1155">
        <v>349</v>
      </c>
      <c r="E1155">
        <v>661368</v>
      </c>
    </row>
    <row r="1156" spans="1:5">
      <c r="A1156" s="7" t="s">
        <v>2620</v>
      </c>
      <c r="B1156">
        <v>125</v>
      </c>
      <c r="C1156">
        <v>16</v>
      </c>
      <c r="D1156">
        <v>349</v>
      </c>
      <c r="E1156">
        <v>661368</v>
      </c>
    </row>
    <row r="1157" spans="1:5">
      <c r="A1157" s="6" t="s">
        <v>2624</v>
      </c>
      <c r="B1157">
        <v>3301</v>
      </c>
      <c r="C1157">
        <v>561</v>
      </c>
      <c r="D1157">
        <v>10537</v>
      </c>
      <c r="E1157">
        <v>10658936</v>
      </c>
    </row>
    <row r="1158" spans="1:5">
      <c r="A1158" s="7" t="s">
        <v>2626</v>
      </c>
      <c r="B1158">
        <v>150</v>
      </c>
      <c r="C1158">
        <v>26</v>
      </c>
      <c r="D1158">
        <v>485</v>
      </c>
      <c r="E1158">
        <v>660753</v>
      </c>
    </row>
    <row r="1159" spans="1:5">
      <c r="A1159" s="7" t="s">
        <v>2629</v>
      </c>
      <c r="B1159">
        <v>98</v>
      </c>
      <c r="C1159">
        <v>28</v>
      </c>
      <c r="D1159">
        <v>402</v>
      </c>
      <c r="E1159">
        <v>660776</v>
      </c>
    </row>
    <row r="1160" spans="1:5">
      <c r="A1160" s="7" t="s">
        <v>1999</v>
      </c>
      <c r="B1160">
        <v>309</v>
      </c>
      <c r="C1160">
        <v>0</v>
      </c>
      <c r="D1160">
        <v>347</v>
      </c>
      <c r="E1160">
        <v>686333</v>
      </c>
    </row>
    <row r="1161" spans="1:5">
      <c r="A1161" s="7" t="s">
        <v>425</v>
      </c>
      <c r="B1161">
        <v>282</v>
      </c>
      <c r="C1161">
        <v>0</v>
      </c>
      <c r="D1161">
        <v>467</v>
      </c>
      <c r="E1161">
        <v>660778</v>
      </c>
    </row>
    <row r="1162" spans="1:5">
      <c r="A1162" s="7" t="s">
        <v>2637</v>
      </c>
      <c r="B1162">
        <v>270</v>
      </c>
      <c r="C1162">
        <v>0</v>
      </c>
      <c r="D1162">
        <v>528</v>
      </c>
      <c r="E1162">
        <v>660780</v>
      </c>
    </row>
    <row r="1163" spans="1:5">
      <c r="A1163" s="7" t="s">
        <v>2639</v>
      </c>
      <c r="B1163">
        <v>152</v>
      </c>
      <c r="C1163">
        <v>43</v>
      </c>
      <c r="D1163">
        <v>699</v>
      </c>
      <c r="E1163">
        <v>686334</v>
      </c>
    </row>
    <row r="1164" spans="1:5">
      <c r="A1164" s="7" t="s">
        <v>2641</v>
      </c>
      <c r="B1164">
        <v>381</v>
      </c>
      <c r="C1164">
        <v>96</v>
      </c>
      <c r="D1164">
        <v>1839</v>
      </c>
      <c r="E1164">
        <v>660789</v>
      </c>
    </row>
    <row r="1165" spans="1:5">
      <c r="A1165" s="7" t="s">
        <v>2187</v>
      </c>
      <c r="B1165">
        <v>96</v>
      </c>
      <c r="C1165">
        <v>26</v>
      </c>
      <c r="D1165">
        <v>428</v>
      </c>
      <c r="E1165">
        <v>660782</v>
      </c>
    </row>
    <row r="1166" spans="1:5">
      <c r="A1166" s="7" t="s">
        <v>2644</v>
      </c>
      <c r="B1166">
        <v>173</v>
      </c>
      <c r="C1166">
        <v>54</v>
      </c>
      <c r="D1166">
        <v>701</v>
      </c>
      <c r="E1166">
        <v>663622</v>
      </c>
    </row>
    <row r="1167" spans="1:5">
      <c r="A1167" s="7" t="s">
        <v>1875</v>
      </c>
      <c r="B1167">
        <v>74</v>
      </c>
      <c r="C1167">
        <v>30</v>
      </c>
      <c r="D1167">
        <v>404</v>
      </c>
      <c r="E1167">
        <v>660784</v>
      </c>
    </row>
    <row r="1168" spans="1:5">
      <c r="A1168" s="7" t="s">
        <v>2647</v>
      </c>
      <c r="B1168">
        <v>340</v>
      </c>
      <c r="C1168">
        <v>104</v>
      </c>
      <c r="D1168">
        <v>1469</v>
      </c>
      <c r="E1168">
        <v>660791</v>
      </c>
    </row>
    <row r="1169" spans="1:5">
      <c r="A1169" s="7" t="s">
        <v>2649</v>
      </c>
      <c r="B1169">
        <v>243</v>
      </c>
      <c r="C1169">
        <v>62</v>
      </c>
      <c r="D1169">
        <v>772</v>
      </c>
      <c r="E1169">
        <v>664171</v>
      </c>
    </row>
    <row r="1170" spans="1:5">
      <c r="A1170" s="7" t="s">
        <v>2651</v>
      </c>
      <c r="B1170">
        <v>205</v>
      </c>
      <c r="C1170">
        <v>49</v>
      </c>
      <c r="D1170">
        <v>781</v>
      </c>
      <c r="E1170">
        <v>660787</v>
      </c>
    </row>
    <row r="1171" spans="1:5">
      <c r="A1171" s="7" t="s">
        <v>2653</v>
      </c>
      <c r="B1171">
        <v>73</v>
      </c>
      <c r="C1171">
        <v>21</v>
      </c>
      <c r="D1171">
        <v>379</v>
      </c>
      <c r="E1171">
        <v>663870</v>
      </c>
    </row>
    <row r="1172" spans="1:5">
      <c r="A1172" s="7" t="s">
        <v>2655</v>
      </c>
      <c r="B1172">
        <v>410</v>
      </c>
      <c r="C1172">
        <v>0</v>
      </c>
      <c r="D1172">
        <v>438</v>
      </c>
      <c r="E1172">
        <v>660786</v>
      </c>
    </row>
    <row r="1173" spans="1:5">
      <c r="A1173" s="7" t="s">
        <v>1629</v>
      </c>
      <c r="B1173">
        <v>45</v>
      </c>
      <c r="C1173">
        <v>22</v>
      </c>
      <c r="D1173">
        <v>398</v>
      </c>
      <c r="E1173">
        <v>686800</v>
      </c>
    </row>
    <row r="1174" spans="1:5">
      <c r="A1174" s="6" t="s">
        <v>2658</v>
      </c>
      <c r="B1174">
        <v>327</v>
      </c>
      <c r="C1174">
        <v>221</v>
      </c>
      <c r="D1174">
        <v>1740</v>
      </c>
      <c r="E1174">
        <v>2647274</v>
      </c>
    </row>
    <row r="1175" spans="1:5">
      <c r="A1175" s="7" t="s">
        <v>2660</v>
      </c>
      <c r="B1175">
        <v>116</v>
      </c>
      <c r="C1175">
        <v>71</v>
      </c>
      <c r="D1175">
        <v>465</v>
      </c>
      <c r="E1175">
        <v>661485</v>
      </c>
    </row>
    <row r="1176" spans="1:5">
      <c r="A1176" s="7" t="s">
        <v>2664</v>
      </c>
      <c r="B1176">
        <v>95</v>
      </c>
      <c r="C1176">
        <v>38</v>
      </c>
      <c r="D1176">
        <v>514</v>
      </c>
      <c r="E1176">
        <v>661488</v>
      </c>
    </row>
    <row r="1177" spans="1:5">
      <c r="A1177" s="7" t="s">
        <v>2666</v>
      </c>
      <c r="B1177">
        <v>71</v>
      </c>
      <c r="C1177">
        <v>47</v>
      </c>
      <c r="D1177">
        <v>364</v>
      </c>
      <c r="E1177">
        <v>661487</v>
      </c>
    </row>
    <row r="1178" spans="1:5">
      <c r="A1178" s="7" t="s">
        <v>2669</v>
      </c>
      <c r="B1178">
        <v>45</v>
      </c>
      <c r="C1178">
        <v>65</v>
      </c>
      <c r="D1178">
        <v>397</v>
      </c>
      <c r="E1178">
        <v>662814</v>
      </c>
    </row>
    <row r="1179" spans="1:5">
      <c r="A1179" s="6" t="s">
        <v>2673</v>
      </c>
      <c r="B1179">
        <v>94</v>
      </c>
      <c r="C1179">
        <v>42</v>
      </c>
      <c r="D1179">
        <v>2534</v>
      </c>
      <c r="E1179">
        <v>3327808</v>
      </c>
    </row>
    <row r="1180" spans="1:5">
      <c r="A1180" s="7" t="s">
        <v>2675</v>
      </c>
      <c r="B1180">
        <v>5</v>
      </c>
      <c r="C1180">
        <v>0</v>
      </c>
      <c r="D1180">
        <v>368</v>
      </c>
      <c r="E1180">
        <v>660833</v>
      </c>
    </row>
    <row r="1181" spans="1:5">
      <c r="A1181" s="7" t="s">
        <v>2677</v>
      </c>
      <c r="B1181">
        <v>42</v>
      </c>
      <c r="C1181">
        <v>14</v>
      </c>
      <c r="D1181">
        <v>949</v>
      </c>
      <c r="E1181">
        <v>660836</v>
      </c>
    </row>
    <row r="1182" spans="1:5">
      <c r="A1182" s="7" t="s">
        <v>2679</v>
      </c>
      <c r="B1182">
        <v>7</v>
      </c>
      <c r="C1182">
        <v>4</v>
      </c>
      <c r="D1182">
        <v>405</v>
      </c>
      <c r="E1182">
        <v>660834</v>
      </c>
    </row>
    <row r="1183" spans="1:5">
      <c r="A1183" s="7" t="s">
        <v>2681</v>
      </c>
      <c r="B1183">
        <v>19</v>
      </c>
      <c r="C1183">
        <v>11</v>
      </c>
      <c r="D1183">
        <v>393</v>
      </c>
      <c r="E1183">
        <v>684470</v>
      </c>
    </row>
    <row r="1184" spans="1:5">
      <c r="A1184" s="7" t="s">
        <v>2684</v>
      </c>
      <c r="B1184">
        <v>21</v>
      </c>
      <c r="C1184">
        <v>13</v>
      </c>
      <c r="D1184">
        <v>419</v>
      </c>
      <c r="E1184">
        <v>660835</v>
      </c>
    </row>
    <row r="1185" spans="1:5">
      <c r="A1185" s="6" t="s">
        <v>2686</v>
      </c>
      <c r="B1185">
        <v>533</v>
      </c>
      <c r="C1185">
        <v>137</v>
      </c>
      <c r="D1185">
        <v>1822</v>
      </c>
      <c r="E1185">
        <v>2652296</v>
      </c>
    </row>
    <row r="1186" spans="1:5">
      <c r="A1186" s="7" t="s">
        <v>2688</v>
      </c>
      <c r="B1186">
        <v>255</v>
      </c>
      <c r="C1186">
        <v>63</v>
      </c>
      <c r="D1186">
        <v>783</v>
      </c>
      <c r="E1186">
        <v>662171</v>
      </c>
    </row>
    <row r="1187" spans="1:5">
      <c r="A1187" s="7" t="s">
        <v>2692</v>
      </c>
      <c r="B1187">
        <v>133</v>
      </c>
      <c r="C1187">
        <v>31</v>
      </c>
      <c r="D1187">
        <v>518</v>
      </c>
      <c r="E1187">
        <v>662174</v>
      </c>
    </row>
    <row r="1188" spans="1:5">
      <c r="A1188" s="7" t="s">
        <v>2194</v>
      </c>
      <c r="B1188">
        <v>129</v>
      </c>
      <c r="C1188">
        <v>35</v>
      </c>
      <c r="D1188">
        <v>359</v>
      </c>
      <c r="E1188">
        <v>664013</v>
      </c>
    </row>
    <row r="1189" spans="1:5">
      <c r="A1189" s="7" t="s">
        <v>2695</v>
      </c>
      <c r="B1189">
        <v>16</v>
      </c>
      <c r="C1189">
        <v>8</v>
      </c>
      <c r="D1189">
        <v>162</v>
      </c>
      <c r="E1189">
        <v>663938</v>
      </c>
    </row>
    <row r="1190" spans="1:5">
      <c r="A1190" s="6" t="s">
        <v>2697</v>
      </c>
      <c r="B1190">
        <v>170</v>
      </c>
      <c r="C1190">
        <v>82</v>
      </c>
      <c r="D1190">
        <v>729</v>
      </c>
      <c r="E1190">
        <v>1985505</v>
      </c>
    </row>
    <row r="1191" spans="1:5">
      <c r="A1191" s="7" t="s">
        <v>2699</v>
      </c>
      <c r="B1191">
        <v>85</v>
      </c>
      <c r="C1191">
        <v>35</v>
      </c>
      <c r="D1191">
        <v>353</v>
      </c>
      <c r="E1191">
        <v>661835</v>
      </c>
    </row>
    <row r="1192" spans="1:5">
      <c r="A1192" s="7" t="s">
        <v>2703</v>
      </c>
      <c r="B1192">
        <v>73</v>
      </c>
      <c r="C1192">
        <v>43</v>
      </c>
      <c r="D1192">
        <v>343</v>
      </c>
      <c r="E1192">
        <v>661834</v>
      </c>
    </row>
    <row r="1193" spans="1:5">
      <c r="A1193" s="7" t="s">
        <v>2705</v>
      </c>
      <c r="B1193">
        <v>12</v>
      </c>
      <c r="C1193">
        <v>4</v>
      </c>
      <c r="D1193">
        <v>33</v>
      </c>
      <c r="E1193">
        <v>661836</v>
      </c>
    </row>
    <row r="1194" spans="1:5">
      <c r="A1194" s="6" t="s">
        <v>2709</v>
      </c>
      <c r="B1194">
        <v>14</v>
      </c>
      <c r="C1194">
        <v>5</v>
      </c>
      <c r="D1194">
        <v>69</v>
      </c>
      <c r="E1194">
        <v>1345711</v>
      </c>
    </row>
    <row r="1195" spans="1:5">
      <c r="A1195" s="7" t="s">
        <v>2712</v>
      </c>
      <c r="B1195">
        <v>10</v>
      </c>
      <c r="C1195">
        <v>3</v>
      </c>
      <c r="D1195">
        <v>46</v>
      </c>
      <c r="E1195">
        <v>660724</v>
      </c>
    </row>
    <row r="1196" spans="1:5">
      <c r="A1196" s="7" t="s">
        <v>2716</v>
      </c>
      <c r="B1196">
        <v>4</v>
      </c>
      <c r="C1196">
        <v>2</v>
      </c>
      <c r="D1196">
        <v>23</v>
      </c>
      <c r="E1196">
        <v>684987</v>
      </c>
    </row>
    <row r="1197" spans="1:5">
      <c r="A1197" s="6" t="s">
        <v>2717</v>
      </c>
      <c r="B1197">
        <v>1477</v>
      </c>
      <c r="C1197">
        <v>344</v>
      </c>
      <c r="D1197">
        <v>4847</v>
      </c>
      <c r="E1197">
        <v>5959233</v>
      </c>
    </row>
    <row r="1198" spans="1:5">
      <c r="A1198" s="7" t="s">
        <v>2719</v>
      </c>
      <c r="B1198">
        <v>45</v>
      </c>
      <c r="C1198">
        <v>20</v>
      </c>
      <c r="D1198">
        <v>434</v>
      </c>
      <c r="E1198">
        <v>660668</v>
      </c>
    </row>
    <row r="1199" spans="1:5">
      <c r="A1199" s="7" t="s">
        <v>2722</v>
      </c>
      <c r="B1199">
        <v>397</v>
      </c>
      <c r="C1199">
        <v>0</v>
      </c>
      <c r="D1199">
        <v>563</v>
      </c>
      <c r="E1199">
        <v>663425</v>
      </c>
    </row>
    <row r="1200" spans="1:5">
      <c r="A1200" s="7" t="s">
        <v>2726</v>
      </c>
      <c r="B1200">
        <v>133</v>
      </c>
      <c r="C1200">
        <v>25</v>
      </c>
      <c r="D1200">
        <v>394</v>
      </c>
      <c r="E1200">
        <v>663243</v>
      </c>
    </row>
    <row r="1201" spans="1:5">
      <c r="A1201" s="7" t="s">
        <v>2728</v>
      </c>
      <c r="B1201">
        <v>78</v>
      </c>
      <c r="C1201">
        <v>28</v>
      </c>
      <c r="D1201">
        <v>310</v>
      </c>
      <c r="E1201">
        <v>660671</v>
      </c>
    </row>
    <row r="1202" spans="1:5">
      <c r="A1202" s="7" t="s">
        <v>2731</v>
      </c>
      <c r="B1202">
        <v>36</v>
      </c>
      <c r="C1202">
        <v>0</v>
      </c>
      <c r="D1202">
        <v>51</v>
      </c>
      <c r="E1202">
        <v>665103</v>
      </c>
    </row>
    <row r="1203" spans="1:5">
      <c r="A1203" s="7" t="s">
        <v>2733</v>
      </c>
      <c r="B1203">
        <v>51</v>
      </c>
      <c r="C1203">
        <v>19</v>
      </c>
      <c r="D1203">
        <v>325</v>
      </c>
      <c r="E1203">
        <v>660669</v>
      </c>
    </row>
    <row r="1204" spans="1:5">
      <c r="A1204" s="7" t="s">
        <v>2735</v>
      </c>
      <c r="B1204">
        <v>429</v>
      </c>
      <c r="C1204">
        <v>149</v>
      </c>
      <c r="D1204">
        <v>1553</v>
      </c>
      <c r="E1204">
        <v>660665</v>
      </c>
    </row>
    <row r="1205" spans="1:5">
      <c r="A1205" s="7" t="s">
        <v>2736</v>
      </c>
      <c r="B1205">
        <v>220</v>
      </c>
      <c r="C1205">
        <v>70</v>
      </c>
      <c r="D1205">
        <v>739</v>
      </c>
      <c r="E1205">
        <v>664119</v>
      </c>
    </row>
    <row r="1206" spans="1:5">
      <c r="A1206" s="7" t="s">
        <v>2738</v>
      </c>
      <c r="B1206">
        <v>88</v>
      </c>
      <c r="C1206">
        <v>33</v>
      </c>
      <c r="D1206">
        <v>478</v>
      </c>
      <c r="E1206">
        <v>660670</v>
      </c>
    </row>
    <row r="1207" spans="1:5">
      <c r="A1207" s="6" t="s">
        <v>2740</v>
      </c>
      <c r="B1207">
        <v>375</v>
      </c>
      <c r="C1207">
        <v>114</v>
      </c>
      <c r="D1207">
        <v>1466</v>
      </c>
      <c r="E1207">
        <v>1982250</v>
      </c>
    </row>
    <row r="1208" spans="1:5">
      <c r="A1208" s="7" t="s">
        <v>2742</v>
      </c>
      <c r="B1208">
        <v>104</v>
      </c>
      <c r="C1208">
        <v>24</v>
      </c>
      <c r="D1208">
        <v>363</v>
      </c>
      <c r="E1208">
        <v>660750</v>
      </c>
    </row>
    <row r="1209" spans="1:5">
      <c r="A1209" s="7" t="s">
        <v>2746</v>
      </c>
      <c r="B1209">
        <v>173</v>
      </c>
      <c r="C1209">
        <v>58</v>
      </c>
      <c r="D1209">
        <v>714</v>
      </c>
      <c r="E1209">
        <v>660751</v>
      </c>
    </row>
    <row r="1210" spans="1:5">
      <c r="A1210" s="7" t="s">
        <v>2748</v>
      </c>
      <c r="B1210">
        <v>98</v>
      </c>
      <c r="C1210">
        <v>32</v>
      </c>
      <c r="D1210">
        <v>389</v>
      </c>
      <c r="E1210">
        <v>660749</v>
      </c>
    </row>
    <row r="1211" spans="1:5">
      <c r="A1211" s="6" t="s">
        <v>2750</v>
      </c>
      <c r="B1211">
        <v>347</v>
      </c>
      <c r="C1211">
        <v>0</v>
      </c>
      <c r="D1211">
        <v>438</v>
      </c>
      <c r="E1211">
        <v>2013934</v>
      </c>
    </row>
    <row r="1212" spans="1:5">
      <c r="A1212" s="7" t="s">
        <v>2752</v>
      </c>
      <c r="B1212">
        <v>117</v>
      </c>
      <c r="C1212">
        <v>0</v>
      </c>
      <c r="D1212">
        <v>161</v>
      </c>
      <c r="E1212">
        <v>661765</v>
      </c>
    </row>
    <row r="1213" spans="1:5">
      <c r="A1213" s="7" t="s">
        <v>2756</v>
      </c>
      <c r="B1213">
        <v>75</v>
      </c>
      <c r="C1213">
        <v>0</v>
      </c>
      <c r="D1213">
        <v>96</v>
      </c>
      <c r="E1213">
        <v>687582</v>
      </c>
    </row>
    <row r="1214" spans="1:5">
      <c r="A1214" s="7" t="s">
        <v>2758</v>
      </c>
      <c r="B1214">
        <v>155</v>
      </c>
      <c r="C1214">
        <v>0</v>
      </c>
      <c r="D1214">
        <v>181</v>
      </c>
      <c r="E1214">
        <v>664587</v>
      </c>
    </row>
    <row r="1215" spans="1:5">
      <c r="A1215" s="6" t="s">
        <v>2760</v>
      </c>
      <c r="B1215">
        <v>7123</v>
      </c>
      <c r="C1215">
        <v>0</v>
      </c>
      <c r="D1215">
        <v>8639</v>
      </c>
      <c r="E1215">
        <v>11350783</v>
      </c>
    </row>
    <row r="1216" spans="1:5">
      <c r="A1216" s="7" t="s">
        <v>2762</v>
      </c>
      <c r="B1216">
        <v>172</v>
      </c>
      <c r="C1216">
        <v>0</v>
      </c>
      <c r="D1216">
        <v>186</v>
      </c>
      <c r="E1216">
        <v>681091</v>
      </c>
    </row>
    <row r="1217" spans="1:5">
      <c r="A1217" s="7" t="s">
        <v>959</v>
      </c>
      <c r="B1217">
        <v>619</v>
      </c>
      <c r="C1217">
        <v>0</v>
      </c>
      <c r="D1217">
        <v>884</v>
      </c>
      <c r="E1217">
        <v>661352</v>
      </c>
    </row>
    <row r="1218" spans="1:5">
      <c r="A1218" s="7" t="s">
        <v>2767</v>
      </c>
      <c r="B1218">
        <v>292</v>
      </c>
      <c r="C1218">
        <v>0</v>
      </c>
      <c r="D1218">
        <v>292</v>
      </c>
      <c r="E1218">
        <v>681090</v>
      </c>
    </row>
    <row r="1219" spans="1:5">
      <c r="A1219" s="7" t="s">
        <v>431</v>
      </c>
      <c r="B1219">
        <v>618</v>
      </c>
      <c r="C1219">
        <v>0</v>
      </c>
      <c r="D1219">
        <v>731</v>
      </c>
      <c r="E1219">
        <v>661353</v>
      </c>
    </row>
    <row r="1220" spans="1:5">
      <c r="A1220" s="7" t="s">
        <v>2771</v>
      </c>
      <c r="B1220">
        <v>304</v>
      </c>
      <c r="C1220">
        <v>0</v>
      </c>
      <c r="D1220">
        <v>396</v>
      </c>
      <c r="E1220">
        <v>663434</v>
      </c>
    </row>
    <row r="1221" spans="1:5">
      <c r="A1221" s="7" t="s">
        <v>2773</v>
      </c>
      <c r="B1221">
        <v>319</v>
      </c>
      <c r="C1221">
        <v>0</v>
      </c>
      <c r="D1221">
        <v>454</v>
      </c>
      <c r="E1221">
        <v>686843</v>
      </c>
    </row>
    <row r="1222" spans="1:5">
      <c r="A1222" s="7" t="s">
        <v>2775</v>
      </c>
      <c r="B1222">
        <v>280</v>
      </c>
      <c r="C1222">
        <v>0</v>
      </c>
      <c r="D1222">
        <v>280</v>
      </c>
      <c r="E1222">
        <v>664018</v>
      </c>
    </row>
    <row r="1223" spans="1:5">
      <c r="A1223" s="7" t="s">
        <v>2777</v>
      </c>
      <c r="B1223">
        <v>365</v>
      </c>
      <c r="C1223">
        <v>0</v>
      </c>
      <c r="D1223">
        <v>365</v>
      </c>
      <c r="E1223">
        <v>663748</v>
      </c>
    </row>
    <row r="1224" spans="1:5">
      <c r="A1224" s="7" t="s">
        <v>2779</v>
      </c>
      <c r="B1224">
        <v>321</v>
      </c>
      <c r="C1224">
        <v>0</v>
      </c>
      <c r="D1224">
        <v>321</v>
      </c>
      <c r="E1224">
        <v>661347</v>
      </c>
    </row>
    <row r="1225" spans="1:5">
      <c r="A1225" s="7" t="s">
        <v>2781</v>
      </c>
      <c r="B1225">
        <v>342</v>
      </c>
      <c r="C1225">
        <v>0</v>
      </c>
      <c r="D1225">
        <v>365</v>
      </c>
      <c r="E1225">
        <v>664317</v>
      </c>
    </row>
    <row r="1226" spans="1:5">
      <c r="A1226" s="7" t="s">
        <v>1875</v>
      </c>
      <c r="B1226">
        <v>523</v>
      </c>
      <c r="C1226">
        <v>0</v>
      </c>
      <c r="D1226">
        <v>523</v>
      </c>
      <c r="E1226">
        <v>661349</v>
      </c>
    </row>
    <row r="1227" spans="1:5">
      <c r="A1227" s="7" t="s">
        <v>2784</v>
      </c>
      <c r="B1227">
        <v>1499</v>
      </c>
      <c r="C1227">
        <v>0</v>
      </c>
      <c r="D1227">
        <v>1989</v>
      </c>
      <c r="E1227">
        <v>661354</v>
      </c>
    </row>
    <row r="1228" spans="1:5">
      <c r="A1228" s="7" t="s">
        <v>2786</v>
      </c>
      <c r="B1228">
        <v>279</v>
      </c>
      <c r="C1228">
        <v>0</v>
      </c>
      <c r="D1228">
        <v>279</v>
      </c>
      <c r="E1228">
        <v>661350</v>
      </c>
    </row>
    <row r="1229" spans="1:5">
      <c r="A1229" s="7" t="s">
        <v>2788</v>
      </c>
      <c r="B1229">
        <v>393</v>
      </c>
      <c r="C1229">
        <v>0</v>
      </c>
      <c r="D1229">
        <v>452</v>
      </c>
      <c r="E1229">
        <v>665085</v>
      </c>
    </row>
    <row r="1230" spans="1:5">
      <c r="A1230" s="7" t="s">
        <v>2790</v>
      </c>
      <c r="B1230">
        <v>325</v>
      </c>
      <c r="C1230">
        <v>0</v>
      </c>
      <c r="D1230">
        <v>397</v>
      </c>
      <c r="E1230">
        <v>661351</v>
      </c>
    </row>
    <row r="1231" spans="1:5">
      <c r="A1231" s="7" t="s">
        <v>2792</v>
      </c>
      <c r="B1231">
        <v>163</v>
      </c>
      <c r="C1231">
        <v>0</v>
      </c>
      <c r="D1231">
        <v>354</v>
      </c>
      <c r="E1231">
        <v>664484</v>
      </c>
    </row>
    <row r="1232" spans="1:5">
      <c r="A1232" s="7" t="s">
        <v>2794</v>
      </c>
      <c r="B1232">
        <v>309</v>
      </c>
      <c r="C1232">
        <v>0</v>
      </c>
      <c r="D1232">
        <v>371</v>
      </c>
      <c r="E1232">
        <v>687217</v>
      </c>
    </row>
    <row r="1233" spans="1:5">
      <c r="A1233" s="6" t="s">
        <v>2796</v>
      </c>
      <c r="B1233">
        <v>558</v>
      </c>
      <c r="C1233">
        <v>0</v>
      </c>
      <c r="D1233">
        <v>745</v>
      </c>
      <c r="E1233">
        <v>1990580</v>
      </c>
    </row>
    <row r="1234" spans="1:5">
      <c r="A1234" s="7" t="s">
        <v>2798</v>
      </c>
      <c r="B1234">
        <v>21</v>
      </c>
      <c r="C1234">
        <v>0</v>
      </c>
      <c r="D1234">
        <v>21</v>
      </c>
      <c r="E1234">
        <v>664819</v>
      </c>
    </row>
    <row r="1235" spans="1:5">
      <c r="A1235" s="7" t="s">
        <v>2802</v>
      </c>
      <c r="B1235">
        <v>311</v>
      </c>
      <c r="C1235">
        <v>0</v>
      </c>
      <c r="D1235">
        <v>389</v>
      </c>
      <c r="E1235">
        <v>661763</v>
      </c>
    </row>
    <row r="1236" spans="1:5">
      <c r="A1236" s="7" t="s">
        <v>2804</v>
      </c>
      <c r="B1236">
        <v>226</v>
      </c>
      <c r="C1236">
        <v>0</v>
      </c>
      <c r="D1236">
        <v>335</v>
      </c>
      <c r="E1236">
        <v>663998</v>
      </c>
    </row>
    <row r="1237" spans="1:5">
      <c r="A1237" s="6" t="s">
        <v>2806</v>
      </c>
      <c r="B1237">
        <v>853</v>
      </c>
      <c r="C1237">
        <v>0</v>
      </c>
      <c r="D1237">
        <v>853</v>
      </c>
      <c r="E1237">
        <v>1987927</v>
      </c>
    </row>
    <row r="1238" spans="1:5">
      <c r="A1238" s="7" t="s">
        <v>2808</v>
      </c>
      <c r="B1238">
        <v>445</v>
      </c>
      <c r="C1238">
        <v>0</v>
      </c>
      <c r="D1238">
        <v>445</v>
      </c>
      <c r="E1238">
        <v>662295</v>
      </c>
    </row>
    <row r="1239" spans="1:5">
      <c r="A1239" s="7" t="s">
        <v>2813</v>
      </c>
      <c r="B1239">
        <v>141</v>
      </c>
      <c r="C1239">
        <v>0</v>
      </c>
      <c r="D1239">
        <v>141</v>
      </c>
      <c r="E1239">
        <v>663335</v>
      </c>
    </row>
    <row r="1240" spans="1:5">
      <c r="A1240" s="7" t="s">
        <v>2817</v>
      </c>
      <c r="B1240">
        <v>267</v>
      </c>
      <c r="C1240">
        <v>0</v>
      </c>
      <c r="D1240">
        <v>267</v>
      </c>
      <c r="E1240">
        <v>662297</v>
      </c>
    </row>
    <row r="1241" spans="1:5">
      <c r="A1241" s="6" t="s">
        <v>2819</v>
      </c>
      <c r="B1241">
        <v>1041</v>
      </c>
      <c r="C1241">
        <v>0</v>
      </c>
      <c r="D1241">
        <v>1552</v>
      </c>
      <c r="E1241">
        <v>3314268</v>
      </c>
    </row>
    <row r="1242" spans="1:5">
      <c r="A1242" s="7" t="s">
        <v>2821</v>
      </c>
      <c r="B1242">
        <v>123</v>
      </c>
      <c r="C1242">
        <v>0</v>
      </c>
      <c r="D1242">
        <v>188</v>
      </c>
      <c r="E1242">
        <v>662180</v>
      </c>
    </row>
    <row r="1243" spans="1:5">
      <c r="A1243" s="7" t="s">
        <v>1475</v>
      </c>
      <c r="B1243">
        <v>119</v>
      </c>
      <c r="C1243">
        <v>0</v>
      </c>
      <c r="D1243">
        <v>293</v>
      </c>
      <c r="E1243">
        <v>662181</v>
      </c>
    </row>
    <row r="1244" spans="1:5">
      <c r="A1244" s="7" t="s">
        <v>2826</v>
      </c>
      <c r="B1244">
        <v>295</v>
      </c>
      <c r="C1244">
        <v>0</v>
      </c>
      <c r="D1244">
        <v>339</v>
      </c>
      <c r="E1244">
        <v>662182</v>
      </c>
    </row>
    <row r="1245" spans="1:5">
      <c r="A1245" s="7" t="s">
        <v>2831</v>
      </c>
      <c r="B1245">
        <v>181</v>
      </c>
      <c r="C1245">
        <v>0</v>
      </c>
      <c r="D1245">
        <v>276</v>
      </c>
      <c r="E1245">
        <v>665541</v>
      </c>
    </row>
    <row r="1246" spans="1:5">
      <c r="A1246" s="7" t="s">
        <v>2834</v>
      </c>
      <c r="B1246">
        <v>323</v>
      </c>
      <c r="C1246">
        <v>0</v>
      </c>
      <c r="D1246">
        <v>456</v>
      </c>
      <c r="E1246">
        <v>662184</v>
      </c>
    </row>
    <row r="1247" spans="1:5">
      <c r="A1247" s="6" t="s">
        <v>2837</v>
      </c>
      <c r="B1247">
        <v>0</v>
      </c>
      <c r="C1247">
        <v>0</v>
      </c>
      <c r="D1247">
        <v>0</v>
      </c>
      <c r="E1247">
        <v>660733</v>
      </c>
    </row>
    <row r="1248" spans="1:5">
      <c r="A1248" s="7" t="s">
        <v>2839</v>
      </c>
      <c r="B1248">
        <v>0</v>
      </c>
      <c r="C1248">
        <v>0</v>
      </c>
      <c r="D1248">
        <v>0</v>
      </c>
      <c r="E1248">
        <v>660733</v>
      </c>
    </row>
    <row r="1249" spans="1:5">
      <c r="A1249" s="6" t="s">
        <v>2843</v>
      </c>
      <c r="B1249">
        <v>0</v>
      </c>
      <c r="C1249">
        <v>0</v>
      </c>
      <c r="D1249">
        <v>0</v>
      </c>
      <c r="E1249">
        <v>660558</v>
      </c>
    </row>
    <row r="1250" spans="1:5">
      <c r="A1250" s="7" t="s">
        <v>2843</v>
      </c>
      <c r="B1250">
        <v>0</v>
      </c>
      <c r="C1250">
        <v>0</v>
      </c>
      <c r="D1250">
        <v>0</v>
      </c>
      <c r="E1250">
        <v>660558</v>
      </c>
    </row>
    <row r="1251" spans="1:5">
      <c r="A1251" s="6" t="s">
        <v>2845</v>
      </c>
      <c r="B1251">
        <v>4610</v>
      </c>
      <c r="C1251">
        <v>0</v>
      </c>
      <c r="D1251">
        <v>5408</v>
      </c>
      <c r="E1251">
        <v>5322978</v>
      </c>
    </row>
    <row r="1252" spans="1:5">
      <c r="A1252" s="7" t="s">
        <v>406</v>
      </c>
      <c r="B1252">
        <v>448</v>
      </c>
      <c r="C1252">
        <v>0</v>
      </c>
      <c r="D1252">
        <v>464</v>
      </c>
      <c r="E1252">
        <v>660552</v>
      </c>
    </row>
    <row r="1253" spans="1:5">
      <c r="A1253" s="7" t="s">
        <v>2848</v>
      </c>
      <c r="B1253">
        <v>448</v>
      </c>
      <c r="C1253">
        <v>0</v>
      </c>
      <c r="D1253">
        <v>504</v>
      </c>
      <c r="E1253">
        <v>685849</v>
      </c>
    </row>
    <row r="1254" spans="1:5">
      <c r="A1254" s="7" t="s">
        <v>2850</v>
      </c>
      <c r="B1254">
        <v>401</v>
      </c>
      <c r="C1254">
        <v>0</v>
      </c>
      <c r="D1254">
        <v>455</v>
      </c>
      <c r="E1254">
        <v>660553</v>
      </c>
    </row>
    <row r="1255" spans="1:5">
      <c r="A1255" s="7" t="s">
        <v>2852</v>
      </c>
      <c r="B1255">
        <v>657</v>
      </c>
      <c r="C1255">
        <v>0</v>
      </c>
      <c r="D1255">
        <v>691</v>
      </c>
      <c r="E1255">
        <v>665515</v>
      </c>
    </row>
    <row r="1256" spans="1:5">
      <c r="A1256" s="7" t="s">
        <v>2854</v>
      </c>
      <c r="B1256">
        <v>302</v>
      </c>
      <c r="C1256">
        <v>0</v>
      </c>
      <c r="D1256">
        <v>360</v>
      </c>
      <c r="E1256">
        <v>660555</v>
      </c>
    </row>
    <row r="1257" spans="1:5">
      <c r="A1257" s="7" t="s">
        <v>2856</v>
      </c>
      <c r="B1257">
        <v>489</v>
      </c>
      <c r="C1257">
        <v>0</v>
      </c>
      <c r="D1257">
        <v>599</v>
      </c>
      <c r="E1257">
        <v>663502</v>
      </c>
    </row>
    <row r="1258" spans="1:5">
      <c r="A1258" s="7" t="s">
        <v>2858</v>
      </c>
      <c r="B1258">
        <v>1535</v>
      </c>
      <c r="C1258">
        <v>0</v>
      </c>
      <c r="D1258">
        <v>2005</v>
      </c>
      <c r="E1258">
        <v>660549</v>
      </c>
    </row>
    <row r="1259" spans="1:5">
      <c r="A1259" s="7" t="s">
        <v>202</v>
      </c>
      <c r="B1259">
        <v>330</v>
      </c>
      <c r="C1259">
        <v>0</v>
      </c>
      <c r="D1259">
        <v>330</v>
      </c>
      <c r="E1259">
        <v>665903</v>
      </c>
    </row>
    <row r="1260" spans="1:5">
      <c r="A1260" s="6" t="s">
        <v>2861</v>
      </c>
      <c r="B1260">
        <v>9505</v>
      </c>
      <c r="C1260">
        <v>177</v>
      </c>
      <c r="D1260">
        <v>16180</v>
      </c>
      <c r="E1260">
        <v>13941517</v>
      </c>
    </row>
    <row r="1261" spans="1:5">
      <c r="A1261" s="7" t="s">
        <v>2863</v>
      </c>
      <c r="B1261">
        <v>178</v>
      </c>
      <c r="C1261">
        <v>0</v>
      </c>
      <c r="D1261">
        <v>178</v>
      </c>
      <c r="E1261">
        <v>660674</v>
      </c>
    </row>
    <row r="1262" spans="1:5">
      <c r="A1262" s="7" t="s">
        <v>2866</v>
      </c>
      <c r="B1262">
        <v>571</v>
      </c>
      <c r="C1262">
        <v>0</v>
      </c>
      <c r="D1262">
        <v>690</v>
      </c>
      <c r="E1262">
        <v>659309</v>
      </c>
    </row>
    <row r="1263" spans="1:5">
      <c r="A1263" s="7" t="s">
        <v>344</v>
      </c>
      <c r="B1263">
        <v>264</v>
      </c>
      <c r="C1263">
        <v>0</v>
      </c>
      <c r="D1263">
        <v>635</v>
      </c>
      <c r="E1263">
        <v>660676</v>
      </c>
    </row>
    <row r="1264" spans="1:5">
      <c r="A1264" s="7" t="s">
        <v>2001</v>
      </c>
      <c r="B1264">
        <v>499</v>
      </c>
      <c r="C1264">
        <v>0</v>
      </c>
      <c r="D1264">
        <v>649</v>
      </c>
      <c r="E1264">
        <v>664691</v>
      </c>
    </row>
    <row r="1265" spans="1:5">
      <c r="A1265" s="7" t="s">
        <v>2872</v>
      </c>
      <c r="B1265">
        <v>166</v>
      </c>
      <c r="C1265">
        <v>0</v>
      </c>
      <c r="D1265">
        <v>166</v>
      </c>
      <c r="E1265">
        <v>660692</v>
      </c>
    </row>
    <row r="1266" spans="1:5">
      <c r="A1266" s="7" t="s">
        <v>1466</v>
      </c>
      <c r="B1266">
        <v>97</v>
      </c>
      <c r="C1266">
        <v>0</v>
      </c>
      <c r="D1266">
        <v>453</v>
      </c>
      <c r="E1266">
        <v>660678</v>
      </c>
    </row>
    <row r="1267" spans="1:5">
      <c r="A1267" s="7" t="s">
        <v>2875</v>
      </c>
      <c r="B1267">
        <v>656</v>
      </c>
      <c r="C1267">
        <v>0</v>
      </c>
      <c r="D1267">
        <v>879</v>
      </c>
      <c r="E1267">
        <v>660679</v>
      </c>
    </row>
    <row r="1268" spans="1:5">
      <c r="A1268" s="7" t="s">
        <v>2877</v>
      </c>
      <c r="B1268">
        <v>374</v>
      </c>
      <c r="C1268">
        <v>0</v>
      </c>
      <c r="D1268">
        <v>542</v>
      </c>
      <c r="E1268">
        <v>660680</v>
      </c>
    </row>
    <row r="1269" spans="1:5">
      <c r="A1269" s="7" t="s">
        <v>2878</v>
      </c>
      <c r="B1269">
        <v>297</v>
      </c>
      <c r="C1269">
        <v>0</v>
      </c>
      <c r="D1269">
        <v>831</v>
      </c>
      <c r="E1269">
        <v>660682</v>
      </c>
    </row>
    <row r="1270" spans="1:5">
      <c r="A1270" s="7" t="s">
        <v>2880</v>
      </c>
      <c r="B1270">
        <v>512</v>
      </c>
      <c r="C1270">
        <v>0</v>
      </c>
      <c r="D1270">
        <v>575</v>
      </c>
      <c r="E1270">
        <v>665936</v>
      </c>
    </row>
    <row r="1271" spans="1:5">
      <c r="A1271" s="7" t="s">
        <v>2882</v>
      </c>
      <c r="B1271">
        <v>643</v>
      </c>
      <c r="C1271">
        <v>177</v>
      </c>
      <c r="D1271">
        <v>2473</v>
      </c>
      <c r="E1271">
        <v>662516</v>
      </c>
    </row>
    <row r="1272" spans="1:5">
      <c r="A1272" s="7" t="s">
        <v>2884</v>
      </c>
      <c r="B1272">
        <v>488</v>
      </c>
      <c r="C1272">
        <v>0</v>
      </c>
      <c r="D1272">
        <v>666</v>
      </c>
      <c r="E1272">
        <v>684420</v>
      </c>
    </row>
    <row r="1273" spans="1:5">
      <c r="A1273" s="7" t="s">
        <v>2887</v>
      </c>
      <c r="B1273">
        <v>1626</v>
      </c>
      <c r="C1273">
        <v>0</v>
      </c>
      <c r="D1273">
        <v>2336</v>
      </c>
      <c r="E1273">
        <v>660685</v>
      </c>
    </row>
    <row r="1274" spans="1:5">
      <c r="A1274" s="7" t="s">
        <v>2889</v>
      </c>
      <c r="B1274">
        <v>99</v>
      </c>
      <c r="C1274">
        <v>0</v>
      </c>
      <c r="D1274">
        <v>528</v>
      </c>
      <c r="E1274">
        <v>660686</v>
      </c>
    </row>
    <row r="1275" spans="1:5">
      <c r="A1275" s="7" t="s">
        <v>2891</v>
      </c>
      <c r="B1275">
        <v>399</v>
      </c>
      <c r="C1275">
        <v>0</v>
      </c>
      <c r="D1275">
        <v>557</v>
      </c>
      <c r="E1275">
        <v>665937</v>
      </c>
    </row>
    <row r="1276" spans="1:5">
      <c r="A1276" s="7" t="s">
        <v>2893</v>
      </c>
      <c r="B1276">
        <v>491</v>
      </c>
      <c r="C1276">
        <v>0</v>
      </c>
      <c r="D1276">
        <v>639</v>
      </c>
      <c r="E1276">
        <v>662632</v>
      </c>
    </row>
    <row r="1277" spans="1:5">
      <c r="A1277" s="7" t="s">
        <v>2895</v>
      </c>
      <c r="B1277">
        <v>452</v>
      </c>
      <c r="C1277">
        <v>0</v>
      </c>
      <c r="D1277">
        <v>869</v>
      </c>
      <c r="E1277">
        <v>660688</v>
      </c>
    </row>
    <row r="1278" spans="1:5">
      <c r="A1278" s="7" t="s">
        <v>2897</v>
      </c>
      <c r="B1278">
        <v>401</v>
      </c>
      <c r="C1278">
        <v>0</v>
      </c>
      <c r="D1278">
        <v>544</v>
      </c>
      <c r="E1278">
        <v>684968</v>
      </c>
    </row>
    <row r="1279" spans="1:5">
      <c r="A1279" s="7" t="s">
        <v>2899</v>
      </c>
      <c r="B1279">
        <v>193</v>
      </c>
      <c r="C1279">
        <v>0</v>
      </c>
      <c r="D1279">
        <v>491</v>
      </c>
      <c r="E1279">
        <v>660689</v>
      </c>
    </row>
    <row r="1280" spans="1:5">
      <c r="A1280" s="7" t="s">
        <v>2901</v>
      </c>
      <c r="B1280">
        <v>309</v>
      </c>
      <c r="C1280">
        <v>0</v>
      </c>
      <c r="D1280">
        <v>484</v>
      </c>
      <c r="E1280">
        <v>660690</v>
      </c>
    </row>
    <row r="1281" spans="1:5">
      <c r="A1281" s="7" t="s">
        <v>2903</v>
      </c>
      <c r="B1281">
        <v>790</v>
      </c>
      <c r="C1281">
        <v>0</v>
      </c>
      <c r="D1281">
        <v>995</v>
      </c>
      <c r="E1281">
        <v>662909</v>
      </c>
    </row>
    <row r="1282" spans="1:5">
      <c r="A1282" s="6" t="s">
        <v>2905</v>
      </c>
      <c r="B1282">
        <v>822</v>
      </c>
      <c r="C1282">
        <v>0</v>
      </c>
      <c r="D1282">
        <v>1279</v>
      </c>
      <c r="E1282">
        <v>2008833</v>
      </c>
    </row>
    <row r="1283" spans="1:5">
      <c r="A1283" s="7" t="s">
        <v>2907</v>
      </c>
      <c r="B1283">
        <v>319</v>
      </c>
      <c r="C1283">
        <v>0</v>
      </c>
      <c r="D1283">
        <v>486</v>
      </c>
      <c r="E1283">
        <v>684408</v>
      </c>
    </row>
    <row r="1284" spans="1:5">
      <c r="A1284" s="7" t="s">
        <v>2911</v>
      </c>
      <c r="B1284">
        <v>239</v>
      </c>
      <c r="C1284">
        <v>0</v>
      </c>
      <c r="D1284">
        <v>393</v>
      </c>
      <c r="E1284">
        <v>662213</v>
      </c>
    </row>
    <row r="1285" spans="1:5">
      <c r="A1285" s="7" t="s">
        <v>2912</v>
      </c>
      <c r="B1285">
        <v>264</v>
      </c>
      <c r="C1285">
        <v>0</v>
      </c>
      <c r="D1285">
        <v>400</v>
      </c>
      <c r="E1285">
        <v>662212</v>
      </c>
    </row>
    <row r="1286" spans="1:5">
      <c r="A1286" s="6" t="s">
        <v>2914</v>
      </c>
      <c r="B1286">
        <v>271</v>
      </c>
      <c r="C1286">
        <v>45</v>
      </c>
      <c r="D1286">
        <v>787</v>
      </c>
      <c r="E1286">
        <v>1323519</v>
      </c>
    </row>
    <row r="1287" spans="1:5">
      <c r="A1287" s="7" t="s">
        <v>2916</v>
      </c>
      <c r="B1287">
        <v>142</v>
      </c>
      <c r="C1287">
        <v>20</v>
      </c>
      <c r="D1287">
        <v>396</v>
      </c>
      <c r="E1287">
        <v>661759</v>
      </c>
    </row>
    <row r="1288" spans="1:5">
      <c r="A1288" s="7" t="s">
        <v>2920</v>
      </c>
      <c r="B1288">
        <v>129</v>
      </c>
      <c r="C1288">
        <v>25</v>
      </c>
      <c r="D1288">
        <v>391</v>
      </c>
      <c r="E1288">
        <v>661760</v>
      </c>
    </row>
    <row r="1289" spans="1:5">
      <c r="A1289" s="6" t="s">
        <v>2922</v>
      </c>
      <c r="B1289">
        <v>231</v>
      </c>
      <c r="C1289">
        <v>0</v>
      </c>
      <c r="D1289">
        <v>311</v>
      </c>
      <c r="E1289">
        <v>663846</v>
      </c>
    </row>
    <row r="1290" spans="1:5">
      <c r="A1290" s="7" t="s">
        <v>2924</v>
      </c>
      <c r="B1290">
        <v>231</v>
      </c>
      <c r="C1290">
        <v>0</v>
      </c>
      <c r="D1290">
        <v>311</v>
      </c>
      <c r="E1290">
        <v>663846</v>
      </c>
    </row>
    <row r="1291" spans="1:5">
      <c r="A1291" s="6" t="s">
        <v>2928</v>
      </c>
      <c r="B1291">
        <v>120</v>
      </c>
      <c r="C1291">
        <v>0</v>
      </c>
      <c r="D1291">
        <v>121</v>
      </c>
      <c r="E1291">
        <v>1349404</v>
      </c>
    </row>
    <row r="1292" spans="1:5">
      <c r="A1292" s="7" t="s">
        <v>2930</v>
      </c>
      <c r="B1292">
        <v>113</v>
      </c>
      <c r="C1292">
        <v>0</v>
      </c>
      <c r="D1292">
        <v>113</v>
      </c>
      <c r="E1292">
        <v>661823</v>
      </c>
    </row>
    <row r="1293" spans="1:5">
      <c r="A1293" s="7" t="s">
        <v>2934</v>
      </c>
      <c r="B1293">
        <v>7</v>
      </c>
      <c r="C1293">
        <v>0</v>
      </c>
      <c r="D1293">
        <v>8</v>
      </c>
      <c r="E1293">
        <v>687581</v>
      </c>
    </row>
    <row r="1294" spans="1:5">
      <c r="A1294" s="6" t="s">
        <v>2937</v>
      </c>
      <c r="B1294">
        <v>770</v>
      </c>
      <c r="C1294">
        <v>0</v>
      </c>
      <c r="D1294">
        <v>1008</v>
      </c>
      <c r="E1294">
        <v>1985877</v>
      </c>
    </row>
    <row r="1295" spans="1:5">
      <c r="A1295" s="7" t="s">
        <v>2939</v>
      </c>
      <c r="B1295">
        <v>228</v>
      </c>
      <c r="C1295">
        <v>0</v>
      </c>
      <c r="D1295">
        <v>341</v>
      </c>
      <c r="E1295">
        <v>663364</v>
      </c>
    </row>
    <row r="1296" spans="1:5">
      <c r="A1296" s="7" t="s">
        <v>2943</v>
      </c>
      <c r="B1296">
        <v>243</v>
      </c>
      <c r="C1296">
        <v>0</v>
      </c>
      <c r="D1296">
        <v>297</v>
      </c>
      <c r="E1296">
        <v>659147</v>
      </c>
    </row>
    <row r="1297" spans="1:5">
      <c r="A1297" s="7" t="s">
        <v>2944</v>
      </c>
      <c r="B1297">
        <v>299</v>
      </c>
      <c r="C1297">
        <v>0</v>
      </c>
      <c r="D1297">
        <v>370</v>
      </c>
      <c r="E1297">
        <v>663366</v>
      </c>
    </row>
    <row r="1298" spans="1:5">
      <c r="A1298" s="6" t="s">
        <v>2946</v>
      </c>
      <c r="B1298">
        <v>297</v>
      </c>
      <c r="C1298">
        <v>93</v>
      </c>
      <c r="D1298">
        <v>1322</v>
      </c>
      <c r="E1298">
        <v>2644082</v>
      </c>
    </row>
    <row r="1299" spans="1:5">
      <c r="A1299" s="7" t="s">
        <v>2948</v>
      </c>
      <c r="B1299">
        <v>110</v>
      </c>
      <c r="C1299">
        <v>34</v>
      </c>
      <c r="D1299">
        <v>446</v>
      </c>
      <c r="E1299">
        <v>661019</v>
      </c>
    </row>
    <row r="1300" spans="1:5">
      <c r="A1300" s="7" t="s">
        <v>2952</v>
      </c>
      <c r="B1300">
        <v>85</v>
      </c>
      <c r="C1300">
        <v>32</v>
      </c>
      <c r="D1300">
        <v>448</v>
      </c>
      <c r="E1300">
        <v>661022</v>
      </c>
    </row>
    <row r="1301" spans="1:5">
      <c r="A1301" s="7" t="s">
        <v>2954</v>
      </c>
      <c r="B1301">
        <v>71</v>
      </c>
      <c r="C1301">
        <v>21</v>
      </c>
      <c r="D1301">
        <v>307</v>
      </c>
      <c r="E1301">
        <v>661021</v>
      </c>
    </row>
    <row r="1302" spans="1:5">
      <c r="A1302" s="7" t="s">
        <v>2955</v>
      </c>
      <c r="B1302">
        <v>31</v>
      </c>
      <c r="C1302">
        <v>6</v>
      </c>
      <c r="D1302">
        <v>121</v>
      </c>
      <c r="E1302">
        <v>661020</v>
      </c>
    </row>
    <row r="1303" spans="1:5">
      <c r="A1303" s="6" t="s">
        <v>2956</v>
      </c>
      <c r="B1303">
        <v>1405</v>
      </c>
      <c r="C1303">
        <v>0</v>
      </c>
      <c r="D1303">
        <v>1939</v>
      </c>
      <c r="E1303">
        <v>3317453</v>
      </c>
    </row>
    <row r="1304" spans="1:5">
      <c r="A1304" s="7" t="s">
        <v>2958</v>
      </c>
      <c r="B1304">
        <v>238</v>
      </c>
      <c r="C1304">
        <v>0</v>
      </c>
      <c r="D1304">
        <v>318</v>
      </c>
      <c r="E1304">
        <v>663459</v>
      </c>
    </row>
    <row r="1305" spans="1:5">
      <c r="A1305" s="7" t="s">
        <v>2960</v>
      </c>
      <c r="B1305">
        <v>258</v>
      </c>
      <c r="C1305">
        <v>0</v>
      </c>
      <c r="D1305">
        <v>382</v>
      </c>
      <c r="E1305">
        <v>663767</v>
      </c>
    </row>
    <row r="1306" spans="1:5">
      <c r="A1306" s="7" t="s">
        <v>2963</v>
      </c>
      <c r="B1306">
        <v>338</v>
      </c>
      <c r="C1306">
        <v>0</v>
      </c>
      <c r="D1306">
        <v>501</v>
      </c>
      <c r="E1306">
        <v>662179</v>
      </c>
    </row>
    <row r="1307" spans="1:5">
      <c r="A1307" s="7" t="s">
        <v>2966</v>
      </c>
      <c r="B1307">
        <v>341</v>
      </c>
      <c r="C1307">
        <v>0</v>
      </c>
      <c r="D1307">
        <v>456</v>
      </c>
      <c r="E1307">
        <v>664588</v>
      </c>
    </row>
    <row r="1308" spans="1:5">
      <c r="A1308" s="7" t="s">
        <v>2968</v>
      </c>
      <c r="B1308">
        <v>230</v>
      </c>
      <c r="C1308">
        <v>0</v>
      </c>
      <c r="D1308">
        <v>282</v>
      </c>
      <c r="E1308">
        <v>663460</v>
      </c>
    </row>
    <row r="1309" spans="1:5">
      <c r="A1309" s="6" t="s">
        <v>2973</v>
      </c>
      <c r="B1309">
        <v>638</v>
      </c>
      <c r="C1309">
        <v>0</v>
      </c>
      <c r="D1309">
        <v>680</v>
      </c>
      <c r="E1309">
        <v>2642986</v>
      </c>
    </row>
    <row r="1310" spans="1:5">
      <c r="A1310" s="7" t="s">
        <v>2975</v>
      </c>
      <c r="B1310">
        <v>192</v>
      </c>
      <c r="C1310">
        <v>0</v>
      </c>
      <c r="D1310">
        <v>199</v>
      </c>
      <c r="E1310">
        <v>660748</v>
      </c>
    </row>
    <row r="1311" spans="1:5">
      <c r="A1311" s="7" t="s">
        <v>2979</v>
      </c>
      <c r="B1311">
        <v>101</v>
      </c>
      <c r="C1311">
        <v>0</v>
      </c>
      <c r="D1311">
        <v>101</v>
      </c>
      <c r="E1311">
        <v>660747</v>
      </c>
    </row>
    <row r="1312" spans="1:5">
      <c r="A1312" s="7" t="s">
        <v>2980</v>
      </c>
      <c r="B1312">
        <v>243</v>
      </c>
      <c r="C1312">
        <v>0</v>
      </c>
      <c r="D1312">
        <v>278</v>
      </c>
      <c r="E1312">
        <v>660745</v>
      </c>
    </row>
    <row r="1313" spans="1:5">
      <c r="A1313" s="7" t="s">
        <v>2982</v>
      </c>
      <c r="B1313">
        <v>102</v>
      </c>
      <c r="C1313">
        <v>0</v>
      </c>
      <c r="D1313">
        <v>102</v>
      </c>
      <c r="E1313">
        <v>660746</v>
      </c>
    </row>
    <row r="1314" spans="1:5">
      <c r="A1314" s="6" t="s">
        <v>2986</v>
      </c>
      <c r="B1314">
        <v>1846</v>
      </c>
      <c r="C1314">
        <v>0</v>
      </c>
      <c r="D1314">
        <v>1888</v>
      </c>
      <c r="E1314">
        <v>4046618</v>
      </c>
    </row>
    <row r="1315" spans="1:5">
      <c r="A1315" s="7" t="s">
        <v>2988</v>
      </c>
      <c r="B1315">
        <v>325</v>
      </c>
      <c r="C1315">
        <v>0</v>
      </c>
      <c r="D1315">
        <v>325</v>
      </c>
      <c r="E1315">
        <v>680890</v>
      </c>
    </row>
    <row r="1316" spans="1:5">
      <c r="A1316" s="7" t="s">
        <v>2992</v>
      </c>
      <c r="B1316">
        <v>489</v>
      </c>
      <c r="C1316">
        <v>0</v>
      </c>
      <c r="D1316">
        <v>489</v>
      </c>
      <c r="E1316">
        <v>680888</v>
      </c>
    </row>
    <row r="1317" spans="1:5">
      <c r="A1317" s="7" t="s">
        <v>2996</v>
      </c>
      <c r="B1317">
        <v>510</v>
      </c>
      <c r="C1317">
        <v>0</v>
      </c>
      <c r="D1317">
        <v>527</v>
      </c>
      <c r="E1317">
        <v>661521</v>
      </c>
    </row>
    <row r="1318" spans="1:5">
      <c r="A1318" s="7" t="s">
        <v>2998</v>
      </c>
      <c r="B1318">
        <v>184</v>
      </c>
      <c r="C1318">
        <v>0</v>
      </c>
      <c r="D1318">
        <v>209</v>
      </c>
      <c r="E1318">
        <v>680895</v>
      </c>
    </row>
    <row r="1319" spans="1:5">
      <c r="A1319" s="7" t="s">
        <v>3000</v>
      </c>
      <c r="B1319">
        <v>25</v>
      </c>
      <c r="C1319">
        <v>0</v>
      </c>
      <c r="D1319">
        <v>25</v>
      </c>
      <c r="E1319">
        <v>661524</v>
      </c>
    </row>
    <row r="1320" spans="1:5">
      <c r="A1320" s="7" t="s">
        <v>3002</v>
      </c>
      <c r="B1320">
        <v>313</v>
      </c>
      <c r="C1320">
        <v>0</v>
      </c>
      <c r="D1320">
        <v>313</v>
      </c>
      <c r="E1320">
        <v>680900</v>
      </c>
    </row>
    <row r="1321" spans="1:5">
      <c r="A1321" s="6" t="s">
        <v>3004</v>
      </c>
      <c r="B1321">
        <v>1324</v>
      </c>
      <c r="C1321">
        <v>427</v>
      </c>
      <c r="D1321">
        <v>5264</v>
      </c>
      <c r="E1321">
        <v>7302857</v>
      </c>
    </row>
    <row r="1322" spans="1:5">
      <c r="A1322" s="7" t="s">
        <v>3006</v>
      </c>
      <c r="B1322">
        <v>21</v>
      </c>
      <c r="C1322">
        <v>8</v>
      </c>
      <c r="D1322">
        <v>58</v>
      </c>
      <c r="E1322">
        <v>685702</v>
      </c>
    </row>
    <row r="1323" spans="1:5">
      <c r="A1323" s="7" t="s">
        <v>3010</v>
      </c>
      <c r="B1323">
        <v>177</v>
      </c>
      <c r="C1323">
        <v>47</v>
      </c>
      <c r="D1323">
        <v>624</v>
      </c>
      <c r="E1323">
        <v>663866</v>
      </c>
    </row>
    <row r="1324" spans="1:5">
      <c r="A1324" s="7" t="s">
        <v>3011</v>
      </c>
      <c r="B1324">
        <v>142</v>
      </c>
      <c r="C1324">
        <v>41</v>
      </c>
      <c r="D1324">
        <v>472</v>
      </c>
      <c r="E1324">
        <v>661473</v>
      </c>
    </row>
    <row r="1325" spans="1:5">
      <c r="A1325" s="7" t="s">
        <v>3013</v>
      </c>
      <c r="B1325">
        <v>206</v>
      </c>
      <c r="C1325">
        <v>68</v>
      </c>
      <c r="D1325">
        <v>1115</v>
      </c>
      <c r="E1325">
        <v>661471</v>
      </c>
    </row>
    <row r="1326" spans="1:5">
      <c r="A1326" s="7" t="s">
        <v>3017</v>
      </c>
      <c r="B1326">
        <v>74</v>
      </c>
      <c r="C1326">
        <v>24</v>
      </c>
      <c r="D1326">
        <v>303</v>
      </c>
      <c r="E1326">
        <v>661477</v>
      </c>
    </row>
    <row r="1327" spans="1:5">
      <c r="A1327" s="7" t="s">
        <v>3019</v>
      </c>
      <c r="B1327">
        <v>86</v>
      </c>
      <c r="C1327">
        <v>34</v>
      </c>
      <c r="D1327">
        <v>473</v>
      </c>
      <c r="E1327">
        <v>661478</v>
      </c>
    </row>
    <row r="1328" spans="1:5">
      <c r="A1328" s="7" t="s">
        <v>3021</v>
      </c>
      <c r="B1328">
        <v>143</v>
      </c>
      <c r="C1328">
        <v>54</v>
      </c>
      <c r="D1328">
        <v>682</v>
      </c>
      <c r="E1328">
        <v>661474</v>
      </c>
    </row>
    <row r="1329" spans="1:5">
      <c r="A1329" s="7" t="s">
        <v>3023</v>
      </c>
      <c r="B1329">
        <v>112</v>
      </c>
      <c r="C1329">
        <v>33</v>
      </c>
      <c r="D1329">
        <v>392</v>
      </c>
      <c r="E1329">
        <v>661476</v>
      </c>
    </row>
    <row r="1330" spans="1:5">
      <c r="A1330" s="7" t="s">
        <v>3025</v>
      </c>
      <c r="B1330">
        <v>114</v>
      </c>
      <c r="C1330">
        <v>48</v>
      </c>
      <c r="D1330">
        <v>327</v>
      </c>
      <c r="E1330">
        <v>661479</v>
      </c>
    </row>
    <row r="1331" spans="1:5">
      <c r="A1331" s="7" t="s">
        <v>3029</v>
      </c>
      <c r="B1331">
        <v>117</v>
      </c>
      <c r="C1331">
        <v>42</v>
      </c>
      <c r="D1331">
        <v>523</v>
      </c>
      <c r="E1331">
        <v>661480</v>
      </c>
    </row>
    <row r="1332" spans="1:5">
      <c r="A1332" s="7" t="s">
        <v>3031</v>
      </c>
      <c r="B1332">
        <v>132</v>
      </c>
      <c r="C1332">
        <v>28</v>
      </c>
      <c r="D1332">
        <v>295</v>
      </c>
      <c r="E1332">
        <v>661481</v>
      </c>
    </row>
    <row r="1333" spans="1:5">
      <c r="A1333" s="6" t="s">
        <v>3033</v>
      </c>
      <c r="B1333">
        <v>1457</v>
      </c>
      <c r="C1333">
        <v>0</v>
      </c>
      <c r="D1333">
        <v>2201</v>
      </c>
      <c r="E1333">
        <v>4001797</v>
      </c>
    </row>
    <row r="1334" spans="1:5">
      <c r="A1334" s="7" t="s">
        <v>3035</v>
      </c>
      <c r="B1334">
        <v>261</v>
      </c>
      <c r="C1334">
        <v>0</v>
      </c>
      <c r="D1334">
        <v>419</v>
      </c>
      <c r="E1334">
        <v>661820</v>
      </c>
    </row>
    <row r="1335" spans="1:5">
      <c r="A1335" s="7" t="s">
        <v>3040</v>
      </c>
      <c r="B1335">
        <v>316</v>
      </c>
      <c r="C1335">
        <v>0</v>
      </c>
      <c r="D1335">
        <v>466</v>
      </c>
      <c r="E1335">
        <v>664603</v>
      </c>
    </row>
    <row r="1336" spans="1:5">
      <c r="A1336" s="7" t="s">
        <v>3042</v>
      </c>
      <c r="B1336">
        <v>56</v>
      </c>
      <c r="C1336">
        <v>0</v>
      </c>
      <c r="D1336">
        <v>70</v>
      </c>
      <c r="E1336">
        <v>663880</v>
      </c>
    </row>
    <row r="1337" spans="1:5">
      <c r="A1337" s="7" t="s">
        <v>3044</v>
      </c>
      <c r="B1337">
        <v>30</v>
      </c>
      <c r="C1337">
        <v>0</v>
      </c>
      <c r="D1337">
        <v>40</v>
      </c>
      <c r="E1337">
        <v>685391</v>
      </c>
    </row>
    <row r="1338" spans="1:5">
      <c r="A1338" s="7" t="s">
        <v>3046</v>
      </c>
      <c r="B1338">
        <v>365</v>
      </c>
      <c r="C1338">
        <v>0</v>
      </c>
      <c r="D1338">
        <v>650</v>
      </c>
      <c r="E1338">
        <v>661818</v>
      </c>
    </row>
    <row r="1339" spans="1:5">
      <c r="A1339" s="7" t="s">
        <v>3048</v>
      </c>
      <c r="B1339">
        <v>429</v>
      </c>
      <c r="C1339">
        <v>0</v>
      </c>
      <c r="D1339">
        <v>556</v>
      </c>
      <c r="E1339">
        <v>664285</v>
      </c>
    </row>
    <row r="1340" spans="1:5">
      <c r="A1340" s="6" t="s">
        <v>3050</v>
      </c>
      <c r="B1340">
        <v>52</v>
      </c>
      <c r="C1340">
        <v>0</v>
      </c>
      <c r="D1340">
        <v>63</v>
      </c>
      <c r="E1340">
        <v>663152</v>
      </c>
    </row>
    <row r="1341" spans="1:5">
      <c r="A1341" s="7" t="s">
        <v>3052</v>
      </c>
      <c r="B1341">
        <v>52</v>
      </c>
      <c r="C1341">
        <v>0</v>
      </c>
      <c r="D1341">
        <v>63</v>
      </c>
      <c r="E1341">
        <v>663152</v>
      </c>
    </row>
    <row r="1342" spans="1:5">
      <c r="A1342" s="6" t="s">
        <v>3055</v>
      </c>
      <c r="B1342">
        <v>5863</v>
      </c>
      <c r="C1342">
        <v>879</v>
      </c>
      <c r="D1342">
        <v>14781</v>
      </c>
      <c r="E1342">
        <v>14618105</v>
      </c>
    </row>
    <row r="1343" spans="1:5">
      <c r="A1343" s="7" t="s">
        <v>3057</v>
      </c>
      <c r="B1343">
        <v>61</v>
      </c>
      <c r="C1343">
        <v>23</v>
      </c>
      <c r="D1343">
        <v>307</v>
      </c>
      <c r="E1343">
        <v>664416</v>
      </c>
    </row>
    <row r="1344" spans="1:5">
      <c r="A1344" s="7" t="s">
        <v>3060</v>
      </c>
      <c r="B1344">
        <v>320</v>
      </c>
      <c r="C1344">
        <v>0</v>
      </c>
      <c r="D1344">
        <v>487</v>
      </c>
      <c r="E1344">
        <v>664415</v>
      </c>
    </row>
    <row r="1345" spans="1:5">
      <c r="A1345" s="7" t="s">
        <v>1849</v>
      </c>
      <c r="B1345">
        <v>282</v>
      </c>
      <c r="C1345">
        <v>60</v>
      </c>
      <c r="D1345">
        <v>713</v>
      </c>
      <c r="E1345">
        <v>661591</v>
      </c>
    </row>
    <row r="1346" spans="1:5">
      <c r="A1346" s="7" t="s">
        <v>3064</v>
      </c>
      <c r="B1346">
        <v>84</v>
      </c>
      <c r="C1346">
        <v>0</v>
      </c>
      <c r="D1346">
        <v>125</v>
      </c>
      <c r="E1346">
        <v>686438</v>
      </c>
    </row>
    <row r="1347" spans="1:5">
      <c r="A1347" s="7" t="s">
        <v>3066</v>
      </c>
      <c r="B1347">
        <v>142</v>
      </c>
      <c r="C1347">
        <v>29</v>
      </c>
      <c r="D1347">
        <v>479</v>
      </c>
      <c r="E1347">
        <v>661580</v>
      </c>
    </row>
    <row r="1348" spans="1:5">
      <c r="A1348" s="7" t="s">
        <v>3068</v>
      </c>
      <c r="B1348">
        <v>149</v>
      </c>
      <c r="C1348">
        <v>43</v>
      </c>
      <c r="D1348">
        <v>560</v>
      </c>
      <c r="E1348">
        <v>661581</v>
      </c>
    </row>
    <row r="1349" spans="1:5">
      <c r="A1349" s="7" t="s">
        <v>3070</v>
      </c>
      <c r="B1349">
        <v>243</v>
      </c>
      <c r="C1349">
        <v>57</v>
      </c>
      <c r="D1349">
        <v>643</v>
      </c>
      <c r="E1349">
        <v>661592</v>
      </c>
    </row>
    <row r="1350" spans="1:5">
      <c r="A1350" s="7" t="s">
        <v>3072</v>
      </c>
      <c r="B1350">
        <v>277</v>
      </c>
      <c r="C1350">
        <v>0</v>
      </c>
      <c r="D1350">
        <v>372</v>
      </c>
      <c r="E1350">
        <v>661582</v>
      </c>
    </row>
    <row r="1351" spans="1:5">
      <c r="A1351" s="7" t="s">
        <v>3074</v>
      </c>
      <c r="B1351">
        <v>134</v>
      </c>
      <c r="C1351">
        <v>42</v>
      </c>
      <c r="D1351">
        <v>502</v>
      </c>
      <c r="E1351">
        <v>661583</v>
      </c>
    </row>
    <row r="1352" spans="1:5">
      <c r="A1352" s="7" t="s">
        <v>3076</v>
      </c>
      <c r="B1352">
        <v>426</v>
      </c>
      <c r="C1352">
        <v>0</v>
      </c>
      <c r="D1352">
        <v>503</v>
      </c>
      <c r="E1352">
        <v>661584</v>
      </c>
    </row>
    <row r="1353" spans="1:5">
      <c r="A1353" s="7" t="s">
        <v>3078</v>
      </c>
      <c r="B1353">
        <v>184</v>
      </c>
      <c r="C1353">
        <v>51</v>
      </c>
      <c r="D1353">
        <v>748</v>
      </c>
      <c r="E1353">
        <v>665215</v>
      </c>
    </row>
    <row r="1354" spans="1:5">
      <c r="A1354" s="7" t="s">
        <v>3080</v>
      </c>
      <c r="B1354">
        <v>511</v>
      </c>
      <c r="C1354">
        <v>0</v>
      </c>
      <c r="D1354">
        <v>748</v>
      </c>
      <c r="E1354">
        <v>664688</v>
      </c>
    </row>
    <row r="1355" spans="1:5">
      <c r="A1355" s="7" t="s">
        <v>3082</v>
      </c>
      <c r="B1355">
        <v>492</v>
      </c>
      <c r="C1355">
        <v>0</v>
      </c>
      <c r="D1355">
        <v>822</v>
      </c>
      <c r="E1355">
        <v>661593</v>
      </c>
    </row>
    <row r="1356" spans="1:5">
      <c r="A1356" s="7" t="s">
        <v>3084</v>
      </c>
      <c r="B1356">
        <v>489</v>
      </c>
      <c r="C1356">
        <v>104</v>
      </c>
      <c r="D1356">
        <v>1413</v>
      </c>
      <c r="E1356">
        <v>661594</v>
      </c>
    </row>
    <row r="1357" spans="1:5">
      <c r="A1357" s="7" t="s">
        <v>3086</v>
      </c>
      <c r="B1357">
        <v>209</v>
      </c>
      <c r="C1357">
        <v>44</v>
      </c>
      <c r="D1357">
        <v>609</v>
      </c>
      <c r="E1357">
        <v>661586</v>
      </c>
    </row>
    <row r="1358" spans="1:5">
      <c r="A1358" s="7" t="s">
        <v>3088</v>
      </c>
      <c r="B1358">
        <v>312</v>
      </c>
      <c r="C1358">
        <v>0</v>
      </c>
      <c r="D1358">
        <v>514</v>
      </c>
      <c r="E1358">
        <v>664689</v>
      </c>
    </row>
    <row r="1359" spans="1:5">
      <c r="A1359" s="7" t="s">
        <v>3090</v>
      </c>
      <c r="B1359">
        <v>481</v>
      </c>
      <c r="C1359">
        <v>118</v>
      </c>
      <c r="D1359">
        <v>1524</v>
      </c>
      <c r="E1359">
        <v>661595</v>
      </c>
    </row>
    <row r="1360" spans="1:5">
      <c r="A1360" s="7" t="s">
        <v>3092</v>
      </c>
      <c r="B1360">
        <v>257</v>
      </c>
      <c r="C1360">
        <v>77</v>
      </c>
      <c r="D1360">
        <v>784</v>
      </c>
      <c r="E1360">
        <v>684419</v>
      </c>
    </row>
    <row r="1361" spans="1:5">
      <c r="A1361" s="7" t="s">
        <v>3094</v>
      </c>
      <c r="B1361">
        <v>165</v>
      </c>
      <c r="C1361">
        <v>48</v>
      </c>
      <c r="D1361">
        <v>443</v>
      </c>
      <c r="E1361">
        <v>661588</v>
      </c>
    </row>
    <row r="1362" spans="1:5">
      <c r="A1362" s="7" t="s">
        <v>3096</v>
      </c>
      <c r="B1362">
        <v>163</v>
      </c>
      <c r="C1362">
        <v>38</v>
      </c>
      <c r="D1362">
        <v>591</v>
      </c>
      <c r="E1362">
        <v>661589</v>
      </c>
    </row>
    <row r="1363" spans="1:5">
      <c r="A1363" s="7" t="s">
        <v>3098</v>
      </c>
      <c r="B1363">
        <v>348</v>
      </c>
      <c r="C1363">
        <v>101</v>
      </c>
      <c r="D1363">
        <v>1420</v>
      </c>
      <c r="E1363">
        <v>661597</v>
      </c>
    </row>
    <row r="1364" spans="1:5">
      <c r="A1364" s="7" t="s">
        <v>3100</v>
      </c>
      <c r="B1364">
        <v>134</v>
      </c>
      <c r="C1364">
        <v>44</v>
      </c>
      <c r="D1364">
        <v>474</v>
      </c>
      <c r="E1364">
        <v>661590</v>
      </c>
    </row>
    <row r="1365" spans="1:5">
      <c r="A1365" s="6" t="s">
        <v>3102</v>
      </c>
      <c r="B1365">
        <v>162</v>
      </c>
      <c r="C1365">
        <v>0</v>
      </c>
      <c r="D1365">
        <v>166</v>
      </c>
      <c r="E1365">
        <v>1326518</v>
      </c>
    </row>
    <row r="1366" spans="1:5">
      <c r="A1366" s="7" t="s">
        <v>3104</v>
      </c>
      <c r="B1366">
        <v>112</v>
      </c>
      <c r="C1366">
        <v>0</v>
      </c>
      <c r="D1366">
        <v>116</v>
      </c>
      <c r="E1366">
        <v>661558</v>
      </c>
    </row>
    <row r="1367" spans="1:5">
      <c r="A1367" s="7" t="s">
        <v>3109</v>
      </c>
      <c r="B1367">
        <v>50</v>
      </c>
      <c r="C1367">
        <v>0</v>
      </c>
      <c r="D1367">
        <v>50</v>
      </c>
      <c r="E1367">
        <v>664960</v>
      </c>
    </row>
    <row r="1368" spans="1:5">
      <c r="A1368" s="6" t="s">
        <v>3112</v>
      </c>
      <c r="B1368">
        <v>2650</v>
      </c>
      <c r="C1368">
        <v>860</v>
      </c>
      <c r="D1368">
        <v>23258</v>
      </c>
      <c r="E1368">
        <v>23283769</v>
      </c>
    </row>
    <row r="1369" spans="1:5">
      <c r="A1369" s="7" t="s">
        <v>3114</v>
      </c>
      <c r="B1369">
        <v>42</v>
      </c>
      <c r="C1369">
        <v>7</v>
      </c>
      <c r="D1369">
        <v>285</v>
      </c>
      <c r="E1369">
        <v>661687</v>
      </c>
    </row>
    <row r="1370" spans="1:5">
      <c r="A1370" s="7" t="s">
        <v>3118</v>
      </c>
      <c r="B1370">
        <v>0</v>
      </c>
      <c r="C1370">
        <v>0</v>
      </c>
      <c r="D1370">
        <v>0</v>
      </c>
      <c r="E1370">
        <v>661688</v>
      </c>
    </row>
    <row r="1371" spans="1:5">
      <c r="A1371" s="7" t="s">
        <v>3119</v>
      </c>
      <c r="B1371">
        <v>229</v>
      </c>
      <c r="C1371">
        <v>100</v>
      </c>
      <c r="D1371">
        <v>1772</v>
      </c>
      <c r="E1371">
        <v>661713</v>
      </c>
    </row>
    <row r="1372" spans="1:5">
      <c r="A1372" s="7" t="s">
        <v>3122</v>
      </c>
      <c r="B1372">
        <v>25</v>
      </c>
      <c r="C1372">
        <v>3</v>
      </c>
      <c r="D1372">
        <v>289</v>
      </c>
      <c r="E1372">
        <v>687614</v>
      </c>
    </row>
    <row r="1373" spans="1:5">
      <c r="A1373" s="7" t="s">
        <v>3124</v>
      </c>
      <c r="B1373">
        <v>80</v>
      </c>
      <c r="C1373">
        <v>25</v>
      </c>
      <c r="D1373">
        <v>927</v>
      </c>
      <c r="E1373">
        <v>661689</v>
      </c>
    </row>
    <row r="1374" spans="1:5">
      <c r="A1374" s="7" t="s">
        <v>3127</v>
      </c>
      <c r="B1374">
        <v>120</v>
      </c>
      <c r="C1374">
        <v>41</v>
      </c>
      <c r="D1374">
        <v>902</v>
      </c>
      <c r="E1374">
        <v>661707</v>
      </c>
    </row>
    <row r="1375" spans="1:5">
      <c r="A1375" s="7" t="s">
        <v>3129</v>
      </c>
      <c r="B1375">
        <v>20</v>
      </c>
      <c r="C1375">
        <v>5</v>
      </c>
      <c r="D1375">
        <v>268</v>
      </c>
      <c r="E1375">
        <v>661690</v>
      </c>
    </row>
    <row r="1376" spans="1:5">
      <c r="A1376" s="7" t="s">
        <v>3131</v>
      </c>
      <c r="B1376">
        <v>103</v>
      </c>
      <c r="C1376">
        <v>49</v>
      </c>
      <c r="D1376">
        <v>503</v>
      </c>
      <c r="E1376">
        <v>661691</v>
      </c>
    </row>
    <row r="1377" spans="1:5">
      <c r="A1377" s="7" t="s">
        <v>3133</v>
      </c>
      <c r="B1377">
        <v>14</v>
      </c>
      <c r="C1377">
        <v>9</v>
      </c>
      <c r="D1377">
        <v>394</v>
      </c>
      <c r="E1377">
        <v>661692</v>
      </c>
    </row>
    <row r="1378" spans="1:5">
      <c r="A1378" s="7" t="s">
        <v>3135</v>
      </c>
      <c r="B1378">
        <v>27</v>
      </c>
      <c r="C1378">
        <v>4</v>
      </c>
      <c r="D1378">
        <v>744</v>
      </c>
      <c r="E1378">
        <v>661693</v>
      </c>
    </row>
    <row r="1379" spans="1:5">
      <c r="A1379" s="7" t="s">
        <v>3137</v>
      </c>
      <c r="B1379">
        <v>78</v>
      </c>
      <c r="C1379">
        <v>23</v>
      </c>
      <c r="D1379">
        <v>517</v>
      </c>
      <c r="E1379">
        <v>661694</v>
      </c>
    </row>
    <row r="1380" spans="1:5">
      <c r="A1380" s="7" t="s">
        <v>3139</v>
      </c>
      <c r="B1380">
        <v>43</v>
      </c>
      <c r="C1380">
        <v>9</v>
      </c>
      <c r="D1380">
        <v>354</v>
      </c>
      <c r="E1380">
        <v>661695</v>
      </c>
    </row>
    <row r="1381" spans="1:5">
      <c r="A1381" s="7" t="s">
        <v>3141</v>
      </c>
      <c r="B1381">
        <v>182</v>
      </c>
      <c r="C1381">
        <v>62</v>
      </c>
      <c r="D1381">
        <v>1454</v>
      </c>
      <c r="E1381">
        <v>661714</v>
      </c>
    </row>
    <row r="1382" spans="1:5">
      <c r="A1382" s="7" t="s">
        <v>3143</v>
      </c>
      <c r="B1382">
        <v>21</v>
      </c>
      <c r="C1382">
        <v>5</v>
      </c>
      <c r="D1382">
        <v>259</v>
      </c>
      <c r="E1382">
        <v>686320</v>
      </c>
    </row>
    <row r="1383" spans="1:5">
      <c r="A1383" s="7" t="s">
        <v>3145</v>
      </c>
      <c r="B1383">
        <v>152</v>
      </c>
      <c r="C1383">
        <v>28</v>
      </c>
      <c r="D1383">
        <v>443</v>
      </c>
      <c r="E1383">
        <v>661696</v>
      </c>
    </row>
    <row r="1384" spans="1:5">
      <c r="A1384" s="7" t="s">
        <v>3147</v>
      </c>
      <c r="B1384">
        <v>125</v>
      </c>
      <c r="C1384">
        <v>34</v>
      </c>
      <c r="D1384">
        <v>736</v>
      </c>
      <c r="E1384">
        <v>661708</v>
      </c>
    </row>
    <row r="1385" spans="1:5">
      <c r="A1385" s="7" t="s">
        <v>3149</v>
      </c>
      <c r="B1385">
        <v>17</v>
      </c>
      <c r="C1385">
        <v>11</v>
      </c>
      <c r="D1385">
        <v>665</v>
      </c>
      <c r="E1385">
        <v>661697</v>
      </c>
    </row>
    <row r="1386" spans="1:5">
      <c r="A1386" s="7" t="s">
        <v>3151</v>
      </c>
      <c r="B1386">
        <v>88</v>
      </c>
      <c r="C1386">
        <v>30</v>
      </c>
      <c r="D1386">
        <v>835</v>
      </c>
      <c r="E1386">
        <v>661709</v>
      </c>
    </row>
    <row r="1387" spans="1:5">
      <c r="A1387" s="7" t="s">
        <v>3153</v>
      </c>
      <c r="B1387">
        <v>45</v>
      </c>
      <c r="C1387">
        <v>14</v>
      </c>
      <c r="D1387">
        <v>584</v>
      </c>
      <c r="E1387">
        <v>661698</v>
      </c>
    </row>
    <row r="1388" spans="1:5">
      <c r="A1388" s="7" t="s">
        <v>3155</v>
      </c>
      <c r="B1388">
        <v>84</v>
      </c>
      <c r="C1388">
        <v>21</v>
      </c>
      <c r="D1388">
        <v>511</v>
      </c>
      <c r="E1388">
        <v>661699</v>
      </c>
    </row>
    <row r="1389" spans="1:5">
      <c r="A1389" s="7" t="s">
        <v>3157</v>
      </c>
      <c r="B1389">
        <v>32</v>
      </c>
      <c r="C1389">
        <v>14</v>
      </c>
      <c r="D1389">
        <v>610</v>
      </c>
      <c r="E1389">
        <v>661700</v>
      </c>
    </row>
    <row r="1390" spans="1:5">
      <c r="A1390" s="7" t="s">
        <v>3159</v>
      </c>
      <c r="B1390">
        <v>188</v>
      </c>
      <c r="C1390">
        <v>84</v>
      </c>
      <c r="D1390">
        <v>1907</v>
      </c>
      <c r="E1390">
        <v>684866</v>
      </c>
    </row>
    <row r="1391" spans="1:5">
      <c r="A1391" s="7" t="s">
        <v>3161</v>
      </c>
      <c r="B1391">
        <v>51</v>
      </c>
      <c r="C1391">
        <v>17</v>
      </c>
      <c r="D1391">
        <v>456</v>
      </c>
      <c r="E1391">
        <v>687605</v>
      </c>
    </row>
    <row r="1392" spans="1:5">
      <c r="A1392" s="7" t="s">
        <v>3164</v>
      </c>
      <c r="B1392">
        <v>120</v>
      </c>
      <c r="C1392">
        <v>31</v>
      </c>
      <c r="D1392">
        <v>849</v>
      </c>
      <c r="E1392">
        <v>661710</v>
      </c>
    </row>
    <row r="1393" spans="1:5">
      <c r="A1393" s="7" t="s">
        <v>3166</v>
      </c>
      <c r="B1393">
        <v>29</v>
      </c>
      <c r="C1393">
        <v>14</v>
      </c>
      <c r="D1393">
        <v>483</v>
      </c>
      <c r="E1393">
        <v>686319</v>
      </c>
    </row>
    <row r="1394" spans="1:5">
      <c r="A1394" s="7" t="s">
        <v>3168</v>
      </c>
      <c r="B1394">
        <v>32</v>
      </c>
      <c r="C1394">
        <v>8</v>
      </c>
      <c r="D1394">
        <v>136</v>
      </c>
      <c r="E1394">
        <v>661716</v>
      </c>
    </row>
    <row r="1395" spans="1:5">
      <c r="A1395" s="7" t="s">
        <v>3170</v>
      </c>
      <c r="B1395">
        <v>58</v>
      </c>
      <c r="C1395">
        <v>14</v>
      </c>
      <c r="D1395">
        <v>515</v>
      </c>
      <c r="E1395">
        <v>661701</v>
      </c>
    </row>
    <row r="1396" spans="1:5">
      <c r="A1396" s="7" t="s">
        <v>3172</v>
      </c>
      <c r="B1396">
        <v>126</v>
      </c>
      <c r="C1396">
        <v>40</v>
      </c>
      <c r="D1396">
        <v>1157</v>
      </c>
      <c r="E1396">
        <v>661711</v>
      </c>
    </row>
    <row r="1397" spans="1:5">
      <c r="A1397" s="7" t="s">
        <v>742</v>
      </c>
      <c r="B1397">
        <v>8</v>
      </c>
      <c r="C1397">
        <v>9</v>
      </c>
      <c r="D1397">
        <v>375</v>
      </c>
      <c r="E1397">
        <v>661702</v>
      </c>
    </row>
    <row r="1398" spans="1:5">
      <c r="A1398" s="7" t="s">
        <v>3175</v>
      </c>
      <c r="B1398">
        <v>28</v>
      </c>
      <c r="C1398">
        <v>14</v>
      </c>
      <c r="D1398">
        <v>688</v>
      </c>
      <c r="E1398">
        <v>661712</v>
      </c>
    </row>
    <row r="1399" spans="1:5">
      <c r="A1399" s="7" t="s">
        <v>3177</v>
      </c>
      <c r="B1399">
        <v>28</v>
      </c>
      <c r="C1399">
        <v>14</v>
      </c>
      <c r="D1399">
        <v>406</v>
      </c>
      <c r="E1399">
        <v>661703</v>
      </c>
    </row>
    <row r="1400" spans="1:5">
      <c r="A1400" s="7" t="s">
        <v>3179</v>
      </c>
      <c r="B1400">
        <v>50</v>
      </c>
      <c r="C1400">
        <v>13</v>
      </c>
      <c r="D1400">
        <v>413</v>
      </c>
      <c r="E1400">
        <v>661704</v>
      </c>
    </row>
    <row r="1401" spans="1:5">
      <c r="A1401" s="7" t="s">
        <v>3181</v>
      </c>
      <c r="B1401">
        <v>92</v>
      </c>
      <c r="C1401">
        <v>30</v>
      </c>
      <c r="D1401">
        <v>482</v>
      </c>
      <c r="E1401">
        <v>661705</v>
      </c>
    </row>
    <row r="1402" spans="1:5">
      <c r="A1402" s="7" t="s">
        <v>3183</v>
      </c>
      <c r="B1402">
        <v>139</v>
      </c>
      <c r="C1402">
        <v>44</v>
      </c>
      <c r="D1402">
        <v>1664</v>
      </c>
      <c r="E1402">
        <v>661715</v>
      </c>
    </row>
    <row r="1403" spans="1:5">
      <c r="A1403" s="7" t="s">
        <v>3185</v>
      </c>
      <c r="B1403">
        <v>174</v>
      </c>
      <c r="C1403">
        <v>34</v>
      </c>
      <c r="D1403">
        <v>675</v>
      </c>
      <c r="E1403">
        <v>661706</v>
      </c>
    </row>
    <row r="1404" spans="1:5">
      <c r="A1404" s="6" t="s">
        <v>3187</v>
      </c>
      <c r="B1404">
        <v>1549</v>
      </c>
      <c r="C1404">
        <v>706</v>
      </c>
      <c r="D1404">
        <v>5982</v>
      </c>
      <c r="E1404">
        <v>5982228</v>
      </c>
    </row>
    <row r="1405" spans="1:5">
      <c r="A1405" s="7" t="s">
        <v>3189</v>
      </c>
      <c r="B1405">
        <v>126</v>
      </c>
      <c r="C1405">
        <v>41</v>
      </c>
      <c r="D1405">
        <v>378</v>
      </c>
      <c r="E1405">
        <v>660768</v>
      </c>
    </row>
    <row r="1406" spans="1:5">
      <c r="A1406" s="7" t="s">
        <v>3192</v>
      </c>
      <c r="B1406">
        <v>88</v>
      </c>
      <c r="C1406">
        <v>77</v>
      </c>
      <c r="D1406">
        <v>534</v>
      </c>
      <c r="E1406">
        <v>663386</v>
      </c>
    </row>
    <row r="1407" spans="1:5">
      <c r="A1407" s="7" t="s">
        <v>3194</v>
      </c>
      <c r="B1407">
        <v>140</v>
      </c>
      <c r="C1407">
        <v>74</v>
      </c>
      <c r="D1407">
        <v>461</v>
      </c>
      <c r="E1407">
        <v>663385</v>
      </c>
    </row>
    <row r="1408" spans="1:5">
      <c r="A1408" s="7" t="s">
        <v>3196</v>
      </c>
      <c r="B1408">
        <v>111</v>
      </c>
      <c r="C1408">
        <v>43</v>
      </c>
      <c r="D1408">
        <v>511</v>
      </c>
      <c r="E1408">
        <v>664034</v>
      </c>
    </row>
    <row r="1409" spans="1:5">
      <c r="A1409" s="7" t="s">
        <v>3198</v>
      </c>
      <c r="B1409">
        <v>190</v>
      </c>
      <c r="C1409">
        <v>91</v>
      </c>
      <c r="D1409">
        <v>746</v>
      </c>
      <c r="E1409">
        <v>660774</v>
      </c>
    </row>
    <row r="1410" spans="1:5">
      <c r="A1410" s="7" t="s">
        <v>3200</v>
      </c>
      <c r="B1410">
        <v>118</v>
      </c>
      <c r="C1410">
        <v>56</v>
      </c>
      <c r="D1410">
        <v>404</v>
      </c>
      <c r="E1410">
        <v>660772</v>
      </c>
    </row>
    <row r="1411" spans="1:5">
      <c r="A1411" s="7" t="s">
        <v>3202</v>
      </c>
      <c r="B1411">
        <v>445</v>
      </c>
      <c r="C1411">
        <v>133</v>
      </c>
      <c r="D1411">
        <v>1752</v>
      </c>
      <c r="E1411">
        <v>660777</v>
      </c>
    </row>
    <row r="1412" spans="1:5">
      <c r="A1412" s="7" t="s">
        <v>3204</v>
      </c>
      <c r="B1412">
        <v>197</v>
      </c>
      <c r="C1412">
        <v>106</v>
      </c>
      <c r="D1412">
        <v>759</v>
      </c>
      <c r="E1412">
        <v>684948</v>
      </c>
    </row>
    <row r="1413" spans="1:5">
      <c r="A1413" s="7" t="s">
        <v>3086</v>
      </c>
      <c r="B1413">
        <v>134</v>
      </c>
      <c r="C1413">
        <v>85</v>
      </c>
      <c r="D1413">
        <v>437</v>
      </c>
      <c r="E1413">
        <v>663384</v>
      </c>
    </row>
    <row r="1414" spans="1:5">
      <c r="A1414" s="6" t="s">
        <v>3207</v>
      </c>
      <c r="B1414">
        <v>1483</v>
      </c>
      <c r="C1414">
        <v>62</v>
      </c>
      <c r="D1414">
        <v>5229</v>
      </c>
      <c r="E1414">
        <v>1324415</v>
      </c>
    </row>
    <row r="1415" spans="1:5">
      <c r="A1415" s="7" t="s">
        <v>3209</v>
      </c>
      <c r="B1415">
        <v>775</v>
      </c>
      <c r="C1415">
        <v>0</v>
      </c>
      <c r="D1415">
        <v>2571</v>
      </c>
      <c r="E1415">
        <v>662207</v>
      </c>
    </row>
    <row r="1416" spans="1:5">
      <c r="A1416" s="7" t="s">
        <v>3213</v>
      </c>
      <c r="B1416">
        <v>708</v>
      </c>
      <c r="C1416">
        <v>62</v>
      </c>
      <c r="D1416">
        <v>2658</v>
      </c>
      <c r="E1416">
        <v>662208</v>
      </c>
    </row>
    <row r="1417" spans="1:5">
      <c r="A1417" s="6" t="s">
        <v>3215</v>
      </c>
      <c r="B1417">
        <v>264</v>
      </c>
      <c r="C1417">
        <v>0</v>
      </c>
      <c r="D1417">
        <v>318</v>
      </c>
      <c r="E1417">
        <v>2696718</v>
      </c>
    </row>
    <row r="1418" spans="1:5">
      <c r="A1418" s="7" t="s">
        <v>3217</v>
      </c>
      <c r="B1418">
        <v>123</v>
      </c>
      <c r="C1418">
        <v>0</v>
      </c>
      <c r="D1418">
        <v>136</v>
      </c>
      <c r="E1418">
        <v>663779</v>
      </c>
    </row>
    <row r="1419" spans="1:5">
      <c r="A1419" s="7" t="s">
        <v>3222</v>
      </c>
      <c r="B1419">
        <v>105</v>
      </c>
      <c r="C1419">
        <v>0</v>
      </c>
      <c r="D1419">
        <v>142</v>
      </c>
      <c r="E1419">
        <v>660767</v>
      </c>
    </row>
    <row r="1420" spans="1:5">
      <c r="A1420" s="7" t="s">
        <v>3225</v>
      </c>
      <c r="B1420">
        <v>24</v>
      </c>
      <c r="C1420">
        <v>0</v>
      </c>
      <c r="D1420">
        <v>25</v>
      </c>
      <c r="E1420">
        <v>685851</v>
      </c>
    </row>
    <row r="1421" spans="1:5">
      <c r="A1421" s="7" t="s">
        <v>3227</v>
      </c>
      <c r="B1421">
        <v>12</v>
      </c>
      <c r="C1421">
        <v>0</v>
      </c>
      <c r="D1421">
        <v>15</v>
      </c>
      <c r="E1421">
        <v>686321</v>
      </c>
    </row>
    <row r="1422" spans="1:5">
      <c r="A1422" s="6" t="s">
        <v>3229</v>
      </c>
      <c r="B1422">
        <v>887</v>
      </c>
      <c r="C1422">
        <v>0</v>
      </c>
      <c r="D1422">
        <v>1045</v>
      </c>
      <c r="E1422">
        <v>3340033</v>
      </c>
    </row>
    <row r="1423" spans="1:5">
      <c r="A1423" s="7" t="s">
        <v>3231</v>
      </c>
      <c r="B1423">
        <v>189</v>
      </c>
      <c r="C1423">
        <v>0</v>
      </c>
      <c r="D1423">
        <v>235</v>
      </c>
      <c r="E1423">
        <v>661845</v>
      </c>
    </row>
    <row r="1424" spans="1:5">
      <c r="A1424" s="7" t="s">
        <v>3235</v>
      </c>
      <c r="B1424">
        <v>225</v>
      </c>
      <c r="C1424">
        <v>0</v>
      </c>
      <c r="D1424">
        <v>309</v>
      </c>
      <c r="E1424">
        <v>665930</v>
      </c>
    </row>
    <row r="1425" spans="1:5">
      <c r="A1425" s="7" t="s">
        <v>3239</v>
      </c>
      <c r="B1425">
        <v>225</v>
      </c>
      <c r="C1425">
        <v>0</v>
      </c>
      <c r="D1425">
        <v>239</v>
      </c>
      <c r="E1425">
        <v>661843</v>
      </c>
    </row>
    <row r="1426" spans="1:5">
      <c r="A1426" s="7" t="s">
        <v>3241</v>
      </c>
      <c r="B1426">
        <v>40</v>
      </c>
      <c r="C1426">
        <v>0</v>
      </c>
      <c r="D1426">
        <v>50</v>
      </c>
      <c r="E1426">
        <v>684484</v>
      </c>
    </row>
    <row r="1427" spans="1:5">
      <c r="A1427" s="7" t="s">
        <v>3243</v>
      </c>
      <c r="B1427">
        <v>208</v>
      </c>
      <c r="C1427">
        <v>0</v>
      </c>
      <c r="D1427">
        <v>212</v>
      </c>
      <c r="E1427">
        <v>665931</v>
      </c>
    </row>
    <row r="1428" spans="1:5">
      <c r="A1428" s="6" t="s">
        <v>3247</v>
      </c>
      <c r="B1428">
        <v>532</v>
      </c>
      <c r="C1428">
        <v>0</v>
      </c>
      <c r="D1428">
        <v>574</v>
      </c>
      <c r="E1428">
        <v>1319785</v>
      </c>
    </row>
    <row r="1429" spans="1:5">
      <c r="A1429" s="7" t="s">
        <v>3249</v>
      </c>
      <c r="B1429">
        <v>324</v>
      </c>
      <c r="C1429">
        <v>0</v>
      </c>
      <c r="D1429">
        <v>327</v>
      </c>
      <c r="E1429">
        <v>659021</v>
      </c>
    </row>
    <row r="1430" spans="1:5">
      <c r="A1430" s="7" t="s">
        <v>3253</v>
      </c>
      <c r="B1430">
        <v>208</v>
      </c>
      <c r="C1430">
        <v>0</v>
      </c>
      <c r="D1430">
        <v>247</v>
      </c>
      <c r="E1430">
        <v>660764</v>
      </c>
    </row>
    <row r="1431" spans="1:5">
      <c r="A1431" s="6" t="s">
        <v>3254</v>
      </c>
      <c r="B1431">
        <v>72</v>
      </c>
      <c r="C1431">
        <v>39</v>
      </c>
      <c r="D1431">
        <v>233</v>
      </c>
      <c r="E1431">
        <v>1326749</v>
      </c>
    </row>
    <row r="1432" spans="1:5">
      <c r="A1432" s="7" t="s">
        <v>3256</v>
      </c>
      <c r="B1432">
        <v>29</v>
      </c>
      <c r="C1432">
        <v>23</v>
      </c>
      <c r="D1432">
        <v>103</v>
      </c>
      <c r="E1432">
        <v>661801</v>
      </c>
    </row>
    <row r="1433" spans="1:5">
      <c r="A1433" s="7" t="s">
        <v>3260</v>
      </c>
      <c r="B1433">
        <v>43</v>
      </c>
      <c r="C1433">
        <v>16</v>
      </c>
      <c r="D1433">
        <v>130</v>
      </c>
      <c r="E1433">
        <v>664948</v>
      </c>
    </row>
    <row r="1434" spans="1:5">
      <c r="A1434" s="6" t="s">
        <v>3262</v>
      </c>
      <c r="B1434">
        <v>8</v>
      </c>
      <c r="C1434">
        <v>0</v>
      </c>
      <c r="D1434">
        <v>8</v>
      </c>
      <c r="E1434">
        <v>662453</v>
      </c>
    </row>
    <row r="1435" spans="1:5">
      <c r="A1435" s="7" t="s">
        <v>3262</v>
      </c>
      <c r="B1435">
        <v>8</v>
      </c>
      <c r="C1435">
        <v>0</v>
      </c>
      <c r="D1435">
        <v>8</v>
      </c>
      <c r="E1435">
        <v>662453</v>
      </c>
    </row>
    <row r="1436" spans="1:5">
      <c r="A1436" s="6" t="s">
        <v>3264</v>
      </c>
      <c r="B1436">
        <v>807</v>
      </c>
      <c r="C1436">
        <v>0</v>
      </c>
      <c r="D1436">
        <v>1066</v>
      </c>
      <c r="E1436">
        <v>3338582</v>
      </c>
    </row>
    <row r="1437" spans="1:5">
      <c r="A1437" s="7" t="s">
        <v>3266</v>
      </c>
      <c r="B1437">
        <v>15</v>
      </c>
      <c r="C1437">
        <v>0</v>
      </c>
      <c r="D1437">
        <v>15</v>
      </c>
      <c r="E1437">
        <v>664509</v>
      </c>
    </row>
    <row r="1438" spans="1:5">
      <c r="A1438" s="7" t="s">
        <v>3270</v>
      </c>
      <c r="B1438">
        <v>172</v>
      </c>
      <c r="C1438">
        <v>0</v>
      </c>
      <c r="D1438">
        <v>305</v>
      </c>
      <c r="E1438">
        <v>661829</v>
      </c>
    </row>
    <row r="1439" spans="1:5">
      <c r="A1439" s="7" t="s">
        <v>3273</v>
      </c>
      <c r="B1439">
        <v>178</v>
      </c>
      <c r="C1439">
        <v>0</v>
      </c>
      <c r="D1439">
        <v>249</v>
      </c>
      <c r="E1439">
        <v>662789</v>
      </c>
    </row>
    <row r="1440" spans="1:5">
      <c r="A1440" s="7" t="s">
        <v>3276</v>
      </c>
      <c r="B1440">
        <v>88</v>
      </c>
      <c r="C1440">
        <v>0</v>
      </c>
      <c r="D1440">
        <v>88</v>
      </c>
      <c r="E1440">
        <v>687625</v>
      </c>
    </row>
    <row r="1441" spans="1:5">
      <c r="A1441" s="7" t="s">
        <v>3278</v>
      </c>
      <c r="B1441">
        <v>354</v>
      </c>
      <c r="C1441">
        <v>0</v>
      </c>
      <c r="D1441">
        <v>409</v>
      </c>
      <c r="E1441">
        <v>661830</v>
      </c>
    </row>
    <row r="1442" spans="1:5">
      <c r="A1442" s="6" t="s">
        <v>3280</v>
      </c>
      <c r="B1442">
        <v>2508</v>
      </c>
      <c r="C1442">
        <v>390</v>
      </c>
      <c r="D1442">
        <v>9829</v>
      </c>
      <c r="E1442">
        <v>12609444</v>
      </c>
    </row>
    <row r="1443" spans="1:5">
      <c r="A1443" s="7" t="s">
        <v>3282</v>
      </c>
      <c r="B1443">
        <v>38</v>
      </c>
      <c r="C1443">
        <v>13</v>
      </c>
      <c r="D1443">
        <v>191</v>
      </c>
      <c r="E1443">
        <v>662309</v>
      </c>
    </row>
    <row r="1444" spans="1:5">
      <c r="A1444" s="7" t="s">
        <v>3285</v>
      </c>
      <c r="B1444">
        <v>18</v>
      </c>
      <c r="C1444">
        <v>7</v>
      </c>
      <c r="D1444">
        <v>170</v>
      </c>
      <c r="E1444">
        <v>665843</v>
      </c>
    </row>
    <row r="1445" spans="1:5">
      <c r="A1445" s="7" t="s">
        <v>3287</v>
      </c>
      <c r="B1445">
        <v>305</v>
      </c>
      <c r="C1445">
        <v>80</v>
      </c>
      <c r="D1445">
        <v>1351</v>
      </c>
      <c r="E1445">
        <v>661575</v>
      </c>
    </row>
    <row r="1446" spans="1:5">
      <c r="A1446" s="7" t="s">
        <v>406</v>
      </c>
      <c r="B1446">
        <v>51</v>
      </c>
      <c r="C1446">
        <v>14</v>
      </c>
      <c r="D1446">
        <v>450</v>
      </c>
      <c r="E1446">
        <v>662302</v>
      </c>
    </row>
    <row r="1447" spans="1:5">
      <c r="A1447" s="7" t="s">
        <v>1405</v>
      </c>
      <c r="B1447">
        <v>230</v>
      </c>
      <c r="C1447">
        <v>0</v>
      </c>
      <c r="D1447">
        <v>300</v>
      </c>
      <c r="E1447">
        <v>661568</v>
      </c>
    </row>
    <row r="1448" spans="1:5">
      <c r="A1448" s="7" t="s">
        <v>3291</v>
      </c>
      <c r="B1448">
        <v>241</v>
      </c>
      <c r="C1448">
        <v>0</v>
      </c>
      <c r="D1448">
        <v>433</v>
      </c>
      <c r="E1448">
        <v>662306</v>
      </c>
    </row>
    <row r="1449" spans="1:5">
      <c r="A1449" s="7" t="s">
        <v>3293</v>
      </c>
      <c r="B1449">
        <v>247</v>
      </c>
      <c r="C1449">
        <v>0</v>
      </c>
      <c r="D1449">
        <v>418</v>
      </c>
      <c r="E1449">
        <v>661569</v>
      </c>
    </row>
    <row r="1450" spans="1:5">
      <c r="A1450" s="7" t="s">
        <v>3295</v>
      </c>
      <c r="B1450">
        <v>232</v>
      </c>
      <c r="C1450">
        <v>0</v>
      </c>
      <c r="D1450">
        <v>318</v>
      </c>
      <c r="E1450">
        <v>662301</v>
      </c>
    </row>
    <row r="1451" spans="1:5">
      <c r="A1451" s="7" t="s">
        <v>1316</v>
      </c>
      <c r="B1451">
        <v>50</v>
      </c>
      <c r="C1451">
        <v>12</v>
      </c>
      <c r="D1451">
        <v>278</v>
      </c>
      <c r="E1451">
        <v>662303</v>
      </c>
    </row>
    <row r="1452" spans="1:5">
      <c r="A1452" s="7" t="s">
        <v>1422</v>
      </c>
      <c r="B1452">
        <v>74</v>
      </c>
      <c r="C1452">
        <v>13</v>
      </c>
      <c r="D1452">
        <v>211</v>
      </c>
      <c r="E1452">
        <v>661570</v>
      </c>
    </row>
    <row r="1453" spans="1:5">
      <c r="A1453" s="7" t="s">
        <v>3299</v>
      </c>
      <c r="B1453">
        <v>82</v>
      </c>
      <c r="C1453">
        <v>9</v>
      </c>
      <c r="D1453">
        <v>399</v>
      </c>
      <c r="E1453">
        <v>662304</v>
      </c>
    </row>
    <row r="1454" spans="1:5">
      <c r="A1454" s="7" t="s">
        <v>3301</v>
      </c>
      <c r="B1454">
        <v>99</v>
      </c>
      <c r="C1454">
        <v>24</v>
      </c>
      <c r="D1454">
        <v>415</v>
      </c>
      <c r="E1454">
        <v>661571</v>
      </c>
    </row>
    <row r="1455" spans="1:5">
      <c r="A1455" s="7" t="s">
        <v>3303</v>
      </c>
      <c r="B1455">
        <v>255</v>
      </c>
      <c r="C1455">
        <v>75</v>
      </c>
      <c r="D1455">
        <v>1862</v>
      </c>
      <c r="E1455">
        <v>662308</v>
      </c>
    </row>
    <row r="1456" spans="1:5">
      <c r="A1456" s="7" t="s">
        <v>3305</v>
      </c>
      <c r="B1456">
        <v>125</v>
      </c>
      <c r="C1456">
        <v>30</v>
      </c>
      <c r="D1456">
        <v>631</v>
      </c>
      <c r="E1456">
        <v>687690</v>
      </c>
    </row>
    <row r="1457" spans="1:5">
      <c r="A1457" s="7" t="s">
        <v>127</v>
      </c>
      <c r="B1457">
        <v>53</v>
      </c>
      <c r="C1457">
        <v>6</v>
      </c>
      <c r="D1457">
        <v>369</v>
      </c>
      <c r="E1457">
        <v>663918</v>
      </c>
    </row>
    <row r="1458" spans="1:5">
      <c r="A1458" s="7" t="s">
        <v>3308</v>
      </c>
      <c r="B1458">
        <v>96</v>
      </c>
      <c r="C1458">
        <v>27</v>
      </c>
      <c r="D1458">
        <v>395</v>
      </c>
      <c r="E1458">
        <v>661574</v>
      </c>
    </row>
    <row r="1459" spans="1:5">
      <c r="A1459" s="7" t="s">
        <v>3310</v>
      </c>
      <c r="B1459">
        <v>92</v>
      </c>
      <c r="C1459">
        <v>26</v>
      </c>
      <c r="D1459">
        <v>411</v>
      </c>
      <c r="E1459">
        <v>662553</v>
      </c>
    </row>
    <row r="1460" spans="1:5">
      <c r="A1460" s="7" t="s">
        <v>3312</v>
      </c>
      <c r="B1460">
        <v>124</v>
      </c>
      <c r="C1460">
        <v>27</v>
      </c>
      <c r="D1460">
        <v>482</v>
      </c>
      <c r="E1460">
        <v>661573</v>
      </c>
    </row>
    <row r="1461" spans="1:5">
      <c r="A1461" s="7" t="s">
        <v>3314</v>
      </c>
      <c r="B1461">
        <v>96</v>
      </c>
      <c r="C1461">
        <v>27</v>
      </c>
      <c r="D1461">
        <v>745</v>
      </c>
      <c r="E1461">
        <v>662307</v>
      </c>
    </row>
    <row r="1462" spans="1:5">
      <c r="A1462" s="6" t="s">
        <v>3316</v>
      </c>
      <c r="B1462">
        <v>1504</v>
      </c>
      <c r="C1462">
        <v>0</v>
      </c>
      <c r="D1462">
        <v>1564</v>
      </c>
      <c r="E1462">
        <v>2650640</v>
      </c>
    </row>
    <row r="1463" spans="1:5">
      <c r="A1463" s="7" t="s">
        <v>3318</v>
      </c>
      <c r="B1463">
        <v>327</v>
      </c>
      <c r="C1463">
        <v>0</v>
      </c>
      <c r="D1463">
        <v>327</v>
      </c>
      <c r="E1463">
        <v>661826</v>
      </c>
    </row>
    <row r="1464" spans="1:5">
      <c r="A1464" s="7" t="s">
        <v>3320</v>
      </c>
      <c r="B1464">
        <v>466</v>
      </c>
      <c r="C1464">
        <v>0</v>
      </c>
      <c r="D1464">
        <v>466</v>
      </c>
      <c r="E1464">
        <v>661825</v>
      </c>
    </row>
    <row r="1465" spans="1:5">
      <c r="A1465" s="7" t="s">
        <v>3321</v>
      </c>
      <c r="B1465">
        <v>374</v>
      </c>
      <c r="C1465">
        <v>0</v>
      </c>
      <c r="D1465">
        <v>434</v>
      </c>
      <c r="E1465">
        <v>663495</v>
      </c>
    </row>
    <row r="1466" spans="1:5">
      <c r="A1466" s="7" t="s">
        <v>3322</v>
      </c>
      <c r="B1466">
        <v>337</v>
      </c>
      <c r="C1466">
        <v>0</v>
      </c>
      <c r="D1466">
        <v>337</v>
      </c>
      <c r="E1466">
        <v>663494</v>
      </c>
    </row>
    <row r="1467" spans="1:5">
      <c r="A1467" s="6" t="s">
        <v>3323</v>
      </c>
      <c r="B1467">
        <v>596</v>
      </c>
      <c r="C1467">
        <v>0</v>
      </c>
      <c r="D1467">
        <v>887</v>
      </c>
      <c r="E1467">
        <v>1982809</v>
      </c>
    </row>
    <row r="1468" spans="1:5">
      <c r="A1468" s="7" t="s">
        <v>3325</v>
      </c>
      <c r="B1468">
        <v>294</v>
      </c>
      <c r="C1468">
        <v>0</v>
      </c>
      <c r="D1468">
        <v>409</v>
      </c>
      <c r="E1468">
        <v>659258</v>
      </c>
    </row>
    <row r="1469" spans="1:5">
      <c r="A1469" s="7" t="s">
        <v>3329</v>
      </c>
      <c r="B1469">
        <v>164</v>
      </c>
      <c r="C1469">
        <v>0</v>
      </c>
      <c r="D1469">
        <v>261</v>
      </c>
      <c r="E1469">
        <v>661776</v>
      </c>
    </row>
    <row r="1470" spans="1:5">
      <c r="A1470" s="7" t="s">
        <v>3330</v>
      </c>
      <c r="B1470">
        <v>138</v>
      </c>
      <c r="C1470">
        <v>0</v>
      </c>
      <c r="D1470">
        <v>217</v>
      </c>
      <c r="E1470">
        <v>661775</v>
      </c>
    </row>
    <row r="1471" spans="1:5">
      <c r="A1471" s="6" t="s">
        <v>3331</v>
      </c>
      <c r="B1471">
        <v>35</v>
      </c>
      <c r="C1471">
        <v>0</v>
      </c>
      <c r="D1471">
        <v>47</v>
      </c>
      <c r="E1471">
        <v>661563</v>
      </c>
    </row>
    <row r="1472" spans="1:5">
      <c r="A1472" s="7" t="s">
        <v>3333</v>
      </c>
      <c r="B1472">
        <v>35</v>
      </c>
      <c r="C1472">
        <v>0</v>
      </c>
      <c r="D1472">
        <v>47</v>
      </c>
      <c r="E1472">
        <v>661563</v>
      </c>
    </row>
    <row r="1473" spans="1:5">
      <c r="A1473" s="6" t="s">
        <v>3335</v>
      </c>
      <c r="B1473">
        <v>117</v>
      </c>
      <c r="C1473">
        <v>57</v>
      </c>
      <c r="D1473">
        <v>450</v>
      </c>
      <c r="E1473">
        <v>1985601</v>
      </c>
    </row>
    <row r="1474" spans="1:5">
      <c r="A1474" s="7" t="s">
        <v>3337</v>
      </c>
      <c r="B1474">
        <v>48</v>
      </c>
      <c r="C1474">
        <v>18</v>
      </c>
      <c r="D1474">
        <v>182</v>
      </c>
      <c r="E1474">
        <v>661866</v>
      </c>
    </row>
    <row r="1475" spans="1:5">
      <c r="A1475" s="7" t="s">
        <v>3341</v>
      </c>
      <c r="B1475">
        <v>48</v>
      </c>
      <c r="C1475">
        <v>23</v>
      </c>
      <c r="D1475">
        <v>175</v>
      </c>
      <c r="E1475">
        <v>661868</v>
      </c>
    </row>
    <row r="1476" spans="1:5">
      <c r="A1476" s="7" t="s">
        <v>3343</v>
      </c>
      <c r="B1476">
        <v>21</v>
      </c>
      <c r="C1476">
        <v>16</v>
      </c>
      <c r="D1476">
        <v>93</v>
      </c>
      <c r="E1476">
        <v>661867</v>
      </c>
    </row>
    <row r="1477" spans="1:5">
      <c r="A1477" s="6" t="s">
        <v>3345</v>
      </c>
      <c r="B1477">
        <v>34</v>
      </c>
      <c r="C1477">
        <v>0</v>
      </c>
      <c r="D1477">
        <v>35</v>
      </c>
      <c r="E1477">
        <v>664719</v>
      </c>
    </row>
    <row r="1478" spans="1:5">
      <c r="A1478" s="7" t="s">
        <v>3347</v>
      </c>
      <c r="B1478">
        <v>34</v>
      </c>
      <c r="C1478">
        <v>0</v>
      </c>
      <c r="D1478">
        <v>35</v>
      </c>
      <c r="E1478">
        <v>664719</v>
      </c>
    </row>
    <row r="1479" spans="1:5">
      <c r="A1479" s="6" t="s">
        <v>3352</v>
      </c>
      <c r="B1479">
        <v>145</v>
      </c>
      <c r="C1479">
        <v>0</v>
      </c>
      <c r="D1479">
        <v>157</v>
      </c>
      <c r="E1479">
        <v>663766</v>
      </c>
    </row>
    <row r="1480" spans="1:5">
      <c r="A1480" s="7" t="s">
        <v>3354</v>
      </c>
      <c r="B1480">
        <v>145</v>
      </c>
      <c r="C1480">
        <v>0</v>
      </c>
      <c r="D1480">
        <v>157</v>
      </c>
      <c r="E1480">
        <v>663766</v>
      </c>
    </row>
    <row r="1481" spans="1:5">
      <c r="A1481" s="6" t="s">
        <v>3358</v>
      </c>
      <c r="B1481">
        <v>388</v>
      </c>
      <c r="C1481">
        <v>0</v>
      </c>
      <c r="D1481">
        <v>478</v>
      </c>
      <c r="E1481">
        <v>1323681</v>
      </c>
    </row>
    <row r="1482" spans="1:5">
      <c r="A1482" s="7" t="s">
        <v>3360</v>
      </c>
      <c r="B1482">
        <v>221</v>
      </c>
      <c r="C1482">
        <v>0</v>
      </c>
      <c r="D1482">
        <v>254</v>
      </c>
      <c r="E1482">
        <v>661840</v>
      </c>
    </row>
    <row r="1483" spans="1:5">
      <c r="A1483" s="7" t="s">
        <v>3364</v>
      </c>
      <c r="B1483">
        <v>167</v>
      </c>
      <c r="C1483">
        <v>0</v>
      </c>
      <c r="D1483">
        <v>224</v>
      </c>
      <c r="E1483">
        <v>661841</v>
      </c>
    </row>
    <row r="1484" spans="1:5">
      <c r="A1484" s="6" t="s">
        <v>3366</v>
      </c>
      <c r="B1484">
        <v>757</v>
      </c>
      <c r="C1484">
        <v>243</v>
      </c>
      <c r="D1484">
        <v>3109</v>
      </c>
      <c r="E1484">
        <v>2647870</v>
      </c>
    </row>
    <row r="1485" spans="1:5">
      <c r="A1485" s="7" t="s">
        <v>3368</v>
      </c>
      <c r="B1485">
        <v>173</v>
      </c>
      <c r="C1485">
        <v>56</v>
      </c>
      <c r="D1485">
        <v>647</v>
      </c>
      <c r="E1485">
        <v>661966</v>
      </c>
    </row>
    <row r="1486" spans="1:5">
      <c r="A1486" s="7" t="s">
        <v>3372</v>
      </c>
      <c r="B1486">
        <v>228</v>
      </c>
      <c r="C1486">
        <v>75</v>
      </c>
      <c r="D1486">
        <v>967</v>
      </c>
      <c r="E1486">
        <v>661969</v>
      </c>
    </row>
    <row r="1487" spans="1:5">
      <c r="A1487" s="7" t="s">
        <v>3373</v>
      </c>
      <c r="B1487">
        <v>175</v>
      </c>
      <c r="C1487">
        <v>55</v>
      </c>
      <c r="D1487">
        <v>690</v>
      </c>
      <c r="E1487">
        <v>661968</v>
      </c>
    </row>
    <row r="1488" spans="1:5">
      <c r="A1488" s="7" t="s">
        <v>3374</v>
      </c>
      <c r="B1488">
        <v>181</v>
      </c>
      <c r="C1488">
        <v>57</v>
      </c>
      <c r="D1488">
        <v>805</v>
      </c>
      <c r="E1488">
        <v>661967</v>
      </c>
    </row>
    <row r="1489" spans="1:5">
      <c r="A1489" s="6" t="s">
        <v>3375</v>
      </c>
      <c r="B1489">
        <v>4592</v>
      </c>
      <c r="C1489">
        <v>0</v>
      </c>
      <c r="D1489">
        <v>4763</v>
      </c>
      <c r="E1489">
        <v>5351021</v>
      </c>
    </row>
    <row r="1490" spans="1:5">
      <c r="A1490" s="7" t="s">
        <v>3377</v>
      </c>
      <c r="B1490">
        <v>114</v>
      </c>
      <c r="C1490">
        <v>0</v>
      </c>
      <c r="D1490">
        <v>114</v>
      </c>
      <c r="E1490">
        <v>681052</v>
      </c>
    </row>
    <row r="1491" spans="1:5">
      <c r="A1491" s="7" t="s">
        <v>3381</v>
      </c>
      <c r="B1491">
        <v>193</v>
      </c>
      <c r="C1491">
        <v>0</v>
      </c>
      <c r="D1491">
        <v>233</v>
      </c>
      <c r="E1491">
        <v>685351</v>
      </c>
    </row>
    <row r="1492" spans="1:5">
      <c r="A1492" s="7" t="s">
        <v>3383</v>
      </c>
      <c r="B1492">
        <v>580</v>
      </c>
      <c r="C1492">
        <v>0</v>
      </c>
      <c r="D1492">
        <v>580</v>
      </c>
      <c r="E1492">
        <v>663737</v>
      </c>
    </row>
    <row r="1493" spans="1:5">
      <c r="A1493" s="7" t="s">
        <v>3385</v>
      </c>
      <c r="B1493">
        <v>537</v>
      </c>
      <c r="C1493">
        <v>0</v>
      </c>
      <c r="D1493">
        <v>554</v>
      </c>
      <c r="E1493">
        <v>663404</v>
      </c>
    </row>
    <row r="1494" spans="1:5">
      <c r="A1494" s="7" t="s">
        <v>3387</v>
      </c>
      <c r="B1494">
        <v>744</v>
      </c>
      <c r="C1494">
        <v>0</v>
      </c>
      <c r="D1494">
        <v>744</v>
      </c>
      <c r="E1494">
        <v>664927</v>
      </c>
    </row>
    <row r="1495" spans="1:5">
      <c r="A1495" s="7" t="s">
        <v>3389</v>
      </c>
      <c r="B1495">
        <v>1266</v>
      </c>
      <c r="C1495">
        <v>0</v>
      </c>
      <c r="D1495">
        <v>1371</v>
      </c>
      <c r="E1495">
        <v>663403</v>
      </c>
    </row>
    <row r="1496" spans="1:5">
      <c r="A1496" s="7" t="s">
        <v>3391</v>
      </c>
      <c r="B1496">
        <v>569</v>
      </c>
      <c r="C1496">
        <v>0</v>
      </c>
      <c r="D1496">
        <v>578</v>
      </c>
      <c r="E1496">
        <v>663731</v>
      </c>
    </row>
    <row r="1497" spans="1:5">
      <c r="A1497" s="7" t="s">
        <v>3393</v>
      </c>
      <c r="B1497">
        <v>589</v>
      </c>
      <c r="C1497">
        <v>0</v>
      </c>
      <c r="D1497">
        <v>589</v>
      </c>
      <c r="E1497">
        <v>665416</v>
      </c>
    </row>
    <row r="1498" spans="1:5">
      <c r="A1498" s="6" t="s">
        <v>3395</v>
      </c>
      <c r="B1498">
        <v>26</v>
      </c>
      <c r="C1498">
        <v>0</v>
      </c>
      <c r="D1498">
        <v>26</v>
      </c>
      <c r="E1498">
        <v>661439</v>
      </c>
    </row>
    <row r="1499" spans="1:5">
      <c r="A1499" s="7" t="s">
        <v>3397</v>
      </c>
      <c r="B1499">
        <v>26</v>
      </c>
      <c r="C1499">
        <v>0</v>
      </c>
      <c r="D1499">
        <v>26</v>
      </c>
      <c r="E1499">
        <v>661439</v>
      </c>
    </row>
    <row r="1500" spans="1:5">
      <c r="A1500" s="6" t="s">
        <v>3401</v>
      </c>
      <c r="B1500">
        <v>55</v>
      </c>
      <c r="C1500">
        <v>17</v>
      </c>
      <c r="D1500">
        <v>179</v>
      </c>
      <c r="E1500">
        <v>1988812</v>
      </c>
    </row>
    <row r="1501" spans="1:5">
      <c r="A1501" s="7" t="s">
        <v>3403</v>
      </c>
      <c r="B1501">
        <v>31</v>
      </c>
      <c r="C1501">
        <v>10</v>
      </c>
      <c r="D1501">
        <v>92</v>
      </c>
      <c r="E1501">
        <v>662758</v>
      </c>
    </row>
    <row r="1502" spans="1:5">
      <c r="A1502" s="7" t="s">
        <v>3404</v>
      </c>
      <c r="B1502">
        <v>13</v>
      </c>
      <c r="C1502">
        <v>5</v>
      </c>
      <c r="D1502">
        <v>48</v>
      </c>
      <c r="E1502">
        <v>662759</v>
      </c>
    </row>
    <row r="1503" spans="1:5">
      <c r="A1503" s="7" t="s">
        <v>3405</v>
      </c>
      <c r="B1503">
        <v>11</v>
      </c>
      <c r="C1503">
        <v>2</v>
      </c>
      <c r="D1503">
        <v>39</v>
      </c>
      <c r="E1503">
        <v>663295</v>
      </c>
    </row>
    <row r="1504" spans="1:5">
      <c r="A1504" s="6" t="s">
        <v>3408</v>
      </c>
      <c r="B1504">
        <v>177</v>
      </c>
      <c r="C1504">
        <v>0</v>
      </c>
      <c r="D1504">
        <v>177</v>
      </c>
      <c r="E1504">
        <v>662389</v>
      </c>
    </row>
    <row r="1505" spans="1:5">
      <c r="A1505" s="7" t="s">
        <v>3410</v>
      </c>
      <c r="B1505">
        <v>177</v>
      </c>
      <c r="C1505">
        <v>0</v>
      </c>
      <c r="D1505">
        <v>177</v>
      </c>
      <c r="E1505">
        <v>662389</v>
      </c>
    </row>
    <row r="1506" spans="1:5">
      <c r="A1506" s="6" t="s">
        <v>3412</v>
      </c>
      <c r="B1506">
        <v>16881</v>
      </c>
      <c r="C1506">
        <v>0</v>
      </c>
      <c r="D1506">
        <v>21066</v>
      </c>
      <c r="E1506">
        <v>18069082</v>
      </c>
    </row>
    <row r="1507" spans="1:5">
      <c r="A1507" s="7" t="s">
        <v>3414</v>
      </c>
      <c r="B1507">
        <v>466</v>
      </c>
      <c r="C1507">
        <v>0</v>
      </c>
      <c r="D1507">
        <v>466</v>
      </c>
      <c r="E1507">
        <v>664470</v>
      </c>
    </row>
    <row r="1508" spans="1:5">
      <c r="A1508" s="7" t="s">
        <v>3418</v>
      </c>
      <c r="B1508">
        <v>2700</v>
      </c>
      <c r="C1508">
        <v>0</v>
      </c>
      <c r="D1508">
        <v>3376</v>
      </c>
      <c r="E1508">
        <v>664479</v>
      </c>
    </row>
    <row r="1509" spans="1:5">
      <c r="A1509" s="7" t="s">
        <v>3421</v>
      </c>
      <c r="B1509">
        <v>338</v>
      </c>
      <c r="C1509">
        <v>0</v>
      </c>
      <c r="D1509">
        <v>645</v>
      </c>
      <c r="E1509">
        <v>686309</v>
      </c>
    </row>
    <row r="1510" spans="1:5">
      <c r="A1510" s="7" t="s">
        <v>3423</v>
      </c>
      <c r="B1510">
        <v>413</v>
      </c>
      <c r="C1510">
        <v>0</v>
      </c>
      <c r="D1510">
        <v>413</v>
      </c>
      <c r="E1510">
        <v>683496</v>
      </c>
    </row>
    <row r="1511" spans="1:5">
      <c r="A1511" s="7" t="s">
        <v>3425</v>
      </c>
      <c r="B1511">
        <v>293</v>
      </c>
      <c r="C1511">
        <v>0</v>
      </c>
      <c r="D1511">
        <v>680</v>
      </c>
      <c r="E1511">
        <v>683498</v>
      </c>
    </row>
    <row r="1512" spans="1:5">
      <c r="A1512" s="7" t="s">
        <v>3427</v>
      </c>
      <c r="B1512">
        <v>136</v>
      </c>
      <c r="C1512">
        <v>0</v>
      </c>
      <c r="D1512">
        <v>252</v>
      </c>
      <c r="E1512">
        <v>664024</v>
      </c>
    </row>
    <row r="1513" spans="1:5">
      <c r="A1513" s="7" t="s">
        <v>1396</v>
      </c>
      <c r="B1513">
        <v>475</v>
      </c>
      <c r="C1513">
        <v>0</v>
      </c>
      <c r="D1513">
        <v>475</v>
      </c>
      <c r="E1513">
        <v>661508</v>
      </c>
    </row>
    <row r="1514" spans="1:5">
      <c r="A1514" s="7" t="s">
        <v>2359</v>
      </c>
      <c r="B1514">
        <v>347</v>
      </c>
      <c r="C1514">
        <v>0</v>
      </c>
      <c r="D1514">
        <v>577</v>
      </c>
      <c r="E1514">
        <v>681035</v>
      </c>
    </row>
    <row r="1515" spans="1:5">
      <c r="A1515" s="7" t="s">
        <v>3431</v>
      </c>
      <c r="B1515">
        <v>292</v>
      </c>
      <c r="C1515">
        <v>0</v>
      </c>
      <c r="D1515">
        <v>495</v>
      </c>
      <c r="E1515">
        <v>659008</v>
      </c>
    </row>
    <row r="1516" spans="1:5">
      <c r="A1516" s="7" t="s">
        <v>3433</v>
      </c>
      <c r="B1516">
        <v>355</v>
      </c>
      <c r="C1516">
        <v>0</v>
      </c>
      <c r="D1516">
        <v>355</v>
      </c>
      <c r="E1516">
        <v>659005</v>
      </c>
    </row>
    <row r="1517" spans="1:5">
      <c r="A1517" s="7" t="s">
        <v>1564</v>
      </c>
      <c r="B1517">
        <v>445</v>
      </c>
      <c r="C1517">
        <v>0</v>
      </c>
      <c r="D1517">
        <v>555</v>
      </c>
      <c r="E1517">
        <v>661510</v>
      </c>
    </row>
    <row r="1518" spans="1:5">
      <c r="A1518" s="7" t="s">
        <v>3437</v>
      </c>
      <c r="B1518">
        <v>371</v>
      </c>
      <c r="C1518">
        <v>0</v>
      </c>
      <c r="D1518">
        <v>628</v>
      </c>
      <c r="E1518">
        <v>664023</v>
      </c>
    </row>
    <row r="1519" spans="1:5">
      <c r="A1519" s="7" t="s">
        <v>3439</v>
      </c>
      <c r="B1519">
        <v>375</v>
      </c>
      <c r="C1519">
        <v>0</v>
      </c>
      <c r="D1519">
        <v>672</v>
      </c>
      <c r="E1519">
        <v>683497</v>
      </c>
    </row>
    <row r="1520" spans="1:5">
      <c r="A1520" s="7" t="s">
        <v>3441</v>
      </c>
      <c r="B1520">
        <v>816</v>
      </c>
      <c r="C1520">
        <v>0</v>
      </c>
      <c r="D1520">
        <v>1182</v>
      </c>
      <c r="E1520">
        <v>659010</v>
      </c>
    </row>
    <row r="1521" spans="1:5">
      <c r="A1521" s="7" t="s">
        <v>3444</v>
      </c>
      <c r="B1521">
        <v>536</v>
      </c>
      <c r="C1521">
        <v>0</v>
      </c>
      <c r="D1521">
        <v>536</v>
      </c>
      <c r="E1521">
        <v>661518</v>
      </c>
    </row>
    <row r="1522" spans="1:5">
      <c r="A1522" s="7" t="s">
        <v>3446</v>
      </c>
      <c r="B1522">
        <v>931</v>
      </c>
      <c r="C1522">
        <v>0</v>
      </c>
      <c r="D1522">
        <v>931</v>
      </c>
      <c r="E1522">
        <v>663481</v>
      </c>
    </row>
    <row r="1523" spans="1:5">
      <c r="A1523" s="7" t="s">
        <v>3448</v>
      </c>
      <c r="B1523">
        <v>320</v>
      </c>
      <c r="C1523">
        <v>0</v>
      </c>
      <c r="D1523">
        <v>384</v>
      </c>
      <c r="E1523">
        <v>685060</v>
      </c>
    </row>
    <row r="1524" spans="1:5">
      <c r="A1524" s="7" t="s">
        <v>3450</v>
      </c>
      <c r="B1524">
        <v>2475</v>
      </c>
      <c r="C1524">
        <v>0</v>
      </c>
      <c r="D1524">
        <v>2695</v>
      </c>
      <c r="E1524">
        <v>661517</v>
      </c>
    </row>
    <row r="1525" spans="1:5">
      <c r="A1525" s="7" t="s">
        <v>3452</v>
      </c>
      <c r="B1525">
        <v>0</v>
      </c>
      <c r="C1525">
        <v>0</v>
      </c>
      <c r="D1525">
        <v>0</v>
      </c>
      <c r="E1525">
        <v>687619</v>
      </c>
    </row>
    <row r="1526" spans="1:5">
      <c r="A1526" s="7" t="s">
        <v>3453</v>
      </c>
      <c r="B1526">
        <v>819</v>
      </c>
      <c r="C1526">
        <v>0</v>
      </c>
      <c r="D1526">
        <v>1375</v>
      </c>
      <c r="E1526">
        <v>686310</v>
      </c>
    </row>
    <row r="1527" spans="1:5">
      <c r="A1527" s="7" t="s">
        <v>3455</v>
      </c>
      <c r="B1527">
        <v>540</v>
      </c>
      <c r="C1527">
        <v>0</v>
      </c>
      <c r="D1527">
        <v>540</v>
      </c>
      <c r="E1527">
        <v>659006</v>
      </c>
    </row>
    <row r="1528" spans="1:5">
      <c r="A1528" s="7" t="s">
        <v>3457</v>
      </c>
      <c r="B1528">
        <v>455</v>
      </c>
      <c r="C1528">
        <v>0</v>
      </c>
      <c r="D1528">
        <v>455</v>
      </c>
      <c r="E1528">
        <v>663479</v>
      </c>
    </row>
    <row r="1529" spans="1:5">
      <c r="A1529" s="7" t="s">
        <v>3459</v>
      </c>
      <c r="B1529">
        <v>296</v>
      </c>
      <c r="C1529">
        <v>0</v>
      </c>
      <c r="D1529">
        <v>621</v>
      </c>
      <c r="E1529">
        <v>659009</v>
      </c>
    </row>
    <row r="1530" spans="1:5">
      <c r="A1530" s="7" t="s">
        <v>3461</v>
      </c>
      <c r="B1530">
        <v>1029</v>
      </c>
      <c r="C1530">
        <v>0</v>
      </c>
      <c r="D1530">
        <v>1029</v>
      </c>
      <c r="E1530">
        <v>659011</v>
      </c>
    </row>
    <row r="1531" spans="1:5">
      <c r="A1531" s="7" t="s">
        <v>3463</v>
      </c>
      <c r="B1531">
        <v>661</v>
      </c>
      <c r="C1531">
        <v>0</v>
      </c>
      <c r="D1531">
        <v>732</v>
      </c>
      <c r="E1531">
        <v>685713</v>
      </c>
    </row>
    <row r="1532" spans="1:5">
      <c r="A1532" s="7" t="s">
        <v>3465</v>
      </c>
      <c r="B1532">
        <v>565</v>
      </c>
      <c r="C1532">
        <v>0</v>
      </c>
      <c r="D1532">
        <v>565</v>
      </c>
      <c r="E1532">
        <v>663480</v>
      </c>
    </row>
    <row r="1533" spans="1:5">
      <c r="A1533" s="7" t="s">
        <v>3467</v>
      </c>
      <c r="B1533">
        <v>432</v>
      </c>
      <c r="C1533">
        <v>0</v>
      </c>
      <c r="D1533">
        <v>432</v>
      </c>
      <c r="E1533">
        <v>659007</v>
      </c>
    </row>
    <row r="1534" spans="1:5">
      <c r="A1534" s="6" t="s">
        <v>3469</v>
      </c>
      <c r="B1534">
        <v>192</v>
      </c>
      <c r="C1534">
        <v>0</v>
      </c>
      <c r="D1534">
        <v>233</v>
      </c>
      <c r="E1534">
        <v>1324045</v>
      </c>
    </row>
    <row r="1535" spans="1:5">
      <c r="A1535" s="7" t="s">
        <v>3471</v>
      </c>
      <c r="B1535">
        <v>102</v>
      </c>
      <c r="C1535">
        <v>0</v>
      </c>
      <c r="D1535">
        <v>124</v>
      </c>
      <c r="E1535">
        <v>662022</v>
      </c>
    </row>
    <row r="1536" spans="1:5">
      <c r="A1536" s="7" t="s">
        <v>3474</v>
      </c>
      <c r="B1536">
        <v>90</v>
      </c>
      <c r="C1536">
        <v>0</v>
      </c>
      <c r="D1536">
        <v>109</v>
      </c>
      <c r="E1536">
        <v>662023</v>
      </c>
    </row>
    <row r="1537" spans="1:5">
      <c r="A1537" s="6" t="s">
        <v>3475</v>
      </c>
      <c r="B1537">
        <v>87</v>
      </c>
      <c r="C1537">
        <v>25</v>
      </c>
      <c r="D1537">
        <v>139</v>
      </c>
      <c r="E1537">
        <v>664581</v>
      </c>
    </row>
    <row r="1538" spans="1:5">
      <c r="A1538" s="7" t="s">
        <v>3477</v>
      </c>
      <c r="B1538">
        <v>87</v>
      </c>
      <c r="C1538">
        <v>25</v>
      </c>
      <c r="D1538">
        <v>139</v>
      </c>
      <c r="E1538">
        <v>664581</v>
      </c>
    </row>
    <row r="1539" spans="1:5">
      <c r="A1539" s="6" t="s">
        <v>3483</v>
      </c>
      <c r="B1539">
        <v>196</v>
      </c>
      <c r="C1539">
        <v>0</v>
      </c>
      <c r="D1539">
        <v>269</v>
      </c>
      <c r="E1539">
        <v>661777</v>
      </c>
    </row>
    <row r="1540" spans="1:5">
      <c r="A1540" s="7" t="s">
        <v>3485</v>
      </c>
      <c r="B1540">
        <v>196</v>
      </c>
      <c r="C1540">
        <v>0</v>
      </c>
      <c r="D1540">
        <v>269</v>
      </c>
      <c r="E1540">
        <v>661777</v>
      </c>
    </row>
    <row r="1541" spans="1:5">
      <c r="A1541" s="6" t="s">
        <v>3490</v>
      </c>
      <c r="B1541">
        <v>1377</v>
      </c>
      <c r="C1541">
        <v>369</v>
      </c>
      <c r="D1541">
        <v>8192</v>
      </c>
      <c r="E1541">
        <v>11303265</v>
      </c>
    </row>
    <row r="1542" spans="1:5">
      <c r="A1542" s="7" t="s">
        <v>3492</v>
      </c>
      <c r="B1542">
        <v>49</v>
      </c>
      <c r="C1542">
        <v>4</v>
      </c>
      <c r="D1542">
        <v>329</v>
      </c>
      <c r="E1542">
        <v>662003</v>
      </c>
    </row>
    <row r="1543" spans="1:5">
      <c r="A1543" s="7" t="s">
        <v>2001</v>
      </c>
      <c r="B1543">
        <v>50</v>
      </c>
      <c r="C1543">
        <v>14</v>
      </c>
      <c r="D1543">
        <v>337</v>
      </c>
      <c r="E1543">
        <v>662004</v>
      </c>
    </row>
    <row r="1544" spans="1:5">
      <c r="A1544" s="7" t="s">
        <v>3497</v>
      </c>
      <c r="B1544">
        <v>136</v>
      </c>
      <c r="C1544">
        <v>38</v>
      </c>
      <c r="D1544">
        <v>295</v>
      </c>
      <c r="E1544">
        <v>662005</v>
      </c>
    </row>
    <row r="1545" spans="1:5">
      <c r="A1545" s="7" t="s">
        <v>3501</v>
      </c>
      <c r="B1545">
        <v>128</v>
      </c>
      <c r="C1545">
        <v>43</v>
      </c>
      <c r="D1545">
        <v>1228</v>
      </c>
      <c r="E1545">
        <v>661997</v>
      </c>
    </row>
    <row r="1546" spans="1:5">
      <c r="A1546" s="7" t="s">
        <v>3503</v>
      </c>
      <c r="B1546">
        <v>63</v>
      </c>
      <c r="C1546">
        <v>21</v>
      </c>
      <c r="D1546">
        <v>455</v>
      </c>
      <c r="E1546">
        <v>661999</v>
      </c>
    </row>
    <row r="1547" spans="1:5">
      <c r="A1547" s="7" t="s">
        <v>3505</v>
      </c>
      <c r="B1547">
        <v>57</v>
      </c>
      <c r="C1547">
        <v>17</v>
      </c>
      <c r="D1547">
        <v>385</v>
      </c>
      <c r="E1547">
        <v>662006</v>
      </c>
    </row>
    <row r="1548" spans="1:5">
      <c r="A1548" s="7" t="s">
        <v>3507</v>
      </c>
      <c r="B1548">
        <v>77</v>
      </c>
      <c r="C1548">
        <v>19</v>
      </c>
      <c r="D1548">
        <v>565</v>
      </c>
      <c r="E1548">
        <v>662000</v>
      </c>
    </row>
    <row r="1549" spans="1:5">
      <c r="A1549" s="7" t="s">
        <v>3510</v>
      </c>
      <c r="B1549">
        <v>24</v>
      </c>
      <c r="C1549">
        <v>11</v>
      </c>
      <c r="D1549">
        <v>113</v>
      </c>
      <c r="E1549">
        <v>661998</v>
      </c>
    </row>
    <row r="1550" spans="1:5">
      <c r="A1550" s="7" t="s">
        <v>3512</v>
      </c>
      <c r="B1550">
        <v>127</v>
      </c>
      <c r="C1550">
        <v>29</v>
      </c>
      <c r="D1550">
        <v>441</v>
      </c>
      <c r="E1550">
        <v>662001</v>
      </c>
    </row>
    <row r="1551" spans="1:5">
      <c r="A1551" s="7" t="s">
        <v>3514</v>
      </c>
      <c r="B1551">
        <v>52</v>
      </c>
      <c r="C1551">
        <v>13</v>
      </c>
      <c r="D1551">
        <v>455</v>
      </c>
      <c r="E1551">
        <v>662002</v>
      </c>
    </row>
    <row r="1552" spans="1:5">
      <c r="A1552" s="7" t="s">
        <v>3516</v>
      </c>
      <c r="B1552">
        <v>87</v>
      </c>
      <c r="C1552">
        <v>27</v>
      </c>
      <c r="D1552">
        <v>273</v>
      </c>
      <c r="E1552">
        <v>662007</v>
      </c>
    </row>
    <row r="1553" spans="1:5">
      <c r="A1553" s="7" t="s">
        <v>3519</v>
      </c>
      <c r="B1553">
        <v>248</v>
      </c>
      <c r="C1553">
        <v>52</v>
      </c>
      <c r="D1553">
        <v>1220</v>
      </c>
      <c r="E1553">
        <v>661996</v>
      </c>
    </row>
    <row r="1554" spans="1:5">
      <c r="A1554" s="7" t="s">
        <v>127</v>
      </c>
      <c r="B1554">
        <v>33</v>
      </c>
      <c r="C1554">
        <v>9</v>
      </c>
      <c r="D1554">
        <v>464</v>
      </c>
      <c r="E1554">
        <v>686345</v>
      </c>
    </row>
    <row r="1555" spans="1:5">
      <c r="A1555" s="7" t="s">
        <v>3523</v>
      </c>
      <c r="B1555">
        <v>68</v>
      </c>
      <c r="C1555">
        <v>25</v>
      </c>
      <c r="D1555">
        <v>432</v>
      </c>
      <c r="E1555">
        <v>662008</v>
      </c>
    </row>
    <row r="1556" spans="1:5">
      <c r="A1556" s="7" t="s">
        <v>3525</v>
      </c>
      <c r="B1556">
        <v>40</v>
      </c>
      <c r="C1556">
        <v>16</v>
      </c>
      <c r="D1556">
        <v>487</v>
      </c>
      <c r="E1556">
        <v>686875</v>
      </c>
    </row>
    <row r="1557" spans="1:5">
      <c r="A1557" s="7" t="s">
        <v>3527</v>
      </c>
      <c r="B1557">
        <v>101</v>
      </c>
      <c r="C1557">
        <v>24</v>
      </c>
      <c r="D1557">
        <v>272</v>
      </c>
      <c r="E1557">
        <v>662009</v>
      </c>
    </row>
    <row r="1558" spans="1:5">
      <c r="A1558" s="7" t="s">
        <v>3531</v>
      </c>
      <c r="B1558">
        <v>37</v>
      </c>
      <c r="C1558">
        <v>7</v>
      </c>
      <c r="D1558">
        <v>441</v>
      </c>
      <c r="E1558">
        <v>662010</v>
      </c>
    </row>
    <row r="1559" spans="1:5">
      <c r="A1559" s="6" t="s">
        <v>3534</v>
      </c>
      <c r="B1559">
        <v>35</v>
      </c>
      <c r="C1559">
        <v>0</v>
      </c>
      <c r="D1559">
        <v>35</v>
      </c>
      <c r="E1559">
        <v>681112</v>
      </c>
    </row>
    <row r="1560" spans="1:5">
      <c r="A1560" s="7" t="s">
        <v>3535</v>
      </c>
      <c r="B1560">
        <v>35</v>
      </c>
      <c r="C1560">
        <v>0</v>
      </c>
      <c r="D1560">
        <v>35</v>
      </c>
      <c r="E1560">
        <v>681112</v>
      </c>
    </row>
    <row r="1561" spans="1:5">
      <c r="A1561" s="6" t="s">
        <v>3537</v>
      </c>
      <c r="B1561">
        <v>100</v>
      </c>
      <c r="C1561">
        <v>15</v>
      </c>
      <c r="D1561">
        <v>218</v>
      </c>
      <c r="E1561">
        <v>686577</v>
      </c>
    </row>
    <row r="1562" spans="1:5">
      <c r="A1562" s="7" t="s">
        <v>3537</v>
      </c>
      <c r="B1562">
        <v>100</v>
      </c>
      <c r="C1562">
        <v>15</v>
      </c>
      <c r="D1562">
        <v>218</v>
      </c>
      <c r="E1562">
        <v>686577</v>
      </c>
    </row>
    <row r="1563" spans="1:5">
      <c r="A1563" s="6" t="s">
        <v>3540</v>
      </c>
      <c r="B1563">
        <v>550</v>
      </c>
      <c r="C1563">
        <v>0</v>
      </c>
      <c r="D1563">
        <v>735</v>
      </c>
      <c r="E1563">
        <v>1323633</v>
      </c>
    </row>
    <row r="1564" spans="1:5">
      <c r="A1564" s="7" t="s">
        <v>3542</v>
      </c>
      <c r="B1564">
        <v>364</v>
      </c>
      <c r="C1564">
        <v>0</v>
      </c>
      <c r="D1564">
        <v>482</v>
      </c>
      <c r="E1564">
        <v>661816</v>
      </c>
    </row>
    <row r="1565" spans="1:5">
      <c r="A1565" s="7" t="s">
        <v>3544</v>
      </c>
      <c r="B1565">
        <v>186</v>
      </c>
      <c r="C1565">
        <v>0</v>
      </c>
      <c r="D1565">
        <v>253</v>
      </c>
      <c r="E1565">
        <v>661817</v>
      </c>
    </row>
    <row r="1566" spans="1:5">
      <c r="A1566" s="6" t="s">
        <v>3547</v>
      </c>
      <c r="B1566">
        <v>225</v>
      </c>
      <c r="C1566">
        <v>0</v>
      </c>
      <c r="D1566">
        <v>345</v>
      </c>
      <c r="E1566">
        <v>1324258</v>
      </c>
    </row>
    <row r="1567" spans="1:5">
      <c r="A1567" s="7" t="s">
        <v>3549</v>
      </c>
      <c r="B1567">
        <v>129</v>
      </c>
      <c r="C1567">
        <v>0</v>
      </c>
      <c r="D1567">
        <v>210</v>
      </c>
      <c r="E1567">
        <v>660289</v>
      </c>
    </row>
    <row r="1568" spans="1:5">
      <c r="A1568" s="7" t="s">
        <v>3553</v>
      </c>
      <c r="B1568">
        <v>96</v>
      </c>
      <c r="C1568">
        <v>0</v>
      </c>
      <c r="D1568">
        <v>135</v>
      </c>
      <c r="E1568">
        <v>663969</v>
      </c>
    </row>
    <row r="1569" spans="1:5">
      <c r="A1569" s="6" t="s">
        <v>3555</v>
      </c>
      <c r="B1569">
        <v>2305</v>
      </c>
      <c r="C1569">
        <v>0</v>
      </c>
      <c r="D1569">
        <v>3334</v>
      </c>
      <c r="E1569">
        <v>5284946</v>
      </c>
    </row>
    <row r="1570" spans="1:5">
      <c r="A1570" s="7" t="s">
        <v>3557</v>
      </c>
      <c r="B1570">
        <v>316</v>
      </c>
      <c r="C1570">
        <v>0</v>
      </c>
      <c r="D1570">
        <v>375</v>
      </c>
      <c r="E1570">
        <v>660339</v>
      </c>
    </row>
    <row r="1571" spans="1:5">
      <c r="A1571" s="7" t="s">
        <v>2359</v>
      </c>
      <c r="B1571">
        <v>246</v>
      </c>
      <c r="C1571">
        <v>0</v>
      </c>
      <c r="D1571">
        <v>335</v>
      </c>
      <c r="E1571">
        <v>660341</v>
      </c>
    </row>
    <row r="1572" spans="1:5">
      <c r="A1572" s="7" t="s">
        <v>3561</v>
      </c>
      <c r="B1572">
        <v>216</v>
      </c>
      <c r="C1572">
        <v>0</v>
      </c>
      <c r="D1572">
        <v>353</v>
      </c>
      <c r="E1572">
        <v>660342</v>
      </c>
    </row>
    <row r="1573" spans="1:5">
      <c r="A1573" s="7" t="s">
        <v>2850</v>
      </c>
      <c r="B1573">
        <v>212</v>
      </c>
      <c r="C1573">
        <v>0</v>
      </c>
      <c r="D1573">
        <v>259</v>
      </c>
      <c r="E1573">
        <v>662569</v>
      </c>
    </row>
    <row r="1574" spans="1:5">
      <c r="A1574" s="7" t="s">
        <v>3564</v>
      </c>
      <c r="B1574">
        <v>80</v>
      </c>
      <c r="C1574">
        <v>0</v>
      </c>
      <c r="D1574">
        <v>80</v>
      </c>
      <c r="E1574">
        <v>660344</v>
      </c>
    </row>
    <row r="1575" spans="1:5">
      <c r="A1575" s="7" t="s">
        <v>3566</v>
      </c>
      <c r="B1575">
        <v>588</v>
      </c>
      <c r="C1575">
        <v>0</v>
      </c>
      <c r="D1575">
        <v>993</v>
      </c>
      <c r="E1575">
        <v>660336</v>
      </c>
    </row>
    <row r="1576" spans="1:5">
      <c r="A1576" s="7" t="s">
        <v>3568</v>
      </c>
      <c r="B1576">
        <v>307</v>
      </c>
      <c r="C1576">
        <v>0</v>
      </c>
      <c r="D1576">
        <v>445</v>
      </c>
      <c r="E1576">
        <v>660337</v>
      </c>
    </row>
    <row r="1577" spans="1:5">
      <c r="A1577" s="7" t="s">
        <v>3461</v>
      </c>
      <c r="B1577">
        <v>340</v>
      </c>
      <c r="C1577">
        <v>0</v>
      </c>
      <c r="D1577">
        <v>494</v>
      </c>
      <c r="E1577">
        <v>660338</v>
      </c>
    </row>
    <row r="1578" spans="1:5">
      <c r="A1578" s="6" t="s">
        <v>3571</v>
      </c>
      <c r="B1578">
        <v>396</v>
      </c>
      <c r="C1578">
        <v>136</v>
      </c>
      <c r="D1578">
        <v>1222</v>
      </c>
      <c r="E1578">
        <v>2650789</v>
      </c>
    </row>
    <row r="1579" spans="1:5">
      <c r="A1579" s="7" t="s">
        <v>3573</v>
      </c>
      <c r="B1579">
        <v>72</v>
      </c>
      <c r="C1579">
        <v>27</v>
      </c>
      <c r="D1579">
        <v>228</v>
      </c>
      <c r="E1579">
        <v>660809</v>
      </c>
    </row>
    <row r="1580" spans="1:5">
      <c r="A1580" s="7" t="s">
        <v>3576</v>
      </c>
      <c r="B1580">
        <v>58</v>
      </c>
      <c r="C1580">
        <v>17</v>
      </c>
      <c r="D1580">
        <v>140</v>
      </c>
      <c r="E1580">
        <v>665887</v>
      </c>
    </row>
    <row r="1581" spans="1:5">
      <c r="A1581" s="7" t="s">
        <v>3579</v>
      </c>
      <c r="B1581">
        <v>119</v>
      </c>
      <c r="C1581">
        <v>37</v>
      </c>
      <c r="D1581">
        <v>367</v>
      </c>
      <c r="E1581">
        <v>660810</v>
      </c>
    </row>
    <row r="1582" spans="1:5">
      <c r="A1582" s="7" t="s">
        <v>3581</v>
      </c>
      <c r="B1582">
        <v>147</v>
      </c>
      <c r="C1582">
        <v>55</v>
      </c>
      <c r="D1582">
        <v>487</v>
      </c>
      <c r="E1582">
        <v>663283</v>
      </c>
    </row>
    <row r="1583" spans="1:5">
      <c r="A1583" s="6" t="s">
        <v>3583</v>
      </c>
      <c r="B1583">
        <v>251</v>
      </c>
      <c r="C1583">
        <v>0</v>
      </c>
      <c r="D1583">
        <v>269</v>
      </c>
      <c r="E1583">
        <v>2011161</v>
      </c>
    </row>
    <row r="1584" spans="1:5">
      <c r="A1584" s="7" t="s">
        <v>3585</v>
      </c>
      <c r="B1584">
        <v>137</v>
      </c>
      <c r="C1584">
        <v>0</v>
      </c>
      <c r="D1584">
        <v>143</v>
      </c>
      <c r="E1584">
        <v>662125</v>
      </c>
    </row>
    <row r="1585" spans="1:5">
      <c r="A1585" s="7" t="s">
        <v>3590</v>
      </c>
      <c r="B1585">
        <v>65</v>
      </c>
      <c r="C1585">
        <v>0</v>
      </c>
      <c r="D1585">
        <v>72</v>
      </c>
      <c r="E1585">
        <v>662126</v>
      </c>
    </row>
    <row r="1586" spans="1:5">
      <c r="A1586" s="7" t="s">
        <v>3591</v>
      </c>
      <c r="B1586">
        <v>49</v>
      </c>
      <c r="C1586">
        <v>0</v>
      </c>
      <c r="D1586">
        <v>54</v>
      </c>
      <c r="E1586">
        <v>686910</v>
      </c>
    </row>
    <row r="1587" spans="1:5">
      <c r="A1587" s="6" t="s">
        <v>3593</v>
      </c>
      <c r="B1587">
        <v>291</v>
      </c>
      <c r="C1587">
        <v>0</v>
      </c>
      <c r="D1587">
        <v>450</v>
      </c>
      <c r="E1587">
        <v>683550</v>
      </c>
    </row>
    <row r="1588" spans="1:5">
      <c r="A1588" s="7" t="s">
        <v>3595</v>
      </c>
      <c r="B1588">
        <v>291</v>
      </c>
      <c r="C1588">
        <v>0</v>
      </c>
      <c r="D1588">
        <v>450</v>
      </c>
      <c r="E1588">
        <v>683550</v>
      </c>
    </row>
    <row r="1589" spans="1:5">
      <c r="A1589" s="6" t="s">
        <v>3598</v>
      </c>
      <c r="B1589">
        <v>2360</v>
      </c>
      <c r="C1589">
        <v>0</v>
      </c>
      <c r="D1589">
        <v>2587</v>
      </c>
      <c r="E1589">
        <v>3977992</v>
      </c>
    </row>
    <row r="1590" spans="1:5">
      <c r="A1590" s="7" t="s">
        <v>3600</v>
      </c>
      <c r="B1590">
        <v>611</v>
      </c>
      <c r="C1590">
        <v>0</v>
      </c>
      <c r="D1590">
        <v>657</v>
      </c>
      <c r="E1590">
        <v>663337</v>
      </c>
    </row>
    <row r="1591" spans="1:5">
      <c r="A1591" s="7" t="s">
        <v>3604</v>
      </c>
      <c r="B1591">
        <v>452</v>
      </c>
      <c r="C1591">
        <v>0</v>
      </c>
      <c r="D1591">
        <v>465</v>
      </c>
      <c r="E1591">
        <v>663336</v>
      </c>
    </row>
    <row r="1592" spans="1:5">
      <c r="A1592" s="7" t="s">
        <v>3606</v>
      </c>
      <c r="B1592">
        <v>0</v>
      </c>
      <c r="C1592">
        <v>0</v>
      </c>
      <c r="D1592">
        <v>0</v>
      </c>
      <c r="E1592">
        <v>663299</v>
      </c>
    </row>
    <row r="1593" spans="1:5">
      <c r="A1593" s="7" t="s">
        <v>3607</v>
      </c>
      <c r="B1593">
        <v>411</v>
      </c>
      <c r="C1593">
        <v>0</v>
      </c>
      <c r="D1593">
        <v>434</v>
      </c>
      <c r="E1593">
        <v>661150</v>
      </c>
    </row>
    <row r="1594" spans="1:5">
      <c r="A1594" s="7" t="s">
        <v>3609</v>
      </c>
      <c r="B1594">
        <v>662</v>
      </c>
      <c r="C1594">
        <v>0</v>
      </c>
      <c r="D1594">
        <v>801</v>
      </c>
      <c r="E1594">
        <v>665721</v>
      </c>
    </row>
    <row r="1595" spans="1:5">
      <c r="A1595" s="7" t="s">
        <v>3611</v>
      </c>
      <c r="B1595">
        <v>224</v>
      </c>
      <c r="C1595">
        <v>0</v>
      </c>
      <c r="D1595">
        <v>230</v>
      </c>
      <c r="E1595">
        <v>661149</v>
      </c>
    </row>
    <row r="1596" spans="1:5">
      <c r="A1596" s="6" t="s">
        <v>3613</v>
      </c>
      <c r="B1596">
        <v>40</v>
      </c>
      <c r="C1596">
        <v>6</v>
      </c>
      <c r="D1596">
        <v>112</v>
      </c>
      <c r="E1596">
        <v>686578</v>
      </c>
    </row>
    <row r="1597" spans="1:5">
      <c r="A1597" s="7" t="s">
        <v>3613</v>
      </c>
      <c r="B1597">
        <v>40</v>
      </c>
      <c r="C1597">
        <v>6</v>
      </c>
      <c r="D1597">
        <v>112</v>
      </c>
      <c r="E1597">
        <v>686578</v>
      </c>
    </row>
    <row r="1598" spans="1:5">
      <c r="A1598" s="6" t="s">
        <v>3618</v>
      </c>
      <c r="B1598">
        <v>904</v>
      </c>
      <c r="C1598">
        <v>95</v>
      </c>
      <c r="D1598">
        <v>2682</v>
      </c>
      <c r="E1598">
        <v>3996778</v>
      </c>
    </row>
    <row r="1599" spans="1:5">
      <c r="A1599" s="7" t="s">
        <v>2359</v>
      </c>
      <c r="B1599">
        <v>55</v>
      </c>
      <c r="C1599">
        <v>6</v>
      </c>
      <c r="D1599">
        <v>251</v>
      </c>
      <c r="E1599">
        <v>662191</v>
      </c>
    </row>
    <row r="1600" spans="1:5">
      <c r="A1600" s="7" t="s">
        <v>2850</v>
      </c>
      <c r="B1600">
        <v>226</v>
      </c>
      <c r="C1600">
        <v>0</v>
      </c>
      <c r="D1600">
        <v>308</v>
      </c>
      <c r="E1600">
        <v>662193</v>
      </c>
    </row>
    <row r="1601" spans="1:5">
      <c r="A1601" s="7" t="s">
        <v>3623</v>
      </c>
      <c r="B1601">
        <v>221</v>
      </c>
      <c r="C1601">
        <v>0</v>
      </c>
      <c r="D1601">
        <v>339</v>
      </c>
      <c r="E1601">
        <v>685813</v>
      </c>
    </row>
    <row r="1602" spans="1:5">
      <c r="A1602" s="7" t="s">
        <v>3625</v>
      </c>
      <c r="B1602">
        <v>156</v>
      </c>
      <c r="C1602">
        <v>39</v>
      </c>
      <c r="D1602">
        <v>631</v>
      </c>
      <c r="E1602">
        <v>662194</v>
      </c>
    </row>
    <row r="1603" spans="1:5">
      <c r="A1603" s="7" t="s">
        <v>3627</v>
      </c>
      <c r="B1603">
        <v>203</v>
      </c>
      <c r="C1603">
        <v>40</v>
      </c>
      <c r="D1603">
        <v>874</v>
      </c>
      <c r="E1603">
        <v>662195</v>
      </c>
    </row>
    <row r="1604" spans="1:5">
      <c r="A1604" s="7" t="s">
        <v>2614</v>
      </c>
      <c r="B1604">
        <v>43</v>
      </c>
      <c r="C1604">
        <v>10</v>
      </c>
      <c r="D1604">
        <v>279</v>
      </c>
      <c r="E1604">
        <v>662192</v>
      </c>
    </row>
    <row r="1605" spans="1:5">
      <c r="A1605" s="6" t="s">
        <v>3630</v>
      </c>
      <c r="B1605">
        <v>8286</v>
      </c>
      <c r="C1605">
        <v>1780</v>
      </c>
      <c r="D1605">
        <v>23190</v>
      </c>
      <c r="E1605">
        <v>21856019</v>
      </c>
    </row>
    <row r="1606" spans="1:5">
      <c r="A1606" s="7" t="s">
        <v>3632</v>
      </c>
      <c r="B1606">
        <v>223</v>
      </c>
      <c r="C1606">
        <v>71</v>
      </c>
      <c r="D1606">
        <v>727</v>
      </c>
      <c r="E1606">
        <v>660460</v>
      </c>
    </row>
    <row r="1607" spans="1:5">
      <c r="A1607" s="7" t="s">
        <v>3634</v>
      </c>
      <c r="B1607">
        <v>334</v>
      </c>
      <c r="C1607">
        <v>93</v>
      </c>
      <c r="D1607">
        <v>878</v>
      </c>
      <c r="E1607">
        <v>660461</v>
      </c>
    </row>
    <row r="1608" spans="1:5">
      <c r="A1608" s="7" t="s">
        <v>3637</v>
      </c>
      <c r="B1608">
        <v>172</v>
      </c>
      <c r="C1608">
        <v>43</v>
      </c>
      <c r="D1608">
        <v>555</v>
      </c>
      <c r="E1608">
        <v>660471</v>
      </c>
    </row>
    <row r="1609" spans="1:5">
      <c r="A1609" s="7" t="s">
        <v>2342</v>
      </c>
      <c r="B1609">
        <v>258</v>
      </c>
      <c r="C1609">
        <v>76</v>
      </c>
      <c r="D1609">
        <v>714</v>
      </c>
      <c r="E1609">
        <v>663867</v>
      </c>
    </row>
    <row r="1610" spans="1:5">
      <c r="A1610" s="7" t="s">
        <v>3640</v>
      </c>
      <c r="B1610">
        <v>317</v>
      </c>
      <c r="C1610">
        <v>86</v>
      </c>
      <c r="D1610">
        <v>947</v>
      </c>
      <c r="E1610">
        <v>685812</v>
      </c>
    </row>
    <row r="1611" spans="1:5">
      <c r="A1611" s="7" t="s">
        <v>3642</v>
      </c>
      <c r="B1611">
        <v>177</v>
      </c>
      <c r="C1611">
        <v>45</v>
      </c>
      <c r="D1611">
        <v>567</v>
      </c>
      <c r="E1611">
        <v>660463</v>
      </c>
    </row>
    <row r="1612" spans="1:5">
      <c r="A1612" s="7" t="s">
        <v>3644</v>
      </c>
      <c r="B1612">
        <v>186</v>
      </c>
      <c r="C1612">
        <v>54</v>
      </c>
      <c r="D1612">
        <v>779</v>
      </c>
      <c r="E1612">
        <v>663868</v>
      </c>
    </row>
    <row r="1613" spans="1:5">
      <c r="A1613" s="7" t="s">
        <v>3647</v>
      </c>
      <c r="B1613">
        <v>494</v>
      </c>
      <c r="C1613">
        <v>138</v>
      </c>
      <c r="D1613">
        <v>1628</v>
      </c>
      <c r="E1613">
        <v>660469</v>
      </c>
    </row>
    <row r="1614" spans="1:5">
      <c r="A1614" s="7" t="s">
        <v>3649</v>
      </c>
      <c r="B1614">
        <v>316</v>
      </c>
      <c r="C1614">
        <v>88</v>
      </c>
      <c r="D1614">
        <v>850</v>
      </c>
      <c r="E1614">
        <v>660464</v>
      </c>
    </row>
    <row r="1615" spans="1:5">
      <c r="A1615" s="7" t="s">
        <v>3651</v>
      </c>
      <c r="B1615">
        <v>475</v>
      </c>
      <c r="C1615">
        <v>0</v>
      </c>
      <c r="D1615">
        <v>663</v>
      </c>
      <c r="E1615">
        <v>664901</v>
      </c>
    </row>
    <row r="1616" spans="1:5">
      <c r="A1616" s="7" t="s">
        <v>3653</v>
      </c>
      <c r="B1616">
        <v>114</v>
      </c>
      <c r="C1616">
        <v>37</v>
      </c>
      <c r="D1616">
        <v>580</v>
      </c>
      <c r="E1616">
        <v>660473</v>
      </c>
    </row>
    <row r="1617" spans="1:5">
      <c r="A1617" s="7" t="s">
        <v>3655</v>
      </c>
      <c r="B1617">
        <v>257</v>
      </c>
      <c r="C1617">
        <v>67</v>
      </c>
      <c r="D1617">
        <v>871</v>
      </c>
      <c r="E1617">
        <v>664127</v>
      </c>
    </row>
    <row r="1618" spans="1:5">
      <c r="A1618" s="7" t="s">
        <v>3657</v>
      </c>
      <c r="B1618">
        <v>229</v>
      </c>
      <c r="C1618">
        <v>99</v>
      </c>
      <c r="D1618">
        <v>731</v>
      </c>
      <c r="E1618">
        <v>660475</v>
      </c>
    </row>
    <row r="1619" spans="1:5">
      <c r="A1619" s="7" t="s">
        <v>3659</v>
      </c>
      <c r="B1619">
        <v>260</v>
      </c>
      <c r="C1619">
        <v>69</v>
      </c>
      <c r="D1619">
        <v>827</v>
      </c>
      <c r="E1619">
        <v>660465</v>
      </c>
    </row>
    <row r="1620" spans="1:5">
      <c r="A1620" s="7" t="s">
        <v>3661</v>
      </c>
      <c r="B1620">
        <v>171</v>
      </c>
      <c r="C1620">
        <v>46</v>
      </c>
      <c r="D1620">
        <v>413</v>
      </c>
      <c r="E1620">
        <v>664903</v>
      </c>
    </row>
    <row r="1621" spans="1:5">
      <c r="A1621" s="7" t="s">
        <v>3663</v>
      </c>
      <c r="B1621">
        <v>100</v>
      </c>
      <c r="C1621">
        <v>25</v>
      </c>
      <c r="D1621">
        <v>379</v>
      </c>
      <c r="E1621">
        <v>660477</v>
      </c>
    </row>
    <row r="1622" spans="1:5">
      <c r="A1622" s="7" t="s">
        <v>3665</v>
      </c>
      <c r="B1622">
        <v>136</v>
      </c>
      <c r="C1622">
        <v>35</v>
      </c>
      <c r="D1622">
        <v>372</v>
      </c>
      <c r="E1622">
        <v>660478</v>
      </c>
    </row>
    <row r="1623" spans="1:5">
      <c r="A1623" s="7" t="s">
        <v>3667</v>
      </c>
      <c r="B1623">
        <v>89</v>
      </c>
      <c r="C1623">
        <v>17</v>
      </c>
      <c r="D1623">
        <v>289</v>
      </c>
      <c r="E1623">
        <v>660479</v>
      </c>
    </row>
    <row r="1624" spans="1:5">
      <c r="A1624" s="7" t="s">
        <v>2681</v>
      </c>
      <c r="B1624">
        <v>198</v>
      </c>
      <c r="C1624">
        <v>88</v>
      </c>
      <c r="D1624">
        <v>729</v>
      </c>
      <c r="E1624">
        <v>660480</v>
      </c>
    </row>
    <row r="1625" spans="1:5">
      <c r="A1625" s="7" t="s">
        <v>3670</v>
      </c>
      <c r="B1625">
        <v>263</v>
      </c>
      <c r="C1625">
        <v>74</v>
      </c>
      <c r="D1625">
        <v>758</v>
      </c>
      <c r="E1625">
        <v>660481</v>
      </c>
    </row>
    <row r="1626" spans="1:5">
      <c r="A1626" s="7" t="s">
        <v>3672</v>
      </c>
      <c r="B1626">
        <v>463</v>
      </c>
      <c r="C1626">
        <v>115</v>
      </c>
      <c r="D1626">
        <v>1746</v>
      </c>
      <c r="E1626">
        <v>660467</v>
      </c>
    </row>
    <row r="1627" spans="1:5">
      <c r="A1627" s="7" t="s">
        <v>3674</v>
      </c>
      <c r="B1627">
        <v>169</v>
      </c>
      <c r="C1627">
        <v>59</v>
      </c>
      <c r="D1627">
        <v>469</v>
      </c>
      <c r="E1627">
        <v>660482</v>
      </c>
    </row>
    <row r="1628" spans="1:5">
      <c r="A1628" s="7" t="s">
        <v>3676</v>
      </c>
      <c r="B1628">
        <v>532</v>
      </c>
      <c r="C1628">
        <v>146</v>
      </c>
      <c r="D1628">
        <v>1781</v>
      </c>
      <c r="E1628">
        <v>660468</v>
      </c>
    </row>
    <row r="1629" spans="1:5">
      <c r="A1629" s="7" t="s">
        <v>3678</v>
      </c>
      <c r="B1629">
        <v>168</v>
      </c>
      <c r="C1629">
        <v>34</v>
      </c>
      <c r="D1629">
        <v>649</v>
      </c>
      <c r="E1629">
        <v>660484</v>
      </c>
    </row>
    <row r="1630" spans="1:5">
      <c r="A1630" s="7" t="s">
        <v>3680</v>
      </c>
      <c r="B1630">
        <v>187</v>
      </c>
      <c r="C1630">
        <v>0</v>
      </c>
      <c r="D1630">
        <v>320</v>
      </c>
      <c r="E1630">
        <v>664902</v>
      </c>
    </row>
    <row r="1631" spans="1:5">
      <c r="A1631" s="7" t="s">
        <v>3682</v>
      </c>
      <c r="B1631">
        <v>331</v>
      </c>
      <c r="C1631">
        <v>73</v>
      </c>
      <c r="D1631">
        <v>925</v>
      </c>
      <c r="E1631">
        <v>660466</v>
      </c>
    </row>
    <row r="1632" spans="1:5">
      <c r="A1632" s="7" t="s">
        <v>3684</v>
      </c>
      <c r="B1632">
        <v>248</v>
      </c>
      <c r="C1632">
        <v>0</v>
      </c>
      <c r="D1632">
        <v>335</v>
      </c>
      <c r="E1632">
        <v>662928</v>
      </c>
    </row>
    <row r="1633" spans="1:5">
      <c r="A1633" s="7" t="s">
        <v>3686</v>
      </c>
      <c r="B1633">
        <v>454</v>
      </c>
      <c r="C1633">
        <v>0</v>
      </c>
      <c r="D1633">
        <v>708</v>
      </c>
      <c r="E1633">
        <v>664905</v>
      </c>
    </row>
    <row r="1634" spans="1:5">
      <c r="A1634" s="7" t="s">
        <v>3688</v>
      </c>
      <c r="B1634">
        <v>112</v>
      </c>
      <c r="C1634">
        <v>0</v>
      </c>
      <c r="D1634">
        <v>163</v>
      </c>
      <c r="E1634">
        <v>660470</v>
      </c>
    </row>
    <row r="1635" spans="1:5">
      <c r="A1635" s="7" t="s">
        <v>3690</v>
      </c>
      <c r="B1635">
        <v>209</v>
      </c>
      <c r="C1635">
        <v>0</v>
      </c>
      <c r="D1635">
        <v>331</v>
      </c>
      <c r="E1635">
        <v>660488</v>
      </c>
    </row>
    <row r="1636" spans="1:5">
      <c r="A1636" s="7" t="s">
        <v>1603</v>
      </c>
      <c r="B1636">
        <v>221</v>
      </c>
      <c r="C1636">
        <v>0</v>
      </c>
      <c r="D1636">
        <v>401</v>
      </c>
      <c r="E1636">
        <v>664904</v>
      </c>
    </row>
    <row r="1637" spans="1:5">
      <c r="A1637" s="7" t="s">
        <v>3100</v>
      </c>
      <c r="B1637">
        <v>231</v>
      </c>
      <c r="C1637">
        <v>43</v>
      </c>
      <c r="D1637">
        <v>600</v>
      </c>
      <c r="E1637">
        <v>660490</v>
      </c>
    </row>
    <row r="1638" spans="1:5">
      <c r="A1638" s="7" t="s">
        <v>3695</v>
      </c>
      <c r="B1638">
        <v>192</v>
      </c>
      <c r="C1638">
        <v>59</v>
      </c>
      <c r="D1638">
        <v>505</v>
      </c>
      <c r="E1638">
        <v>660491</v>
      </c>
    </row>
    <row r="1639" spans="1:5">
      <c r="A1639" s="6" t="s">
        <v>3697</v>
      </c>
      <c r="B1639">
        <v>0</v>
      </c>
      <c r="C1639">
        <v>0</v>
      </c>
      <c r="D1639">
        <v>0</v>
      </c>
      <c r="E1639">
        <v>661375</v>
      </c>
    </row>
    <row r="1640" spans="1:5">
      <c r="A1640" s="7" t="s">
        <v>3699</v>
      </c>
      <c r="B1640">
        <v>0</v>
      </c>
      <c r="C1640">
        <v>0</v>
      </c>
      <c r="D1640">
        <v>0</v>
      </c>
      <c r="E1640">
        <v>661375</v>
      </c>
    </row>
    <row r="1641" spans="1:5">
      <c r="A1641" s="6" t="s">
        <v>3703</v>
      </c>
      <c r="B1641">
        <v>131</v>
      </c>
      <c r="C1641">
        <v>0</v>
      </c>
      <c r="D1641">
        <v>199</v>
      </c>
      <c r="E1641">
        <v>660793</v>
      </c>
    </row>
    <row r="1642" spans="1:5">
      <c r="A1642" s="7" t="s">
        <v>3705</v>
      </c>
      <c r="B1642">
        <v>131</v>
      </c>
      <c r="C1642">
        <v>0</v>
      </c>
      <c r="D1642">
        <v>199</v>
      </c>
      <c r="E1642">
        <v>660793</v>
      </c>
    </row>
    <row r="1643" spans="1:5">
      <c r="A1643" s="6" t="s">
        <v>3710</v>
      </c>
      <c r="B1643">
        <v>117</v>
      </c>
      <c r="C1643">
        <v>0</v>
      </c>
      <c r="D1643">
        <v>123</v>
      </c>
      <c r="E1643">
        <v>659188</v>
      </c>
    </row>
    <row r="1644" spans="1:5">
      <c r="A1644" s="7" t="s">
        <v>3710</v>
      </c>
      <c r="B1644">
        <v>117</v>
      </c>
      <c r="C1644">
        <v>0</v>
      </c>
      <c r="D1644">
        <v>123</v>
      </c>
      <c r="E1644">
        <v>659188</v>
      </c>
    </row>
    <row r="1645" spans="1:5">
      <c r="A1645" s="6" t="s">
        <v>3715</v>
      </c>
      <c r="B1645">
        <v>720</v>
      </c>
      <c r="C1645">
        <v>0</v>
      </c>
      <c r="D1645">
        <v>960</v>
      </c>
      <c r="E1645">
        <v>1990868</v>
      </c>
    </row>
    <row r="1646" spans="1:5">
      <c r="A1646" s="7" t="s">
        <v>3717</v>
      </c>
      <c r="B1646">
        <v>363</v>
      </c>
      <c r="C1646">
        <v>0</v>
      </c>
      <c r="D1646">
        <v>398</v>
      </c>
      <c r="E1646">
        <v>663430</v>
      </c>
    </row>
    <row r="1647" spans="1:5">
      <c r="A1647" s="7" t="s">
        <v>3719</v>
      </c>
      <c r="B1647">
        <v>163</v>
      </c>
      <c r="C1647">
        <v>0</v>
      </c>
      <c r="D1647">
        <v>294</v>
      </c>
      <c r="E1647">
        <v>664009</v>
      </c>
    </row>
    <row r="1648" spans="1:5">
      <c r="A1648" s="7" t="s">
        <v>3721</v>
      </c>
      <c r="B1648">
        <v>194</v>
      </c>
      <c r="C1648">
        <v>0</v>
      </c>
      <c r="D1648">
        <v>268</v>
      </c>
      <c r="E1648">
        <v>663429</v>
      </c>
    </row>
    <row r="1649" spans="1:5">
      <c r="A1649" s="6" t="s">
        <v>3722</v>
      </c>
      <c r="B1649">
        <v>3104</v>
      </c>
      <c r="C1649">
        <v>0</v>
      </c>
      <c r="D1649">
        <v>3253</v>
      </c>
      <c r="E1649">
        <v>5328739</v>
      </c>
    </row>
    <row r="1650" spans="1:5">
      <c r="A1650" s="7" t="s">
        <v>3724</v>
      </c>
      <c r="B1650">
        <v>383</v>
      </c>
      <c r="C1650">
        <v>0</v>
      </c>
      <c r="D1650">
        <v>393</v>
      </c>
      <c r="E1650">
        <v>685791</v>
      </c>
    </row>
    <row r="1651" spans="1:5">
      <c r="A1651" s="7" t="s">
        <v>3728</v>
      </c>
      <c r="B1651">
        <v>165</v>
      </c>
      <c r="C1651">
        <v>0</v>
      </c>
      <c r="D1651">
        <v>165</v>
      </c>
      <c r="E1651">
        <v>665244</v>
      </c>
    </row>
    <row r="1652" spans="1:5">
      <c r="A1652" s="7" t="s">
        <v>3730</v>
      </c>
      <c r="B1652">
        <v>236</v>
      </c>
      <c r="C1652">
        <v>0</v>
      </c>
      <c r="D1652">
        <v>296</v>
      </c>
      <c r="E1652">
        <v>664957</v>
      </c>
    </row>
    <row r="1653" spans="1:5">
      <c r="A1653" s="7" t="s">
        <v>3080</v>
      </c>
      <c r="B1653">
        <v>275</v>
      </c>
      <c r="C1653">
        <v>0</v>
      </c>
      <c r="D1653">
        <v>275</v>
      </c>
      <c r="E1653">
        <v>661443</v>
      </c>
    </row>
    <row r="1654" spans="1:5">
      <c r="A1654" s="7" t="s">
        <v>127</v>
      </c>
      <c r="B1654">
        <v>307</v>
      </c>
      <c r="C1654">
        <v>0</v>
      </c>
      <c r="D1654">
        <v>307</v>
      </c>
      <c r="E1654">
        <v>665608</v>
      </c>
    </row>
    <row r="1655" spans="1:5">
      <c r="A1655" s="7" t="s">
        <v>3734</v>
      </c>
      <c r="B1655">
        <v>850</v>
      </c>
      <c r="C1655">
        <v>0</v>
      </c>
      <c r="D1655">
        <v>918</v>
      </c>
      <c r="E1655">
        <v>661445</v>
      </c>
    </row>
    <row r="1656" spans="1:5">
      <c r="A1656" s="7" t="s">
        <v>3736</v>
      </c>
      <c r="B1656">
        <v>137</v>
      </c>
      <c r="C1656">
        <v>0</v>
      </c>
      <c r="D1656">
        <v>141</v>
      </c>
      <c r="E1656">
        <v>662807</v>
      </c>
    </row>
    <row r="1657" spans="1:5">
      <c r="A1657" s="7" t="s">
        <v>3738</v>
      </c>
      <c r="B1657">
        <v>751</v>
      </c>
      <c r="C1657">
        <v>0</v>
      </c>
      <c r="D1657">
        <v>758</v>
      </c>
      <c r="E1657">
        <v>661444</v>
      </c>
    </row>
    <row r="1658" spans="1:5">
      <c r="A1658" s="6" t="s">
        <v>3740</v>
      </c>
      <c r="B1658">
        <v>247</v>
      </c>
      <c r="C1658">
        <v>0</v>
      </c>
      <c r="D1658">
        <v>340</v>
      </c>
      <c r="E1658">
        <v>683578</v>
      </c>
    </row>
    <row r="1659" spans="1:5">
      <c r="A1659" s="7" t="s">
        <v>3740</v>
      </c>
      <c r="B1659">
        <v>247</v>
      </c>
      <c r="C1659">
        <v>0</v>
      </c>
      <c r="D1659">
        <v>340</v>
      </c>
      <c r="E1659">
        <v>683578</v>
      </c>
    </row>
    <row r="1660" spans="1:5">
      <c r="A1660" s="6" t="s">
        <v>3743</v>
      </c>
      <c r="B1660">
        <v>295</v>
      </c>
      <c r="C1660">
        <v>110</v>
      </c>
      <c r="D1660">
        <v>941</v>
      </c>
      <c r="E1660">
        <v>1984695</v>
      </c>
    </row>
    <row r="1661" spans="1:5">
      <c r="A1661" s="7" t="s">
        <v>3745</v>
      </c>
      <c r="B1661">
        <v>135</v>
      </c>
      <c r="C1661">
        <v>44</v>
      </c>
      <c r="D1661">
        <v>433</v>
      </c>
      <c r="E1661">
        <v>661564</v>
      </c>
    </row>
    <row r="1662" spans="1:5">
      <c r="A1662" s="7" t="s">
        <v>198</v>
      </c>
      <c r="B1662">
        <v>78</v>
      </c>
      <c r="C1662">
        <v>28</v>
      </c>
      <c r="D1662">
        <v>239</v>
      </c>
      <c r="E1662">
        <v>661565</v>
      </c>
    </row>
    <row r="1663" spans="1:5">
      <c r="A1663" s="7" t="s">
        <v>3751</v>
      </c>
      <c r="B1663">
        <v>82</v>
      </c>
      <c r="C1663">
        <v>38</v>
      </c>
      <c r="D1663">
        <v>269</v>
      </c>
      <c r="E1663">
        <v>661566</v>
      </c>
    </row>
    <row r="1664" spans="1:5">
      <c r="A1664" s="6" t="s">
        <v>3753</v>
      </c>
      <c r="B1664">
        <v>152</v>
      </c>
      <c r="C1664">
        <v>0</v>
      </c>
      <c r="D1664">
        <v>167</v>
      </c>
      <c r="E1664">
        <v>684960</v>
      </c>
    </row>
    <row r="1665" spans="1:5">
      <c r="A1665" s="7" t="s">
        <v>3755</v>
      </c>
      <c r="B1665">
        <v>152</v>
      </c>
      <c r="C1665">
        <v>0</v>
      </c>
      <c r="D1665">
        <v>167</v>
      </c>
      <c r="E1665">
        <v>684960</v>
      </c>
    </row>
    <row r="1666" spans="1:5">
      <c r="A1666" s="6" t="s">
        <v>3757</v>
      </c>
      <c r="B1666">
        <v>396</v>
      </c>
      <c r="C1666">
        <v>0</v>
      </c>
      <c r="D1666">
        <v>511</v>
      </c>
      <c r="E1666">
        <v>1324049</v>
      </c>
    </row>
    <row r="1667" spans="1:5">
      <c r="A1667" s="7" t="s">
        <v>3759</v>
      </c>
      <c r="B1667">
        <v>199</v>
      </c>
      <c r="C1667">
        <v>0</v>
      </c>
      <c r="D1667">
        <v>255</v>
      </c>
      <c r="E1667">
        <v>662024</v>
      </c>
    </row>
    <row r="1668" spans="1:5">
      <c r="A1668" s="7" t="s">
        <v>3763</v>
      </c>
      <c r="B1668">
        <v>197</v>
      </c>
      <c r="C1668">
        <v>0</v>
      </c>
      <c r="D1668">
        <v>256</v>
      </c>
      <c r="E1668">
        <v>662025</v>
      </c>
    </row>
    <row r="1669" spans="1:5">
      <c r="A1669" s="6" t="s">
        <v>3764</v>
      </c>
      <c r="B1669">
        <v>264</v>
      </c>
      <c r="C1669">
        <v>81</v>
      </c>
      <c r="D1669">
        <v>833</v>
      </c>
      <c r="E1669">
        <v>1323593</v>
      </c>
    </row>
    <row r="1670" spans="1:5">
      <c r="A1670" s="7" t="s">
        <v>3766</v>
      </c>
      <c r="B1670">
        <v>146</v>
      </c>
      <c r="C1670">
        <v>47</v>
      </c>
      <c r="D1670">
        <v>455</v>
      </c>
      <c r="E1670">
        <v>661796</v>
      </c>
    </row>
    <row r="1671" spans="1:5">
      <c r="A1671" s="7" t="s">
        <v>3770</v>
      </c>
      <c r="B1671">
        <v>118</v>
      </c>
      <c r="C1671">
        <v>34</v>
      </c>
      <c r="D1671">
        <v>378</v>
      </c>
      <c r="E1671">
        <v>661797</v>
      </c>
    </row>
    <row r="1672" spans="1:5">
      <c r="A1672" s="6" t="s">
        <v>3771</v>
      </c>
      <c r="B1672">
        <v>32</v>
      </c>
      <c r="C1672">
        <v>0</v>
      </c>
      <c r="D1672">
        <v>32</v>
      </c>
      <c r="E1672">
        <v>663014</v>
      </c>
    </row>
    <row r="1673" spans="1:5">
      <c r="A1673" s="7" t="s">
        <v>3771</v>
      </c>
      <c r="B1673">
        <v>32</v>
      </c>
      <c r="C1673">
        <v>0</v>
      </c>
      <c r="D1673">
        <v>32</v>
      </c>
      <c r="E1673">
        <v>663014</v>
      </c>
    </row>
    <row r="1674" spans="1:5">
      <c r="A1674" s="6" t="s">
        <v>3772</v>
      </c>
      <c r="B1674">
        <v>8742</v>
      </c>
      <c r="C1674">
        <v>203</v>
      </c>
      <c r="D1674">
        <v>15131</v>
      </c>
      <c r="E1674">
        <v>17995499</v>
      </c>
    </row>
    <row r="1675" spans="1:5">
      <c r="A1675" s="7" t="s">
        <v>3774</v>
      </c>
      <c r="B1675">
        <v>255</v>
      </c>
      <c r="C1675">
        <v>0</v>
      </c>
      <c r="D1675">
        <v>255</v>
      </c>
      <c r="E1675">
        <v>665835</v>
      </c>
    </row>
    <row r="1676" spans="1:5">
      <c r="A1676" s="7" t="s">
        <v>3777</v>
      </c>
      <c r="B1676">
        <v>295</v>
      </c>
      <c r="C1676">
        <v>0</v>
      </c>
      <c r="D1676">
        <v>477</v>
      </c>
      <c r="E1676">
        <v>660869</v>
      </c>
    </row>
    <row r="1677" spans="1:5">
      <c r="A1677" s="7" t="s">
        <v>3779</v>
      </c>
      <c r="B1677">
        <v>300</v>
      </c>
      <c r="C1677">
        <v>0</v>
      </c>
      <c r="D1677">
        <v>388</v>
      </c>
      <c r="E1677">
        <v>660870</v>
      </c>
    </row>
    <row r="1678" spans="1:5">
      <c r="A1678" s="7" t="s">
        <v>3781</v>
      </c>
      <c r="B1678">
        <v>366</v>
      </c>
      <c r="C1678">
        <v>0</v>
      </c>
      <c r="D1678">
        <v>400</v>
      </c>
      <c r="E1678">
        <v>664067</v>
      </c>
    </row>
    <row r="1679" spans="1:5">
      <c r="A1679" s="7" t="s">
        <v>1183</v>
      </c>
      <c r="B1679">
        <v>320</v>
      </c>
      <c r="C1679">
        <v>0</v>
      </c>
      <c r="D1679">
        <v>444</v>
      </c>
      <c r="E1679">
        <v>664382</v>
      </c>
    </row>
    <row r="1680" spans="1:5">
      <c r="A1680" s="7" t="s">
        <v>3784</v>
      </c>
      <c r="B1680">
        <v>531</v>
      </c>
      <c r="C1680">
        <v>0</v>
      </c>
      <c r="D1680">
        <v>636</v>
      </c>
      <c r="E1680">
        <v>664096</v>
      </c>
    </row>
    <row r="1681" spans="1:5">
      <c r="A1681" s="7" t="s">
        <v>3786</v>
      </c>
      <c r="B1681">
        <v>13</v>
      </c>
      <c r="C1681">
        <v>8</v>
      </c>
      <c r="D1681">
        <v>136</v>
      </c>
      <c r="E1681">
        <v>683769</v>
      </c>
    </row>
    <row r="1682" spans="1:5">
      <c r="A1682" s="7" t="s">
        <v>1265</v>
      </c>
      <c r="B1682">
        <v>120</v>
      </c>
      <c r="C1682">
        <v>0</v>
      </c>
      <c r="D1682">
        <v>468</v>
      </c>
      <c r="E1682">
        <v>660873</v>
      </c>
    </row>
    <row r="1683" spans="1:5">
      <c r="A1683" s="7" t="s">
        <v>3790</v>
      </c>
      <c r="B1683">
        <v>408</v>
      </c>
      <c r="C1683">
        <v>137</v>
      </c>
      <c r="D1683">
        <v>1831</v>
      </c>
      <c r="E1683">
        <v>664720</v>
      </c>
    </row>
    <row r="1684" spans="1:5">
      <c r="A1684" s="7" t="s">
        <v>3792</v>
      </c>
      <c r="B1684">
        <v>357</v>
      </c>
      <c r="C1684">
        <v>0</v>
      </c>
      <c r="D1684">
        <v>399</v>
      </c>
      <c r="E1684">
        <v>664647</v>
      </c>
    </row>
    <row r="1685" spans="1:5">
      <c r="A1685" s="7" t="s">
        <v>3794</v>
      </c>
      <c r="B1685">
        <v>326</v>
      </c>
      <c r="C1685">
        <v>0</v>
      </c>
      <c r="D1685">
        <v>509</v>
      </c>
      <c r="E1685">
        <v>687642</v>
      </c>
    </row>
    <row r="1686" spans="1:5">
      <c r="A1686" s="7" t="s">
        <v>3796</v>
      </c>
      <c r="B1686">
        <v>195</v>
      </c>
      <c r="C1686">
        <v>0</v>
      </c>
      <c r="D1686">
        <v>297</v>
      </c>
      <c r="E1686">
        <v>665137</v>
      </c>
    </row>
    <row r="1687" spans="1:5">
      <c r="A1687" s="7" t="s">
        <v>3798</v>
      </c>
      <c r="B1687">
        <v>202</v>
      </c>
      <c r="C1687">
        <v>0</v>
      </c>
      <c r="D1687">
        <v>499</v>
      </c>
      <c r="E1687">
        <v>660875</v>
      </c>
    </row>
    <row r="1688" spans="1:5">
      <c r="A1688" s="7" t="s">
        <v>3800</v>
      </c>
      <c r="B1688">
        <v>326</v>
      </c>
      <c r="C1688">
        <v>0</v>
      </c>
      <c r="D1688">
        <v>326</v>
      </c>
      <c r="E1688">
        <v>664403</v>
      </c>
    </row>
    <row r="1689" spans="1:5">
      <c r="A1689" s="7" t="s">
        <v>3802</v>
      </c>
      <c r="B1689">
        <v>771</v>
      </c>
      <c r="C1689">
        <v>0</v>
      </c>
      <c r="D1689">
        <v>1274</v>
      </c>
      <c r="E1689">
        <v>664721</v>
      </c>
    </row>
    <row r="1690" spans="1:5">
      <c r="A1690" s="7" t="s">
        <v>3804</v>
      </c>
      <c r="B1690">
        <v>97</v>
      </c>
      <c r="C1690">
        <v>0</v>
      </c>
      <c r="D1690">
        <v>412</v>
      </c>
      <c r="E1690">
        <v>664068</v>
      </c>
    </row>
    <row r="1691" spans="1:5">
      <c r="A1691" s="7" t="s">
        <v>3806</v>
      </c>
      <c r="B1691">
        <v>435</v>
      </c>
      <c r="C1691">
        <v>0</v>
      </c>
      <c r="D1691">
        <v>832</v>
      </c>
      <c r="E1691">
        <v>660883</v>
      </c>
    </row>
    <row r="1692" spans="1:5">
      <c r="A1692" s="7" t="s">
        <v>3808</v>
      </c>
      <c r="B1692">
        <v>440</v>
      </c>
      <c r="C1692">
        <v>0</v>
      </c>
      <c r="D1692">
        <v>590</v>
      </c>
      <c r="E1692">
        <v>660890</v>
      </c>
    </row>
    <row r="1693" spans="1:5">
      <c r="A1693" s="7" t="s">
        <v>3810</v>
      </c>
      <c r="B1693">
        <v>606</v>
      </c>
      <c r="C1693">
        <v>0</v>
      </c>
      <c r="D1693">
        <v>893</v>
      </c>
      <c r="E1693">
        <v>660884</v>
      </c>
    </row>
    <row r="1694" spans="1:5">
      <c r="A1694" s="7" t="s">
        <v>3812</v>
      </c>
      <c r="B1694">
        <v>30</v>
      </c>
      <c r="C1694">
        <v>0</v>
      </c>
      <c r="D1694">
        <v>32</v>
      </c>
      <c r="E1694">
        <v>664097</v>
      </c>
    </row>
    <row r="1695" spans="1:5">
      <c r="A1695" s="7" t="s">
        <v>3813</v>
      </c>
      <c r="B1695">
        <v>953</v>
      </c>
      <c r="C1695">
        <v>0</v>
      </c>
      <c r="D1695">
        <v>1254</v>
      </c>
      <c r="E1695">
        <v>664098</v>
      </c>
    </row>
    <row r="1696" spans="1:5">
      <c r="A1696" s="7" t="s">
        <v>3815</v>
      </c>
      <c r="B1696">
        <v>296</v>
      </c>
      <c r="C1696">
        <v>0</v>
      </c>
      <c r="D1696">
        <v>371</v>
      </c>
      <c r="E1696">
        <v>664066</v>
      </c>
    </row>
    <row r="1697" spans="1:5">
      <c r="A1697" s="7" t="s">
        <v>3817</v>
      </c>
      <c r="B1697">
        <v>191</v>
      </c>
      <c r="C1697">
        <v>58</v>
      </c>
      <c r="D1697">
        <v>769</v>
      </c>
      <c r="E1697">
        <v>684897</v>
      </c>
    </row>
    <row r="1698" spans="1:5">
      <c r="A1698" s="7" t="s">
        <v>3819</v>
      </c>
      <c r="B1698">
        <v>202</v>
      </c>
      <c r="C1698">
        <v>0</v>
      </c>
      <c r="D1698">
        <v>510</v>
      </c>
      <c r="E1698">
        <v>685370</v>
      </c>
    </row>
    <row r="1699" spans="1:5">
      <c r="A1699" s="7" t="s">
        <v>3822</v>
      </c>
      <c r="B1699">
        <v>194</v>
      </c>
      <c r="C1699">
        <v>0</v>
      </c>
      <c r="D1699">
        <v>332</v>
      </c>
      <c r="E1699">
        <v>664383</v>
      </c>
    </row>
    <row r="1700" spans="1:5">
      <c r="A1700" s="7" t="s">
        <v>3824</v>
      </c>
      <c r="B1700">
        <v>245</v>
      </c>
      <c r="C1700">
        <v>0</v>
      </c>
      <c r="D1700">
        <v>421</v>
      </c>
      <c r="E1700">
        <v>660881</v>
      </c>
    </row>
    <row r="1701" spans="1:5">
      <c r="A1701" s="7" t="s">
        <v>3826</v>
      </c>
      <c r="B1701">
        <v>268</v>
      </c>
      <c r="C1701">
        <v>0</v>
      </c>
      <c r="D1701">
        <v>376</v>
      </c>
      <c r="E1701">
        <v>664076</v>
      </c>
    </row>
    <row r="1702" spans="1:5">
      <c r="A1702" s="6" t="s">
        <v>3828</v>
      </c>
      <c r="B1702">
        <v>257</v>
      </c>
      <c r="C1702">
        <v>0</v>
      </c>
      <c r="D1702">
        <v>360</v>
      </c>
      <c r="E1702">
        <v>1990403</v>
      </c>
    </row>
    <row r="1703" spans="1:5">
      <c r="A1703" s="7" t="s">
        <v>3830</v>
      </c>
      <c r="B1703">
        <v>140</v>
      </c>
      <c r="C1703">
        <v>0</v>
      </c>
      <c r="D1703">
        <v>190</v>
      </c>
      <c r="E1703">
        <v>663432</v>
      </c>
    </row>
    <row r="1704" spans="1:5">
      <c r="A1704" s="7" t="s">
        <v>3834</v>
      </c>
      <c r="B1704">
        <v>56</v>
      </c>
      <c r="C1704">
        <v>0</v>
      </c>
      <c r="D1704">
        <v>69</v>
      </c>
      <c r="E1704">
        <v>662991</v>
      </c>
    </row>
    <row r="1705" spans="1:5">
      <c r="A1705" s="7" t="s">
        <v>3835</v>
      </c>
      <c r="B1705">
        <v>61</v>
      </c>
      <c r="C1705">
        <v>0</v>
      </c>
      <c r="D1705">
        <v>101</v>
      </c>
      <c r="E1705">
        <v>663980</v>
      </c>
    </row>
    <row r="1706" spans="1:5">
      <c r="A1706" s="6" t="s">
        <v>3836</v>
      </c>
      <c r="B1706">
        <v>6564</v>
      </c>
      <c r="C1706">
        <v>327</v>
      </c>
      <c r="D1706">
        <v>14112</v>
      </c>
      <c r="E1706">
        <v>13365286</v>
      </c>
    </row>
    <row r="1707" spans="1:5">
      <c r="A1707" s="7" t="s">
        <v>3838</v>
      </c>
      <c r="B1707">
        <v>278</v>
      </c>
      <c r="C1707">
        <v>0</v>
      </c>
      <c r="D1707">
        <v>592</v>
      </c>
      <c r="E1707">
        <v>661153</v>
      </c>
    </row>
    <row r="1708" spans="1:5">
      <c r="A1708" s="7" t="s">
        <v>3840</v>
      </c>
      <c r="B1708">
        <v>602</v>
      </c>
      <c r="C1708">
        <v>0</v>
      </c>
      <c r="D1708">
        <v>801</v>
      </c>
      <c r="E1708">
        <v>661161</v>
      </c>
    </row>
    <row r="1709" spans="1:5">
      <c r="A1709" s="7" t="s">
        <v>3842</v>
      </c>
      <c r="B1709">
        <v>577</v>
      </c>
      <c r="C1709">
        <v>0</v>
      </c>
      <c r="D1709">
        <v>676</v>
      </c>
      <c r="E1709">
        <v>661162</v>
      </c>
    </row>
    <row r="1710" spans="1:5">
      <c r="A1710" s="7" t="s">
        <v>3844</v>
      </c>
      <c r="B1710">
        <v>52</v>
      </c>
      <c r="C1710">
        <v>13</v>
      </c>
      <c r="D1710">
        <v>431</v>
      </c>
      <c r="E1710">
        <v>687193</v>
      </c>
    </row>
    <row r="1711" spans="1:5">
      <c r="A1711" s="7" t="s">
        <v>3848</v>
      </c>
      <c r="B1711">
        <v>351</v>
      </c>
      <c r="C1711">
        <v>0</v>
      </c>
      <c r="D1711">
        <v>715</v>
      </c>
      <c r="E1711">
        <v>663219</v>
      </c>
    </row>
    <row r="1712" spans="1:5">
      <c r="A1712" s="7" t="s">
        <v>3850</v>
      </c>
      <c r="B1712">
        <v>456</v>
      </c>
      <c r="C1712">
        <v>88</v>
      </c>
      <c r="D1712">
        <v>1969</v>
      </c>
      <c r="E1712">
        <v>661163</v>
      </c>
    </row>
    <row r="1713" spans="1:5">
      <c r="A1713" s="7" t="s">
        <v>3852</v>
      </c>
      <c r="B1713">
        <v>463</v>
      </c>
      <c r="C1713">
        <v>0</v>
      </c>
      <c r="D1713">
        <v>522</v>
      </c>
      <c r="E1713">
        <v>664030</v>
      </c>
    </row>
    <row r="1714" spans="1:5">
      <c r="A1714" s="7" t="s">
        <v>2850</v>
      </c>
      <c r="B1714">
        <v>405</v>
      </c>
      <c r="C1714">
        <v>0</v>
      </c>
      <c r="D1714">
        <v>405</v>
      </c>
      <c r="E1714">
        <v>664029</v>
      </c>
    </row>
    <row r="1715" spans="1:5">
      <c r="A1715" s="7" t="s">
        <v>3855</v>
      </c>
      <c r="B1715">
        <v>107</v>
      </c>
      <c r="C1715">
        <v>31</v>
      </c>
      <c r="D1715">
        <v>826</v>
      </c>
      <c r="E1715">
        <v>684860</v>
      </c>
    </row>
    <row r="1716" spans="1:5">
      <c r="A1716" s="7" t="s">
        <v>3857</v>
      </c>
      <c r="B1716">
        <v>467</v>
      </c>
      <c r="C1716">
        <v>0</v>
      </c>
      <c r="D1716">
        <v>484</v>
      </c>
      <c r="E1716">
        <v>661156</v>
      </c>
    </row>
    <row r="1717" spans="1:5">
      <c r="A1717" s="7" t="s">
        <v>3859</v>
      </c>
      <c r="B1717">
        <v>470</v>
      </c>
      <c r="C1717">
        <v>0</v>
      </c>
      <c r="D1717">
        <v>470</v>
      </c>
      <c r="E1717">
        <v>664886</v>
      </c>
    </row>
    <row r="1718" spans="1:5">
      <c r="A1718" s="7" t="s">
        <v>3861</v>
      </c>
      <c r="B1718">
        <v>116</v>
      </c>
      <c r="C1718">
        <v>19</v>
      </c>
      <c r="D1718">
        <v>622</v>
      </c>
      <c r="E1718">
        <v>683554</v>
      </c>
    </row>
    <row r="1719" spans="1:5">
      <c r="A1719" s="7" t="s">
        <v>3863</v>
      </c>
      <c r="B1719">
        <v>572</v>
      </c>
      <c r="C1719">
        <v>119</v>
      </c>
      <c r="D1719">
        <v>2251</v>
      </c>
      <c r="E1719">
        <v>661164</v>
      </c>
    </row>
    <row r="1720" spans="1:5">
      <c r="A1720" s="7" t="s">
        <v>3865</v>
      </c>
      <c r="B1720">
        <v>303</v>
      </c>
      <c r="C1720">
        <v>0</v>
      </c>
      <c r="D1720">
        <v>303</v>
      </c>
      <c r="E1720">
        <v>685348</v>
      </c>
    </row>
    <row r="1721" spans="1:5">
      <c r="A1721" s="7" t="s">
        <v>3867</v>
      </c>
      <c r="B1721">
        <v>241</v>
      </c>
      <c r="C1721">
        <v>0</v>
      </c>
      <c r="D1721">
        <v>243</v>
      </c>
      <c r="E1721">
        <v>661165</v>
      </c>
    </row>
    <row r="1722" spans="1:5">
      <c r="A1722" s="7" t="s">
        <v>3869</v>
      </c>
      <c r="B1722">
        <v>311</v>
      </c>
      <c r="C1722">
        <v>0</v>
      </c>
      <c r="D1722">
        <v>456</v>
      </c>
      <c r="E1722">
        <v>665902</v>
      </c>
    </row>
    <row r="1723" spans="1:5">
      <c r="A1723" s="7" t="s">
        <v>3871</v>
      </c>
      <c r="B1723">
        <v>342</v>
      </c>
      <c r="C1723">
        <v>0</v>
      </c>
      <c r="D1723">
        <v>472</v>
      </c>
      <c r="E1723">
        <v>665547</v>
      </c>
    </row>
    <row r="1724" spans="1:5">
      <c r="A1724" s="7" t="s">
        <v>3873</v>
      </c>
      <c r="B1724">
        <v>85</v>
      </c>
      <c r="C1724">
        <v>35</v>
      </c>
      <c r="D1724">
        <v>718</v>
      </c>
      <c r="E1724">
        <v>683555</v>
      </c>
    </row>
    <row r="1725" spans="1:5">
      <c r="A1725" s="7" t="s">
        <v>3875</v>
      </c>
      <c r="B1725">
        <v>140</v>
      </c>
      <c r="C1725">
        <v>22</v>
      </c>
      <c r="D1725">
        <v>638</v>
      </c>
      <c r="E1725">
        <v>663879</v>
      </c>
    </row>
    <row r="1726" spans="1:5">
      <c r="A1726" s="7" t="s">
        <v>3877</v>
      </c>
      <c r="B1726">
        <v>226</v>
      </c>
      <c r="C1726">
        <v>0</v>
      </c>
      <c r="D1726">
        <v>518</v>
      </c>
      <c r="E1726">
        <v>661160</v>
      </c>
    </row>
    <row r="1727" spans="1:5">
      <c r="A1727" s="6" t="s">
        <v>3879</v>
      </c>
      <c r="B1727">
        <v>629</v>
      </c>
      <c r="C1727">
        <v>206</v>
      </c>
      <c r="D1727">
        <v>3865</v>
      </c>
      <c r="E1727">
        <v>3330551</v>
      </c>
    </row>
    <row r="1728" spans="1:5">
      <c r="A1728" s="7" t="s">
        <v>3881</v>
      </c>
      <c r="B1728">
        <v>181</v>
      </c>
      <c r="C1728">
        <v>61</v>
      </c>
      <c r="D1728">
        <v>1221</v>
      </c>
      <c r="E1728">
        <v>661307</v>
      </c>
    </row>
    <row r="1729" spans="1:5">
      <c r="A1729" s="7" t="s">
        <v>3885</v>
      </c>
      <c r="B1729">
        <v>141</v>
      </c>
      <c r="C1729">
        <v>42</v>
      </c>
      <c r="D1729">
        <v>750</v>
      </c>
      <c r="E1729">
        <v>661304</v>
      </c>
    </row>
    <row r="1730" spans="1:5">
      <c r="A1730" s="7" t="s">
        <v>3887</v>
      </c>
      <c r="B1730">
        <v>109</v>
      </c>
      <c r="C1730">
        <v>35</v>
      </c>
      <c r="D1730">
        <v>622</v>
      </c>
      <c r="E1730">
        <v>685329</v>
      </c>
    </row>
    <row r="1731" spans="1:5">
      <c r="A1731" s="7" t="s">
        <v>3890</v>
      </c>
      <c r="B1731">
        <v>99</v>
      </c>
      <c r="C1731">
        <v>34</v>
      </c>
      <c r="D1731">
        <v>636</v>
      </c>
      <c r="E1731">
        <v>661305</v>
      </c>
    </row>
    <row r="1732" spans="1:5">
      <c r="A1732" s="7" t="s">
        <v>3892</v>
      </c>
      <c r="B1732">
        <v>99</v>
      </c>
      <c r="C1732">
        <v>34</v>
      </c>
      <c r="D1732">
        <v>636</v>
      </c>
      <c r="E1732">
        <v>661306</v>
      </c>
    </row>
    <row r="1733" spans="1:5">
      <c r="A1733" s="6" t="s">
        <v>3894</v>
      </c>
      <c r="B1733">
        <v>143</v>
      </c>
      <c r="C1733">
        <v>46</v>
      </c>
      <c r="D1733">
        <v>412</v>
      </c>
      <c r="E1733">
        <v>1987683</v>
      </c>
    </row>
    <row r="1734" spans="1:5">
      <c r="A1734" s="7" t="s">
        <v>2461</v>
      </c>
      <c r="B1734">
        <v>25</v>
      </c>
      <c r="C1734">
        <v>14</v>
      </c>
      <c r="D1734">
        <v>97</v>
      </c>
      <c r="E1734">
        <v>665474</v>
      </c>
    </row>
    <row r="1735" spans="1:5">
      <c r="A1735" s="7" t="s">
        <v>3899</v>
      </c>
      <c r="B1735">
        <v>74</v>
      </c>
      <c r="C1735">
        <v>19</v>
      </c>
      <c r="D1735">
        <v>186</v>
      </c>
      <c r="E1735">
        <v>661105</v>
      </c>
    </row>
    <row r="1736" spans="1:5">
      <c r="A1736" s="7" t="s">
        <v>3901</v>
      </c>
      <c r="B1736">
        <v>44</v>
      </c>
      <c r="C1736">
        <v>13</v>
      </c>
      <c r="D1736">
        <v>129</v>
      </c>
      <c r="E1736">
        <v>661104</v>
      </c>
    </row>
    <row r="1737" spans="1:5">
      <c r="A1737" s="6" t="s">
        <v>3903</v>
      </c>
      <c r="B1737">
        <v>992</v>
      </c>
      <c r="C1737">
        <v>24</v>
      </c>
      <c r="D1737">
        <v>1559</v>
      </c>
      <c r="E1737">
        <v>3317253</v>
      </c>
    </row>
    <row r="1738" spans="1:5">
      <c r="A1738" s="7" t="s">
        <v>3905</v>
      </c>
      <c r="B1738">
        <v>256</v>
      </c>
      <c r="C1738">
        <v>0</v>
      </c>
      <c r="D1738">
        <v>291</v>
      </c>
      <c r="E1738">
        <v>664349</v>
      </c>
    </row>
    <row r="1739" spans="1:5">
      <c r="A1739" s="7" t="s">
        <v>3909</v>
      </c>
      <c r="B1739">
        <v>33</v>
      </c>
      <c r="C1739">
        <v>24</v>
      </c>
      <c r="D1739">
        <v>95</v>
      </c>
      <c r="E1739">
        <v>662984</v>
      </c>
    </row>
    <row r="1740" spans="1:5">
      <c r="A1740" s="7" t="s">
        <v>3912</v>
      </c>
      <c r="B1740">
        <v>269</v>
      </c>
      <c r="C1740">
        <v>0</v>
      </c>
      <c r="D1740">
        <v>399</v>
      </c>
      <c r="E1740">
        <v>664604</v>
      </c>
    </row>
    <row r="1741" spans="1:5">
      <c r="A1741" s="7" t="s">
        <v>3914</v>
      </c>
      <c r="B1741">
        <v>231</v>
      </c>
      <c r="C1741">
        <v>0</v>
      </c>
      <c r="D1741">
        <v>439</v>
      </c>
      <c r="E1741">
        <v>661027</v>
      </c>
    </row>
    <row r="1742" spans="1:5">
      <c r="A1742" s="7" t="s">
        <v>3915</v>
      </c>
      <c r="B1742">
        <v>203</v>
      </c>
      <c r="C1742">
        <v>0</v>
      </c>
      <c r="D1742">
        <v>335</v>
      </c>
      <c r="E1742">
        <v>664289</v>
      </c>
    </row>
    <row r="1743" spans="1:5">
      <c r="A1743" s="6" t="s">
        <v>3916</v>
      </c>
      <c r="B1743">
        <v>439</v>
      </c>
      <c r="C1743">
        <v>132</v>
      </c>
      <c r="D1743">
        <v>3138</v>
      </c>
      <c r="E1743">
        <v>3969691</v>
      </c>
    </row>
    <row r="1744" spans="1:5">
      <c r="A1744" s="7" t="s">
        <v>3918</v>
      </c>
      <c r="B1744">
        <v>69</v>
      </c>
      <c r="C1744">
        <v>20</v>
      </c>
      <c r="D1744">
        <v>385</v>
      </c>
      <c r="E1744">
        <v>660918</v>
      </c>
    </row>
    <row r="1745" spans="1:5">
      <c r="A1745" s="7" t="s">
        <v>3922</v>
      </c>
      <c r="B1745">
        <v>125</v>
      </c>
      <c r="C1745">
        <v>36</v>
      </c>
      <c r="D1745">
        <v>963</v>
      </c>
      <c r="E1745">
        <v>660923</v>
      </c>
    </row>
    <row r="1746" spans="1:5">
      <c r="A1746" s="7" t="s">
        <v>3926</v>
      </c>
      <c r="B1746">
        <v>48</v>
      </c>
      <c r="C1746">
        <v>17</v>
      </c>
      <c r="D1746">
        <v>485</v>
      </c>
      <c r="E1746">
        <v>660919</v>
      </c>
    </row>
    <row r="1747" spans="1:5">
      <c r="A1747" s="7" t="s">
        <v>3928</v>
      </c>
      <c r="B1747">
        <v>16</v>
      </c>
      <c r="C1747">
        <v>7</v>
      </c>
      <c r="D1747">
        <v>155</v>
      </c>
      <c r="E1747">
        <v>665089</v>
      </c>
    </row>
    <row r="1748" spans="1:5">
      <c r="A1748" s="7" t="s">
        <v>3930</v>
      </c>
      <c r="B1748">
        <v>94</v>
      </c>
      <c r="C1748">
        <v>27</v>
      </c>
      <c r="D1748">
        <v>533</v>
      </c>
      <c r="E1748">
        <v>660920</v>
      </c>
    </row>
    <row r="1749" spans="1:5">
      <c r="A1749" s="7" t="s">
        <v>3933</v>
      </c>
      <c r="B1749">
        <v>87</v>
      </c>
      <c r="C1749">
        <v>25</v>
      </c>
      <c r="D1749">
        <v>617</v>
      </c>
      <c r="E1749">
        <v>660922</v>
      </c>
    </row>
    <row r="1750" spans="1:5">
      <c r="A1750" s="6" t="s">
        <v>3935</v>
      </c>
      <c r="B1750">
        <v>1108</v>
      </c>
      <c r="C1750">
        <v>121</v>
      </c>
      <c r="D1750">
        <v>2153</v>
      </c>
      <c r="E1750">
        <v>3311473</v>
      </c>
    </row>
    <row r="1751" spans="1:5">
      <c r="A1751" s="7" t="s">
        <v>3937</v>
      </c>
      <c r="B1751">
        <v>321</v>
      </c>
      <c r="C1751">
        <v>0</v>
      </c>
      <c r="D1751">
        <v>514</v>
      </c>
      <c r="E1751">
        <v>661599</v>
      </c>
    </row>
    <row r="1752" spans="1:5">
      <c r="A1752" s="7" t="s">
        <v>3941</v>
      </c>
      <c r="B1752">
        <v>33</v>
      </c>
      <c r="C1752">
        <v>0</v>
      </c>
      <c r="D1752">
        <v>36</v>
      </c>
      <c r="E1752">
        <v>665075</v>
      </c>
    </row>
    <row r="1753" spans="1:5">
      <c r="A1753" s="7" t="s">
        <v>3943</v>
      </c>
      <c r="B1753">
        <v>235</v>
      </c>
      <c r="C1753">
        <v>60</v>
      </c>
      <c r="D1753">
        <v>615</v>
      </c>
      <c r="E1753">
        <v>661601</v>
      </c>
    </row>
    <row r="1754" spans="1:5">
      <c r="A1754" s="7" t="s">
        <v>3945</v>
      </c>
      <c r="B1754">
        <v>195</v>
      </c>
      <c r="C1754">
        <v>61</v>
      </c>
      <c r="D1754">
        <v>497</v>
      </c>
      <c r="E1754">
        <v>661600</v>
      </c>
    </row>
    <row r="1755" spans="1:5">
      <c r="A1755" s="7" t="s">
        <v>3947</v>
      </c>
      <c r="B1755">
        <v>324</v>
      </c>
      <c r="C1755">
        <v>0</v>
      </c>
      <c r="D1755">
        <v>491</v>
      </c>
      <c r="E1755">
        <v>661598</v>
      </c>
    </row>
    <row r="1756" spans="1:5">
      <c r="A1756" s="6" t="s">
        <v>3949</v>
      </c>
      <c r="B1756">
        <v>8</v>
      </c>
      <c r="C1756">
        <v>5</v>
      </c>
      <c r="D1756">
        <v>25</v>
      </c>
      <c r="E1756">
        <v>687334</v>
      </c>
    </row>
    <row r="1757" spans="1:5">
      <c r="A1757" s="7" t="s">
        <v>3949</v>
      </c>
      <c r="B1757">
        <v>8</v>
      </c>
      <c r="C1757">
        <v>5</v>
      </c>
      <c r="D1757">
        <v>25</v>
      </c>
      <c r="E1757">
        <v>687334</v>
      </c>
    </row>
    <row r="1758" spans="1:5">
      <c r="A1758" s="6" t="s">
        <v>3952</v>
      </c>
      <c r="B1758">
        <v>122</v>
      </c>
      <c r="C1758">
        <v>0</v>
      </c>
      <c r="D1758">
        <v>161</v>
      </c>
      <c r="E1758">
        <v>662202</v>
      </c>
    </row>
    <row r="1759" spans="1:5">
      <c r="A1759" s="7" t="s">
        <v>3952</v>
      </c>
      <c r="B1759">
        <v>122</v>
      </c>
      <c r="C1759">
        <v>0</v>
      </c>
      <c r="D1759">
        <v>161</v>
      </c>
      <c r="E1759">
        <v>662202</v>
      </c>
    </row>
    <row r="1760" spans="1:5">
      <c r="A1760" s="6" t="s">
        <v>3957</v>
      </c>
      <c r="B1760">
        <v>1479</v>
      </c>
      <c r="C1760">
        <v>0</v>
      </c>
      <c r="D1760">
        <v>1702</v>
      </c>
      <c r="E1760">
        <v>2668311</v>
      </c>
    </row>
    <row r="1761" spans="1:5">
      <c r="A1761" s="7" t="s">
        <v>3959</v>
      </c>
      <c r="B1761">
        <v>434</v>
      </c>
      <c r="C1761">
        <v>0</v>
      </c>
      <c r="D1761">
        <v>498</v>
      </c>
      <c r="E1761">
        <v>661536</v>
      </c>
    </row>
    <row r="1762" spans="1:5">
      <c r="A1762" s="7" t="s">
        <v>3963</v>
      </c>
      <c r="B1762">
        <v>441</v>
      </c>
      <c r="C1762">
        <v>0</v>
      </c>
      <c r="D1762">
        <v>534</v>
      </c>
      <c r="E1762">
        <v>661538</v>
      </c>
    </row>
    <row r="1763" spans="1:5">
      <c r="A1763" s="7" t="s">
        <v>3965</v>
      </c>
      <c r="B1763">
        <v>347</v>
      </c>
      <c r="C1763">
        <v>0</v>
      </c>
      <c r="D1763">
        <v>389</v>
      </c>
      <c r="E1763">
        <v>683700</v>
      </c>
    </row>
    <row r="1764" spans="1:5">
      <c r="A1764" s="7" t="s">
        <v>3967</v>
      </c>
      <c r="B1764">
        <v>257</v>
      </c>
      <c r="C1764">
        <v>0</v>
      </c>
      <c r="D1764">
        <v>281</v>
      </c>
      <c r="E1764">
        <v>661537</v>
      </c>
    </row>
    <row r="1765" spans="1:5">
      <c r="A1765" s="6" t="s">
        <v>3969</v>
      </c>
      <c r="B1765">
        <v>0</v>
      </c>
      <c r="C1765">
        <v>0</v>
      </c>
      <c r="D1765">
        <v>0</v>
      </c>
      <c r="E1765">
        <v>662372</v>
      </c>
    </row>
    <row r="1766" spans="1:5">
      <c r="A1766" s="7" t="s">
        <v>3969</v>
      </c>
      <c r="B1766">
        <v>0</v>
      </c>
      <c r="C1766">
        <v>0</v>
      </c>
      <c r="D1766">
        <v>0</v>
      </c>
      <c r="E1766">
        <v>662372</v>
      </c>
    </row>
    <row r="1767" spans="1:5">
      <c r="A1767" s="6" t="s">
        <v>3970</v>
      </c>
      <c r="B1767">
        <v>0</v>
      </c>
      <c r="C1767">
        <v>0</v>
      </c>
      <c r="D1767">
        <v>0</v>
      </c>
      <c r="E1767">
        <v>662357</v>
      </c>
    </row>
    <row r="1768" spans="1:5">
      <c r="A1768" s="7" t="s">
        <v>3971</v>
      </c>
      <c r="B1768">
        <v>0</v>
      </c>
      <c r="C1768">
        <v>0</v>
      </c>
      <c r="D1768">
        <v>0</v>
      </c>
      <c r="E1768">
        <v>662357</v>
      </c>
    </row>
    <row r="1769" spans="1:5">
      <c r="A1769" s="6" t="s">
        <v>3973</v>
      </c>
      <c r="B1769">
        <v>59</v>
      </c>
      <c r="C1769">
        <v>9</v>
      </c>
      <c r="D1769">
        <v>140</v>
      </c>
      <c r="E1769">
        <v>1324411</v>
      </c>
    </row>
    <row r="1770" spans="1:5">
      <c r="A1770" s="7" t="s">
        <v>3975</v>
      </c>
      <c r="B1770">
        <v>14</v>
      </c>
      <c r="C1770">
        <v>9</v>
      </c>
      <c r="D1770">
        <v>75</v>
      </c>
      <c r="E1770">
        <v>662205</v>
      </c>
    </row>
    <row r="1771" spans="1:5">
      <c r="A1771" s="7" t="s">
        <v>3979</v>
      </c>
      <c r="B1771">
        <v>45</v>
      </c>
      <c r="C1771">
        <v>0</v>
      </c>
      <c r="D1771">
        <v>65</v>
      </c>
      <c r="E1771">
        <v>662206</v>
      </c>
    </row>
    <row r="1772" spans="1:5">
      <c r="A1772" s="6" t="s">
        <v>3980</v>
      </c>
      <c r="B1772">
        <v>195</v>
      </c>
      <c r="C1772">
        <v>81</v>
      </c>
      <c r="D1772">
        <v>810</v>
      </c>
      <c r="E1772">
        <v>2648643</v>
      </c>
    </row>
    <row r="1773" spans="1:5">
      <c r="A1773" s="7" t="s">
        <v>3982</v>
      </c>
      <c r="B1773">
        <v>77</v>
      </c>
      <c r="C1773">
        <v>28</v>
      </c>
      <c r="D1773">
        <v>331</v>
      </c>
      <c r="E1773">
        <v>661863</v>
      </c>
    </row>
    <row r="1774" spans="1:5">
      <c r="A1774" s="7" t="s">
        <v>3987</v>
      </c>
      <c r="B1774">
        <v>63</v>
      </c>
      <c r="C1774">
        <v>29</v>
      </c>
      <c r="D1774">
        <v>265</v>
      </c>
      <c r="E1774">
        <v>661865</v>
      </c>
    </row>
    <row r="1775" spans="1:5">
      <c r="A1775" s="7" t="s">
        <v>3990</v>
      </c>
      <c r="B1775">
        <v>47</v>
      </c>
      <c r="C1775">
        <v>22</v>
      </c>
      <c r="D1775">
        <v>177</v>
      </c>
      <c r="E1775">
        <v>661864</v>
      </c>
    </row>
    <row r="1776" spans="1:5">
      <c r="A1776" s="7" t="s">
        <v>3992</v>
      </c>
      <c r="B1776">
        <v>8</v>
      </c>
      <c r="C1776">
        <v>2</v>
      </c>
      <c r="D1776">
        <v>37</v>
      </c>
      <c r="E1776">
        <v>663051</v>
      </c>
    </row>
    <row r="1777" spans="1:5">
      <c r="A1777" s="6" t="s">
        <v>3993</v>
      </c>
      <c r="B1777">
        <v>18</v>
      </c>
      <c r="C1777">
        <v>8</v>
      </c>
      <c r="D1777">
        <v>58</v>
      </c>
      <c r="E1777">
        <v>661370</v>
      </c>
    </row>
    <row r="1778" spans="1:5">
      <c r="A1778" s="7" t="s">
        <v>3995</v>
      </c>
      <c r="B1778">
        <v>18</v>
      </c>
      <c r="C1778">
        <v>8</v>
      </c>
      <c r="D1778">
        <v>58</v>
      </c>
      <c r="E1778">
        <v>661370</v>
      </c>
    </row>
    <row r="1779" spans="1:5">
      <c r="A1779" s="6" t="s">
        <v>4000</v>
      </c>
      <c r="B1779">
        <v>17009</v>
      </c>
      <c r="C1779">
        <v>859</v>
      </c>
      <c r="D1779">
        <v>51144</v>
      </c>
      <c r="E1779">
        <v>72297493</v>
      </c>
    </row>
    <row r="1780" spans="1:5">
      <c r="A1780" s="7" t="s">
        <v>4002</v>
      </c>
      <c r="B1780">
        <v>28</v>
      </c>
      <c r="C1780">
        <v>7</v>
      </c>
      <c r="D1780">
        <v>303</v>
      </c>
      <c r="E1780">
        <v>660345</v>
      </c>
    </row>
    <row r="1781" spans="1:5">
      <c r="A1781" s="7" t="s">
        <v>4005</v>
      </c>
      <c r="B1781">
        <v>627</v>
      </c>
      <c r="C1781">
        <v>0</v>
      </c>
      <c r="D1781">
        <v>809</v>
      </c>
      <c r="E1781">
        <v>660347</v>
      </c>
    </row>
    <row r="1782" spans="1:5">
      <c r="A1782" s="7" t="s">
        <v>4007</v>
      </c>
      <c r="B1782">
        <v>46</v>
      </c>
      <c r="C1782">
        <v>0</v>
      </c>
      <c r="D1782">
        <v>46</v>
      </c>
      <c r="E1782">
        <v>660426</v>
      </c>
    </row>
    <row r="1783" spans="1:5">
      <c r="A1783" s="7" t="s">
        <v>4009</v>
      </c>
      <c r="B1783">
        <v>59</v>
      </c>
      <c r="C1783">
        <v>22</v>
      </c>
      <c r="D1783">
        <v>915</v>
      </c>
      <c r="E1783">
        <v>660385</v>
      </c>
    </row>
    <row r="1784" spans="1:5">
      <c r="A1784" s="7" t="s">
        <v>4012</v>
      </c>
      <c r="B1784">
        <v>31</v>
      </c>
      <c r="C1784">
        <v>1</v>
      </c>
      <c r="D1784">
        <v>272</v>
      </c>
      <c r="E1784">
        <v>660349</v>
      </c>
    </row>
    <row r="1785" spans="1:5">
      <c r="A1785" s="7" t="s">
        <v>4014</v>
      </c>
      <c r="B1785">
        <v>81</v>
      </c>
      <c r="C1785">
        <v>10</v>
      </c>
      <c r="D1785">
        <v>514</v>
      </c>
      <c r="E1785">
        <v>660350</v>
      </c>
    </row>
    <row r="1786" spans="1:5">
      <c r="A1786" s="7" t="s">
        <v>4016</v>
      </c>
      <c r="B1786">
        <v>46</v>
      </c>
      <c r="C1786">
        <v>15</v>
      </c>
      <c r="D1786">
        <v>418</v>
      </c>
      <c r="E1786">
        <v>660352</v>
      </c>
    </row>
    <row r="1787" spans="1:5">
      <c r="A1787" s="7" t="s">
        <v>4018</v>
      </c>
      <c r="B1787">
        <v>379</v>
      </c>
      <c r="C1787">
        <v>0</v>
      </c>
      <c r="D1787">
        <v>379</v>
      </c>
      <c r="E1787">
        <v>660380</v>
      </c>
    </row>
    <row r="1788" spans="1:5">
      <c r="A1788" s="7" t="s">
        <v>4020</v>
      </c>
      <c r="B1788">
        <v>115</v>
      </c>
      <c r="C1788">
        <v>43</v>
      </c>
      <c r="D1788">
        <v>1662</v>
      </c>
      <c r="E1788">
        <v>660354</v>
      </c>
    </row>
    <row r="1789" spans="1:5">
      <c r="A1789" s="7" t="s">
        <v>4023</v>
      </c>
      <c r="B1789">
        <v>96</v>
      </c>
      <c r="C1789">
        <v>29</v>
      </c>
      <c r="D1789">
        <v>351</v>
      </c>
      <c r="E1789">
        <v>660355</v>
      </c>
    </row>
    <row r="1790" spans="1:5">
      <c r="A1790" s="7" t="s">
        <v>4026</v>
      </c>
      <c r="B1790">
        <v>72</v>
      </c>
      <c r="C1790">
        <v>0</v>
      </c>
      <c r="D1790">
        <v>123</v>
      </c>
      <c r="E1790">
        <v>683662</v>
      </c>
    </row>
    <row r="1791" spans="1:5">
      <c r="A1791" s="7" t="s">
        <v>4029</v>
      </c>
      <c r="B1791">
        <v>400</v>
      </c>
      <c r="C1791">
        <v>0</v>
      </c>
      <c r="D1791">
        <v>576</v>
      </c>
      <c r="E1791">
        <v>659692</v>
      </c>
    </row>
    <row r="1792" spans="1:5">
      <c r="A1792" s="7" t="s">
        <v>4032</v>
      </c>
      <c r="B1792">
        <v>14</v>
      </c>
      <c r="C1792">
        <v>4</v>
      </c>
      <c r="D1792">
        <v>485</v>
      </c>
      <c r="E1792">
        <v>660360</v>
      </c>
    </row>
    <row r="1793" spans="1:5">
      <c r="A1793" s="7" t="s">
        <v>4035</v>
      </c>
      <c r="B1793">
        <v>87</v>
      </c>
      <c r="C1793">
        <v>7</v>
      </c>
      <c r="D1793">
        <v>288</v>
      </c>
      <c r="E1793">
        <v>665118</v>
      </c>
    </row>
    <row r="1794" spans="1:5">
      <c r="A1794" s="7" t="s">
        <v>4037</v>
      </c>
      <c r="B1794">
        <v>35</v>
      </c>
      <c r="C1794">
        <v>9</v>
      </c>
      <c r="D1794">
        <v>489</v>
      </c>
      <c r="E1794">
        <v>665438</v>
      </c>
    </row>
    <row r="1795" spans="1:5">
      <c r="A1795" s="7" t="s">
        <v>4039</v>
      </c>
      <c r="B1795">
        <v>20</v>
      </c>
      <c r="C1795">
        <v>7</v>
      </c>
      <c r="D1795">
        <v>441</v>
      </c>
      <c r="E1795">
        <v>660357</v>
      </c>
    </row>
    <row r="1796" spans="1:5">
      <c r="A1796" s="7" t="s">
        <v>4042</v>
      </c>
      <c r="B1796">
        <v>50</v>
      </c>
      <c r="C1796">
        <v>16</v>
      </c>
      <c r="D1796">
        <v>276</v>
      </c>
      <c r="E1796">
        <v>684882</v>
      </c>
    </row>
    <row r="1797" spans="1:5">
      <c r="A1797" s="7" t="s">
        <v>4045</v>
      </c>
      <c r="B1797">
        <v>815</v>
      </c>
      <c r="C1797">
        <v>0</v>
      </c>
      <c r="D1797">
        <v>1228</v>
      </c>
      <c r="E1797">
        <v>660425</v>
      </c>
    </row>
    <row r="1798" spans="1:5">
      <c r="A1798" s="7" t="s">
        <v>4048</v>
      </c>
      <c r="B1798">
        <v>447</v>
      </c>
      <c r="C1798">
        <v>0</v>
      </c>
      <c r="D1798">
        <v>896</v>
      </c>
      <c r="E1798">
        <v>660361</v>
      </c>
    </row>
    <row r="1799" spans="1:5">
      <c r="A1799" s="7" t="s">
        <v>4050</v>
      </c>
      <c r="B1799">
        <v>135</v>
      </c>
      <c r="C1799">
        <v>0</v>
      </c>
      <c r="D1799">
        <v>152</v>
      </c>
      <c r="E1799">
        <v>662731</v>
      </c>
    </row>
    <row r="1800" spans="1:5">
      <c r="A1800" s="7" t="s">
        <v>4052</v>
      </c>
      <c r="B1800">
        <v>210</v>
      </c>
      <c r="C1800">
        <v>0</v>
      </c>
      <c r="D1800">
        <v>290</v>
      </c>
      <c r="E1800">
        <v>660366</v>
      </c>
    </row>
    <row r="1801" spans="1:5">
      <c r="A1801" s="7" t="s">
        <v>4054</v>
      </c>
      <c r="B1801">
        <v>61</v>
      </c>
      <c r="C1801">
        <v>10</v>
      </c>
      <c r="D1801">
        <v>328</v>
      </c>
      <c r="E1801">
        <v>660353</v>
      </c>
    </row>
    <row r="1802" spans="1:5">
      <c r="A1802" s="7" t="s">
        <v>4056</v>
      </c>
      <c r="B1802">
        <v>166</v>
      </c>
      <c r="C1802">
        <v>0</v>
      </c>
      <c r="D1802">
        <v>328</v>
      </c>
      <c r="E1802">
        <v>660368</v>
      </c>
    </row>
    <row r="1803" spans="1:5">
      <c r="A1803" s="7" t="s">
        <v>4058</v>
      </c>
      <c r="B1803">
        <v>6</v>
      </c>
      <c r="C1803">
        <v>4</v>
      </c>
      <c r="D1803">
        <v>188</v>
      </c>
      <c r="E1803">
        <v>684883</v>
      </c>
    </row>
    <row r="1804" spans="1:5">
      <c r="A1804" s="7" t="s">
        <v>4060</v>
      </c>
      <c r="B1804">
        <v>466</v>
      </c>
      <c r="C1804">
        <v>0</v>
      </c>
      <c r="D1804">
        <v>732</v>
      </c>
      <c r="E1804">
        <v>660370</v>
      </c>
    </row>
    <row r="1805" spans="1:5">
      <c r="A1805" s="7" t="s">
        <v>4062</v>
      </c>
      <c r="B1805">
        <v>239</v>
      </c>
      <c r="C1805">
        <v>0</v>
      </c>
      <c r="D1805">
        <v>269</v>
      </c>
      <c r="E1805">
        <v>660371</v>
      </c>
    </row>
    <row r="1806" spans="1:5">
      <c r="A1806" s="7" t="s">
        <v>4064</v>
      </c>
      <c r="B1806">
        <v>114</v>
      </c>
      <c r="C1806">
        <v>15</v>
      </c>
      <c r="D1806">
        <v>1035</v>
      </c>
      <c r="E1806">
        <v>660372</v>
      </c>
    </row>
    <row r="1807" spans="1:5">
      <c r="A1807" s="7" t="s">
        <v>4066</v>
      </c>
      <c r="B1807">
        <v>316</v>
      </c>
      <c r="C1807">
        <v>0</v>
      </c>
      <c r="D1807">
        <v>333</v>
      </c>
      <c r="E1807">
        <v>663905</v>
      </c>
    </row>
    <row r="1808" spans="1:5">
      <c r="A1808" s="7" t="s">
        <v>4068</v>
      </c>
      <c r="B1808">
        <v>68</v>
      </c>
      <c r="C1808">
        <v>7</v>
      </c>
      <c r="D1808">
        <v>397</v>
      </c>
      <c r="E1808">
        <v>681118</v>
      </c>
    </row>
    <row r="1809" spans="1:5">
      <c r="A1809" s="7" t="s">
        <v>4070</v>
      </c>
      <c r="B1809">
        <v>750</v>
      </c>
      <c r="C1809">
        <v>0</v>
      </c>
      <c r="D1809">
        <v>1257</v>
      </c>
      <c r="E1809">
        <v>660376</v>
      </c>
    </row>
    <row r="1810" spans="1:5">
      <c r="A1810" s="7" t="s">
        <v>4072</v>
      </c>
      <c r="B1810">
        <v>37</v>
      </c>
      <c r="C1810">
        <v>2</v>
      </c>
      <c r="D1810">
        <v>447</v>
      </c>
      <c r="E1810">
        <v>660362</v>
      </c>
    </row>
    <row r="1811" spans="1:5">
      <c r="A1811" s="7" t="s">
        <v>1716</v>
      </c>
      <c r="B1811">
        <v>687</v>
      </c>
      <c r="C1811">
        <v>0</v>
      </c>
      <c r="D1811">
        <v>1671</v>
      </c>
      <c r="E1811">
        <v>660378</v>
      </c>
    </row>
    <row r="1812" spans="1:5">
      <c r="A1812" s="7" t="s">
        <v>4075</v>
      </c>
      <c r="B1812">
        <v>37</v>
      </c>
      <c r="C1812">
        <v>10</v>
      </c>
      <c r="D1812">
        <v>383</v>
      </c>
      <c r="E1812">
        <v>660379</v>
      </c>
    </row>
    <row r="1813" spans="1:5">
      <c r="A1813" s="7" t="s">
        <v>4078</v>
      </c>
      <c r="B1813">
        <v>38</v>
      </c>
      <c r="C1813">
        <v>5</v>
      </c>
      <c r="D1813">
        <v>484</v>
      </c>
      <c r="E1813">
        <v>660423</v>
      </c>
    </row>
    <row r="1814" spans="1:5">
      <c r="A1814" s="7" t="s">
        <v>4080</v>
      </c>
      <c r="B1814">
        <v>156</v>
      </c>
      <c r="C1814">
        <v>0</v>
      </c>
      <c r="D1814">
        <v>249</v>
      </c>
      <c r="E1814">
        <v>660381</v>
      </c>
    </row>
    <row r="1815" spans="1:5">
      <c r="A1815" s="7" t="s">
        <v>4082</v>
      </c>
      <c r="B1815">
        <v>76</v>
      </c>
      <c r="C1815">
        <v>12</v>
      </c>
      <c r="D1815">
        <v>325</v>
      </c>
      <c r="E1815">
        <v>660382</v>
      </c>
    </row>
    <row r="1816" spans="1:5">
      <c r="A1816" s="7" t="s">
        <v>4084</v>
      </c>
      <c r="B1816">
        <v>22</v>
      </c>
      <c r="C1816">
        <v>1</v>
      </c>
      <c r="D1816">
        <v>328</v>
      </c>
      <c r="E1816">
        <v>660383</v>
      </c>
    </row>
    <row r="1817" spans="1:5">
      <c r="A1817" s="7" t="s">
        <v>1409</v>
      </c>
      <c r="B1817">
        <v>69</v>
      </c>
      <c r="C1817">
        <v>21</v>
      </c>
      <c r="D1817">
        <v>377</v>
      </c>
      <c r="E1817">
        <v>660386</v>
      </c>
    </row>
    <row r="1818" spans="1:5">
      <c r="A1818" s="7" t="s">
        <v>4088</v>
      </c>
      <c r="B1818">
        <v>109</v>
      </c>
      <c r="C1818">
        <v>29</v>
      </c>
      <c r="D1818">
        <v>732</v>
      </c>
      <c r="E1818">
        <v>681119</v>
      </c>
    </row>
    <row r="1819" spans="1:5">
      <c r="A1819" s="7" t="s">
        <v>4090</v>
      </c>
      <c r="B1819">
        <v>177</v>
      </c>
      <c r="C1819">
        <v>0</v>
      </c>
      <c r="D1819">
        <v>287</v>
      </c>
      <c r="E1819">
        <v>660389</v>
      </c>
    </row>
    <row r="1820" spans="1:5">
      <c r="A1820" s="7" t="s">
        <v>4092</v>
      </c>
      <c r="B1820">
        <v>289</v>
      </c>
      <c r="C1820">
        <v>61</v>
      </c>
      <c r="D1820">
        <v>1443</v>
      </c>
      <c r="E1820">
        <v>660391</v>
      </c>
    </row>
    <row r="1821" spans="1:5">
      <c r="A1821" s="7" t="s">
        <v>4094</v>
      </c>
      <c r="B1821">
        <v>4</v>
      </c>
      <c r="C1821">
        <v>0</v>
      </c>
      <c r="D1821">
        <v>24</v>
      </c>
      <c r="E1821">
        <v>682293</v>
      </c>
    </row>
    <row r="1822" spans="1:5">
      <c r="A1822" s="7" t="s">
        <v>4097</v>
      </c>
      <c r="B1822">
        <v>52</v>
      </c>
      <c r="C1822">
        <v>0</v>
      </c>
      <c r="D1822">
        <v>52</v>
      </c>
      <c r="E1822">
        <v>665440</v>
      </c>
    </row>
    <row r="1823" spans="1:5">
      <c r="A1823" s="7" t="s">
        <v>4099</v>
      </c>
      <c r="B1823">
        <v>179</v>
      </c>
      <c r="C1823">
        <v>0</v>
      </c>
      <c r="D1823">
        <v>238</v>
      </c>
      <c r="E1823">
        <v>660411</v>
      </c>
    </row>
    <row r="1824" spans="1:5">
      <c r="A1824" s="7" t="s">
        <v>4101</v>
      </c>
      <c r="B1824">
        <v>224</v>
      </c>
      <c r="C1824">
        <v>43</v>
      </c>
      <c r="D1824">
        <v>850</v>
      </c>
      <c r="E1824">
        <v>660430</v>
      </c>
    </row>
    <row r="1825" spans="1:5">
      <c r="A1825" s="7" t="s">
        <v>4103</v>
      </c>
      <c r="B1825">
        <v>54</v>
      </c>
      <c r="C1825">
        <v>10</v>
      </c>
      <c r="D1825">
        <v>268</v>
      </c>
      <c r="E1825">
        <v>660387</v>
      </c>
    </row>
    <row r="1826" spans="1:5">
      <c r="A1826" s="7" t="s">
        <v>4105</v>
      </c>
      <c r="B1826">
        <v>259</v>
      </c>
      <c r="C1826">
        <v>0</v>
      </c>
      <c r="D1826">
        <v>332</v>
      </c>
      <c r="E1826">
        <v>660450</v>
      </c>
    </row>
    <row r="1827" spans="1:5">
      <c r="A1827" s="7" t="s">
        <v>4107</v>
      </c>
      <c r="B1827">
        <v>69</v>
      </c>
      <c r="C1827">
        <v>6</v>
      </c>
      <c r="D1827">
        <v>191</v>
      </c>
      <c r="E1827">
        <v>660418</v>
      </c>
    </row>
    <row r="1828" spans="1:5">
      <c r="A1828" s="7" t="s">
        <v>4109</v>
      </c>
      <c r="B1828">
        <v>17</v>
      </c>
      <c r="C1828">
        <v>14</v>
      </c>
      <c r="D1828">
        <v>419</v>
      </c>
      <c r="E1828">
        <v>660428</v>
      </c>
    </row>
    <row r="1829" spans="1:5">
      <c r="A1829" s="7" t="s">
        <v>4112</v>
      </c>
      <c r="B1829">
        <v>214</v>
      </c>
      <c r="C1829">
        <v>0</v>
      </c>
      <c r="D1829">
        <v>424</v>
      </c>
      <c r="E1829">
        <v>660392</v>
      </c>
    </row>
    <row r="1830" spans="1:5">
      <c r="A1830" s="7" t="s">
        <v>4114</v>
      </c>
      <c r="B1830">
        <v>53</v>
      </c>
      <c r="C1830">
        <v>11</v>
      </c>
      <c r="D1830">
        <v>508</v>
      </c>
      <c r="E1830">
        <v>660393</v>
      </c>
    </row>
    <row r="1831" spans="1:5">
      <c r="A1831" s="7" t="s">
        <v>4116</v>
      </c>
      <c r="B1831">
        <v>72</v>
      </c>
      <c r="C1831">
        <v>11</v>
      </c>
      <c r="D1831">
        <v>276</v>
      </c>
      <c r="E1831">
        <v>660394</v>
      </c>
    </row>
    <row r="1832" spans="1:5">
      <c r="A1832" s="7" t="s">
        <v>4118</v>
      </c>
      <c r="B1832">
        <v>15</v>
      </c>
      <c r="C1832">
        <v>4</v>
      </c>
      <c r="D1832">
        <v>330</v>
      </c>
      <c r="E1832">
        <v>660395</v>
      </c>
    </row>
    <row r="1833" spans="1:5">
      <c r="A1833" s="7" t="s">
        <v>4120</v>
      </c>
      <c r="B1833">
        <v>173</v>
      </c>
      <c r="C1833">
        <v>0</v>
      </c>
      <c r="D1833">
        <v>296</v>
      </c>
      <c r="E1833">
        <v>660396</v>
      </c>
    </row>
    <row r="1834" spans="1:5">
      <c r="A1834" s="7" t="s">
        <v>4122</v>
      </c>
      <c r="B1834">
        <v>62</v>
      </c>
      <c r="C1834">
        <v>0</v>
      </c>
      <c r="D1834">
        <v>121</v>
      </c>
      <c r="E1834">
        <v>681120</v>
      </c>
    </row>
    <row r="1835" spans="1:5">
      <c r="A1835" s="7" t="s">
        <v>4124</v>
      </c>
      <c r="B1835">
        <v>127</v>
      </c>
      <c r="C1835">
        <v>23</v>
      </c>
      <c r="D1835">
        <v>1717</v>
      </c>
      <c r="E1835">
        <v>685834</v>
      </c>
    </row>
    <row r="1836" spans="1:5">
      <c r="A1836" s="7" t="s">
        <v>4126</v>
      </c>
      <c r="B1836">
        <v>131</v>
      </c>
      <c r="C1836">
        <v>17</v>
      </c>
      <c r="D1836">
        <v>463</v>
      </c>
      <c r="E1836">
        <v>665437</v>
      </c>
    </row>
    <row r="1837" spans="1:5">
      <c r="A1837" s="7" t="s">
        <v>358</v>
      </c>
      <c r="B1837">
        <v>350</v>
      </c>
      <c r="C1837">
        <v>0</v>
      </c>
      <c r="D1837">
        <v>381</v>
      </c>
      <c r="E1837">
        <v>660397</v>
      </c>
    </row>
    <row r="1838" spans="1:5">
      <c r="A1838" s="7" t="s">
        <v>4130</v>
      </c>
      <c r="B1838">
        <v>35</v>
      </c>
      <c r="C1838">
        <v>10</v>
      </c>
      <c r="D1838">
        <v>535</v>
      </c>
      <c r="E1838">
        <v>660398</v>
      </c>
    </row>
    <row r="1839" spans="1:5">
      <c r="A1839" s="7" t="s">
        <v>4132</v>
      </c>
      <c r="B1839">
        <v>112</v>
      </c>
      <c r="C1839">
        <v>19</v>
      </c>
      <c r="D1839">
        <v>1024</v>
      </c>
      <c r="E1839">
        <v>660399</v>
      </c>
    </row>
    <row r="1840" spans="1:5">
      <c r="A1840" s="7" t="s">
        <v>4134</v>
      </c>
      <c r="B1840">
        <v>162</v>
      </c>
      <c r="C1840">
        <v>0</v>
      </c>
      <c r="D1840">
        <v>225</v>
      </c>
      <c r="E1840">
        <v>660400</v>
      </c>
    </row>
    <row r="1841" spans="1:5">
      <c r="A1841" s="7" t="s">
        <v>4136</v>
      </c>
      <c r="B1841">
        <v>28</v>
      </c>
      <c r="C1841">
        <v>11</v>
      </c>
      <c r="D1841">
        <v>337</v>
      </c>
      <c r="E1841">
        <v>685835</v>
      </c>
    </row>
    <row r="1842" spans="1:5">
      <c r="A1842" s="7" t="s">
        <v>4138</v>
      </c>
      <c r="B1842">
        <v>168</v>
      </c>
      <c r="C1842">
        <v>0</v>
      </c>
      <c r="D1842">
        <v>410</v>
      </c>
      <c r="E1842">
        <v>660401</v>
      </c>
    </row>
    <row r="1843" spans="1:5">
      <c r="A1843" s="7" t="s">
        <v>4140</v>
      </c>
      <c r="B1843">
        <v>242</v>
      </c>
      <c r="C1843">
        <v>0</v>
      </c>
      <c r="D1843">
        <v>281</v>
      </c>
      <c r="E1843">
        <v>660358</v>
      </c>
    </row>
    <row r="1844" spans="1:5">
      <c r="A1844" s="7" t="s">
        <v>4142</v>
      </c>
      <c r="B1844">
        <v>61</v>
      </c>
      <c r="C1844">
        <v>13</v>
      </c>
      <c r="D1844">
        <v>466</v>
      </c>
      <c r="E1844">
        <v>660404</v>
      </c>
    </row>
    <row r="1845" spans="1:5">
      <c r="A1845" s="7" t="s">
        <v>4144</v>
      </c>
      <c r="B1845">
        <v>15</v>
      </c>
      <c r="C1845">
        <v>12</v>
      </c>
      <c r="D1845">
        <v>477</v>
      </c>
      <c r="E1845">
        <v>664736</v>
      </c>
    </row>
    <row r="1846" spans="1:5">
      <c r="A1846" s="7" t="s">
        <v>4146</v>
      </c>
      <c r="B1846">
        <v>13</v>
      </c>
      <c r="C1846">
        <v>5</v>
      </c>
      <c r="D1846">
        <v>218</v>
      </c>
      <c r="E1846">
        <v>660405</v>
      </c>
    </row>
    <row r="1847" spans="1:5">
      <c r="A1847" s="7" t="s">
        <v>4149</v>
      </c>
      <c r="B1847">
        <v>303</v>
      </c>
      <c r="C1847">
        <v>0</v>
      </c>
      <c r="D1847">
        <v>487</v>
      </c>
      <c r="E1847">
        <v>684885</v>
      </c>
    </row>
    <row r="1848" spans="1:5">
      <c r="A1848" s="7" t="s">
        <v>4151</v>
      </c>
      <c r="B1848">
        <v>418</v>
      </c>
      <c r="C1848">
        <v>0</v>
      </c>
      <c r="D1848">
        <v>759</v>
      </c>
      <c r="E1848">
        <v>660407</v>
      </c>
    </row>
    <row r="1849" spans="1:5">
      <c r="A1849" s="7" t="s">
        <v>4153</v>
      </c>
      <c r="B1849">
        <v>40</v>
      </c>
      <c r="C1849">
        <v>0</v>
      </c>
      <c r="D1849">
        <v>60</v>
      </c>
      <c r="E1849">
        <v>665456</v>
      </c>
    </row>
    <row r="1850" spans="1:5">
      <c r="A1850" s="7" t="s">
        <v>4155</v>
      </c>
      <c r="B1850">
        <v>9</v>
      </c>
      <c r="C1850">
        <v>0</v>
      </c>
      <c r="D1850">
        <v>35</v>
      </c>
      <c r="E1850">
        <v>665455</v>
      </c>
    </row>
    <row r="1851" spans="1:5">
      <c r="A1851" s="7" t="s">
        <v>4159</v>
      </c>
      <c r="B1851">
        <v>9</v>
      </c>
      <c r="C1851">
        <v>0</v>
      </c>
      <c r="D1851">
        <v>168</v>
      </c>
      <c r="E1851">
        <v>660409</v>
      </c>
    </row>
    <row r="1852" spans="1:5">
      <c r="A1852" s="7" t="s">
        <v>4161</v>
      </c>
      <c r="B1852">
        <v>297</v>
      </c>
      <c r="C1852">
        <v>42</v>
      </c>
      <c r="D1852">
        <v>1132</v>
      </c>
      <c r="E1852">
        <v>660384</v>
      </c>
    </row>
    <row r="1853" spans="1:5">
      <c r="A1853" s="7" t="s">
        <v>4163</v>
      </c>
      <c r="B1853">
        <v>29</v>
      </c>
      <c r="C1853">
        <v>7</v>
      </c>
      <c r="D1853">
        <v>369</v>
      </c>
      <c r="E1853">
        <v>660410</v>
      </c>
    </row>
    <row r="1854" spans="1:5">
      <c r="A1854" s="7" t="s">
        <v>4165</v>
      </c>
      <c r="B1854">
        <v>52</v>
      </c>
      <c r="C1854">
        <v>8</v>
      </c>
      <c r="D1854">
        <v>255</v>
      </c>
      <c r="E1854">
        <v>663282</v>
      </c>
    </row>
    <row r="1855" spans="1:5">
      <c r="A1855" s="7" t="s">
        <v>4167</v>
      </c>
      <c r="B1855">
        <v>310</v>
      </c>
      <c r="C1855">
        <v>0</v>
      </c>
      <c r="D1855">
        <v>491</v>
      </c>
      <c r="E1855">
        <v>660412</v>
      </c>
    </row>
    <row r="1856" spans="1:5">
      <c r="A1856" s="7" t="s">
        <v>3086</v>
      </c>
      <c r="B1856">
        <v>173</v>
      </c>
      <c r="C1856">
        <v>0</v>
      </c>
      <c r="D1856">
        <v>359</v>
      </c>
      <c r="E1856">
        <v>660413</v>
      </c>
    </row>
    <row r="1857" spans="1:5">
      <c r="A1857" s="7" t="s">
        <v>4170</v>
      </c>
      <c r="B1857">
        <v>162</v>
      </c>
      <c r="C1857">
        <v>0</v>
      </c>
      <c r="D1857">
        <v>355</v>
      </c>
      <c r="E1857">
        <v>660365</v>
      </c>
    </row>
    <row r="1858" spans="1:5">
      <c r="A1858" s="7" t="s">
        <v>4172</v>
      </c>
      <c r="B1858">
        <v>43</v>
      </c>
      <c r="C1858">
        <v>12</v>
      </c>
      <c r="D1858">
        <v>451</v>
      </c>
      <c r="E1858">
        <v>660414</v>
      </c>
    </row>
    <row r="1859" spans="1:5">
      <c r="A1859" s="7" t="s">
        <v>4174</v>
      </c>
      <c r="B1859">
        <v>26</v>
      </c>
      <c r="C1859">
        <v>3</v>
      </c>
      <c r="D1859">
        <v>217</v>
      </c>
      <c r="E1859">
        <v>664737</v>
      </c>
    </row>
    <row r="1860" spans="1:5">
      <c r="A1860" s="7" t="s">
        <v>4176</v>
      </c>
      <c r="B1860">
        <v>659</v>
      </c>
      <c r="C1860">
        <v>0</v>
      </c>
      <c r="D1860">
        <v>774</v>
      </c>
      <c r="E1860">
        <v>660416</v>
      </c>
    </row>
    <row r="1861" spans="1:5">
      <c r="A1861" s="7" t="s">
        <v>4178</v>
      </c>
      <c r="B1861">
        <v>147</v>
      </c>
      <c r="C1861">
        <v>0</v>
      </c>
      <c r="D1861">
        <v>201</v>
      </c>
      <c r="E1861">
        <v>660417</v>
      </c>
    </row>
    <row r="1862" spans="1:5">
      <c r="A1862" s="7" t="s">
        <v>4180</v>
      </c>
      <c r="B1862">
        <v>273</v>
      </c>
      <c r="C1862">
        <v>0</v>
      </c>
      <c r="D1862">
        <v>331</v>
      </c>
      <c r="E1862">
        <v>660433</v>
      </c>
    </row>
    <row r="1863" spans="1:5">
      <c r="A1863" s="7" t="s">
        <v>4182</v>
      </c>
      <c r="B1863">
        <v>144</v>
      </c>
      <c r="C1863">
        <v>45</v>
      </c>
      <c r="D1863">
        <v>688</v>
      </c>
      <c r="E1863">
        <v>684884</v>
      </c>
    </row>
    <row r="1864" spans="1:5">
      <c r="A1864" s="7" t="s">
        <v>4183</v>
      </c>
      <c r="B1864">
        <v>184</v>
      </c>
      <c r="C1864">
        <v>34</v>
      </c>
      <c r="D1864">
        <v>1560</v>
      </c>
      <c r="E1864">
        <v>660419</v>
      </c>
    </row>
    <row r="1865" spans="1:5">
      <c r="A1865" s="7" t="s">
        <v>4185</v>
      </c>
      <c r="B1865">
        <v>249</v>
      </c>
      <c r="C1865">
        <v>0</v>
      </c>
      <c r="D1865">
        <v>276</v>
      </c>
      <c r="E1865">
        <v>660420</v>
      </c>
    </row>
    <row r="1866" spans="1:5">
      <c r="A1866" s="7" t="s">
        <v>3869</v>
      </c>
      <c r="B1866">
        <v>57</v>
      </c>
      <c r="C1866">
        <v>17</v>
      </c>
      <c r="D1866">
        <v>232</v>
      </c>
      <c r="E1866">
        <v>660421</v>
      </c>
    </row>
    <row r="1867" spans="1:5">
      <c r="A1867" s="7" t="s">
        <v>4188</v>
      </c>
      <c r="B1867">
        <v>40</v>
      </c>
      <c r="C1867">
        <v>10</v>
      </c>
      <c r="D1867">
        <v>638</v>
      </c>
      <c r="E1867">
        <v>660363</v>
      </c>
    </row>
    <row r="1868" spans="1:5">
      <c r="A1868" s="7" t="s">
        <v>4190</v>
      </c>
      <c r="B1868">
        <v>155</v>
      </c>
      <c r="C1868">
        <v>0</v>
      </c>
      <c r="D1868">
        <v>217</v>
      </c>
      <c r="E1868">
        <v>664738</v>
      </c>
    </row>
    <row r="1869" spans="1:5">
      <c r="A1869" s="7" t="s">
        <v>4192</v>
      </c>
      <c r="B1869">
        <v>131</v>
      </c>
      <c r="C1869">
        <v>0</v>
      </c>
      <c r="D1869">
        <v>171</v>
      </c>
      <c r="E1869">
        <v>660422</v>
      </c>
    </row>
    <row r="1870" spans="1:5">
      <c r="A1870" s="7" t="s">
        <v>4194</v>
      </c>
      <c r="B1870">
        <v>133</v>
      </c>
      <c r="C1870">
        <v>0</v>
      </c>
      <c r="D1870">
        <v>195</v>
      </c>
      <c r="E1870">
        <v>660356</v>
      </c>
    </row>
    <row r="1871" spans="1:5">
      <c r="A1871" s="7" t="s">
        <v>4196</v>
      </c>
      <c r="B1871">
        <v>470</v>
      </c>
      <c r="C1871">
        <v>0</v>
      </c>
      <c r="D1871">
        <v>587</v>
      </c>
      <c r="E1871">
        <v>662525</v>
      </c>
    </row>
    <row r="1872" spans="1:5">
      <c r="A1872" s="7" t="s">
        <v>4198</v>
      </c>
      <c r="B1872">
        <v>46</v>
      </c>
      <c r="C1872">
        <v>0</v>
      </c>
      <c r="D1872">
        <v>46</v>
      </c>
      <c r="E1872">
        <v>662994</v>
      </c>
    </row>
    <row r="1873" spans="1:5">
      <c r="A1873" s="7" t="s">
        <v>70</v>
      </c>
      <c r="B1873">
        <v>35</v>
      </c>
      <c r="C1873">
        <v>7</v>
      </c>
      <c r="D1873">
        <v>155</v>
      </c>
      <c r="E1873">
        <v>660429</v>
      </c>
    </row>
    <row r="1874" spans="1:5">
      <c r="A1874" s="7" t="s">
        <v>4201</v>
      </c>
      <c r="B1874">
        <v>21</v>
      </c>
      <c r="C1874">
        <v>3</v>
      </c>
      <c r="D1874">
        <v>186</v>
      </c>
      <c r="E1874">
        <v>663461</v>
      </c>
    </row>
    <row r="1875" spans="1:5">
      <c r="A1875" s="7" t="s">
        <v>4203</v>
      </c>
      <c r="B1875">
        <v>56</v>
      </c>
      <c r="C1875">
        <v>5</v>
      </c>
      <c r="D1875">
        <v>460</v>
      </c>
      <c r="E1875">
        <v>660369</v>
      </c>
    </row>
    <row r="1876" spans="1:5">
      <c r="A1876" s="7" t="s">
        <v>4205</v>
      </c>
      <c r="B1876">
        <v>205</v>
      </c>
      <c r="C1876">
        <v>0</v>
      </c>
      <c r="D1876">
        <v>467</v>
      </c>
      <c r="E1876">
        <v>660402</v>
      </c>
    </row>
    <row r="1877" spans="1:5">
      <c r="A1877" s="7" t="s">
        <v>4207</v>
      </c>
      <c r="B1877">
        <v>91</v>
      </c>
      <c r="C1877">
        <v>26</v>
      </c>
      <c r="D1877">
        <v>478</v>
      </c>
      <c r="E1877">
        <v>660431</v>
      </c>
    </row>
    <row r="1878" spans="1:5">
      <c r="A1878" s="7" t="s">
        <v>4209</v>
      </c>
      <c r="B1878">
        <v>28</v>
      </c>
      <c r="C1878">
        <v>0</v>
      </c>
      <c r="D1878">
        <v>34</v>
      </c>
      <c r="E1878">
        <v>660432</v>
      </c>
    </row>
    <row r="1879" spans="1:5">
      <c r="A1879" s="7" t="s">
        <v>1439</v>
      </c>
      <c r="B1879">
        <v>21</v>
      </c>
      <c r="C1879">
        <v>5</v>
      </c>
      <c r="D1879">
        <v>284</v>
      </c>
      <c r="E1879">
        <v>660434</v>
      </c>
    </row>
    <row r="1880" spans="1:5">
      <c r="A1880" s="7" t="s">
        <v>4212</v>
      </c>
      <c r="B1880">
        <v>109</v>
      </c>
      <c r="C1880">
        <v>0</v>
      </c>
      <c r="D1880">
        <v>271</v>
      </c>
      <c r="E1880">
        <v>660435</v>
      </c>
    </row>
    <row r="1881" spans="1:5">
      <c r="A1881" s="7" t="s">
        <v>3314</v>
      </c>
      <c r="B1881">
        <v>376</v>
      </c>
      <c r="C1881">
        <v>0</v>
      </c>
      <c r="D1881">
        <v>552</v>
      </c>
      <c r="E1881">
        <v>660436</v>
      </c>
    </row>
    <row r="1882" spans="1:5">
      <c r="A1882" s="7" t="s">
        <v>4216</v>
      </c>
      <c r="B1882">
        <v>29</v>
      </c>
      <c r="C1882">
        <v>5</v>
      </c>
      <c r="D1882">
        <v>357</v>
      </c>
      <c r="E1882">
        <v>660440</v>
      </c>
    </row>
    <row r="1883" spans="1:5">
      <c r="A1883" s="7" t="s">
        <v>4218</v>
      </c>
      <c r="B1883">
        <v>356</v>
      </c>
      <c r="C1883">
        <v>0</v>
      </c>
      <c r="D1883">
        <v>356</v>
      </c>
      <c r="E1883">
        <v>659695</v>
      </c>
    </row>
    <row r="1884" spans="1:5">
      <c r="A1884" s="7" t="s">
        <v>4220</v>
      </c>
      <c r="B1884">
        <v>172</v>
      </c>
      <c r="C1884">
        <v>38</v>
      </c>
      <c r="D1884">
        <v>1406</v>
      </c>
      <c r="E1884">
        <v>660441</v>
      </c>
    </row>
    <row r="1885" spans="1:5">
      <c r="A1885" s="7" t="s">
        <v>4222</v>
      </c>
      <c r="B1885">
        <v>22</v>
      </c>
      <c r="C1885">
        <v>0</v>
      </c>
      <c r="D1885">
        <v>385</v>
      </c>
      <c r="E1885">
        <v>660442</v>
      </c>
    </row>
    <row r="1886" spans="1:5">
      <c r="A1886" s="7" t="s">
        <v>4224</v>
      </c>
      <c r="B1886">
        <v>71</v>
      </c>
      <c r="C1886">
        <v>24</v>
      </c>
      <c r="D1886">
        <v>669</v>
      </c>
      <c r="E1886">
        <v>660443</v>
      </c>
    </row>
    <row r="1887" spans="1:5">
      <c r="A1887" s="7" t="s">
        <v>1441</v>
      </c>
      <c r="B1887">
        <v>13</v>
      </c>
      <c r="C1887">
        <v>12</v>
      </c>
      <c r="D1887">
        <v>344</v>
      </c>
      <c r="E1887">
        <v>660444</v>
      </c>
    </row>
    <row r="1888" spans="1:5">
      <c r="A1888" s="7" t="s">
        <v>4227</v>
      </c>
      <c r="B1888">
        <v>278</v>
      </c>
      <c r="C1888">
        <v>0</v>
      </c>
      <c r="D1888">
        <v>317</v>
      </c>
      <c r="E1888">
        <v>660447</v>
      </c>
    </row>
    <row r="1889" spans="1:5">
      <c r="A1889" s="6" t="s">
        <v>4229</v>
      </c>
      <c r="B1889">
        <v>2946</v>
      </c>
      <c r="C1889">
        <v>0</v>
      </c>
      <c r="D1889">
        <v>4389</v>
      </c>
      <c r="E1889">
        <v>7276073</v>
      </c>
    </row>
    <row r="1890" spans="1:5">
      <c r="A1890" s="7" t="s">
        <v>4231</v>
      </c>
      <c r="B1890">
        <v>87</v>
      </c>
      <c r="C1890">
        <v>0</v>
      </c>
      <c r="D1890">
        <v>271</v>
      </c>
      <c r="E1890">
        <v>660539</v>
      </c>
    </row>
    <row r="1891" spans="1:5">
      <c r="A1891" s="7" t="s">
        <v>172</v>
      </c>
      <c r="B1891">
        <v>428</v>
      </c>
      <c r="C1891">
        <v>0</v>
      </c>
      <c r="D1891">
        <v>678</v>
      </c>
      <c r="E1891">
        <v>660535</v>
      </c>
    </row>
    <row r="1892" spans="1:5">
      <c r="A1892" s="7" t="s">
        <v>1617</v>
      </c>
      <c r="B1892">
        <v>344</v>
      </c>
      <c r="C1892">
        <v>0</v>
      </c>
      <c r="D1892">
        <v>469</v>
      </c>
      <c r="E1892">
        <v>663743</v>
      </c>
    </row>
    <row r="1893" spans="1:5">
      <c r="A1893" s="7" t="s">
        <v>4237</v>
      </c>
      <c r="B1893">
        <v>155</v>
      </c>
      <c r="C1893">
        <v>0</v>
      </c>
      <c r="D1893">
        <v>306</v>
      </c>
      <c r="E1893">
        <v>660538</v>
      </c>
    </row>
    <row r="1894" spans="1:5">
      <c r="A1894" s="7" t="s">
        <v>425</v>
      </c>
      <c r="B1894">
        <v>434</v>
      </c>
      <c r="C1894">
        <v>0</v>
      </c>
      <c r="D1894">
        <v>539</v>
      </c>
      <c r="E1894">
        <v>660536</v>
      </c>
    </row>
    <row r="1895" spans="1:5">
      <c r="A1895" s="7" t="s">
        <v>4242</v>
      </c>
      <c r="B1895">
        <v>42</v>
      </c>
      <c r="C1895">
        <v>0</v>
      </c>
      <c r="D1895">
        <v>71</v>
      </c>
      <c r="E1895">
        <v>660542</v>
      </c>
    </row>
    <row r="1896" spans="1:5">
      <c r="A1896" s="7" t="s">
        <v>4244</v>
      </c>
      <c r="B1896">
        <v>97</v>
      </c>
      <c r="C1896">
        <v>0</v>
      </c>
      <c r="D1896">
        <v>155</v>
      </c>
      <c r="E1896">
        <v>664594</v>
      </c>
    </row>
    <row r="1897" spans="1:5">
      <c r="A1897" s="7" t="s">
        <v>4248</v>
      </c>
      <c r="B1897">
        <v>373</v>
      </c>
      <c r="C1897">
        <v>0</v>
      </c>
      <c r="D1897">
        <v>378</v>
      </c>
      <c r="E1897">
        <v>663428</v>
      </c>
    </row>
    <row r="1898" spans="1:5">
      <c r="A1898" s="7" t="s">
        <v>4251</v>
      </c>
      <c r="B1898">
        <v>95</v>
      </c>
      <c r="C1898">
        <v>0</v>
      </c>
      <c r="D1898">
        <v>167</v>
      </c>
      <c r="E1898">
        <v>660540</v>
      </c>
    </row>
    <row r="1899" spans="1:5">
      <c r="A1899" s="7" t="s">
        <v>4253</v>
      </c>
      <c r="B1899">
        <v>750</v>
      </c>
      <c r="C1899">
        <v>0</v>
      </c>
      <c r="D1899">
        <v>1214</v>
      </c>
      <c r="E1899">
        <v>660534</v>
      </c>
    </row>
    <row r="1900" spans="1:5">
      <c r="A1900" s="7" t="s">
        <v>4255</v>
      </c>
      <c r="B1900">
        <v>141</v>
      </c>
      <c r="C1900">
        <v>0</v>
      </c>
      <c r="D1900">
        <v>141</v>
      </c>
      <c r="E1900">
        <v>660544</v>
      </c>
    </row>
    <row r="1901" spans="1:5">
      <c r="A1901" s="6" t="s">
        <v>4257</v>
      </c>
      <c r="B1901">
        <v>2682</v>
      </c>
      <c r="C1901">
        <v>0</v>
      </c>
      <c r="D1901">
        <v>3786</v>
      </c>
      <c r="E1901">
        <v>3311220</v>
      </c>
    </row>
    <row r="1902" spans="1:5">
      <c r="A1902" s="7" t="s">
        <v>4259</v>
      </c>
      <c r="B1902">
        <v>391</v>
      </c>
      <c r="C1902">
        <v>0</v>
      </c>
      <c r="D1902">
        <v>536</v>
      </c>
      <c r="E1902">
        <v>662242</v>
      </c>
    </row>
    <row r="1903" spans="1:5">
      <c r="A1903" s="7" t="s">
        <v>4263</v>
      </c>
      <c r="B1903">
        <v>332</v>
      </c>
      <c r="C1903">
        <v>0</v>
      </c>
      <c r="D1903">
        <v>384</v>
      </c>
      <c r="E1903">
        <v>662243</v>
      </c>
    </row>
    <row r="1904" spans="1:5">
      <c r="A1904" s="7" t="s">
        <v>4265</v>
      </c>
      <c r="B1904">
        <v>720</v>
      </c>
      <c r="C1904">
        <v>0</v>
      </c>
      <c r="D1904">
        <v>1146</v>
      </c>
      <c r="E1904">
        <v>662246</v>
      </c>
    </row>
    <row r="1905" spans="1:5">
      <c r="A1905" s="7" t="s">
        <v>4266</v>
      </c>
      <c r="B1905">
        <v>573</v>
      </c>
      <c r="C1905">
        <v>0</v>
      </c>
      <c r="D1905">
        <v>815</v>
      </c>
      <c r="E1905">
        <v>662244</v>
      </c>
    </row>
    <row r="1906" spans="1:5">
      <c r="A1906" s="7" t="s">
        <v>4267</v>
      </c>
      <c r="B1906">
        <v>666</v>
      </c>
      <c r="C1906">
        <v>0</v>
      </c>
      <c r="D1906">
        <v>905</v>
      </c>
      <c r="E1906">
        <v>662245</v>
      </c>
    </row>
    <row r="1907" spans="1:5">
      <c r="A1907" s="6" t="s">
        <v>4269</v>
      </c>
      <c r="B1907">
        <v>178</v>
      </c>
      <c r="C1907">
        <v>0</v>
      </c>
      <c r="D1907">
        <v>259</v>
      </c>
      <c r="E1907">
        <v>1992839</v>
      </c>
    </row>
    <row r="1908" spans="1:5">
      <c r="A1908" s="7" t="s">
        <v>4271</v>
      </c>
      <c r="B1908">
        <v>98</v>
      </c>
      <c r="C1908">
        <v>0</v>
      </c>
      <c r="D1908">
        <v>120</v>
      </c>
      <c r="E1908">
        <v>661860</v>
      </c>
    </row>
    <row r="1909" spans="1:5">
      <c r="A1909" s="7" t="s">
        <v>4275</v>
      </c>
      <c r="B1909">
        <v>41</v>
      </c>
      <c r="C1909">
        <v>0</v>
      </c>
      <c r="D1909">
        <v>75</v>
      </c>
      <c r="E1909">
        <v>665490</v>
      </c>
    </row>
    <row r="1910" spans="1:5">
      <c r="A1910" s="7" t="s">
        <v>737</v>
      </c>
      <c r="B1910">
        <v>39</v>
      </c>
      <c r="C1910">
        <v>0</v>
      </c>
      <c r="D1910">
        <v>64</v>
      </c>
      <c r="E1910">
        <v>665489</v>
      </c>
    </row>
    <row r="1911" spans="1:5">
      <c r="A1911" s="6" t="s">
        <v>4279</v>
      </c>
      <c r="B1911">
        <v>1080</v>
      </c>
      <c r="C1911">
        <v>211</v>
      </c>
      <c r="D1911">
        <v>2465</v>
      </c>
      <c r="E1911">
        <v>3305990</v>
      </c>
    </row>
    <row r="1912" spans="1:5">
      <c r="A1912" s="7" t="s">
        <v>4281</v>
      </c>
      <c r="B1912">
        <v>159</v>
      </c>
      <c r="C1912">
        <v>45</v>
      </c>
      <c r="D1912">
        <v>450</v>
      </c>
      <c r="E1912">
        <v>661199</v>
      </c>
    </row>
    <row r="1913" spans="1:5">
      <c r="A1913" s="7" t="s">
        <v>4285</v>
      </c>
      <c r="B1913">
        <v>373</v>
      </c>
      <c r="C1913">
        <v>0</v>
      </c>
      <c r="D1913">
        <v>538</v>
      </c>
      <c r="E1913">
        <v>661198</v>
      </c>
    </row>
    <row r="1914" spans="1:5">
      <c r="A1914" s="7" t="s">
        <v>4287</v>
      </c>
      <c r="B1914">
        <v>46</v>
      </c>
      <c r="C1914">
        <v>26</v>
      </c>
      <c r="D1914">
        <v>114</v>
      </c>
      <c r="E1914">
        <v>661200</v>
      </c>
    </row>
    <row r="1915" spans="1:5">
      <c r="A1915" s="7" t="s">
        <v>4289</v>
      </c>
      <c r="B1915">
        <v>326</v>
      </c>
      <c r="C1915">
        <v>88</v>
      </c>
      <c r="D1915">
        <v>790</v>
      </c>
      <c r="E1915">
        <v>661196</v>
      </c>
    </row>
    <row r="1916" spans="1:5">
      <c r="A1916" s="7" t="s">
        <v>4291</v>
      </c>
      <c r="B1916">
        <v>176</v>
      </c>
      <c r="C1916">
        <v>52</v>
      </c>
      <c r="D1916">
        <v>573</v>
      </c>
      <c r="E1916">
        <v>661197</v>
      </c>
    </row>
    <row r="1917" spans="1:5">
      <c r="A1917" s="6" t="s">
        <v>4293</v>
      </c>
      <c r="B1917">
        <v>3888</v>
      </c>
      <c r="C1917">
        <v>0</v>
      </c>
      <c r="D1917">
        <v>4368</v>
      </c>
      <c r="E1917">
        <v>5333252</v>
      </c>
    </row>
    <row r="1918" spans="1:5">
      <c r="A1918" s="7" t="s">
        <v>4295</v>
      </c>
      <c r="B1918">
        <v>490</v>
      </c>
      <c r="C1918">
        <v>0</v>
      </c>
      <c r="D1918">
        <v>521</v>
      </c>
      <c r="E1918">
        <v>663458</v>
      </c>
    </row>
    <row r="1919" spans="1:5">
      <c r="A1919" s="7" t="s">
        <v>4297</v>
      </c>
      <c r="B1919">
        <v>67</v>
      </c>
      <c r="C1919">
        <v>0</v>
      </c>
      <c r="D1919">
        <v>85</v>
      </c>
      <c r="E1919">
        <v>686343</v>
      </c>
    </row>
    <row r="1920" spans="1:5">
      <c r="A1920" s="7" t="s">
        <v>4300</v>
      </c>
      <c r="B1920">
        <v>146</v>
      </c>
      <c r="C1920">
        <v>0</v>
      </c>
      <c r="D1920">
        <v>152</v>
      </c>
      <c r="E1920">
        <v>662736</v>
      </c>
    </row>
    <row r="1921" spans="1:5">
      <c r="A1921" s="7" t="s">
        <v>4302</v>
      </c>
      <c r="B1921">
        <v>440</v>
      </c>
      <c r="C1921">
        <v>0</v>
      </c>
      <c r="D1921">
        <v>440</v>
      </c>
      <c r="E1921">
        <v>663970</v>
      </c>
    </row>
    <row r="1922" spans="1:5">
      <c r="A1922" s="7" t="s">
        <v>4304</v>
      </c>
      <c r="B1922">
        <v>503</v>
      </c>
      <c r="C1922">
        <v>0</v>
      </c>
      <c r="D1922">
        <v>525</v>
      </c>
      <c r="E1922">
        <v>663971</v>
      </c>
    </row>
    <row r="1923" spans="1:5">
      <c r="A1923" s="7" t="s">
        <v>4306</v>
      </c>
      <c r="B1923">
        <v>504</v>
      </c>
      <c r="C1923">
        <v>0</v>
      </c>
      <c r="D1923">
        <v>549</v>
      </c>
      <c r="E1923">
        <v>664591</v>
      </c>
    </row>
    <row r="1924" spans="1:5">
      <c r="A1924" s="7" t="s">
        <v>195</v>
      </c>
      <c r="B1924">
        <v>576</v>
      </c>
      <c r="C1924">
        <v>0</v>
      </c>
      <c r="D1924">
        <v>598</v>
      </c>
      <c r="E1924">
        <v>664660</v>
      </c>
    </row>
    <row r="1925" spans="1:5">
      <c r="A1925" s="7" t="s">
        <v>4309</v>
      </c>
      <c r="B1925">
        <v>1162</v>
      </c>
      <c r="C1925">
        <v>0</v>
      </c>
      <c r="D1925">
        <v>1498</v>
      </c>
      <c r="E1925">
        <v>663523</v>
      </c>
    </row>
    <row r="1926" spans="1:5">
      <c r="A1926" s="6" t="s">
        <v>4311</v>
      </c>
      <c r="B1926">
        <v>2409</v>
      </c>
      <c r="C1926">
        <v>559</v>
      </c>
      <c r="D1926">
        <v>9524</v>
      </c>
      <c r="E1926">
        <v>9946202</v>
      </c>
    </row>
    <row r="1927" spans="1:5">
      <c r="A1927" s="7" t="s">
        <v>4313</v>
      </c>
      <c r="B1927">
        <v>199</v>
      </c>
      <c r="C1927">
        <v>56</v>
      </c>
      <c r="D1927">
        <v>1005</v>
      </c>
      <c r="E1927">
        <v>661431</v>
      </c>
    </row>
    <row r="1928" spans="1:5">
      <c r="A1928" s="7" t="s">
        <v>4316</v>
      </c>
      <c r="B1928">
        <v>26</v>
      </c>
      <c r="C1928">
        <v>15</v>
      </c>
      <c r="D1928">
        <v>307</v>
      </c>
      <c r="E1928">
        <v>662720</v>
      </c>
    </row>
    <row r="1929" spans="1:5">
      <c r="A1929" s="7" t="s">
        <v>4319</v>
      </c>
      <c r="B1929">
        <v>116</v>
      </c>
      <c r="C1929">
        <v>39</v>
      </c>
      <c r="D1929">
        <v>470</v>
      </c>
      <c r="E1929">
        <v>661420</v>
      </c>
    </row>
    <row r="1930" spans="1:5">
      <c r="A1930" s="7" t="s">
        <v>4321</v>
      </c>
      <c r="B1930">
        <v>87</v>
      </c>
      <c r="C1930">
        <v>14</v>
      </c>
      <c r="D1930">
        <v>368</v>
      </c>
      <c r="E1930">
        <v>661421</v>
      </c>
    </row>
    <row r="1931" spans="1:5">
      <c r="A1931" s="7" t="s">
        <v>4324</v>
      </c>
      <c r="B1931">
        <v>136</v>
      </c>
      <c r="C1931">
        <v>31</v>
      </c>
      <c r="D1931">
        <v>403</v>
      </c>
      <c r="E1931">
        <v>661422</v>
      </c>
    </row>
    <row r="1932" spans="1:5">
      <c r="A1932" s="7" t="s">
        <v>4326</v>
      </c>
      <c r="B1932">
        <v>368</v>
      </c>
      <c r="C1932">
        <v>0</v>
      </c>
      <c r="D1932">
        <v>368</v>
      </c>
      <c r="E1932">
        <v>684932</v>
      </c>
    </row>
    <row r="1933" spans="1:5">
      <c r="A1933" s="7" t="s">
        <v>4328</v>
      </c>
      <c r="B1933">
        <v>40</v>
      </c>
      <c r="C1933">
        <v>16</v>
      </c>
      <c r="D1933">
        <v>332</v>
      </c>
      <c r="E1933">
        <v>661423</v>
      </c>
    </row>
    <row r="1934" spans="1:5">
      <c r="A1934" s="7" t="s">
        <v>4330</v>
      </c>
      <c r="B1934">
        <v>226</v>
      </c>
      <c r="C1934">
        <v>73</v>
      </c>
      <c r="D1934">
        <v>1004</v>
      </c>
      <c r="E1934">
        <v>661432</v>
      </c>
    </row>
    <row r="1935" spans="1:5">
      <c r="A1935" s="7" t="s">
        <v>4332</v>
      </c>
      <c r="B1935">
        <v>78</v>
      </c>
      <c r="C1935">
        <v>18</v>
      </c>
      <c r="D1935">
        <v>393</v>
      </c>
      <c r="E1935">
        <v>661424</v>
      </c>
    </row>
    <row r="1936" spans="1:5">
      <c r="A1936" s="7" t="s">
        <v>4334</v>
      </c>
      <c r="B1936">
        <v>127</v>
      </c>
      <c r="C1936">
        <v>42</v>
      </c>
      <c r="D1936">
        <v>517</v>
      </c>
      <c r="E1936">
        <v>661425</v>
      </c>
    </row>
    <row r="1937" spans="1:5">
      <c r="A1937" s="7" t="s">
        <v>4336</v>
      </c>
      <c r="B1937">
        <v>130</v>
      </c>
      <c r="C1937">
        <v>22</v>
      </c>
      <c r="D1937">
        <v>408</v>
      </c>
      <c r="E1937">
        <v>661427</v>
      </c>
    </row>
    <row r="1938" spans="1:5">
      <c r="A1938" s="7" t="s">
        <v>3674</v>
      </c>
      <c r="B1938">
        <v>194</v>
      </c>
      <c r="C1938">
        <v>0</v>
      </c>
      <c r="D1938">
        <v>453</v>
      </c>
      <c r="E1938">
        <v>661428</v>
      </c>
    </row>
    <row r="1939" spans="1:5">
      <c r="A1939" s="7" t="s">
        <v>4339</v>
      </c>
      <c r="B1939">
        <v>332</v>
      </c>
      <c r="C1939">
        <v>115</v>
      </c>
      <c r="D1939">
        <v>1496</v>
      </c>
      <c r="E1939">
        <v>661433</v>
      </c>
    </row>
    <row r="1940" spans="1:5">
      <c r="A1940" s="7" t="s">
        <v>4341</v>
      </c>
      <c r="B1940">
        <v>292</v>
      </c>
      <c r="C1940">
        <v>110</v>
      </c>
      <c r="D1940">
        <v>1537</v>
      </c>
      <c r="E1940">
        <v>661434</v>
      </c>
    </row>
    <row r="1941" spans="1:5">
      <c r="A1941" s="7" t="s">
        <v>4343</v>
      </c>
      <c r="B1941">
        <v>58</v>
      </c>
      <c r="C1941">
        <v>8</v>
      </c>
      <c r="D1941">
        <v>463</v>
      </c>
      <c r="E1941">
        <v>661430</v>
      </c>
    </row>
    <row r="1942" spans="1:5">
      <c r="A1942" s="6" t="s">
        <v>4345</v>
      </c>
      <c r="B1942">
        <v>24</v>
      </c>
      <c r="C1942">
        <v>3</v>
      </c>
      <c r="D1942">
        <v>83</v>
      </c>
      <c r="E1942">
        <v>660725</v>
      </c>
    </row>
    <row r="1943" spans="1:5">
      <c r="A1943" s="7" t="s">
        <v>4347</v>
      </c>
      <c r="B1943">
        <v>24</v>
      </c>
      <c r="C1943">
        <v>3</v>
      </c>
      <c r="D1943">
        <v>83</v>
      </c>
      <c r="E1943">
        <v>660725</v>
      </c>
    </row>
    <row r="1944" spans="1:5">
      <c r="A1944" s="6" t="s">
        <v>4350</v>
      </c>
      <c r="B1944">
        <v>46</v>
      </c>
      <c r="C1944">
        <v>0</v>
      </c>
      <c r="D1944">
        <v>46</v>
      </c>
      <c r="E1944">
        <v>663445</v>
      </c>
    </row>
    <row r="1945" spans="1:5">
      <c r="A1945" s="7" t="s">
        <v>4352</v>
      </c>
      <c r="B1945">
        <v>46</v>
      </c>
      <c r="C1945">
        <v>0</v>
      </c>
      <c r="D1945">
        <v>46</v>
      </c>
      <c r="E1945">
        <v>663445</v>
      </c>
    </row>
    <row r="1946" spans="1:5">
      <c r="A1946" s="6" t="s">
        <v>4357</v>
      </c>
      <c r="B1946">
        <v>1698</v>
      </c>
      <c r="C1946">
        <v>467</v>
      </c>
      <c r="D1946">
        <v>9471</v>
      </c>
      <c r="E1946">
        <v>9265284</v>
      </c>
    </row>
    <row r="1947" spans="1:5">
      <c r="A1947" s="7" t="s">
        <v>4359</v>
      </c>
      <c r="B1947">
        <v>55</v>
      </c>
      <c r="C1947">
        <v>32</v>
      </c>
      <c r="D1947">
        <v>373</v>
      </c>
      <c r="E1947">
        <v>660699</v>
      </c>
    </row>
    <row r="1948" spans="1:5">
      <c r="A1948" s="7" t="s">
        <v>4361</v>
      </c>
      <c r="B1948">
        <v>83</v>
      </c>
      <c r="C1948">
        <v>32</v>
      </c>
      <c r="D1948">
        <v>436</v>
      </c>
      <c r="E1948">
        <v>660700</v>
      </c>
    </row>
    <row r="1949" spans="1:5">
      <c r="A1949" s="7" t="s">
        <v>4363</v>
      </c>
      <c r="B1949">
        <v>136</v>
      </c>
      <c r="C1949">
        <v>54</v>
      </c>
      <c r="D1949">
        <v>735</v>
      </c>
      <c r="E1949">
        <v>660697</v>
      </c>
    </row>
    <row r="1950" spans="1:5">
      <c r="A1950" s="7" t="s">
        <v>1617</v>
      </c>
      <c r="B1950">
        <v>72</v>
      </c>
      <c r="C1950">
        <v>0</v>
      </c>
      <c r="D1950">
        <v>95</v>
      </c>
      <c r="E1950">
        <v>660701</v>
      </c>
    </row>
    <row r="1951" spans="1:5">
      <c r="A1951" s="7" t="s">
        <v>4366</v>
      </c>
      <c r="B1951">
        <v>96</v>
      </c>
      <c r="C1951">
        <v>31</v>
      </c>
      <c r="D1951">
        <v>685</v>
      </c>
      <c r="E1951">
        <v>660702</v>
      </c>
    </row>
    <row r="1952" spans="1:5">
      <c r="A1952" s="7" t="s">
        <v>1396</v>
      </c>
      <c r="B1952">
        <v>277</v>
      </c>
      <c r="C1952">
        <v>0</v>
      </c>
      <c r="D1952">
        <v>472</v>
      </c>
      <c r="E1952">
        <v>664940</v>
      </c>
    </row>
    <row r="1953" spans="1:5">
      <c r="A1953" s="7" t="s">
        <v>4369</v>
      </c>
      <c r="B1953">
        <v>195</v>
      </c>
      <c r="C1953">
        <v>66</v>
      </c>
      <c r="D1953">
        <v>1568</v>
      </c>
      <c r="E1953">
        <v>664109</v>
      </c>
    </row>
    <row r="1954" spans="1:5">
      <c r="A1954" s="7" t="s">
        <v>4371</v>
      </c>
      <c r="B1954">
        <v>66</v>
      </c>
      <c r="C1954">
        <v>20</v>
      </c>
      <c r="D1954">
        <v>647</v>
      </c>
      <c r="E1954">
        <v>663871</v>
      </c>
    </row>
    <row r="1955" spans="1:5">
      <c r="A1955" s="7" t="s">
        <v>4373</v>
      </c>
      <c r="B1955">
        <v>88</v>
      </c>
      <c r="C1955">
        <v>34</v>
      </c>
      <c r="D1955">
        <v>619</v>
      </c>
      <c r="E1955">
        <v>660704</v>
      </c>
    </row>
    <row r="1956" spans="1:5">
      <c r="A1956" s="7" t="s">
        <v>1505</v>
      </c>
      <c r="B1956">
        <v>74</v>
      </c>
      <c r="C1956">
        <v>26</v>
      </c>
      <c r="D1956">
        <v>471</v>
      </c>
      <c r="E1956">
        <v>660705</v>
      </c>
    </row>
    <row r="1957" spans="1:5">
      <c r="A1957" s="7" t="s">
        <v>4376</v>
      </c>
      <c r="B1957">
        <v>80</v>
      </c>
      <c r="C1957">
        <v>27</v>
      </c>
      <c r="D1957">
        <v>574</v>
      </c>
      <c r="E1957">
        <v>660706</v>
      </c>
    </row>
    <row r="1958" spans="1:5">
      <c r="A1958" s="7" t="s">
        <v>4378</v>
      </c>
      <c r="B1958">
        <v>357</v>
      </c>
      <c r="C1958">
        <v>118</v>
      </c>
      <c r="D1958">
        <v>1769</v>
      </c>
      <c r="E1958">
        <v>665345</v>
      </c>
    </row>
    <row r="1959" spans="1:5">
      <c r="A1959" s="7" t="s">
        <v>4380</v>
      </c>
      <c r="B1959">
        <v>35</v>
      </c>
      <c r="C1959">
        <v>3</v>
      </c>
      <c r="D1959">
        <v>399</v>
      </c>
      <c r="E1959">
        <v>660707</v>
      </c>
    </row>
    <row r="1960" spans="1:5">
      <c r="A1960" s="7" t="s">
        <v>4382</v>
      </c>
      <c r="B1960">
        <v>84</v>
      </c>
      <c r="C1960">
        <v>24</v>
      </c>
      <c r="D1960">
        <v>628</v>
      </c>
      <c r="E1960">
        <v>660698</v>
      </c>
    </row>
    <row r="1961" spans="1:5">
      <c r="A1961" s="6" t="s">
        <v>4384</v>
      </c>
      <c r="B1961">
        <v>668</v>
      </c>
      <c r="C1961">
        <v>193</v>
      </c>
      <c r="D1961">
        <v>6777</v>
      </c>
      <c r="E1961">
        <v>7299502</v>
      </c>
    </row>
    <row r="1962" spans="1:5">
      <c r="A1962" s="7" t="s">
        <v>4386</v>
      </c>
      <c r="B1962">
        <v>9</v>
      </c>
      <c r="C1962">
        <v>2</v>
      </c>
      <c r="D1962">
        <v>523</v>
      </c>
      <c r="E1962">
        <v>663180</v>
      </c>
    </row>
    <row r="1963" spans="1:5">
      <c r="A1963" s="7" t="s">
        <v>4388</v>
      </c>
      <c r="B1963">
        <v>63</v>
      </c>
      <c r="C1963">
        <v>17</v>
      </c>
      <c r="D1963">
        <v>545</v>
      </c>
      <c r="E1963">
        <v>660956</v>
      </c>
    </row>
    <row r="1964" spans="1:5">
      <c r="A1964" s="7" t="s">
        <v>4392</v>
      </c>
      <c r="B1964">
        <v>56</v>
      </c>
      <c r="C1964">
        <v>9</v>
      </c>
      <c r="D1964">
        <v>472</v>
      </c>
      <c r="E1964">
        <v>660952</v>
      </c>
    </row>
    <row r="1965" spans="1:5">
      <c r="A1965" s="7" t="s">
        <v>4394</v>
      </c>
      <c r="B1965">
        <v>195</v>
      </c>
      <c r="C1965">
        <v>72</v>
      </c>
      <c r="D1965">
        <v>2070</v>
      </c>
      <c r="E1965">
        <v>660958</v>
      </c>
    </row>
    <row r="1966" spans="1:5">
      <c r="A1966" s="7" t="s">
        <v>4396</v>
      </c>
      <c r="B1966">
        <v>54</v>
      </c>
      <c r="C1966">
        <v>16</v>
      </c>
      <c r="D1966">
        <v>453</v>
      </c>
      <c r="E1966">
        <v>660953</v>
      </c>
    </row>
    <row r="1967" spans="1:5">
      <c r="A1967" s="7" t="s">
        <v>4400</v>
      </c>
      <c r="B1967">
        <v>57</v>
      </c>
      <c r="C1967">
        <v>13</v>
      </c>
      <c r="D1967">
        <v>562</v>
      </c>
      <c r="E1967">
        <v>660954</v>
      </c>
    </row>
    <row r="1968" spans="1:5">
      <c r="A1968" s="7" t="s">
        <v>4402</v>
      </c>
      <c r="B1968">
        <v>52</v>
      </c>
      <c r="C1968">
        <v>9</v>
      </c>
      <c r="D1968">
        <v>430</v>
      </c>
      <c r="E1968">
        <v>660955</v>
      </c>
    </row>
    <row r="1969" spans="1:5">
      <c r="A1969" s="7" t="s">
        <v>4404</v>
      </c>
      <c r="B1969">
        <v>36</v>
      </c>
      <c r="C1969">
        <v>10</v>
      </c>
      <c r="D1969">
        <v>494</v>
      </c>
      <c r="E1969">
        <v>660957</v>
      </c>
    </row>
    <row r="1970" spans="1:5">
      <c r="A1970" s="7" t="s">
        <v>4406</v>
      </c>
      <c r="B1970">
        <v>67</v>
      </c>
      <c r="C1970">
        <v>17</v>
      </c>
      <c r="D1970">
        <v>626</v>
      </c>
      <c r="E1970">
        <v>684459</v>
      </c>
    </row>
    <row r="1971" spans="1:5">
      <c r="A1971" s="7" t="s">
        <v>4408</v>
      </c>
      <c r="B1971">
        <v>68</v>
      </c>
      <c r="C1971">
        <v>26</v>
      </c>
      <c r="D1971">
        <v>544</v>
      </c>
      <c r="E1971">
        <v>664219</v>
      </c>
    </row>
    <row r="1972" spans="1:5">
      <c r="A1972" s="7" t="s">
        <v>4410</v>
      </c>
      <c r="B1972">
        <v>11</v>
      </c>
      <c r="C1972">
        <v>2</v>
      </c>
      <c r="D1972">
        <v>58</v>
      </c>
      <c r="E1972">
        <v>660959</v>
      </c>
    </row>
    <row r="1973" spans="1:5">
      <c r="A1973" s="6" t="s">
        <v>4411</v>
      </c>
      <c r="B1973">
        <v>524</v>
      </c>
      <c r="C1973">
        <v>0</v>
      </c>
      <c r="D1973">
        <v>524</v>
      </c>
      <c r="E1973">
        <v>1989425</v>
      </c>
    </row>
    <row r="1974" spans="1:5">
      <c r="A1974" s="7" t="s">
        <v>4413</v>
      </c>
      <c r="B1974">
        <v>314</v>
      </c>
      <c r="C1974">
        <v>0</v>
      </c>
      <c r="D1974">
        <v>314</v>
      </c>
      <c r="E1974">
        <v>664879</v>
      </c>
    </row>
    <row r="1975" spans="1:5">
      <c r="A1975" s="7" t="s">
        <v>4417</v>
      </c>
      <c r="B1975">
        <v>94</v>
      </c>
      <c r="C1975">
        <v>0</v>
      </c>
      <c r="D1975">
        <v>94</v>
      </c>
      <c r="E1975">
        <v>661534</v>
      </c>
    </row>
    <row r="1976" spans="1:5">
      <c r="A1976" s="7" t="s">
        <v>4419</v>
      </c>
      <c r="B1976">
        <v>116</v>
      </c>
      <c r="C1976">
        <v>0</v>
      </c>
      <c r="D1976">
        <v>116</v>
      </c>
      <c r="E1976">
        <v>663012</v>
      </c>
    </row>
    <row r="1977" spans="1:5">
      <c r="A1977" s="6" t="s">
        <v>4421</v>
      </c>
      <c r="B1977">
        <v>400</v>
      </c>
      <c r="C1977">
        <v>0</v>
      </c>
      <c r="D1977">
        <v>531</v>
      </c>
      <c r="E1977">
        <v>1323695</v>
      </c>
    </row>
    <row r="1978" spans="1:5">
      <c r="A1978" s="7" t="s">
        <v>4423</v>
      </c>
      <c r="B1978">
        <v>216</v>
      </c>
      <c r="C1978">
        <v>0</v>
      </c>
      <c r="D1978">
        <v>281</v>
      </c>
      <c r="E1978">
        <v>661847</v>
      </c>
    </row>
    <row r="1979" spans="1:5">
      <c r="A1979" s="7" t="s">
        <v>4428</v>
      </c>
      <c r="B1979">
        <v>184</v>
      </c>
      <c r="C1979">
        <v>0</v>
      </c>
      <c r="D1979">
        <v>250</v>
      </c>
      <c r="E1979">
        <v>661848</v>
      </c>
    </row>
    <row r="1980" spans="1:5">
      <c r="A1980" s="6" t="s">
        <v>4430</v>
      </c>
      <c r="B1980">
        <v>3241</v>
      </c>
      <c r="C1980">
        <v>521</v>
      </c>
      <c r="D1980">
        <v>9461</v>
      </c>
      <c r="E1980">
        <v>10615403</v>
      </c>
    </row>
    <row r="1981" spans="1:5">
      <c r="A1981" s="7" t="s">
        <v>4432</v>
      </c>
      <c r="B1981">
        <v>128</v>
      </c>
      <c r="C1981">
        <v>28</v>
      </c>
      <c r="D1981">
        <v>486</v>
      </c>
      <c r="E1981">
        <v>661722</v>
      </c>
    </row>
    <row r="1982" spans="1:5">
      <c r="A1982" s="7" t="s">
        <v>4436</v>
      </c>
      <c r="B1982">
        <v>223</v>
      </c>
      <c r="C1982">
        <v>34</v>
      </c>
      <c r="D1982">
        <v>672</v>
      </c>
      <c r="E1982">
        <v>661718</v>
      </c>
    </row>
    <row r="1983" spans="1:5">
      <c r="A1983" s="7" t="s">
        <v>4439</v>
      </c>
      <c r="B1983">
        <v>183</v>
      </c>
      <c r="C1983">
        <v>0</v>
      </c>
      <c r="D1983">
        <v>227</v>
      </c>
      <c r="E1983">
        <v>661732</v>
      </c>
    </row>
    <row r="1984" spans="1:5">
      <c r="A1984" s="7" t="s">
        <v>4441</v>
      </c>
      <c r="B1984">
        <v>265</v>
      </c>
      <c r="C1984">
        <v>0</v>
      </c>
      <c r="D1984">
        <v>420</v>
      </c>
      <c r="E1984">
        <v>664583</v>
      </c>
    </row>
    <row r="1985" spans="1:5">
      <c r="A1985" s="7" t="s">
        <v>4443</v>
      </c>
      <c r="B1985">
        <v>129</v>
      </c>
      <c r="C1985">
        <v>33</v>
      </c>
      <c r="D1985">
        <v>404</v>
      </c>
      <c r="E1985">
        <v>661724</v>
      </c>
    </row>
    <row r="1986" spans="1:5">
      <c r="A1986" s="7" t="s">
        <v>4445</v>
      </c>
      <c r="B1986">
        <v>172</v>
      </c>
      <c r="C1986">
        <v>43</v>
      </c>
      <c r="D1986">
        <v>720</v>
      </c>
      <c r="E1986">
        <v>661719</v>
      </c>
    </row>
    <row r="1987" spans="1:5">
      <c r="A1987" s="7" t="s">
        <v>4447</v>
      </c>
      <c r="B1987">
        <v>32</v>
      </c>
      <c r="C1987">
        <v>5</v>
      </c>
      <c r="D1987">
        <v>106</v>
      </c>
      <c r="E1987">
        <v>665149</v>
      </c>
    </row>
    <row r="1988" spans="1:5">
      <c r="A1988" s="7" t="s">
        <v>4448</v>
      </c>
      <c r="B1988">
        <v>160</v>
      </c>
      <c r="C1988">
        <v>38</v>
      </c>
      <c r="D1988">
        <v>481</v>
      </c>
      <c r="E1988">
        <v>661725</v>
      </c>
    </row>
    <row r="1989" spans="1:5">
      <c r="A1989" s="7" t="s">
        <v>4450</v>
      </c>
      <c r="B1989">
        <v>409</v>
      </c>
      <c r="C1989">
        <v>0</v>
      </c>
      <c r="D1989">
        <v>674</v>
      </c>
      <c r="E1989">
        <v>661720</v>
      </c>
    </row>
    <row r="1990" spans="1:5">
      <c r="A1990" s="7" t="s">
        <v>4452</v>
      </c>
      <c r="B1990">
        <v>91</v>
      </c>
      <c r="C1990">
        <v>26</v>
      </c>
      <c r="D1990">
        <v>382</v>
      </c>
      <c r="E1990">
        <v>661726</v>
      </c>
    </row>
    <row r="1991" spans="1:5">
      <c r="A1991" s="7" t="s">
        <v>4455</v>
      </c>
      <c r="B1991">
        <v>80</v>
      </c>
      <c r="C1991">
        <v>9</v>
      </c>
      <c r="D1991">
        <v>281</v>
      </c>
      <c r="E1991">
        <v>661727</v>
      </c>
    </row>
    <row r="1992" spans="1:5">
      <c r="A1992" s="7" t="s">
        <v>4458</v>
      </c>
      <c r="B1992">
        <v>222</v>
      </c>
      <c r="C1992">
        <v>53</v>
      </c>
      <c r="D1992">
        <v>559</v>
      </c>
      <c r="E1992">
        <v>663966</v>
      </c>
    </row>
    <row r="1993" spans="1:5">
      <c r="A1993" s="7" t="s">
        <v>4460</v>
      </c>
      <c r="B1993">
        <v>153</v>
      </c>
      <c r="C1993">
        <v>31</v>
      </c>
      <c r="D1993">
        <v>491</v>
      </c>
      <c r="E1993">
        <v>663783</v>
      </c>
    </row>
    <row r="1994" spans="1:5">
      <c r="A1994" s="7" t="s">
        <v>4462</v>
      </c>
      <c r="B1994">
        <v>76</v>
      </c>
      <c r="C1994">
        <v>14</v>
      </c>
      <c r="D1994">
        <v>298</v>
      </c>
      <c r="E1994">
        <v>661730</v>
      </c>
    </row>
    <row r="1995" spans="1:5">
      <c r="A1995" s="7" t="s">
        <v>4464</v>
      </c>
      <c r="B1995">
        <v>792</v>
      </c>
      <c r="C1995">
        <v>173</v>
      </c>
      <c r="D1995">
        <v>2757</v>
      </c>
      <c r="E1995">
        <v>678948</v>
      </c>
    </row>
    <row r="1996" spans="1:5">
      <c r="A1996" s="7" t="s">
        <v>4467</v>
      </c>
      <c r="B1996">
        <v>126</v>
      </c>
      <c r="C1996">
        <v>34</v>
      </c>
      <c r="D1996">
        <v>503</v>
      </c>
      <c r="E1996">
        <v>661731</v>
      </c>
    </row>
    <row r="1997" spans="1:5">
      <c r="A1997" s="6" t="s">
        <v>4470</v>
      </c>
      <c r="B1997">
        <v>321</v>
      </c>
      <c r="C1997">
        <v>92</v>
      </c>
      <c r="D1997">
        <v>1281</v>
      </c>
      <c r="E1997">
        <v>2645413</v>
      </c>
    </row>
    <row r="1998" spans="1:5">
      <c r="A1998" s="7" t="s">
        <v>4472</v>
      </c>
      <c r="B1998">
        <v>45</v>
      </c>
      <c r="C1998">
        <v>0</v>
      </c>
      <c r="D1998">
        <v>55</v>
      </c>
      <c r="E1998">
        <v>663064</v>
      </c>
    </row>
    <row r="1999" spans="1:5">
      <c r="A1999" s="7" t="s">
        <v>4477</v>
      </c>
      <c r="B1999">
        <v>126</v>
      </c>
      <c r="C1999">
        <v>37</v>
      </c>
      <c r="D1999">
        <v>529</v>
      </c>
      <c r="E1999">
        <v>660781</v>
      </c>
    </row>
    <row r="2000" spans="1:5">
      <c r="A2000" s="7" t="s">
        <v>4479</v>
      </c>
      <c r="B2000">
        <v>79</v>
      </c>
      <c r="C2000">
        <v>37</v>
      </c>
      <c r="D2000">
        <v>398</v>
      </c>
      <c r="E2000">
        <v>660785</v>
      </c>
    </row>
    <row r="2001" spans="1:5">
      <c r="A2001" s="7" t="s">
        <v>4481</v>
      </c>
      <c r="B2001">
        <v>71</v>
      </c>
      <c r="C2001">
        <v>18</v>
      </c>
      <c r="D2001">
        <v>299</v>
      </c>
      <c r="E2001">
        <v>660783</v>
      </c>
    </row>
    <row r="2002" spans="1:5">
      <c r="A2002" s="6" t="s">
        <v>4482</v>
      </c>
      <c r="B2002">
        <v>70</v>
      </c>
      <c r="C2002">
        <v>17</v>
      </c>
      <c r="D2002">
        <v>211</v>
      </c>
      <c r="E2002">
        <v>661806</v>
      </c>
    </row>
    <row r="2003" spans="1:5">
      <c r="A2003" s="7" t="s">
        <v>4484</v>
      </c>
      <c r="B2003">
        <v>70</v>
      </c>
      <c r="C2003">
        <v>17</v>
      </c>
      <c r="D2003">
        <v>211</v>
      </c>
      <c r="E2003">
        <v>661806</v>
      </c>
    </row>
    <row r="2004" spans="1:5">
      <c r="A2004" s="6" t="s">
        <v>4486</v>
      </c>
      <c r="B2004">
        <v>259</v>
      </c>
      <c r="C2004">
        <v>92</v>
      </c>
      <c r="D2004">
        <v>764</v>
      </c>
      <c r="E2004">
        <v>683661</v>
      </c>
    </row>
    <row r="2005" spans="1:5">
      <c r="A2005" s="7" t="s">
        <v>4486</v>
      </c>
      <c r="B2005">
        <v>259</v>
      </c>
      <c r="C2005">
        <v>92</v>
      </c>
      <c r="D2005">
        <v>764</v>
      </c>
      <c r="E2005">
        <v>683661</v>
      </c>
    </row>
    <row r="2006" spans="1:5">
      <c r="A2006" s="6" t="s">
        <v>4490</v>
      </c>
      <c r="B2006">
        <v>19509</v>
      </c>
      <c r="C2006">
        <v>0</v>
      </c>
      <c r="D2006">
        <v>28789</v>
      </c>
      <c r="E2006">
        <v>36579149</v>
      </c>
    </row>
    <row r="2007" spans="1:5">
      <c r="A2007" s="7" t="s">
        <v>710</v>
      </c>
      <c r="B2007">
        <v>258</v>
      </c>
      <c r="C2007">
        <v>0</v>
      </c>
      <c r="D2007">
        <v>310</v>
      </c>
      <c r="E2007">
        <v>661029</v>
      </c>
    </row>
    <row r="2008" spans="1:5">
      <c r="A2008" s="7" t="s">
        <v>4494</v>
      </c>
      <c r="B2008">
        <v>387</v>
      </c>
      <c r="C2008">
        <v>0</v>
      </c>
      <c r="D2008">
        <v>394</v>
      </c>
      <c r="E2008">
        <v>661030</v>
      </c>
    </row>
    <row r="2009" spans="1:5">
      <c r="A2009" s="7" t="s">
        <v>2332</v>
      </c>
      <c r="B2009">
        <v>406</v>
      </c>
      <c r="C2009">
        <v>0</v>
      </c>
      <c r="D2009">
        <v>406</v>
      </c>
      <c r="E2009">
        <v>664756</v>
      </c>
    </row>
    <row r="2010" spans="1:5">
      <c r="A2010" s="7" t="s">
        <v>4499</v>
      </c>
      <c r="B2010">
        <v>126</v>
      </c>
      <c r="C2010">
        <v>0</v>
      </c>
      <c r="D2010">
        <v>254</v>
      </c>
      <c r="E2010">
        <v>661032</v>
      </c>
    </row>
    <row r="2011" spans="1:5">
      <c r="A2011" s="7" t="s">
        <v>4501</v>
      </c>
      <c r="B2011">
        <v>375</v>
      </c>
      <c r="C2011">
        <v>0</v>
      </c>
      <c r="D2011">
        <v>375</v>
      </c>
      <c r="E2011">
        <v>661033</v>
      </c>
    </row>
    <row r="2012" spans="1:5">
      <c r="A2012" s="7" t="s">
        <v>4504</v>
      </c>
      <c r="B2012">
        <v>233</v>
      </c>
      <c r="C2012">
        <v>0</v>
      </c>
      <c r="D2012">
        <v>322</v>
      </c>
      <c r="E2012">
        <v>664758</v>
      </c>
    </row>
    <row r="2013" spans="1:5">
      <c r="A2013" s="7" t="s">
        <v>4506</v>
      </c>
      <c r="B2013">
        <v>96</v>
      </c>
      <c r="C2013">
        <v>0</v>
      </c>
      <c r="D2013">
        <v>338</v>
      </c>
      <c r="E2013">
        <v>664757</v>
      </c>
    </row>
    <row r="2014" spans="1:5">
      <c r="A2014" s="7" t="s">
        <v>4508</v>
      </c>
      <c r="B2014">
        <v>435</v>
      </c>
      <c r="C2014">
        <v>0</v>
      </c>
      <c r="D2014">
        <v>812</v>
      </c>
      <c r="E2014">
        <v>664307</v>
      </c>
    </row>
    <row r="2015" spans="1:5">
      <c r="A2015" s="7" t="s">
        <v>4510</v>
      </c>
      <c r="B2015">
        <v>343</v>
      </c>
      <c r="C2015">
        <v>0</v>
      </c>
      <c r="D2015">
        <v>406</v>
      </c>
      <c r="E2015">
        <v>663439</v>
      </c>
    </row>
    <row r="2016" spans="1:5">
      <c r="A2016" s="7" t="s">
        <v>4512</v>
      </c>
      <c r="B2016">
        <v>799</v>
      </c>
      <c r="C2016">
        <v>0</v>
      </c>
      <c r="D2016">
        <v>1709</v>
      </c>
      <c r="E2016">
        <v>663554</v>
      </c>
    </row>
    <row r="2017" spans="1:5">
      <c r="A2017" s="7" t="s">
        <v>4514</v>
      </c>
      <c r="B2017">
        <v>227</v>
      </c>
      <c r="C2017">
        <v>0</v>
      </c>
      <c r="D2017">
        <v>383</v>
      </c>
      <c r="E2017">
        <v>664028</v>
      </c>
    </row>
    <row r="2018" spans="1:5">
      <c r="A2018" s="7" t="s">
        <v>4516</v>
      </c>
      <c r="B2018">
        <v>382</v>
      </c>
      <c r="C2018">
        <v>0</v>
      </c>
      <c r="D2018">
        <v>587</v>
      </c>
      <c r="E2018">
        <v>687197</v>
      </c>
    </row>
    <row r="2019" spans="1:5">
      <c r="A2019" s="7" t="s">
        <v>4518</v>
      </c>
      <c r="B2019">
        <v>385</v>
      </c>
      <c r="C2019">
        <v>0</v>
      </c>
      <c r="D2019">
        <v>385</v>
      </c>
      <c r="E2019">
        <v>664754</v>
      </c>
    </row>
    <row r="2020" spans="1:5">
      <c r="A2020" s="7" t="s">
        <v>2359</v>
      </c>
      <c r="B2020">
        <v>261</v>
      </c>
      <c r="C2020">
        <v>0</v>
      </c>
      <c r="D2020">
        <v>421</v>
      </c>
      <c r="E2020">
        <v>661037</v>
      </c>
    </row>
    <row r="2021" spans="1:5">
      <c r="A2021" s="7" t="s">
        <v>1405</v>
      </c>
      <c r="B2021">
        <v>369</v>
      </c>
      <c r="C2021">
        <v>0</v>
      </c>
      <c r="D2021">
        <v>371</v>
      </c>
      <c r="E2021">
        <v>664759</v>
      </c>
    </row>
    <row r="2022" spans="1:5">
      <c r="A2022" s="7" t="s">
        <v>4522</v>
      </c>
      <c r="B2022">
        <v>415</v>
      </c>
      <c r="C2022">
        <v>0</v>
      </c>
      <c r="D2022">
        <v>415</v>
      </c>
      <c r="E2022">
        <v>661070</v>
      </c>
    </row>
    <row r="2023" spans="1:5">
      <c r="A2023" s="7" t="s">
        <v>4524</v>
      </c>
      <c r="B2023">
        <v>474</v>
      </c>
      <c r="C2023">
        <v>0</v>
      </c>
      <c r="D2023">
        <v>507</v>
      </c>
      <c r="E2023">
        <v>661064</v>
      </c>
    </row>
    <row r="2024" spans="1:5">
      <c r="A2024" s="7" t="s">
        <v>1191</v>
      </c>
      <c r="B2024">
        <v>322</v>
      </c>
      <c r="C2024">
        <v>0</v>
      </c>
      <c r="D2024">
        <v>322</v>
      </c>
      <c r="E2024">
        <v>661039</v>
      </c>
    </row>
    <row r="2025" spans="1:5">
      <c r="A2025" s="7" t="s">
        <v>4527</v>
      </c>
      <c r="B2025">
        <v>181</v>
      </c>
      <c r="C2025">
        <v>0</v>
      </c>
      <c r="D2025">
        <v>485</v>
      </c>
      <c r="E2025">
        <v>661040</v>
      </c>
    </row>
    <row r="2026" spans="1:5">
      <c r="A2026" s="7" t="s">
        <v>4530</v>
      </c>
      <c r="B2026">
        <v>384</v>
      </c>
      <c r="C2026">
        <v>0</v>
      </c>
      <c r="D2026">
        <v>384</v>
      </c>
      <c r="E2026">
        <v>665180</v>
      </c>
    </row>
    <row r="2027" spans="1:5">
      <c r="A2027" s="7" t="s">
        <v>4532</v>
      </c>
      <c r="B2027">
        <v>95</v>
      </c>
      <c r="C2027">
        <v>0</v>
      </c>
      <c r="D2027">
        <v>485</v>
      </c>
      <c r="E2027">
        <v>661042</v>
      </c>
    </row>
    <row r="2028" spans="1:5">
      <c r="A2028" s="7" t="s">
        <v>4534</v>
      </c>
      <c r="B2028">
        <v>103</v>
      </c>
      <c r="C2028">
        <v>0</v>
      </c>
      <c r="D2028">
        <v>297</v>
      </c>
      <c r="E2028">
        <v>661043</v>
      </c>
    </row>
    <row r="2029" spans="1:5">
      <c r="A2029" s="7" t="s">
        <v>2850</v>
      </c>
      <c r="B2029">
        <v>156</v>
      </c>
      <c r="C2029">
        <v>0</v>
      </c>
      <c r="D2029">
        <v>369</v>
      </c>
      <c r="E2029">
        <v>661044</v>
      </c>
    </row>
    <row r="2030" spans="1:5">
      <c r="A2030" s="7" t="s">
        <v>4537</v>
      </c>
      <c r="B2030">
        <v>617</v>
      </c>
      <c r="C2030">
        <v>0</v>
      </c>
      <c r="D2030">
        <v>1681</v>
      </c>
      <c r="E2030">
        <v>664596</v>
      </c>
    </row>
    <row r="2031" spans="1:5">
      <c r="A2031" s="7" t="s">
        <v>4540</v>
      </c>
      <c r="B2031">
        <v>136</v>
      </c>
      <c r="C2031">
        <v>0</v>
      </c>
      <c r="D2031">
        <v>564</v>
      </c>
      <c r="E2031">
        <v>661085</v>
      </c>
    </row>
    <row r="2032" spans="1:5">
      <c r="A2032" s="7" t="s">
        <v>4542</v>
      </c>
      <c r="B2032">
        <v>308</v>
      </c>
      <c r="C2032">
        <v>0</v>
      </c>
      <c r="D2032">
        <v>308</v>
      </c>
      <c r="E2032">
        <v>661045</v>
      </c>
    </row>
    <row r="2033" spans="1:5">
      <c r="A2033" s="7" t="s">
        <v>4544</v>
      </c>
      <c r="B2033">
        <v>290</v>
      </c>
      <c r="C2033">
        <v>0</v>
      </c>
      <c r="D2033">
        <v>434</v>
      </c>
      <c r="E2033">
        <v>664974</v>
      </c>
    </row>
    <row r="2034" spans="1:5">
      <c r="A2034" s="7" t="s">
        <v>4546</v>
      </c>
      <c r="B2034">
        <v>480</v>
      </c>
      <c r="C2034">
        <v>0</v>
      </c>
      <c r="D2034">
        <v>501</v>
      </c>
      <c r="E2034">
        <v>665789</v>
      </c>
    </row>
    <row r="2035" spans="1:5">
      <c r="A2035" s="7" t="s">
        <v>4548</v>
      </c>
      <c r="B2035">
        <v>331</v>
      </c>
      <c r="C2035">
        <v>0</v>
      </c>
      <c r="D2035">
        <v>331</v>
      </c>
      <c r="E2035">
        <v>661048</v>
      </c>
    </row>
    <row r="2036" spans="1:5">
      <c r="A2036" s="7" t="s">
        <v>4550</v>
      </c>
      <c r="B2036">
        <v>435</v>
      </c>
      <c r="C2036">
        <v>0</v>
      </c>
      <c r="D2036">
        <v>439</v>
      </c>
      <c r="E2036">
        <v>661049</v>
      </c>
    </row>
    <row r="2037" spans="1:5">
      <c r="A2037" s="7" t="s">
        <v>1422</v>
      </c>
      <c r="B2037">
        <v>242</v>
      </c>
      <c r="C2037">
        <v>0</v>
      </c>
      <c r="D2037">
        <v>288</v>
      </c>
      <c r="E2037">
        <v>664760</v>
      </c>
    </row>
    <row r="2038" spans="1:5">
      <c r="A2038" s="7" t="s">
        <v>4553</v>
      </c>
      <c r="B2038">
        <v>130</v>
      </c>
      <c r="C2038">
        <v>0</v>
      </c>
      <c r="D2038">
        <v>450</v>
      </c>
      <c r="E2038">
        <v>661051</v>
      </c>
    </row>
    <row r="2039" spans="1:5">
      <c r="A2039" s="7" t="s">
        <v>4555</v>
      </c>
      <c r="B2039">
        <v>258</v>
      </c>
      <c r="C2039">
        <v>0</v>
      </c>
      <c r="D2039">
        <v>493</v>
      </c>
      <c r="E2039">
        <v>661052</v>
      </c>
    </row>
    <row r="2040" spans="1:5">
      <c r="A2040" s="7" t="s">
        <v>4557</v>
      </c>
      <c r="B2040">
        <v>20</v>
      </c>
      <c r="C2040">
        <v>0</v>
      </c>
      <c r="D2040">
        <v>28</v>
      </c>
      <c r="E2040">
        <v>664951</v>
      </c>
    </row>
    <row r="2041" spans="1:5">
      <c r="A2041" s="7" t="s">
        <v>4559</v>
      </c>
      <c r="B2041">
        <v>1051</v>
      </c>
      <c r="C2041">
        <v>0</v>
      </c>
      <c r="D2041">
        <v>1639</v>
      </c>
      <c r="E2041">
        <v>661073</v>
      </c>
    </row>
    <row r="2042" spans="1:5">
      <c r="A2042" s="7" t="s">
        <v>4561</v>
      </c>
      <c r="B2042">
        <v>513</v>
      </c>
      <c r="C2042">
        <v>0</v>
      </c>
      <c r="D2042">
        <v>599</v>
      </c>
      <c r="E2042">
        <v>686847</v>
      </c>
    </row>
    <row r="2043" spans="1:5">
      <c r="A2043" s="7" t="s">
        <v>4563</v>
      </c>
      <c r="B2043">
        <v>240</v>
      </c>
      <c r="C2043">
        <v>0</v>
      </c>
      <c r="D2043">
        <v>492</v>
      </c>
      <c r="E2043">
        <v>687575</v>
      </c>
    </row>
    <row r="2044" spans="1:5">
      <c r="A2044" s="7" t="s">
        <v>4565</v>
      </c>
      <c r="B2044">
        <v>97</v>
      </c>
      <c r="C2044">
        <v>0</v>
      </c>
      <c r="D2044">
        <v>104</v>
      </c>
      <c r="E2044">
        <v>681050</v>
      </c>
    </row>
    <row r="2045" spans="1:5">
      <c r="A2045" s="7" t="s">
        <v>4567</v>
      </c>
      <c r="B2045">
        <v>379</v>
      </c>
      <c r="C2045">
        <v>0</v>
      </c>
      <c r="D2045">
        <v>379</v>
      </c>
      <c r="E2045">
        <v>664761</v>
      </c>
    </row>
    <row r="2046" spans="1:5">
      <c r="A2046" s="7" t="s">
        <v>4569</v>
      </c>
      <c r="B2046">
        <v>207</v>
      </c>
      <c r="C2046">
        <v>0</v>
      </c>
      <c r="D2046">
        <v>283</v>
      </c>
      <c r="E2046">
        <v>663716</v>
      </c>
    </row>
    <row r="2047" spans="1:5">
      <c r="A2047" s="7" t="s">
        <v>4571</v>
      </c>
      <c r="B2047">
        <v>1481</v>
      </c>
      <c r="C2047">
        <v>0</v>
      </c>
      <c r="D2047">
        <v>1529</v>
      </c>
      <c r="E2047">
        <v>662887</v>
      </c>
    </row>
    <row r="2048" spans="1:5">
      <c r="A2048" s="7" t="s">
        <v>3310</v>
      </c>
      <c r="B2048">
        <v>332</v>
      </c>
      <c r="C2048">
        <v>0</v>
      </c>
      <c r="D2048">
        <v>444</v>
      </c>
      <c r="E2048">
        <v>664755</v>
      </c>
    </row>
    <row r="2049" spans="1:5">
      <c r="A2049" s="7" t="s">
        <v>4574</v>
      </c>
      <c r="B2049">
        <v>465</v>
      </c>
      <c r="C2049">
        <v>0</v>
      </c>
      <c r="D2049">
        <v>989</v>
      </c>
      <c r="E2049">
        <v>665216</v>
      </c>
    </row>
    <row r="2050" spans="1:5">
      <c r="A2050" s="7" t="s">
        <v>4576</v>
      </c>
      <c r="B2050">
        <v>396</v>
      </c>
      <c r="C2050">
        <v>0</v>
      </c>
      <c r="D2050">
        <v>624</v>
      </c>
      <c r="E2050">
        <v>664896</v>
      </c>
    </row>
    <row r="2051" spans="1:5">
      <c r="A2051" s="7" t="s">
        <v>4578</v>
      </c>
      <c r="B2051">
        <v>811</v>
      </c>
      <c r="C2051">
        <v>0</v>
      </c>
      <c r="D2051">
        <v>1453</v>
      </c>
      <c r="E2051">
        <v>661075</v>
      </c>
    </row>
    <row r="2052" spans="1:5">
      <c r="A2052" s="7" t="s">
        <v>4580</v>
      </c>
      <c r="B2052">
        <v>679</v>
      </c>
      <c r="C2052">
        <v>0</v>
      </c>
      <c r="D2052">
        <v>680</v>
      </c>
      <c r="E2052">
        <v>661069</v>
      </c>
    </row>
    <row r="2053" spans="1:5">
      <c r="A2053" s="7" t="s">
        <v>4582</v>
      </c>
      <c r="B2053">
        <v>99</v>
      </c>
      <c r="C2053">
        <v>0</v>
      </c>
      <c r="D2053">
        <v>387</v>
      </c>
      <c r="E2053">
        <v>681034</v>
      </c>
    </row>
    <row r="2054" spans="1:5">
      <c r="A2054" s="7" t="s">
        <v>70</v>
      </c>
      <c r="B2054">
        <v>413</v>
      </c>
      <c r="C2054">
        <v>0</v>
      </c>
      <c r="D2054">
        <v>413</v>
      </c>
      <c r="E2054">
        <v>664217</v>
      </c>
    </row>
    <row r="2055" spans="1:5">
      <c r="A2055" s="7" t="s">
        <v>4586</v>
      </c>
      <c r="B2055">
        <v>90</v>
      </c>
      <c r="C2055">
        <v>0</v>
      </c>
      <c r="D2055">
        <v>156</v>
      </c>
      <c r="E2055">
        <v>661083</v>
      </c>
    </row>
    <row r="2056" spans="1:5">
      <c r="A2056" s="7" t="s">
        <v>4588</v>
      </c>
      <c r="B2056">
        <v>264</v>
      </c>
      <c r="C2056">
        <v>0</v>
      </c>
      <c r="D2056">
        <v>335</v>
      </c>
      <c r="E2056">
        <v>661059</v>
      </c>
    </row>
    <row r="2057" spans="1:5">
      <c r="A2057" s="7" t="s">
        <v>4590</v>
      </c>
      <c r="B2057">
        <v>384</v>
      </c>
      <c r="C2057">
        <v>0</v>
      </c>
      <c r="D2057">
        <v>384</v>
      </c>
      <c r="E2057">
        <v>661060</v>
      </c>
    </row>
    <row r="2058" spans="1:5">
      <c r="A2058" s="7" t="s">
        <v>4592</v>
      </c>
      <c r="B2058">
        <v>387</v>
      </c>
      <c r="C2058">
        <v>0</v>
      </c>
      <c r="D2058">
        <v>401</v>
      </c>
      <c r="E2058">
        <v>661061</v>
      </c>
    </row>
    <row r="2059" spans="1:5">
      <c r="A2059" s="7" t="s">
        <v>4594</v>
      </c>
      <c r="B2059">
        <v>69</v>
      </c>
      <c r="C2059">
        <v>0</v>
      </c>
      <c r="D2059">
        <v>305</v>
      </c>
      <c r="E2059">
        <v>661062</v>
      </c>
    </row>
    <row r="2060" spans="1:5">
      <c r="A2060" s="7" t="s">
        <v>331</v>
      </c>
      <c r="B2060">
        <v>121</v>
      </c>
      <c r="C2060">
        <v>0</v>
      </c>
      <c r="D2060">
        <v>367</v>
      </c>
      <c r="E2060">
        <v>661063</v>
      </c>
    </row>
    <row r="2061" spans="1:5">
      <c r="A2061" s="7" t="s">
        <v>4597</v>
      </c>
      <c r="B2061">
        <v>572</v>
      </c>
      <c r="C2061">
        <v>0</v>
      </c>
      <c r="D2061">
        <v>572</v>
      </c>
      <c r="E2061">
        <v>687198</v>
      </c>
    </row>
    <row r="2062" spans="1:5">
      <c r="A2062" s="6" t="s">
        <v>4599</v>
      </c>
      <c r="B2062">
        <v>48</v>
      </c>
      <c r="C2062">
        <v>0</v>
      </c>
      <c r="D2062">
        <v>63</v>
      </c>
      <c r="E2062">
        <v>1324165</v>
      </c>
    </row>
    <row r="2063" spans="1:5">
      <c r="A2063" s="7" t="s">
        <v>4601</v>
      </c>
      <c r="B2063">
        <v>37</v>
      </c>
      <c r="C2063">
        <v>0</v>
      </c>
      <c r="D2063">
        <v>37</v>
      </c>
      <c r="E2063">
        <v>662082</v>
      </c>
    </row>
    <row r="2064" spans="1:5">
      <c r="A2064" s="7" t="s">
        <v>4605</v>
      </c>
      <c r="B2064">
        <v>11</v>
      </c>
      <c r="C2064">
        <v>0</v>
      </c>
      <c r="D2064">
        <v>26</v>
      </c>
      <c r="E2064">
        <v>662083</v>
      </c>
    </row>
    <row r="2065" spans="1:5">
      <c r="A2065" s="6" t="s">
        <v>4608</v>
      </c>
      <c r="B2065">
        <v>0</v>
      </c>
      <c r="C2065">
        <v>0</v>
      </c>
      <c r="D2065">
        <v>0</v>
      </c>
      <c r="E2065">
        <v>662367</v>
      </c>
    </row>
    <row r="2066" spans="1:5">
      <c r="A2066" s="7" t="s">
        <v>4608</v>
      </c>
      <c r="B2066">
        <v>0</v>
      </c>
      <c r="C2066">
        <v>0</v>
      </c>
      <c r="D2066">
        <v>0</v>
      </c>
      <c r="E2066">
        <v>662367</v>
      </c>
    </row>
    <row r="2067" spans="1:5">
      <c r="A2067" s="6" t="s">
        <v>4609</v>
      </c>
      <c r="B2067">
        <v>0</v>
      </c>
      <c r="C2067">
        <v>0</v>
      </c>
      <c r="D2067">
        <v>0</v>
      </c>
      <c r="E2067">
        <v>662365</v>
      </c>
    </row>
    <row r="2068" spans="1:5">
      <c r="A2068" s="7" t="s">
        <v>4609</v>
      </c>
      <c r="B2068">
        <v>0</v>
      </c>
      <c r="C2068">
        <v>0</v>
      </c>
      <c r="D2068">
        <v>0</v>
      </c>
      <c r="E2068">
        <v>662365</v>
      </c>
    </row>
    <row r="2069" spans="1:5">
      <c r="A2069" s="6" t="s">
        <v>4610</v>
      </c>
      <c r="B2069">
        <v>0</v>
      </c>
      <c r="C2069">
        <v>0</v>
      </c>
      <c r="D2069">
        <v>0</v>
      </c>
      <c r="E2069">
        <v>662380</v>
      </c>
    </row>
    <row r="2070" spans="1:5">
      <c r="A2070" s="7" t="s">
        <v>4610</v>
      </c>
      <c r="B2070">
        <v>0</v>
      </c>
      <c r="C2070">
        <v>0</v>
      </c>
      <c r="D2070">
        <v>0</v>
      </c>
      <c r="E2070">
        <v>662380</v>
      </c>
    </row>
    <row r="2071" spans="1:5">
      <c r="A2071" s="6" t="s">
        <v>4611</v>
      </c>
      <c r="B2071">
        <v>0</v>
      </c>
      <c r="C2071">
        <v>0</v>
      </c>
      <c r="D2071">
        <v>0</v>
      </c>
      <c r="E2071">
        <v>660331</v>
      </c>
    </row>
    <row r="2072" spans="1:5">
      <c r="A2072" s="7" t="s">
        <v>4611</v>
      </c>
      <c r="B2072">
        <v>0</v>
      </c>
      <c r="C2072">
        <v>0</v>
      </c>
      <c r="D2072">
        <v>0</v>
      </c>
      <c r="E2072">
        <v>660331</v>
      </c>
    </row>
    <row r="2073" spans="1:5">
      <c r="A2073" s="6" t="s">
        <v>4613</v>
      </c>
      <c r="B2073">
        <v>0</v>
      </c>
      <c r="C2073">
        <v>0</v>
      </c>
      <c r="D2073">
        <v>0</v>
      </c>
      <c r="E2073">
        <v>663298</v>
      </c>
    </row>
    <row r="2074" spans="1:5">
      <c r="A2074" s="7" t="s">
        <v>4613</v>
      </c>
      <c r="B2074">
        <v>0</v>
      </c>
      <c r="C2074">
        <v>0</v>
      </c>
      <c r="D2074">
        <v>0</v>
      </c>
      <c r="E2074">
        <v>663298</v>
      </c>
    </row>
    <row r="2075" spans="1:5">
      <c r="A2075" s="6" t="s">
        <v>4614</v>
      </c>
      <c r="B2075">
        <v>0</v>
      </c>
      <c r="C2075">
        <v>0</v>
      </c>
      <c r="D2075">
        <v>0</v>
      </c>
      <c r="E2075">
        <v>662414</v>
      </c>
    </row>
    <row r="2076" spans="1:5">
      <c r="A2076" s="7" t="s">
        <v>4614</v>
      </c>
      <c r="B2076">
        <v>0</v>
      </c>
      <c r="C2076">
        <v>0</v>
      </c>
      <c r="D2076">
        <v>0</v>
      </c>
      <c r="E2076">
        <v>662414</v>
      </c>
    </row>
    <row r="2077" spans="1:5">
      <c r="A2077" s="6" t="s">
        <v>4615</v>
      </c>
      <c r="B2077">
        <v>57</v>
      </c>
      <c r="C2077">
        <v>9</v>
      </c>
      <c r="D2077">
        <v>417</v>
      </c>
      <c r="E2077">
        <v>662327</v>
      </c>
    </row>
    <row r="2078" spans="1:5">
      <c r="A2078" s="7" t="s">
        <v>4615</v>
      </c>
      <c r="B2078">
        <v>57</v>
      </c>
      <c r="C2078">
        <v>9</v>
      </c>
      <c r="D2078">
        <v>417</v>
      </c>
      <c r="E2078">
        <v>662327</v>
      </c>
    </row>
    <row r="2079" spans="1:5">
      <c r="A2079" s="6" t="s">
        <v>4619</v>
      </c>
      <c r="B2079">
        <v>52</v>
      </c>
      <c r="C2079">
        <v>19</v>
      </c>
      <c r="D2079">
        <v>310</v>
      </c>
      <c r="E2079">
        <v>662439</v>
      </c>
    </row>
    <row r="2080" spans="1:5">
      <c r="A2080" s="7" t="s">
        <v>4619</v>
      </c>
      <c r="B2080">
        <v>52</v>
      </c>
      <c r="C2080">
        <v>19</v>
      </c>
      <c r="D2080">
        <v>310</v>
      </c>
      <c r="E2080">
        <v>662439</v>
      </c>
    </row>
    <row r="2081" spans="1:5">
      <c r="A2081" s="6" t="s">
        <v>4617</v>
      </c>
      <c r="B2081">
        <v>0</v>
      </c>
      <c r="C2081">
        <v>0</v>
      </c>
      <c r="D2081">
        <v>0</v>
      </c>
      <c r="E2081">
        <v>687292</v>
      </c>
    </row>
    <row r="2082" spans="1:5">
      <c r="A2082" s="7" t="s">
        <v>4617</v>
      </c>
      <c r="B2082">
        <v>0</v>
      </c>
      <c r="C2082">
        <v>0</v>
      </c>
      <c r="D2082">
        <v>0</v>
      </c>
      <c r="E2082">
        <v>687292</v>
      </c>
    </row>
    <row r="2083" spans="1:5">
      <c r="A2083" s="6" t="s">
        <v>4618</v>
      </c>
      <c r="B2083">
        <v>0</v>
      </c>
      <c r="C2083">
        <v>0</v>
      </c>
      <c r="D2083">
        <v>0</v>
      </c>
      <c r="E2083">
        <v>662317</v>
      </c>
    </row>
    <row r="2084" spans="1:5">
      <c r="A2084" s="7" t="s">
        <v>4618</v>
      </c>
      <c r="B2084">
        <v>0</v>
      </c>
      <c r="C2084">
        <v>0</v>
      </c>
      <c r="D2084">
        <v>0</v>
      </c>
      <c r="E2084">
        <v>662317</v>
      </c>
    </row>
    <row r="2085" spans="1:5">
      <c r="A2085" s="6" t="s">
        <v>4620</v>
      </c>
      <c r="B2085">
        <v>0</v>
      </c>
      <c r="C2085">
        <v>0</v>
      </c>
      <c r="D2085">
        <v>0</v>
      </c>
      <c r="E2085">
        <v>662377</v>
      </c>
    </row>
    <row r="2086" spans="1:5">
      <c r="A2086" s="7" t="s">
        <v>4620</v>
      </c>
      <c r="B2086">
        <v>0</v>
      </c>
      <c r="C2086">
        <v>0</v>
      </c>
      <c r="D2086">
        <v>0</v>
      </c>
      <c r="E2086">
        <v>662377</v>
      </c>
    </row>
    <row r="2087" spans="1:5">
      <c r="A2087" s="6" t="s">
        <v>4621</v>
      </c>
      <c r="B2087">
        <v>0</v>
      </c>
      <c r="C2087">
        <v>0</v>
      </c>
      <c r="D2087">
        <v>0</v>
      </c>
      <c r="E2087">
        <v>662366</v>
      </c>
    </row>
    <row r="2088" spans="1:5">
      <c r="A2088" s="7" t="s">
        <v>4621</v>
      </c>
      <c r="B2088">
        <v>0</v>
      </c>
      <c r="C2088">
        <v>0</v>
      </c>
      <c r="D2088">
        <v>0</v>
      </c>
      <c r="E2088">
        <v>662366</v>
      </c>
    </row>
    <row r="2089" spans="1:5">
      <c r="A2089" s="6" t="s">
        <v>4622</v>
      </c>
      <c r="B2089">
        <v>23</v>
      </c>
      <c r="C2089">
        <v>8</v>
      </c>
      <c r="D2089">
        <v>89</v>
      </c>
      <c r="E2089">
        <v>662331</v>
      </c>
    </row>
    <row r="2090" spans="1:5">
      <c r="A2090" s="7" t="s">
        <v>4623</v>
      </c>
      <c r="B2090">
        <v>23</v>
      </c>
      <c r="C2090">
        <v>8</v>
      </c>
      <c r="D2090">
        <v>89</v>
      </c>
      <c r="E2090">
        <v>662331</v>
      </c>
    </row>
    <row r="2091" spans="1:5">
      <c r="A2091" s="6" t="s">
        <v>4624</v>
      </c>
      <c r="B2091">
        <v>28</v>
      </c>
      <c r="C2091">
        <v>14</v>
      </c>
      <c r="D2091">
        <v>185</v>
      </c>
      <c r="E2091">
        <v>662328</v>
      </c>
    </row>
    <row r="2092" spans="1:5">
      <c r="A2092" s="7" t="s">
        <v>4624</v>
      </c>
      <c r="B2092">
        <v>28</v>
      </c>
      <c r="C2092">
        <v>14</v>
      </c>
      <c r="D2092">
        <v>185</v>
      </c>
      <c r="E2092">
        <v>662328</v>
      </c>
    </row>
    <row r="2093" spans="1:5">
      <c r="A2093" s="6" t="s">
        <v>4625</v>
      </c>
      <c r="B2093">
        <v>0</v>
      </c>
      <c r="C2093">
        <v>0</v>
      </c>
      <c r="D2093">
        <v>0</v>
      </c>
      <c r="E2093">
        <v>662412</v>
      </c>
    </row>
    <row r="2094" spans="1:5">
      <c r="A2094" s="7" t="s">
        <v>4625</v>
      </c>
      <c r="B2094">
        <v>0</v>
      </c>
      <c r="C2094">
        <v>0</v>
      </c>
      <c r="D2094">
        <v>0</v>
      </c>
      <c r="E2094">
        <v>662412</v>
      </c>
    </row>
    <row r="2095" spans="1:5">
      <c r="A2095" s="6" t="s">
        <v>4626</v>
      </c>
      <c r="B2095">
        <v>1036</v>
      </c>
      <c r="C2095">
        <v>330</v>
      </c>
      <c r="D2095">
        <v>4829</v>
      </c>
      <c r="E2095">
        <v>5955790</v>
      </c>
    </row>
    <row r="2096" spans="1:5">
      <c r="A2096" s="7" t="s">
        <v>4628</v>
      </c>
      <c r="B2096">
        <v>90</v>
      </c>
      <c r="C2096">
        <v>20</v>
      </c>
      <c r="D2096">
        <v>441</v>
      </c>
      <c r="E2096">
        <v>660710</v>
      </c>
    </row>
    <row r="2097" spans="1:5">
      <c r="A2097" s="7" t="s">
        <v>4632</v>
      </c>
      <c r="B2097">
        <v>85</v>
      </c>
      <c r="C2097">
        <v>32</v>
      </c>
      <c r="D2097">
        <v>360</v>
      </c>
      <c r="E2097">
        <v>660716</v>
      </c>
    </row>
    <row r="2098" spans="1:5">
      <c r="A2098" s="7" t="s">
        <v>4634</v>
      </c>
      <c r="B2098">
        <v>99</v>
      </c>
      <c r="C2098">
        <v>26</v>
      </c>
      <c r="D2098">
        <v>393</v>
      </c>
      <c r="E2098">
        <v>660713</v>
      </c>
    </row>
    <row r="2099" spans="1:5">
      <c r="A2099" s="7" t="s">
        <v>4638</v>
      </c>
      <c r="B2099">
        <v>106</v>
      </c>
      <c r="C2099">
        <v>32</v>
      </c>
      <c r="D2099">
        <v>526</v>
      </c>
      <c r="E2099">
        <v>660715</v>
      </c>
    </row>
    <row r="2100" spans="1:5">
      <c r="A2100" s="7" t="s">
        <v>4640</v>
      </c>
      <c r="B2100">
        <v>104</v>
      </c>
      <c r="C2100">
        <v>32</v>
      </c>
      <c r="D2100">
        <v>426</v>
      </c>
      <c r="E2100">
        <v>660709</v>
      </c>
    </row>
    <row r="2101" spans="1:5">
      <c r="A2101" s="7" t="s">
        <v>4642</v>
      </c>
      <c r="B2101">
        <v>255</v>
      </c>
      <c r="C2101">
        <v>100</v>
      </c>
      <c r="D2101">
        <v>1365</v>
      </c>
      <c r="E2101">
        <v>665570</v>
      </c>
    </row>
    <row r="2102" spans="1:5">
      <c r="A2102" s="7" t="s">
        <v>4645</v>
      </c>
      <c r="B2102">
        <v>130</v>
      </c>
      <c r="C2102">
        <v>27</v>
      </c>
      <c r="D2102">
        <v>476</v>
      </c>
      <c r="E2102">
        <v>660714</v>
      </c>
    </row>
    <row r="2103" spans="1:5">
      <c r="A2103" s="7" t="s">
        <v>4648</v>
      </c>
      <c r="B2103">
        <v>82</v>
      </c>
      <c r="C2103">
        <v>29</v>
      </c>
      <c r="D2103">
        <v>435</v>
      </c>
      <c r="E2103">
        <v>665231</v>
      </c>
    </row>
    <row r="2104" spans="1:5">
      <c r="A2104" s="7" t="s">
        <v>4650</v>
      </c>
      <c r="B2104">
        <v>85</v>
      </c>
      <c r="C2104">
        <v>32</v>
      </c>
      <c r="D2104">
        <v>407</v>
      </c>
      <c r="E2104">
        <v>660712</v>
      </c>
    </row>
    <row r="2105" spans="1:5">
      <c r="A2105" s="6" t="s">
        <v>4652</v>
      </c>
      <c r="B2105">
        <v>22</v>
      </c>
      <c r="C2105">
        <v>0</v>
      </c>
      <c r="D2105">
        <v>24</v>
      </c>
      <c r="E2105">
        <v>686340</v>
      </c>
    </row>
    <row r="2106" spans="1:5">
      <c r="A2106" s="7" t="s">
        <v>4652</v>
      </c>
      <c r="B2106">
        <v>22</v>
      </c>
      <c r="C2106">
        <v>0</v>
      </c>
      <c r="D2106">
        <v>24</v>
      </c>
      <c r="E2106">
        <v>686340</v>
      </c>
    </row>
    <row r="2107" spans="1:5">
      <c r="A2107" s="6" t="s">
        <v>4657</v>
      </c>
      <c r="B2107">
        <v>521</v>
      </c>
      <c r="C2107">
        <v>190</v>
      </c>
      <c r="D2107">
        <v>3047</v>
      </c>
      <c r="E2107">
        <v>3971249</v>
      </c>
    </row>
    <row r="2108" spans="1:5">
      <c r="A2108" s="7" t="s">
        <v>4659</v>
      </c>
      <c r="B2108">
        <v>9</v>
      </c>
      <c r="C2108">
        <v>3</v>
      </c>
      <c r="D2108">
        <v>23</v>
      </c>
      <c r="E2108">
        <v>661872</v>
      </c>
    </row>
    <row r="2109" spans="1:5">
      <c r="A2109" s="7" t="s">
        <v>4664</v>
      </c>
      <c r="B2109">
        <v>108</v>
      </c>
      <c r="C2109">
        <v>28</v>
      </c>
      <c r="D2109">
        <v>354</v>
      </c>
      <c r="E2109">
        <v>661873</v>
      </c>
    </row>
    <row r="2110" spans="1:5">
      <c r="A2110" s="7" t="s">
        <v>4668</v>
      </c>
      <c r="B2110">
        <v>53</v>
      </c>
      <c r="C2110">
        <v>23</v>
      </c>
      <c r="D2110">
        <v>476</v>
      </c>
      <c r="E2110">
        <v>661874</v>
      </c>
    </row>
    <row r="2111" spans="1:5">
      <c r="A2111" s="7" t="s">
        <v>4672</v>
      </c>
      <c r="B2111">
        <v>139</v>
      </c>
      <c r="C2111">
        <v>50</v>
      </c>
      <c r="D2111">
        <v>748</v>
      </c>
      <c r="E2111">
        <v>661877</v>
      </c>
    </row>
    <row r="2112" spans="1:5">
      <c r="A2112" s="7" t="s">
        <v>4675</v>
      </c>
      <c r="B2112">
        <v>84</v>
      </c>
      <c r="C2112">
        <v>26</v>
      </c>
      <c r="D2112">
        <v>458</v>
      </c>
      <c r="E2112">
        <v>661875</v>
      </c>
    </row>
    <row r="2113" spans="1:5">
      <c r="A2113" s="7" t="s">
        <v>4677</v>
      </c>
      <c r="B2113">
        <v>128</v>
      </c>
      <c r="C2113">
        <v>60</v>
      </c>
      <c r="D2113">
        <v>988</v>
      </c>
      <c r="E2113">
        <v>661878</v>
      </c>
    </row>
    <row r="2114" spans="1:5">
      <c r="A2114" s="6" t="s">
        <v>4679</v>
      </c>
      <c r="B2114">
        <v>514</v>
      </c>
      <c r="C2114">
        <v>28</v>
      </c>
      <c r="D2114">
        <v>901</v>
      </c>
      <c r="E2114">
        <v>2645554</v>
      </c>
    </row>
    <row r="2115" spans="1:5">
      <c r="A2115" s="7" t="s">
        <v>4681</v>
      </c>
      <c r="B2115">
        <v>134</v>
      </c>
      <c r="C2115">
        <v>0</v>
      </c>
      <c r="D2115">
        <v>215</v>
      </c>
      <c r="E2115">
        <v>660738</v>
      </c>
    </row>
    <row r="2116" spans="1:5">
      <c r="A2116" s="7" t="s">
        <v>4685</v>
      </c>
      <c r="B2116">
        <v>138</v>
      </c>
      <c r="C2116">
        <v>0</v>
      </c>
      <c r="D2116">
        <v>190</v>
      </c>
      <c r="E2116">
        <v>660739</v>
      </c>
    </row>
    <row r="2117" spans="1:5">
      <c r="A2117" s="7" t="s">
        <v>4686</v>
      </c>
      <c r="B2117">
        <v>120</v>
      </c>
      <c r="C2117">
        <v>28</v>
      </c>
      <c r="D2117">
        <v>311</v>
      </c>
      <c r="E2117">
        <v>660736</v>
      </c>
    </row>
    <row r="2118" spans="1:5">
      <c r="A2118" s="7" t="s">
        <v>4687</v>
      </c>
      <c r="B2118">
        <v>122</v>
      </c>
      <c r="C2118">
        <v>0</v>
      </c>
      <c r="D2118">
        <v>185</v>
      </c>
      <c r="E2118">
        <v>663341</v>
      </c>
    </row>
    <row r="2119" spans="1:5">
      <c r="A2119" s="6" t="s">
        <v>4688</v>
      </c>
      <c r="B2119">
        <v>691</v>
      </c>
      <c r="C2119">
        <v>233</v>
      </c>
      <c r="D2119">
        <v>1944</v>
      </c>
      <c r="E2119">
        <v>2642878</v>
      </c>
    </row>
    <row r="2120" spans="1:5">
      <c r="A2120" s="7" t="s">
        <v>4690</v>
      </c>
      <c r="B2120">
        <v>138</v>
      </c>
      <c r="C2120">
        <v>50</v>
      </c>
      <c r="D2120">
        <v>339</v>
      </c>
      <c r="E2120">
        <v>660720</v>
      </c>
    </row>
    <row r="2121" spans="1:5">
      <c r="A2121" s="7" t="s">
        <v>4694</v>
      </c>
      <c r="B2121">
        <v>180</v>
      </c>
      <c r="C2121">
        <v>54</v>
      </c>
      <c r="D2121">
        <v>612</v>
      </c>
      <c r="E2121">
        <v>660721</v>
      </c>
    </row>
    <row r="2122" spans="1:5">
      <c r="A2122" s="7" t="s">
        <v>4698</v>
      </c>
      <c r="B2122">
        <v>214</v>
      </c>
      <c r="C2122">
        <v>72</v>
      </c>
      <c r="D2122">
        <v>583</v>
      </c>
      <c r="E2122">
        <v>660718</v>
      </c>
    </row>
    <row r="2123" spans="1:5">
      <c r="A2123" s="7" t="s">
        <v>4700</v>
      </c>
      <c r="B2123">
        <v>159</v>
      </c>
      <c r="C2123">
        <v>57</v>
      </c>
      <c r="D2123">
        <v>410</v>
      </c>
      <c r="E2123">
        <v>660719</v>
      </c>
    </row>
    <row r="2124" spans="1:5">
      <c r="A2124" s="6" t="s">
        <v>4702</v>
      </c>
      <c r="B2124">
        <v>199</v>
      </c>
      <c r="C2124">
        <v>38</v>
      </c>
      <c r="D2124">
        <v>561</v>
      </c>
      <c r="E2124">
        <v>684852</v>
      </c>
    </row>
    <row r="2125" spans="1:5">
      <c r="A2125" s="7" t="s">
        <v>4704</v>
      </c>
      <c r="B2125">
        <v>199</v>
      </c>
      <c r="C2125">
        <v>38</v>
      </c>
      <c r="D2125">
        <v>561</v>
      </c>
      <c r="E2125">
        <v>684852</v>
      </c>
    </row>
    <row r="2126" spans="1:5">
      <c r="A2126" s="6" t="s">
        <v>4707</v>
      </c>
      <c r="B2126">
        <v>107</v>
      </c>
      <c r="C2126">
        <v>0</v>
      </c>
      <c r="D2126">
        <v>152</v>
      </c>
      <c r="E2126">
        <v>683658</v>
      </c>
    </row>
    <row r="2127" spans="1:5">
      <c r="A2127" s="7" t="s">
        <v>4709</v>
      </c>
      <c r="B2127">
        <v>107</v>
      </c>
      <c r="C2127">
        <v>0</v>
      </c>
      <c r="D2127">
        <v>152</v>
      </c>
      <c r="E2127">
        <v>683658</v>
      </c>
    </row>
    <row r="2128" spans="1:5">
      <c r="A2128" s="6" t="s">
        <v>4712</v>
      </c>
      <c r="B2128">
        <v>74</v>
      </c>
      <c r="C2128">
        <v>15</v>
      </c>
      <c r="D2128">
        <v>222</v>
      </c>
      <c r="E2128">
        <v>683657</v>
      </c>
    </row>
    <row r="2129" spans="1:5">
      <c r="A2129" s="7" t="s">
        <v>4714</v>
      </c>
      <c r="B2129">
        <v>74</v>
      </c>
      <c r="C2129">
        <v>15</v>
      </c>
      <c r="D2129">
        <v>222</v>
      </c>
      <c r="E2129">
        <v>683657</v>
      </c>
    </row>
    <row r="2130" spans="1:5">
      <c r="A2130" s="6" t="s">
        <v>4717</v>
      </c>
      <c r="B2130">
        <v>89</v>
      </c>
      <c r="C2130">
        <v>0</v>
      </c>
      <c r="D2130">
        <v>91</v>
      </c>
      <c r="E2130">
        <v>661552</v>
      </c>
    </row>
    <row r="2131" spans="1:5">
      <c r="A2131" s="7" t="s">
        <v>4719</v>
      </c>
      <c r="B2131">
        <v>89</v>
      </c>
      <c r="C2131">
        <v>0</v>
      </c>
      <c r="D2131">
        <v>91</v>
      </c>
      <c r="E2131">
        <v>661552</v>
      </c>
    </row>
    <row r="2132" spans="1:5">
      <c r="A2132" s="6" t="s">
        <v>4723</v>
      </c>
      <c r="B2132">
        <v>2283</v>
      </c>
      <c r="C2132">
        <v>816</v>
      </c>
      <c r="D2132">
        <v>10438</v>
      </c>
      <c r="E2132">
        <v>9984588</v>
      </c>
    </row>
    <row r="2133" spans="1:5">
      <c r="A2133" s="7" t="s">
        <v>4725</v>
      </c>
      <c r="B2133">
        <v>108</v>
      </c>
      <c r="C2133">
        <v>36</v>
      </c>
      <c r="D2133">
        <v>428</v>
      </c>
      <c r="E2133">
        <v>661955</v>
      </c>
    </row>
    <row r="2134" spans="1:5">
      <c r="A2134" s="7" t="s">
        <v>4729</v>
      </c>
      <c r="B2134">
        <v>340</v>
      </c>
      <c r="C2134">
        <v>128</v>
      </c>
      <c r="D2134">
        <v>1711</v>
      </c>
      <c r="E2134">
        <v>663213</v>
      </c>
    </row>
    <row r="2135" spans="1:5">
      <c r="A2135" s="7" t="s">
        <v>2150</v>
      </c>
      <c r="B2135">
        <v>116</v>
      </c>
      <c r="C2135">
        <v>25</v>
      </c>
      <c r="D2135">
        <v>367</v>
      </c>
      <c r="E2135">
        <v>661956</v>
      </c>
    </row>
    <row r="2136" spans="1:5">
      <c r="A2136" s="7" t="s">
        <v>4732</v>
      </c>
      <c r="B2136">
        <v>152</v>
      </c>
      <c r="C2136">
        <v>53</v>
      </c>
      <c r="D2136">
        <v>362</v>
      </c>
      <c r="E2136">
        <v>665914</v>
      </c>
    </row>
    <row r="2137" spans="1:5">
      <c r="A2137" s="7" t="s">
        <v>4736</v>
      </c>
      <c r="B2137">
        <v>109</v>
      </c>
      <c r="C2137">
        <v>33</v>
      </c>
      <c r="D2137">
        <v>710</v>
      </c>
      <c r="E2137">
        <v>661960</v>
      </c>
    </row>
    <row r="2138" spans="1:5">
      <c r="A2138" s="7" t="s">
        <v>4738</v>
      </c>
      <c r="B2138">
        <v>101</v>
      </c>
      <c r="C2138">
        <v>39</v>
      </c>
      <c r="D2138">
        <v>546</v>
      </c>
      <c r="E2138">
        <v>661957</v>
      </c>
    </row>
    <row r="2139" spans="1:5">
      <c r="A2139" s="7" t="s">
        <v>4740</v>
      </c>
      <c r="B2139">
        <v>169</v>
      </c>
      <c r="C2139">
        <v>57</v>
      </c>
      <c r="D2139">
        <v>739</v>
      </c>
      <c r="E2139">
        <v>661954</v>
      </c>
    </row>
    <row r="2140" spans="1:5">
      <c r="A2140" s="7" t="s">
        <v>4742</v>
      </c>
      <c r="B2140">
        <v>148</v>
      </c>
      <c r="C2140">
        <v>54</v>
      </c>
      <c r="D2140">
        <v>452</v>
      </c>
      <c r="E2140">
        <v>663967</v>
      </c>
    </row>
    <row r="2141" spans="1:5">
      <c r="A2141" s="7" t="s">
        <v>4744</v>
      </c>
      <c r="B2141">
        <v>125</v>
      </c>
      <c r="C2141">
        <v>33</v>
      </c>
      <c r="D2141">
        <v>517</v>
      </c>
      <c r="E2141">
        <v>661959</v>
      </c>
    </row>
    <row r="2142" spans="1:5">
      <c r="A2142" s="7" t="s">
        <v>508</v>
      </c>
      <c r="B2142">
        <v>148</v>
      </c>
      <c r="C2142">
        <v>68</v>
      </c>
      <c r="D2142">
        <v>871</v>
      </c>
      <c r="E2142">
        <v>661953</v>
      </c>
    </row>
    <row r="2143" spans="1:5">
      <c r="A2143" s="7" t="s">
        <v>4747</v>
      </c>
      <c r="B2143">
        <v>44</v>
      </c>
      <c r="C2143">
        <v>18</v>
      </c>
      <c r="D2143">
        <v>136</v>
      </c>
      <c r="E2143">
        <v>686652</v>
      </c>
    </row>
    <row r="2144" spans="1:5">
      <c r="A2144" s="7" t="s">
        <v>4749</v>
      </c>
      <c r="B2144">
        <v>403</v>
      </c>
      <c r="C2144">
        <v>144</v>
      </c>
      <c r="D2144">
        <v>1938</v>
      </c>
      <c r="E2144">
        <v>661951</v>
      </c>
    </row>
    <row r="2145" spans="1:5">
      <c r="A2145" s="7" t="s">
        <v>4751</v>
      </c>
      <c r="B2145">
        <v>189</v>
      </c>
      <c r="C2145">
        <v>61</v>
      </c>
      <c r="D2145">
        <v>699</v>
      </c>
      <c r="E2145">
        <v>661952</v>
      </c>
    </row>
    <row r="2146" spans="1:5">
      <c r="A2146" s="7" t="s">
        <v>4753</v>
      </c>
      <c r="B2146">
        <v>37</v>
      </c>
      <c r="C2146">
        <v>24</v>
      </c>
      <c r="D2146">
        <v>449</v>
      </c>
      <c r="E2146">
        <v>685284</v>
      </c>
    </row>
    <row r="2147" spans="1:5">
      <c r="A2147" s="7" t="s">
        <v>4755</v>
      </c>
      <c r="B2147">
        <v>94</v>
      </c>
      <c r="C2147">
        <v>43</v>
      </c>
      <c r="D2147">
        <v>513</v>
      </c>
      <c r="E2147">
        <v>661961</v>
      </c>
    </row>
    <row r="2148" spans="1:5">
      <c r="A2148" s="6" t="s">
        <v>4757</v>
      </c>
      <c r="B2148">
        <v>0</v>
      </c>
      <c r="C2148">
        <v>0</v>
      </c>
      <c r="D2148">
        <v>0</v>
      </c>
      <c r="E2148">
        <v>662447</v>
      </c>
    </row>
    <row r="2149" spans="1:5">
      <c r="A2149" s="7" t="s">
        <v>4757</v>
      </c>
      <c r="B2149">
        <v>0</v>
      </c>
      <c r="C2149">
        <v>0</v>
      </c>
      <c r="D2149">
        <v>0</v>
      </c>
      <c r="E2149">
        <v>662447</v>
      </c>
    </row>
    <row r="2150" spans="1:5">
      <c r="A2150" s="6" t="s">
        <v>4760</v>
      </c>
      <c r="B2150">
        <v>6219</v>
      </c>
      <c r="C2150">
        <v>0</v>
      </c>
      <c r="D2150">
        <v>6234</v>
      </c>
      <c r="E2150">
        <v>5303553</v>
      </c>
    </row>
    <row r="2151" spans="1:5">
      <c r="A2151" s="7" t="s">
        <v>4762</v>
      </c>
      <c r="B2151">
        <v>576</v>
      </c>
      <c r="C2151">
        <v>0</v>
      </c>
      <c r="D2151">
        <v>576</v>
      </c>
      <c r="E2151">
        <v>662257</v>
      </c>
    </row>
    <row r="2152" spans="1:5">
      <c r="A2152" s="7" t="s">
        <v>4764</v>
      </c>
      <c r="B2152">
        <v>815</v>
      </c>
      <c r="C2152">
        <v>0</v>
      </c>
      <c r="D2152">
        <v>815</v>
      </c>
      <c r="E2152">
        <v>663352</v>
      </c>
    </row>
    <row r="2153" spans="1:5">
      <c r="A2153" s="7" t="s">
        <v>4767</v>
      </c>
      <c r="B2153">
        <v>435</v>
      </c>
      <c r="C2153">
        <v>0</v>
      </c>
      <c r="D2153">
        <v>435</v>
      </c>
      <c r="E2153">
        <v>662258</v>
      </c>
    </row>
    <row r="2154" spans="1:5">
      <c r="A2154" s="7" t="s">
        <v>127</v>
      </c>
      <c r="B2154">
        <v>609</v>
      </c>
      <c r="C2154">
        <v>0</v>
      </c>
      <c r="D2154">
        <v>609</v>
      </c>
      <c r="E2154">
        <v>662259</v>
      </c>
    </row>
    <row r="2155" spans="1:5">
      <c r="A2155" s="7" t="s">
        <v>4772</v>
      </c>
      <c r="B2155">
        <v>589</v>
      </c>
      <c r="C2155">
        <v>0</v>
      </c>
      <c r="D2155">
        <v>589</v>
      </c>
      <c r="E2155">
        <v>663590</v>
      </c>
    </row>
    <row r="2156" spans="1:5">
      <c r="A2156" s="7" t="s">
        <v>4774</v>
      </c>
      <c r="B2156">
        <v>440</v>
      </c>
      <c r="C2156">
        <v>0</v>
      </c>
      <c r="D2156">
        <v>440</v>
      </c>
      <c r="E2156">
        <v>664228</v>
      </c>
    </row>
    <row r="2157" spans="1:5">
      <c r="A2157" s="7" t="s">
        <v>4776</v>
      </c>
      <c r="B2157">
        <v>2164</v>
      </c>
      <c r="C2157">
        <v>0</v>
      </c>
      <c r="D2157">
        <v>2164</v>
      </c>
      <c r="E2157">
        <v>663353</v>
      </c>
    </row>
    <row r="2158" spans="1:5">
      <c r="A2158" s="7" t="s">
        <v>202</v>
      </c>
      <c r="B2158">
        <v>591</v>
      </c>
      <c r="C2158">
        <v>0</v>
      </c>
      <c r="D2158">
        <v>606</v>
      </c>
      <c r="E2158">
        <v>662256</v>
      </c>
    </row>
    <row r="2159" spans="1:5">
      <c r="A2159" s="6" t="s">
        <v>4779</v>
      </c>
      <c r="B2159">
        <v>20351</v>
      </c>
      <c r="C2159">
        <v>0</v>
      </c>
      <c r="D2159">
        <v>28465</v>
      </c>
      <c r="E2159">
        <v>39897808</v>
      </c>
    </row>
    <row r="2160" spans="1:5">
      <c r="A2160" s="7" t="s">
        <v>4781</v>
      </c>
      <c r="B2160">
        <v>429</v>
      </c>
      <c r="C2160">
        <v>0</v>
      </c>
      <c r="D2160">
        <v>439</v>
      </c>
      <c r="E2160">
        <v>662879</v>
      </c>
    </row>
    <row r="2161" spans="1:5">
      <c r="A2161" s="7" t="s">
        <v>4494</v>
      </c>
      <c r="B2161">
        <v>370</v>
      </c>
      <c r="C2161">
        <v>0</v>
      </c>
      <c r="D2161">
        <v>392</v>
      </c>
      <c r="E2161">
        <v>661879</v>
      </c>
    </row>
    <row r="2162" spans="1:5">
      <c r="A2162" s="7" t="s">
        <v>4786</v>
      </c>
      <c r="B2162">
        <v>574</v>
      </c>
      <c r="C2162">
        <v>0</v>
      </c>
      <c r="D2162">
        <v>663</v>
      </c>
      <c r="E2162">
        <v>662892</v>
      </c>
    </row>
    <row r="2163" spans="1:5">
      <c r="A2163" s="7" t="s">
        <v>4788</v>
      </c>
      <c r="B2163">
        <v>483</v>
      </c>
      <c r="C2163">
        <v>0</v>
      </c>
      <c r="D2163">
        <v>497</v>
      </c>
      <c r="E2163">
        <v>661880</v>
      </c>
    </row>
    <row r="2164" spans="1:5">
      <c r="A2164" s="7" t="s">
        <v>4790</v>
      </c>
      <c r="B2164">
        <v>425</v>
      </c>
      <c r="C2164">
        <v>0</v>
      </c>
      <c r="D2164">
        <v>425</v>
      </c>
      <c r="E2164">
        <v>662626</v>
      </c>
    </row>
    <row r="2165" spans="1:5">
      <c r="A2165" s="7" t="s">
        <v>4792</v>
      </c>
      <c r="B2165">
        <v>431</v>
      </c>
      <c r="C2165">
        <v>0</v>
      </c>
      <c r="D2165">
        <v>457</v>
      </c>
      <c r="E2165">
        <v>661881</v>
      </c>
    </row>
    <row r="2166" spans="1:5">
      <c r="A2166" s="7" t="s">
        <v>4794</v>
      </c>
      <c r="B2166">
        <v>98</v>
      </c>
      <c r="C2166">
        <v>0</v>
      </c>
      <c r="D2166">
        <v>417</v>
      </c>
      <c r="E2166">
        <v>661882</v>
      </c>
    </row>
    <row r="2167" spans="1:5">
      <c r="A2167" s="7" t="s">
        <v>4032</v>
      </c>
      <c r="B2167">
        <v>247</v>
      </c>
      <c r="C2167">
        <v>0</v>
      </c>
      <c r="D2167">
        <v>401</v>
      </c>
      <c r="E2167">
        <v>661883</v>
      </c>
    </row>
    <row r="2168" spans="1:5">
      <c r="A2168" s="7" t="s">
        <v>4800</v>
      </c>
      <c r="B2168">
        <v>215</v>
      </c>
      <c r="C2168">
        <v>0</v>
      </c>
      <c r="D2168">
        <v>509</v>
      </c>
      <c r="E2168">
        <v>661884</v>
      </c>
    </row>
    <row r="2169" spans="1:5">
      <c r="A2169" s="7" t="s">
        <v>4802</v>
      </c>
      <c r="B2169">
        <v>301</v>
      </c>
      <c r="C2169">
        <v>0</v>
      </c>
      <c r="D2169">
        <v>375</v>
      </c>
      <c r="E2169">
        <v>662700</v>
      </c>
    </row>
    <row r="2170" spans="1:5">
      <c r="A2170" s="7" t="s">
        <v>4804</v>
      </c>
      <c r="B2170">
        <v>181</v>
      </c>
      <c r="C2170">
        <v>0</v>
      </c>
      <c r="D2170">
        <v>286</v>
      </c>
      <c r="E2170">
        <v>661886</v>
      </c>
    </row>
    <row r="2171" spans="1:5">
      <c r="A2171" s="7" t="s">
        <v>4806</v>
      </c>
      <c r="B2171">
        <v>518</v>
      </c>
      <c r="C2171">
        <v>0</v>
      </c>
      <c r="D2171">
        <v>1147</v>
      </c>
      <c r="E2171">
        <v>663975</v>
      </c>
    </row>
    <row r="2172" spans="1:5">
      <c r="A2172" s="7" t="s">
        <v>559</v>
      </c>
      <c r="B2172">
        <v>419</v>
      </c>
      <c r="C2172">
        <v>0</v>
      </c>
      <c r="D2172">
        <v>419</v>
      </c>
      <c r="E2172">
        <v>661887</v>
      </c>
    </row>
    <row r="2173" spans="1:5">
      <c r="A2173" s="7" t="s">
        <v>4809</v>
      </c>
      <c r="B2173">
        <v>305</v>
      </c>
      <c r="C2173">
        <v>0</v>
      </c>
      <c r="D2173">
        <v>409</v>
      </c>
      <c r="E2173">
        <v>661888</v>
      </c>
    </row>
    <row r="2174" spans="1:5">
      <c r="A2174" s="7" t="s">
        <v>4811</v>
      </c>
      <c r="B2174">
        <v>282</v>
      </c>
      <c r="C2174">
        <v>0</v>
      </c>
      <c r="D2174">
        <v>297</v>
      </c>
      <c r="E2174">
        <v>661889</v>
      </c>
    </row>
    <row r="2175" spans="1:5">
      <c r="A2175" s="7" t="s">
        <v>4813</v>
      </c>
      <c r="B2175">
        <v>556</v>
      </c>
      <c r="C2175">
        <v>0</v>
      </c>
      <c r="D2175">
        <v>556</v>
      </c>
      <c r="E2175">
        <v>664590</v>
      </c>
    </row>
    <row r="2176" spans="1:5">
      <c r="A2176" s="7" t="s">
        <v>4815</v>
      </c>
      <c r="B2176">
        <v>545</v>
      </c>
      <c r="C2176">
        <v>0</v>
      </c>
      <c r="D2176">
        <v>578</v>
      </c>
      <c r="E2176">
        <v>663745</v>
      </c>
    </row>
    <row r="2177" spans="1:5">
      <c r="A2177" s="7" t="s">
        <v>2359</v>
      </c>
      <c r="B2177">
        <v>289</v>
      </c>
      <c r="C2177">
        <v>0</v>
      </c>
      <c r="D2177">
        <v>304</v>
      </c>
      <c r="E2177">
        <v>661890</v>
      </c>
    </row>
    <row r="2178" spans="1:5">
      <c r="A2178" s="7" t="s">
        <v>4818</v>
      </c>
      <c r="B2178">
        <v>186</v>
      </c>
      <c r="C2178">
        <v>0</v>
      </c>
      <c r="D2178">
        <v>190</v>
      </c>
      <c r="E2178">
        <v>679038</v>
      </c>
    </row>
    <row r="2179" spans="1:5">
      <c r="A2179" s="7" t="s">
        <v>4821</v>
      </c>
      <c r="B2179">
        <v>250</v>
      </c>
      <c r="C2179">
        <v>0</v>
      </c>
      <c r="D2179">
        <v>523</v>
      </c>
      <c r="E2179">
        <v>664362</v>
      </c>
    </row>
    <row r="2180" spans="1:5">
      <c r="A2180" s="7" t="s">
        <v>1191</v>
      </c>
      <c r="B2180">
        <v>144</v>
      </c>
      <c r="C2180">
        <v>0</v>
      </c>
      <c r="D2180">
        <v>372</v>
      </c>
      <c r="E2180">
        <v>661892</v>
      </c>
    </row>
    <row r="2181" spans="1:5">
      <c r="A2181" s="7" t="s">
        <v>4824</v>
      </c>
      <c r="B2181">
        <v>517</v>
      </c>
      <c r="C2181">
        <v>0</v>
      </c>
      <c r="D2181">
        <v>525</v>
      </c>
      <c r="E2181">
        <v>661920</v>
      </c>
    </row>
    <row r="2182" spans="1:5">
      <c r="A2182" s="7" t="s">
        <v>4826</v>
      </c>
      <c r="B2182">
        <v>423</v>
      </c>
      <c r="C2182">
        <v>0</v>
      </c>
      <c r="D2182">
        <v>441</v>
      </c>
      <c r="E2182">
        <v>663600</v>
      </c>
    </row>
    <row r="2183" spans="1:5">
      <c r="A2183" s="7" t="s">
        <v>4828</v>
      </c>
      <c r="B2183">
        <v>436</v>
      </c>
      <c r="C2183">
        <v>0</v>
      </c>
      <c r="D2183">
        <v>502</v>
      </c>
      <c r="E2183">
        <v>661922</v>
      </c>
    </row>
    <row r="2184" spans="1:5">
      <c r="A2184" s="7" t="s">
        <v>4831</v>
      </c>
      <c r="B2184">
        <v>205</v>
      </c>
      <c r="C2184">
        <v>0</v>
      </c>
      <c r="D2184">
        <v>481</v>
      </c>
      <c r="E2184">
        <v>662880</v>
      </c>
    </row>
    <row r="2185" spans="1:5">
      <c r="A2185" s="7" t="s">
        <v>4833</v>
      </c>
      <c r="B2185">
        <v>162</v>
      </c>
      <c r="C2185">
        <v>0</v>
      </c>
      <c r="D2185">
        <v>381</v>
      </c>
      <c r="E2185">
        <v>684444</v>
      </c>
    </row>
    <row r="2186" spans="1:5">
      <c r="A2186" s="7" t="s">
        <v>2850</v>
      </c>
      <c r="B2186">
        <v>179</v>
      </c>
      <c r="C2186">
        <v>0</v>
      </c>
      <c r="D2186">
        <v>331</v>
      </c>
      <c r="E2186">
        <v>661893</v>
      </c>
    </row>
    <row r="2187" spans="1:5">
      <c r="A2187" s="7" t="s">
        <v>4836</v>
      </c>
      <c r="B2187">
        <v>305</v>
      </c>
      <c r="C2187">
        <v>0</v>
      </c>
      <c r="D2187">
        <v>305</v>
      </c>
      <c r="E2187">
        <v>662891</v>
      </c>
    </row>
    <row r="2188" spans="1:5">
      <c r="A2188" s="7" t="s">
        <v>4124</v>
      </c>
      <c r="B2188">
        <v>1469</v>
      </c>
      <c r="C2188">
        <v>0</v>
      </c>
      <c r="D2188">
        <v>1531</v>
      </c>
      <c r="E2188">
        <v>663985</v>
      </c>
    </row>
    <row r="2189" spans="1:5">
      <c r="A2189" s="7" t="s">
        <v>4840</v>
      </c>
      <c r="B2189">
        <v>404</v>
      </c>
      <c r="C2189">
        <v>0</v>
      </c>
      <c r="D2189">
        <v>404</v>
      </c>
      <c r="E2189">
        <v>661895</v>
      </c>
    </row>
    <row r="2190" spans="1:5">
      <c r="A2190" s="7" t="s">
        <v>358</v>
      </c>
      <c r="B2190">
        <v>89</v>
      </c>
      <c r="C2190">
        <v>0</v>
      </c>
      <c r="D2190">
        <v>341</v>
      </c>
      <c r="E2190">
        <v>661896</v>
      </c>
    </row>
    <row r="2191" spans="1:5">
      <c r="A2191" s="7" t="s">
        <v>4843</v>
      </c>
      <c r="B2191">
        <v>288</v>
      </c>
      <c r="C2191">
        <v>0</v>
      </c>
      <c r="D2191">
        <v>352</v>
      </c>
      <c r="E2191">
        <v>661897</v>
      </c>
    </row>
    <row r="2192" spans="1:5">
      <c r="A2192" s="7" t="s">
        <v>4845</v>
      </c>
      <c r="B2192">
        <v>30</v>
      </c>
      <c r="C2192">
        <v>0</v>
      </c>
      <c r="D2192">
        <v>30</v>
      </c>
      <c r="E2192">
        <v>661935</v>
      </c>
    </row>
    <row r="2193" spans="1:5">
      <c r="A2193" s="7" t="s">
        <v>4848</v>
      </c>
      <c r="B2193">
        <v>421</v>
      </c>
      <c r="C2193">
        <v>0</v>
      </c>
      <c r="D2193">
        <v>456</v>
      </c>
      <c r="E2193">
        <v>661898</v>
      </c>
    </row>
    <row r="2194" spans="1:5">
      <c r="A2194" s="7" t="s">
        <v>2381</v>
      </c>
      <c r="B2194">
        <v>267</v>
      </c>
      <c r="C2194">
        <v>0</v>
      </c>
      <c r="D2194">
        <v>341</v>
      </c>
      <c r="E2194">
        <v>661899</v>
      </c>
    </row>
    <row r="2195" spans="1:5">
      <c r="A2195" s="7" t="s">
        <v>4851</v>
      </c>
      <c r="B2195">
        <v>213</v>
      </c>
      <c r="C2195">
        <v>0</v>
      </c>
      <c r="D2195">
        <v>611</v>
      </c>
      <c r="E2195">
        <v>664378</v>
      </c>
    </row>
    <row r="2196" spans="1:5">
      <c r="A2196" s="7" t="s">
        <v>2189</v>
      </c>
      <c r="B2196">
        <v>259</v>
      </c>
      <c r="C2196">
        <v>0</v>
      </c>
      <c r="D2196">
        <v>583</v>
      </c>
      <c r="E2196">
        <v>664396</v>
      </c>
    </row>
    <row r="2197" spans="1:5">
      <c r="A2197" s="7" t="s">
        <v>4855</v>
      </c>
      <c r="B2197">
        <v>1126</v>
      </c>
      <c r="C2197">
        <v>0</v>
      </c>
      <c r="D2197">
        <v>1437</v>
      </c>
      <c r="E2197">
        <v>663462</v>
      </c>
    </row>
    <row r="2198" spans="1:5">
      <c r="A2198" s="7" t="s">
        <v>4857</v>
      </c>
      <c r="B2198">
        <v>254</v>
      </c>
      <c r="C2198">
        <v>0</v>
      </c>
      <c r="D2198">
        <v>398</v>
      </c>
      <c r="E2198">
        <v>664395</v>
      </c>
    </row>
    <row r="2199" spans="1:5">
      <c r="A2199" s="7" t="s">
        <v>4859</v>
      </c>
      <c r="B2199">
        <v>122</v>
      </c>
      <c r="C2199">
        <v>0</v>
      </c>
      <c r="D2199">
        <v>122</v>
      </c>
      <c r="E2199">
        <v>664012</v>
      </c>
    </row>
    <row r="2200" spans="1:5">
      <c r="A2200" s="7" t="s">
        <v>4861</v>
      </c>
      <c r="B2200">
        <v>18</v>
      </c>
      <c r="C2200">
        <v>0</v>
      </c>
      <c r="D2200">
        <v>24</v>
      </c>
      <c r="E2200">
        <v>683705</v>
      </c>
    </row>
    <row r="2201" spans="1:5">
      <c r="A2201" s="7" t="s">
        <v>4863</v>
      </c>
      <c r="B2201">
        <v>108</v>
      </c>
      <c r="C2201">
        <v>0</v>
      </c>
      <c r="D2201">
        <v>298</v>
      </c>
      <c r="E2201">
        <v>664361</v>
      </c>
    </row>
    <row r="2202" spans="1:5">
      <c r="A2202" s="7" t="s">
        <v>4865</v>
      </c>
      <c r="B2202">
        <v>364</v>
      </c>
      <c r="C2202">
        <v>0</v>
      </c>
      <c r="D2202">
        <v>364</v>
      </c>
      <c r="E2202">
        <v>661904</v>
      </c>
    </row>
    <row r="2203" spans="1:5">
      <c r="A2203" s="7" t="s">
        <v>3310</v>
      </c>
      <c r="B2203">
        <v>255</v>
      </c>
      <c r="C2203">
        <v>0</v>
      </c>
      <c r="D2203">
        <v>255</v>
      </c>
      <c r="E2203">
        <v>661906</v>
      </c>
    </row>
    <row r="2204" spans="1:5">
      <c r="A2204" s="7" t="s">
        <v>4868</v>
      </c>
      <c r="B2204">
        <v>273</v>
      </c>
      <c r="C2204">
        <v>0</v>
      </c>
      <c r="D2204">
        <v>648</v>
      </c>
      <c r="E2204">
        <v>679017</v>
      </c>
    </row>
    <row r="2205" spans="1:5">
      <c r="A2205" s="7" t="s">
        <v>4870</v>
      </c>
      <c r="B2205">
        <v>256</v>
      </c>
      <c r="C2205">
        <v>0</v>
      </c>
      <c r="D2205">
        <v>605</v>
      </c>
      <c r="E2205">
        <v>679037</v>
      </c>
    </row>
    <row r="2206" spans="1:5">
      <c r="A2206" s="7" t="s">
        <v>4872</v>
      </c>
      <c r="B2206">
        <v>453</v>
      </c>
      <c r="C2206">
        <v>0</v>
      </c>
      <c r="D2206">
        <v>491</v>
      </c>
      <c r="E2206">
        <v>661908</v>
      </c>
    </row>
    <row r="2207" spans="1:5">
      <c r="A2207" s="7" t="s">
        <v>4874</v>
      </c>
      <c r="B2207">
        <v>67</v>
      </c>
      <c r="C2207">
        <v>0</v>
      </c>
      <c r="D2207">
        <v>422</v>
      </c>
      <c r="E2207">
        <v>662313</v>
      </c>
    </row>
    <row r="2208" spans="1:5">
      <c r="A2208" s="7" t="s">
        <v>1629</v>
      </c>
      <c r="B2208">
        <v>292</v>
      </c>
      <c r="C2208">
        <v>0</v>
      </c>
      <c r="D2208">
        <v>376</v>
      </c>
      <c r="E2208">
        <v>664360</v>
      </c>
    </row>
    <row r="2209" spans="1:5">
      <c r="A2209" s="7" t="s">
        <v>4877</v>
      </c>
      <c r="B2209">
        <v>667</v>
      </c>
      <c r="C2209">
        <v>0</v>
      </c>
      <c r="D2209">
        <v>1635</v>
      </c>
      <c r="E2209">
        <v>664278</v>
      </c>
    </row>
    <row r="2210" spans="1:5">
      <c r="A2210" s="7" t="s">
        <v>4879</v>
      </c>
      <c r="B2210">
        <v>298</v>
      </c>
      <c r="C2210">
        <v>0</v>
      </c>
      <c r="D2210">
        <v>331</v>
      </c>
      <c r="E2210">
        <v>661910</v>
      </c>
    </row>
    <row r="2211" spans="1:5">
      <c r="A2211" s="7" t="s">
        <v>4881</v>
      </c>
      <c r="B2211">
        <v>573</v>
      </c>
      <c r="C2211">
        <v>0</v>
      </c>
      <c r="D2211">
        <v>630</v>
      </c>
      <c r="E2211">
        <v>659145</v>
      </c>
    </row>
    <row r="2212" spans="1:5">
      <c r="A2212" s="7" t="s">
        <v>4882</v>
      </c>
      <c r="B2212">
        <v>721</v>
      </c>
      <c r="C2212">
        <v>0</v>
      </c>
      <c r="D2212">
        <v>922</v>
      </c>
      <c r="E2212">
        <v>687185</v>
      </c>
    </row>
    <row r="2213" spans="1:5">
      <c r="A2213" s="7" t="s">
        <v>4884</v>
      </c>
      <c r="B2213">
        <v>373</v>
      </c>
      <c r="C2213">
        <v>0</v>
      </c>
      <c r="D2213">
        <v>373</v>
      </c>
      <c r="E2213">
        <v>661900</v>
      </c>
    </row>
    <row r="2214" spans="1:5">
      <c r="A2214" s="7" t="s">
        <v>4886</v>
      </c>
      <c r="B2214">
        <v>291</v>
      </c>
      <c r="C2214">
        <v>0</v>
      </c>
      <c r="D2214">
        <v>420</v>
      </c>
      <c r="E2214">
        <v>664379</v>
      </c>
    </row>
    <row r="2215" spans="1:5">
      <c r="A2215" s="7" t="s">
        <v>4888</v>
      </c>
      <c r="B2215">
        <v>230</v>
      </c>
      <c r="C2215">
        <v>0</v>
      </c>
      <c r="D2215">
        <v>364</v>
      </c>
      <c r="E2215">
        <v>662893</v>
      </c>
    </row>
    <row r="2216" spans="1:5">
      <c r="A2216" s="7" t="s">
        <v>202</v>
      </c>
      <c r="B2216">
        <v>87</v>
      </c>
      <c r="C2216">
        <v>0</v>
      </c>
      <c r="D2216">
        <v>362</v>
      </c>
      <c r="E2216">
        <v>661912</v>
      </c>
    </row>
    <row r="2217" spans="1:5">
      <c r="A2217" s="7" t="s">
        <v>4590</v>
      </c>
      <c r="B2217">
        <v>341</v>
      </c>
      <c r="C2217">
        <v>0</v>
      </c>
      <c r="D2217">
        <v>353</v>
      </c>
      <c r="E2217">
        <v>661916</v>
      </c>
    </row>
    <row r="2218" spans="1:5">
      <c r="A2218" s="7" t="s">
        <v>1441</v>
      </c>
      <c r="B2218">
        <v>234</v>
      </c>
      <c r="C2218">
        <v>0</v>
      </c>
      <c r="D2218">
        <v>331</v>
      </c>
      <c r="E2218">
        <v>661917</v>
      </c>
    </row>
    <row r="2219" spans="1:5">
      <c r="A2219" s="7" t="s">
        <v>4894</v>
      </c>
      <c r="B2219">
        <v>33</v>
      </c>
      <c r="C2219">
        <v>0</v>
      </c>
      <c r="D2219">
        <v>33</v>
      </c>
      <c r="E2219">
        <v>686836</v>
      </c>
    </row>
    <row r="2220" spans="1:5">
      <c r="A2220" s="6" t="s">
        <v>4896</v>
      </c>
      <c r="B2220">
        <v>186</v>
      </c>
      <c r="C2220">
        <v>0</v>
      </c>
      <c r="D2220">
        <v>186</v>
      </c>
      <c r="E2220">
        <v>660760</v>
      </c>
    </row>
    <row r="2221" spans="1:5">
      <c r="A2221" s="7" t="s">
        <v>4898</v>
      </c>
      <c r="B2221">
        <v>186</v>
      </c>
      <c r="C2221">
        <v>0</v>
      </c>
      <c r="D2221">
        <v>186</v>
      </c>
      <c r="E2221">
        <v>660760</v>
      </c>
    </row>
    <row r="2222" spans="1:5">
      <c r="A2222" s="6" t="s">
        <v>4902</v>
      </c>
      <c r="B2222">
        <v>1154</v>
      </c>
      <c r="C2222">
        <v>358</v>
      </c>
      <c r="D2222">
        <v>9208</v>
      </c>
      <c r="E2222">
        <v>6046118</v>
      </c>
    </row>
    <row r="2223" spans="1:5">
      <c r="A2223" s="7" t="s">
        <v>4904</v>
      </c>
      <c r="B2223">
        <v>68</v>
      </c>
      <c r="C2223">
        <v>14</v>
      </c>
      <c r="D2223">
        <v>609</v>
      </c>
      <c r="E2223">
        <v>684963</v>
      </c>
    </row>
    <row r="2224" spans="1:5">
      <c r="A2224" s="7" t="s">
        <v>4908</v>
      </c>
      <c r="B2224">
        <v>100</v>
      </c>
      <c r="C2224">
        <v>25</v>
      </c>
      <c r="D2224">
        <v>797</v>
      </c>
      <c r="E2224">
        <v>660947</v>
      </c>
    </row>
    <row r="2225" spans="1:5">
      <c r="A2225" s="7" t="s">
        <v>4910</v>
      </c>
      <c r="B2225">
        <v>133</v>
      </c>
      <c r="C2225">
        <v>31</v>
      </c>
      <c r="D2225">
        <v>923</v>
      </c>
      <c r="E2225">
        <v>662484</v>
      </c>
    </row>
    <row r="2226" spans="1:5">
      <c r="A2226" s="7" t="s">
        <v>4913</v>
      </c>
      <c r="B2226">
        <v>155</v>
      </c>
      <c r="C2226">
        <v>49</v>
      </c>
      <c r="D2226">
        <v>983</v>
      </c>
      <c r="E2226">
        <v>684961</v>
      </c>
    </row>
    <row r="2227" spans="1:5">
      <c r="A2227" s="7" t="s">
        <v>4915</v>
      </c>
      <c r="B2227">
        <v>86</v>
      </c>
      <c r="C2227">
        <v>17</v>
      </c>
      <c r="D2227">
        <v>696</v>
      </c>
      <c r="E2227">
        <v>660945</v>
      </c>
    </row>
    <row r="2228" spans="1:5">
      <c r="A2228" s="7" t="s">
        <v>4918</v>
      </c>
      <c r="B2228">
        <v>113</v>
      </c>
      <c r="C2228">
        <v>49</v>
      </c>
      <c r="D2228">
        <v>508</v>
      </c>
      <c r="E2228">
        <v>660943</v>
      </c>
    </row>
    <row r="2229" spans="1:5">
      <c r="A2229" s="7" t="s">
        <v>4920</v>
      </c>
      <c r="B2229">
        <v>102</v>
      </c>
      <c r="C2229">
        <v>29</v>
      </c>
      <c r="D2229">
        <v>1118</v>
      </c>
      <c r="E2229">
        <v>684962</v>
      </c>
    </row>
    <row r="2230" spans="1:5">
      <c r="A2230" s="7" t="s">
        <v>4924</v>
      </c>
      <c r="B2230">
        <v>72</v>
      </c>
      <c r="C2230">
        <v>28</v>
      </c>
      <c r="D2230">
        <v>682</v>
      </c>
      <c r="E2230">
        <v>684964</v>
      </c>
    </row>
    <row r="2231" spans="1:5">
      <c r="A2231" s="7" t="s">
        <v>4926</v>
      </c>
      <c r="B2231">
        <v>325</v>
      </c>
      <c r="C2231">
        <v>116</v>
      </c>
      <c r="D2231">
        <v>2892</v>
      </c>
      <c r="E2231">
        <v>660949</v>
      </c>
    </row>
    <row r="2232" spans="1:5">
      <c r="A2232" s="6" t="s">
        <v>4928</v>
      </c>
      <c r="B2232">
        <v>136</v>
      </c>
      <c r="C2232">
        <v>0</v>
      </c>
      <c r="D2232">
        <v>204</v>
      </c>
      <c r="E2232">
        <v>1324377</v>
      </c>
    </row>
    <row r="2233" spans="1:5">
      <c r="A2233" s="7" t="s">
        <v>4930</v>
      </c>
      <c r="B2233">
        <v>58</v>
      </c>
      <c r="C2233">
        <v>0</v>
      </c>
      <c r="D2233">
        <v>103</v>
      </c>
      <c r="E2233">
        <v>662188</v>
      </c>
    </row>
    <row r="2234" spans="1:5">
      <c r="A2234" s="7" t="s">
        <v>4935</v>
      </c>
      <c r="B2234">
        <v>78</v>
      </c>
      <c r="C2234">
        <v>0</v>
      </c>
      <c r="D2234">
        <v>101</v>
      </c>
      <c r="E2234">
        <v>662189</v>
      </c>
    </row>
    <row r="2235" spans="1:5">
      <c r="A2235" s="6" t="s">
        <v>4936</v>
      </c>
      <c r="B2235">
        <v>666</v>
      </c>
      <c r="C2235">
        <v>63</v>
      </c>
      <c r="D2235">
        <v>1268</v>
      </c>
      <c r="E2235">
        <v>2649752</v>
      </c>
    </row>
    <row r="2236" spans="1:5">
      <c r="A2236" s="7" t="s">
        <v>1884</v>
      </c>
      <c r="B2236">
        <v>134</v>
      </c>
      <c r="C2236">
        <v>29</v>
      </c>
      <c r="D2236">
        <v>291</v>
      </c>
      <c r="E2236">
        <v>661576</v>
      </c>
    </row>
    <row r="2237" spans="1:5">
      <c r="A2237" s="7" t="s">
        <v>4942</v>
      </c>
      <c r="B2237">
        <v>190</v>
      </c>
      <c r="C2237">
        <v>0</v>
      </c>
      <c r="D2237">
        <v>276</v>
      </c>
      <c r="E2237">
        <v>661577</v>
      </c>
    </row>
    <row r="2238" spans="1:5">
      <c r="A2238" s="7" t="s">
        <v>4944</v>
      </c>
      <c r="B2238">
        <v>148</v>
      </c>
      <c r="C2238">
        <v>34</v>
      </c>
      <c r="D2238">
        <v>392</v>
      </c>
      <c r="E2238">
        <v>661579</v>
      </c>
    </row>
    <row r="2239" spans="1:5">
      <c r="A2239" s="7" t="s">
        <v>4945</v>
      </c>
      <c r="B2239">
        <v>194</v>
      </c>
      <c r="C2239">
        <v>0</v>
      </c>
      <c r="D2239">
        <v>309</v>
      </c>
      <c r="E2239">
        <v>665020</v>
      </c>
    </row>
    <row r="2240" spans="1:5">
      <c r="A2240" s="6" t="s">
        <v>4947</v>
      </c>
      <c r="B2240">
        <v>101</v>
      </c>
      <c r="C2240">
        <v>10</v>
      </c>
      <c r="D2240">
        <v>267</v>
      </c>
      <c r="E2240">
        <v>661736</v>
      </c>
    </row>
    <row r="2241" spans="1:5">
      <c r="A2241" s="7" t="s">
        <v>4949</v>
      </c>
      <c r="B2241">
        <v>101</v>
      </c>
      <c r="C2241">
        <v>10</v>
      </c>
      <c r="D2241">
        <v>267</v>
      </c>
      <c r="E2241">
        <v>661736</v>
      </c>
    </row>
    <row r="2242" spans="1:5">
      <c r="A2242" s="6" t="s">
        <v>4953</v>
      </c>
      <c r="B2242">
        <v>481</v>
      </c>
      <c r="C2242">
        <v>33</v>
      </c>
      <c r="D2242">
        <v>815</v>
      </c>
      <c r="E2242">
        <v>2689696</v>
      </c>
    </row>
    <row r="2243" spans="1:5">
      <c r="A2243" s="7" t="s">
        <v>4955</v>
      </c>
      <c r="B2243">
        <v>36</v>
      </c>
      <c r="C2243">
        <v>0</v>
      </c>
      <c r="D2243">
        <v>42</v>
      </c>
      <c r="E2243">
        <v>687221</v>
      </c>
    </row>
    <row r="2244" spans="1:5">
      <c r="A2244" s="7" t="s">
        <v>4959</v>
      </c>
      <c r="B2244">
        <v>208</v>
      </c>
      <c r="C2244">
        <v>33</v>
      </c>
      <c r="D2244">
        <v>395</v>
      </c>
      <c r="E2244">
        <v>678928</v>
      </c>
    </row>
    <row r="2245" spans="1:5">
      <c r="A2245" s="7" t="s">
        <v>4961</v>
      </c>
      <c r="B2245">
        <v>132</v>
      </c>
      <c r="C2245">
        <v>0</v>
      </c>
      <c r="D2245">
        <v>200</v>
      </c>
      <c r="E2245">
        <v>661774</v>
      </c>
    </row>
    <row r="2246" spans="1:5">
      <c r="A2246" s="7" t="s">
        <v>4963</v>
      </c>
      <c r="B2246">
        <v>105</v>
      </c>
      <c r="C2246">
        <v>0</v>
      </c>
      <c r="D2246">
        <v>178</v>
      </c>
      <c r="E2246">
        <v>661773</v>
      </c>
    </row>
    <row r="2247" spans="1:5">
      <c r="A2247" s="6" t="s">
        <v>4965</v>
      </c>
      <c r="B2247">
        <v>1086</v>
      </c>
      <c r="C2247">
        <v>0</v>
      </c>
      <c r="D2247">
        <v>1100</v>
      </c>
      <c r="E2247">
        <v>3356221</v>
      </c>
    </row>
    <row r="2248" spans="1:5">
      <c r="A2248" s="7" t="s">
        <v>4967</v>
      </c>
      <c r="B2248">
        <v>22</v>
      </c>
      <c r="C2248">
        <v>0</v>
      </c>
      <c r="D2248">
        <v>22</v>
      </c>
      <c r="E2248">
        <v>685844</v>
      </c>
    </row>
    <row r="2249" spans="1:5">
      <c r="A2249" s="7" t="s">
        <v>4971</v>
      </c>
      <c r="B2249">
        <v>450</v>
      </c>
      <c r="C2249">
        <v>0</v>
      </c>
      <c r="D2249">
        <v>450</v>
      </c>
      <c r="E2249">
        <v>661837</v>
      </c>
    </row>
    <row r="2250" spans="1:5">
      <c r="A2250" s="7" t="s">
        <v>4973</v>
      </c>
      <c r="B2250">
        <v>288</v>
      </c>
      <c r="C2250">
        <v>0</v>
      </c>
      <c r="D2250">
        <v>302</v>
      </c>
      <c r="E2250">
        <v>663589</v>
      </c>
    </row>
    <row r="2251" spans="1:5">
      <c r="A2251" s="7" t="s">
        <v>4974</v>
      </c>
      <c r="B2251">
        <v>226</v>
      </c>
      <c r="C2251">
        <v>0</v>
      </c>
      <c r="D2251">
        <v>226</v>
      </c>
      <c r="E2251">
        <v>659106</v>
      </c>
    </row>
    <row r="2252" spans="1:5">
      <c r="A2252" s="7" t="s">
        <v>4976</v>
      </c>
      <c r="B2252">
        <v>100</v>
      </c>
      <c r="C2252">
        <v>0</v>
      </c>
      <c r="D2252">
        <v>100</v>
      </c>
      <c r="E2252">
        <v>685845</v>
      </c>
    </row>
    <row r="2253" spans="1:5">
      <c r="A2253" s="6" t="s">
        <v>4978</v>
      </c>
      <c r="B2253">
        <v>3676</v>
      </c>
      <c r="C2253">
        <v>0</v>
      </c>
      <c r="D2253">
        <v>3693</v>
      </c>
      <c r="E2253">
        <v>5292809</v>
      </c>
    </row>
    <row r="2254" spans="1:5">
      <c r="A2254" s="7" t="s">
        <v>4980</v>
      </c>
      <c r="B2254">
        <v>257</v>
      </c>
      <c r="C2254">
        <v>0</v>
      </c>
      <c r="D2254">
        <v>257</v>
      </c>
      <c r="E2254">
        <v>662269</v>
      </c>
    </row>
    <row r="2255" spans="1:5">
      <c r="A2255" s="7" t="s">
        <v>4984</v>
      </c>
      <c r="B2255">
        <v>344</v>
      </c>
      <c r="C2255">
        <v>0</v>
      </c>
      <c r="D2255">
        <v>344</v>
      </c>
      <c r="E2255">
        <v>659211</v>
      </c>
    </row>
    <row r="2256" spans="1:5">
      <c r="A2256" s="7" t="s">
        <v>4986</v>
      </c>
      <c r="B2256">
        <v>404</v>
      </c>
      <c r="C2256">
        <v>0</v>
      </c>
      <c r="D2256">
        <v>404</v>
      </c>
      <c r="E2256">
        <v>659210</v>
      </c>
    </row>
    <row r="2257" spans="1:5">
      <c r="A2257" s="7" t="s">
        <v>4988</v>
      </c>
      <c r="B2257">
        <v>282</v>
      </c>
      <c r="C2257">
        <v>0</v>
      </c>
      <c r="D2257">
        <v>282</v>
      </c>
      <c r="E2257">
        <v>659212</v>
      </c>
    </row>
    <row r="2258" spans="1:5">
      <c r="A2258" s="7" t="s">
        <v>4990</v>
      </c>
      <c r="B2258">
        <v>940</v>
      </c>
      <c r="C2258">
        <v>0</v>
      </c>
      <c r="D2258">
        <v>957</v>
      </c>
      <c r="E2258">
        <v>662616</v>
      </c>
    </row>
    <row r="2259" spans="1:5">
      <c r="A2259" s="7" t="s">
        <v>4992</v>
      </c>
      <c r="B2259">
        <v>772</v>
      </c>
      <c r="C2259">
        <v>0</v>
      </c>
      <c r="D2259">
        <v>772</v>
      </c>
      <c r="E2259">
        <v>663344</v>
      </c>
    </row>
    <row r="2260" spans="1:5">
      <c r="A2260" s="7" t="s">
        <v>4994</v>
      </c>
      <c r="B2260">
        <v>224</v>
      </c>
      <c r="C2260">
        <v>0</v>
      </c>
      <c r="D2260">
        <v>224</v>
      </c>
      <c r="E2260">
        <v>663602</v>
      </c>
    </row>
    <row r="2261" spans="1:5">
      <c r="A2261" s="7" t="s">
        <v>1321</v>
      </c>
      <c r="B2261">
        <v>453</v>
      </c>
      <c r="C2261">
        <v>0</v>
      </c>
      <c r="D2261">
        <v>453</v>
      </c>
      <c r="E2261">
        <v>663345</v>
      </c>
    </row>
    <row r="2262" spans="1:5">
      <c r="A2262" s="6" t="s">
        <v>4997</v>
      </c>
      <c r="B2262">
        <v>88</v>
      </c>
      <c r="C2262">
        <v>47</v>
      </c>
      <c r="D2262">
        <v>229</v>
      </c>
      <c r="E2262">
        <v>662117</v>
      </c>
    </row>
    <row r="2263" spans="1:5">
      <c r="A2263" s="7" t="s">
        <v>4999</v>
      </c>
      <c r="B2263">
        <v>88</v>
      </c>
      <c r="C2263">
        <v>47</v>
      </c>
      <c r="D2263">
        <v>229</v>
      </c>
      <c r="E2263">
        <v>662117</v>
      </c>
    </row>
    <row r="2264" spans="1:5">
      <c r="A2264" s="6" t="s">
        <v>5003</v>
      </c>
      <c r="B2264">
        <v>225</v>
      </c>
      <c r="C2264">
        <v>38</v>
      </c>
      <c r="D2264">
        <v>677</v>
      </c>
      <c r="E2264">
        <v>1322651</v>
      </c>
    </row>
    <row r="2265" spans="1:5">
      <c r="A2265" s="7" t="s">
        <v>5005</v>
      </c>
      <c r="B2265">
        <v>123</v>
      </c>
      <c r="C2265">
        <v>25</v>
      </c>
      <c r="D2265">
        <v>378</v>
      </c>
      <c r="E2265">
        <v>661325</v>
      </c>
    </row>
    <row r="2266" spans="1:5">
      <c r="A2266" s="7" t="s">
        <v>5009</v>
      </c>
      <c r="B2266">
        <v>102</v>
      </c>
      <c r="C2266">
        <v>13</v>
      </c>
      <c r="D2266">
        <v>299</v>
      </c>
      <c r="E2266">
        <v>661326</v>
      </c>
    </row>
    <row r="2267" spans="1:5">
      <c r="A2267" s="6" t="s">
        <v>5010</v>
      </c>
      <c r="B2267">
        <v>183</v>
      </c>
      <c r="C2267">
        <v>0</v>
      </c>
      <c r="D2267">
        <v>206</v>
      </c>
      <c r="E2267">
        <v>1322193</v>
      </c>
    </row>
    <row r="2268" spans="1:5">
      <c r="A2268" s="7" t="s">
        <v>5011</v>
      </c>
      <c r="B2268">
        <v>103</v>
      </c>
      <c r="C2268">
        <v>0</v>
      </c>
      <c r="D2268">
        <v>103</v>
      </c>
      <c r="E2268">
        <v>659786</v>
      </c>
    </row>
    <row r="2269" spans="1:5">
      <c r="A2269" s="7" t="s">
        <v>5012</v>
      </c>
      <c r="B2269">
        <v>80</v>
      </c>
      <c r="C2269">
        <v>0</v>
      </c>
      <c r="D2269">
        <v>103</v>
      </c>
      <c r="E2269">
        <v>662407</v>
      </c>
    </row>
    <row r="2270" spans="1:5">
      <c r="A2270" s="6" t="s">
        <v>5013</v>
      </c>
      <c r="B2270">
        <v>2659</v>
      </c>
      <c r="C2270">
        <v>0</v>
      </c>
      <c r="D2270">
        <v>2662</v>
      </c>
      <c r="E2270">
        <v>3307085</v>
      </c>
    </row>
    <row r="2271" spans="1:5">
      <c r="A2271" s="7" t="s">
        <v>5015</v>
      </c>
      <c r="B2271">
        <v>455</v>
      </c>
      <c r="C2271">
        <v>0</v>
      </c>
      <c r="D2271">
        <v>455</v>
      </c>
      <c r="E2271">
        <v>661415</v>
      </c>
    </row>
    <row r="2272" spans="1:5">
      <c r="A2272" s="7" t="s">
        <v>5017</v>
      </c>
      <c r="B2272">
        <v>865</v>
      </c>
      <c r="C2272">
        <v>0</v>
      </c>
      <c r="D2272">
        <v>865</v>
      </c>
      <c r="E2272">
        <v>661419</v>
      </c>
    </row>
    <row r="2273" spans="1:5">
      <c r="A2273" s="7" t="s">
        <v>5019</v>
      </c>
      <c r="B2273">
        <v>585</v>
      </c>
      <c r="C2273">
        <v>0</v>
      </c>
      <c r="D2273">
        <v>585</v>
      </c>
      <c r="E2273">
        <v>661418</v>
      </c>
    </row>
    <row r="2274" spans="1:5">
      <c r="A2274" s="7" t="s">
        <v>5021</v>
      </c>
      <c r="B2274">
        <v>338</v>
      </c>
      <c r="C2274">
        <v>0</v>
      </c>
      <c r="D2274">
        <v>338</v>
      </c>
      <c r="E2274">
        <v>661416</v>
      </c>
    </row>
    <row r="2275" spans="1:5">
      <c r="A2275" s="7" t="s">
        <v>5023</v>
      </c>
      <c r="B2275">
        <v>416</v>
      </c>
      <c r="C2275">
        <v>0</v>
      </c>
      <c r="D2275">
        <v>419</v>
      </c>
      <c r="E2275">
        <v>661417</v>
      </c>
    </row>
    <row r="2276" spans="1:5">
      <c r="A2276" s="6" t="s">
        <v>5025</v>
      </c>
      <c r="B2276">
        <v>1412</v>
      </c>
      <c r="C2276">
        <v>392</v>
      </c>
      <c r="D2276">
        <v>6095</v>
      </c>
      <c r="E2276">
        <v>6620967</v>
      </c>
    </row>
    <row r="2277" spans="1:5">
      <c r="A2277" s="7" t="s">
        <v>5027</v>
      </c>
      <c r="B2277">
        <v>146</v>
      </c>
      <c r="C2277">
        <v>48</v>
      </c>
      <c r="D2277">
        <v>791</v>
      </c>
      <c r="E2277">
        <v>662102</v>
      </c>
    </row>
    <row r="2278" spans="1:5">
      <c r="A2278" s="7" t="s">
        <v>5030</v>
      </c>
      <c r="B2278">
        <v>70</v>
      </c>
      <c r="C2278">
        <v>25</v>
      </c>
      <c r="D2278">
        <v>404</v>
      </c>
      <c r="E2278">
        <v>662096</v>
      </c>
    </row>
    <row r="2279" spans="1:5">
      <c r="A2279" s="7" t="s">
        <v>5032</v>
      </c>
      <c r="B2279">
        <v>142</v>
      </c>
      <c r="C2279">
        <v>45</v>
      </c>
      <c r="D2279">
        <v>616</v>
      </c>
      <c r="E2279">
        <v>662094</v>
      </c>
    </row>
    <row r="2280" spans="1:5">
      <c r="A2280" s="7" t="s">
        <v>5035</v>
      </c>
      <c r="B2280">
        <v>203</v>
      </c>
      <c r="C2280">
        <v>47</v>
      </c>
      <c r="D2280">
        <v>762</v>
      </c>
      <c r="E2280">
        <v>662098</v>
      </c>
    </row>
    <row r="2281" spans="1:5">
      <c r="A2281" s="7" t="s">
        <v>5038</v>
      </c>
      <c r="B2281">
        <v>102</v>
      </c>
      <c r="C2281">
        <v>15</v>
      </c>
      <c r="D2281">
        <v>344</v>
      </c>
      <c r="E2281">
        <v>662095</v>
      </c>
    </row>
    <row r="2282" spans="1:5">
      <c r="A2282" s="7" t="s">
        <v>5043</v>
      </c>
      <c r="B2282">
        <v>101</v>
      </c>
      <c r="C2282">
        <v>33</v>
      </c>
      <c r="D2282">
        <v>423</v>
      </c>
      <c r="E2282">
        <v>662093</v>
      </c>
    </row>
    <row r="2283" spans="1:5">
      <c r="A2283" s="7" t="s">
        <v>5045</v>
      </c>
      <c r="B2283">
        <v>202</v>
      </c>
      <c r="C2283">
        <v>36</v>
      </c>
      <c r="D2283">
        <v>593</v>
      </c>
      <c r="E2283">
        <v>662092</v>
      </c>
    </row>
    <row r="2284" spans="1:5">
      <c r="A2284" s="7" t="s">
        <v>5047</v>
      </c>
      <c r="B2284">
        <v>228</v>
      </c>
      <c r="C2284">
        <v>70</v>
      </c>
      <c r="D2284">
        <v>1143</v>
      </c>
      <c r="E2284">
        <v>662101</v>
      </c>
    </row>
    <row r="2285" spans="1:5">
      <c r="A2285" s="7" t="s">
        <v>5049</v>
      </c>
      <c r="B2285">
        <v>90</v>
      </c>
      <c r="C2285">
        <v>28</v>
      </c>
      <c r="D2285">
        <v>389</v>
      </c>
      <c r="E2285">
        <v>662097</v>
      </c>
    </row>
    <row r="2286" spans="1:5">
      <c r="A2286" s="7" t="s">
        <v>5051</v>
      </c>
      <c r="B2286">
        <v>128</v>
      </c>
      <c r="C2286">
        <v>45</v>
      </c>
      <c r="D2286">
        <v>630</v>
      </c>
      <c r="E2286">
        <v>662099</v>
      </c>
    </row>
    <row r="2287" spans="1:5">
      <c r="A2287" s="6" t="s">
        <v>5053</v>
      </c>
      <c r="B2287">
        <v>415</v>
      </c>
      <c r="C2287">
        <v>0</v>
      </c>
      <c r="D2287">
        <v>561</v>
      </c>
      <c r="E2287">
        <v>662209</v>
      </c>
    </row>
    <row r="2288" spans="1:5">
      <c r="A2288" s="7" t="s">
        <v>5055</v>
      </c>
      <c r="B2288">
        <v>415</v>
      </c>
      <c r="C2288">
        <v>0</v>
      </c>
      <c r="D2288">
        <v>561</v>
      </c>
      <c r="E2288">
        <v>662209</v>
      </c>
    </row>
    <row r="2289" spans="1:5">
      <c r="A2289" s="6" t="s">
        <v>5059</v>
      </c>
      <c r="B2289">
        <v>1657</v>
      </c>
      <c r="C2289">
        <v>501</v>
      </c>
      <c r="D2289">
        <v>5876</v>
      </c>
      <c r="E2289">
        <v>5297937</v>
      </c>
    </row>
    <row r="2290" spans="1:5">
      <c r="A2290" s="7" t="s">
        <v>5061</v>
      </c>
      <c r="B2290">
        <v>150</v>
      </c>
      <c r="C2290">
        <v>29</v>
      </c>
      <c r="D2290">
        <v>506</v>
      </c>
      <c r="E2290">
        <v>661942</v>
      </c>
    </row>
    <row r="2291" spans="1:5">
      <c r="A2291" s="7" t="s">
        <v>5065</v>
      </c>
      <c r="B2291">
        <v>272</v>
      </c>
      <c r="C2291">
        <v>89</v>
      </c>
      <c r="D2291">
        <v>946</v>
      </c>
      <c r="E2291">
        <v>661948</v>
      </c>
    </row>
    <row r="2292" spans="1:5">
      <c r="A2292" s="7" t="s">
        <v>5068</v>
      </c>
      <c r="B2292">
        <v>342</v>
      </c>
      <c r="C2292">
        <v>129</v>
      </c>
      <c r="D2292">
        <v>1400</v>
      </c>
      <c r="E2292">
        <v>661949</v>
      </c>
    </row>
    <row r="2293" spans="1:5">
      <c r="A2293" s="7" t="s">
        <v>5070</v>
      </c>
      <c r="B2293">
        <v>210</v>
      </c>
      <c r="C2293">
        <v>62</v>
      </c>
      <c r="D2293">
        <v>682</v>
      </c>
      <c r="E2293">
        <v>661946</v>
      </c>
    </row>
    <row r="2294" spans="1:5">
      <c r="A2294" s="7" t="s">
        <v>5072</v>
      </c>
      <c r="B2294">
        <v>183</v>
      </c>
      <c r="C2294">
        <v>40</v>
      </c>
      <c r="D2294">
        <v>567</v>
      </c>
      <c r="E2294">
        <v>661943</v>
      </c>
    </row>
    <row r="2295" spans="1:5">
      <c r="A2295" s="7" t="s">
        <v>5074</v>
      </c>
      <c r="B2295">
        <v>223</v>
      </c>
      <c r="C2295">
        <v>63</v>
      </c>
      <c r="D2295">
        <v>737</v>
      </c>
      <c r="E2295">
        <v>661947</v>
      </c>
    </row>
    <row r="2296" spans="1:5">
      <c r="A2296" s="7" t="s">
        <v>5076</v>
      </c>
      <c r="B2296">
        <v>120</v>
      </c>
      <c r="C2296">
        <v>37</v>
      </c>
      <c r="D2296">
        <v>483</v>
      </c>
      <c r="E2296">
        <v>661944</v>
      </c>
    </row>
    <row r="2297" spans="1:5">
      <c r="A2297" s="7" t="s">
        <v>5078</v>
      </c>
      <c r="B2297">
        <v>157</v>
      </c>
      <c r="C2297">
        <v>52</v>
      </c>
      <c r="D2297">
        <v>555</v>
      </c>
      <c r="E2297">
        <v>664318</v>
      </c>
    </row>
    <row r="2298" spans="1:5">
      <c r="A2298" s="6" t="s">
        <v>5080</v>
      </c>
      <c r="B2298">
        <v>169</v>
      </c>
      <c r="C2298">
        <v>0</v>
      </c>
      <c r="D2298">
        <v>184</v>
      </c>
      <c r="E2298">
        <v>1326277</v>
      </c>
    </row>
    <row r="2299" spans="1:5">
      <c r="A2299" s="7" t="s">
        <v>5082</v>
      </c>
      <c r="B2299">
        <v>21</v>
      </c>
      <c r="C2299">
        <v>0</v>
      </c>
      <c r="D2299">
        <v>26</v>
      </c>
      <c r="E2299">
        <v>664732</v>
      </c>
    </row>
    <row r="2300" spans="1:5">
      <c r="A2300" s="7" t="s">
        <v>5085</v>
      </c>
      <c r="B2300">
        <v>148</v>
      </c>
      <c r="C2300">
        <v>0</v>
      </c>
      <c r="D2300">
        <v>158</v>
      </c>
      <c r="E2300">
        <v>661545</v>
      </c>
    </row>
    <row r="2301" spans="1:5">
      <c r="A2301" s="6" t="s">
        <v>5088</v>
      </c>
      <c r="B2301">
        <v>14097</v>
      </c>
      <c r="C2301">
        <v>0</v>
      </c>
      <c r="D2301">
        <v>22008</v>
      </c>
      <c r="E2301">
        <v>26634263</v>
      </c>
    </row>
    <row r="2302" spans="1:5">
      <c r="A2302" s="7" t="s">
        <v>5090</v>
      </c>
      <c r="B2302">
        <v>219</v>
      </c>
      <c r="C2302">
        <v>0</v>
      </c>
      <c r="D2302">
        <v>612</v>
      </c>
      <c r="E2302">
        <v>661229</v>
      </c>
    </row>
    <row r="2303" spans="1:5">
      <c r="A2303" s="7" t="s">
        <v>5093</v>
      </c>
      <c r="B2303">
        <v>92</v>
      </c>
      <c r="C2303">
        <v>0</v>
      </c>
      <c r="D2303">
        <v>330</v>
      </c>
      <c r="E2303">
        <v>661211</v>
      </c>
    </row>
    <row r="2304" spans="1:5">
      <c r="A2304" s="7" t="s">
        <v>174</v>
      </c>
      <c r="B2304">
        <v>191</v>
      </c>
      <c r="C2304">
        <v>0</v>
      </c>
      <c r="D2304">
        <v>516</v>
      </c>
      <c r="E2304">
        <v>661208</v>
      </c>
    </row>
    <row r="2305" spans="1:5">
      <c r="A2305" s="7" t="s">
        <v>5097</v>
      </c>
      <c r="B2305">
        <v>359</v>
      </c>
      <c r="C2305">
        <v>0</v>
      </c>
      <c r="D2305">
        <v>1192</v>
      </c>
      <c r="E2305">
        <v>661234</v>
      </c>
    </row>
    <row r="2306" spans="1:5">
      <c r="A2306" s="7" t="s">
        <v>5100</v>
      </c>
      <c r="B2306">
        <v>443</v>
      </c>
      <c r="C2306">
        <v>0</v>
      </c>
      <c r="D2306">
        <v>504</v>
      </c>
      <c r="E2306">
        <v>665737</v>
      </c>
    </row>
    <row r="2307" spans="1:5">
      <c r="A2307" s="7" t="s">
        <v>5102</v>
      </c>
      <c r="B2307">
        <v>271</v>
      </c>
      <c r="C2307">
        <v>0</v>
      </c>
      <c r="D2307">
        <v>442</v>
      </c>
      <c r="E2307">
        <v>661209</v>
      </c>
    </row>
    <row r="2308" spans="1:5">
      <c r="A2308" s="7" t="s">
        <v>5104</v>
      </c>
      <c r="B2308">
        <v>561</v>
      </c>
      <c r="C2308">
        <v>0</v>
      </c>
      <c r="D2308">
        <v>561</v>
      </c>
      <c r="E2308">
        <v>665736</v>
      </c>
    </row>
    <row r="2309" spans="1:5">
      <c r="A2309" s="7" t="s">
        <v>5106</v>
      </c>
      <c r="B2309">
        <v>115</v>
      </c>
      <c r="C2309">
        <v>0</v>
      </c>
      <c r="D2309">
        <v>602</v>
      </c>
      <c r="E2309">
        <v>661210</v>
      </c>
    </row>
    <row r="2310" spans="1:5">
      <c r="A2310" s="7" t="s">
        <v>5108</v>
      </c>
      <c r="B2310">
        <v>54</v>
      </c>
      <c r="C2310">
        <v>0</v>
      </c>
      <c r="D2310">
        <v>92</v>
      </c>
      <c r="E2310">
        <v>661240</v>
      </c>
    </row>
    <row r="2311" spans="1:5">
      <c r="A2311" s="7" t="s">
        <v>5110</v>
      </c>
      <c r="B2311">
        <v>1217</v>
      </c>
      <c r="C2311">
        <v>0</v>
      </c>
      <c r="D2311">
        <v>1401</v>
      </c>
      <c r="E2311">
        <v>661235</v>
      </c>
    </row>
    <row r="2312" spans="1:5">
      <c r="A2312" s="7" t="s">
        <v>5112</v>
      </c>
      <c r="B2312">
        <v>202</v>
      </c>
      <c r="C2312">
        <v>0</v>
      </c>
      <c r="D2312">
        <v>202</v>
      </c>
      <c r="E2312">
        <v>665742</v>
      </c>
    </row>
    <row r="2313" spans="1:5">
      <c r="A2313" s="7" t="s">
        <v>5115</v>
      </c>
      <c r="B2313">
        <v>603</v>
      </c>
      <c r="C2313">
        <v>0</v>
      </c>
      <c r="D2313">
        <v>757</v>
      </c>
      <c r="E2313">
        <v>665740</v>
      </c>
    </row>
    <row r="2314" spans="1:5">
      <c r="A2314" s="7" t="s">
        <v>5117</v>
      </c>
      <c r="B2314">
        <v>40</v>
      </c>
      <c r="C2314">
        <v>0</v>
      </c>
      <c r="D2314">
        <v>48</v>
      </c>
      <c r="E2314">
        <v>687172</v>
      </c>
    </row>
    <row r="2315" spans="1:5">
      <c r="A2315" s="7" t="s">
        <v>5119</v>
      </c>
      <c r="B2315">
        <v>473</v>
      </c>
      <c r="C2315">
        <v>0</v>
      </c>
      <c r="D2315">
        <v>510</v>
      </c>
      <c r="E2315">
        <v>661219</v>
      </c>
    </row>
    <row r="2316" spans="1:5">
      <c r="A2316" s="7" t="s">
        <v>5121</v>
      </c>
      <c r="B2316">
        <v>414</v>
      </c>
      <c r="C2316">
        <v>0</v>
      </c>
      <c r="D2316">
        <v>546</v>
      </c>
      <c r="E2316">
        <v>665743</v>
      </c>
    </row>
    <row r="2317" spans="1:5">
      <c r="A2317" s="7" t="s">
        <v>5123</v>
      </c>
      <c r="B2317">
        <v>516</v>
      </c>
      <c r="C2317">
        <v>0</v>
      </c>
      <c r="D2317">
        <v>592</v>
      </c>
      <c r="E2317">
        <v>665750</v>
      </c>
    </row>
    <row r="2318" spans="1:5">
      <c r="A2318" s="7" t="s">
        <v>5125</v>
      </c>
      <c r="B2318">
        <v>324</v>
      </c>
      <c r="C2318">
        <v>0</v>
      </c>
      <c r="D2318">
        <v>402</v>
      </c>
      <c r="E2318">
        <v>665744</v>
      </c>
    </row>
    <row r="2319" spans="1:5">
      <c r="A2319" s="7" t="s">
        <v>5127</v>
      </c>
      <c r="B2319">
        <v>116</v>
      </c>
      <c r="C2319">
        <v>0</v>
      </c>
      <c r="D2319">
        <v>156</v>
      </c>
      <c r="E2319">
        <v>663289</v>
      </c>
    </row>
    <row r="2320" spans="1:5">
      <c r="A2320" s="7" t="s">
        <v>5129</v>
      </c>
      <c r="B2320">
        <v>206</v>
      </c>
      <c r="C2320">
        <v>0</v>
      </c>
      <c r="D2320">
        <v>254</v>
      </c>
      <c r="E2320">
        <v>665749</v>
      </c>
    </row>
    <row r="2321" spans="1:5">
      <c r="A2321" s="7" t="s">
        <v>5131</v>
      </c>
      <c r="B2321">
        <v>902</v>
      </c>
      <c r="C2321">
        <v>0</v>
      </c>
      <c r="D2321">
        <v>1190</v>
      </c>
      <c r="E2321">
        <v>661236</v>
      </c>
    </row>
    <row r="2322" spans="1:5">
      <c r="A2322" s="7" t="s">
        <v>5133</v>
      </c>
      <c r="B2322">
        <v>221</v>
      </c>
      <c r="C2322">
        <v>0</v>
      </c>
      <c r="D2322">
        <v>599</v>
      </c>
      <c r="E2322">
        <v>665418</v>
      </c>
    </row>
    <row r="2323" spans="1:5">
      <c r="A2323" s="7" t="s">
        <v>5135</v>
      </c>
      <c r="B2323">
        <v>369</v>
      </c>
      <c r="C2323">
        <v>0</v>
      </c>
      <c r="D2323">
        <v>544</v>
      </c>
      <c r="E2323">
        <v>665738</v>
      </c>
    </row>
    <row r="2324" spans="1:5">
      <c r="A2324" s="7" t="s">
        <v>5137</v>
      </c>
      <c r="B2324">
        <v>61</v>
      </c>
      <c r="C2324">
        <v>0</v>
      </c>
      <c r="D2324">
        <v>69</v>
      </c>
      <c r="E2324">
        <v>661228</v>
      </c>
    </row>
    <row r="2325" spans="1:5">
      <c r="A2325" s="7" t="s">
        <v>5139</v>
      </c>
      <c r="B2325">
        <v>120</v>
      </c>
      <c r="C2325">
        <v>0</v>
      </c>
      <c r="D2325">
        <v>332</v>
      </c>
      <c r="E2325">
        <v>661217</v>
      </c>
    </row>
    <row r="2326" spans="1:5">
      <c r="A2326" s="7" t="s">
        <v>4988</v>
      </c>
      <c r="B2326">
        <v>244</v>
      </c>
      <c r="C2326">
        <v>0</v>
      </c>
      <c r="D2326">
        <v>317</v>
      </c>
      <c r="E2326">
        <v>665746</v>
      </c>
    </row>
    <row r="2327" spans="1:5">
      <c r="A2327" s="7" t="s">
        <v>5142</v>
      </c>
      <c r="B2327">
        <v>490</v>
      </c>
      <c r="C2327">
        <v>0</v>
      </c>
      <c r="D2327">
        <v>490</v>
      </c>
      <c r="E2327">
        <v>661216</v>
      </c>
    </row>
    <row r="2328" spans="1:5">
      <c r="A2328" s="7" t="s">
        <v>3441</v>
      </c>
      <c r="B2328">
        <v>889</v>
      </c>
      <c r="C2328">
        <v>0</v>
      </c>
      <c r="D2328">
        <v>889</v>
      </c>
      <c r="E2328">
        <v>665739</v>
      </c>
    </row>
    <row r="2329" spans="1:5">
      <c r="A2329" s="7" t="s">
        <v>5145</v>
      </c>
      <c r="B2329">
        <v>313</v>
      </c>
      <c r="C2329">
        <v>0</v>
      </c>
      <c r="D2329">
        <v>486</v>
      </c>
      <c r="E2329">
        <v>665753</v>
      </c>
    </row>
    <row r="2330" spans="1:5">
      <c r="A2330" s="7" t="s">
        <v>5147</v>
      </c>
      <c r="B2330">
        <v>659</v>
      </c>
      <c r="C2330">
        <v>0</v>
      </c>
      <c r="D2330">
        <v>687</v>
      </c>
      <c r="E2330">
        <v>665752</v>
      </c>
    </row>
    <row r="2331" spans="1:5">
      <c r="A2331" s="7" t="s">
        <v>5149</v>
      </c>
      <c r="B2331">
        <v>53</v>
      </c>
      <c r="C2331">
        <v>0</v>
      </c>
      <c r="D2331">
        <v>118</v>
      </c>
      <c r="E2331">
        <v>687570</v>
      </c>
    </row>
    <row r="2332" spans="1:5">
      <c r="A2332" s="7" t="s">
        <v>3869</v>
      </c>
      <c r="B2332">
        <v>245</v>
      </c>
      <c r="C2332">
        <v>0</v>
      </c>
      <c r="D2332">
        <v>418</v>
      </c>
      <c r="E2332">
        <v>661223</v>
      </c>
    </row>
    <row r="2333" spans="1:5">
      <c r="A2333" s="7" t="s">
        <v>5152</v>
      </c>
      <c r="B2333">
        <v>170</v>
      </c>
      <c r="C2333">
        <v>0</v>
      </c>
      <c r="D2333">
        <v>415</v>
      </c>
      <c r="E2333">
        <v>661224</v>
      </c>
    </row>
    <row r="2334" spans="1:5">
      <c r="A2334" s="7" t="s">
        <v>5154</v>
      </c>
      <c r="B2334">
        <v>429</v>
      </c>
      <c r="C2334">
        <v>0</v>
      </c>
      <c r="D2334">
        <v>665</v>
      </c>
      <c r="E2334">
        <v>665741</v>
      </c>
    </row>
    <row r="2335" spans="1:5">
      <c r="A2335" s="7" t="s">
        <v>5156</v>
      </c>
      <c r="B2335">
        <v>608</v>
      </c>
      <c r="C2335">
        <v>0</v>
      </c>
      <c r="D2335">
        <v>1834</v>
      </c>
      <c r="E2335">
        <v>661237</v>
      </c>
    </row>
    <row r="2336" spans="1:5">
      <c r="A2336" s="7" t="s">
        <v>5158</v>
      </c>
      <c r="B2336">
        <v>272</v>
      </c>
      <c r="C2336">
        <v>0</v>
      </c>
      <c r="D2336">
        <v>763</v>
      </c>
      <c r="E2336">
        <v>662950</v>
      </c>
    </row>
    <row r="2337" spans="1:5">
      <c r="A2337" s="7" t="s">
        <v>5160</v>
      </c>
      <c r="B2337">
        <v>135</v>
      </c>
      <c r="C2337">
        <v>0</v>
      </c>
      <c r="D2337">
        <v>273</v>
      </c>
      <c r="E2337">
        <v>687571</v>
      </c>
    </row>
    <row r="2338" spans="1:5">
      <c r="A2338" s="7" t="s">
        <v>5163</v>
      </c>
      <c r="B2338">
        <v>209</v>
      </c>
      <c r="C2338">
        <v>0</v>
      </c>
      <c r="D2338">
        <v>789</v>
      </c>
      <c r="E2338">
        <v>661239</v>
      </c>
    </row>
    <row r="2339" spans="1:5">
      <c r="A2339" s="7" t="s">
        <v>5165</v>
      </c>
      <c r="B2339">
        <v>468</v>
      </c>
      <c r="C2339">
        <v>0</v>
      </c>
      <c r="D2339">
        <v>468</v>
      </c>
      <c r="E2339">
        <v>687569</v>
      </c>
    </row>
    <row r="2340" spans="1:5">
      <c r="A2340" s="7" t="s">
        <v>5167</v>
      </c>
      <c r="B2340">
        <v>568</v>
      </c>
      <c r="C2340">
        <v>0</v>
      </c>
      <c r="D2340">
        <v>687</v>
      </c>
      <c r="E2340">
        <v>665751</v>
      </c>
    </row>
    <row r="2341" spans="1:5">
      <c r="A2341" s="7" t="s">
        <v>202</v>
      </c>
      <c r="B2341">
        <v>256</v>
      </c>
      <c r="C2341">
        <v>0</v>
      </c>
      <c r="D2341">
        <v>256</v>
      </c>
      <c r="E2341">
        <v>665748</v>
      </c>
    </row>
    <row r="2342" spans="1:5">
      <c r="A2342" s="6" t="s">
        <v>5170</v>
      </c>
      <c r="B2342">
        <v>361</v>
      </c>
      <c r="C2342">
        <v>111</v>
      </c>
      <c r="D2342">
        <v>1625</v>
      </c>
      <c r="E2342">
        <v>1982601</v>
      </c>
    </row>
    <row r="2343" spans="1:5">
      <c r="A2343" s="7" t="s">
        <v>5172</v>
      </c>
      <c r="B2343">
        <v>152</v>
      </c>
      <c r="C2343">
        <v>32</v>
      </c>
      <c r="D2343">
        <v>525</v>
      </c>
      <c r="E2343">
        <v>660866</v>
      </c>
    </row>
    <row r="2344" spans="1:5">
      <c r="A2344" s="7" t="s">
        <v>5176</v>
      </c>
      <c r="B2344">
        <v>65</v>
      </c>
      <c r="C2344">
        <v>20</v>
      </c>
      <c r="D2344">
        <v>379</v>
      </c>
      <c r="E2344">
        <v>660867</v>
      </c>
    </row>
    <row r="2345" spans="1:5">
      <c r="A2345" s="7" t="s">
        <v>5179</v>
      </c>
      <c r="B2345">
        <v>144</v>
      </c>
      <c r="C2345">
        <v>59</v>
      </c>
      <c r="D2345">
        <v>721</v>
      </c>
      <c r="E2345">
        <v>660868</v>
      </c>
    </row>
    <row r="2346" spans="1:5">
      <c r="A2346" s="6" t="s">
        <v>5180</v>
      </c>
      <c r="B2346">
        <v>19</v>
      </c>
      <c r="C2346">
        <v>11</v>
      </c>
      <c r="D2346">
        <v>166</v>
      </c>
      <c r="E2346">
        <v>662399</v>
      </c>
    </row>
    <row r="2347" spans="1:5">
      <c r="A2347" s="7" t="s">
        <v>5181</v>
      </c>
      <c r="B2347">
        <v>19</v>
      </c>
      <c r="C2347">
        <v>11</v>
      </c>
      <c r="D2347">
        <v>166</v>
      </c>
      <c r="E2347">
        <v>662399</v>
      </c>
    </row>
    <row r="2348" spans="1:5">
      <c r="A2348" s="6" t="s">
        <v>5182</v>
      </c>
      <c r="B2348">
        <v>113</v>
      </c>
      <c r="C2348">
        <v>0</v>
      </c>
      <c r="D2348">
        <v>134</v>
      </c>
      <c r="E2348">
        <v>663447</v>
      </c>
    </row>
    <row r="2349" spans="1:5">
      <c r="A2349" s="7" t="s">
        <v>5184</v>
      </c>
      <c r="B2349">
        <v>113</v>
      </c>
      <c r="C2349">
        <v>0</v>
      </c>
      <c r="D2349">
        <v>134</v>
      </c>
      <c r="E2349">
        <v>663447</v>
      </c>
    </row>
    <row r="2350" spans="1:5">
      <c r="A2350" s="6" t="s">
        <v>5186</v>
      </c>
      <c r="B2350">
        <v>46</v>
      </c>
      <c r="C2350">
        <v>15</v>
      </c>
      <c r="D2350">
        <v>124</v>
      </c>
      <c r="E2350">
        <v>665806</v>
      </c>
    </row>
    <row r="2351" spans="1:5">
      <c r="A2351" s="7" t="s">
        <v>5187</v>
      </c>
      <c r="B2351">
        <v>46</v>
      </c>
      <c r="C2351">
        <v>15</v>
      </c>
      <c r="D2351">
        <v>124</v>
      </c>
      <c r="E2351">
        <v>665806</v>
      </c>
    </row>
    <row r="2352" spans="1:5">
      <c r="A2352" s="6" t="s">
        <v>5188</v>
      </c>
      <c r="B2352">
        <v>315</v>
      </c>
      <c r="C2352">
        <v>0</v>
      </c>
      <c r="D2352">
        <v>413</v>
      </c>
      <c r="E2352">
        <v>1320584</v>
      </c>
    </row>
    <row r="2353" spans="1:5">
      <c r="A2353" s="7" t="s">
        <v>5190</v>
      </c>
      <c r="B2353">
        <v>207</v>
      </c>
      <c r="C2353">
        <v>0</v>
      </c>
      <c r="D2353">
        <v>269</v>
      </c>
      <c r="E2353">
        <v>660293</v>
      </c>
    </row>
    <row r="2354" spans="1:5">
      <c r="A2354" s="7" t="s">
        <v>5195</v>
      </c>
      <c r="B2354">
        <v>108</v>
      </c>
      <c r="C2354">
        <v>0</v>
      </c>
      <c r="D2354">
        <v>144</v>
      </c>
      <c r="E2354">
        <v>660291</v>
      </c>
    </row>
    <row r="2355" spans="1:5">
      <c r="A2355" s="6" t="s">
        <v>5197</v>
      </c>
      <c r="B2355">
        <v>2435</v>
      </c>
      <c r="C2355">
        <v>0</v>
      </c>
      <c r="D2355">
        <v>2435</v>
      </c>
      <c r="E2355">
        <v>4007057</v>
      </c>
    </row>
    <row r="2356" spans="1:5">
      <c r="A2356" s="7" t="s">
        <v>5199</v>
      </c>
      <c r="B2356">
        <v>457</v>
      </c>
      <c r="C2356">
        <v>0</v>
      </c>
      <c r="D2356">
        <v>457</v>
      </c>
      <c r="E2356">
        <v>664615</v>
      </c>
    </row>
    <row r="2357" spans="1:5">
      <c r="A2357" s="7" t="s">
        <v>5204</v>
      </c>
      <c r="B2357">
        <v>234</v>
      </c>
      <c r="C2357">
        <v>0</v>
      </c>
      <c r="D2357">
        <v>234</v>
      </c>
      <c r="E2357">
        <v>664400</v>
      </c>
    </row>
    <row r="2358" spans="1:5">
      <c r="A2358" s="7" t="s">
        <v>5207</v>
      </c>
      <c r="B2358">
        <v>348</v>
      </c>
      <c r="C2358">
        <v>0</v>
      </c>
      <c r="D2358">
        <v>348</v>
      </c>
      <c r="E2358">
        <v>661528</v>
      </c>
    </row>
    <row r="2359" spans="1:5">
      <c r="A2359" s="7" t="s">
        <v>5209</v>
      </c>
      <c r="B2359">
        <v>31</v>
      </c>
      <c r="C2359">
        <v>0</v>
      </c>
      <c r="D2359">
        <v>31</v>
      </c>
      <c r="E2359">
        <v>687484</v>
      </c>
    </row>
    <row r="2360" spans="1:5">
      <c r="A2360" s="7" t="s">
        <v>5211</v>
      </c>
      <c r="B2360">
        <v>768</v>
      </c>
      <c r="C2360">
        <v>0</v>
      </c>
      <c r="D2360">
        <v>768</v>
      </c>
      <c r="E2360">
        <v>664874</v>
      </c>
    </row>
    <row r="2361" spans="1:5">
      <c r="A2361" s="7" t="s">
        <v>5213</v>
      </c>
      <c r="B2361">
        <v>597</v>
      </c>
      <c r="C2361">
        <v>0</v>
      </c>
      <c r="D2361">
        <v>597</v>
      </c>
      <c r="E2361">
        <v>664156</v>
      </c>
    </row>
    <row r="2362" spans="1:5">
      <c r="A2362" s="6" t="s">
        <v>5215</v>
      </c>
      <c r="B2362">
        <v>215</v>
      </c>
      <c r="C2362">
        <v>0</v>
      </c>
      <c r="D2362">
        <v>283</v>
      </c>
      <c r="E2362">
        <v>1986369</v>
      </c>
    </row>
    <row r="2363" spans="1:5">
      <c r="A2363" s="7" t="s">
        <v>5217</v>
      </c>
      <c r="B2363">
        <v>52</v>
      </c>
      <c r="C2363">
        <v>0</v>
      </c>
      <c r="D2363">
        <v>66</v>
      </c>
      <c r="E2363">
        <v>662123</v>
      </c>
    </row>
    <row r="2364" spans="1:5">
      <c r="A2364" s="7" t="s">
        <v>5221</v>
      </c>
      <c r="B2364">
        <v>89</v>
      </c>
      <c r="C2364">
        <v>0</v>
      </c>
      <c r="D2364">
        <v>123</v>
      </c>
      <c r="E2364">
        <v>662122</v>
      </c>
    </row>
    <row r="2365" spans="1:5">
      <c r="A2365" s="7" t="s">
        <v>5224</v>
      </c>
      <c r="B2365">
        <v>74</v>
      </c>
      <c r="C2365">
        <v>0</v>
      </c>
      <c r="D2365">
        <v>94</v>
      </c>
      <c r="E2365">
        <v>662124</v>
      </c>
    </row>
    <row r="2366" spans="1:5">
      <c r="A2366" s="6" t="s">
        <v>5225</v>
      </c>
      <c r="B2366">
        <v>3737</v>
      </c>
      <c r="C2366">
        <v>0</v>
      </c>
      <c r="D2366">
        <v>5215</v>
      </c>
      <c r="E2366">
        <v>7331866</v>
      </c>
    </row>
    <row r="2367" spans="1:5">
      <c r="A2367" s="7" t="s">
        <v>5227</v>
      </c>
      <c r="B2367">
        <v>253</v>
      </c>
      <c r="C2367">
        <v>0</v>
      </c>
      <c r="D2367">
        <v>371</v>
      </c>
      <c r="E2367">
        <v>662106</v>
      </c>
    </row>
    <row r="2368" spans="1:5">
      <c r="A2368" s="7" t="s">
        <v>559</v>
      </c>
      <c r="B2368">
        <v>338</v>
      </c>
      <c r="C2368">
        <v>0</v>
      </c>
      <c r="D2368">
        <v>458</v>
      </c>
      <c r="E2368">
        <v>662108</v>
      </c>
    </row>
    <row r="2369" spans="1:5">
      <c r="A2369" s="7" t="s">
        <v>5231</v>
      </c>
      <c r="B2369">
        <v>378</v>
      </c>
      <c r="C2369">
        <v>0</v>
      </c>
      <c r="D2369">
        <v>550</v>
      </c>
      <c r="E2369">
        <v>662104</v>
      </c>
    </row>
    <row r="2370" spans="1:5">
      <c r="A2370" s="7" t="s">
        <v>5233</v>
      </c>
      <c r="B2370">
        <v>498</v>
      </c>
      <c r="C2370">
        <v>0</v>
      </c>
      <c r="D2370">
        <v>520</v>
      </c>
      <c r="E2370">
        <v>663301</v>
      </c>
    </row>
    <row r="2371" spans="1:5">
      <c r="A2371" s="7" t="s">
        <v>5234</v>
      </c>
      <c r="B2371">
        <v>198</v>
      </c>
      <c r="C2371">
        <v>0</v>
      </c>
      <c r="D2371">
        <v>198</v>
      </c>
      <c r="E2371">
        <v>662112</v>
      </c>
    </row>
    <row r="2372" spans="1:5">
      <c r="A2372" s="7" t="s">
        <v>5237</v>
      </c>
      <c r="B2372">
        <v>121</v>
      </c>
      <c r="C2372">
        <v>0</v>
      </c>
      <c r="D2372">
        <v>121</v>
      </c>
      <c r="E2372">
        <v>685369</v>
      </c>
    </row>
    <row r="2373" spans="1:5">
      <c r="A2373" s="7" t="s">
        <v>4672</v>
      </c>
      <c r="B2373">
        <v>288</v>
      </c>
      <c r="C2373">
        <v>0</v>
      </c>
      <c r="D2373">
        <v>389</v>
      </c>
      <c r="E2373">
        <v>662105</v>
      </c>
    </row>
    <row r="2374" spans="1:5">
      <c r="A2374" s="7" t="s">
        <v>5239</v>
      </c>
      <c r="B2374">
        <v>270</v>
      </c>
      <c r="C2374">
        <v>0</v>
      </c>
      <c r="D2374">
        <v>469</v>
      </c>
      <c r="E2374">
        <v>662110</v>
      </c>
    </row>
    <row r="2375" spans="1:5">
      <c r="A2375" s="7" t="s">
        <v>5240</v>
      </c>
      <c r="B2375">
        <v>340</v>
      </c>
      <c r="C2375">
        <v>0</v>
      </c>
      <c r="D2375">
        <v>352</v>
      </c>
      <c r="E2375">
        <v>662111</v>
      </c>
    </row>
    <row r="2376" spans="1:5">
      <c r="A2376" s="7" t="s">
        <v>5243</v>
      </c>
      <c r="B2376">
        <v>202</v>
      </c>
      <c r="C2376">
        <v>0</v>
      </c>
      <c r="D2376">
        <v>202</v>
      </c>
      <c r="E2376">
        <v>686337</v>
      </c>
    </row>
    <row r="2377" spans="1:5">
      <c r="A2377" s="7" t="s">
        <v>5246</v>
      </c>
      <c r="B2377">
        <v>851</v>
      </c>
      <c r="C2377">
        <v>0</v>
      </c>
      <c r="D2377">
        <v>1585</v>
      </c>
      <c r="E2377">
        <v>662103</v>
      </c>
    </row>
    <row r="2378" spans="1:5">
      <c r="A2378" s="6" t="s">
        <v>5247</v>
      </c>
      <c r="B2378">
        <v>3123</v>
      </c>
      <c r="C2378">
        <v>0</v>
      </c>
      <c r="D2378">
        <v>3123</v>
      </c>
      <c r="E2378">
        <v>4682645</v>
      </c>
    </row>
    <row r="2379" spans="1:5">
      <c r="A2379" s="7" t="s">
        <v>710</v>
      </c>
      <c r="B2379">
        <v>382</v>
      </c>
      <c r="C2379">
        <v>0</v>
      </c>
      <c r="D2379">
        <v>382</v>
      </c>
      <c r="E2379">
        <v>678934</v>
      </c>
    </row>
    <row r="2380" spans="1:5">
      <c r="A2380" s="7" t="s">
        <v>5253</v>
      </c>
      <c r="B2380">
        <v>427</v>
      </c>
      <c r="C2380">
        <v>0</v>
      </c>
      <c r="D2380">
        <v>427</v>
      </c>
      <c r="E2380">
        <v>664035</v>
      </c>
    </row>
    <row r="2381" spans="1:5">
      <c r="A2381" s="7" t="s">
        <v>5255</v>
      </c>
      <c r="B2381">
        <v>73</v>
      </c>
      <c r="C2381">
        <v>0</v>
      </c>
      <c r="D2381">
        <v>73</v>
      </c>
      <c r="E2381">
        <v>662285</v>
      </c>
    </row>
    <row r="2382" spans="1:5">
      <c r="A2382" s="7" t="s">
        <v>5257</v>
      </c>
      <c r="B2382">
        <v>312</v>
      </c>
      <c r="C2382">
        <v>0</v>
      </c>
      <c r="D2382">
        <v>312</v>
      </c>
      <c r="E2382">
        <v>663973</v>
      </c>
    </row>
    <row r="2383" spans="1:5">
      <c r="A2383" s="7" t="s">
        <v>5259</v>
      </c>
      <c r="B2383">
        <v>380</v>
      </c>
      <c r="C2383">
        <v>0</v>
      </c>
      <c r="D2383">
        <v>380</v>
      </c>
      <c r="E2383">
        <v>685112</v>
      </c>
    </row>
    <row r="2384" spans="1:5">
      <c r="A2384" s="7" t="s">
        <v>5261</v>
      </c>
      <c r="B2384">
        <v>848</v>
      </c>
      <c r="C2384">
        <v>0</v>
      </c>
      <c r="D2384">
        <v>848</v>
      </c>
      <c r="E2384">
        <v>664334</v>
      </c>
    </row>
    <row r="2385" spans="1:5">
      <c r="A2385" s="7" t="s">
        <v>5264</v>
      </c>
      <c r="B2385">
        <v>701</v>
      </c>
      <c r="C2385">
        <v>0</v>
      </c>
      <c r="D2385">
        <v>701</v>
      </c>
      <c r="E2385">
        <v>663972</v>
      </c>
    </row>
    <row r="2386" spans="1:5">
      <c r="A2386" s="6" t="s">
        <v>5267</v>
      </c>
      <c r="B2386">
        <v>674</v>
      </c>
      <c r="C2386">
        <v>0</v>
      </c>
      <c r="D2386">
        <v>871</v>
      </c>
      <c r="E2386">
        <v>2036772</v>
      </c>
    </row>
    <row r="2387" spans="1:5">
      <c r="A2387" s="7" t="s">
        <v>5269</v>
      </c>
      <c r="B2387">
        <v>286</v>
      </c>
      <c r="C2387">
        <v>0</v>
      </c>
      <c r="D2387">
        <v>376</v>
      </c>
      <c r="E2387">
        <v>678925</v>
      </c>
    </row>
    <row r="2388" spans="1:5">
      <c r="A2388" s="7" t="s">
        <v>5273</v>
      </c>
      <c r="B2388">
        <v>214</v>
      </c>
      <c r="C2388">
        <v>0</v>
      </c>
      <c r="D2388">
        <v>281</v>
      </c>
      <c r="E2388">
        <v>678923</v>
      </c>
    </row>
    <row r="2389" spans="1:5">
      <c r="A2389" s="7" t="s">
        <v>5275</v>
      </c>
      <c r="B2389">
        <v>174</v>
      </c>
      <c r="C2389">
        <v>0</v>
      </c>
      <c r="D2389">
        <v>214</v>
      </c>
      <c r="E2389">
        <v>678924</v>
      </c>
    </row>
    <row r="2390" spans="1:5">
      <c r="A2390" s="6" t="s">
        <v>5276</v>
      </c>
      <c r="B2390">
        <v>23</v>
      </c>
      <c r="C2390">
        <v>7</v>
      </c>
      <c r="D2390">
        <v>84</v>
      </c>
      <c r="E2390">
        <v>683819</v>
      </c>
    </row>
    <row r="2391" spans="1:5">
      <c r="A2391" s="7" t="s">
        <v>5277</v>
      </c>
      <c r="B2391">
        <v>23</v>
      </c>
      <c r="C2391">
        <v>7</v>
      </c>
      <c r="D2391">
        <v>84</v>
      </c>
      <c r="E2391">
        <v>683819</v>
      </c>
    </row>
    <row r="2392" spans="1:5">
      <c r="A2392" s="6" t="s">
        <v>5278</v>
      </c>
      <c r="B2392">
        <v>15</v>
      </c>
      <c r="C2392">
        <v>3</v>
      </c>
      <c r="D2392">
        <v>58</v>
      </c>
      <c r="E2392">
        <v>664519</v>
      </c>
    </row>
    <row r="2393" spans="1:5">
      <c r="A2393" s="7" t="s">
        <v>5279</v>
      </c>
      <c r="B2393">
        <v>15</v>
      </c>
      <c r="C2393">
        <v>3</v>
      </c>
      <c r="D2393">
        <v>58</v>
      </c>
      <c r="E2393">
        <v>664519</v>
      </c>
    </row>
    <row r="2394" spans="1:5">
      <c r="A2394" s="6" t="s">
        <v>5280</v>
      </c>
      <c r="B2394">
        <v>138</v>
      </c>
      <c r="C2394">
        <v>0</v>
      </c>
      <c r="D2394">
        <v>138</v>
      </c>
      <c r="E2394">
        <v>664255</v>
      </c>
    </row>
    <row r="2395" spans="1:5">
      <c r="A2395" s="7" t="s">
        <v>5280</v>
      </c>
      <c r="B2395">
        <v>138</v>
      </c>
      <c r="C2395">
        <v>0</v>
      </c>
      <c r="D2395">
        <v>138</v>
      </c>
      <c r="E2395">
        <v>664255</v>
      </c>
    </row>
    <row r="2396" spans="1:5">
      <c r="A2396" s="6" t="s">
        <v>5281</v>
      </c>
      <c r="B2396">
        <v>746</v>
      </c>
      <c r="C2396">
        <v>201</v>
      </c>
      <c r="D2396">
        <v>2831</v>
      </c>
      <c r="E2396">
        <v>4655521</v>
      </c>
    </row>
    <row r="2397" spans="1:5">
      <c r="A2397" s="7" t="s">
        <v>5283</v>
      </c>
      <c r="B2397">
        <v>33</v>
      </c>
      <c r="C2397">
        <v>9</v>
      </c>
      <c r="D2397">
        <v>178</v>
      </c>
      <c r="E2397">
        <v>661252</v>
      </c>
    </row>
    <row r="2398" spans="1:5">
      <c r="A2398" s="7" t="s">
        <v>5285</v>
      </c>
      <c r="B2398">
        <v>54</v>
      </c>
      <c r="C2398">
        <v>16</v>
      </c>
      <c r="D2398">
        <v>296</v>
      </c>
      <c r="E2398">
        <v>661250</v>
      </c>
    </row>
    <row r="2399" spans="1:5">
      <c r="A2399" s="7" t="s">
        <v>5287</v>
      </c>
      <c r="B2399">
        <v>106</v>
      </c>
      <c r="C2399">
        <v>25</v>
      </c>
      <c r="D2399">
        <v>362</v>
      </c>
      <c r="E2399">
        <v>684925</v>
      </c>
    </row>
    <row r="2400" spans="1:5">
      <c r="A2400" s="7" t="s">
        <v>5289</v>
      </c>
      <c r="B2400">
        <v>70</v>
      </c>
      <c r="C2400">
        <v>22</v>
      </c>
      <c r="D2400">
        <v>248</v>
      </c>
      <c r="E2400">
        <v>661249</v>
      </c>
    </row>
    <row r="2401" spans="1:5">
      <c r="A2401" s="7" t="s">
        <v>5291</v>
      </c>
      <c r="B2401">
        <v>103</v>
      </c>
      <c r="C2401">
        <v>23</v>
      </c>
      <c r="D2401">
        <v>290</v>
      </c>
      <c r="E2401">
        <v>664341</v>
      </c>
    </row>
    <row r="2402" spans="1:5">
      <c r="A2402" s="7" t="s">
        <v>5293</v>
      </c>
      <c r="B2402">
        <v>133</v>
      </c>
      <c r="C2402">
        <v>37</v>
      </c>
      <c r="D2402">
        <v>445</v>
      </c>
      <c r="E2402">
        <v>661251</v>
      </c>
    </row>
    <row r="2403" spans="1:5">
      <c r="A2403" s="7" t="s">
        <v>5294</v>
      </c>
      <c r="B2403">
        <v>247</v>
      </c>
      <c r="C2403">
        <v>69</v>
      </c>
      <c r="D2403">
        <v>1012</v>
      </c>
      <c r="E2403">
        <v>661253</v>
      </c>
    </row>
    <row r="2404" spans="1:5">
      <c r="A2404" s="6" t="s">
        <v>5296</v>
      </c>
      <c r="B2404">
        <v>70</v>
      </c>
      <c r="C2404">
        <v>0</v>
      </c>
      <c r="D2404">
        <v>76</v>
      </c>
      <c r="E2404">
        <v>661107</v>
      </c>
    </row>
    <row r="2405" spans="1:5">
      <c r="A2405" s="7" t="s">
        <v>5298</v>
      </c>
      <c r="B2405">
        <v>70</v>
      </c>
      <c r="C2405">
        <v>0</v>
      </c>
      <c r="D2405">
        <v>76</v>
      </c>
      <c r="E2405">
        <v>661107</v>
      </c>
    </row>
    <row r="2406" spans="1:5">
      <c r="A2406" s="6" t="s">
        <v>5302</v>
      </c>
      <c r="B2406">
        <v>107</v>
      </c>
      <c r="C2406">
        <v>11</v>
      </c>
      <c r="D2406">
        <v>263</v>
      </c>
      <c r="E2406">
        <v>1322875</v>
      </c>
    </row>
    <row r="2407" spans="1:5">
      <c r="A2407" s="7" t="s">
        <v>5304</v>
      </c>
      <c r="B2407">
        <v>11</v>
      </c>
      <c r="C2407">
        <v>11</v>
      </c>
      <c r="D2407">
        <v>115</v>
      </c>
      <c r="E2407">
        <v>661437</v>
      </c>
    </row>
    <row r="2408" spans="1:5">
      <c r="A2408" s="7" t="s">
        <v>5309</v>
      </c>
      <c r="B2408">
        <v>96</v>
      </c>
      <c r="C2408">
        <v>0</v>
      </c>
      <c r="D2408">
        <v>148</v>
      </c>
      <c r="E2408">
        <v>661438</v>
      </c>
    </row>
    <row r="2409" spans="1:5">
      <c r="A2409" s="6" t="s">
        <v>5310</v>
      </c>
      <c r="B2409">
        <v>356</v>
      </c>
      <c r="C2409">
        <v>0</v>
      </c>
      <c r="D2409">
        <v>356</v>
      </c>
      <c r="E2409">
        <v>1985799</v>
      </c>
    </row>
    <row r="2410" spans="1:5">
      <c r="A2410" s="7" t="s">
        <v>5312</v>
      </c>
      <c r="B2410">
        <v>149</v>
      </c>
      <c r="C2410">
        <v>0</v>
      </c>
      <c r="D2410">
        <v>149</v>
      </c>
      <c r="E2410">
        <v>661543</v>
      </c>
    </row>
    <row r="2411" spans="1:5">
      <c r="A2411" s="7" t="s">
        <v>5317</v>
      </c>
      <c r="B2411">
        <v>119</v>
      </c>
      <c r="C2411">
        <v>0</v>
      </c>
      <c r="D2411">
        <v>119</v>
      </c>
      <c r="E2411">
        <v>661544</v>
      </c>
    </row>
    <row r="2412" spans="1:5">
      <c r="A2412" s="7" t="s">
        <v>5319</v>
      </c>
      <c r="B2412">
        <v>88</v>
      </c>
      <c r="C2412">
        <v>0</v>
      </c>
      <c r="D2412">
        <v>88</v>
      </c>
      <c r="E2412">
        <v>662712</v>
      </c>
    </row>
    <row r="2413" spans="1:5">
      <c r="A2413" s="6" t="s">
        <v>5320</v>
      </c>
      <c r="B2413">
        <v>4908</v>
      </c>
      <c r="C2413">
        <v>0</v>
      </c>
      <c r="D2413">
        <v>6313</v>
      </c>
      <c r="E2413">
        <v>7946876</v>
      </c>
    </row>
    <row r="2414" spans="1:5">
      <c r="A2414" s="7" t="s">
        <v>1071</v>
      </c>
      <c r="B2414">
        <v>299</v>
      </c>
      <c r="C2414">
        <v>0</v>
      </c>
      <c r="D2414">
        <v>303</v>
      </c>
      <c r="E2414">
        <v>665851</v>
      </c>
    </row>
    <row r="2415" spans="1:5">
      <c r="A2415" s="7" t="s">
        <v>5323</v>
      </c>
      <c r="B2415">
        <v>376</v>
      </c>
      <c r="C2415">
        <v>0</v>
      </c>
      <c r="D2415">
        <v>579</v>
      </c>
      <c r="E2415">
        <v>661188</v>
      </c>
    </row>
    <row r="2416" spans="1:5">
      <c r="A2416" s="7" t="s">
        <v>5326</v>
      </c>
      <c r="B2416">
        <v>362</v>
      </c>
      <c r="C2416">
        <v>0</v>
      </c>
      <c r="D2416">
        <v>411</v>
      </c>
      <c r="E2416">
        <v>661182</v>
      </c>
    </row>
    <row r="2417" spans="1:5">
      <c r="A2417" s="7" t="s">
        <v>1316</v>
      </c>
      <c r="B2417">
        <v>420</v>
      </c>
      <c r="C2417">
        <v>0</v>
      </c>
      <c r="D2417">
        <v>448</v>
      </c>
      <c r="E2417">
        <v>661183</v>
      </c>
    </row>
    <row r="2418" spans="1:5">
      <c r="A2418" s="7" t="s">
        <v>5331</v>
      </c>
      <c r="B2418">
        <v>379</v>
      </c>
      <c r="C2418">
        <v>0</v>
      </c>
      <c r="D2418">
        <v>413</v>
      </c>
      <c r="E2418">
        <v>661184</v>
      </c>
    </row>
    <row r="2419" spans="1:5">
      <c r="A2419" s="7" t="s">
        <v>5333</v>
      </c>
      <c r="B2419">
        <v>280</v>
      </c>
      <c r="C2419">
        <v>0</v>
      </c>
      <c r="D2419">
        <v>413</v>
      </c>
      <c r="E2419">
        <v>661185</v>
      </c>
    </row>
    <row r="2420" spans="1:5">
      <c r="A2420" s="7" t="s">
        <v>5336</v>
      </c>
      <c r="B2420">
        <v>409</v>
      </c>
      <c r="C2420">
        <v>0</v>
      </c>
      <c r="D2420">
        <v>409</v>
      </c>
      <c r="E2420">
        <v>665174</v>
      </c>
    </row>
    <row r="2421" spans="1:5">
      <c r="A2421" s="7" t="s">
        <v>5339</v>
      </c>
      <c r="B2421">
        <v>478</v>
      </c>
      <c r="C2421">
        <v>0</v>
      </c>
      <c r="D2421">
        <v>525</v>
      </c>
      <c r="E2421">
        <v>665173</v>
      </c>
    </row>
    <row r="2422" spans="1:5">
      <c r="A2422" s="7" t="s">
        <v>4467</v>
      </c>
      <c r="B2422">
        <v>88</v>
      </c>
      <c r="C2422">
        <v>0</v>
      </c>
      <c r="D2422">
        <v>302</v>
      </c>
      <c r="E2422">
        <v>661186</v>
      </c>
    </row>
    <row r="2423" spans="1:5">
      <c r="A2423" s="7" t="s">
        <v>202</v>
      </c>
      <c r="B2423">
        <v>250</v>
      </c>
      <c r="C2423">
        <v>0</v>
      </c>
      <c r="D2423">
        <v>479</v>
      </c>
      <c r="E2423">
        <v>661187</v>
      </c>
    </row>
    <row r="2424" spans="1:5">
      <c r="A2424" s="7" t="s">
        <v>5344</v>
      </c>
      <c r="B2424">
        <v>1335</v>
      </c>
      <c r="C2424">
        <v>0</v>
      </c>
      <c r="D2424">
        <v>1771</v>
      </c>
      <c r="E2424">
        <v>661191</v>
      </c>
    </row>
    <row r="2425" spans="1:5">
      <c r="A2425" s="7" t="s">
        <v>5346</v>
      </c>
      <c r="B2425">
        <v>232</v>
      </c>
      <c r="C2425">
        <v>0</v>
      </c>
      <c r="D2425">
        <v>260</v>
      </c>
      <c r="E2425">
        <v>661192</v>
      </c>
    </row>
    <row r="2426" spans="1:5">
      <c r="A2426" s="6" t="s">
        <v>5348</v>
      </c>
      <c r="B2426">
        <v>2272</v>
      </c>
      <c r="C2426">
        <v>0</v>
      </c>
      <c r="D2426">
        <v>3466</v>
      </c>
      <c r="E2426">
        <v>7329559</v>
      </c>
    </row>
    <row r="2427" spans="1:5">
      <c r="A2427" s="7" t="s">
        <v>5350</v>
      </c>
      <c r="B2427">
        <v>361</v>
      </c>
      <c r="C2427">
        <v>0</v>
      </c>
      <c r="D2427">
        <v>543</v>
      </c>
      <c r="E2427">
        <v>663509</v>
      </c>
    </row>
    <row r="2428" spans="1:5">
      <c r="A2428" s="7" t="s">
        <v>5353</v>
      </c>
      <c r="B2428">
        <v>285</v>
      </c>
      <c r="C2428">
        <v>0</v>
      </c>
      <c r="D2428">
        <v>293</v>
      </c>
      <c r="E2428">
        <v>661016</v>
      </c>
    </row>
    <row r="2429" spans="1:5">
      <c r="A2429" s="7" t="s">
        <v>5355</v>
      </c>
      <c r="B2429">
        <v>124</v>
      </c>
      <c r="C2429">
        <v>0</v>
      </c>
      <c r="D2429">
        <v>189</v>
      </c>
      <c r="E2429">
        <v>681181</v>
      </c>
    </row>
    <row r="2430" spans="1:5">
      <c r="A2430" s="7" t="s">
        <v>5357</v>
      </c>
      <c r="B2430">
        <v>209</v>
      </c>
      <c r="C2430">
        <v>0</v>
      </c>
      <c r="D2430">
        <v>255</v>
      </c>
      <c r="E2430">
        <v>664995</v>
      </c>
    </row>
    <row r="2431" spans="1:5">
      <c r="A2431" s="7" t="s">
        <v>5359</v>
      </c>
      <c r="B2431">
        <v>164</v>
      </c>
      <c r="C2431">
        <v>0</v>
      </c>
      <c r="D2431">
        <v>196</v>
      </c>
      <c r="E2431">
        <v>663833</v>
      </c>
    </row>
    <row r="2432" spans="1:5">
      <c r="A2432" s="7" t="s">
        <v>5361</v>
      </c>
      <c r="B2432">
        <v>153</v>
      </c>
      <c r="C2432">
        <v>0</v>
      </c>
      <c r="D2432">
        <v>356</v>
      </c>
      <c r="E2432">
        <v>661012</v>
      </c>
    </row>
    <row r="2433" spans="1:5">
      <c r="A2433" s="7" t="s">
        <v>5363</v>
      </c>
      <c r="B2433">
        <v>198</v>
      </c>
      <c r="C2433">
        <v>0</v>
      </c>
      <c r="D2433">
        <v>274</v>
      </c>
      <c r="E2433">
        <v>661013</v>
      </c>
    </row>
    <row r="2434" spans="1:5">
      <c r="A2434" s="7" t="s">
        <v>5365</v>
      </c>
      <c r="B2434">
        <v>197</v>
      </c>
      <c r="C2434">
        <v>0</v>
      </c>
      <c r="D2434">
        <v>248</v>
      </c>
      <c r="E2434">
        <v>663508</v>
      </c>
    </row>
    <row r="2435" spans="1:5">
      <c r="A2435" s="7" t="s">
        <v>5367</v>
      </c>
      <c r="B2435">
        <v>111</v>
      </c>
      <c r="C2435">
        <v>0</v>
      </c>
      <c r="D2435">
        <v>181</v>
      </c>
      <c r="E2435">
        <v>661018</v>
      </c>
    </row>
    <row r="2436" spans="1:5">
      <c r="A2436" s="7" t="s">
        <v>5369</v>
      </c>
      <c r="B2436">
        <v>89</v>
      </c>
      <c r="C2436">
        <v>0</v>
      </c>
      <c r="D2436">
        <v>89</v>
      </c>
      <c r="E2436">
        <v>684443</v>
      </c>
    </row>
    <row r="2437" spans="1:5">
      <c r="A2437" s="7" t="s">
        <v>5371</v>
      </c>
      <c r="B2437">
        <v>381</v>
      </c>
      <c r="C2437">
        <v>0</v>
      </c>
      <c r="D2437">
        <v>842</v>
      </c>
      <c r="E2437">
        <v>664031</v>
      </c>
    </row>
    <row r="2438" spans="1:5">
      <c r="A2438" s="6" t="s">
        <v>5373</v>
      </c>
      <c r="B2438">
        <v>2646</v>
      </c>
      <c r="C2438">
        <v>224</v>
      </c>
      <c r="D2438">
        <v>5373</v>
      </c>
      <c r="E2438">
        <v>5963003</v>
      </c>
    </row>
    <row r="2439" spans="1:5">
      <c r="A2439" s="7" t="s">
        <v>5375</v>
      </c>
      <c r="B2439">
        <v>293</v>
      </c>
      <c r="C2439">
        <v>0</v>
      </c>
      <c r="D2439">
        <v>384</v>
      </c>
      <c r="E2439">
        <v>662286</v>
      </c>
    </row>
    <row r="2440" spans="1:5">
      <c r="A2440" s="7" t="s">
        <v>5378</v>
      </c>
      <c r="B2440">
        <v>130</v>
      </c>
      <c r="C2440">
        <v>50</v>
      </c>
      <c r="D2440">
        <v>458</v>
      </c>
      <c r="E2440">
        <v>662287</v>
      </c>
    </row>
    <row r="2441" spans="1:5">
      <c r="A2441" s="7" t="s">
        <v>680</v>
      </c>
      <c r="B2441">
        <v>87</v>
      </c>
      <c r="C2441">
        <v>40</v>
      </c>
      <c r="D2441">
        <v>368</v>
      </c>
      <c r="E2441">
        <v>662288</v>
      </c>
    </row>
    <row r="2442" spans="1:5">
      <c r="A2442" s="7" t="s">
        <v>5379</v>
      </c>
      <c r="B2442">
        <v>96</v>
      </c>
      <c r="C2442">
        <v>0</v>
      </c>
      <c r="D2442">
        <v>195</v>
      </c>
      <c r="E2442">
        <v>664685</v>
      </c>
    </row>
    <row r="2443" spans="1:5">
      <c r="A2443" s="7" t="s">
        <v>5380</v>
      </c>
      <c r="B2443">
        <v>145</v>
      </c>
      <c r="C2443">
        <v>0</v>
      </c>
      <c r="D2443">
        <v>249</v>
      </c>
      <c r="E2443">
        <v>662289</v>
      </c>
    </row>
    <row r="2444" spans="1:5">
      <c r="A2444" s="7" t="s">
        <v>5381</v>
      </c>
      <c r="B2444">
        <v>374</v>
      </c>
      <c r="C2444">
        <v>0</v>
      </c>
      <c r="D2444">
        <v>507</v>
      </c>
      <c r="E2444">
        <v>662290</v>
      </c>
    </row>
    <row r="2445" spans="1:5">
      <c r="A2445" s="7" t="s">
        <v>5382</v>
      </c>
      <c r="B2445">
        <v>536</v>
      </c>
      <c r="C2445">
        <v>134</v>
      </c>
      <c r="D2445">
        <v>1585</v>
      </c>
      <c r="E2445">
        <v>662294</v>
      </c>
    </row>
    <row r="2446" spans="1:5">
      <c r="A2446" s="7" t="s">
        <v>5384</v>
      </c>
      <c r="B2446">
        <v>691</v>
      </c>
      <c r="C2446">
        <v>0</v>
      </c>
      <c r="D2446">
        <v>1186</v>
      </c>
      <c r="E2446">
        <v>662293</v>
      </c>
    </row>
    <row r="2447" spans="1:5">
      <c r="A2447" s="7" t="s">
        <v>5385</v>
      </c>
      <c r="B2447">
        <v>294</v>
      </c>
      <c r="C2447">
        <v>0</v>
      </c>
      <c r="D2447">
        <v>441</v>
      </c>
      <c r="E2447">
        <v>662291</v>
      </c>
    </row>
    <row r="2448" spans="1:5">
      <c r="A2448" s="6" t="s">
        <v>5386</v>
      </c>
      <c r="B2448">
        <v>10</v>
      </c>
      <c r="C2448">
        <v>0</v>
      </c>
      <c r="D2448">
        <v>10</v>
      </c>
      <c r="E2448">
        <v>662802</v>
      </c>
    </row>
    <row r="2449" spans="1:5">
      <c r="A2449" s="7" t="s">
        <v>5386</v>
      </c>
      <c r="B2449">
        <v>10</v>
      </c>
      <c r="C2449">
        <v>0</v>
      </c>
      <c r="D2449">
        <v>10</v>
      </c>
      <c r="E2449">
        <v>662802</v>
      </c>
    </row>
    <row r="2450" spans="1:5">
      <c r="A2450" s="6" t="s">
        <v>5387</v>
      </c>
      <c r="B2450">
        <v>347</v>
      </c>
      <c r="C2450">
        <v>0</v>
      </c>
      <c r="D2450">
        <v>376</v>
      </c>
      <c r="E2450">
        <v>1325269</v>
      </c>
    </row>
    <row r="2451" spans="1:5">
      <c r="A2451" s="7" t="s">
        <v>5389</v>
      </c>
      <c r="B2451">
        <v>224</v>
      </c>
      <c r="C2451">
        <v>0</v>
      </c>
      <c r="D2451">
        <v>231</v>
      </c>
      <c r="E2451">
        <v>663482</v>
      </c>
    </row>
    <row r="2452" spans="1:5">
      <c r="A2452" s="7" t="s">
        <v>5392</v>
      </c>
      <c r="B2452">
        <v>123</v>
      </c>
      <c r="C2452">
        <v>0</v>
      </c>
      <c r="D2452">
        <v>145</v>
      </c>
      <c r="E2452">
        <v>661787</v>
      </c>
    </row>
    <row r="2453" spans="1:5">
      <c r="A2453" s="6" t="s">
        <v>5393</v>
      </c>
      <c r="B2453">
        <v>1138</v>
      </c>
      <c r="C2453">
        <v>238</v>
      </c>
      <c r="D2453">
        <v>4875</v>
      </c>
      <c r="E2453">
        <v>4659200</v>
      </c>
    </row>
    <row r="2454" spans="1:5">
      <c r="A2454" s="7" t="s">
        <v>1308</v>
      </c>
      <c r="B2454">
        <v>76</v>
      </c>
      <c r="C2454">
        <v>14</v>
      </c>
      <c r="D2454">
        <v>428</v>
      </c>
      <c r="E2454">
        <v>685848</v>
      </c>
    </row>
    <row r="2455" spans="1:5">
      <c r="A2455" s="7" t="s">
        <v>5398</v>
      </c>
      <c r="B2455">
        <v>137</v>
      </c>
      <c r="C2455">
        <v>11</v>
      </c>
      <c r="D2455">
        <v>601</v>
      </c>
      <c r="E2455">
        <v>662072</v>
      </c>
    </row>
    <row r="2456" spans="1:5">
      <c r="A2456" s="7" t="s">
        <v>5400</v>
      </c>
      <c r="B2456">
        <v>190</v>
      </c>
      <c r="C2456">
        <v>37</v>
      </c>
      <c r="D2456">
        <v>541</v>
      </c>
      <c r="E2456">
        <v>662073</v>
      </c>
    </row>
    <row r="2457" spans="1:5">
      <c r="A2457" s="7" t="s">
        <v>1855</v>
      </c>
      <c r="B2457">
        <v>262</v>
      </c>
      <c r="C2457">
        <v>62</v>
      </c>
      <c r="D2457">
        <v>1060</v>
      </c>
      <c r="E2457">
        <v>662989</v>
      </c>
    </row>
    <row r="2458" spans="1:5">
      <c r="A2458" s="7" t="s">
        <v>5403</v>
      </c>
      <c r="B2458">
        <v>71</v>
      </c>
      <c r="C2458">
        <v>21</v>
      </c>
      <c r="D2458">
        <v>428</v>
      </c>
      <c r="E2458">
        <v>662074</v>
      </c>
    </row>
    <row r="2459" spans="1:5">
      <c r="A2459" s="7" t="s">
        <v>5405</v>
      </c>
      <c r="B2459">
        <v>342</v>
      </c>
      <c r="C2459">
        <v>75</v>
      </c>
      <c r="D2459">
        <v>1515</v>
      </c>
      <c r="E2459">
        <v>662069</v>
      </c>
    </row>
    <row r="2460" spans="1:5">
      <c r="A2460" s="7" t="s">
        <v>5407</v>
      </c>
      <c r="B2460">
        <v>60</v>
      </c>
      <c r="C2460">
        <v>18</v>
      </c>
      <c r="D2460">
        <v>302</v>
      </c>
      <c r="E2460">
        <v>662075</v>
      </c>
    </row>
    <row r="2461" spans="1:5">
      <c r="A2461" s="6" t="s">
        <v>5408</v>
      </c>
      <c r="B2461">
        <v>354</v>
      </c>
      <c r="C2461">
        <v>98</v>
      </c>
      <c r="D2461">
        <v>1097</v>
      </c>
      <c r="E2461">
        <v>2668679</v>
      </c>
    </row>
    <row r="2462" spans="1:5">
      <c r="A2462" s="7" t="s">
        <v>5410</v>
      </c>
      <c r="B2462">
        <v>117</v>
      </c>
      <c r="C2462">
        <v>35</v>
      </c>
      <c r="D2462">
        <v>383</v>
      </c>
      <c r="E2462">
        <v>663500</v>
      </c>
    </row>
    <row r="2463" spans="1:5">
      <c r="A2463" s="7" t="s">
        <v>5414</v>
      </c>
      <c r="B2463">
        <v>52</v>
      </c>
      <c r="C2463">
        <v>19</v>
      </c>
      <c r="D2463">
        <v>178</v>
      </c>
      <c r="E2463">
        <v>659107</v>
      </c>
    </row>
    <row r="2464" spans="1:5">
      <c r="A2464" s="7" t="s">
        <v>5416</v>
      </c>
      <c r="B2464">
        <v>55</v>
      </c>
      <c r="C2464">
        <v>19</v>
      </c>
      <c r="D2464">
        <v>169</v>
      </c>
      <c r="E2464">
        <v>681126</v>
      </c>
    </row>
    <row r="2465" spans="1:5">
      <c r="A2465" s="7" t="s">
        <v>5418</v>
      </c>
      <c r="B2465">
        <v>130</v>
      </c>
      <c r="C2465">
        <v>25</v>
      </c>
      <c r="D2465">
        <v>367</v>
      </c>
      <c r="E2465">
        <v>664946</v>
      </c>
    </row>
    <row r="2466" spans="1:5">
      <c r="A2466" s="6" t="s">
        <v>5420</v>
      </c>
      <c r="B2466">
        <v>80</v>
      </c>
      <c r="C2466">
        <v>13</v>
      </c>
      <c r="D2466">
        <v>199</v>
      </c>
      <c r="E2466">
        <v>1323605</v>
      </c>
    </row>
    <row r="2467" spans="1:5">
      <c r="A2467" s="7" t="s">
        <v>5422</v>
      </c>
      <c r="B2467">
        <v>49</v>
      </c>
      <c r="C2467">
        <v>6</v>
      </c>
      <c r="D2467">
        <v>112</v>
      </c>
      <c r="E2467">
        <v>661802</v>
      </c>
    </row>
    <row r="2468" spans="1:5">
      <c r="A2468" s="7" t="s">
        <v>5426</v>
      </c>
      <c r="B2468">
        <v>31</v>
      </c>
      <c r="C2468">
        <v>7</v>
      </c>
      <c r="D2468">
        <v>87</v>
      </c>
      <c r="E2468">
        <v>661803</v>
      </c>
    </row>
    <row r="2469" spans="1:5">
      <c r="A2469" s="6" t="s">
        <v>5429</v>
      </c>
      <c r="B2469">
        <v>104</v>
      </c>
      <c r="C2469">
        <v>33</v>
      </c>
      <c r="D2469">
        <v>371</v>
      </c>
      <c r="E2469">
        <v>1323702</v>
      </c>
    </row>
    <row r="2470" spans="1:5">
      <c r="A2470" s="7" t="s">
        <v>5431</v>
      </c>
      <c r="B2470">
        <v>49</v>
      </c>
      <c r="C2470">
        <v>18</v>
      </c>
      <c r="D2470">
        <v>185</v>
      </c>
      <c r="E2470">
        <v>661850</v>
      </c>
    </row>
    <row r="2471" spans="1:5">
      <c r="A2471" s="7" t="s">
        <v>5433</v>
      </c>
      <c r="B2471">
        <v>55</v>
      </c>
      <c r="C2471">
        <v>15</v>
      </c>
      <c r="D2471">
        <v>186</v>
      </c>
      <c r="E2471">
        <v>661852</v>
      </c>
    </row>
    <row r="2472" spans="1:5">
      <c r="A2472" s="6" t="s">
        <v>5435</v>
      </c>
      <c r="B2472">
        <v>78</v>
      </c>
      <c r="C2472">
        <v>0</v>
      </c>
      <c r="D2472">
        <v>116</v>
      </c>
      <c r="E2472">
        <v>1322725</v>
      </c>
    </row>
    <row r="2473" spans="1:5">
      <c r="A2473" s="7" t="s">
        <v>5437</v>
      </c>
      <c r="B2473">
        <v>46</v>
      </c>
      <c r="C2473">
        <v>0</v>
      </c>
      <c r="D2473">
        <v>58</v>
      </c>
      <c r="E2473">
        <v>661362</v>
      </c>
    </row>
    <row r="2474" spans="1:5">
      <c r="A2474" s="7" t="s">
        <v>5441</v>
      </c>
      <c r="B2474">
        <v>32</v>
      </c>
      <c r="C2474">
        <v>0</v>
      </c>
      <c r="D2474">
        <v>58</v>
      </c>
      <c r="E2474">
        <v>661363</v>
      </c>
    </row>
    <row r="2475" spans="1:5">
      <c r="A2475" s="6" t="s">
        <v>5443</v>
      </c>
      <c r="B2475">
        <v>765</v>
      </c>
      <c r="C2475">
        <v>0</v>
      </c>
      <c r="D2475">
        <v>833</v>
      </c>
      <c r="E2475">
        <v>1989780</v>
      </c>
    </row>
    <row r="2476" spans="1:5">
      <c r="A2476" s="7" t="s">
        <v>5445</v>
      </c>
      <c r="B2476">
        <v>167</v>
      </c>
      <c r="C2476">
        <v>0</v>
      </c>
      <c r="D2476">
        <v>182</v>
      </c>
      <c r="E2476">
        <v>662742</v>
      </c>
    </row>
    <row r="2477" spans="1:5">
      <c r="A2477" s="7" t="s">
        <v>5449</v>
      </c>
      <c r="B2477">
        <v>398</v>
      </c>
      <c r="C2477">
        <v>0</v>
      </c>
      <c r="D2477">
        <v>423</v>
      </c>
      <c r="E2477">
        <v>665268</v>
      </c>
    </row>
    <row r="2478" spans="1:5">
      <c r="A2478" s="7" t="s">
        <v>5451</v>
      </c>
      <c r="B2478">
        <v>200</v>
      </c>
      <c r="C2478">
        <v>0</v>
      </c>
      <c r="D2478">
        <v>228</v>
      </c>
      <c r="E2478">
        <v>661770</v>
      </c>
    </row>
    <row r="2479" spans="1:5">
      <c r="A2479" s="6" t="s">
        <v>5452</v>
      </c>
      <c r="B2479">
        <v>138</v>
      </c>
      <c r="C2479">
        <v>0</v>
      </c>
      <c r="D2479">
        <v>173</v>
      </c>
      <c r="E2479">
        <v>661371</v>
      </c>
    </row>
    <row r="2480" spans="1:5">
      <c r="A2480" s="7" t="s">
        <v>5454</v>
      </c>
      <c r="B2480">
        <v>138</v>
      </c>
      <c r="C2480">
        <v>0</v>
      </c>
      <c r="D2480">
        <v>173</v>
      </c>
      <c r="E2480">
        <v>661371</v>
      </c>
    </row>
    <row r="2481" spans="1:5">
      <c r="A2481" s="6" t="s">
        <v>5456</v>
      </c>
      <c r="B2481">
        <v>102</v>
      </c>
      <c r="C2481">
        <v>0</v>
      </c>
      <c r="D2481">
        <v>102</v>
      </c>
      <c r="E2481">
        <v>664124</v>
      </c>
    </row>
    <row r="2482" spans="1:5">
      <c r="A2482" s="7" t="s">
        <v>5458</v>
      </c>
      <c r="B2482">
        <v>102</v>
      </c>
      <c r="C2482">
        <v>0</v>
      </c>
      <c r="D2482">
        <v>102</v>
      </c>
      <c r="E2482">
        <v>664124</v>
      </c>
    </row>
    <row r="2483" spans="1:5">
      <c r="A2483" s="6" t="s">
        <v>5462</v>
      </c>
      <c r="B2483">
        <v>774</v>
      </c>
      <c r="C2483">
        <v>189</v>
      </c>
      <c r="D2483">
        <v>2462</v>
      </c>
      <c r="E2483">
        <v>3306660</v>
      </c>
    </row>
    <row r="2484" spans="1:5">
      <c r="A2484" s="7" t="s">
        <v>5464</v>
      </c>
      <c r="B2484">
        <v>130</v>
      </c>
      <c r="C2484">
        <v>19</v>
      </c>
      <c r="D2484">
        <v>353</v>
      </c>
      <c r="E2484">
        <v>661331</v>
      </c>
    </row>
    <row r="2485" spans="1:5">
      <c r="A2485" s="7" t="s">
        <v>5466</v>
      </c>
      <c r="B2485">
        <v>131</v>
      </c>
      <c r="C2485">
        <v>32</v>
      </c>
      <c r="D2485">
        <v>514</v>
      </c>
      <c r="E2485">
        <v>661332</v>
      </c>
    </row>
    <row r="2486" spans="1:5">
      <c r="A2486" s="7" t="s">
        <v>5468</v>
      </c>
      <c r="B2486">
        <v>196</v>
      </c>
      <c r="C2486">
        <v>51</v>
      </c>
      <c r="D2486">
        <v>652</v>
      </c>
      <c r="E2486">
        <v>661334</v>
      </c>
    </row>
    <row r="2487" spans="1:5">
      <c r="A2487" s="7" t="s">
        <v>5470</v>
      </c>
      <c r="B2487">
        <v>291</v>
      </c>
      <c r="C2487">
        <v>87</v>
      </c>
      <c r="D2487">
        <v>904</v>
      </c>
      <c r="E2487">
        <v>661333</v>
      </c>
    </row>
    <row r="2488" spans="1:5">
      <c r="A2488" s="7" t="s">
        <v>5472</v>
      </c>
      <c r="B2488">
        <v>26</v>
      </c>
      <c r="C2488">
        <v>0</v>
      </c>
      <c r="D2488">
        <v>39</v>
      </c>
      <c r="E2488">
        <v>661330</v>
      </c>
    </row>
    <row r="2489" spans="1:5">
      <c r="A2489" s="6" t="s">
        <v>5476</v>
      </c>
      <c r="B2489">
        <v>12</v>
      </c>
      <c r="C2489">
        <v>0</v>
      </c>
      <c r="D2489">
        <v>12</v>
      </c>
      <c r="E2489">
        <v>662438</v>
      </c>
    </row>
    <row r="2490" spans="1:5">
      <c r="A2490" s="7" t="s">
        <v>5477</v>
      </c>
      <c r="B2490">
        <v>12</v>
      </c>
      <c r="C2490">
        <v>0</v>
      </c>
      <c r="D2490">
        <v>12</v>
      </c>
      <c r="E2490">
        <v>662438</v>
      </c>
    </row>
    <row r="2491" spans="1:5">
      <c r="A2491" s="6" t="s">
        <v>5478</v>
      </c>
      <c r="B2491">
        <v>14713</v>
      </c>
      <c r="C2491">
        <v>0</v>
      </c>
      <c r="D2491">
        <v>14908</v>
      </c>
      <c r="E2491">
        <v>13910366</v>
      </c>
    </row>
    <row r="2492" spans="1:5">
      <c r="A2492" s="7" t="s">
        <v>4002</v>
      </c>
      <c r="B2492">
        <v>629</v>
      </c>
      <c r="C2492">
        <v>0</v>
      </c>
      <c r="D2492">
        <v>629</v>
      </c>
      <c r="E2492">
        <v>662214</v>
      </c>
    </row>
    <row r="2493" spans="1:5">
      <c r="A2493" s="7" t="s">
        <v>5481</v>
      </c>
      <c r="B2493">
        <v>522</v>
      </c>
      <c r="C2493">
        <v>0</v>
      </c>
      <c r="D2493">
        <v>522</v>
      </c>
      <c r="E2493">
        <v>662215</v>
      </c>
    </row>
    <row r="2494" spans="1:5">
      <c r="A2494" s="7" t="s">
        <v>5483</v>
      </c>
      <c r="B2494">
        <v>2247</v>
      </c>
      <c r="C2494">
        <v>0</v>
      </c>
      <c r="D2494">
        <v>2247</v>
      </c>
      <c r="E2494">
        <v>663543</v>
      </c>
    </row>
    <row r="2495" spans="1:5">
      <c r="A2495" s="7" t="s">
        <v>5485</v>
      </c>
      <c r="B2495">
        <v>198</v>
      </c>
      <c r="C2495">
        <v>0</v>
      </c>
      <c r="D2495">
        <v>198</v>
      </c>
      <c r="E2495">
        <v>662216</v>
      </c>
    </row>
    <row r="2496" spans="1:5">
      <c r="A2496" s="7" t="s">
        <v>5487</v>
      </c>
      <c r="B2496">
        <v>2348</v>
      </c>
      <c r="C2496">
        <v>0</v>
      </c>
      <c r="D2496">
        <v>2348</v>
      </c>
      <c r="E2496">
        <v>663544</v>
      </c>
    </row>
    <row r="2497" spans="1:5">
      <c r="A2497" s="7" t="s">
        <v>5489</v>
      </c>
      <c r="B2497">
        <v>863</v>
      </c>
      <c r="C2497">
        <v>0</v>
      </c>
      <c r="D2497">
        <v>863</v>
      </c>
      <c r="E2497">
        <v>662228</v>
      </c>
    </row>
    <row r="2498" spans="1:5">
      <c r="A2498" s="7" t="s">
        <v>1405</v>
      </c>
      <c r="B2498">
        <v>506</v>
      </c>
      <c r="C2498">
        <v>0</v>
      </c>
      <c r="D2498">
        <v>506</v>
      </c>
      <c r="E2498">
        <v>662217</v>
      </c>
    </row>
    <row r="2499" spans="1:5">
      <c r="A2499" s="7" t="s">
        <v>5492</v>
      </c>
      <c r="B2499">
        <v>407</v>
      </c>
      <c r="C2499">
        <v>0</v>
      </c>
      <c r="D2499">
        <v>421</v>
      </c>
      <c r="E2499">
        <v>663541</v>
      </c>
    </row>
    <row r="2500" spans="1:5">
      <c r="A2500" s="7" t="s">
        <v>5494</v>
      </c>
      <c r="B2500">
        <v>694</v>
      </c>
      <c r="C2500">
        <v>0</v>
      </c>
      <c r="D2500">
        <v>694</v>
      </c>
      <c r="E2500">
        <v>662219</v>
      </c>
    </row>
    <row r="2501" spans="1:5">
      <c r="A2501" s="7" t="s">
        <v>5496</v>
      </c>
      <c r="B2501">
        <v>849</v>
      </c>
      <c r="C2501">
        <v>0</v>
      </c>
      <c r="D2501">
        <v>849</v>
      </c>
      <c r="E2501">
        <v>662229</v>
      </c>
    </row>
    <row r="2502" spans="1:5">
      <c r="A2502" s="7" t="s">
        <v>5498</v>
      </c>
      <c r="B2502">
        <v>539</v>
      </c>
      <c r="C2502">
        <v>0</v>
      </c>
      <c r="D2502">
        <v>539</v>
      </c>
      <c r="E2502">
        <v>662220</v>
      </c>
    </row>
    <row r="2503" spans="1:5">
      <c r="A2503" s="7" t="s">
        <v>5500</v>
      </c>
      <c r="B2503">
        <v>552</v>
      </c>
      <c r="C2503">
        <v>0</v>
      </c>
      <c r="D2503">
        <v>552</v>
      </c>
      <c r="E2503">
        <v>662221</v>
      </c>
    </row>
    <row r="2504" spans="1:5">
      <c r="A2504" s="7" t="s">
        <v>5502</v>
      </c>
      <c r="B2504">
        <v>412</v>
      </c>
      <c r="C2504">
        <v>0</v>
      </c>
      <c r="D2504">
        <v>412</v>
      </c>
      <c r="E2504">
        <v>662222</v>
      </c>
    </row>
    <row r="2505" spans="1:5">
      <c r="A2505" s="7" t="s">
        <v>5504</v>
      </c>
      <c r="B2505">
        <v>302</v>
      </c>
      <c r="C2505">
        <v>0</v>
      </c>
      <c r="D2505">
        <v>386</v>
      </c>
      <c r="E2505">
        <v>663540</v>
      </c>
    </row>
    <row r="2506" spans="1:5">
      <c r="A2506" s="7" t="s">
        <v>4569</v>
      </c>
      <c r="B2506">
        <v>545</v>
      </c>
      <c r="C2506">
        <v>0</v>
      </c>
      <c r="D2506">
        <v>545</v>
      </c>
      <c r="E2506">
        <v>662224</v>
      </c>
    </row>
    <row r="2507" spans="1:5">
      <c r="A2507" s="7" t="s">
        <v>5507</v>
      </c>
      <c r="B2507">
        <v>476</v>
      </c>
      <c r="C2507">
        <v>0</v>
      </c>
      <c r="D2507">
        <v>476</v>
      </c>
      <c r="E2507">
        <v>662225</v>
      </c>
    </row>
    <row r="2508" spans="1:5">
      <c r="A2508" s="7" t="s">
        <v>3310</v>
      </c>
      <c r="B2508">
        <v>476</v>
      </c>
      <c r="C2508">
        <v>0</v>
      </c>
      <c r="D2508">
        <v>476</v>
      </c>
      <c r="E2508">
        <v>662226</v>
      </c>
    </row>
    <row r="2509" spans="1:5">
      <c r="A2509" s="7" t="s">
        <v>5510</v>
      </c>
      <c r="B2509">
        <v>203</v>
      </c>
      <c r="C2509">
        <v>0</v>
      </c>
      <c r="D2509">
        <v>203</v>
      </c>
      <c r="E2509">
        <v>659320</v>
      </c>
    </row>
    <row r="2510" spans="1:5">
      <c r="A2510" s="7" t="s">
        <v>5512</v>
      </c>
      <c r="B2510">
        <v>766</v>
      </c>
      <c r="C2510">
        <v>0</v>
      </c>
      <c r="D2510">
        <v>766</v>
      </c>
      <c r="E2510">
        <v>662230</v>
      </c>
    </row>
    <row r="2511" spans="1:5">
      <c r="A2511" s="7" t="s">
        <v>5514</v>
      </c>
      <c r="B2511">
        <v>389</v>
      </c>
      <c r="C2511">
        <v>0</v>
      </c>
      <c r="D2511">
        <v>428</v>
      </c>
      <c r="E2511">
        <v>662227</v>
      </c>
    </row>
    <row r="2512" spans="1:5">
      <c r="A2512" s="7" t="s">
        <v>5516</v>
      </c>
      <c r="B2512">
        <v>790</v>
      </c>
      <c r="C2512">
        <v>0</v>
      </c>
      <c r="D2512">
        <v>848</v>
      </c>
      <c r="E2512">
        <v>663545</v>
      </c>
    </row>
    <row r="2513" spans="1:5">
      <c r="A2513" s="6" t="s">
        <v>5518</v>
      </c>
      <c r="B2513">
        <v>2347</v>
      </c>
      <c r="C2513">
        <v>310</v>
      </c>
      <c r="D2513">
        <v>5674</v>
      </c>
      <c r="E2513">
        <v>6625781</v>
      </c>
    </row>
    <row r="2514" spans="1:5">
      <c r="A2514" s="7" t="s">
        <v>5520</v>
      </c>
      <c r="B2514">
        <v>346</v>
      </c>
      <c r="C2514">
        <v>0</v>
      </c>
      <c r="D2514">
        <v>476</v>
      </c>
      <c r="E2514">
        <v>662084</v>
      </c>
    </row>
    <row r="2515" spans="1:5">
      <c r="A2515" s="7" t="s">
        <v>5524</v>
      </c>
      <c r="B2515">
        <v>83</v>
      </c>
      <c r="C2515">
        <v>33</v>
      </c>
      <c r="D2515">
        <v>294</v>
      </c>
      <c r="E2515">
        <v>663240</v>
      </c>
    </row>
    <row r="2516" spans="1:5">
      <c r="A2516" s="7" t="s">
        <v>5526</v>
      </c>
      <c r="B2516">
        <v>243</v>
      </c>
      <c r="C2516">
        <v>0</v>
      </c>
      <c r="D2516">
        <v>380</v>
      </c>
      <c r="E2516">
        <v>662778</v>
      </c>
    </row>
    <row r="2517" spans="1:5">
      <c r="A2517" s="7" t="s">
        <v>5530</v>
      </c>
      <c r="B2517">
        <v>206</v>
      </c>
      <c r="C2517">
        <v>0</v>
      </c>
      <c r="D2517">
        <v>377</v>
      </c>
      <c r="E2517">
        <v>662088</v>
      </c>
    </row>
    <row r="2518" spans="1:5">
      <c r="A2518" s="7" t="s">
        <v>5532</v>
      </c>
      <c r="B2518">
        <v>177</v>
      </c>
      <c r="C2518">
        <v>34</v>
      </c>
      <c r="D2518">
        <v>579</v>
      </c>
      <c r="E2518">
        <v>663619</v>
      </c>
    </row>
    <row r="2519" spans="1:5">
      <c r="A2519" s="7" t="s">
        <v>5534</v>
      </c>
      <c r="B2519">
        <v>192</v>
      </c>
      <c r="C2519">
        <v>75</v>
      </c>
      <c r="D2519">
        <v>669</v>
      </c>
      <c r="E2519">
        <v>662087</v>
      </c>
    </row>
    <row r="2520" spans="1:5">
      <c r="A2520" s="7" t="s">
        <v>5536</v>
      </c>
      <c r="B2520">
        <v>104</v>
      </c>
      <c r="C2520">
        <v>0</v>
      </c>
      <c r="D2520">
        <v>130</v>
      </c>
      <c r="E2520">
        <v>663620</v>
      </c>
    </row>
    <row r="2521" spans="1:5">
      <c r="A2521" s="7" t="s">
        <v>5538</v>
      </c>
      <c r="B2521">
        <v>497</v>
      </c>
      <c r="C2521">
        <v>112</v>
      </c>
      <c r="D2521">
        <v>1654</v>
      </c>
      <c r="E2521">
        <v>662090</v>
      </c>
    </row>
    <row r="2522" spans="1:5">
      <c r="A2522" s="7" t="s">
        <v>5540</v>
      </c>
      <c r="B2522">
        <v>234</v>
      </c>
      <c r="C2522">
        <v>56</v>
      </c>
      <c r="D2522">
        <v>688</v>
      </c>
      <c r="E2522">
        <v>662089</v>
      </c>
    </row>
    <row r="2523" spans="1:5">
      <c r="A2523" s="7" t="s">
        <v>5542</v>
      </c>
      <c r="B2523">
        <v>265</v>
      </c>
      <c r="C2523">
        <v>0</v>
      </c>
      <c r="D2523">
        <v>427</v>
      </c>
      <c r="E2523">
        <v>662086</v>
      </c>
    </row>
    <row r="2524" spans="1:5">
      <c r="A2524" s="6" t="s">
        <v>5544</v>
      </c>
      <c r="B2524">
        <v>897</v>
      </c>
      <c r="C2524">
        <v>0</v>
      </c>
      <c r="D2524">
        <v>1330</v>
      </c>
      <c r="E2524">
        <v>2649110</v>
      </c>
    </row>
    <row r="2525" spans="1:5">
      <c r="A2525" s="7" t="s">
        <v>5546</v>
      </c>
      <c r="B2525">
        <v>234</v>
      </c>
      <c r="C2525">
        <v>0</v>
      </c>
      <c r="D2525">
        <v>312</v>
      </c>
      <c r="E2525">
        <v>662276</v>
      </c>
    </row>
    <row r="2526" spans="1:5">
      <c r="A2526" s="7" t="s">
        <v>5550</v>
      </c>
      <c r="B2526">
        <v>253</v>
      </c>
      <c r="C2526">
        <v>0</v>
      </c>
      <c r="D2526">
        <v>441</v>
      </c>
      <c r="E2526">
        <v>662279</v>
      </c>
    </row>
    <row r="2527" spans="1:5">
      <c r="A2527" s="7" t="s">
        <v>5552</v>
      </c>
      <c r="B2527">
        <v>202</v>
      </c>
      <c r="C2527">
        <v>0</v>
      </c>
      <c r="D2527">
        <v>263</v>
      </c>
      <c r="E2527">
        <v>662277</v>
      </c>
    </row>
    <row r="2528" spans="1:5">
      <c r="A2528" s="7" t="s">
        <v>5554</v>
      </c>
      <c r="B2528">
        <v>208</v>
      </c>
      <c r="C2528">
        <v>0</v>
      </c>
      <c r="D2528">
        <v>314</v>
      </c>
      <c r="E2528">
        <v>662278</v>
      </c>
    </row>
    <row r="2529" spans="1:5">
      <c r="A2529" s="6" t="s">
        <v>5557</v>
      </c>
      <c r="B2529">
        <v>533969</v>
      </c>
      <c r="C2529">
        <v>29273</v>
      </c>
      <c r="D2529">
        <v>1076111</v>
      </c>
      <c r="E2529">
        <v>1441452642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2098"/>
  <sheetViews>
    <sheetView showGridLines="0" topLeftCell="A1166" workbookViewId="0">
      <selection activeCell="P1176" sqref="P1176"/>
    </sheetView>
  </sheetViews>
  <sheetFormatPr defaultRowHeight="15"/>
  <cols>
    <col min="1" max="1" width="12" customWidth="1"/>
    <col min="2" max="2" width="13.7109375" customWidth="1"/>
    <col min="3" max="3" width="27.140625" customWidth="1"/>
    <col min="4" max="4" width="15" customWidth="1"/>
    <col min="5" max="5" width="16.140625" customWidth="1"/>
    <col min="6" max="6" width="15.28515625" customWidth="1"/>
    <col min="7" max="7" width="14.140625" customWidth="1"/>
    <col min="8" max="8" width="17.42578125" customWidth="1"/>
    <col min="9" max="9" width="8" customWidth="1"/>
    <col min="10" max="10" width="11" customWidth="1"/>
    <col min="11" max="11" width="34.7109375" customWidth="1"/>
    <col min="12" max="12" width="22.140625" customWidth="1"/>
    <col min="13" max="13" width="14.7109375" customWidth="1"/>
    <col min="14" max="14" width="12.7109375" customWidth="1"/>
    <col min="15" max="15" width="10.5703125" customWidth="1"/>
    <col min="16" max="16" width="7.42578125" customWidth="1"/>
    <col min="17" max="17" width="10.7109375" customWidth="1"/>
    <col min="18" max="18" width="11.42578125" customWidth="1"/>
    <col min="19" max="19" width="10.42578125" customWidth="1"/>
    <col min="20" max="20" width="24" customWidth="1"/>
    <col min="21" max="21" width="13.7109375" customWidth="1"/>
    <col min="22" max="22" width="16.85546875" customWidth="1"/>
    <col min="23" max="23" width="25.5703125" customWidth="1"/>
    <col min="24" max="37" width="13.7109375" customWidth="1"/>
    <col min="38" max="38" width="24.85546875" customWidth="1"/>
    <col min="39" max="39" width="0" hidden="1" customWidth="1"/>
  </cols>
  <sheetData>
    <row r="1" spans="1:38" ht="75">
      <c r="A1" s="1" t="s">
        <v>0</v>
      </c>
    </row>
    <row r="2" spans="1:38" ht="45">
      <c r="A2" s="1" t="s">
        <v>1</v>
      </c>
    </row>
    <row r="3" spans="1:38" ht="38.25">
      <c r="A3" s="2" t="s">
        <v>2</v>
      </c>
    </row>
    <row r="4" spans="1:38" ht="76.5">
      <c r="A4" s="2" t="s">
        <v>3</v>
      </c>
      <c r="Q4">
        <f t="shared" ref="Q4:R4" si="0">SUM(Q6:Q2097)</f>
        <v>531739</v>
      </c>
      <c r="R4">
        <f t="shared" si="0"/>
        <v>29111</v>
      </c>
      <c r="T4">
        <f>SUM(T6:T2097)</f>
        <v>1068891</v>
      </c>
    </row>
    <row r="5" spans="1:38" ht="38.25">
      <c r="A5" s="3" t="s">
        <v>4</v>
      </c>
      <c r="B5" s="3" t="s">
        <v>13</v>
      </c>
      <c r="C5" s="3" t="s">
        <v>5</v>
      </c>
      <c r="D5" s="3" t="s">
        <v>6</v>
      </c>
      <c r="E5" s="3" t="s">
        <v>7</v>
      </c>
      <c r="F5" s="3" t="s">
        <v>8</v>
      </c>
      <c r="G5" s="3" t="s">
        <v>9</v>
      </c>
      <c r="H5" s="3" t="s">
        <v>10</v>
      </c>
      <c r="I5" s="3" t="s">
        <v>11</v>
      </c>
      <c r="J5" s="3" t="s">
        <v>12</v>
      </c>
      <c r="K5" s="3" t="s">
        <v>14</v>
      </c>
      <c r="L5" s="3" t="s">
        <v>15</v>
      </c>
      <c r="M5" s="3" t="s">
        <v>16</v>
      </c>
      <c r="N5" s="3" t="s">
        <v>17</v>
      </c>
      <c r="O5" s="3" t="s">
        <v>18</v>
      </c>
      <c r="P5" s="3" t="s">
        <v>19</v>
      </c>
      <c r="Q5" s="3" t="s">
        <v>20</v>
      </c>
      <c r="R5" s="3" t="s">
        <v>21</v>
      </c>
      <c r="S5" s="3" t="s">
        <v>22</v>
      </c>
      <c r="T5" s="3" t="s">
        <v>23</v>
      </c>
      <c r="U5" s="3" t="s">
        <v>24</v>
      </c>
      <c r="V5" s="3" t="s">
        <v>25</v>
      </c>
      <c r="W5" s="3" t="s">
        <v>26</v>
      </c>
      <c r="X5" s="3" t="s">
        <v>27</v>
      </c>
      <c r="Y5" s="3" t="s">
        <v>28</v>
      </c>
      <c r="Z5" s="3" t="s">
        <v>29</v>
      </c>
      <c r="AA5" s="3" t="s">
        <v>30</v>
      </c>
      <c r="AB5" s="3" t="s">
        <v>31</v>
      </c>
      <c r="AC5" s="3" t="s">
        <v>32</v>
      </c>
      <c r="AD5" s="3" t="s">
        <v>33</v>
      </c>
      <c r="AE5" s="3" t="s">
        <v>34</v>
      </c>
      <c r="AF5" s="3" t="s">
        <v>35</v>
      </c>
      <c r="AG5" s="3" t="s">
        <v>36</v>
      </c>
      <c r="AH5" s="3" t="s">
        <v>37</v>
      </c>
      <c r="AI5" s="3" t="s">
        <v>38</v>
      </c>
      <c r="AJ5" s="3" t="s">
        <v>39</v>
      </c>
      <c r="AK5" s="3" t="s">
        <v>40</v>
      </c>
      <c r="AL5" s="3" t="s">
        <v>41</v>
      </c>
    </row>
    <row r="6" spans="1:38" ht="25.5">
      <c r="A6" s="4">
        <v>159885</v>
      </c>
      <c r="B6" s="4">
        <v>660734</v>
      </c>
      <c r="C6" s="4" t="s">
        <v>42</v>
      </c>
      <c r="D6" s="4" t="s">
        <v>43</v>
      </c>
      <c r="E6" s="4" t="s">
        <v>44</v>
      </c>
      <c r="F6" s="4" t="s">
        <v>45</v>
      </c>
      <c r="G6" s="4" t="s">
        <v>46</v>
      </c>
      <c r="H6" s="4" t="s">
        <v>47</v>
      </c>
      <c r="I6" s="4" t="s">
        <v>48</v>
      </c>
      <c r="J6" s="4" t="s">
        <v>49</v>
      </c>
      <c r="K6" s="4" t="s">
        <v>50</v>
      </c>
      <c r="L6" s="4" t="s">
        <v>51</v>
      </c>
      <c r="M6" s="4"/>
      <c r="N6" s="4" t="s">
        <v>52</v>
      </c>
      <c r="O6" s="4" t="s">
        <v>53</v>
      </c>
      <c r="P6" s="4" t="s">
        <v>54</v>
      </c>
      <c r="Q6" s="4">
        <v>301</v>
      </c>
      <c r="R6" s="4">
        <v>0</v>
      </c>
      <c r="S6" s="4">
        <v>0</v>
      </c>
      <c r="T6" s="4">
        <v>301</v>
      </c>
      <c r="U6" s="4">
        <v>1</v>
      </c>
      <c r="V6" s="4">
        <v>0</v>
      </c>
      <c r="W6" s="4">
        <v>1</v>
      </c>
      <c r="X6" s="4" t="s">
        <v>49</v>
      </c>
      <c r="Y6" s="4" t="s">
        <v>49</v>
      </c>
      <c r="Z6" s="4" t="s">
        <v>49</v>
      </c>
      <c r="AA6" s="4" t="s">
        <v>49</v>
      </c>
      <c r="AB6" s="4" t="s">
        <v>49</v>
      </c>
      <c r="AC6" s="4" t="s">
        <v>49</v>
      </c>
      <c r="AD6" s="4" t="s">
        <v>49</v>
      </c>
      <c r="AE6" s="4" t="s">
        <v>48</v>
      </c>
      <c r="AF6" s="4" t="s">
        <v>48</v>
      </c>
      <c r="AG6" s="4" t="s">
        <v>48</v>
      </c>
      <c r="AH6" s="4" t="s">
        <v>48</v>
      </c>
      <c r="AI6" s="4" t="s">
        <v>48</v>
      </c>
      <c r="AJ6" s="4" t="s">
        <v>48</v>
      </c>
      <c r="AK6" s="4" t="s">
        <v>48</v>
      </c>
      <c r="AL6" s="4" t="s">
        <v>55</v>
      </c>
    </row>
    <row r="7" spans="1:38" ht="25.5">
      <c r="A7" s="4">
        <v>159885</v>
      </c>
      <c r="B7" s="4">
        <v>662627</v>
      </c>
      <c r="C7" s="4" t="s">
        <v>42</v>
      </c>
      <c r="D7" s="4" t="s">
        <v>43</v>
      </c>
      <c r="E7" s="4" t="s">
        <v>44</v>
      </c>
      <c r="F7" s="4" t="s">
        <v>45</v>
      </c>
      <c r="G7" s="4" t="s">
        <v>46</v>
      </c>
      <c r="H7" s="4" t="s">
        <v>47</v>
      </c>
      <c r="I7" s="4" t="s">
        <v>48</v>
      </c>
      <c r="J7" s="4" t="s">
        <v>49</v>
      </c>
      <c r="K7" s="4" t="s">
        <v>56</v>
      </c>
      <c r="L7" s="4" t="s">
        <v>57</v>
      </c>
      <c r="M7" s="4"/>
      <c r="N7" s="4" t="s">
        <v>52</v>
      </c>
      <c r="O7" s="4" t="s">
        <v>53</v>
      </c>
      <c r="P7" s="4" t="s">
        <v>54</v>
      </c>
      <c r="Q7" s="4">
        <v>632</v>
      </c>
      <c r="R7" s="4">
        <v>0</v>
      </c>
      <c r="S7" s="4">
        <v>282</v>
      </c>
      <c r="T7" s="4">
        <v>914</v>
      </c>
      <c r="U7" s="4">
        <v>0.6915</v>
      </c>
      <c r="V7" s="4">
        <v>0</v>
      </c>
      <c r="W7" s="4">
        <v>0.6915</v>
      </c>
      <c r="X7" s="4" t="s">
        <v>48</v>
      </c>
      <c r="Y7" s="4" t="s">
        <v>48</v>
      </c>
      <c r="Z7" s="4" t="s">
        <v>48</v>
      </c>
      <c r="AA7" s="4" t="s">
        <v>48</v>
      </c>
      <c r="AB7" s="4" t="s">
        <v>48</v>
      </c>
      <c r="AC7" s="4" t="s">
        <v>48</v>
      </c>
      <c r="AD7" s="4" t="s">
        <v>48</v>
      </c>
      <c r="AE7" s="4" t="s">
        <v>48</v>
      </c>
      <c r="AF7" s="4" t="s">
        <v>48</v>
      </c>
      <c r="AG7" s="4" t="s">
        <v>48</v>
      </c>
      <c r="AH7" s="4" t="s">
        <v>49</v>
      </c>
      <c r="AI7" s="4" t="s">
        <v>49</v>
      </c>
      <c r="AJ7" s="4" t="s">
        <v>49</v>
      </c>
      <c r="AK7" s="4" t="s">
        <v>49</v>
      </c>
      <c r="AL7" s="4" t="s">
        <v>55</v>
      </c>
    </row>
    <row r="8" spans="1:38" ht="25.5">
      <c r="A8" s="4">
        <v>159885</v>
      </c>
      <c r="B8" s="4">
        <v>660729</v>
      </c>
      <c r="C8" s="4" t="s">
        <v>42</v>
      </c>
      <c r="D8" s="4" t="s">
        <v>43</v>
      </c>
      <c r="E8" s="4" t="s">
        <v>44</v>
      </c>
      <c r="F8" s="4" t="s">
        <v>45</v>
      </c>
      <c r="G8" s="4" t="s">
        <v>46</v>
      </c>
      <c r="H8" s="4" t="s">
        <v>47</v>
      </c>
      <c r="I8" s="4" t="s">
        <v>48</v>
      </c>
      <c r="J8" s="4" t="s">
        <v>49</v>
      </c>
      <c r="K8" s="4" t="s">
        <v>58</v>
      </c>
      <c r="L8" s="4" t="s">
        <v>59</v>
      </c>
      <c r="M8" s="4"/>
      <c r="N8" s="4" t="s">
        <v>52</v>
      </c>
      <c r="O8" s="4" t="s">
        <v>53</v>
      </c>
      <c r="P8" s="4" t="s">
        <v>54</v>
      </c>
      <c r="Q8" s="4">
        <v>76</v>
      </c>
      <c r="R8" s="4">
        <v>0</v>
      </c>
      <c r="S8" s="4">
        <v>44</v>
      </c>
      <c r="T8" s="4">
        <v>120</v>
      </c>
      <c r="U8" s="4">
        <v>0.63329999999999997</v>
      </c>
      <c r="V8" s="4">
        <v>0</v>
      </c>
      <c r="W8" s="4">
        <v>0.63329999999999997</v>
      </c>
      <c r="X8" s="4" t="s">
        <v>49</v>
      </c>
      <c r="Y8" s="4" t="s">
        <v>49</v>
      </c>
      <c r="Z8" s="4" t="s">
        <v>49</v>
      </c>
      <c r="AA8" s="4" t="s">
        <v>49</v>
      </c>
      <c r="AB8" s="4" t="s">
        <v>49</v>
      </c>
      <c r="AC8" s="4" t="s">
        <v>49</v>
      </c>
      <c r="AD8" s="4" t="s">
        <v>49</v>
      </c>
      <c r="AE8" s="4" t="s">
        <v>48</v>
      </c>
      <c r="AF8" s="4" t="s">
        <v>48</v>
      </c>
      <c r="AG8" s="4" t="s">
        <v>48</v>
      </c>
      <c r="AH8" s="4" t="s">
        <v>48</v>
      </c>
      <c r="AI8" s="4" t="s">
        <v>48</v>
      </c>
      <c r="AJ8" s="4" t="s">
        <v>48</v>
      </c>
      <c r="AK8" s="4" t="s">
        <v>48</v>
      </c>
      <c r="AL8" s="4" t="s">
        <v>55</v>
      </c>
    </row>
    <row r="9" spans="1:38" ht="25.5">
      <c r="A9" s="4">
        <v>159885</v>
      </c>
      <c r="B9" s="4">
        <v>660727</v>
      </c>
      <c r="C9" s="4" t="s">
        <v>42</v>
      </c>
      <c r="D9" s="4" t="s">
        <v>43</v>
      </c>
      <c r="E9" s="4" t="s">
        <v>44</v>
      </c>
      <c r="F9" s="4" t="s">
        <v>45</v>
      </c>
      <c r="G9" s="4" t="s">
        <v>46</v>
      </c>
      <c r="H9" s="4" t="s">
        <v>47</v>
      </c>
      <c r="I9" s="4" t="s">
        <v>48</v>
      </c>
      <c r="J9" s="4" t="s">
        <v>49</v>
      </c>
      <c r="K9" s="4" t="s">
        <v>60</v>
      </c>
      <c r="L9" s="4" t="s">
        <v>61</v>
      </c>
      <c r="M9" s="4"/>
      <c r="N9" s="4" t="s">
        <v>52</v>
      </c>
      <c r="O9" s="4" t="s">
        <v>53</v>
      </c>
      <c r="P9" s="4" t="s">
        <v>54</v>
      </c>
      <c r="Q9" s="4">
        <v>121</v>
      </c>
      <c r="R9" s="4">
        <v>0</v>
      </c>
      <c r="S9" s="4">
        <v>0</v>
      </c>
      <c r="T9" s="4">
        <v>121</v>
      </c>
      <c r="U9" s="4">
        <v>1</v>
      </c>
      <c r="V9" s="4">
        <v>0</v>
      </c>
      <c r="W9" s="4">
        <v>1</v>
      </c>
      <c r="X9" s="4" t="s">
        <v>48</v>
      </c>
      <c r="Y9" s="4" t="s">
        <v>48</v>
      </c>
      <c r="Z9" s="4" t="s">
        <v>48</v>
      </c>
      <c r="AA9" s="4" t="s">
        <v>48</v>
      </c>
      <c r="AB9" s="4" t="s">
        <v>48</v>
      </c>
      <c r="AC9" s="4" t="s">
        <v>48</v>
      </c>
      <c r="AD9" s="4" t="s">
        <v>48</v>
      </c>
      <c r="AE9" s="4" t="s">
        <v>49</v>
      </c>
      <c r="AF9" s="4" t="s">
        <v>49</v>
      </c>
      <c r="AG9" s="4" t="s">
        <v>49</v>
      </c>
      <c r="AH9" s="4" t="s">
        <v>49</v>
      </c>
      <c r="AI9" s="4" t="s">
        <v>49</v>
      </c>
      <c r="AJ9" s="4" t="s">
        <v>49</v>
      </c>
      <c r="AK9" s="4" t="s">
        <v>49</v>
      </c>
      <c r="AL9" s="4" t="s">
        <v>55</v>
      </c>
    </row>
    <row r="10" spans="1:38" ht="25.5">
      <c r="A10" s="4">
        <v>159885</v>
      </c>
      <c r="B10" s="4">
        <v>659099</v>
      </c>
      <c r="C10" s="4" t="s">
        <v>42</v>
      </c>
      <c r="D10" s="4" t="s">
        <v>43</v>
      </c>
      <c r="E10" s="4" t="s">
        <v>44</v>
      </c>
      <c r="F10" s="4" t="s">
        <v>45</v>
      </c>
      <c r="G10" s="4" t="s">
        <v>46</v>
      </c>
      <c r="H10" s="4" t="s">
        <v>47</v>
      </c>
      <c r="I10" s="4" t="s">
        <v>48</v>
      </c>
      <c r="J10" s="4" t="s">
        <v>49</v>
      </c>
      <c r="K10" s="4" t="s">
        <v>62</v>
      </c>
      <c r="L10" s="4" t="s">
        <v>63</v>
      </c>
      <c r="M10" s="4"/>
      <c r="N10" s="4" t="s">
        <v>52</v>
      </c>
      <c r="O10" s="4" t="s">
        <v>53</v>
      </c>
      <c r="P10" s="4" t="s">
        <v>54</v>
      </c>
      <c r="Q10" s="4">
        <v>107</v>
      </c>
      <c r="R10" s="4">
        <v>0</v>
      </c>
      <c r="S10" s="4">
        <v>0</v>
      </c>
      <c r="T10" s="4">
        <v>107</v>
      </c>
      <c r="U10" s="4">
        <v>1</v>
      </c>
      <c r="V10" s="4">
        <v>0</v>
      </c>
      <c r="W10" s="4">
        <v>1</v>
      </c>
      <c r="X10" s="4" t="s">
        <v>49</v>
      </c>
      <c r="Y10" s="4" t="s">
        <v>48</v>
      </c>
      <c r="Z10" s="4" t="s">
        <v>48</v>
      </c>
      <c r="AA10" s="4" t="s">
        <v>48</v>
      </c>
      <c r="AB10" s="4" t="s">
        <v>48</v>
      </c>
      <c r="AC10" s="4" t="s">
        <v>48</v>
      </c>
      <c r="AD10" s="4" t="s">
        <v>48</v>
      </c>
      <c r="AE10" s="4" t="s">
        <v>48</v>
      </c>
      <c r="AF10" s="4" t="s">
        <v>48</v>
      </c>
      <c r="AG10" s="4" t="s">
        <v>48</v>
      </c>
      <c r="AH10" s="4" t="s">
        <v>48</v>
      </c>
      <c r="AI10" s="4" t="s">
        <v>48</v>
      </c>
      <c r="AJ10" s="4" t="s">
        <v>48</v>
      </c>
      <c r="AK10" s="4" t="s">
        <v>48</v>
      </c>
      <c r="AL10" s="4" t="s">
        <v>55</v>
      </c>
    </row>
    <row r="11" spans="1:38" ht="25.5">
      <c r="A11" s="4">
        <v>159885</v>
      </c>
      <c r="B11" s="4">
        <v>660731</v>
      </c>
      <c r="C11" s="4" t="s">
        <v>42</v>
      </c>
      <c r="D11" s="4" t="s">
        <v>43</v>
      </c>
      <c r="E11" s="4" t="s">
        <v>44</v>
      </c>
      <c r="F11" s="4" t="s">
        <v>45</v>
      </c>
      <c r="G11" s="4" t="s">
        <v>46</v>
      </c>
      <c r="H11" s="4" t="s">
        <v>47</v>
      </c>
      <c r="I11" s="4" t="s">
        <v>48</v>
      </c>
      <c r="J11" s="4" t="s">
        <v>49</v>
      </c>
      <c r="K11" s="4" t="s">
        <v>64</v>
      </c>
      <c r="L11" s="4" t="s">
        <v>65</v>
      </c>
      <c r="M11" s="4"/>
      <c r="N11" s="4" t="s">
        <v>52</v>
      </c>
      <c r="O11" s="4" t="s">
        <v>53</v>
      </c>
      <c r="P11" s="4" t="s">
        <v>54</v>
      </c>
      <c r="Q11" s="4">
        <v>237</v>
      </c>
      <c r="R11" s="4">
        <v>0</v>
      </c>
      <c r="S11" s="4">
        <v>64</v>
      </c>
      <c r="T11" s="4">
        <v>301</v>
      </c>
      <c r="U11" s="4">
        <v>0.78739999999999999</v>
      </c>
      <c r="V11" s="4">
        <v>0</v>
      </c>
      <c r="W11" s="4">
        <v>0.78739999999999999</v>
      </c>
      <c r="X11" s="4" t="s">
        <v>48</v>
      </c>
      <c r="Y11" s="4" t="s">
        <v>49</v>
      </c>
      <c r="Z11" s="4" t="s">
        <v>49</v>
      </c>
      <c r="AA11" s="4" t="s">
        <v>49</v>
      </c>
      <c r="AB11" s="4" t="s">
        <v>49</v>
      </c>
      <c r="AC11" s="4" t="s">
        <v>49</v>
      </c>
      <c r="AD11" s="4" t="s">
        <v>49</v>
      </c>
      <c r="AE11" s="4" t="s">
        <v>48</v>
      </c>
      <c r="AF11" s="4" t="s">
        <v>48</v>
      </c>
      <c r="AG11" s="4" t="s">
        <v>48</v>
      </c>
      <c r="AH11" s="4" t="s">
        <v>48</v>
      </c>
      <c r="AI11" s="4" t="s">
        <v>48</v>
      </c>
      <c r="AJ11" s="4" t="s">
        <v>48</v>
      </c>
      <c r="AK11" s="4" t="s">
        <v>48</v>
      </c>
      <c r="AL11" s="4" t="s">
        <v>55</v>
      </c>
    </row>
    <row r="12" spans="1:38" ht="25.5">
      <c r="A12" s="4">
        <v>159885</v>
      </c>
      <c r="B12" s="4">
        <v>660728</v>
      </c>
      <c r="C12" s="4" t="s">
        <v>42</v>
      </c>
      <c r="D12" s="4" t="s">
        <v>43</v>
      </c>
      <c r="E12" s="4" t="s">
        <v>44</v>
      </c>
      <c r="F12" s="4" t="s">
        <v>45</v>
      </c>
      <c r="G12" s="4" t="s">
        <v>46</v>
      </c>
      <c r="H12" s="4" t="s">
        <v>47</v>
      </c>
      <c r="I12" s="4" t="s">
        <v>48</v>
      </c>
      <c r="J12" s="4" t="s">
        <v>49</v>
      </c>
      <c r="K12" s="4" t="s">
        <v>66</v>
      </c>
      <c r="L12" s="4" t="s">
        <v>67</v>
      </c>
      <c r="M12" s="4"/>
      <c r="N12" s="4" t="s">
        <v>52</v>
      </c>
      <c r="O12" s="4" t="s">
        <v>53</v>
      </c>
      <c r="P12" s="4" t="s">
        <v>54</v>
      </c>
      <c r="Q12" s="4">
        <v>601</v>
      </c>
      <c r="R12" s="4">
        <v>0</v>
      </c>
      <c r="S12" s="4">
        <v>78</v>
      </c>
      <c r="T12" s="4">
        <v>679</v>
      </c>
      <c r="U12" s="4">
        <v>0.8851</v>
      </c>
      <c r="V12" s="4">
        <v>0</v>
      </c>
      <c r="W12" s="4">
        <v>0.8851</v>
      </c>
      <c r="X12" s="4" t="s">
        <v>48</v>
      </c>
      <c r="Y12" s="4" t="s">
        <v>48</v>
      </c>
      <c r="Z12" s="4" t="s">
        <v>48</v>
      </c>
      <c r="AA12" s="4" t="s">
        <v>48</v>
      </c>
      <c r="AB12" s="4" t="s">
        <v>48</v>
      </c>
      <c r="AC12" s="4" t="s">
        <v>48</v>
      </c>
      <c r="AD12" s="4" t="s">
        <v>48</v>
      </c>
      <c r="AE12" s="4" t="s">
        <v>49</v>
      </c>
      <c r="AF12" s="4" t="s">
        <v>49</v>
      </c>
      <c r="AG12" s="4" t="s">
        <v>49</v>
      </c>
      <c r="AH12" s="4" t="s">
        <v>48</v>
      </c>
      <c r="AI12" s="4" t="s">
        <v>48</v>
      </c>
      <c r="AJ12" s="4" t="s">
        <v>48</v>
      </c>
      <c r="AK12" s="4" t="s">
        <v>48</v>
      </c>
      <c r="AL12" s="4" t="s">
        <v>55</v>
      </c>
    </row>
    <row r="13" spans="1:38" ht="25.5">
      <c r="A13" s="4">
        <v>159885</v>
      </c>
      <c r="B13" s="4">
        <v>660730</v>
      </c>
      <c r="C13" s="4" t="s">
        <v>42</v>
      </c>
      <c r="D13" s="4" t="s">
        <v>43</v>
      </c>
      <c r="E13" s="4" t="s">
        <v>44</v>
      </c>
      <c r="F13" s="4" t="s">
        <v>45</v>
      </c>
      <c r="G13" s="4" t="s">
        <v>46</v>
      </c>
      <c r="H13" s="4" t="s">
        <v>47</v>
      </c>
      <c r="I13" s="4" t="s">
        <v>48</v>
      </c>
      <c r="J13" s="4" t="s">
        <v>49</v>
      </c>
      <c r="K13" s="4" t="s">
        <v>68</v>
      </c>
      <c r="L13" s="4" t="s">
        <v>69</v>
      </c>
      <c r="M13" s="4"/>
      <c r="N13" s="4" t="s">
        <v>52</v>
      </c>
      <c r="O13" s="4" t="s">
        <v>53</v>
      </c>
      <c r="P13" s="4" t="s">
        <v>54</v>
      </c>
      <c r="Q13" s="4">
        <v>257</v>
      </c>
      <c r="R13" s="4">
        <v>0</v>
      </c>
      <c r="S13" s="4">
        <v>0</v>
      </c>
      <c r="T13" s="4">
        <v>257</v>
      </c>
      <c r="U13" s="4">
        <v>1</v>
      </c>
      <c r="V13" s="4">
        <v>0</v>
      </c>
      <c r="W13" s="4">
        <v>1</v>
      </c>
      <c r="X13" s="4" t="s">
        <v>48</v>
      </c>
      <c r="Y13" s="4" t="s">
        <v>49</v>
      </c>
      <c r="Z13" s="4" t="s">
        <v>49</v>
      </c>
      <c r="AA13" s="4" t="s">
        <v>49</v>
      </c>
      <c r="AB13" s="4" t="s">
        <v>49</v>
      </c>
      <c r="AC13" s="4" t="s">
        <v>49</v>
      </c>
      <c r="AD13" s="4" t="s">
        <v>49</v>
      </c>
      <c r="AE13" s="4" t="s">
        <v>48</v>
      </c>
      <c r="AF13" s="4" t="s">
        <v>48</v>
      </c>
      <c r="AG13" s="4" t="s">
        <v>48</v>
      </c>
      <c r="AH13" s="4" t="s">
        <v>48</v>
      </c>
      <c r="AI13" s="4" t="s">
        <v>48</v>
      </c>
      <c r="AJ13" s="4" t="s">
        <v>48</v>
      </c>
      <c r="AK13" s="4" t="s">
        <v>48</v>
      </c>
      <c r="AL13" s="4" t="s">
        <v>55</v>
      </c>
    </row>
    <row r="14" spans="1:38" ht="25.5">
      <c r="A14" s="4">
        <v>159885</v>
      </c>
      <c r="B14" s="4">
        <v>664405</v>
      </c>
      <c r="C14" s="4" t="s">
        <v>42</v>
      </c>
      <c r="D14" s="4" t="s">
        <v>43</v>
      </c>
      <c r="E14" s="4" t="s">
        <v>44</v>
      </c>
      <c r="F14" s="4" t="s">
        <v>45</v>
      </c>
      <c r="G14" s="4" t="s">
        <v>46</v>
      </c>
      <c r="H14" s="4" t="s">
        <v>47</v>
      </c>
      <c r="I14" s="4" t="s">
        <v>48</v>
      </c>
      <c r="J14" s="4" t="s">
        <v>49</v>
      </c>
      <c r="K14" s="4" t="s">
        <v>70</v>
      </c>
      <c r="L14" s="4" t="s">
        <v>71</v>
      </c>
      <c r="M14" s="4"/>
      <c r="N14" s="4" t="s">
        <v>52</v>
      </c>
      <c r="O14" s="4" t="s">
        <v>53</v>
      </c>
      <c r="P14" s="4" t="s">
        <v>54</v>
      </c>
      <c r="Q14" s="4">
        <v>296</v>
      </c>
      <c r="R14" s="4">
        <v>0</v>
      </c>
      <c r="S14" s="4">
        <v>0</v>
      </c>
      <c r="T14" s="4">
        <v>296</v>
      </c>
      <c r="U14" s="4">
        <v>1</v>
      </c>
      <c r="V14" s="4">
        <v>0</v>
      </c>
      <c r="W14" s="4">
        <v>1</v>
      </c>
      <c r="X14" s="4" t="s">
        <v>49</v>
      </c>
      <c r="Y14" s="4" t="s">
        <v>49</v>
      </c>
      <c r="Z14" s="4" t="s">
        <v>49</v>
      </c>
      <c r="AA14" s="4" t="s">
        <v>49</v>
      </c>
      <c r="AB14" s="4" t="s">
        <v>49</v>
      </c>
      <c r="AC14" s="4" t="s">
        <v>49</v>
      </c>
      <c r="AD14" s="4" t="s">
        <v>49</v>
      </c>
      <c r="AE14" s="4" t="s">
        <v>48</v>
      </c>
      <c r="AF14" s="4" t="s">
        <v>48</v>
      </c>
      <c r="AG14" s="4" t="s">
        <v>48</v>
      </c>
      <c r="AH14" s="4" t="s">
        <v>48</v>
      </c>
      <c r="AI14" s="4" t="s">
        <v>48</v>
      </c>
      <c r="AJ14" s="4" t="s">
        <v>48</v>
      </c>
      <c r="AK14" s="4" t="s">
        <v>48</v>
      </c>
      <c r="AL14" s="4" t="s">
        <v>55</v>
      </c>
    </row>
    <row r="15" spans="1:38" ht="25.5">
      <c r="A15" s="4">
        <v>159323</v>
      </c>
      <c r="B15" s="4">
        <v>661767</v>
      </c>
      <c r="C15" s="4" t="s">
        <v>72</v>
      </c>
      <c r="D15" s="4" t="s">
        <v>73</v>
      </c>
      <c r="E15" s="4" t="s">
        <v>74</v>
      </c>
      <c r="F15" s="4" t="s">
        <v>75</v>
      </c>
      <c r="G15" s="4" t="s">
        <v>46</v>
      </c>
      <c r="H15" s="4" t="s">
        <v>47</v>
      </c>
      <c r="I15" s="4" t="s">
        <v>48</v>
      </c>
      <c r="J15" s="4" t="s">
        <v>49</v>
      </c>
      <c r="K15" s="4" t="s">
        <v>76</v>
      </c>
      <c r="L15" s="4" t="s">
        <v>77</v>
      </c>
      <c r="M15" s="4" t="s">
        <v>78</v>
      </c>
      <c r="N15" s="4" t="s">
        <v>79</v>
      </c>
      <c r="O15" s="4" t="s">
        <v>53</v>
      </c>
      <c r="P15" s="4" t="s">
        <v>80</v>
      </c>
      <c r="Q15" s="4">
        <v>43</v>
      </c>
      <c r="R15" s="4">
        <v>23</v>
      </c>
      <c r="S15" s="4">
        <v>188</v>
      </c>
      <c r="T15" s="4">
        <v>254</v>
      </c>
      <c r="U15" s="4">
        <v>0.16930000000000001</v>
      </c>
      <c r="V15" s="4">
        <v>9.06E-2</v>
      </c>
      <c r="W15" s="4">
        <v>0.25979999999999998</v>
      </c>
      <c r="X15" s="4" t="s">
        <v>48</v>
      </c>
      <c r="Y15" s="4" t="s">
        <v>49</v>
      </c>
      <c r="Z15" s="4" t="s">
        <v>49</v>
      </c>
      <c r="AA15" s="4" t="s">
        <v>49</v>
      </c>
      <c r="AB15" s="4" t="s">
        <v>49</v>
      </c>
      <c r="AC15" s="4" t="s">
        <v>49</v>
      </c>
      <c r="AD15" s="4" t="s">
        <v>49</v>
      </c>
      <c r="AE15" s="4" t="s">
        <v>48</v>
      </c>
      <c r="AF15" s="4" t="s">
        <v>48</v>
      </c>
      <c r="AG15" s="4" t="s">
        <v>48</v>
      </c>
      <c r="AH15" s="4" t="s">
        <v>48</v>
      </c>
      <c r="AI15" s="4" t="s">
        <v>48</v>
      </c>
      <c r="AJ15" s="4" t="s">
        <v>48</v>
      </c>
      <c r="AK15" s="4" t="s">
        <v>48</v>
      </c>
      <c r="AL15" s="4" t="s">
        <v>81</v>
      </c>
    </row>
    <row r="16" spans="1:38" ht="25.5">
      <c r="A16" s="4">
        <v>159323</v>
      </c>
      <c r="B16" s="4">
        <v>661768</v>
      </c>
      <c r="C16" s="4" t="s">
        <v>72</v>
      </c>
      <c r="D16" s="4" t="s">
        <v>73</v>
      </c>
      <c r="E16" s="4" t="s">
        <v>74</v>
      </c>
      <c r="F16" s="4" t="s">
        <v>75</v>
      </c>
      <c r="G16" s="4" t="s">
        <v>46</v>
      </c>
      <c r="H16" s="4" t="s">
        <v>47</v>
      </c>
      <c r="I16" s="4" t="s">
        <v>48</v>
      </c>
      <c r="J16" s="4" t="s">
        <v>49</v>
      </c>
      <c r="K16" s="4" t="s">
        <v>82</v>
      </c>
      <c r="L16" s="4" t="s">
        <v>83</v>
      </c>
      <c r="M16" s="4" t="s">
        <v>84</v>
      </c>
      <c r="N16" s="4" t="s">
        <v>79</v>
      </c>
      <c r="O16" s="4" t="s">
        <v>53</v>
      </c>
      <c r="P16" s="4" t="s">
        <v>80</v>
      </c>
      <c r="Q16" s="4">
        <v>64</v>
      </c>
      <c r="R16" s="4">
        <v>30</v>
      </c>
      <c r="S16" s="4">
        <v>272</v>
      </c>
      <c r="T16" s="4">
        <v>366</v>
      </c>
      <c r="U16" s="4">
        <v>0.1749</v>
      </c>
      <c r="V16" s="4">
        <v>8.2000000000000003E-2</v>
      </c>
      <c r="W16" s="4">
        <v>0.25679999999999997</v>
      </c>
      <c r="X16" s="4" t="s">
        <v>48</v>
      </c>
      <c r="Y16" s="4" t="s">
        <v>48</v>
      </c>
      <c r="Z16" s="4" t="s">
        <v>48</v>
      </c>
      <c r="AA16" s="4" t="s">
        <v>48</v>
      </c>
      <c r="AB16" s="4" t="s">
        <v>48</v>
      </c>
      <c r="AC16" s="4" t="s">
        <v>48</v>
      </c>
      <c r="AD16" s="4" t="s">
        <v>48</v>
      </c>
      <c r="AE16" s="4" t="s">
        <v>49</v>
      </c>
      <c r="AF16" s="4" t="s">
        <v>49</v>
      </c>
      <c r="AG16" s="4" t="s">
        <v>49</v>
      </c>
      <c r="AH16" s="4" t="s">
        <v>49</v>
      </c>
      <c r="AI16" s="4" t="s">
        <v>49</v>
      </c>
      <c r="AJ16" s="4" t="s">
        <v>49</v>
      </c>
      <c r="AK16" s="4" t="s">
        <v>49</v>
      </c>
      <c r="AL16" s="4" t="s">
        <v>81</v>
      </c>
    </row>
    <row r="17" spans="1:38" ht="25.5">
      <c r="A17" s="4">
        <v>159890</v>
      </c>
      <c r="B17" s="4">
        <v>662017</v>
      </c>
      <c r="C17" s="4" t="s">
        <v>85</v>
      </c>
      <c r="D17" s="4" t="s">
        <v>86</v>
      </c>
      <c r="E17" s="4" t="s">
        <v>87</v>
      </c>
      <c r="F17" s="4" t="s">
        <v>88</v>
      </c>
      <c r="G17" s="4" t="s">
        <v>46</v>
      </c>
      <c r="H17" s="4" t="s">
        <v>47</v>
      </c>
      <c r="I17" s="4" t="s">
        <v>48</v>
      </c>
      <c r="J17" s="4" t="s">
        <v>49</v>
      </c>
      <c r="K17" s="4" t="s">
        <v>89</v>
      </c>
      <c r="L17" s="4" t="s">
        <v>90</v>
      </c>
      <c r="M17" s="4"/>
      <c r="N17" s="4" t="s">
        <v>91</v>
      </c>
      <c r="O17" s="4" t="s">
        <v>53</v>
      </c>
      <c r="P17" s="4" t="s">
        <v>92</v>
      </c>
      <c r="Q17" s="4">
        <v>54</v>
      </c>
      <c r="R17" s="4">
        <v>7</v>
      </c>
      <c r="S17" s="4">
        <v>81</v>
      </c>
      <c r="T17" s="4">
        <v>142</v>
      </c>
      <c r="U17" s="4">
        <v>0.38030000000000003</v>
      </c>
      <c r="V17" s="4">
        <v>4.9299999999999997E-2</v>
      </c>
      <c r="W17" s="4">
        <v>0.42959999999999998</v>
      </c>
      <c r="X17" s="4" t="s">
        <v>49</v>
      </c>
      <c r="Y17" s="4" t="s">
        <v>49</v>
      </c>
      <c r="Z17" s="4" t="s">
        <v>49</v>
      </c>
      <c r="AA17" s="4" t="s">
        <v>49</v>
      </c>
      <c r="AB17" s="4" t="s">
        <v>49</v>
      </c>
      <c r="AC17" s="4" t="s">
        <v>49</v>
      </c>
      <c r="AD17" s="4" t="s">
        <v>49</v>
      </c>
      <c r="AE17" s="4" t="s">
        <v>49</v>
      </c>
      <c r="AF17" s="4" t="s">
        <v>49</v>
      </c>
      <c r="AG17" s="4" t="s">
        <v>49</v>
      </c>
      <c r="AH17" s="4" t="s">
        <v>48</v>
      </c>
      <c r="AI17" s="4" t="s">
        <v>48</v>
      </c>
      <c r="AJ17" s="4" t="s">
        <v>48</v>
      </c>
      <c r="AK17" s="4" t="s">
        <v>48</v>
      </c>
      <c r="AL17" s="4" t="s">
        <v>81</v>
      </c>
    </row>
    <row r="18" spans="1:38" ht="25.5">
      <c r="A18" s="4">
        <v>159979</v>
      </c>
      <c r="B18" s="4">
        <v>660518</v>
      </c>
      <c r="C18" s="4" t="s">
        <v>93</v>
      </c>
      <c r="D18" s="4" t="s">
        <v>94</v>
      </c>
      <c r="E18" s="4" t="s">
        <v>95</v>
      </c>
      <c r="F18" s="4" t="s">
        <v>96</v>
      </c>
      <c r="G18" s="4" t="s">
        <v>46</v>
      </c>
      <c r="H18" s="4" t="s">
        <v>47</v>
      </c>
      <c r="I18" s="4" t="s">
        <v>48</v>
      </c>
      <c r="J18" s="4" t="s">
        <v>49</v>
      </c>
      <c r="K18" s="4" t="s">
        <v>97</v>
      </c>
      <c r="L18" s="4" t="s">
        <v>98</v>
      </c>
      <c r="M18" s="4"/>
      <c r="N18" s="4" t="s">
        <v>99</v>
      </c>
      <c r="O18" s="4" t="s">
        <v>53</v>
      </c>
      <c r="P18" s="4" t="s">
        <v>100</v>
      </c>
      <c r="Q18" s="4">
        <v>128</v>
      </c>
      <c r="R18" s="4">
        <v>42</v>
      </c>
      <c r="S18" s="4">
        <v>559</v>
      </c>
      <c r="T18" s="4">
        <v>729</v>
      </c>
      <c r="U18" s="4">
        <v>0.17560000000000001</v>
      </c>
      <c r="V18" s="4">
        <v>5.7599999999999998E-2</v>
      </c>
      <c r="W18" s="4">
        <v>0.23319999999999999</v>
      </c>
      <c r="X18" s="4" t="s">
        <v>48</v>
      </c>
      <c r="Y18" s="4" t="s">
        <v>48</v>
      </c>
      <c r="Z18" s="4" t="s">
        <v>48</v>
      </c>
      <c r="AA18" s="4" t="s">
        <v>48</v>
      </c>
      <c r="AB18" s="4" t="s">
        <v>48</v>
      </c>
      <c r="AC18" s="4" t="s">
        <v>48</v>
      </c>
      <c r="AD18" s="4" t="s">
        <v>48</v>
      </c>
      <c r="AE18" s="4" t="s">
        <v>48</v>
      </c>
      <c r="AF18" s="4" t="s">
        <v>48</v>
      </c>
      <c r="AG18" s="4" t="s">
        <v>48</v>
      </c>
      <c r="AH18" s="4" t="s">
        <v>49</v>
      </c>
      <c r="AI18" s="4" t="s">
        <v>49</v>
      </c>
      <c r="AJ18" s="4" t="s">
        <v>49</v>
      </c>
      <c r="AK18" s="4" t="s">
        <v>49</v>
      </c>
      <c r="AL18" s="4" t="s">
        <v>81</v>
      </c>
    </row>
    <row r="19" spans="1:38" ht="25.5">
      <c r="A19" s="4">
        <v>159979</v>
      </c>
      <c r="B19" s="4">
        <v>660519</v>
      </c>
      <c r="C19" s="4" t="s">
        <v>93</v>
      </c>
      <c r="D19" s="4" t="s">
        <v>94</v>
      </c>
      <c r="E19" s="4" t="s">
        <v>95</v>
      </c>
      <c r="F19" s="4" t="s">
        <v>96</v>
      </c>
      <c r="G19" s="4" t="s">
        <v>46</v>
      </c>
      <c r="H19" s="4" t="s">
        <v>47</v>
      </c>
      <c r="I19" s="4" t="s">
        <v>48</v>
      </c>
      <c r="J19" s="4" t="s">
        <v>49</v>
      </c>
      <c r="K19" s="4" t="s">
        <v>101</v>
      </c>
      <c r="L19" s="4" t="s">
        <v>102</v>
      </c>
      <c r="M19" s="4"/>
      <c r="N19" s="4" t="s">
        <v>99</v>
      </c>
      <c r="O19" s="4" t="s">
        <v>53</v>
      </c>
      <c r="P19" s="4" t="s">
        <v>100</v>
      </c>
      <c r="Q19" s="4">
        <v>122</v>
      </c>
      <c r="R19" s="4">
        <v>47</v>
      </c>
      <c r="S19" s="4">
        <v>438</v>
      </c>
      <c r="T19" s="4">
        <v>607</v>
      </c>
      <c r="U19" s="4">
        <v>0.20100000000000001</v>
      </c>
      <c r="V19" s="4">
        <v>7.7399999999999997E-2</v>
      </c>
      <c r="W19" s="4">
        <v>0.27839999999999998</v>
      </c>
      <c r="X19" s="4" t="s">
        <v>48</v>
      </c>
      <c r="Y19" s="4" t="s">
        <v>48</v>
      </c>
      <c r="Z19" s="4" t="s">
        <v>48</v>
      </c>
      <c r="AA19" s="4" t="s">
        <v>48</v>
      </c>
      <c r="AB19" s="4" t="s">
        <v>48</v>
      </c>
      <c r="AC19" s="4" t="s">
        <v>48</v>
      </c>
      <c r="AD19" s="4" t="s">
        <v>48</v>
      </c>
      <c r="AE19" s="4" t="s">
        <v>49</v>
      </c>
      <c r="AF19" s="4" t="s">
        <v>49</v>
      </c>
      <c r="AG19" s="4" t="s">
        <v>49</v>
      </c>
      <c r="AH19" s="4" t="s">
        <v>48</v>
      </c>
      <c r="AI19" s="4" t="s">
        <v>48</v>
      </c>
      <c r="AJ19" s="4" t="s">
        <v>48</v>
      </c>
      <c r="AK19" s="4" t="s">
        <v>48</v>
      </c>
      <c r="AL19" s="4" t="s">
        <v>81</v>
      </c>
    </row>
    <row r="20" spans="1:38" ht="25.5">
      <c r="A20" s="4">
        <v>159979</v>
      </c>
      <c r="B20" s="4">
        <v>664490</v>
      </c>
      <c r="C20" s="4" t="s">
        <v>93</v>
      </c>
      <c r="D20" s="4" t="s">
        <v>94</v>
      </c>
      <c r="E20" s="4" t="s">
        <v>95</v>
      </c>
      <c r="F20" s="4" t="s">
        <v>96</v>
      </c>
      <c r="G20" s="4" t="s">
        <v>46</v>
      </c>
      <c r="H20" s="4" t="s">
        <v>47</v>
      </c>
      <c r="I20" s="4" t="s">
        <v>48</v>
      </c>
      <c r="J20" s="4" t="s">
        <v>49</v>
      </c>
      <c r="K20" s="4" t="s">
        <v>103</v>
      </c>
      <c r="L20" s="4" t="s">
        <v>104</v>
      </c>
      <c r="M20" s="4" t="s">
        <v>105</v>
      </c>
      <c r="N20" s="4" t="s">
        <v>99</v>
      </c>
      <c r="O20" s="4" t="s">
        <v>53</v>
      </c>
      <c r="P20" s="4" t="s">
        <v>100</v>
      </c>
      <c r="Q20" s="4">
        <v>44</v>
      </c>
      <c r="R20" s="4">
        <v>0</v>
      </c>
      <c r="S20" s="4">
        <v>14</v>
      </c>
      <c r="T20" s="4">
        <v>58</v>
      </c>
      <c r="U20" s="4">
        <v>0.75860000000000005</v>
      </c>
      <c r="V20" s="4">
        <v>0</v>
      </c>
      <c r="W20" s="4">
        <v>0.75860000000000005</v>
      </c>
      <c r="X20" s="4" t="s">
        <v>48</v>
      </c>
      <c r="Y20" s="4" t="s">
        <v>48</v>
      </c>
      <c r="Z20" s="4" t="s">
        <v>48</v>
      </c>
      <c r="AA20" s="4" t="s">
        <v>48</v>
      </c>
      <c r="AB20" s="4" t="s">
        <v>48</v>
      </c>
      <c r="AC20" s="4" t="s">
        <v>48</v>
      </c>
      <c r="AD20" s="4" t="s">
        <v>48</v>
      </c>
      <c r="AE20" s="4" t="s">
        <v>48</v>
      </c>
      <c r="AF20" s="4" t="s">
        <v>48</v>
      </c>
      <c r="AG20" s="4" t="s">
        <v>48</v>
      </c>
      <c r="AH20" s="4" t="s">
        <v>49</v>
      </c>
      <c r="AI20" s="4" t="s">
        <v>49</v>
      </c>
      <c r="AJ20" s="4" t="s">
        <v>49</v>
      </c>
      <c r="AK20" s="4" t="s">
        <v>49</v>
      </c>
      <c r="AL20" s="4" t="s">
        <v>55</v>
      </c>
    </row>
    <row r="21" spans="1:38" ht="25.5">
      <c r="A21" s="4">
        <v>159979</v>
      </c>
      <c r="B21" s="4">
        <v>660520</v>
      </c>
      <c r="C21" s="4" t="s">
        <v>93</v>
      </c>
      <c r="D21" s="4" t="s">
        <v>94</v>
      </c>
      <c r="E21" s="4" t="s">
        <v>95</v>
      </c>
      <c r="F21" s="4" t="s">
        <v>96</v>
      </c>
      <c r="G21" s="4" t="s">
        <v>46</v>
      </c>
      <c r="H21" s="4" t="s">
        <v>47</v>
      </c>
      <c r="I21" s="4" t="s">
        <v>48</v>
      </c>
      <c r="J21" s="4" t="s">
        <v>49</v>
      </c>
      <c r="K21" s="4" t="s">
        <v>106</v>
      </c>
      <c r="L21" s="4" t="s">
        <v>107</v>
      </c>
      <c r="M21" s="4"/>
      <c r="N21" s="4" t="s">
        <v>99</v>
      </c>
      <c r="O21" s="4" t="s">
        <v>53</v>
      </c>
      <c r="P21" s="4" t="s">
        <v>100</v>
      </c>
      <c r="Q21" s="4">
        <v>84</v>
      </c>
      <c r="R21" s="4">
        <v>28</v>
      </c>
      <c r="S21" s="4">
        <v>247</v>
      </c>
      <c r="T21" s="4">
        <v>359</v>
      </c>
      <c r="U21" s="4">
        <v>0.23400000000000001</v>
      </c>
      <c r="V21" s="4">
        <v>7.8E-2</v>
      </c>
      <c r="W21" s="4">
        <v>0.312</v>
      </c>
      <c r="X21" s="4" t="s">
        <v>48</v>
      </c>
      <c r="Y21" s="4" t="s">
        <v>49</v>
      </c>
      <c r="Z21" s="4" t="s">
        <v>49</v>
      </c>
      <c r="AA21" s="4" t="s">
        <v>49</v>
      </c>
      <c r="AB21" s="4" t="s">
        <v>49</v>
      </c>
      <c r="AC21" s="4" t="s">
        <v>49</v>
      </c>
      <c r="AD21" s="4" t="s">
        <v>49</v>
      </c>
      <c r="AE21" s="4" t="s">
        <v>48</v>
      </c>
      <c r="AF21" s="4" t="s">
        <v>48</v>
      </c>
      <c r="AG21" s="4" t="s">
        <v>48</v>
      </c>
      <c r="AH21" s="4" t="s">
        <v>48</v>
      </c>
      <c r="AI21" s="4" t="s">
        <v>48</v>
      </c>
      <c r="AJ21" s="4" t="s">
        <v>48</v>
      </c>
      <c r="AK21" s="4" t="s">
        <v>48</v>
      </c>
      <c r="AL21" s="4" t="s">
        <v>81</v>
      </c>
    </row>
    <row r="22" spans="1:38" ht="25.5">
      <c r="A22" s="4">
        <v>159979</v>
      </c>
      <c r="B22" s="4">
        <v>660521</v>
      </c>
      <c r="C22" s="4" t="s">
        <v>93</v>
      </c>
      <c r="D22" s="4" t="s">
        <v>94</v>
      </c>
      <c r="E22" s="4" t="s">
        <v>95</v>
      </c>
      <c r="F22" s="4" t="s">
        <v>96</v>
      </c>
      <c r="G22" s="4" t="s">
        <v>46</v>
      </c>
      <c r="H22" s="4" t="s">
        <v>47</v>
      </c>
      <c r="I22" s="4" t="s">
        <v>48</v>
      </c>
      <c r="J22" s="4" t="s">
        <v>49</v>
      </c>
      <c r="K22" s="4" t="s">
        <v>108</v>
      </c>
      <c r="L22" s="4" t="s">
        <v>109</v>
      </c>
      <c r="M22" s="4"/>
      <c r="N22" s="4" t="s">
        <v>99</v>
      </c>
      <c r="O22" s="4" t="s">
        <v>53</v>
      </c>
      <c r="P22" s="4" t="s">
        <v>100</v>
      </c>
      <c r="Q22" s="4">
        <v>114</v>
      </c>
      <c r="R22" s="4">
        <v>15</v>
      </c>
      <c r="S22" s="4">
        <v>335</v>
      </c>
      <c r="T22" s="4">
        <v>464</v>
      </c>
      <c r="U22" s="4">
        <v>0.2457</v>
      </c>
      <c r="V22" s="4">
        <v>3.2300000000000002E-2</v>
      </c>
      <c r="W22" s="4">
        <v>0.27800000000000002</v>
      </c>
      <c r="X22" s="4" t="s">
        <v>48</v>
      </c>
      <c r="Y22" s="4" t="s">
        <v>49</v>
      </c>
      <c r="Z22" s="4" t="s">
        <v>49</v>
      </c>
      <c r="AA22" s="4" t="s">
        <v>49</v>
      </c>
      <c r="AB22" s="4" t="s">
        <v>49</v>
      </c>
      <c r="AC22" s="4" t="s">
        <v>49</v>
      </c>
      <c r="AD22" s="4" t="s">
        <v>49</v>
      </c>
      <c r="AE22" s="4" t="s">
        <v>48</v>
      </c>
      <c r="AF22" s="4" t="s">
        <v>48</v>
      </c>
      <c r="AG22" s="4" t="s">
        <v>48</v>
      </c>
      <c r="AH22" s="4" t="s">
        <v>48</v>
      </c>
      <c r="AI22" s="4" t="s">
        <v>48</v>
      </c>
      <c r="AJ22" s="4" t="s">
        <v>48</v>
      </c>
      <c r="AK22" s="4" t="s">
        <v>48</v>
      </c>
      <c r="AL22" s="4" t="s">
        <v>81</v>
      </c>
    </row>
    <row r="23" spans="1:38" ht="25.5">
      <c r="A23" s="4">
        <v>159979</v>
      </c>
      <c r="B23" s="4">
        <v>660522</v>
      </c>
      <c r="C23" s="4" t="s">
        <v>93</v>
      </c>
      <c r="D23" s="4" t="s">
        <v>94</v>
      </c>
      <c r="E23" s="4" t="s">
        <v>95</v>
      </c>
      <c r="F23" s="4" t="s">
        <v>96</v>
      </c>
      <c r="G23" s="4" t="s">
        <v>46</v>
      </c>
      <c r="H23" s="4" t="s">
        <v>47</v>
      </c>
      <c r="I23" s="4" t="s">
        <v>48</v>
      </c>
      <c r="J23" s="4" t="s">
        <v>49</v>
      </c>
      <c r="K23" s="4" t="s">
        <v>110</v>
      </c>
      <c r="L23" s="4" t="s">
        <v>111</v>
      </c>
      <c r="M23" s="4"/>
      <c r="N23" s="4" t="s">
        <v>99</v>
      </c>
      <c r="O23" s="4" t="s">
        <v>53</v>
      </c>
      <c r="P23" s="4" t="s">
        <v>100</v>
      </c>
      <c r="Q23" s="4">
        <v>106</v>
      </c>
      <c r="R23" s="4">
        <v>25</v>
      </c>
      <c r="S23" s="4">
        <v>224</v>
      </c>
      <c r="T23" s="4">
        <v>355</v>
      </c>
      <c r="U23" s="4">
        <v>0.29859999999999998</v>
      </c>
      <c r="V23" s="4">
        <v>7.0400000000000004E-2</v>
      </c>
      <c r="W23" s="4">
        <v>0.36899999999999999</v>
      </c>
      <c r="X23" s="4" t="s">
        <v>48</v>
      </c>
      <c r="Y23" s="4" t="s">
        <v>49</v>
      </c>
      <c r="Z23" s="4" t="s">
        <v>49</v>
      </c>
      <c r="AA23" s="4" t="s">
        <v>49</v>
      </c>
      <c r="AB23" s="4" t="s">
        <v>49</v>
      </c>
      <c r="AC23" s="4" t="s">
        <v>49</v>
      </c>
      <c r="AD23" s="4" t="s">
        <v>49</v>
      </c>
      <c r="AE23" s="4" t="s">
        <v>48</v>
      </c>
      <c r="AF23" s="4" t="s">
        <v>48</v>
      </c>
      <c r="AG23" s="4" t="s">
        <v>48</v>
      </c>
      <c r="AH23" s="4" t="s">
        <v>48</v>
      </c>
      <c r="AI23" s="4" t="s">
        <v>48</v>
      </c>
      <c r="AJ23" s="4" t="s">
        <v>48</v>
      </c>
      <c r="AK23" s="4" t="s">
        <v>48</v>
      </c>
      <c r="AL23" s="4" t="s">
        <v>81</v>
      </c>
    </row>
    <row r="24" spans="1:38" ht="25.5">
      <c r="A24" s="4">
        <v>159297</v>
      </c>
      <c r="B24" s="4">
        <v>660576</v>
      </c>
      <c r="C24" s="4" t="s">
        <v>112</v>
      </c>
      <c r="D24" s="4" t="s">
        <v>113</v>
      </c>
      <c r="E24" s="4" t="s">
        <v>114</v>
      </c>
      <c r="F24" s="4" t="s">
        <v>96</v>
      </c>
      <c r="G24" s="4" t="s">
        <v>46</v>
      </c>
      <c r="H24" s="4" t="s">
        <v>47</v>
      </c>
      <c r="I24" s="4" t="s">
        <v>48</v>
      </c>
      <c r="J24" s="4" t="s">
        <v>49</v>
      </c>
      <c r="K24" s="4" t="s">
        <v>115</v>
      </c>
      <c r="L24" s="4" t="s">
        <v>116</v>
      </c>
      <c r="M24" s="4"/>
      <c r="N24" s="4" t="s">
        <v>117</v>
      </c>
      <c r="O24" s="4" t="s">
        <v>53</v>
      </c>
      <c r="P24" s="4" t="s">
        <v>118</v>
      </c>
      <c r="Q24" s="4">
        <v>391</v>
      </c>
      <c r="R24" s="4">
        <v>107</v>
      </c>
      <c r="S24" s="4">
        <v>1176</v>
      </c>
      <c r="T24" s="4">
        <v>1674</v>
      </c>
      <c r="U24" s="4">
        <v>0.2336</v>
      </c>
      <c r="V24" s="4">
        <v>6.3899999999999998E-2</v>
      </c>
      <c r="W24" s="4">
        <v>0.29749999999999999</v>
      </c>
      <c r="X24" s="4" t="s">
        <v>48</v>
      </c>
      <c r="Y24" s="4" t="s">
        <v>48</v>
      </c>
      <c r="Z24" s="4" t="s">
        <v>48</v>
      </c>
      <c r="AA24" s="4" t="s">
        <v>48</v>
      </c>
      <c r="AB24" s="4" t="s">
        <v>48</v>
      </c>
      <c r="AC24" s="4" t="s">
        <v>48</v>
      </c>
      <c r="AD24" s="4" t="s">
        <v>48</v>
      </c>
      <c r="AE24" s="4" t="s">
        <v>48</v>
      </c>
      <c r="AF24" s="4" t="s">
        <v>48</v>
      </c>
      <c r="AG24" s="4" t="s">
        <v>48</v>
      </c>
      <c r="AH24" s="4" t="s">
        <v>49</v>
      </c>
      <c r="AI24" s="4" t="s">
        <v>49</v>
      </c>
      <c r="AJ24" s="4" t="s">
        <v>49</v>
      </c>
      <c r="AK24" s="4" t="s">
        <v>49</v>
      </c>
      <c r="AL24" s="4" t="s">
        <v>81</v>
      </c>
    </row>
    <row r="25" spans="1:38" ht="25.5">
      <c r="A25" s="4">
        <v>159297</v>
      </c>
      <c r="B25" s="4">
        <v>660581</v>
      </c>
      <c r="C25" s="4" t="s">
        <v>112</v>
      </c>
      <c r="D25" s="4" t="s">
        <v>113</v>
      </c>
      <c r="E25" s="4" t="s">
        <v>114</v>
      </c>
      <c r="F25" s="4" t="s">
        <v>96</v>
      </c>
      <c r="G25" s="4" t="s">
        <v>46</v>
      </c>
      <c r="H25" s="4" t="s">
        <v>47</v>
      </c>
      <c r="I25" s="4" t="s">
        <v>48</v>
      </c>
      <c r="J25" s="4" t="s">
        <v>49</v>
      </c>
      <c r="K25" s="4" t="s">
        <v>119</v>
      </c>
      <c r="L25" s="4" t="s">
        <v>120</v>
      </c>
      <c r="M25" s="4"/>
      <c r="N25" s="4" t="s">
        <v>117</v>
      </c>
      <c r="O25" s="4" t="s">
        <v>53</v>
      </c>
      <c r="P25" s="4" t="s">
        <v>118</v>
      </c>
      <c r="Q25" s="4">
        <v>217</v>
      </c>
      <c r="R25" s="4">
        <v>35</v>
      </c>
      <c r="S25" s="4">
        <v>428</v>
      </c>
      <c r="T25" s="4">
        <v>680</v>
      </c>
      <c r="U25" s="4">
        <v>0.31909999999999999</v>
      </c>
      <c r="V25" s="4">
        <v>5.1499999999999997E-2</v>
      </c>
      <c r="W25" s="4">
        <v>0.37059999999999998</v>
      </c>
      <c r="X25" s="4" t="s">
        <v>48</v>
      </c>
      <c r="Y25" s="4" t="s">
        <v>49</v>
      </c>
      <c r="Z25" s="4" t="s">
        <v>49</v>
      </c>
      <c r="AA25" s="4" t="s">
        <v>49</v>
      </c>
      <c r="AB25" s="4" t="s">
        <v>49</v>
      </c>
      <c r="AC25" s="4" t="s">
        <v>49</v>
      </c>
      <c r="AD25" s="4" t="s">
        <v>49</v>
      </c>
      <c r="AE25" s="4" t="s">
        <v>48</v>
      </c>
      <c r="AF25" s="4" t="s">
        <v>48</v>
      </c>
      <c r="AG25" s="4" t="s">
        <v>48</v>
      </c>
      <c r="AH25" s="4" t="s">
        <v>48</v>
      </c>
      <c r="AI25" s="4" t="s">
        <v>48</v>
      </c>
      <c r="AJ25" s="4" t="s">
        <v>48</v>
      </c>
      <c r="AK25" s="4" t="s">
        <v>48</v>
      </c>
      <c r="AL25" s="4" t="s">
        <v>81</v>
      </c>
    </row>
    <row r="26" spans="1:38" ht="25.5">
      <c r="A26" s="4">
        <v>159297</v>
      </c>
      <c r="B26" s="4">
        <v>663603</v>
      </c>
      <c r="C26" s="4" t="s">
        <v>112</v>
      </c>
      <c r="D26" s="4" t="s">
        <v>113</v>
      </c>
      <c r="E26" s="4" t="s">
        <v>114</v>
      </c>
      <c r="F26" s="4" t="s">
        <v>96</v>
      </c>
      <c r="G26" s="4" t="s">
        <v>46</v>
      </c>
      <c r="H26" s="4" t="s">
        <v>47</v>
      </c>
      <c r="I26" s="4" t="s">
        <v>48</v>
      </c>
      <c r="J26" s="4" t="s">
        <v>49</v>
      </c>
      <c r="K26" s="4" t="s">
        <v>121</v>
      </c>
      <c r="L26" s="4" t="s">
        <v>122</v>
      </c>
      <c r="M26" s="4"/>
      <c r="N26" s="4" t="s">
        <v>117</v>
      </c>
      <c r="O26" s="4" t="s">
        <v>53</v>
      </c>
      <c r="P26" s="4" t="s">
        <v>118</v>
      </c>
      <c r="Q26" s="4">
        <v>142</v>
      </c>
      <c r="R26" s="4">
        <v>32</v>
      </c>
      <c r="S26" s="4">
        <v>410</v>
      </c>
      <c r="T26" s="4">
        <v>584</v>
      </c>
      <c r="U26" s="4">
        <v>0.2432</v>
      </c>
      <c r="V26" s="4">
        <v>5.4800000000000001E-2</v>
      </c>
      <c r="W26" s="4">
        <v>0.2979</v>
      </c>
      <c r="X26" s="4" t="s">
        <v>48</v>
      </c>
      <c r="Y26" s="4" t="s">
        <v>48</v>
      </c>
      <c r="Z26" s="4" t="s">
        <v>48</v>
      </c>
      <c r="AA26" s="4" t="s">
        <v>48</v>
      </c>
      <c r="AB26" s="4" t="s">
        <v>48</v>
      </c>
      <c r="AC26" s="4" t="s">
        <v>48</v>
      </c>
      <c r="AD26" s="4" t="s">
        <v>48</v>
      </c>
      <c r="AE26" s="4" t="s">
        <v>49</v>
      </c>
      <c r="AF26" s="4" t="s">
        <v>49</v>
      </c>
      <c r="AG26" s="4" t="s">
        <v>49</v>
      </c>
      <c r="AH26" s="4" t="s">
        <v>48</v>
      </c>
      <c r="AI26" s="4" t="s">
        <v>48</v>
      </c>
      <c r="AJ26" s="4" t="s">
        <v>48</v>
      </c>
      <c r="AK26" s="4" t="s">
        <v>48</v>
      </c>
      <c r="AL26" s="4" t="s">
        <v>81</v>
      </c>
    </row>
    <row r="27" spans="1:38" ht="25.5">
      <c r="A27" s="4">
        <v>159297</v>
      </c>
      <c r="B27" s="4">
        <v>660582</v>
      </c>
      <c r="C27" s="4" t="s">
        <v>112</v>
      </c>
      <c r="D27" s="4" t="s">
        <v>113</v>
      </c>
      <c r="E27" s="4" t="s">
        <v>114</v>
      </c>
      <c r="F27" s="4" t="s">
        <v>96</v>
      </c>
      <c r="G27" s="4" t="s">
        <v>46</v>
      </c>
      <c r="H27" s="4" t="s">
        <v>47</v>
      </c>
      <c r="I27" s="4" t="s">
        <v>48</v>
      </c>
      <c r="J27" s="4" t="s">
        <v>49</v>
      </c>
      <c r="K27" s="4" t="s">
        <v>123</v>
      </c>
      <c r="L27" s="4" t="s">
        <v>124</v>
      </c>
      <c r="M27" s="4"/>
      <c r="N27" s="4" t="s">
        <v>117</v>
      </c>
      <c r="O27" s="4" t="s">
        <v>53</v>
      </c>
      <c r="P27" s="4" t="s">
        <v>118</v>
      </c>
      <c r="Q27" s="4">
        <v>234</v>
      </c>
      <c r="R27" s="4">
        <v>34</v>
      </c>
      <c r="S27" s="4">
        <v>412</v>
      </c>
      <c r="T27" s="4">
        <v>680</v>
      </c>
      <c r="U27" s="4">
        <v>0.34410000000000002</v>
      </c>
      <c r="V27" s="4">
        <v>0.05</v>
      </c>
      <c r="W27" s="4">
        <v>0.39410000000000001</v>
      </c>
      <c r="X27" s="4" t="s">
        <v>48</v>
      </c>
      <c r="Y27" s="4" t="s">
        <v>49</v>
      </c>
      <c r="Z27" s="4" t="s">
        <v>49</v>
      </c>
      <c r="AA27" s="4" t="s">
        <v>49</v>
      </c>
      <c r="AB27" s="4" t="s">
        <v>49</v>
      </c>
      <c r="AC27" s="4" t="s">
        <v>49</v>
      </c>
      <c r="AD27" s="4" t="s">
        <v>49</v>
      </c>
      <c r="AE27" s="4" t="s">
        <v>48</v>
      </c>
      <c r="AF27" s="4" t="s">
        <v>48</v>
      </c>
      <c r="AG27" s="4" t="s">
        <v>48</v>
      </c>
      <c r="AH27" s="4" t="s">
        <v>48</v>
      </c>
      <c r="AI27" s="4" t="s">
        <v>48</v>
      </c>
      <c r="AJ27" s="4" t="s">
        <v>48</v>
      </c>
      <c r="AK27" s="4" t="s">
        <v>48</v>
      </c>
      <c r="AL27" s="4" t="s">
        <v>81</v>
      </c>
    </row>
    <row r="28" spans="1:38" ht="25.5">
      <c r="A28" s="4">
        <v>159297</v>
      </c>
      <c r="B28" s="4">
        <v>665109</v>
      </c>
      <c r="C28" s="4" t="s">
        <v>112</v>
      </c>
      <c r="D28" s="4" t="s">
        <v>113</v>
      </c>
      <c r="E28" s="4" t="s">
        <v>114</v>
      </c>
      <c r="F28" s="4" t="s">
        <v>96</v>
      </c>
      <c r="G28" s="4" t="s">
        <v>46</v>
      </c>
      <c r="H28" s="4" t="s">
        <v>47</v>
      </c>
      <c r="I28" s="4" t="s">
        <v>48</v>
      </c>
      <c r="J28" s="4" t="s">
        <v>49</v>
      </c>
      <c r="K28" s="4" t="s">
        <v>125</v>
      </c>
      <c r="L28" s="4" t="s">
        <v>126</v>
      </c>
      <c r="M28" s="4"/>
      <c r="N28" s="4" t="s">
        <v>117</v>
      </c>
      <c r="O28" s="4" t="s">
        <v>53</v>
      </c>
      <c r="P28" s="4" t="s">
        <v>118</v>
      </c>
      <c r="Q28" s="4">
        <v>39</v>
      </c>
      <c r="R28" s="4">
        <v>0</v>
      </c>
      <c r="S28" s="4">
        <v>5</v>
      </c>
      <c r="T28" s="4">
        <v>44</v>
      </c>
      <c r="U28" s="4">
        <v>0.88639999999999997</v>
      </c>
      <c r="V28" s="4">
        <v>0</v>
      </c>
      <c r="W28" s="4">
        <v>0.88639999999999997</v>
      </c>
      <c r="X28" s="4" t="s">
        <v>48</v>
      </c>
      <c r="Y28" s="4" t="s">
        <v>48</v>
      </c>
      <c r="Z28" s="4" t="s">
        <v>48</v>
      </c>
      <c r="AA28" s="4" t="s">
        <v>49</v>
      </c>
      <c r="AB28" s="4" t="s">
        <v>49</v>
      </c>
      <c r="AC28" s="4" t="s">
        <v>49</v>
      </c>
      <c r="AD28" s="4" t="s">
        <v>49</v>
      </c>
      <c r="AE28" s="4" t="s">
        <v>49</v>
      </c>
      <c r="AF28" s="4" t="s">
        <v>49</v>
      </c>
      <c r="AG28" s="4" t="s">
        <v>49</v>
      </c>
      <c r="AH28" s="4" t="s">
        <v>49</v>
      </c>
      <c r="AI28" s="4" t="s">
        <v>49</v>
      </c>
      <c r="AJ28" s="4" t="s">
        <v>49</v>
      </c>
      <c r="AK28" s="4" t="s">
        <v>49</v>
      </c>
      <c r="AL28" s="4" t="s">
        <v>55</v>
      </c>
    </row>
    <row r="29" spans="1:38" ht="25.5">
      <c r="A29" s="4">
        <v>159297</v>
      </c>
      <c r="B29" s="4">
        <v>662479</v>
      </c>
      <c r="C29" s="4" t="s">
        <v>112</v>
      </c>
      <c r="D29" s="4" t="s">
        <v>113</v>
      </c>
      <c r="E29" s="4" t="s">
        <v>114</v>
      </c>
      <c r="F29" s="4" t="s">
        <v>96</v>
      </c>
      <c r="G29" s="4" t="s">
        <v>46</v>
      </c>
      <c r="H29" s="4" t="s">
        <v>47</v>
      </c>
      <c r="I29" s="4" t="s">
        <v>48</v>
      </c>
      <c r="J29" s="4" t="s">
        <v>49</v>
      </c>
      <c r="K29" s="4" t="s">
        <v>127</v>
      </c>
      <c r="L29" s="4" t="s">
        <v>128</v>
      </c>
      <c r="M29" s="4"/>
      <c r="N29" s="4" t="s">
        <v>117</v>
      </c>
      <c r="O29" s="4" t="s">
        <v>53</v>
      </c>
      <c r="P29" s="4" t="s">
        <v>118</v>
      </c>
      <c r="Q29" s="4">
        <v>121</v>
      </c>
      <c r="R29" s="4">
        <v>30</v>
      </c>
      <c r="S29" s="4">
        <v>360</v>
      </c>
      <c r="T29" s="4">
        <v>511</v>
      </c>
      <c r="U29" s="4">
        <v>0.23680000000000001</v>
      </c>
      <c r="V29" s="4">
        <v>5.8700000000000002E-2</v>
      </c>
      <c r="W29" s="4">
        <v>0.29549999999999998</v>
      </c>
      <c r="X29" s="4" t="s">
        <v>48</v>
      </c>
      <c r="Y29" s="4" t="s">
        <v>49</v>
      </c>
      <c r="Z29" s="4" t="s">
        <v>49</v>
      </c>
      <c r="AA29" s="4" t="s">
        <v>49</v>
      </c>
      <c r="AB29" s="4" t="s">
        <v>49</v>
      </c>
      <c r="AC29" s="4" t="s">
        <v>49</v>
      </c>
      <c r="AD29" s="4" t="s">
        <v>49</v>
      </c>
      <c r="AE29" s="4" t="s">
        <v>48</v>
      </c>
      <c r="AF29" s="4" t="s">
        <v>48</v>
      </c>
      <c r="AG29" s="4" t="s">
        <v>48</v>
      </c>
      <c r="AH29" s="4" t="s">
        <v>48</v>
      </c>
      <c r="AI29" s="4" t="s">
        <v>48</v>
      </c>
      <c r="AJ29" s="4" t="s">
        <v>48</v>
      </c>
      <c r="AK29" s="4" t="s">
        <v>48</v>
      </c>
      <c r="AL29" s="4" t="s">
        <v>81</v>
      </c>
    </row>
    <row r="30" spans="1:38" ht="25.5">
      <c r="A30" s="4">
        <v>159297</v>
      </c>
      <c r="B30" s="4">
        <v>660579</v>
      </c>
      <c r="C30" s="4" t="s">
        <v>112</v>
      </c>
      <c r="D30" s="4" t="s">
        <v>113</v>
      </c>
      <c r="E30" s="4" t="s">
        <v>114</v>
      </c>
      <c r="F30" s="4" t="s">
        <v>96</v>
      </c>
      <c r="G30" s="4" t="s">
        <v>46</v>
      </c>
      <c r="H30" s="4" t="s">
        <v>47</v>
      </c>
      <c r="I30" s="4" t="s">
        <v>48</v>
      </c>
      <c r="J30" s="4" t="s">
        <v>49</v>
      </c>
      <c r="K30" s="4" t="s">
        <v>129</v>
      </c>
      <c r="L30" s="4" t="s">
        <v>130</v>
      </c>
      <c r="M30" s="4"/>
      <c r="N30" s="4" t="s">
        <v>117</v>
      </c>
      <c r="O30" s="4" t="s">
        <v>53</v>
      </c>
      <c r="P30" s="4" t="s">
        <v>118</v>
      </c>
      <c r="Q30" s="4">
        <v>203</v>
      </c>
      <c r="R30" s="4">
        <v>40</v>
      </c>
      <c r="S30" s="4">
        <v>397</v>
      </c>
      <c r="T30" s="4">
        <v>640</v>
      </c>
      <c r="U30" s="4">
        <v>0.31719999999999998</v>
      </c>
      <c r="V30" s="4">
        <v>6.25E-2</v>
      </c>
      <c r="W30" s="4">
        <v>0.37969999999999998</v>
      </c>
      <c r="X30" s="4" t="s">
        <v>48</v>
      </c>
      <c r="Y30" s="4" t="s">
        <v>48</v>
      </c>
      <c r="Z30" s="4" t="s">
        <v>48</v>
      </c>
      <c r="AA30" s="4" t="s">
        <v>48</v>
      </c>
      <c r="AB30" s="4" t="s">
        <v>48</v>
      </c>
      <c r="AC30" s="4" t="s">
        <v>48</v>
      </c>
      <c r="AD30" s="4" t="s">
        <v>48</v>
      </c>
      <c r="AE30" s="4" t="s">
        <v>49</v>
      </c>
      <c r="AF30" s="4" t="s">
        <v>49</v>
      </c>
      <c r="AG30" s="4" t="s">
        <v>49</v>
      </c>
      <c r="AH30" s="4" t="s">
        <v>48</v>
      </c>
      <c r="AI30" s="4" t="s">
        <v>48</v>
      </c>
      <c r="AJ30" s="4" t="s">
        <v>48</v>
      </c>
      <c r="AK30" s="4" t="s">
        <v>48</v>
      </c>
      <c r="AL30" s="4" t="s">
        <v>81</v>
      </c>
    </row>
    <row r="31" spans="1:38" ht="25.5">
      <c r="A31" s="4">
        <v>159297</v>
      </c>
      <c r="B31" s="4">
        <v>660580</v>
      </c>
      <c r="C31" s="4" t="s">
        <v>112</v>
      </c>
      <c r="D31" s="4" t="s">
        <v>113</v>
      </c>
      <c r="E31" s="4" t="s">
        <v>114</v>
      </c>
      <c r="F31" s="4" t="s">
        <v>96</v>
      </c>
      <c r="G31" s="4" t="s">
        <v>46</v>
      </c>
      <c r="H31" s="4" t="s">
        <v>47</v>
      </c>
      <c r="I31" s="4" t="s">
        <v>48</v>
      </c>
      <c r="J31" s="4" t="s">
        <v>49</v>
      </c>
      <c r="K31" s="4" t="s">
        <v>131</v>
      </c>
      <c r="L31" s="4" t="s">
        <v>132</v>
      </c>
      <c r="M31" s="4"/>
      <c r="N31" s="4" t="s">
        <v>117</v>
      </c>
      <c r="O31" s="4" t="s">
        <v>53</v>
      </c>
      <c r="P31" s="4" t="s">
        <v>118</v>
      </c>
      <c r="Q31" s="4">
        <v>160</v>
      </c>
      <c r="R31" s="4">
        <v>41</v>
      </c>
      <c r="S31" s="4">
        <v>384</v>
      </c>
      <c r="T31" s="4">
        <v>585</v>
      </c>
      <c r="U31" s="4">
        <v>0.27350000000000002</v>
      </c>
      <c r="V31" s="4">
        <v>7.0099999999999996E-2</v>
      </c>
      <c r="W31" s="4">
        <v>0.34360000000000002</v>
      </c>
      <c r="X31" s="4" t="s">
        <v>49</v>
      </c>
      <c r="Y31" s="4" t="s">
        <v>49</v>
      </c>
      <c r="Z31" s="4" t="s">
        <v>49</v>
      </c>
      <c r="AA31" s="4" t="s">
        <v>49</v>
      </c>
      <c r="AB31" s="4" t="s">
        <v>49</v>
      </c>
      <c r="AC31" s="4" t="s">
        <v>49</v>
      </c>
      <c r="AD31" s="4" t="s">
        <v>49</v>
      </c>
      <c r="AE31" s="4" t="s">
        <v>48</v>
      </c>
      <c r="AF31" s="4" t="s">
        <v>48</v>
      </c>
      <c r="AG31" s="4" t="s">
        <v>48</v>
      </c>
      <c r="AH31" s="4" t="s">
        <v>48</v>
      </c>
      <c r="AI31" s="4" t="s">
        <v>48</v>
      </c>
      <c r="AJ31" s="4" t="s">
        <v>48</v>
      </c>
      <c r="AK31" s="4" t="s">
        <v>48</v>
      </c>
      <c r="AL31" s="4" t="s">
        <v>81</v>
      </c>
    </row>
    <row r="32" spans="1:38" ht="25.5">
      <c r="A32" s="4">
        <v>159297</v>
      </c>
      <c r="B32" s="4">
        <v>664798</v>
      </c>
      <c r="C32" s="4" t="s">
        <v>112</v>
      </c>
      <c r="D32" s="4" t="s">
        <v>113</v>
      </c>
      <c r="E32" s="4" t="s">
        <v>114</v>
      </c>
      <c r="F32" s="4" t="s">
        <v>96</v>
      </c>
      <c r="G32" s="4" t="s">
        <v>46</v>
      </c>
      <c r="H32" s="4" t="s">
        <v>47</v>
      </c>
      <c r="I32" s="4" t="s">
        <v>48</v>
      </c>
      <c r="J32" s="4" t="s">
        <v>49</v>
      </c>
      <c r="K32" s="4" t="s">
        <v>133</v>
      </c>
      <c r="L32" s="4" t="s">
        <v>134</v>
      </c>
      <c r="M32" s="4"/>
      <c r="N32" s="4" t="s">
        <v>117</v>
      </c>
      <c r="O32" s="4" t="s">
        <v>53</v>
      </c>
      <c r="P32" s="4" t="s">
        <v>118</v>
      </c>
      <c r="Q32" s="4">
        <v>130</v>
      </c>
      <c r="R32" s="4">
        <v>0</v>
      </c>
      <c r="S32" s="4">
        <v>66</v>
      </c>
      <c r="T32" s="4">
        <v>196</v>
      </c>
      <c r="U32" s="4">
        <v>0.6633</v>
      </c>
      <c r="V32" s="4">
        <v>0</v>
      </c>
      <c r="W32" s="4">
        <v>0.6633</v>
      </c>
      <c r="X32" s="4" t="s">
        <v>49</v>
      </c>
      <c r="Y32" s="4" t="s">
        <v>49</v>
      </c>
      <c r="Z32" s="4" t="s">
        <v>49</v>
      </c>
      <c r="AA32" s="4" t="s">
        <v>49</v>
      </c>
      <c r="AB32" s="4" t="s">
        <v>49</v>
      </c>
      <c r="AC32" s="4" t="s">
        <v>49</v>
      </c>
      <c r="AD32" s="4" t="s">
        <v>49</v>
      </c>
      <c r="AE32" s="4" t="s">
        <v>49</v>
      </c>
      <c r="AF32" s="4" t="s">
        <v>49</v>
      </c>
      <c r="AG32" s="4" t="s">
        <v>49</v>
      </c>
      <c r="AH32" s="4" t="s">
        <v>49</v>
      </c>
      <c r="AI32" s="4" t="s">
        <v>49</v>
      </c>
      <c r="AJ32" s="4" t="s">
        <v>49</v>
      </c>
      <c r="AK32" s="4" t="s">
        <v>49</v>
      </c>
      <c r="AL32" s="4" t="s">
        <v>55</v>
      </c>
    </row>
    <row r="33" spans="1:38" ht="25.5">
      <c r="A33" s="4">
        <v>159297</v>
      </c>
      <c r="B33" s="4">
        <v>660577</v>
      </c>
      <c r="C33" s="4" t="s">
        <v>112</v>
      </c>
      <c r="D33" s="4" t="s">
        <v>113</v>
      </c>
      <c r="E33" s="4" t="s">
        <v>114</v>
      </c>
      <c r="F33" s="4" t="s">
        <v>96</v>
      </c>
      <c r="G33" s="4" t="s">
        <v>46</v>
      </c>
      <c r="H33" s="4" t="s">
        <v>47</v>
      </c>
      <c r="I33" s="4" t="s">
        <v>48</v>
      </c>
      <c r="J33" s="4" t="s">
        <v>49</v>
      </c>
      <c r="K33" s="4" t="s">
        <v>135</v>
      </c>
      <c r="L33" s="4" t="s">
        <v>126</v>
      </c>
      <c r="M33" s="4"/>
      <c r="N33" s="4" t="s">
        <v>117</v>
      </c>
      <c r="O33" s="4" t="s">
        <v>53</v>
      </c>
      <c r="P33" s="4" t="s">
        <v>118</v>
      </c>
      <c r="Q33" s="4">
        <v>91</v>
      </c>
      <c r="R33" s="4">
        <v>0</v>
      </c>
      <c r="S33" s="4">
        <v>32</v>
      </c>
      <c r="T33" s="4">
        <v>123</v>
      </c>
      <c r="U33" s="4">
        <v>0.73980000000000001</v>
      </c>
      <c r="V33" s="4">
        <v>0</v>
      </c>
      <c r="W33" s="4">
        <v>0.73980000000000001</v>
      </c>
      <c r="X33" s="4" t="s">
        <v>48</v>
      </c>
      <c r="Y33" s="4" t="s">
        <v>48</v>
      </c>
      <c r="Z33" s="4" t="s">
        <v>48</v>
      </c>
      <c r="AA33" s="4" t="s">
        <v>48</v>
      </c>
      <c r="AB33" s="4" t="s">
        <v>48</v>
      </c>
      <c r="AC33" s="4" t="s">
        <v>48</v>
      </c>
      <c r="AD33" s="4" t="s">
        <v>48</v>
      </c>
      <c r="AE33" s="4" t="s">
        <v>48</v>
      </c>
      <c r="AF33" s="4" t="s">
        <v>48</v>
      </c>
      <c r="AG33" s="4" t="s">
        <v>48</v>
      </c>
      <c r="AH33" s="4" t="s">
        <v>49</v>
      </c>
      <c r="AI33" s="4" t="s">
        <v>49</v>
      </c>
      <c r="AJ33" s="4" t="s">
        <v>49</v>
      </c>
      <c r="AK33" s="4" t="s">
        <v>49</v>
      </c>
      <c r="AL33" s="4" t="s">
        <v>55</v>
      </c>
    </row>
    <row r="34" spans="1:38" ht="25.5">
      <c r="A34" s="4">
        <v>159585</v>
      </c>
      <c r="B34" s="4">
        <v>661110</v>
      </c>
      <c r="C34" s="4" t="s">
        <v>136</v>
      </c>
      <c r="D34" s="4" t="s">
        <v>137</v>
      </c>
      <c r="E34" s="4" t="s">
        <v>138</v>
      </c>
      <c r="F34" s="4" t="s">
        <v>88</v>
      </c>
      <c r="G34" s="4" t="s">
        <v>46</v>
      </c>
      <c r="H34" s="4" t="s">
        <v>47</v>
      </c>
      <c r="I34" s="4" t="s">
        <v>48</v>
      </c>
      <c r="J34" s="4" t="s">
        <v>49</v>
      </c>
      <c r="K34" s="4" t="s">
        <v>139</v>
      </c>
      <c r="L34" s="4" t="s">
        <v>140</v>
      </c>
      <c r="M34" s="4"/>
      <c r="N34" s="4" t="s">
        <v>138</v>
      </c>
      <c r="O34" s="4" t="s">
        <v>53</v>
      </c>
      <c r="P34" s="4" t="s">
        <v>141</v>
      </c>
      <c r="Q34" s="4">
        <v>97</v>
      </c>
      <c r="R34" s="4">
        <v>29</v>
      </c>
      <c r="S34" s="4">
        <v>208</v>
      </c>
      <c r="T34" s="4">
        <v>334</v>
      </c>
      <c r="U34" s="4">
        <v>0.29039999999999999</v>
      </c>
      <c r="V34" s="4">
        <v>8.6800000000000002E-2</v>
      </c>
      <c r="W34" s="4">
        <v>0.37719999999999998</v>
      </c>
      <c r="X34" s="4" t="s">
        <v>49</v>
      </c>
      <c r="Y34" s="4" t="s">
        <v>49</v>
      </c>
      <c r="Z34" s="4" t="s">
        <v>49</v>
      </c>
      <c r="AA34" s="4" t="s">
        <v>49</v>
      </c>
      <c r="AB34" s="4" t="s">
        <v>49</v>
      </c>
      <c r="AC34" s="4" t="s">
        <v>49</v>
      </c>
      <c r="AD34" s="4" t="s">
        <v>49</v>
      </c>
      <c r="AE34" s="4" t="s">
        <v>48</v>
      </c>
      <c r="AF34" s="4" t="s">
        <v>48</v>
      </c>
      <c r="AG34" s="4" t="s">
        <v>48</v>
      </c>
      <c r="AH34" s="4" t="s">
        <v>48</v>
      </c>
      <c r="AI34" s="4" t="s">
        <v>48</v>
      </c>
      <c r="AJ34" s="4" t="s">
        <v>48</v>
      </c>
      <c r="AK34" s="4" t="s">
        <v>48</v>
      </c>
      <c r="AL34" s="4" t="s">
        <v>81</v>
      </c>
    </row>
    <row r="35" spans="1:38" ht="25.5">
      <c r="A35" s="4">
        <v>159585</v>
      </c>
      <c r="B35" s="4">
        <v>661111</v>
      </c>
      <c r="C35" s="4" t="s">
        <v>136</v>
      </c>
      <c r="D35" s="4" t="s">
        <v>137</v>
      </c>
      <c r="E35" s="4" t="s">
        <v>138</v>
      </c>
      <c r="F35" s="4" t="s">
        <v>88</v>
      </c>
      <c r="G35" s="4" t="s">
        <v>46</v>
      </c>
      <c r="H35" s="4" t="s">
        <v>47</v>
      </c>
      <c r="I35" s="4" t="s">
        <v>48</v>
      </c>
      <c r="J35" s="4" t="s">
        <v>49</v>
      </c>
      <c r="K35" s="4" t="s">
        <v>142</v>
      </c>
      <c r="L35" s="4" t="s">
        <v>140</v>
      </c>
      <c r="M35" s="4"/>
      <c r="N35" s="4" t="s">
        <v>138</v>
      </c>
      <c r="O35" s="4" t="s">
        <v>53</v>
      </c>
      <c r="P35" s="4" t="s">
        <v>141</v>
      </c>
      <c r="Q35" s="4">
        <v>68</v>
      </c>
      <c r="R35" s="4">
        <v>14</v>
      </c>
      <c r="S35" s="4">
        <v>217</v>
      </c>
      <c r="T35" s="4">
        <v>299</v>
      </c>
      <c r="U35" s="4">
        <v>0.22739999999999999</v>
      </c>
      <c r="V35" s="4">
        <v>4.6800000000000001E-2</v>
      </c>
      <c r="W35" s="4">
        <v>0.2742</v>
      </c>
      <c r="X35" s="4" t="s">
        <v>48</v>
      </c>
      <c r="Y35" s="4" t="s">
        <v>48</v>
      </c>
      <c r="Z35" s="4" t="s">
        <v>48</v>
      </c>
      <c r="AA35" s="4" t="s">
        <v>48</v>
      </c>
      <c r="AB35" s="4" t="s">
        <v>48</v>
      </c>
      <c r="AC35" s="4" t="s">
        <v>48</v>
      </c>
      <c r="AD35" s="4" t="s">
        <v>48</v>
      </c>
      <c r="AE35" s="4" t="s">
        <v>49</v>
      </c>
      <c r="AF35" s="4" t="s">
        <v>49</v>
      </c>
      <c r="AG35" s="4" t="s">
        <v>49</v>
      </c>
      <c r="AH35" s="4" t="s">
        <v>49</v>
      </c>
      <c r="AI35" s="4" t="s">
        <v>49</v>
      </c>
      <c r="AJ35" s="4" t="s">
        <v>49</v>
      </c>
      <c r="AK35" s="4" t="s">
        <v>49</v>
      </c>
      <c r="AL35" s="4" t="s">
        <v>81</v>
      </c>
    </row>
    <row r="36" spans="1:38" ht="25.5">
      <c r="A36" s="4">
        <v>159935</v>
      </c>
      <c r="B36" s="4">
        <v>663202</v>
      </c>
      <c r="C36" s="4" t="s">
        <v>151</v>
      </c>
      <c r="D36" s="4" t="s">
        <v>152</v>
      </c>
      <c r="E36" s="4" t="s">
        <v>153</v>
      </c>
      <c r="F36" s="4" t="s">
        <v>154</v>
      </c>
      <c r="G36" s="4" t="s">
        <v>46</v>
      </c>
      <c r="H36" s="4" t="s">
        <v>47</v>
      </c>
      <c r="I36" s="4" t="s">
        <v>48</v>
      </c>
      <c r="J36" s="4" t="s">
        <v>49</v>
      </c>
      <c r="K36" s="4" t="s">
        <v>155</v>
      </c>
      <c r="L36" s="4" t="s">
        <v>156</v>
      </c>
      <c r="M36" s="4"/>
      <c r="N36" s="4" t="s">
        <v>157</v>
      </c>
      <c r="O36" s="4" t="s">
        <v>53</v>
      </c>
      <c r="P36" s="4" t="s">
        <v>158</v>
      </c>
      <c r="Q36" s="4">
        <v>482</v>
      </c>
      <c r="R36" s="4">
        <v>0</v>
      </c>
      <c r="S36" s="4">
        <v>137</v>
      </c>
      <c r="T36" s="4">
        <v>619</v>
      </c>
      <c r="U36" s="4">
        <v>0.77869999999999995</v>
      </c>
      <c r="V36" s="4">
        <v>0</v>
      </c>
      <c r="W36" s="4">
        <v>0.77869999999999995</v>
      </c>
      <c r="X36" s="4" t="s">
        <v>49</v>
      </c>
      <c r="Y36" s="4" t="s">
        <v>49</v>
      </c>
      <c r="Z36" s="4" t="s">
        <v>49</v>
      </c>
      <c r="AA36" s="4" t="s">
        <v>49</v>
      </c>
      <c r="AB36" s="4" t="s">
        <v>49</v>
      </c>
      <c r="AC36" s="4" t="s">
        <v>49</v>
      </c>
      <c r="AD36" s="4" t="s">
        <v>49</v>
      </c>
      <c r="AE36" s="4" t="s">
        <v>48</v>
      </c>
      <c r="AF36" s="4" t="s">
        <v>48</v>
      </c>
      <c r="AG36" s="4" t="s">
        <v>48</v>
      </c>
      <c r="AH36" s="4" t="s">
        <v>48</v>
      </c>
      <c r="AI36" s="4" t="s">
        <v>48</v>
      </c>
      <c r="AJ36" s="4" t="s">
        <v>48</v>
      </c>
      <c r="AK36" s="4" t="s">
        <v>48</v>
      </c>
      <c r="AL36" s="4" t="s">
        <v>55</v>
      </c>
    </row>
    <row r="37" spans="1:38" ht="25.5">
      <c r="A37" s="4">
        <v>159935</v>
      </c>
      <c r="B37" s="4">
        <v>664080</v>
      </c>
      <c r="C37" s="4" t="s">
        <v>151</v>
      </c>
      <c r="D37" s="4" t="s">
        <v>152</v>
      </c>
      <c r="E37" s="4" t="s">
        <v>153</v>
      </c>
      <c r="F37" s="4" t="s">
        <v>154</v>
      </c>
      <c r="G37" s="4" t="s">
        <v>46</v>
      </c>
      <c r="H37" s="4" t="s">
        <v>47</v>
      </c>
      <c r="I37" s="4" t="s">
        <v>48</v>
      </c>
      <c r="J37" s="4" t="s">
        <v>49</v>
      </c>
      <c r="K37" s="4" t="s">
        <v>159</v>
      </c>
      <c r="L37" s="4" t="s">
        <v>160</v>
      </c>
      <c r="M37" s="4"/>
      <c r="N37" s="4" t="s">
        <v>161</v>
      </c>
      <c r="O37" s="4" t="s">
        <v>53</v>
      </c>
      <c r="P37" s="4" t="s">
        <v>162</v>
      </c>
      <c r="Q37" s="4">
        <v>259</v>
      </c>
      <c r="R37" s="4">
        <v>0</v>
      </c>
      <c r="S37" s="4">
        <v>107</v>
      </c>
      <c r="T37" s="4">
        <v>366</v>
      </c>
      <c r="U37" s="4">
        <v>0.7077</v>
      </c>
      <c r="V37" s="4">
        <v>0</v>
      </c>
      <c r="W37" s="4">
        <v>0.7077</v>
      </c>
      <c r="X37" s="4" t="s">
        <v>48</v>
      </c>
      <c r="Y37" s="4" t="s">
        <v>49</v>
      </c>
      <c r="Z37" s="4" t="s">
        <v>49</v>
      </c>
      <c r="AA37" s="4" t="s">
        <v>49</v>
      </c>
      <c r="AB37" s="4" t="s">
        <v>49</v>
      </c>
      <c r="AC37" s="4" t="s">
        <v>49</v>
      </c>
      <c r="AD37" s="4" t="s">
        <v>49</v>
      </c>
      <c r="AE37" s="4" t="s">
        <v>48</v>
      </c>
      <c r="AF37" s="4" t="s">
        <v>48</v>
      </c>
      <c r="AG37" s="4" t="s">
        <v>48</v>
      </c>
      <c r="AH37" s="4" t="s">
        <v>48</v>
      </c>
      <c r="AI37" s="4" t="s">
        <v>48</v>
      </c>
      <c r="AJ37" s="4" t="s">
        <v>48</v>
      </c>
      <c r="AK37" s="4" t="s">
        <v>48</v>
      </c>
      <c r="AL37" s="4" t="s">
        <v>55</v>
      </c>
    </row>
    <row r="38" spans="1:38" ht="25.5">
      <c r="A38" s="4">
        <v>159935</v>
      </c>
      <c r="B38" s="4">
        <v>663145</v>
      </c>
      <c r="C38" s="4" t="s">
        <v>151</v>
      </c>
      <c r="D38" s="4" t="s">
        <v>152</v>
      </c>
      <c r="E38" s="4" t="s">
        <v>153</v>
      </c>
      <c r="F38" s="4" t="s">
        <v>154</v>
      </c>
      <c r="G38" s="4" t="s">
        <v>46</v>
      </c>
      <c r="H38" s="4" t="s">
        <v>47</v>
      </c>
      <c r="I38" s="4" t="s">
        <v>48</v>
      </c>
      <c r="J38" s="4" t="s">
        <v>49</v>
      </c>
      <c r="K38" s="4" t="s">
        <v>163</v>
      </c>
      <c r="L38" s="4" t="s">
        <v>164</v>
      </c>
      <c r="M38" s="4"/>
      <c r="N38" s="4" t="s">
        <v>161</v>
      </c>
      <c r="O38" s="4" t="s">
        <v>53</v>
      </c>
      <c r="P38" s="4" t="s">
        <v>165</v>
      </c>
      <c r="Q38" s="4">
        <v>1369</v>
      </c>
      <c r="R38" s="4">
        <v>0</v>
      </c>
      <c r="S38" s="4">
        <v>419</v>
      </c>
      <c r="T38" s="4">
        <v>1788</v>
      </c>
      <c r="U38" s="4">
        <v>0.76570000000000005</v>
      </c>
      <c r="V38" s="4">
        <v>0</v>
      </c>
      <c r="W38" s="4">
        <v>0.76570000000000005</v>
      </c>
      <c r="X38" s="4" t="s">
        <v>48</v>
      </c>
      <c r="Y38" s="4" t="s">
        <v>48</v>
      </c>
      <c r="Z38" s="4" t="s">
        <v>48</v>
      </c>
      <c r="AA38" s="4" t="s">
        <v>48</v>
      </c>
      <c r="AB38" s="4" t="s">
        <v>48</v>
      </c>
      <c r="AC38" s="4" t="s">
        <v>48</v>
      </c>
      <c r="AD38" s="4" t="s">
        <v>48</v>
      </c>
      <c r="AE38" s="4" t="s">
        <v>48</v>
      </c>
      <c r="AF38" s="4" t="s">
        <v>48</v>
      </c>
      <c r="AG38" s="4" t="s">
        <v>48</v>
      </c>
      <c r="AH38" s="4" t="s">
        <v>49</v>
      </c>
      <c r="AI38" s="4" t="s">
        <v>49</v>
      </c>
      <c r="AJ38" s="4" t="s">
        <v>49</v>
      </c>
      <c r="AK38" s="4" t="s">
        <v>49</v>
      </c>
      <c r="AL38" s="4" t="s">
        <v>55</v>
      </c>
    </row>
    <row r="39" spans="1:38" ht="25.5">
      <c r="A39" s="4">
        <v>159935</v>
      </c>
      <c r="B39" s="4">
        <v>664728</v>
      </c>
      <c r="C39" s="4" t="s">
        <v>151</v>
      </c>
      <c r="D39" s="4" t="s">
        <v>152</v>
      </c>
      <c r="E39" s="4" t="s">
        <v>153</v>
      </c>
      <c r="F39" s="4" t="s">
        <v>154</v>
      </c>
      <c r="G39" s="4" t="s">
        <v>46</v>
      </c>
      <c r="H39" s="4" t="s">
        <v>47</v>
      </c>
      <c r="I39" s="4" t="s">
        <v>48</v>
      </c>
      <c r="J39" s="4" t="s">
        <v>49</v>
      </c>
      <c r="K39" s="4" t="s">
        <v>166</v>
      </c>
      <c r="L39" s="4" t="s">
        <v>167</v>
      </c>
      <c r="M39" s="4"/>
      <c r="N39" s="4" t="s">
        <v>161</v>
      </c>
      <c r="O39" s="4" t="s">
        <v>53</v>
      </c>
      <c r="P39" s="4" t="s">
        <v>162</v>
      </c>
      <c r="Q39" s="4">
        <v>986</v>
      </c>
      <c r="R39" s="4">
        <v>0</v>
      </c>
      <c r="S39" s="4">
        <v>413</v>
      </c>
      <c r="T39" s="4">
        <v>1399</v>
      </c>
      <c r="U39" s="4">
        <v>0.70479999999999998</v>
      </c>
      <c r="V39" s="4">
        <v>0</v>
      </c>
      <c r="W39" s="4">
        <v>0.70479999999999998</v>
      </c>
      <c r="X39" s="4" t="s">
        <v>48</v>
      </c>
      <c r="Y39" s="4" t="s">
        <v>48</v>
      </c>
      <c r="Z39" s="4" t="s">
        <v>48</v>
      </c>
      <c r="AA39" s="4" t="s">
        <v>48</v>
      </c>
      <c r="AB39" s="4" t="s">
        <v>48</v>
      </c>
      <c r="AC39" s="4" t="s">
        <v>48</v>
      </c>
      <c r="AD39" s="4" t="s">
        <v>48</v>
      </c>
      <c r="AE39" s="4" t="s">
        <v>48</v>
      </c>
      <c r="AF39" s="4" t="s">
        <v>48</v>
      </c>
      <c r="AG39" s="4" t="s">
        <v>48</v>
      </c>
      <c r="AH39" s="4" t="s">
        <v>49</v>
      </c>
      <c r="AI39" s="4" t="s">
        <v>49</v>
      </c>
      <c r="AJ39" s="4" t="s">
        <v>49</v>
      </c>
      <c r="AK39" s="4" t="s">
        <v>49</v>
      </c>
      <c r="AL39" s="4" t="s">
        <v>55</v>
      </c>
    </row>
    <row r="40" spans="1:38" ht="25.5">
      <c r="A40" s="4">
        <v>159935</v>
      </c>
      <c r="B40" s="4">
        <v>663747</v>
      </c>
      <c r="C40" s="4" t="s">
        <v>151</v>
      </c>
      <c r="D40" s="4" t="s">
        <v>152</v>
      </c>
      <c r="E40" s="4" t="s">
        <v>153</v>
      </c>
      <c r="F40" s="4" t="s">
        <v>154</v>
      </c>
      <c r="G40" s="4" t="s">
        <v>46</v>
      </c>
      <c r="H40" s="4" t="s">
        <v>47</v>
      </c>
      <c r="I40" s="4" t="s">
        <v>48</v>
      </c>
      <c r="J40" s="4" t="s">
        <v>49</v>
      </c>
      <c r="K40" s="4" t="s">
        <v>168</v>
      </c>
      <c r="L40" s="4" t="s">
        <v>169</v>
      </c>
      <c r="M40" s="4"/>
      <c r="N40" s="4" t="s">
        <v>161</v>
      </c>
      <c r="O40" s="4" t="s">
        <v>53</v>
      </c>
      <c r="P40" s="4" t="s">
        <v>162</v>
      </c>
      <c r="Q40" s="4">
        <v>832</v>
      </c>
      <c r="R40" s="4">
        <v>0</v>
      </c>
      <c r="S40" s="4">
        <v>843</v>
      </c>
      <c r="T40" s="4">
        <v>1675</v>
      </c>
      <c r="U40" s="4">
        <v>0.49669999999999997</v>
      </c>
      <c r="V40" s="4">
        <v>0</v>
      </c>
      <c r="W40" s="4">
        <v>0.49669999999999997</v>
      </c>
      <c r="X40" s="4" t="s">
        <v>48</v>
      </c>
      <c r="Y40" s="4" t="s">
        <v>48</v>
      </c>
      <c r="Z40" s="4" t="s">
        <v>48</v>
      </c>
      <c r="AA40" s="4" t="s">
        <v>48</v>
      </c>
      <c r="AB40" s="4" t="s">
        <v>48</v>
      </c>
      <c r="AC40" s="4" t="s">
        <v>48</v>
      </c>
      <c r="AD40" s="4" t="s">
        <v>48</v>
      </c>
      <c r="AE40" s="4" t="s">
        <v>48</v>
      </c>
      <c r="AF40" s="4" t="s">
        <v>48</v>
      </c>
      <c r="AG40" s="4" t="s">
        <v>48</v>
      </c>
      <c r="AH40" s="4" t="s">
        <v>49</v>
      </c>
      <c r="AI40" s="4" t="s">
        <v>49</v>
      </c>
      <c r="AJ40" s="4" t="s">
        <v>49</v>
      </c>
      <c r="AK40" s="4" t="s">
        <v>49</v>
      </c>
      <c r="AL40" s="4" t="s">
        <v>55</v>
      </c>
    </row>
    <row r="41" spans="1:38" ht="25.5">
      <c r="A41" s="4">
        <v>159935</v>
      </c>
      <c r="B41" s="4">
        <v>686428</v>
      </c>
      <c r="C41" s="4" t="s">
        <v>151</v>
      </c>
      <c r="D41" s="4" t="s">
        <v>152</v>
      </c>
      <c r="E41" s="4" t="s">
        <v>153</v>
      </c>
      <c r="F41" s="4" t="s">
        <v>154</v>
      </c>
      <c r="G41" s="4" t="s">
        <v>46</v>
      </c>
      <c r="H41" s="4" t="s">
        <v>47</v>
      </c>
      <c r="I41" s="4" t="s">
        <v>48</v>
      </c>
      <c r="J41" s="4" t="s">
        <v>49</v>
      </c>
      <c r="K41" s="4" t="s">
        <v>170</v>
      </c>
      <c r="L41" s="4" t="s">
        <v>171</v>
      </c>
      <c r="M41" s="4"/>
      <c r="N41" s="4" t="s">
        <v>161</v>
      </c>
      <c r="O41" s="4" t="s">
        <v>53</v>
      </c>
      <c r="P41" s="4" t="s">
        <v>162</v>
      </c>
      <c r="Q41" s="4">
        <v>180</v>
      </c>
      <c r="R41" s="4">
        <v>0</v>
      </c>
      <c r="S41" s="4">
        <v>260</v>
      </c>
      <c r="T41" s="4">
        <v>440</v>
      </c>
      <c r="U41" s="4">
        <v>0.40910000000000002</v>
      </c>
      <c r="V41" s="4">
        <v>0</v>
      </c>
      <c r="W41" s="4">
        <v>0.40910000000000002</v>
      </c>
      <c r="X41" s="4" t="s">
        <v>49</v>
      </c>
      <c r="Y41" s="4" t="s">
        <v>49</v>
      </c>
      <c r="Z41" s="4" t="s">
        <v>49</v>
      </c>
      <c r="AA41" s="4" t="s">
        <v>49</v>
      </c>
      <c r="AB41" s="4" t="s">
        <v>49</v>
      </c>
      <c r="AC41" s="4" t="s">
        <v>49</v>
      </c>
      <c r="AD41" s="4" t="s">
        <v>49</v>
      </c>
      <c r="AE41" s="4" t="s">
        <v>48</v>
      </c>
      <c r="AF41" s="4" t="s">
        <v>48</v>
      </c>
      <c r="AG41" s="4" t="s">
        <v>48</v>
      </c>
      <c r="AH41" s="4" t="s">
        <v>48</v>
      </c>
      <c r="AI41" s="4" t="s">
        <v>48</v>
      </c>
      <c r="AJ41" s="4" t="s">
        <v>48</v>
      </c>
      <c r="AK41" s="4" t="s">
        <v>48</v>
      </c>
      <c r="AL41" s="4" t="s">
        <v>55</v>
      </c>
    </row>
    <row r="42" spans="1:38" ht="25.5">
      <c r="A42" s="4">
        <v>159935</v>
      </c>
      <c r="B42" s="4">
        <v>663212</v>
      </c>
      <c r="C42" s="4" t="s">
        <v>151</v>
      </c>
      <c r="D42" s="4" t="s">
        <v>152</v>
      </c>
      <c r="E42" s="4" t="s">
        <v>153</v>
      </c>
      <c r="F42" s="4" t="s">
        <v>154</v>
      </c>
      <c r="G42" s="4" t="s">
        <v>46</v>
      </c>
      <c r="H42" s="4" t="s">
        <v>47</v>
      </c>
      <c r="I42" s="4" t="s">
        <v>48</v>
      </c>
      <c r="J42" s="4" t="s">
        <v>49</v>
      </c>
      <c r="K42" s="4" t="s">
        <v>172</v>
      </c>
      <c r="L42" s="4" t="s">
        <v>173</v>
      </c>
      <c r="M42" s="4"/>
      <c r="N42" s="4" t="s">
        <v>161</v>
      </c>
      <c r="O42" s="4" t="s">
        <v>53</v>
      </c>
      <c r="P42" s="4" t="s">
        <v>165</v>
      </c>
      <c r="Q42" s="4">
        <v>681</v>
      </c>
      <c r="R42" s="4">
        <v>0</v>
      </c>
      <c r="S42" s="4">
        <v>193</v>
      </c>
      <c r="T42" s="4">
        <v>874</v>
      </c>
      <c r="U42" s="4">
        <v>0.7792</v>
      </c>
      <c r="V42" s="4">
        <v>0</v>
      </c>
      <c r="W42" s="4">
        <v>0.7792</v>
      </c>
      <c r="X42" s="4" t="s">
        <v>48</v>
      </c>
      <c r="Y42" s="4" t="s">
        <v>48</v>
      </c>
      <c r="Z42" s="4" t="s">
        <v>48</v>
      </c>
      <c r="AA42" s="4" t="s">
        <v>48</v>
      </c>
      <c r="AB42" s="4" t="s">
        <v>48</v>
      </c>
      <c r="AC42" s="4" t="s">
        <v>48</v>
      </c>
      <c r="AD42" s="4" t="s">
        <v>48</v>
      </c>
      <c r="AE42" s="4" t="s">
        <v>49</v>
      </c>
      <c r="AF42" s="4" t="s">
        <v>49</v>
      </c>
      <c r="AG42" s="4" t="s">
        <v>49</v>
      </c>
      <c r="AH42" s="4" t="s">
        <v>48</v>
      </c>
      <c r="AI42" s="4" t="s">
        <v>48</v>
      </c>
      <c r="AJ42" s="4" t="s">
        <v>48</v>
      </c>
      <c r="AK42" s="4" t="s">
        <v>48</v>
      </c>
      <c r="AL42" s="4" t="s">
        <v>55</v>
      </c>
    </row>
    <row r="43" spans="1:38" ht="25.5">
      <c r="A43" s="4">
        <v>159935</v>
      </c>
      <c r="B43" s="4">
        <v>663148</v>
      </c>
      <c r="C43" s="4" t="s">
        <v>151</v>
      </c>
      <c r="D43" s="4" t="s">
        <v>152</v>
      </c>
      <c r="E43" s="4" t="s">
        <v>153</v>
      </c>
      <c r="F43" s="4" t="s">
        <v>154</v>
      </c>
      <c r="G43" s="4" t="s">
        <v>46</v>
      </c>
      <c r="H43" s="4" t="s">
        <v>47</v>
      </c>
      <c r="I43" s="4" t="s">
        <v>48</v>
      </c>
      <c r="J43" s="4" t="s">
        <v>49</v>
      </c>
      <c r="K43" s="4" t="s">
        <v>174</v>
      </c>
      <c r="L43" s="4" t="s">
        <v>175</v>
      </c>
      <c r="M43" s="4"/>
      <c r="N43" s="4" t="s">
        <v>161</v>
      </c>
      <c r="O43" s="4" t="s">
        <v>53</v>
      </c>
      <c r="P43" s="4" t="s">
        <v>162</v>
      </c>
      <c r="Q43" s="4">
        <v>520</v>
      </c>
      <c r="R43" s="4">
        <v>0</v>
      </c>
      <c r="S43" s="4">
        <v>126</v>
      </c>
      <c r="T43" s="4">
        <v>646</v>
      </c>
      <c r="U43" s="4">
        <v>0.80500000000000005</v>
      </c>
      <c r="V43" s="4">
        <v>0</v>
      </c>
      <c r="W43" s="4">
        <v>0.80500000000000005</v>
      </c>
      <c r="X43" s="4" t="s">
        <v>49</v>
      </c>
      <c r="Y43" s="4" t="s">
        <v>49</v>
      </c>
      <c r="Z43" s="4" t="s">
        <v>49</v>
      </c>
      <c r="AA43" s="4" t="s">
        <v>49</v>
      </c>
      <c r="AB43" s="4" t="s">
        <v>49</v>
      </c>
      <c r="AC43" s="4" t="s">
        <v>49</v>
      </c>
      <c r="AD43" s="4" t="s">
        <v>49</v>
      </c>
      <c r="AE43" s="4" t="s">
        <v>48</v>
      </c>
      <c r="AF43" s="4" t="s">
        <v>48</v>
      </c>
      <c r="AG43" s="4" t="s">
        <v>48</v>
      </c>
      <c r="AH43" s="4" t="s">
        <v>48</v>
      </c>
      <c r="AI43" s="4" t="s">
        <v>48</v>
      </c>
      <c r="AJ43" s="4" t="s">
        <v>48</v>
      </c>
      <c r="AK43" s="4" t="s">
        <v>48</v>
      </c>
      <c r="AL43" s="4" t="s">
        <v>55</v>
      </c>
    </row>
    <row r="44" spans="1:38" ht="25.5">
      <c r="A44" s="4">
        <v>159935</v>
      </c>
      <c r="B44" s="4">
        <v>663131</v>
      </c>
      <c r="C44" s="4" t="s">
        <v>151</v>
      </c>
      <c r="D44" s="4" t="s">
        <v>152</v>
      </c>
      <c r="E44" s="4" t="s">
        <v>153</v>
      </c>
      <c r="F44" s="4" t="s">
        <v>154</v>
      </c>
      <c r="G44" s="4" t="s">
        <v>46</v>
      </c>
      <c r="H44" s="4" t="s">
        <v>47</v>
      </c>
      <c r="I44" s="4" t="s">
        <v>48</v>
      </c>
      <c r="J44" s="4" t="s">
        <v>49</v>
      </c>
      <c r="K44" s="4" t="s">
        <v>176</v>
      </c>
      <c r="L44" s="4" t="s">
        <v>177</v>
      </c>
      <c r="M44" s="4"/>
      <c r="N44" s="4" t="s">
        <v>161</v>
      </c>
      <c r="O44" s="4" t="s">
        <v>53</v>
      </c>
      <c r="P44" s="4" t="s">
        <v>165</v>
      </c>
      <c r="Q44" s="4">
        <v>658</v>
      </c>
      <c r="R44" s="4">
        <v>0</v>
      </c>
      <c r="S44" s="4">
        <v>0</v>
      </c>
      <c r="T44" s="4">
        <v>658</v>
      </c>
      <c r="U44" s="4">
        <v>1</v>
      </c>
      <c r="V44" s="4">
        <v>0</v>
      </c>
      <c r="W44" s="4">
        <v>1</v>
      </c>
      <c r="X44" s="4" t="s">
        <v>49</v>
      </c>
      <c r="Y44" s="4" t="s">
        <v>49</v>
      </c>
      <c r="Z44" s="4" t="s">
        <v>49</v>
      </c>
      <c r="AA44" s="4" t="s">
        <v>49</v>
      </c>
      <c r="AB44" s="4" t="s">
        <v>49</v>
      </c>
      <c r="AC44" s="4" t="s">
        <v>49</v>
      </c>
      <c r="AD44" s="4" t="s">
        <v>49</v>
      </c>
      <c r="AE44" s="4" t="s">
        <v>48</v>
      </c>
      <c r="AF44" s="4" t="s">
        <v>48</v>
      </c>
      <c r="AG44" s="4" t="s">
        <v>48</v>
      </c>
      <c r="AH44" s="4" t="s">
        <v>48</v>
      </c>
      <c r="AI44" s="4" t="s">
        <v>48</v>
      </c>
      <c r="AJ44" s="4" t="s">
        <v>48</v>
      </c>
      <c r="AK44" s="4" t="s">
        <v>48</v>
      </c>
      <c r="AL44" s="4" t="s">
        <v>55</v>
      </c>
    </row>
    <row r="45" spans="1:38" ht="25.5">
      <c r="A45" s="4">
        <v>159935</v>
      </c>
      <c r="B45" s="4">
        <v>664702</v>
      </c>
      <c r="C45" s="4" t="s">
        <v>151</v>
      </c>
      <c r="D45" s="4" t="s">
        <v>152</v>
      </c>
      <c r="E45" s="4" t="s">
        <v>153</v>
      </c>
      <c r="F45" s="4" t="s">
        <v>154</v>
      </c>
      <c r="G45" s="4" t="s">
        <v>46</v>
      </c>
      <c r="H45" s="4" t="s">
        <v>47</v>
      </c>
      <c r="I45" s="4" t="s">
        <v>48</v>
      </c>
      <c r="J45" s="4" t="s">
        <v>49</v>
      </c>
      <c r="K45" s="4" t="s">
        <v>178</v>
      </c>
      <c r="L45" s="4" t="s">
        <v>179</v>
      </c>
      <c r="M45" s="4"/>
      <c r="N45" s="4" t="s">
        <v>161</v>
      </c>
      <c r="O45" s="4" t="s">
        <v>53</v>
      </c>
      <c r="P45" s="4" t="s">
        <v>180</v>
      </c>
      <c r="Q45" s="4">
        <v>261</v>
      </c>
      <c r="R45" s="4">
        <v>0</v>
      </c>
      <c r="S45" s="4">
        <v>192</v>
      </c>
      <c r="T45" s="4">
        <v>453</v>
      </c>
      <c r="U45" s="4">
        <v>0.57620000000000005</v>
      </c>
      <c r="V45" s="4">
        <v>0</v>
      </c>
      <c r="W45" s="4">
        <v>0.57620000000000005</v>
      </c>
      <c r="X45" s="4" t="s">
        <v>48</v>
      </c>
      <c r="Y45" s="4" t="s">
        <v>49</v>
      </c>
      <c r="Z45" s="4" t="s">
        <v>49</v>
      </c>
      <c r="AA45" s="4" t="s">
        <v>49</v>
      </c>
      <c r="AB45" s="4" t="s">
        <v>49</v>
      </c>
      <c r="AC45" s="4" t="s">
        <v>49</v>
      </c>
      <c r="AD45" s="4" t="s">
        <v>49</v>
      </c>
      <c r="AE45" s="4" t="s">
        <v>48</v>
      </c>
      <c r="AF45" s="4" t="s">
        <v>48</v>
      </c>
      <c r="AG45" s="4" t="s">
        <v>48</v>
      </c>
      <c r="AH45" s="4" t="s">
        <v>48</v>
      </c>
      <c r="AI45" s="4" t="s">
        <v>48</v>
      </c>
      <c r="AJ45" s="4" t="s">
        <v>48</v>
      </c>
      <c r="AK45" s="4" t="s">
        <v>48</v>
      </c>
      <c r="AL45" s="4" t="s">
        <v>55</v>
      </c>
    </row>
    <row r="46" spans="1:38" ht="25.5">
      <c r="A46" s="4">
        <v>159935</v>
      </c>
      <c r="B46" s="4">
        <v>663742</v>
      </c>
      <c r="C46" s="4" t="s">
        <v>151</v>
      </c>
      <c r="D46" s="4" t="s">
        <v>152</v>
      </c>
      <c r="E46" s="4" t="s">
        <v>153</v>
      </c>
      <c r="F46" s="4" t="s">
        <v>154</v>
      </c>
      <c r="G46" s="4" t="s">
        <v>46</v>
      </c>
      <c r="H46" s="4" t="s">
        <v>47</v>
      </c>
      <c r="I46" s="4" t="s">
        <v>48</v>
      </c>
      <c r="J46" s="4" t="s">
        <v>49</v>
      </c>
      <c r="K46" s="4" t="s">
        <v>181</v>
      </c>
      <c r="L46" s="4" t="s">
        <v>182</v>
      </c>
      <c r="M46" s="4"/>
      <c r="N46" s="4" t="s">
        <v>161</v>
      </c>
      <c r="O46" s="4" t="s">
        <v>53</v>
      </c>
      <c r="P46" s="4" t="s">
        <v>165</v>
      </c>
      <c r="Q46" s="4">
        <v>380</v>
      </c>
      <c r="R46" s="4">
        <v>0</v>
      </c>
      <c r="S46" s="4">
        <v>52</v>
      </c>
      <c r="T46" s="4">
        <v>432</v>
      </c>
      <c r="U46" s="4">
        <v>0.87960000000000005</v>
      </c>
      <c r="V46" s="4">
        <v>0</v>
      </c>
      <c r="W46" s="4">
        <v>0.87960000000000005</v>
      </c>
      <c r="X46" s="4" t="s">
        <v>49</v>
      </c>
      <c r="Y46" s="4" t="s">
        <v>49</v>
      </c>
      <c r="Z46" s="4" t="s">
        <v>49</v>
      </c>
      <c r="AA46" s="4" t="s">
        <v>49</v>
      </c>
      <c r="AB46" s="4" t="s">
        <v>49</v>
      </c>
      <c r="AC46" s="4" t="s">
        <v>49</v>
      </c>
      <c r="AD46" s="4" t="s">
        <v>49</v>
      </c>
      <c r="AE46" s="4" t="s">
        <v>48</v>
      </c>
      <c r="AF46" s="4" t="s">
        <v>48</v>
      </c>
      <c r="AG46" s="4" t="s">
        <v>48</v>
      </c>
      <c r="AH46" s="4" t="s">
        <v>48</v>
      </c>
      <c r="AI46" s="4" t="s">
        <v>48</v>
      </c>
      <c r="AJ46" s="4" t="s">
        <v>48</v>
      </c>
      <c r="AK46" s="4" t="s">
        <v>48</v>
      </c>
      <c r="AL46" s="4" t="s">
        <v>55</v>
      </c>
    </row>
    <row r="47" spans="1:38" ht="25.5">
      <c r="A47" s="4">
        <v>159935</v>
      </c>
      <c r="B47" s="4">
        <v>663861</v>
      </c>
      <c r="C47" s="4" t="s">
        <v>151</v>
      </c>
      <c r="D47" s="4" t="s">
        <v>152</v>
      </c>
      <c r="E47" s="4" t="s">
        <v>153</v>
      </c>
      <c r="F47" s="4" t="s">
        <v>154</v>
      </c>
      <c r="G47" s="4" t="s">
        <v>46</v>
      </c>
      <c r="H47" s="4" t="s">
        <v>47</v>
      </c>
      <c r="I47" s="4" t="s">
        <v>48</v>
      </c>
      <c r="J47" s="4" t="s">
        <v>49</v>
      </c>
      <c r="K47" s="4" t="s">
        <v>183</v>
      </c>
      <c r="L47" s="4" t="s">
        <v>184</v>
      </c>
      <c r="M47" s="4"/>
      <c r="N47" s="4" t="s">
        <v>161</v>
      </c>
      <c r="O47" s="4" t="s">
        <v>53</v>
      </c>
      <c r="P47" s="4" t="s">
        <v>162</v>
      </c>
      <c r="Q47" s="4">
        <v>262</v>
      </c>
      <c r="R47" s="4">
        <v>0</v>
      </c>
      <c r="S47" s="4">
        <v>265</v>
      </c>
      <c r="T47" s="4">
        <v>527</v>
      </c>
      <c r="U47" s="4">
        <v>0.49719999999999998</v>
      </c>
      <c r="V47" s="4">
        <v>0</v>
      </c>
      <c r="W47" s="4">
        <v>0.49719999999999998</v>
      </c>
      <c r="X47" s="4" t="s">
        <v>48</v>
      </c>
      <c r="Y47" s="4" t="s">
        <v>49</v>
      </c>
      <c r="Z47" s="4" t="s">
        <v>49</v>
      </c>
      <c r="AA47" s="4" t="s">
        <v>49</v>
      </c>
      <c r="AB47" s="4" t="s">
        <v>49</v>
      </c>
      <c r="AC47" s="4" t="s">
        <v>49</v>
      </c>
      <c r="AD47" s="4" t="s">
        <v>49</v>
      </c>
      <c r="AE47" s="4" t="s">
        <v>48</v>
      </c>
      <c r="AF47" s="4" t="s">
        <v>48</v>
      </c>
      <c r="AG47" s="4" t="s">
        <v>48</v>
      </c>
      <c r="AH47" s="4" t="s">
        <v>48</v>
      </c>
      <c r="AI47" s="4" t="s">
        <v>48</v>
      </c>
      <c r="AJ47" s="4" t="s">
        <v>48</v>
      </c>
      <c r="AK47" s="4" t="s">
        <v>48</v>
      </c>
      <c r="AL47" s="4" t="s">
        <v>55</v>
      </c>
    </row>
    <row r="48" spans="1:38" ht="25.5">
      <c r="A48" s="4">
        <v>159935</v>
      </c>
      <c r="B48" s="4">
        <v>664082</v>
      </c>
      <c r="C48" s="4" t="s">
        <v>151</v>
      </c>
      <c r="D48" s="4" t="s">
        <v>152</v>
      </c>
      <c r="E48" s="4" t="s">
        <v>153</v>
      </c>
      <c r="F48" s="4" t="s">
        <v>154</v>
      </c>
      <c r="G48" s="4" t="s">
        <v>46</v>
      </c>
      <c r="H48" s="4" t="s">
        <v>47</v>
      </c>
      <c r="I48" s="4" t="s">
        <v>48</v>
      </c>
      <c r="J48" s="4" t="s">
        <v>49</v>
      </c>
      <c r="K48" s="4" t="s">
        <v>185</v>
      </c>
      <c r="L48" s="4" t="s">
        <v>186</v>
      </c>
      <c r="M48" s="4"/>
      <c r="N48" s="4" t="s">
        <v>161</v>
      </c>
      <c r="O48" s="4" t="s">
        <v>53</v>
      </c>
      <c r="P48" s="4" t="s">
        <v>162</v>
      </c>
      <c r="Q48" s="4">
        <v>361</v>
      </c>
      <c r="R48" s="4">
        <v>0</v>
      </c>
      <c r="S48" s="4">
        <v>117</v>
      </c>
      <c r="T48" s="4">
        <v>478</v>
      </c>
      <c r="U48" s="4">
        <v>0.75519999999999998</v>
      </c>
      <c r="V48" s="4">
        <v>0</v>
      </c>
      <c r="W48" s="4">
        <v>0.75519999999999998</v>
      </c>
      <c r="X48" s="4" t="s">
        <v>48</v>
      </c>
      <c r="Y48" s="4" t="s">
        <v>49</v>
      </c>
      <c r="Z48" s="4" t="s">
        <v>49</v>
      </c>
      <c r="AA48" s="4" t="s">
        <v>49</v>
      </c>
      <c r="AB48" s="4" t="s">
        <v>49</v>
      </c>
      <c r="AC48" s="4" t="s">
        <v>49</v>
      </c>
      <c r="AD48" s="4" t="s">
        <v>49</v>
      </c>
      <c r="AE48" s="4" t="s">
        <v>48</v>
      </c>
      <c r="AF48" s="4" t="s">
        <v>48</v>
      </c>
      <c r="AG48" s="4" t="s">
        <v>48</v>
      </c>
      <c r="AH48" s="4" t="s">
        <v>48</v>
      </c>
      <c r="AI48" s="4" t="s">
        <v>48</v>
      </c>
      <c r="AJ48" s="4" t="s">
        <v>48</v>
      </c>
      <c r="AK48" s="4" t="s">
        <v>48</v>
      </c>
      <c r="AL48" s="4" t="s">
        <v>55</v>
      </c>
    </row>
    <row r="49" spans="1:38" ht="25.5">
      <c r="A49" s="4">
        <v>159935</v>
      </c>
      <c r="B49" s="4">
        <v>664081</v>
      </c>
      <c r="C49" s="4" t="s">
        <v>151</v>
      </c>
      <c r="D49" s="4" t="s">
        <v>152</v>
      </c>
      <c r="E49" s="4" t="s">
        <v>153</v>
      </c>
      <c r="F49" s="4" t="s">
        <v>154</v>
      </c>
      <c r="G49" s="4" t="s">
        <v>46</v>
      </c>
      <c r="H49" s="4" t="s">
        <v>47</v>
      </c>
      <c r="I49" s="4" t="s">
        <v>48</v>
      </c>
      <c r="J49" s="4" t="s">
        <v>49</v>
      </c>
      <c r="K49" s="4" t="s">
        <v>187</v>
      </c>
      <c r="L49" s="4" t="s">
        <v>188</v>
      </c>
      <c r="M49" s="4"/>
      <c r="N49" s="4" t="s">
        <v>161</v>
      </c>
      <c r="O49" s="4" t="s">
        <v>53</v>
      </c>
      <c r="P49" s="4" t="s">
        <v>162</v>
      </c>
      <c r="Q49" s="4">
        <v>209</v>
      </c>
      <c r="R49" s="4">
        <v>0</v>
      </c>
      <c r="S49" s="4">
        <v>334</v>
      </c>
      <c r="T49" s="4">
        <v>543</v>
      </c>
      <c r="U49" s="4">
        <v>0.38490000000000002</v>
      </c>
      <c r="V49" s="4">
        <v>0</v>
      </c>
      <c r="W49" s="4">
        <v>0.38490000000000002</v>
      </c>
      <c r="X49" s="4" t="s">
        <v>49</v>
      </c>
      <c r="Y49" s="4" t="s">
        <v>49</v>
      </c>
      <c r="Z49" s="4" t="s">
        <v>49</v>
      </c>
      <c r="AA49" s="4" t="s">
        <v>49</v>
      </c>
      <c r="AB49" s="4" t="s">
        <v>49</v>
      </c>
      <c r="AC49" s="4" t="s">
        <v>49</v>
      </c>
      <c r="AD49" s="4" t="s">
        <v>49</v>
      </c>
      <c r="AE49" s="4" t="s">
        <v>48</v>
      </c>
      <c r="AF49" s="4" t="s">
        <v>48</v>
      </c>
      <c r="AG49" s="4" t="s">
        <v>48</v>
      </c>
      <c r="AH49" s="4" t="s">
        <v>48</v>
      </c>
      <c r="AI49" s="4" t="s">
        <v>48</v>
      </c>
      <c r="AJ49" s="4" t="s">
        <v>48</v>
      </c>
      <c r="AK49" s="4" t="s">
        <v>48</v>
      </c>
      <c r="AL49" s="4" t="s">
        <v>55</v>
      </c>
    </row>
    <row r="50" spans="1:38" ht="25.5">
      <c r="A50" s="4">
        <v>159935</v>
      </c>
      <c r="B50" s="4">
        <v>660938</v>
      </c>
      <c r="C50" s="4" t="s">
        <v>151</v>
      </c>
      <c r="D50" s="4" t="s">
        <v>152</v>
      </c>
      <c r="E50" s="4" t="s">
        <v>153</v>
      </c>
      <c r="F50" s="4" t="s">
        <v>154</v>
      </c>
      <c r="G50" s="4" t="s">
        <v>46</v>
      </c>
      <c r="H50" s="4" t="s">
        <v>47</v>
      </c>
      <c r="I50" s="4" t="s">
        <v>48</v>
      </c>
      <c r="J50" s="4" t="s">
        <v>49</v>
      </c>
      <c r="K50" s="4" t="s">
        <v>189</v>
      </c>
      <c r="L50" s="4" t="s">
        <v>190</v>
      </c>
      <c r="M50" s="4"/>
      <c r="N50" s="4" t="s">
        <v>161</v>
      </c>
      <c r="O50" s="4" t="s">
        <v>53</v>
      </c>
      <c r="P50" s="4" t="s">
        <v>162</v>
      </c>
      <c r="Q50" s="4">
        <v>231</v>
      </c>
      <c r="R50" s="4">
        <v>0</v>
      </c>
      <c r="S50" s="4">
        <v>206</v>
      </c>
      <c r="T50" s="4">
        <v>437</v>
      </c>
      <c r="U50" s="4">
        <v>0.52859999999999996</v>
      </c>
      <c r="V50" s="4">
        <v>0</v>
      </c>
      <c r="W50" s="4">
        <v>0.52859999999999996</v>
      </c>
      <c r="X50" s="4" t="s">
        <v>49</v>
      </c>
      <c r="Y50" s="4" t="s">
        <v>49</v>
      </c>
      <c r="Z50" s="4" t="s">
        <v>49</v>
      </c>
      <c r="AA50" s="4" t="s">
        <v>49</v>
      </c>
      <c r="AB50" s="4" t="s">
        <v>49</v>
      </c>
      <c r="AC50" s="4" t="s">
        <v>49</v>
      </c>
      <c r="AD50" s="4" t="s">
        <v>49</v>
      </c>
      <c r="AE50" s="4" t="s">
        <v>48</v>
      </c>
      <c r="AF50" s="4" t="s">
        <v>48</v>
      </c>
      <c r="AG50" s="4" t="s">
        <v>48</v>
      </c>
      <c r="AH50" s="4" t="s">
        <v>48</v>
      </c>
      <c r="AI50" s="4" t="s">
        <v>48</v>
      </c>
      <c r="AJ50" s="4" t="s">
        <v>48</v>
      </c>
      <c r="AK50" s="4" t="s">
        <v>48</v>
      </c>
      <c r="AL50" s="4" t="s">
        <v>55</v>
      </c>
    </row>
    <row r="51" spans="1:38" ht="25.5">
      <c r="A51" s="4">
        <v>159935</v>
      </c>
      <c r="B51" s="4">
        <v>663194</v>
      </c>
      <c r="C51" s="4" t="s">
        <v>151</v>
      </c>
      <c r="D51" s="4" t="s">
        <v>152</v>
      </c>
      <c r="E51" s="4" t="s">
        <v>153</v>
      </c>
      <c r="F51" s="4" t="s">
        <v>154</v>
      </c>
      <c r="G51" s="4" t="s">
        <v>46</v>
      </c>
      <c r="H51" s="4" t="s">
        <v>47</v>
      </c>
      <c r="I51" s="4" t="s">
        <v>48</v>
      </c>
      <c r="J51" s="4" t="s">
        <v>49</v>
      </c>
      <c r="K51" s="4" t="s">
        <v>191</v>
      </c>
      <c r="L51" s="4" t="s">
        <v>192</v>
      </c>
      <c r="M51" s="4"/>
      <c r="N51" s="4" t="s">
        <v>161</v>
      </c>
      <c r="O51" s="4" t="s">
        <v>53</v>
      </c>
      <c r="P51" s="4" t="s">
        <v>162</v>
      </c>
      <c r="Q51" s="4">
        <v>549</v>
      </c>
      <c r="R51" s="4">
        <v>0</v>
      </c>
      <c r="S51" s="4">
        <v>62</v>
      </c>
      <c r="T51" s="4">
        <v>611</v>
      </c>
      <c r="U51" s="4">
        <v>0.89849999999999997</v>
      </c>
      <c r="V51" s="4">
        <v>0</v>
      </c>
      <c r="W51" s="4">
        <v>0.89849999999999997</v>
      </c>
      <c r="X51" s="4" t="s">
        <v>49</v>
      </c>
      <c r="Y51" s="4" t="s">
        <v>49</v>
      </c>
      <c r="Z51" s="4" t="s">
        <v>49</v>
      </c>
      <c r="AA51" s="4" t="s">
        <v>49</v>
      </c>
      <c r="AB51" s="4" t="s">
        <v>49</v>
      </c>
      <c r="AC51" s="4" t="s">
        <v>49</v>
      </c>
      <c r="AD51" s="4" t="s">
        <v>49</v>
      </c>
      <c r="AE51" s="4" t="s">
        <v>48</v>
      </c>
      <c r="AF51" s="4" t="s">
        <v>48</v>
      </c>
      <c r="AG51" s="4" t="s">
        <v>48</v>
      </c>
      <c r="AH51" s="4" t="s">
        <v>48</v>
      </c>
      <c r="AI51" s="4" t="s">
        <v>48</v>
      </c>
      <c r="AJ51" s="4" t="s">
        <v>48</v>
      </c>
      <c r="AK51" s="4" t="s">
        <v>48</v>
      </c>
      <c r="AL51" s="4" t="s">
        <v>55</v>
      </c>
    </row>
    <row r="52" spans="1:38" ht="25.5">
      <c r="A52" s="4">
        <v>159935</v>
      </c>
      <c r="B52" s="4">
        <v>663821</v>
      </c>
      <c r="C52" s="4" t="s">
        <v>151</v>
      </c>
      <c r="D52" s="4" t="s">
        <v>152</v>
      </c>
      <c r="E52" s="4" t="s">
        <v>153</v>
      </c>
      <c r="F52" s="4" t="s">
        <v>154</v>
      </c>
      <c r="G52" s="4" t="s">
        <v>46</v>
      </c>
      <c r="H52" s="4" t="s">
        <v>47</v>
      </c>
      <c r="I52" s="4" t="s">
        <v>48</v>
      </c>
      <c r="J52" s="4" t="s">
        <v>49</v>
      </c>
      <c r="K52" s="4" t="s">
        <v>193</v>
      </c>
      <c r="L52" s="4" t="s">
        <v>194</v>
      </c>
      <c r="M52" s="4"/>
      <c r="N52" s="4" t="s">
        <v>161</v>
      </c>
      <c r="O52" s="4" t="s">
        <v>53</v>
      </c>
      <c r="P52" s="4" t="s">
        <v>165</v>
      </c>
      <c r="Q52" s="4">
        <v>518</v>
      </c>
      <c r="R52" s="4">
        <v>0</v>
      </c>
      <c r="S52" s="4">
        <v>404</v>
      </c>
      <c r="T52" s="4">
        <v>922</v>
      </c>
      <c r="U52" s="4">
        <v>0.56179999999999997</v>
      </c>
      <c r="V52" s="4">
        <v>0</v>
      </c>
      <c r="W52" s="4">
        <v>0.56179999999999997</v>
      </c>
      <c r="X52" s="4" t="s">
        <v>48</v>
      </c>
      <c r="Y52" s="4" t="s">
        <v>48</v>
      </c>
      <c r="Z52" s="4" t="s">
        <v>48</v>
      </c>
      <c r="AA52" s="4" t="s">
        <v>48</v>
      </c>
      <c r="AB52" s="4" t="s">
        <v>48</v>
      </c>
      <c r="AC52" s="4" t="s">
        <v>48</v>
      </c>
      <c r="AD52" s="4" t="s">
        <v>48</v>
      </c>
      <c r="AE52" s="4" t="s">
        <v>49</v>
      </c>
      <c r="AF52" s="4" t="s">
        <v>49</v>
      </c>
      <c r="AG52" s="4" t="s">
        <v>49</v>
      </c>
      <c r="AH52" s="4" t="s">
        <v>48</v>
      </c>
      <c r="AI52" s="4" t="s">
        <v>48</v>
      </c>
      <c r="AJ52" s="4" t="s">
        <v>48</v>
      </c>
      <c r="AK52" s="4" t="s">
        <v>48</v>
      </c>
      <c r="AL52" s="4" t="s">
        <v>55</v>
      </c>
    </row>
    <row r="53" spans="1:38" ht="25.5">
      <c r="A53" s="4">
        <v>159935</v>
      </c>
      <c r="B53" s="4">
        <v>663146</v>
      </c>
      <c r="C53" s="4" t="s">
        <v>151</v>
      </c>
      <c r="D53" s="4" t="s">
        <v>152</v>
      </c>
      <c r="E53" s="4" t="s">
        <v>153</v>
      </c>
      <c r="F53" s="4" t="s">
        <v>154</v>
      </c>
      <c r="G53" s="4" t="s">
        <v>46</v>
      </c>
      <c r="H53" s="4" t="s">
        <v>47</v>
      </c>
      <c r="I53" s="4" t="s">
        <v>48</v>
      </c>
      <c r="J53" s="4" t="s">
        <v>49</v>
      </c>
      <c r="K53" s="4" t="s">
        <v>195</v>
      </c>
      <c r="L53" s="4" t="s">
        <v>196</v>
      </c>
      <c r="M53" s="4"/>
      <c r="N53" s="4" t="s">
        <v>161</v>
      </c>
      <c r="O53" s="4" t="s">
        <v>53</v>
      </c>
      <c r="P53" s="4" t="s">
        <v>165</v>
      </c>
      <c r="Q53" s="4">
        <v>787</v>
      </c>
      <c r="R53" s="4">
        <v>0</v>
      </c>
      <c r="S53" s="4">
        <v>179</v>
      </c>
      <c r="T53" s="4">
        <v>966</v>
      </c>
      <c r="U53" s="4">
        <v>0.81469999999999998</v>
      </c>
      <c r="V53" s="4">
        <v>0</v>
      </c>
      <c r="W53" s="4">
        <v>0.81469999999999998</v>
      </c>
      <c r="X53" s="4" t="s">
        <v>48</v>
      </c>
      <c r="Y53" s="4" t="s">
        <v>48</v>
      </c>
      <c r="Z53" s="4" t="s">
        <v>48</v>
      </c>
      <c r="AA53" s="4" t="s">
        <v>48</v>
      </c>
      <c r="AB53" s="4" t="s">
        <v>48</v>
      </c>
      <c r="AC53" s="4" t="s">
        <v>48</v>
      </c>
      <c r="AD53" s="4" t="s">
        <v>48</v>
      </c>
      <c r="AE53" s="4" t="s">
        <v>49</v>
      </c>
      <c r="AF53" s="4" t="s">
        <v>49</v>
      </c>
      <c r="AG53" s="4" t="s">
        <v>49</v>
      </c>
      <c r="AH53" s="4" t="s">
        <v>48</v>
      </c>
      <c r="AI53" s="4" t="s">
        <v>48</v>
      </c>
      <c r="AJ53" s="4" t="s">
        <v>48</v>
      </c>
      <c r="AK53" s="4" t="s">
        <v>48</v>
      </c>
      <c r="AL53" s="4" t="s">
        <v>55</v>
      </c>
    </row>
    <row r="54" spans="1:38" ht="25.5">
      <c r="A54" s="4">
        <v>159935</v>
      </c>
      <c r="B54" s="4">
        <v>663147</v>
      </c>
      <c r="C54" s="4" t="s">
        <v>151</v>
      </c>
      <c r="D54" s="4" t="s">
        <v>152</v>
      </c>
      <c r="E54" s="4" t="s">
        <v>153</v>
      </c>
      <c r="F54" s="4" t="s">
        <v>154</v>
      </c>
      <c r="G54" s="4" t="s">
        <v>46</v>
      </c>
      <c r="H54" s="4" t="s">
        <v>47</v>
      </c>
      <c r="I54" s="4" t="s">
        <v>48</v>
      </c>
      <c r="J54" s="4" t="s">
        <v>49</v>
      </c>
      <c r="K54" s="4" t="s">
        <v>127</v>
      </c>
      <c r="L54" s="4" t="s">
        <v>197</v>
      </c>
      <c r="M54" s="4"/>
      <c r="N54" s="4" t="s">
        <v>161</v>
      </c>
      <c r="O54" s="4" t="s">
        <v>53</v>
      </c>
      <c r="P54" s="4" t="s">
        <v>165</v>
      </c>
      <c r="Q54" s="4">
        <v>598</v>
      </c>
      <c r="R54" s="4">
        <v>0</v>
      </c>
      <c r="S54" s="4">
        <v>56</v>
      </c>
      <c r="T54" s="4">
        <v>654</v>
      </c>
      <c r="U54" s="4">
        <v>0.91439999999999999</v>
      </c>
      <c r="V54" s="4">
        <v>0</v>
      </c>
      <c r="W54" s="4">
        <v>0.91439999999999999</v>
      </c>
      <c r="X54" s="4" t="s">
        <v>49</v>
      </c>
      <c r="Y54" s="4" t="s">
        <v>49</v>
      </c>
      <c r="Z54" s="4" t="s">
        <v>49</v>
      </c>
      <c r="AA54" s="4" t="s">
        <v>49</v>
      </c>
      <c r="AB54" s="4" t="s">
        <v>49</v>
      </c>
      <c r="AC54" s="4" t="s">
        <v>49</v>
      </c>
      <c r="AD54" s="4" t="s">
        <v>49</v>
      </c>
      <c r="AE54" s="4" t="s">
        <v>48</v>
      </c>
      <c r="AF54" s="4" t="s">
        <v>48</v>
      </c>
      <c r="AG54" s="4" t="s">
        <v>48</v>
      </c>
      <c r="AH54" s="4" t="s">
        <v>48</v>
      </c>
      <c r="AI54" s="4" t="s">
        <v>48</v>
      </c>
      <c r="AJ54" s="4" t="s">
        <v>48</v>
      </c>
      <c r="AK54" s="4" t="s">
        <v>48</v>
      </c>
      <c r="AL54" s="4" t="s">
        <v>55</v>
      </c>
    </row>
    <row r="55" spans="1:38" ht="25.5">
      <c r="A55" s="4">
        <v>159935</v>
      </c>
      <c r="B55" s="4">
        <v>663173</v>
      </c>
      <c r="C55" s="4" t="s">
        <v>151</v>
      </c>
      <c r="D55" s="4" t="s">
        <v>152</v>
      </c>
      <c r="E55" s="4" t="s">
        <v>153</v>
      </c>
      <c r="F55" s="4" t="s">
        <v>154</v>
      </c>
      <c r="G55" s="4" t="s">
        <v>46</v>
      </c>
      <c r="H55" s="4" t="s">
        <v>47</v>
      </c>
      <c r="I55" s="4" t="s">
        <v>48</v>
      </c>
      <c r="J55" s="4" t="s">
        <v>49</v>
      </c>
      <c r="K55" s="4" t="s">
        <v>198</v>
      </c>
      <c r="L55" s="4" t="s">
        <v>199</v>
      </c>
      <c r="M55" s="4"/>
      <c r="N55" s="4" t="s">
        <v>161</v>
      </c>
      <c r="O55" s="4" t="s">
        <v>53</v>
      </c>
      <c r="P55" s="4" t="s">
        <v>162</v>
      </c>
      <c r="Q55" s="4">
        <v>707</v>
      </c>
      <c r="R55" s="4">
        <v>0</v>
      </c>
      <c r="S55" s="4">
        <v>247</v>
      </c>
      <c r="T55" s="4">
        <v>954</v>
      </c>
      <c r="U55" s="4">
        <v>0.74109999999999998</v>
      </c>
      <c r="V55" s="4">
        <v>0</v>
      </c>
      <c r="W55" s="4">
        <v>0.74109999999999998</v>
      </c>
      <c r="X55" s="4" t="s">
        <v>48</v>
      </c>
      <c r="Y55" s="4" t="s">
        <v>48</v>
      </c>
      <c r="Z55" s="4" t="s">
        <v>48</v>
      </c>
      <c r="AA55" s="4" t="s">
        <v>48</v>
      </c>
      <c r="AB55" s="4" t="s">
        <v>48</v>
      </c>
      <c r="AC55" s="4" t="s">
        <v>48</v>
      </c>
      <c r="AD55" s="4" t="s">
        <v>48</v>
      </c>
      <c r="AE55" s="4" t="s">
        <v>49</v>
      </c>
      <c r="AF55" s="4" t="s">
        <v>49</v>
      </c>
      <c r="AG55" s="4" t="s">
        <v>49</v>
      </c>
      <c r="AH55" s="4" t="s">
        <v>48</v>
      </c>
      <c r="AI55" s="4" t="s">
        <v>48</v>
      </c>
      <c r="AJ55" s="4" t="s">
        <v>48</v>
      </c>
      <c r="AK55" s="4" t="s">
        <v>48</v>
      </c>
      <c r="AL55" s="4" t="s">
        <v>55</v>
      </c>
    </row>
    <row r="56" spans="1:38" ht="25.5">
      <c r="A56" s="4">
        <v>159935</v>
      </c>
      <c r="B56" s="4">
        <v>663172</v>
      </c>
      <c r="C56" s="4" t="s">
        <v>151</v>
      </c>
      <c r="D56" s="4" t="s">
        <v>152</v>
      </c>
      <c r="E56" s="4" t="s">
        <v>153</v>
      </c>
      <c r="F56" s="4" t="s">
        <v>154</v>
      </c>
      <c r="G56" s="4" t="s">
        <v>46</v>
      </c>
      <c r="H56" s="4" t="s">
        <v>47</v>
      </c>
      <c r="I56" s="4" t="s">
        <v>48</v>
      </c>
      <c r="J56" s="4" t="s">
        <v>49</v>
      </c>
      <c r="K56" s="4" t="s">
        <v>200</v>
      </c>
      <c r="L56" s="4" t="s">
        <v>201</v>
      </c>
      <c r="M56" s="4"/>
      <c r="N56" s="4" t="s">
        <v>161</v>
      </c>
      <c r="O56" s="4" t="s">
        <v>53</v>
      </c>
      <c r="P56" s="4" t="s">
        <v>165</v>
      </c>
      <c r="Q56" s="4">
        <v>545</v>
      </c>
      <c r="R56" s="4">
        <v>0</v>
      </c>
      <c r="S56" s="4">
        <v>13</v>
      </c>
      <c r="T56" s="4">
        <v>558</v>
      </c>
      <c r="U56" s="4">
        <v>0.97670000000000001</v>
      </c>
      <c r="V56" s="4">
        <v>0</v>
      </c>
      <c r="W56" s="4">
        <v>0.97670000000000001</v>
      </c>
      <c r="X56" s="4" t="s">
        <v>49</v>
      </c>
      <c r="Y56" s="4" t="s">
        <v>49</v>
      </c>
      <c r="Z56" s="4" t="s">
        <v>49</v>
      </c>
      <c r="AA56" s="4" t="s">
        <v>49</v>
      </c>
      <c r="AB56" s="4" t="s">
        <v>49</v>
      </c>
      <c r="AC56" s="4" t="s">
        <v>49</v>
      </c>
      <c r="AD56" s="4" t="s">
        <v>49</v>
      </c>
      <c r="AE56" s="4" t="s">
        <v>48</v>
      </c>
      <c r="AF56" s="4" t="s">
        <v>48</v>
      </c>
      <c r="AG56" s="4" t="s">
        <v>48</v>
      </c>
      <c r="AH56" s="4" t="s">
        <v>48</v>
      </c>
      <c r="AI56" s="4" t="s">
        <v>48</v>
      </c>
      <c r="AJ56" s="4" t="s">
        <v>48</v>
      </c>
      <c r="AK56" s="4" t="s">
        <v>48</v>
      </c>
      <c r="AL56" s="4" t="s">
        <v>55</v>
      </c>
    </row>
    <row r="57" spans="1:38" ht="25.5">
      <c r="A57" s="4">
        <v>159935</v>
      </c>
      <c r="B57" s="4">
        <v>663580</v>
      </c>
      <c r="C57" s="4" t="s">
        <v>151</v>
      </c>
      <c r="D57" s="4" t="s">
        <v>152</v>
      </c>
      <c r="E57" s="4" t="s">
        <v>153</v>
      </c>
      <c r="F57" s="4" t="s">
        <v>154</v>
      </c>
      <c r="G57" s="4" t="s">
        <v>46</v>
      </c>
      <c r="H57" s="4" t="s">
        <v>47</v>
      </c>
      <c r="I57" s="4" t="s">
        <v>48</v>
      </c>
      <c r="J57" s="4" t="s">
        <v>49</v>
      </c>
      <c r="K57" s="4" t="s">
        <v>202</v>
      </c>
      <c r="L57" s="4" t="s">
        <v>203</v>
      </c>
      <c r="M57" s="4"/>
      <c r="N57" s="4" t="s">
        <v>161</v>
      </c>
      <c r="O57" s="4" t="s">
        <v>53</v>
      </c>
      <c r="P57" s="4" t="s">
        <v>165</v>
      </c>
      <c r="Q57" s="4">
        <v>480</v>
      </c>
      <c r="R57" s="4">
        <v>0</v>
      </c>
      <c r="S57" s="4">
        <v>25</v>
      </c>
      <c r="T57" s="4">
        <v>505</v>
      </c>
      <c r="U57" s="4">
        <v>0.95050000000000001</v>
      </c>
      <c r="V57" s="4">
        <v>0</v>
      </c>
      <c r="W57" s="4">
        <v>0.95050000000000001</v>
      </c>
      <c r="X57" s="4" t="s">
        <v>49</v>
      </c>
      <c r="Y57" s="4" t="s">
        <v>49</v>
      </c>
      <c r="Z57" s="4" t="s">
        <v>49</v>
      </c>
      <c r="AA57" s="4" t="s">
        <v>49</v>
      </c>
      <c r="AB57" s="4" t="s">
        <v>49</v>
      </c>
      <c r="AC57" s="4" t="s">
        <v>49</v>
      </c>
      <c r="AD57" s="4" t="s">
        <v>49</v>
      </c>
      <c r="AE57" s="4" t="s">
        <v>48</v>
      </c>
      <c r="AF57" s="4" t="s">
        <v>48</v>
      </c>
      <c r="AG57" s="4" t="s">
        <v>48</v>
      </c>
      <c r="AH57" s="4" t="s">
        <v>48</v>
      </c>
      <c r="AI57" s="4" t="s">
        <v>48</v>
      </c>
      <c r="AJ57" s="4" t="s">
        <v>48</v>
      </c>
      <c r="AK57" s="4" t="s">
        <v>48</v>
      </c>
      <c r="AL57" s="4" t="s">
        <v>55</v>
      </c>
    </row>
    <row r="58" spans="1:38" ht="25.5">
      <c r="A58" s="4">
        <v>159935</v>
      </c>
      <c r="B58" s="4">
        <v>663560</v>
      </c>
      <c r="C58" s="4" t="s">
        <v>151</v>
      </c>
      <c r="D58" s="4" t="s">
        <v>152</v>
      </c>
      <c r="E58" s="4" t="s">
        <v>153</v>
      </c>
      <c r="F58" s="4" t="s">
        <v>154</v>
      </c>
      <c r="G58" s="4" t="s">
        <v>46</v>
      </c>
      <c r="H58" s="4" t="s">
        <v>47</v>
      </c>
      <c r="I58" s="4" t="s">
        <v>48</v>
      </c>
      <c r="J58" s="4" t="s">
        <v>49</v>
      </c>
      <c r="K58" s="4" t="s">
        <v>204</v>
      </c>
      <c r="L58" s="4" t="s">
        <v>205</v>
      </c>
      <c r="M58" s="4"/>
      <c r="N58" s="4" t="s">
        <v>161</v>
      </c>
      <c r="O58" s="4" t="s">
        <v>53</v>
      </c>
      <c r="P58" s="4" t="s">
        <v>180</v>
      </c>
      <c r="Q58" s="4">
        <v>402</v>
      </c>
      <c r="R58" s="4">
        <v>0</v>
      </c>
      <c r="S58" s="4">
        <v>100</v>
      </c>
      <c r="T58" s="4">
        <v>502</v>
      </c>
      <c r="U58" s="4">
        <v>0.80079999999999996</v>
      </c>
      <c r="V58" s="4">
        <v>0</v>
      </c>
      <c r="W58" s="4">
        <v>0.80079999999999996</v>
      </c>
      <c r="X58" s="4" t="s">
        <v>48</v>
      </c>
      <c r="Y58" s="4" t="s">
        <v>48</v>
      </c>
      <c r="Z58" s="4" t="s">
        <v>48</v>
      </c>
      <c r="AA58" s="4" t="s">
        <v>48</v>
      </c>
      <c r="AB58" s="4" t="s">
        <v>48</v>
      </c>
      <c r="AC58" s="4" t="s">
        <v>48</v>
      </c>
      <c r="AD58" s="4" t="s">
        <v>48</v>
      </c>
      <c r="AE58" s="4" t="s">
        <v>48</v>
      </c>
      <c r="AF58" s="4" t="s">
        <v>48</v>
      </c>
      <c r="AG58" s="4" t="s">
        <v>48</v>
      </c>
      <c r="AH58" s="4" t="s">
        <v>49</v>
      </c>
      <c r="AI58" s="4" t="s">
        <v>49</v>
      </c>
      <c r="AJ58" s="4" t="s">
        <v>49</v>
      </c>
      <c r="AK58" s="4" t="s">
        <v>49</v>
      </c>
      <c r="AL58" s="4" t="s">
        <v>55</v>
      </c>
    </row>
    <row r="59" spans="1:38" ht="25.5">
      <c r="A59" s="4">
        <v>159935</v>
      </c>
      <c r="B59" s="4">
        <v>687088</v>
      </c>
      <c r="C59" s="4" t="s">
        <v>151</v>
      </c>
      <c r="D59" s="4" t="s">
        <v>152</v>
      </c>
      <c r="E59" s="4" t="s">
        <v>153</v>
      </c>
      <c r="F59" s="4" t="s">
        <v>154</v>
      </c>
      <c r="G59" s="4" t="s">
        <v>46</v>
      </c>
      <c r="H59" s="4" t="s">
        <v>47</v>
      </c>
      <c r="I59" s="4" t="s">
        <v>48</v>
      </c>
      <c r="J59" s="4" t="s">
        <v>49</v>
      </c>
      <c r="K59" s="4" t="s">
        <v>206</v>
      </c>
      <c r="L59" s="4" t="s">
        <v>207</v>
      </c>
      <c r="M59" s="4"/>
      <c r="N59" s="4" t="s">
        <v>161</v>
      </c>
      <c r="O59" s="4" t="s">
        <v>53</v>
      </c>
      <c r="P59" s="4" t="s">
        <v>162</v>
      </c>
      <c r="Q59" s="4">
        <v>441</v>
      </c>
      <c r="R59" s="4">
        <v>0</v>
      </c>
      <c r="S59" s="4">
        <v>173</v>
      </c>
      <c r="T59" s="4">
        <v>614</v>
      </c>
      <c r="U59" s="4">
        <v>0.71819999999999995</v>
      </c>
      <c r="V59" s="4">
        <v>0</v>
      </c>
      <c r="W59" s="4">
        <v>0.71819999999999995</v>
      </c>
      <c r="X59" s="4" t="s">
        <v>49</v>
      </c>
      <c r="Y59" s="4" t="s">
        <v>49</v>
      </c>
      <c r="Z59" s="4" t="s">
        <v>49</v>
      </c>
      <c r="AA59" s="4" t="s">
        <v>49</v>
      </c>
      <c r="AB59" s="4" t="s">
        <v>49</v>
      </c>
      <c r="AC59" s="4" t="s">
        <v>49</v>
      </c>
      <c r="AD59" s="4" t="s">
        <v>49</v>
      </c>
      <c r="AE59" s="4" t="s">
        <v>48</v>
      </c>
      <c r="AF59" s="4" t="s">
        <v>48</v>
      </c>
      <c r="AG59" s="4" t="s">
        <v>48</v>
      </c>
      <c r="AH59" s="4" t="s">
        <v>48</v>
      </c>
      <c r="AI59" s="4" t="s">
        <v>48</v>
      </c>
      <c r="AJ59" s="4" t="s">
        <v>48</v>
      </c>
      <c r="AK59" s="4" t="s">
        <v>48</v>
      </c>
      <c r="AL59" s="4" t="s">
        <v>55</v>
      </c>
    </row>
    <row r="60" spans="1:38" ht="25.5">
      <c r="A60" s="4">
        <v>159310</v>
      </c>
      <c r="B60" s="4">
        <v>661453</v>
      </c>
      <c r="C60" s="4" t="s">
        <v>208</v>
      </c>
      <c r="D60" s="4" t="s">
        <v>209</v>
      </c>
      <c r="E60" s="4" t="s">
        <v>210</v>
      </c>
      <c r="F60" s="4" t="s">
        <v>45</v>
      </c>
      <c r="G60" s="4" t="s">
        <v>46</v>
      </c>
      <c r="H60" s="4" t="s">
        <v>47</v>
      </c>
      <c r="I60" s="4" t="s">
        <v>48</v>
      </c>
      <c r="J60" s="4" t="s">
        <v>49</v>
      </c>
      <c r="K60" s="4" t="s">
        <v>211</v>
      </c>
      <c r="L60" s="4" t="s">
        <v>212</v>
      </c>
      <c r="M60" s="4"/>
      <c r="N60" s="4" t="s">
        <v>213</v>
      </c>
      <c r="O60" s="4" t="s">
        <v>53</v>
      </c>
      <c r="P60" s="4" t="s">
        <v>214</v>
      </c>
      <c r="Q60" s="4">
        <v>73</v>
      </c>
      <c r="R60" s="4">
        <v>21</v>
      </c>
      <c r="S60" s="4">
        <v>1052</v>
      </c>
      <c r="T60" s="4">
        <v>1146</v>
      </c>
      <c r="U60" s="4">
        <v>6.3700000000000007E-2</v>
      </c>
      <c r="V60" s="4">
        <v>1.83E-2</v>
      </c>
      <c r="W60" s="4">
        <v>8.2000000000000003E-2</v>
      </c>
      <c r="X60" s="4" t="s">
        <v>48</v>
      </c>
      <c r="Y60" s="4" t="s">
        <v>48</v>
      </c>
      <c r="Z60" s="4" t="s">
        <v>48</v>
      </c>
      <c r="AA60" s="4" t="s">
        <v>48</v>
      </c>
      <c r="AB60" s="4" t="s">
        <v>48</v>
      </c>
      <c r="AC60" s="4" t="s">
        <v>48</v>
      </c>
      <c r="AD60" s="4" t="s">
        <v>48</v>
      </c>
      <c r="AE60" s="4" t="s">
        <v>48</v>
      </c>
      <c r="AF60" s="4" t="s">
        <v>48</v>
      </c>
      <c r="AG60" s="4" t="s">
        <v>48</v>
      </c>
      <c r="AH60" s="4" t="s">
        <v>49</v>
      </c>
      <c r="AI60" s="4" t="s">
        <v>49</v>
      </c>
      <c r="AJ60" s="4" t="s">
        <v>49</v>
      </c>
      <c r="AK60" s="4" t="s">
        <v>49</v>
      </c>
      <c r="AL60" s="4" t="s">
        <v>81</v>
      </c>
    </row>
    <row r="61" spans="1:38" ht="25.5">
      <c r="A61" s="4">
        <v>159310</v>
      </c>
      <c r="B61" s="4">
        <v>661455</v>
      </c>
      <c r="C61" s="4" t="s">
        <v>208</v>
      </c>
      <c r="D61" s="4" t="s">
        <v>209</v>
      </c>
      <c r="E61" s="4" t="s">
        <v>210</v>
      </c>
      <c r="F61" s="4" t="s">
        <v>45</v>
      </c>
      <c r="G61" s="4" t="s">
        <v>46</v>
      </c>
      <c r="H61" s="4" t="s">
        <v>47</v>
      </c>
      <c r="I61" s="4" t="s">
        <v>48</v>
      </c>
      <c r="J61" s="4" t="s">
        <v>49</v>
      </c>
      <c r="K61" s="4" t="s">
        <v>215</v>
      </c>
      <c r="L61" s="4" t="s">
        <v>216</v>
      </c>
      <c r="M61" s="4"/>
      <c r="N61" s="4" t="s">
        <v>213</v>
      </c>
      <c r="O61" s="4" t="s">
        <v>53</v>
      </c>
      <c r="P61" s="4" t="s">
        <v>214</v>
      </c>
      <c r="Q61" s="4">
        <v>16</v>
      </c>
      <c r="R61" s="4">
        <v>8</v>
      </c>
      <c r="S61" s="4">
        <v>326</v>
      </c>
      <c r="T61" s="4">
        <v>350</v>
      </c>
      <c r="U61" s="4">
        <v>4.5699999999999998E-2</v>
      </c>
      <c r="V61" s="4">
        <v>2.29E-2</v>
      </c>
      <c r="W61" s="4">
        <v>6.8599999999999994E-2</v>
      </c>
      <c r="X61" s="4" t="s">
        <v>48</v>
      </c>
      <c r="Y61" s="4" t="s">
        <v>49</v>
      </c>
      <c r="Z61" s="4" t="s">
        <v>49</v>
      </c>
      <c r="AA61" s="4" t="s">
        <v>49</v>
      </c>
      <c r="AB61" s="4" t="s">
        <v>49</v>
      </c>
      <c r="AC61" s="4" t="s">
        <v>49</v>
      </c>
      <c r="AD61" s="4" t="s">
        <v>48</v>
      </c>
      <c r="AE61" s="4" t="s">
        <v>48</v>
      </c>
      <c r="AF61" s="4" t="s">
        <v>48</v>
      </c>
      <c r="AG61" s="4" t="s">
        <v>48</v>
      </c>
      <c r="AH61" s="4" t="s">
        <v>48</v>
      </c>
      <c r="AI61" s="4" t="s">
        <v>48</v>
      </c>
      <c r="AJ61" s="4" t="s">
        <v>48</v>
      </c>
      <c r="AK61" s="4" t="s">
        <v>48</v>
      </c>
      <c r="AL61" s="4" t="s">
        <v>81</v>
      </c>
    </row>
    <row r="62" spans="1:38" ht="25.5">
      <c r="A62" s="4">
        <v>159310</v>
      </c>
      <c r="B62" s="4">
        <v>661459</v>
      </c>
      <c r="C62" s="4" t="s">
        <v>208</v>
      </c>
      <c r="D62" s="4" t="s">
        <v>209</v>
      </c>
      <c r="E62" s="4" t="s">
        <v>210</v>
      </c>
      <c r="F62" s="4" t="s">
        <v>45</v>
      </c>
      <c r="G62" s="4" t="s">
        <v>46</v>
      </c>
      <c r="H62" s="4" t="s">
        <v>47</v>
      </c>
      <c r="I62" s="4" t="s">
        <v>48</v>
      </c>
      <c r="J62" s="4" t="s">
        <v>49</v>
      </c>
      <c r="K62" s="4" t="s">
        <v>217</v>
      </c>
      <c r="L62" s="4" t="s">
        <v>212</v>
      </c>
      <c r="M62" s="4"/>
      <c r="N62" s="4" t="s">
        <v>213</v>
      </c>
      <c r="O62" s="4" t="s">
        <v>53</v>
      </c>
      <c r="P62" s="4" t="s">
        <v>214</v>
      </c>
      <c r="Q62" s="4">
        <v>32</v>
      </c>
      <c r="R62" s="4">
        <v>13</v>
      </c>
      <c r="S62" s="4">
        <v>289</v>
      </c>
      <c r="T62" s="4">
        <v>334</v>
      </c>
      <c r="U62" s="4">
        <v>9.5799999999999996E-2</v>
      </c>
      <c r="V62" s="4">
        <v>3.8899999999999997E-2</v>
      </c>
      <c r="W62" s="4">
        <v>0.13469999999999999</v>
      </c>
      <c r="X62" s="4" t="s">
        <v>48</v>
      </c>
      <c r="Y62" s="4" t="s">
        <v>49</v>
      </c>
      <c r="Z62" s="4" t="s">
        <v>49</v>
      </c>
      <c r="AA62" s="4" t="s">
        <v>49</v>
      </c>
      <c r="AB62" s="4" t="s">
        <v>49</v>
      </c>
      <c r="AC62" s="4" t="s">
        <v>49</v>
      </c>
      <c r="AD62" s="4" t="s">
        <v>49</v>
      </c>
      <c r="AE62" s="4" t="s">
        <v>49</v>
      </c>
      <c r="AF62" s="4" t="s">
        <v>49</v>
      </c>
      <c r="AG62" s="4" t="s">
        <v>49</v>
      </c>
      <c r="AH62" s="4" t="s">
        <v>49</v>
      </c>
      <c r="AI62" s="4" t="s">
        <v>49</v>
      </c>
      <c r="AJ62" s="4" t="s">
        <v>49</v>
      </c>
      <c r="AK62" s="4" t="s">
        <v>49</v>
      </c>
      <c r="AL62" s="4" t="s">
        <v>81</v>
      </c>
    </row>
    <row r="63" spans="1:38" ht="25.5">
      <c r="A63" s="4">
        <v>159310</v>
      </c>
      <c r="B63" s="4">
        <v>661457</v>
      </c>
      <c r="C63" s="4" t="s">
        <v>208</v>
      </c>
      <c r="D63" s="4" t="s">
        <v>209</v>
      </c>
      <c r="E63" s="4" t="s">
        <v>210</v>
      </c>
      <c r="F63" s="4" t="s">
        <v>45</v>
      </c>
      <c r="G63" s="4" t="s">
        <v>46</v>
      </c>
      <c r="H63" s="4" t="s">
        <v>47</v>
      </c>
      <c r="I63" s="4" t="s">
        <v>48</v>
      </c>
      <c r="J63" s="4" t="s">
        <v>49</v>
      </c>
      <c r="K63" s="4" t="s">
        <v>218</v>
      </c>
      <c r="L63" s="4" t="s">
        <v>219</v>
      </c>
      <c r="M63" s="4"/>
      <c r="N63" s="4" t="s">
        <v>213</v>
      </c>
      <c r="O63" s="4" t="s">
        <v>53</v>
      </c>
      <c r="P63" s="4" t="s">
        <v>214</v>
      </c>
      <c r="Q63" s="4">
        <v>18</v>
      </c>
      <c r="R63" s="4">
        <v>14</v>
      </c>
      <c r="S63" s="4">
        <v>290</v>
      </c>
      <c r="T63" s="4">
        <v>322</v>
      </c>
      <c r="U63" s="4">
        <v>5.5899999999999998E-2</v>
      </c>
      <c r="V63" s="4">
        <v>4.3499999999999997E-2</v>
      </c>
      <c r="W63" s="4">
        <v>9.9400000000000002E-2</v>
      </c>
      <c r="X63" s="4" t="s">
        <v>48</v>
      </c>
      <c r="Y63" s="4" t="s">
        <v>49</v>
      </c>
      <c r="Z63" s="4" t="s">
        <v>49</v>
      </c>
      <c r="AA63" s="4" t="s">
        <v>49</v>
      </c>
      <c r="AB63" s="4" t="s">
        <v>49</v>
      </c>
      <c r="AC63" s="4" t="s">
        <v>49</v>
      </c>
      <c r="AD63" s="4" t="s">
        <v>48</v>
      </c>
      <c r="AE63" s="4" t="s">
        <v>48</v>
      </c>
      <c r="AF63" s="4" t="s">
        <v>48</v>
      </c>
      <c r="AG63" s="4" t="s">
        <v>48</v>
      </c>
      <c r="AH63" s="4" t="s">
        <v>48</v>
      </c>
      <c r="AI63" s="4" t="s">
        <v>48</v>
      </c>
      <c r="AJ63" s="4" t="s">
        <v>48</v>
      </c>
      <c r="AK63" s="4" t="s">
        <v>48</v>
      </c>
      <c r="AL63" s="4" t="s">
        <v>81</v>
      </c>
    </row>
    <row r="64" spans="1:38" ht="25.5">
      <c r="A64" s="4">
        <v>159310</v>
      </c>
      <c r="B64" s="4">
        <v>661456</v>
      </c>
      <c r="C64" s="4" t="s">
        <v>208</v>
      </c>
      <c r="D64" s="4" t="s">
        <v>209</v>
      </c>
      <c r="E64" s="4" t="s">
        <v>210</v>
      </c>
      <c r="F64" s="4" t="s">
        <v>45</v>
      </c>
      <c r="G64" s="4" t="s">
        <v>46</v>
      </c>
      <c r="H64" s="4" t="s">
        <v>47</v>
      </c>
      <c r="I64" s="4" t="s">
        <v>48</v>
      </c>
      <c r="J64" s="4" t="s">
        <v>49</v>
      </c>
      <c r="K64" s="4" t="s">
        <v>220</v>
      </c>
      <c r="L64" s="4" t="s">
        <v>212</v>
      </c>
      <c r="M64" s="4"/>
      <c r="N64" s="4" t="s">
        <v>213</v>
      </c>
      <c r="O64" s="4" t="s">
        <v>53</v>
      </c>
      <c r="P64" s="4" t="s">
        <v>214</v>
      </c>
      <c r="Q64" s="4">
        <v>32</v>
      </c>
      <c r="R64" s="4">
        <v>18</v>
      </c>
      <c r="S64" s="4">
        <v>297</v>
      </c>
      <c r="T64" s="4">
        <v>347</v>
      </c>
      <c r="U64" s="4">
        <v>9.2200000000000004E-2</v>
      </c>
      <c r="V64" s="4">
        <v>5.1900000000000002E-2</v>
      </c>
      <c r="W64" s="4">
        <v>0.14410000000000001</v>
      </c>
      <c r="X64" s="4" t="s">
        <v>48</v>
      </c>
      <c r="Y64" s="4" t="s">
        <v>49</v>
      </c>
      <c r="Z64" s="4" t="s">
        <v>49</v>
      </c>
      <c r="AA64" s="4" t="s">
        <v>49</v>
      </c>
      <c r="AB64" s="4" t="s">
        <v>49</v>
      </c>
      <c r="AC64" s="4" t="s">
        <v>49</v>
      </c>
      <c r="AD64" s="4" t="s">
        <v>48</v>
      </c>
      <c r="AE64" s="4" t="s">
        <v>48</v>
      </c>
      <c r="AF64" s="4" t="s">
        <v>48</v>
      </c>
      <c r="AG64" s="4" t="s">
        <v>48</v>
      </c>
      <c r="AH64" s="4" t="s">
        <v>48</v>
      </c>
      <c r="AI64" s="4" t="s">
        <v>48</v>
      </c>
      <c r="AJ64" s="4" t="s">
        <v>48</v>
      </c>
      <c r="AK64" s="4" t="s">
        <v>48</v>
      </c>
      <c r="AL64" s="4" t="s">
        <v>81</v>
      </c>
    </row>
    <row r="65" spans="1:38" ht="25.5">
      <c r="A65" s="4">
        <v>159310</v>
      </c>
      <c r="B65" s="4">
        <v>661458</v>
      </c>
      <c r="C65" s="4" t="s">
        <v>208</v>
      </c>
      <c r="D65" s="4" t="s">
        <v>209</v>
      </c>
      <c r="E65" s="4" t="s">
        <v>210</v>
      </c>
      <c r="F65" s="4" t="s">
        <v>45</v>
      </c>
      <c r="G65" s="4" t="s">
        <v>46</v>
      </c>
      <c r="H65" s="4" t="s">
        <v>47</v>
      </c>
      <c r="I65" s="4" t="s">
        <v>48</v>
      </c>
      <c r="J65" s="4" t="s">
        <v>49</v>
      </c>
      <c r="K65" s="4" t="s">
        <v>221</v>
      </c>
      <c r="L65" s="4" t="s">
        <v>212</v>
      </c>
      <c r="M65" s="4"/>
      <c r="N65" s="4" t="s">
        <v>213</v>
      </c>
      <c r="O65" s="4" t="s">
        <v>53</v>
      </c>
      <c r="P65" s="4" t="s">
        <v>214</v>
      </c>
      <c r="Q65" s="4">
        <v>25</v>
      </c>
      <c r="R65" s="4">
        <v>13</v>
      </c>
      <c r="S65" s="4">
        <v>424</v>
      </c>
      <c r="T65" s="4">
        <v>462</v>
      </c>
      <c r="U65" s="4">
        <v>5.4100000000000002E-2</v>
      </c>
      <c r="V65" s="4">
        <v>2.81E-2</v>
      </c>
      <c r="W65" s="4">
        <v>8.2299999999999998E-2</v>
      </c>
      <c r="X65" s="4" t="s">
        <v>48</v>
      </c>
      <c r="Y65" s="4" t="s">
        <v>48</v>
      </c>
      <c r="Z65" s="4" t="s">
        <v>48</v>
      </c>
      <c r="AA65" s="4" t="s">
        <v>48</v>
      </c>
      <c r="AB65" s="4" t="s">
        <v>48</v>
      </c>
      <c r="AC65" s="4" t="s">
        <v>48</v>
      </c>
      <c r="AD65" s="4" t="s">
        <v>49</v>
      </c>
      <c r="AE65" s="4" t="s">
        <v>49</v>
      </c>
      <c r="AF65" s="4" t="s">
        <v>48</v>
      </c>
      <c r="AG65" s="4" t="s">
        <v>48</v>
      </c>
      <c r="AH65" s="4" t="s">
        <v>48</v>
      </c>
      <c r="AI65" s="4" t="s">
        <v>48</v>
      </c>
      <c r="AJ65" s="4" t="s">
        <v>48</v>
      </c>
      <c r="AK65" s="4" t="s">
        <v>48</v>
      </c>
      <c r="AL65" s="4" t="s">
        <v>81</v>
      </c>
    </row>
    <row r="66" spans="1:38" ht="25.5">
      <c r="A66" s="4">
        <v>159310</v>
      </c>
      <c r="B66" s="4">
        <v>661454</v>
      </c>
      <c r="C66" s="4" t="s">
        <v>208</v>
      </c>
      <c r="D66" s="4" t="s">
        <v>209</v>
      </c>
      <c r="E66" s="4" t="s">
        <v>210</v>
      </c>
      <c r="F66" s="4" t="s">
        <v>45</v>
      </c>
      <c r="G66" s="4" t="s">
        <v>46</v>
      </c>
      <c r="H66" s="4" t="s">
        <v>47</v>
      </c>
      <c r="I66" s="4" t="s">
        <v>48</v>
      </c>
      <c r="J66" s="4" t="s">
        <v>49</v>
      </c>
      <c r="K66" s="4" t="s">
        <v>222</v>
      </c>
      <c r="L66" s="4" t="s">
        <v>212</v>
      </c>
      <c r="M66" s="4"/>
      <c r="N66" s="4" t="s">
        <v>213</v>
      </c>
      <c r="O66" s="4" t="s">
        <v>53</v>
      </c>
      <c r="P66" s="4" t="s">
        <v>214</v>
      </c>
      <c r="Q66" s="4">
        <v>29</v>
      </c>
      <c r="R66" s="4">
        <v>11</v>
      </c>
      <c r="S66" s="4">
        <v>464</v>
      </c>
      <c r="T66" s="4">
        <v>504</v>
      </c>
      <c r="U66" s="4">
        <v>5.7500000000000002E-2</v>
      </c>
      <c r="V66" s="4">
        <v>2.18E-2</v>
      </c>
      <c r="W66" s="4">
        <v>7.9399999999999998E-2</v>
      </c>
      <c r="X66" s="4" t="s">
        <v>48</v>
      </c>
      <c r="Y66" s="4" t="s">
        <v>48</v>
      </c>
      <c r="Z66" s="4" t="s">
        <v>48</v>
      </c>
      <c r="AA66" s="4" t="s">
        <v>48</v>
      </c>
      <c r="AB66" s="4" t="s">
        <v>48</v>
      </c>
      <c r="AC66" s="4" t="s">
        <v>48</v>
      </c>
      <c r="AD66" s="4" t="s">
        <v>48</v>
      </c>
      <c r="AE66" s="4" t="s">
        <v>48</v>
      </c>
      <c r="AF66" s="4" t="s">
        <v>49</v>
      </c>
      <c r="AG66" s="4" t="s">
        <v>49</v>
      </c>
      <c r="AH66" s="4" t="s">
        <v>48</v>
      </c>
      <c r="AI66" s="4" t="s">
        <v>48</v>
      </c>
      <c r="AJ66" s="4" t="s">
        <v>48</v>
      </c>
      <c r="AK66" s="4" t="s">
        <v>48</v>
      </c>
      <c r="AL66" s="4" t="s">
        <v>81</v>
      </c>
    </row>
    <row r="67" spans="1:38" ht="25.5">
      <c r="A67" s="4">
        <v>159962</v>
      </c>
      <c r="B67" s="4">
        <v>661296</v>
      </c>
      <c r="C67" s="4" t="s">
        <v>223</v>
      </c>
      <c r="D67" s="4" t="s">
        <v>224</v>
      </c>
      <c r="E67" s="4" t="s">
        <v>225</v>
      </c>
      <c r="F67" s="4" t="s">
        <v>75</v>
      </c>
      <c r="G67" s="4" t="s">
        <v>46</v>
      </c>
      <c r="H67" s="4" t="s">
        <v>47</v>
      </c>
      <c r="I67" s="4" t="s">
        <v>48</v>
      </c>
      <c r="J67" s="4" t="s">
        <v>49</v>
      </c>
      <c r="K67" s="4" t="s">
        <v>226</v>
      </c>
      <c r="L67" s="4" t="s">
        <v>227</v>
      </c>
      <c r="M67" s="4"/>
      <c r="N67" s="4" t="s">
        <v>228</v>
      </c>
      <c r="O67" s="4" t="s">
        <v>53</v>
      </c>
      <c r="P67" s="4" t="s">
        <v>229</v>
      </c>
      <c r="Q67" s="4">
        <v>107</v>
      </c>
      <c r="R67" s="4">
        <v>79</v>
      </c>
      <c r="S67" s="4">
        <v>332</v>
      </c>
      <c r="T67" s="4">
        <v>518</v>
      </c>
      <c r="U67" s="4">
        <v>0.20660000000000001</v>
      </c>
      <c r="V67" s="4">
        <v>0.1525</v>
      </c>
      <c r="W67" s="4">
        <v>0.35909999999999997</v>
      </c>
      <c r="X67" s="4" t="s">
        <v>48</v>
      </c>
      <c r="Y67" s="4" t="s">
        <v>48</v>
      </c>
      <c r="Z67" s="4" t="s">
        <v>48</v>
      </c>
      <c r="AA67" s="4" t="s">
        <v>48</v>
      </c>
      <c r="AB67" s="4" t="s">
        <v>48</v>
      </c>
      <c r="AC67" s="4" t="s">
        <v>48</v>
      </c>
      <c r="AD67" s="4" t="s">
        <v>49</v>
      </c>
      <c r="AE67" s="4" t="s">
        <v>49</v>
      </c>
      <c r="AF67" s="4" t="s">
        <v>49</v>
      </c>
      <c r="AG67" s="4" t="s">
        <v>49</v>
      </c>
      <c r="AH67" s="4" t="s">
        <v>48</v>
      </c>
      <c r="AI67" s="4" t="s">
        <v>48</v>
      </c>
      <c r="AJ67" s="4" t="s">
        <v>48</v>
      </c>
      <c r="AK67" s="4" t="s">
        <v>48</v>
      </c>
      <c r="AL67" s="4" t="s">
        <v>81</v>
      </c>
    </row>
    <row r="68" spans="1:38" ht="25.5">
      <c r="A68" s="4">
        <v>159962</v>
      </c>
      <c r="B68" s="4">
        <v>661302</v>
      </c>
      <c r="C68" s="4" t="s">
        <v>223</v>
      </c>
      <c r="D68" s="4" t="s">
        <v>224</v>
      </c>
      <c r="E68" s="4" t="s">
        <v>225</v>
      </c>
      <c r="F68" s="4" t="s">
        <v>75</v>
      </c>
      <c r="G68" s="4" t="s">
        <v>46</v>
      </c>
      <c r="H68" s="4" t="s">
        <v>47</v>
      </c>
      <c r="I68" s="4" t="s">
        <v>48</v>
      </c>
      <c r="J68" s="4" t="s">
        <v>49</v>
      </c>
      <c r="K68" s="4" t="s">
        <v>230</v>
      </c>
      <c r="L68" s="4" t="s">
        <v>227</v>
      </c>
      <c r="M68" s="4"/>
      <c r="N68" s="4" t="s">
        <v>228</v>
      </c>
      <c r="O68" s="4" t="s">
        <v>53</v>
      </c>
      <c r="P68" s="4" t="s">
        <v>229</v>
      </c>
      <c r="Q68" s="4">
        <v>358</v>
      </c>
      <c r="R68" s="4">
        <v>181</v>
      </c>
      <c r="S68" s="4">
        <v>1281</v>
      </c>
      <c r="T68" s="4">
        <v>1820</v>
      </c>
      <c r="U68" s="4">
        <v>0.19670000000000001</v>
      </c>
      <c r="V68" s="4">
        <v>9.9500000000000005E-2</v>
      </c>
      <c r="W68" s="4">
        <v>0.29620000000000002</v>
      </c>
      <c r="X68" s="4" t="s">
        <v>48</v>
      </c>
      <c r="Y68" s="4" t="s">
        <v>48</v>
      </c>
      <c r="Z68" s="4" t="s">
        <v>48</v>
      </c>
      <c r="AA68" s="4" t="s">
        <v>48</v>
      </c>
      <c r="AB68" s="4" t="s">
        <v>48</v>
      </c>
      <c r="AC68" s="4" t="s">
        <v>48</v>
      </c>
      <c r="AD68" s="4" t="s">
        <v>48</v>
      </c>
      <c r="AE68" s="4" t="s">
        <v>48</v>
      </c>
      <c r="AF68" s="4" t="s">
        <v>48</v>
      </c>
      <c r="AG68" s="4" t="s">
        <v>48</v>
      </c>
      <c r="AH68" s="4" t="s">
        <v>49</v>
      </c>
      <c r="AI68" s="4" t="s">
        <v>49</v>
      </c>
      <c r="AJ68" s="4" t="s">
        <v>49</v>
      </c>
      <c r="AK68" s="4" t="s">
        <v>49</v>
      </c>
      <c r="AL68" s="4" t="s">
        <v>81</v>
      </c>
    </row>
    <row r="69" spans="1:38" ht="25.5">
      <c r="A69" s="4">
        <v>159962</v>
      </c>
      <c r="B69" s="4">
        <v>683768</v>
      </c>
      <c r="C69" s="4" t="s">
        <v>223</v>
      </c>
      <c r="D69" s="4" t="s">
        <v>224</v>
      </c>
      <c r="E69" s="4" t="s">
        <v>225</v>
      </c>
      <c r="F69" s="4" t="s">
        <v>75</v>
      </c>
      <c r="G69" s="4" t="s">
        <v>46</v>
      </c>
      <c r="H69" s="4" t="s">
        <v>47</v>
      </c>
      <c r="I69" s="4" t="s">
        <v>48</v>
      </c>
      <c r="J69" s="4" t="s">
        <v>49</v>
      </c>
      <c r="K69" s="4" t="s">
        <v>231</v>
      </c>
      <c r="L69" s="4" t="s">
        <v>232</v>
      </c>
      <c r="M69" s="4"/>
      <c r="N69" s="4" t="s">
        <v>228</v>
      </c>
      <c r="O69" s="4" t="s">
        <v>53</v>
      </c>
      <c r="P69" s="4" t="s">
        <v>229</v>
      </c>
      <c r="Q69" s="4">
        <v>107</v>
      </c>
      <c r="R69" s="4">
        <v>49</v>
      </c>
      <c r="S69" s="4">
        <v>356</v>
      </c>
      <c r="T69" s="4">
        <v>512</v>
      </c>
      <c r="U69" s="4">
        <v>0.20899999999999999</v>
      </c>
      <c r="V69" s="4">
        <v>9.5699999999999993E-2</v>
      </c>
      <c r="W69" s="4">
        <v>0.30470000000000003</v>
      </c>
      <c r="X69" s="4" t="s">
        <v>48</v>
      </c>
      <c r="Y69" s="4" t="s">
        <v>48</v>
      </c>
      <c r="Z69" s="4" t="s">
        <v>48</v>
      </c>
      <c r="AA69" s="4" t="s">
        <v>48</v>
      </c>
      <c r="AB69" s="4" t="s">
        <v>49</v>
      </c>
      <c r="AC69" s="4" t="s">
        <v>49</v>
      </c>
      <c r="AD69" s="4" t="s">
        <v>49</v>
      </c>
      <c r="AE69" s="4" t="s">
        <v>49</v>
      </c>
      <c r="AF69" s="4" t="s">
        <v>49</v>
      </c>
      <c r="AG69" s="4" t="s">
        <v>49</v>
      </c>
      <c r="AH69" s="4" t="s">
        <v>49</v>
      </c>
      <c r="AI69" s="4" t="s">
        <v>49</v>
      </c>
      <c r="AJ69" s="4" t="s">
        <v>49</v>
      </c>
      <c r="AK69" s="4" t="s">
        <v>49</v>
      </c>
      <c r="AL69" s="4" t="s">
        <v>81</v>
      </c>
    </row>
    <row r="70" spans="1:38" ht="25.5">
      <c r="A70" s="4">
        <v>159962</v>
      </c>
      <c r="B70" s="4">
        <v>665310</v>
      </c>
      <c r="C70" s="4" t="s">
        <v>223</v>
      </c>
      <c r="D70" s="4" t="s">
        <v>224</v>
      </c>
      <c r="E70" s="4" t="s">
        <v>225</v>
      </c>
      <c r="F70" s="4" t="s">
        <v>75</v>
      </c>
      <c r="G70" s="4" t="s">
        <v>46</v>
      </c>
      <c r="H70" s="4" t="s">
        <v>47</v>
      </c>
      <c r="I70" s="4" t="s">
        <v>48</v>
      </c>
      <c r="J70" s="4" t="s">
        <v>49</v>
      </c>
      <c r="K70" s="4" t="s">
        <v>233</v>
      </c>
      <c r="L70" s="4" t="s">
        <v>234</v>
      </c>
      <c r="M70" s="4"/>
      <c r="N70" s="4" t="s">
        <v>228</v>
      </c>
      <c r="O70" s="4" t="s">
        <v>53</v>
      </c>
      <c r="P70" s="4" t="s">
        <v>229</v>
      </c>
      <c r="Q70" s="4">
        <v>170</v>
      </c>
      <c r="R70" s="4">
        <v>56</v>
      </c>
      <c r="S70" s="4">
        <v>374</v>
      </c>
      <c r="T70" s="4">
        <v>600</v>
      </c>
      <c r="U70" s="4">
        <v>0.2833</v>
      </c>
      <c r="V70" s="4">
        <v>9.3299999999999994E-2</v>
      </c>
      <c r="W70" s="4">
        <v>0.37669999999999998</v>
      </c>
      <c r="X70" s="4" t="s">
        <v>49</v>
      </c>
      <c r="Y70" s="4" t="s">
        <v>49</v>
      </c>
      <c r="Z70" s="4" t="s">
        <v>49</v>
      </c>
      <c r="AA70" s="4" t="s">
        <v>49</v>
      </c>
      <c r="AB70" s="4" t="s">
        <v>49</v>
      </c>
      <c r="AC70" s="4" t="s">
        <v>49</v>
      </c>
      <c r="AD70" s="4" t="s">
        <v>48</v>
      </c>
      <c r="AE70" s="4" t="s">
        <v>48</v>
      </c>
      <c r="AF70" s="4" t="s">
        <v>48</v>
      </c>
      <c r="AG70" s="4" t="s">
        <v>48</v>
      </c>
      <c r="AH70" s="4" t="s">
        <v>48</v>
      </c>
      <c r="AI70" s="4" t="s">
        <v>48</v>
      </c>
      <c r="AJ70" s="4" t="s">
        <v>48</v>
      </c>
      <c r="AK70" s="4" t="s">
        <v>48</v>
      </c>
      <c r="AL70" s="4" t="s">
        <v>81</v>
      </c>
    </row>
    <row r="71" spans="1:38" ht="25.5">
      <c r="A71" s="4">
        <v>159962</v>
      </c>
      <c r="B71" s="4">
        <v>665649</v>
      </c>
      <c r="C71" s="4" t="s">
        <v>223</v>
      </c>
      <c r="D71" s="4" t="s">
        <v>224</v>
      </c>
      <c r="E71" s="4" t="s">
        <v>225</v>
      </c>
      <c r="F71" s="4" t="s">
        <v>75</v>
      </c>
      <c r="G71" s="4" t="s">
        <v>46</v>
      </c>
      <c r="H71" s="4" t="s">
        <v>47</v>
      </c>
      <c r="I71" s="4" t="s">
        <v>48</v>
      </c>
      <c r="J71" s="4" t="s">
        <v>49</v>
      </c>
      <c r="K71" s="4" t="s">
        <v>235</v>
      </c>
      <c r="L71" s="4" t="s">
        <v>236</v>
      </c>
      <c r="M71" s="4"/>
      <c r="N71" s="4" t="s">
        <v>228</v>
      </c>
      <c r="O71" s="4" t="s">
        <v>53</v>
      </c>
      <c r="P71" s="4" t="s">
        <v>229</v>
      </c>
      <c r="Q71" s="4">
        <v>134</v>
      </c>
      <c r="R71" s="4">
        <v>49</v>
      </c>
      <c r="S71" s="4">
        <v>379</v>
      </c>
      <c r="T71" s="4">
        <v>562</v>
      </c>
      <c r="U71" s="4">
        <v>0.2384</v>
      </c>
      <c r="V71" s="4">
        <v>8.72E-2</v>
      </c>
      <c r="W71" s="4">
        <v>0.3256</v>
      </c>
      <c r="X71" s="4" t="s">
        <v>48</v>
      </c>
      <c r="Y71" s="4" t="s">
        <v>48</v>
      </c>
      <c r="Z71" s="4" t="s">
        <v>48</v>
      </c>
      <c r="AA71" s="4" t="s">
        <v>48</v>
      </c>
      <c r="AB71" s="4" t="s">
        <v>48</v>
      </c>
      <c r="AC71" s="4" t="s">
        <v>48</v>
      </c>
      <c r="AD71" s="4" t="s">
        <v>49</v>
      </c>
      <c r="AE71" s="4" t="s">
        <v>49</v>
      </c>
      <c r="AF71" s="4" t="s">
        <v>49</v>
      </c>
      <c r="AG71" s="4" t="s">
        <v>49</v>
      </c>
      <c r="AH71" s="4" t="s">
        <v>48</v>
      </c>
      <c r="AI71" s="4" t="s">
        <v>48</v>
      </c>
      <c r="AJ71" s="4" t="s">
        <v>48</v>
      </c>
      <c r="AK71" s="4" t="s">
        <v>48</v>
      </c>
      <c r="AL71" s="4" t="s">
        <v>81</v>
      </c>
    </row>
    <row r="72" spans="1:38" ht="25.5">
      <c r="A72" s="4">
        <v>159962</v>
      </c>
      <c r="B72" s="4">
        <v>663849</v>
      </c>
      <c r="C72" s="4" t="s">
        <v>223</v>
      </c>
      <c r="D72" s="4" t="s">
        <v>224</v>
      </c>
      <c r="E72" s="4" t="s">
        <v>225</v>
      </c>
      <c r="F72" s="4" t="s">
        <v>75</v>
      </c>
      <c r="G72" s="4" t="s">
        <v>46</v>
      </c>
      <c r="H72" s="4" t="s">
        <v>47</v>
      </c>
      <c r="I72" s="4" t="s">
        <v>48</v>
      </c>
      <c r="J72" s="4" t="s">
        <v>49</v>
      </c>
      <c r="K72" s="4" t="s">
        <v>237</v>
      </c>
      <c r="L72" s="4" t="s">
        <v>238</v>
      </c>
      <c r="M72" s="4"/>
      <c r="N72" s="4" t="s">
        <v>228</v>
      </c>
      <c r="O72" s="4" t="s">
        <v>53</v>
      </c>
      <c r="P72" s="4" t="s">
        <v>229</v>
      </c>
      <c r="Q72" s="4">
        <v>165</v>
      </c>
      <c r="R72" s="4">
        <v>57</v>
      </c>
      <c r="S72" s="4">
        <v>265</v>
      </c>
      <c r="T72" s="4">
        <v>487</v>
      </c>
      <c r="U72" s="4">
        <v>0.33879999999999999</v>
      </c>
      <c r="V72" s="4">
        <v>0.11700000000000001</v>
      </c>
      <c r="W72" s="4">
        <v>0.45590000000000003</v>
      </c>
      <c r="X72" s="4" t="s">
        <v>48</v>
      </c>
      <c r="Y72" s="4" t="s">
        <v>48</v>
      </c>
      <c r="Z72" s="4" t="s">
        <v>48</v>
      </c>
      <c r="AA72" s="4" t="s">
        <v>48</v>
      </c>
      <c r="AB72" s="4" t="s">
        <v>48</v>
      </c>
      <c r="AC72" s="4" t="s">
        <v>48</v>
      </c>
      <c r="AD72" s="4" t="s">
        <v>49</v>
      </c>
      <c r="AE72" s="4" t="s">
        <v>49</v>
      </c>
      <c r="AF72" s="4" t="s">
        <v>49</v>
      </c>
      <c r="AG72" s="4" t="s">
        <v>49</v>
      </c>
      <c r="AH72" s="4" t="s">
        <v>48</v>
      </c>
      <c r="AI72" s="4" t="s">
        <v>48</v>
      </c>
      <c r="AJ72" s="4" t="s">
        <v>48</v>
      </c>
      <c r="AK72" s="4" t="s">
        <v>48</v>
      </c>
      <c r="AL72" s="4" t="s">
        <v>81</v>
      </c>
    </row>
    <row r="73" spans="1:38" ht="25.5">
      <c r="A73" s="4">
        <v>159962</v>
      </c>
      <c r="B73" s="4">
        <v>663848</v>
      </c>
      <c r="C73" s="4" t="s">
        <v>223</v>
      </c>
      <c r="D73" s="4" t="s">
        <v>224</v>
      </c>
      <c r="E73" s="4" t="s">
        <v>225</v>
      </c>
      <c r="F73" s="4" t="s">
        <v>75</v>
      </c>
      <c r="G73" s="4" t="s">
        <v>46</v>
      </c>
      <c r="H73" s="4" t="s">
        <v>47</v>
      </c>
      <c r="I73" s="4" t="s">
        <v>48</v>
      </c>
      <c r="J73" s="4" t="s">
        <v>49</v>
      </c>
      <c r="K73" s="4" t="s">
        <v>239</v>
      </c>
      <c r="L73" s="4" t="s">
        <v>238</v>
      </c>
      <c r="M73" s="4"/>
      <c r="N73" s="4" t="s">
        <v>228</v>
      </c>
      <c r="O73" s="4" t="s">
        <v>53</v>
      </c>
      <c r="P73" s="4" t="s">
        <v>229</v>
      </c>
      <c r="Q73" s="4">
        <v>163</v>
      </c>
      <c r="R73" s="4">
        <v>46</v>
      </c>
      <c r="S73" s="4">
        <v>305</v>
      </c>
      <c r="T73" s="4">
        <v>514</v>
      </c>
      <c r="U73" s="4">
        <v>0.31709999999999999</v>
      </c>
      <c r="V73" s="4">
        <v>8.9499999999999996E-2</v>
      </c>
      <c r="W73" s="4">
        <v>0.40660000000000002</v>
      </c>
      <c r="X73" s="4" t="s">
        <v>49</v>
      </c>
      <c r="Y73" s="4" t="s">
        <v>49</v>
      </c>
      <c r="Z73" s="4" t="s">
        <v>49</v>
      </c>
      <c r="AA73" s="4" t="s">
        <v>49</v>
      </c>
      <c r="AB73" s="4" t="s">
        <v>49</v>
      </c>
      <c r="AC73" s="4" t="s">
        <v>49</v>
      </c>
      <c r="AD73" s="4" t="s">
        <v>48</v>
      </c>
      <c r="AE73" s="4" t="s">
        <v>48</v>
      </c>
      <c r="AF73" s="4" t="s">
        <v>48</v>
      </c>
      <c r="AG73" s="4" t="s">
        <v>48</v>
      </c>
      <c r="AH73" s="4" t="s">
        <v>48</v>
      </c>
      <c r="AI73" s="4" t="s">
        <v>48</v>
      </c>
      <c r="AJ73" s="4" t="s">
        <v>48</v>
      </c>
      <c r="AK73" s="4" t="s">
        <v>48</v>
      </c>
      <c r="AL73" s="4" t="s">
        <v>81</v>
      </c>
    </row>
    <row r="74" spans="1:38" ht="25.5">
      <c r="A74" s="4">
        <v>159962</v>
      </c>
      <c r="B74" s="4">
        <v>661292</v>
      </c>
      <c r="C74" s="4" t="s">
        <v>223</v>
      </c>
      <c r="D74" s="4" t="s">
        <v>224</v>
      </c>
      <c r="E74" s="4" t="s">
        <v>225</v>
      </c>
      <c r="F74" s="4" t="s">
        <v>75</v>
      </c>
      <c r="G74" s="4" t="s">
        <v>46</v>
      </c>
      <c r="H74" s="4" t="s">
        <v>47</v>
      </c>
      <c r="I74" s="4" t="s">
        <v>48</v>
      </c>
      <c r="J74" s="4" t="s">
        <v>49</v>
      </c>
      <c r="K74" s="4" t="s">
        <v>240</v>
      </c>
      <c r="L74" s="4" t="s">
        <v>241</v>
      </c>
      <c r="M74" s="4"/>
      <c r="N74" s="4" t="s">
        <v>242</v>
      </c>
      <c r="O74" s="4" t="s">
        <v>53</v>
      </c>
      <c r="P74" s="4" t="s">
        <v>243</v>
      </c>
      <c r="Q74" s="4">
        <v>253</v>
      </c>
      <c r="R74" s="4">
        <v>44</v>
      </c>
      <c r="S74" s="4">
        <v>293</v>
      </c>
      <c r="T74" s="4">
        <v>590</v>
      </c>
      <c r="U74" s="4">
        <v>0.42880000000000001</v>
      </c>
      <c r="V74" s="4">
        <v>7.46E-2</v>
      </c>
      <c r="W74" s="4">
        <v>0.50339999999999996</v>
      </c>
      <c r="X74" s="4" t="s">
        <v>49</v>
      </c>
      <c r="Y74" s="4" t="s">
        <v>49</v>
      </c>
      <c r="Z74" s="4" t="s">
        <v>49</v>
      </c>
      <c r="AA74" s="4" t="s">
        <v>49</v>
      </c>
      <c r="AB74" s="4" t="s">
        <v>49</v>
      </c>
      <c r="AC74" s="4" t="s">
        <v>49</v>
      </c>
      <c r="AD74" s="4" t="s">
        <v>48</v>
      </c>
      <c r="AE74" s="4" t="s">
        <v>48</v>
      </c>
      <c r="AF74" s="4" t="s">
        <v>48</v>
      </c>
      <c r="AG74" s="4" t="s">
        <v>48</v>
      </c>
      <c r="AH74" s="4" t="s">
        <v>48</v>
      </c>
      <c r="AI74" s="4" t="s">
        <v>48</v>
      </c>
      <c r="AJ74" s="4" t="s">
        <v>48</v>
      </c>
      <c r="AK74" s="4" t="s">
        <v>48</v>
      </c>
      <c r="AL74" s="4" t="s">
        <v>81</v>
      </c>
    </row>
    <row r="75" spans="1:38" ht="25.5">
      <c r="A75" s="4">
        <v>159962</v>
      </c>
      <c r="B75" s="4">
        <v>665152</v>
      </c>
      <c r="C75" s="4" t="s">
        <v>223</v>
      </c>
      <c r="D75" s="4" t="s">
        <v>224</v>
      </c>
      <c r="E75" s="4" t="s">
        <v>225</v>
      </c>
      <c r="F75" s="4" t="s">
        <v>75</v>
      </c>
      <c r="G75" s="4" t="s">
        <v>46</v>
      </c>
      <c r="H75" s="4" t="s">
        <v>47</v>
      </c>
      <c r="I75" s="4" t="s">
        <v>48</v>
      </c>
      <c r="J75" s="4" t="s">
        <v>49</v>
      </c>
      <c r="K75" s="4" t="s">
        <v>244</v>
      </c>
      <c r="L75" s="4" t="s">
        <v>245</v>
      </c>
      <c r="M75" s="4"/>
      <c r="N75" s="4" t="s">
        <v>228</v>
      </c>
      <c r="O75" s="4" t="s">
        <v>53</v>
      </c>
      <c r="P75" s="4" t="s">
        <v>229</v>
      </c>
      <c r="Q75" s="4">
        <v>218</v>
      </c>
      <c r="R75" s="4">
        <v>85</v>
      </c>
      <c r="S75" s="4">
        <v>725</v>
      </c>
      <c r="T75" s="4">
        <v>1028</v>
      </c>
      <c r="U75" s="4">
        <v>0.21210000000000001</v>
      </c>
      <c r="V75" s="4">
        <v>8.2699999999999996E-2</v>
      </c>
      <c r="W75" s="4">
        <v>0.29470000000000002</v>
      </c>
      <c r="X75" s="4" t="s">
        <v>48</v>
      </c>
      <c r="Y75" s="4" t="s">
        <v>49</v>
      </c>
      <c r="Z75" s="4" t="s">
        <v>49</v>
      </c>
      <c r="AA75" s="4" t="s">
        <v>49</v>
      </c>
      <c r="AB75" s="4" t="s">
        <v>49</v>
      </c>
      <c r="AC75" s="4" t="s">
        <v>49</v>
      </c>
      <c r="AD75" s="4" t="s">
        <v>49</v>
      </c>
      <c r="AE75" s="4" t="s">
        <v>49</v>
      </c>
      <c r="AF75" s="4" t="s">
        <v>49</v>
      </c>
      <c r="AG75" s="4" t="s">
        <v>49</v>
      </c>
      <c r="AH75" s="4" t="s">
        <v>49</v>
      </c>
      <c r="AI75" s="4" t="s">
        <v>49</v>
      </c>
      <c r="AJ75" s="4" t="s">
        <v>49</v>
      </c>
      <c r="AK75" s="4" t="s">
        <v>49</v>
      </c>
      <c r="AL75" s="4" t="s">
        <v>81</v>
      </c>
    </row>
    <row r="76" spans="1:38" ht="25.5">
      <c r="A76" s="4">
        <v>159962</v>
      </c>
      <c r="B76" s="4">
        <v>661297</v>
      </c>
      <c r="C76" s="4" t="s">
        <v>223</v>
      </c>
      <c r="D76" s="4" t="s">
        <v>224</v>
      </c>
      <c r="E76" s="4" t="s">
        <v>225</v>
      </c>
      <c r="F76" s="4" t="s">
        <v>75</v>
      </c>
      <c r="G76" s="4" t="s">
        <v>46</v>
      </c>
      <c r="H76" s="4" t="s">
        <v>47</v>
      </c>
      <c r="I76" s="4" t="s">
        <v>48</v>
      </c>
      <c r="J76" s="4" t="s">
        <v>49</v>
      </c>
      <c r="K76" s="4" t="s">
        <v>246</v>
      </c>
      <c r="L76" s="4" t="s">
        <v>247</v>
      </c>
      <c r="M76" s="4"/>
      <c r="N76" s="4" t="s">
        <v>242</v>
      </c>
      <c r="O76" s="4" t="s">
        <v>53</v>
      </c>
      <c r="P76" s="4" t="s">
        <v>243</v>
      </c>
      <c r="Q76" s="4">
        <v>270</v>
      </c>
      <c r="R76" s="4">
        <v>79</v>
      </c>
      <c r="S76" s="4">
        <v>393</v>
      </c>
      <c r="T76" s="4">
        <v>742</v>
      </c>
      <c r="U76" s="4">
        <v>0.3639</v>
      </c>
      <c r="V76" s="4">
        <v>0.1065</v>
      </c>
      <c r="W76" s="4">
        <v>0.47039999999999998</v>
      </c>
      <c r="X76" s="4" t="s">
        <v>48</v>
      </c>
      <c r="Y76" s="4" t="s">
        <v>48</v>
      </c>
      <c r="Z76" s="4" t="s">
        <v>48</v>
      </c>
      <c r="AA76" s="4" t="s">
        <v>48</v>
      </c>
      <c r="AB76" s="4" t="s">
        <v>48</v>
      </c>
      <c r="AC76" s="4" t="s">
        <v>48</v>
      </c>
      <c r="AD76" s="4" t="s">
        <v>49</v>
      </c>
      <c r="AE76" s="4" t="s">
        <v>49</v>
      </c>
      <c r="AF76" s="4" t="s">
        <v>49</v>
      </c>
      <c r="AG76" s="4" t="s">
        <v>49</v>
      </c>
      <c r="AH76" s="4" t="s">
        <v>48</v>
      </c>
      <c r="AI76" s="4" t="s">
        <v>48</v>
      </c>
      <c r="AJ76" s="4" t="s">
        <v>48</v>
      </c>
      <c r="AK76" s="4" t="s">
        <v>48</v>
      </c>
      <c r="AL76" s="4" t="s">
        <v>81</v>
      </c>
    </row>
    <row r="77" spans="1:38" ht="25.5">
      <c r="A77" s="4">
        <v>159962</v>
      </c>
      <c r="B77" s="4">
        <v>661299</v>
      </c>
      <c r="C77" s="4" t="s">
        <v>223</v>
      </c>
      <c r="D77" s="4" t="s">
        <v>224</v>
      </c>
      <c r="E77" s="4" t="s">
        <v>225</v>
      </c>
      <c r="F77" s="4" t="s">
        <v>75</v>
      </c>
      <c r="G77" s="4" t="s">
        <v>46</v>
      </c>
      <c r="H77" s="4" t="s">
        <v>47</v>
      </c>
      <c r="I77" s="4" t="s">
        <v>48</v>
      </c>
      <c r="J77" s="4" t="s">
        <v>49</v>
      </c>
      <c r="K77" s="4" t="s">
        <v>248</v>
      </c>
      <c r="L77" s="4" t="s">
        <v>249</v>
      </c>
      <c r="M77" s="4"/>
      <c r="N77" s="4" t="s">
        <v>228</v>
      </c>
      <c r="O77" s="4" t="s">
        <v>53</v>
      </c>
      <c r="P77" s="4" t="s">
        <v>229</v>
      </c>
      <c r="Q77" s="4">
        <v>181</v>
      </c>
      <c r="R77" s="4">
        <v>56</v>
      </c>
      <c r="S77" s="4">
        <v>294</v>
      </c>
      <c r="T77" s="4">
        <v>531</v>
      </c>
      <c r="U77" s="4">
        <v>0.34089999999999998</v>
      </c>
      <c r="V77" s="4">
        <v>0.1055</v>
      </c>
      <c r="W77" s="4">
        <v>0.44629999999999997</v>
      </c>
      <c r="X77" s="4" t="s">
        <v>48</v>
      </c>
      <c r="Y77" s="4" t="s">
        <v>49</v>
      </c>
      <c r="Z77" s="4" t="s">
        <v>49</v>
      </c>
      <c r="AA77" s="4" t="s">
        <v>49</v>
      </c>
      <c r="AB77" s="4" t="s">
        <v>49</v>
      </c>
      <c r="AC77" s="4" t="s">
        <v>49</v>
      </c>
      <c r="AD77" s="4" t="s">
        <v>49</v>
      </c>
      <c r="AE77" s="4" t="s">
        <v>49</v>
      </c>
      <c r="AF77" s="4" t="s">
        <v>48</v>
      </c>
      <c r="AG77" s="4" t="s">
        <v>48</v>
      </c>
      <c r="AH77" s="4" t="s">
        <v>48</v>
      </c>
      <c r="AI77" s="4" t="s">
        <v>48</v>
      </c>
      <c r="AJ77" s="4" t="s">
        <v>48</v>
      </c>
      <c r="AK77" s="4" t="s">
        <v>48</v>
      </c>
      <c r="AL77" s="4" t="s">
        <v>81</v>
      </c>
    </row>
    <row r="78" spans="1:38" ht="25.5">
      <c r="A78" s="4">
        <v>159962</v>
      </c>
      <c r="B78" s="4">
        <v>661300</v>
      </c>
      <c r="C78" s="4" t="s">
        <v>223</v>
      </c>
      <c r="D78" s="4" t="s">
        <v>224</v>
      </c>
      <c r="E78" s="4" t="s">
        <v>225</v>
      </c>
      <c r="F78" s="4" t="s">
        <v>75</v>
      </c>
      <c r="G78" s="4" t="s">
        <v>46</v>
      </c>
      <c r="H78" s="4" t="s">
        <v>47</v>
      </c>
      <c r="I78" s="4" t="s">
        <v>48</v>
      </c>
      <c r="J78" s="4" t="s">
        <v>49</v>
      </c>
      <c r="K78" s="4" t="s">
        <v>250</v>
      </c>
      <c r="L78" s="4" t="s">
        <v>251</v>
      </c>
      <c r="M78" s="4"/>
      <c r="N78" s="4" t="s">
        <v>242</v>
      </c>
      <c r="O78" s="4" t="s">
        <v>53</v>
      </c>
      <c r="P78" s="4" t="s">
        <v>252</v>
      </c>
      <c r="Q78" s="4">
        <v>135</v>
      </c>
      <c r="R78" s="4">
        <v>34</v>
      </c>
      <c r="S78" s="4">
        <v>235</v>
      </c>
      <c r="T78" s="4">
        <v>404</v>
      </c>
      <c r="U78" s="4">
        <v>0.3342</v>
      </c>
      <c r="V78" s="4">
        <v>8.4199999999999997E-2</v>
      </c>
      <c r="W78" s="4">
        <v>0.41830000000000001</v>
      </c>
      <c r="X78" s="4" t="s">
        <v>48</v>
      </c>
      <c r="Y78" s="4" t="s">
        <v>48</v>
      </c>
      <c r="Z78" s="4" t="s">
        <v>48</v>
      </c>
      <c r="AA78" s="4" t="s">
        <v>48</v>
      </c>
      <c r="AB78" s="4" t="s">
        <v>48</v>
      </c>
      <c r="AC78" s="4" t="s">
        <v>48</v>
      </c>
      <c r="AD78" s="4" t="s">
        <v>49</v>
      </c>
      <c r="AE78" s="4" t="s">
        <v>49</v>
      </c>
      <c r="AF78" s="4" t="s">
        <v>49</v>
      </c>
      <c r="AG78" s="4" t="s">
        <v>49</v>
      </c>
      <c r="AH78" s="4" t="s">
        <v>48</v>
      </c>
      <c r="AI78" s="4" t="s">
        <v>48</v>
      </c>
      <c r="AJ78" s="4" t="s">
        <v>48</v>
      </c>
      <c r="AK78" s="4" t="s">
        <v>48</v>
      </c>
      <c r="AL78" s="4" t="s">
        <v>81</v>
      </c>
    </row>
    <row r="79" spans="1:38" ht="25.5">
      <c r="A79" s="4">
        <v>159962</v>
      </c>
      <c r="B79" s="4">
        <v>661294</v>
      </c>
      <c r="C79" s="4" t="s">
        <v>223</v>
      </c>
      <c r="D79" s="4" t="s">
        <v>224</v>
      </c>
      <c r="E79" s="4" t="s">
        <v>225</v>
      </c>
      <c r="F79" s="4" t="s">
        <v>75</v>
      </c>
      <c r="G79" s="4" t="s">
        <v>46</v>
      </c>
      <c r="H79" s="4" t="s">
        <v>47</v>
      </c>
      <c r="I79" s="4" t="s">
        <v>48</v>
      </c>
      <c r="J79" s="4" t="s">
        <v>49</v>
      </c>
      <c r="K79" s="4" t="s">
        <v>253</v>
      </c>
      <c r="L79" s="4" t="s">
        <v>251</v>
      </c>
      <c r="M79" s="4"/>
      <c r="N79" s="4" t="s">
        <v>242</v>
      </c>
      <c r="O79" s="4" t="s">
        <v>53</v>
      </c>
      <c r="P79" s="4" t="s">
        <v>252</v>
      </c>
      <c r="Q79" s="4">
        <v>170</v>
      </c>
      <c r="R79" s="4">
        <v>45</v>
      </c>
      <c r="S79" s="4">
        <v>322</v>
      </c>
      <c r="T79" s="4">
        <v>537</v>
      </c>
      <c r="U79" s="4">
        <v>0.31659999999999999</v>
      </c>
      <c r="V79" s="4">
        <v>8.3799999999999999E-2</v>
      </c>
      <c r="W79" s="4">
        <v>0.40039999999999998</v>
      </c>
      <c r="X79" s="4" t="s">
        <v>48</v>
      </c>
      <c r="Y79" s="4" t="s">
        <v>49</v>
      </c>
      <c r="Z79" s="4" t="s">
        <v>49</v>
      </c>
      <c r="AA79" s="4" t="s">
        <v>49</v>
      </c>
      <c r="AB79" s="4" t="s">
        <v>49</v>
      </c>
      <c r="AC79" s="4" t="s">
        <v>49</v>
      </c>
      <c r="AD79" s="4" t="s">
        <v>48</v>
      </c>
      <c r="AE79" s="4" t="s">
        <v>48</v>
      </c>
      <c r="AF79" s="4" t="s">
        <v>48</v>
      </c>
      <c r="AG79" s="4" t="s">
        <v>48</v>
      </c>
      <c r="AH79" s="4" t="s">
        <v>48</v>
      </c>
      <c r="AI79" s="4" t="s">
        <v>48</v>
      </c>
      <c r="AJ79" s="4" t="s">
        <v>48</v>
      </c>
      <c r="AK79" s="4" t="s">
        <v>48</v>
      </c>
      <c r="AL79" s="4" t="s">
        <v>81</v>
      </c>
    </row>
    <row r="80" spans="1:38" ht="25.5">
      <c r="A80" s="4">
        <v>159962</v>
      </c>
      <c r="B80" s="4">
        <v>661301</v>
      </c>
      <c r="C80" s="4" t="s">
        <v>223</v>
      </c>
      <c r="D80" s="4" t="s">
        <v>224</v>
      </c>
      <c r="E80" s="4" t="s">
        <v>225</v>
      </c>
      <c r="F80" s="4" t="s">
        <v>75</v>
      </c>
      <c r="G80" s="4" t="s">
        <v>46</v>
      </c>
      <c r="H80" s="4" t="s">
        <v>47</v>
      </c>
      <c r="I80" s="4" t="s">
        <v>48</v>
      </c>
      <c r="J80" s="4" t="s">
        <v>49</v>
      </c>
      <c r="K80" s="4" t="s">
        <v>254</v>
      </c>
      <c r="L80" s="4" t="s">
        <v>255</v>
      </c>
      <c r="M80" s="4"/>
      <c r="N80" s="4" t="s">
        <v>242</v>
      </c>
      <c r="O80" s="4" t="s">
        <v>53</v>
      </c>
      <c r="P80" s="4" t="s">
        <v>243</v>
      </c>
      <c r="Q80" s="4">
        <v>448</v>
      </c>
      <c r="R80" s="4">
        <v>132</v>
      </c>
      <c r="S80" s="4">
        <v>1004</v>
      </c>
      <c r="T80" s="4">
        <v>1584</v>
      </c>
      <c r="U80" s="4">
        <v>0.2828</v>
      </c>
      <c r="V80" s="4">
        <v>8.3299999999999999E-2</v>
      </c>
      <c r="W80" s="4">
        <v>0.36620000000000003</v>
      </c>
      <c r="X80" s="4" t="s">
        <v>48</v>
      </c>
      <c r="Y80" s="4" t="s">
        <v>48</v>
      </c>
      <c r="Z80" s="4" t="s">
        <v>48</v>
      </c>
      <c r="AA80" s="4" t="s">
        <v>48</v>
      </c>
      <c r="AB80" s="4" t="s">
        <v>48</v>
      </c>
      <c r="AC80" s="4" t="s">
        <v>48</v>
      </c>
      <c r="AD80" s="4" t="s">
        <v>48</v>
      </c>
      <c r="AE80" s="4" t="s">
        <v>48</v>
      </c>
      <c r="AF80" s="4" t="s">
        <v>48</v>
      </c>
      <c r="AG80" s="4" t="s">
        <v>48</v>
      </c>
      <c r="AH80" s="4" t="s">
        <v>49</v>
      </c>
      <c r="AI80" s="4" t="s">
        <v>49</v>
      </c>
      <c r="AJ80" s="4" t="s">
        <v>49</v>
      </c>
      <c r="AK80" s="4" t="s">
        <v>49</v>
      </c>
      <c r="AL80" s="4" t="s">
        <v>81</v>
      </c>
    </row>
    <row r="81" spans="1:38" ht="25.5">
      <c r="A81" s="4">
        <v>159962</v>
      </c>
      <c r="B81" s="4">
        <v>685016</v>
      </c>
      <c r="C81" s="4" t="s">
        <v>223</v>
      </c>
      <c r="D81" s="4" t="s">
        <v>224</v>
      </c>
      <c r="E81" s="4" t="s">
        <v>225</v>
      </c>
      <c r="F81" s="4" t="s">
        <v>75</v>
      </c>
      <c r="G81" s="4" t="s">
        <v>46</v>
      </c>
      <c r="H81" s="4" t="s">
        <v>47</v>
      </c>
      <c r="I81" s="4" t="s">
        <v>48</v>
      </c>
      <c r="J81" s="4" t="s">
        <v>49</v>
      </c>
      <c r="K81" s="4" t="s">
        <v>256</v>
      </c>
      <c r="L81" s="4" t="s">
        <v>257</v>
      </c>
      <c r="M81" s="4"/>
      <c r="N81" s="4" t="s">
        <v>258</v>
      </c>
      <c r="O81" s="4" t="s">
        <v>53</v>
      </c>
      <c r="P81" s="4" t="s">
        <v>259</v>
      </c>
      <c r="Q81" s="4">
        <v>86</v>
      </c>
      <c r="R81" s="4">
        <v>27</v>
      </c>
      <c r="S81" s="4">
        <v>163</v>
      </c>
      <c r="T81" s="4">
        <v>276</v>
      </c>
      <c r="U81" s="4">
        <v>0.31159999999999999</v>
      </c>
      <c r="V81" s="4">
        <v>9.7799999999999998E-2</v>
      </c>
      <c r="W81" s="4">
        <v>0.40939999999999999</v>
      </c>
      <c r="X81" s="4" t="s">
        <v>48</v>
      </c>
      <c r="Y81" s="4" t="s">
        <v>48</v>
      </c>
      <c r="Z81" s="4" t="s">
        <v>48</v>
      </c>
      <c r="AA81" s="4" t="s">
        <v>48</v>
      </c>
      <c r="AB81" s="4" t="s">
        <v>48</v>
      </c>
      <c r="AC81" s="4" t="s">
        <v>48</v>
      </c>
      <c r="AD81" s="4" t="s">
        <v>48</v>
      </c>
      <c r="AE81" s="4" t="s">
        <v>48</v>
      </c>
      <c r="AF81" s="4" t="s">
        <v>48</v>
      </c>
      <c r="AG81" s="4" t="s">
        <v>48</v>
      </c>
      <c r="AH81" s="4" t="s">
        <v>49</v>
      </c>
      <c r="AI81" s="4" t="s">
        <v>49</v>
      </c>
      <c r="AJ81" s="4" t="s">
        <v>49</v>
      </c>
      <c r="AK81" s="4" t="s">
        <v>49</v>
      </c>
      <c r="AL81" s="4" t="s">
        <v>81</v>
      </c>
    </row>
    <row r="82" spans="1:38" ht="25.5">
      <c r="A82" s="4">
        <v>159962</v>
      </c>
      <c r="B82" s="4">
        <v>664133</v>
      </c>
      <c r="C82" s="4" t="s">
        <v>223</v>
      </c>
      <c r="D82" s="4" t="s">
        <v>224</v>
      </c>
      <c r="E82" s="4" t="s">
        <v>225</v>
      </c>
      <c r="F82" s="4" t="s">
        <v>75</v>
      </c>
      <c r="G82" s="4" t="s">
        <v>46</v>
      </c>
      <c r="H82" s="4" t="s">
        <v>47</v>
      </c>
      <c r="I82" s="4" t="s">
        <v>48</v>
      </c>
      <c r="J82" s="4" t="s">
        <v>49</v>
      </c>
      <c r="K82" s="4" t="s">
        <v>260</v>
      </c>
      <c r="L82" s="4" t="s">
        <v>261</v>
      </c>
      <c r="M82" s="4"/>
      <c r="N82" s="4" t="s">
        <v>228</v>
      </c>
      <c r="O82" s="4" t="s">
        <v>53</v>
      </c>
      <c r="P82" s="4" t="s">
        <v>229</v>
      </c>
      <c r="Q82" s="4">
        <v>133</v>
      </c>
      <c r="R82" s="4">
        <v>30</v>
      </c>
      <c r="S82" s="4">
        <v>298</v>
      </c>
      <c r="T82" s="4">
        <v>461</v>
      </c>
      <c r="U82" s="4">
        <v>0.28849999999999998</v>
      </c>
      <c r="V82" s="4">
        <v>6.5100000000000005E-2</v>
      </c>
      <c r="W82" s="4">
        <v>0.35360000000000003</v>
      </c>
      <c r="X82" s="4" t="s">
        <v>48</v>
      </c>
      <c r="Y82" s="4" t="s">
        <v>48</v>
      </c>
      <c r="Z82" s="4" t="s">
        <v>48</v>
      </c>
      <c r="AA82" s="4" t="s">
        <v>48</v>
      </c>
      <c r="AB82" s="4" t="s">
        <v>48</v>
      </c>
      <c r="AC82" s="4" t="s">
        <v>48</v>
      </c>
      <c r="AD82" s="4" t="s">
        <v>49</v>
      </c>
      <c r="AE82" s="4" t="s">
        <v>49</v>
      </c>
      <c r="AF82" s="4" t="s">
        <v>49</v>
      </c>
      <c r="AG82" s="4" t="s">
        <v>49</v>
      </c>
      <c r="AH82" s="4" t="s">
        <v>48</v>
      </c>
      <c r="AI82" s="4" t="s">
        <v>48</v>
      </c>
      <c r="AJ82" s="4" t="s">
        <v>48</v>
      </c>
      <c r="AK82" s="4" t="s">
        <v>48</v>
      </c>
      <c r="AL82" s="4" t="s">
        <v>81</v>
      </c>
    </row>
    <row r="83" spans="1:38" ht="25.5">
      <c r="A83" s="4">
        <v>159962</v>
      </c>
      <c r="B83" s="4">
        <v>664132</v>
      </c>
      <c r="C83" s="4" t="s">
        <v>223</v>
      </c>
      <c r="D83" s="4" t="s">
        <v>224</v>
      </c>
      <c r="E83" s="4" t="s">
        <v>225</v>
      </c>
      <c r="F83" s="4" t="s">
        <v>75</v>
      </c>
      <c r="G83" s="4" t="s">
        <v>46</v>
      </c>
      <c r="H83" s="4" t="s">
        <v>47</v>
      </c>
      <c r="I83" s="4" t="s">
        <v>48</v>
      </c>
      <c r="J83" s="4" t="s">
        <v>49</v>
      </c>
      <c r="K83" s="4" t="s">
        <v>262</v>
      </c>
      <c r="L83" s="4" t="s">
        <v>261</v>
      </c>
      <c r="M83" s="4"/>
      <c r="N83" s="4" t="s">
        <v>228</v>
      </c>
      <c r="O83" s="4" t="s">
        <v>53</v>
      </c>
      <c r="P83" s="4" t="s">
        <v>229</v>
      </c>
      <c r="Q83" s="4">
        <v>133</v>
      </c>
      <c r="R83" s="4">
        <v>60</v>
      </c>
      <c r="S83" s="4">
        <v>338</v>
      </c>
      <c r="T83" s="4">
        <v>531</v>
      </c>
      <c r="U83" s="4">
        <v>0.2505</v>
      </c>
      <c r="V83" s="4">
        <v>0.113</v>
      </c>
      <c r="W83" s="4">
        <v>0.36349999999999999</v>
      </c>
      <c r="X83" s="4" t="s">
        <v>49</v>
      </c>
      <c r="Y83" s="4" t="s">
        <v>49</v>
      </c>
      <c r="Z83" s="4" t="s">
        <v>49</v>
      </c>
      <c r="AA83" s="4" t="s">
        <v>49</v>
      </c>
      <c r="AB83" s="4" t="s">
        <v>49</v>
      </c>
      <c r="AC83" s="4" t="s">
        <v>49</v>
      </c>
      <c r="AD83" s="4" t="s">
        <v>48</v>
      </c>
      <c r="AE83" s="4" t="s">
        <v>48</v>
      </c>
      <c r="AF83" s="4" t="s">
        <v>48</v>
      </c>
      <c r="AG83" s="4" t="s">
        <v>48</v>
      </c>
      <c r="AH83" s="4" t="s">
        <v>48</v>
      </c>
      <c r="AI83" s="4" t="s">
        <v>48</v>
      </c>
      <c r="AJ83" s="4" t="s">
        <v>48</v>
      </c>
      <c r="AK83" s="4" t="s">
        <v>48</v>
      </c>
      <c r="AL83" s="4" t="s">
        <v>81</v>
      </c>
    </row>
    <row r="84" spans="1:38" ht="25.5">
      <c r="A84" s="4">
        <v>159962</v>
      </c>
      <c r="B84" s="4">
        <v>661295</v>
      </c>
      <c r="C84" s="4" t="s">
        <v>223</v>
      </c>
      <c r="D84" s="4" t="s">
        <v>224</v>
      </c>
      <c r="E84" s="4" t="s">
        <v>225</v>
      </c>
      <c r="F84" s="4" t="s">
        <v>75</v>
      </c>
      <c r="G84" s="4" t="s">
        <v>46</v>
      </c>
      <c r="H84" s="4" t="s">
        <v>47</v>
      </c>
      <c r="I84" s="4" t="s">
        <v>48</v>
      </c>
      <c r="J84" s="4" t="s">
        <v>49</v>
      </c>
      <c r="K84" s="4" t="s">
        <v>263</v>
      </c>
      <c r="L84" s="4" t="s">
        <v>264</v>
      </c>
      <c r="M84" s="4"/>
      <c r="N84" s="4" t="s">
        <v>265</v>
      </c>
      <c r="O84" s="4" t="s">
        <v>53</v>
      </c>
      <c r="P84" s="4" t="s">
        <v>266</v>
      </c>
      <c r="Q84" s="4">
        <v>109</v>
      </c>
      <c r="R84" s="4">
        <v>131</v>
      </c>
      <c r="S84" s="4">
        <v>463</v>
      </c>
      <c r="T84" s="4">
        <v>703</v>
      </c>
      <c r="U84" s="4">
        <v>0.155</v>
      </c>
      <c r="V84" s="4">
        <v>0.18629999999999999</v>
      </c>
      <c r="W84" s="4">
        <v>0.34139999999999998</v>
      </c>
      <c r="X84" s="4" t="s">
        <v>49</v>
      </c>
      <c r="Y84" s="4" t="s">
        <v>49</v>
      </c>
      <c r="Z84" s="4" t="s">
        <v>49</v>
      </c>
      <c r="AA84" s="4" t="s">
        <v>49</v>
      </c>
      <c r="AB84" s="4" t="s">
        <v>49</v>
      </c>
      <c r="AC84" s="4" t="s">
        <v>49</v>
      </c>
      <c r="AD84" s="4" t="s">
        <v>48</v>
      </c>
      <c r="AE84" s="4" t="s">
        <v>48</v>
      </c>
      <c r="AF84" s="4" t="s">
        <v>48</v>
      </c>
      <c r="AG84" s="4" t="s">
        <v>48</v>
      </c>
      <c r="AH84" s="4" t="s">
        <v>48</v>
      </c>
      <c r="AI84" s="4" t="s">
        <v>48</v>
      </c>
      <c r="AJ84" s="4" t="s">
        <v>48</v>
      </c>
      <c r="AK84" s="4" t="s">
        <v>48</v>
      </c>
      <c r="AL84" s="4" t="s">
        <v>81</v>
      </c>
    </row>
    <row r="85" spans="1:38" ht="25.5">
      <c r="A85" s="4">
        <v>159932</v>
      </c>
      <c r="B85" s="4">
        <v>660901</v>
      </c>
      <c r="C85" s="4" t="s">
        <v>267</v>
      </c>
      <c r="D85" s="4" t="s">
        <v>268</v>
      </c>
      <c r="E85" s="4" t="s">
        <v>153</v>
      </c>
      <c r="F85" s="4" t="s">
        <v>269</v>
      </c>
      <c r="G85" s="4" t="s">
        <v>46</v>
      </c>
      <c r="H85" s="4" t="s">
        <v>47</v>
      </c>
      <c r="I85" s="4" t="s">
        <v>48</v>
      </c>
      <c r="J85" s="4" t="s">
        <v>49</v>
      </c>
      <c r="K85" s="4" t="s">
        <v>270</v>
      </c>
      <c r="L85" s="4" t="s">
        <v>271</v>
      </c>
      <c r="M85" s="4"/>
      <c r="N85" s="4" t="s">
        <v>272</v>
      </c>
      <c r="O85" s="4" t="s">
        <v>53</v>
      </c>
      <c r="P85" s="4" t="s">
        <v>273</v>
      </c>
      <c r="Q85" s="4">
        <v>151</v>
      </c>
      <c r="R85" s="4">
        <v>19</v>
      </c>
      <c r="S85" s="4">
        <v>209</v>
      </c>
      <c r="T85" s="4">
        <v>379</v>
      </c>
      <c r="U85" s="4">
        <v>0.39839999999999998</v>
      </c>
      <c r="V85" s="4">
        <v>5.0099999999999999E-2</v>
      </c>
      <c r="W85" s="4">
        <v>0.44850000000000001</v>
      </c>
      <c r="X85" s="4" t="s">
        <v>49</v>
      </c>
      <c r="Y85" s="4" t="s">
        <v>49</v>
      </c>
      <c r="Z85" s="4" t="s">
        <v>49</v>
      </c>
      <c r="AA85" s="4" t="s">
        <v>49</v>
      </c>
      <c r="AB85" s="4" t="s">
        <v>49</v>
      </c>
      <c r="AC85" s="4" t="s">
        <v>49</v>
      </c>
      <c r="AD85" s="4" t="s">
        <v>49</v>
      </c>
      <c r="AE85" s="4" t="s">
        <v>48</v>
      </c>
      <c r="AF85" s="4" t="s">
        <v>48</v>
      </c>
      <c r="AG85" s="4" t="s">
        <v>48</v>
      </c>
      <c r="AH85" s="4" t="s">
        <v>48</v>
      </c>
      <c r="AI85" s="4" t="s">
        <v>48</v>
      </c>
      <c r="AJ85" s="4" t="s">
        <v>48</v>
      </c>
      <c r="AK85" s="4" t="s">
        <v>48</v>
      </c>
      <c r="AL85" s="4" t="s">
        <v>81</v>
      </c>
    </row>
    <row r="86" spans="1:38" ht="25.5">
      <c r="A86" s="4">
        <v>159932</v>
      </c>
      <c r="B86" s="4">
        <v>660891</v>
      </c>
      <c r="C86" s="4" t="s">
        <v>267</v>
      </c>
      <c r="D86" s="4" t="s">
        <v>268</v>
      </c>
      <c r="E86" s="4" t="s">
        <v>153</v>
      </c>
      <c r="F86" s="4" t="s">
        <v>269</v>
      </c>
      <c r="G86" s="4" t="s">
        <v>46</v>
      </c>
      <c r="H86" s="4" t="s">
        <v>47</v>
      </c>
      <c r="I86" s="4" t="s">
        <v>48</v>
      </c>
      <c r="J86" s="4" t="s">
        <v>49</v>
      </c>
      <c r="K86" s="4" t="s">
        <v>274</v>
      </c>
      <c r="L86" s="4" t="s">
        <v>275</v>
      </c>
      <c r="M86" s="4"/>
      <c r="N86" s="4" t="s">
        <v>272</v>
      </c>
      <c r="O86" s="4" t="s">
        <v>53</v>
      </c>
      <c r="P86" s="4" t="s">
        <v>276</v>
      </c>
      <c r="Q86" s="4">
        <v>169</v>
      </c>
      <c r="R86" s="4">
        <v>50</v>
      </c>
      <c r="S86" s="4">
        <v>1456</v>
      </c>
      <c r="T86" s="4">
        <v>1675</v>
      </c>
      <c r="U86" s="4">
        <v>0.1009</v>
      </c>
      <c r="V86" s="4">
        <v>2.9899999999999999E-2</v>
      </c>
      <c r="W86" s="4">
        <v>0.13070000000000001</v>
      </c>
      <c r="X86" s="4" t="s">
        <v>48</v>
      </c>
      <c r="Y86" s="4" t="s">
        <v>48</v>
      </c>
      <c r="Z86" s="4" t="s">
        <v>48</v>
      </c>
      <c r="AA86" s="4" t="s">
        <v>48</v>
      </c>
      <c r="AB86" s="4" t="s">
        <v>48</v>
      </c>
      <c r="AC86" s="4" t="s">
        <v>48</v>
      </c>
      <c r="AD86" s="4" t="s">
        <v>48</v>
      </c>
      <c r="AE86" s="4" t="s">
        <v>48</v>
      </c>
      <c r="AF86" s="4" t="s">
        <v>48</v>
      </c>
      <c r="AG86" s="4" t="s">
        <v>48</v>
      </c>
      <c r="AH86" s="4" t="s">
        <v>49</v>
      </c>
      <c r="AI86" s="4" t="s">
        <v>49</v>
      </c>
      <c r="AJ86" s="4" t="s">
        <v>49</v>
      </c>
      <c r="AK86" s="4" t="s">
        <v>49</v>
      </c>
      <c r="AL86" s="4" t="s">
        <v>81</v>
      </c>
    </row>
    <row r="87" spans="1:38" ht="25.5">
      <c r="A87" s="4">
        <v>159932</v>
      </c>
      <c r="B87" s="4">
        <v>660902</v>
      </c>
      <c r="C87" s="4" t="s">
        <v>267</v>
      </c>
      <c r="D87" s="4" t="s">
        <v>268</v>
      </c>
      <c r="E87" s="4" t="s">
        <v>153</v>
      </c>
      <c r="F87" s="4" t="s">
        <v>269</v>
      </c>
      <c r="G87" s="4" t="s">
        <v>46</v>
      </c>
      <c r="H87" s="4" t="s">
        <v>47</v>
      </c>
      <c r="I87" s="4" t="s">
        <v>48</v>
      </c>
      <c r="J87" s="4" t="s">
        <v>49</v>
      </c>
      <c r="K87" s="4" t="s">
        <v>277</v>
      </c>
      <c r="L87" s="4" t="s">
        <v>278</v>
      </c>
      <c r="M87" s="4"/>
      <c r="N87" s="4" t="s">
        <v>272</v>
      </c>
      <c r="O87" s="4" t="s">
        <v>53</v>
      </c>
      <c r="P87" s="4" t="s">
        <v>273</v>
      </c>
      <c r="Q87" s="4">
        <v>23</v>
      </c>
      <c r="R87" s="4">
        <v>4</v>
      </c>
      <c r="S87" s="4">
        <v>492</v>
      </c>
      <c r="T87" s="4">
        <v>519</v>
      </c>
      <c r="U87" s="4">
        <v>4.4299999999999999E-2</v>
      </c>
      <c r="V87" s="4">
        <v>7.7000000000000002E-3</v>
      </c>
      <c r="W87" s="4">
        <v>5.1999999999999998E-2</v>
      </c>
      <c r="X87" s="4" t="s">
        <v>49</v>
      </c>
      <c r="Y87" s="4" t="s">
        <v>49</v>
      </c>
      <c r="Z87" s="4" t="s">
        <v>49</v>
      </c>
      <c r="AA87" s="4" t="s">
        <v>49</v>
      </c>
      <c r="AB87" s="4" t="s">
        <v>49</v>
      </c>
      <c r="AC87" s="4" t="s">
        <v>49</v>
      </c>
      <c r="AD87" s="4" t="s">
        <v>49</v>
      </c>
      <c r="AE87" s="4" t="s">
        <v>48</v>
      </c>
      <c r="AF87" s="4" t="s">
        <v>48</v>
      </c>
      <c r="AG87" s="4" t="s">
        <v>48</v>
      </c>
      <c r="AH87" s="4" t="s">
        <v>48</v>
      </c>
      <c r="AI87" s="4" t="s">
        <v>48</v>
      </c>
      <c r="AJ87" s="4" t="s">
        <v>48</v>
      </c>
      <c r="AK87" s="4" t="s">
        <v>48</v>
      </c>
      <c r="AL87" s="4" t="s">
        <v>81</v>
      </c>
    </row>
    <row r="88" spans="1:38" ht="25.5">
      <c r="A88" s="4">
        <v>159932</v>
      </c>
      <c r="B88" s="4">
        <v>660903</v>
      </c>
      <c r="C88" s="4" t="s">
        <v>267</v>
      </c>
      <c r="D88" s="4" t="s">
        <v>268</v>
      </c>
      <c r="E88" s="4" t="s">
        <v>153</v>
      </c>
      <c r="F88" s="4" t="s">
        <v>269</v>
      </c>
      <c r="G88" s="4" t="s">
        <v>46</v>
      </c>
      <c r="H88" s="4" t="s">
        <v>47</v>
      </c>
      <c r="I88" s="4" t="s">
        <v>48</v>
      </c>
      <c r="J88" s="4" t="s">
        <v>49</v>
      </c>
      <c r="K88" s="4" t="s">
        <v>279</v>
      </c>
      <c r="L88" s="4" t="s">
        <v>280</v>
      </c>
      <c r="M88" s="4"/>
      <c r="N88" s="4" t="s">
        <v>281</v>
      </c>
      <c r="O88" s="4" t="s">
        <v>53</v>
      </c>
      <c r="P88" s="4" t="s">
        <v>282</v>
      </c>
      <c r="Q88" s="4">
        <v>13</v>
      </c>
      <c r="R88" s="4">
        <v>4</v>
      </c>
      <c r="S88" s="4">
        <v>545</v>
      </c>
      <c r="T88" s="4">
        <v>562</v>
      </c>
      <c r="U88" s="4">
        <v>2.3099999999999999E-2</v>
      </c>
      <c r="V88" s="4">
        <v>7.1000000000000004E-3</v>
      </c>
      <c r="W88" s="4">
        <v>3.0200000000000001E-2</v>
      </c>
      <c r="X88" s="4" t="s">
        <v>48</v>
      </c>
      <c r="Y88" s="4" t="s">
        <v>49</v>
      </c>
      <c r="Z88" s="4" t="s">
        <v>49</v>
      </c>
      <c r="AA88" s="4" t="s">
        <v>49</v>
      </c>
      <c r="AB88" s="4" t="s">
        <v>49</v>
      </c>
      <c r="AC88" s="4" t="s">
        <v>49</v>
      </c>
      <c r="AD88" s="4" t="s">
        <v>49</v>
      </c>
      <c r="AE88" s="4" t="s">
        <v>48</v>
      </c>
      <c r="AF88" s="4" t="s">
        <v>48</v>
      </c>
      <c r="AG88" s="4" t="s">
        <v>48</v>
      </c>
      <c r="AH88" s="4" t="s">
        <v>48</v>
      </c>
      <c r="AI88" s="4" t="s">
        <v>48</v>
      </c>
      <c r="AJ88" s="4" t="s">
        <v>48</v>
      </c>
      <c r="AK88" s="4" t="s">
        <v>48</v>
      </c>
      <c r="AL88" s="4" t="s">
        <v>81</v>
      </c>
    </row>
    <row r="89" spans="1:38" ht="25.5">
      <c r="A89" s="4">
        <v>159932</v>
      </c>
      <c r="B89" s="4">
        <v>660895</v>
      </c>
      <c r="C89" s="4" t="s">
        <v>267</v>
      </c>
      <c r="D89" s="4" t="s">
        <v>268</v>
      </c>
      <c r="E89" s="4" t="s">
        <v>153</v>
      </c>
      <c r="F89" s="4" t="s">
        <v>269</v>
      </c>
      <c r="G89" s="4" t="s">
        <v>46</v>
      </c>
      <c r="H89" s="4" t="s">
        <v>47</v>
      </c>
      <c r="I89" s="4" t="s">
        <v>48</v>
      </c>
      <c r="J89" s="4" t="s">
        <v>49</v>
      </c>
      <c r="K89" s="4" t="s">
        <v>283</v>
      </c>
      <c r="L89" s="4" t="s">
        <v>284</v>
      </c>
      <c r="M89" s="4"/>
      <c r="N89" s="4" t="s">
        <v>272</v>
      </c>
      <c r="O89" s="4" t="s">
        <v>53</v>
      </c>
      <c r="P89" s="4" t="s">
        <v>276</v>
      </c>
      <c r="Q89" s="4">
        <v>130</v>
      </c>
      <c r="R89" s="4">
        <v>24</v>
      </c>
      <c r="S89" s="4">
        <v>593</v>
      </c>
      <c r="T89" s="4">
        <v>747</v>
      </c>
      <c r="U89" s="4">
        <v>0.17399999999999999</v>
      </c>
      <c r="V89" s="4">
        <v>3.2099999999999997E-2</v>
      </c>
      <c r="W89" s="4">
        <v>0.20619999999999999</v>
      </c>
      <c r="X89" s="4" t="s">
        <v>48</v>
      </c>
      <c r="Y89" s="4" t="s">
        <v>48</v>
      </c>
      <c r="Z89" s="4" t="s">
        <v>48</v>
      </c>
      <c r="AA89" s="4" t="s">
        <v>48</v>
      </c>
      <c r="AB89" s="4" t="s">
        <v>48</v>
      </c>
      <c r="AC89" s="4" t="s">
        <v>48</v>
      </c>
      <c r="AD89" s="4" t="s">
        <v>48</v>
      </c>
      <c r="AE89" s="4" t="s">
        <v>49</v>
      </c>
      <c r="AF89" s="4" t="s">
        <v>49</v>
      </c>
      <c r="AG89" s="4" t="s">
        <v>49</v>
      </c>
      <c r="AH89" s="4" t="s">
        <v>48</v>
      </c>
      <c r="AI89" s="4" t="s">
        <v>48</v>
      </c>
      <c r="AJ89" s="4" t="s">
        <v>48</v>
      </c>
      <c r="AK89" s="4" t="s">
        <v>48</v>
      </c>
      <c r="AL89" s="4" t="s">
        <v>81</v>
      </c>
    </row>
    <row r="90" spans="1:38" ht="25.5">
      <c r="A90" s="4">
        <v>159932</v>
      </c>
      <c r="B90" s="4">
        <v>660904</v>
      </c>
      <c r="C90" s="4" t="s">
        <v>267</v>
      </c>
      <c r="D90" s="4" t="s">
        <v>268</v>
      </c>
      <c r="E90" s="4" t="s">
        <v>153</v>
      </c>
      <c r="F90" s="4" t="s">
        <v>269</v>
      </c>
      <c r="G90" s="4" t="s">
        <v>46</v>
      </c>
      <c r="H90" s="4" t="s">
        <v>47</v>
      </c>
      <c r="I90" s="4" t="s">
        <v>48</v>
      </c>
      <c r="J90" s="4" t="s">
        <v>49</v>
      </c>
      <c r="K90" s="4" t="s">
        <v>285</v>
      </c>
      <c r="L90" s="4" t="s">
        <v>286</v>
      </c>
      <c r="M90" s="4"/>
      <c r="N90" s="4" t="s">
        <v>272</v>
      </c>
      <c r="O90" s="4" t="s">
        <v>53</v>
      </c>
      <c r="P90" s="4" t="s">
        <v>276</v>
      </c>
      <c r="Q90" s="4">
        <v>92</v>
      </c>
      <c r="R90" s="4">
        <v>28</v>
      </c>
      <c r="S90" s="4">
        <v>526</v>
      </c>
      <c r="T90" s="4">
        <v>646</v>
      </c>
      <c r="U90" s="4">
        <v>0.1424</v>
      </c>
      <c r="V90" s="4">
        <v>4.3299999999999998E-2</v>
      </c>
      <c r="W90" s="4">
        <v>0.18579999999999999</v>
      </c>
      <c r="X90" s="4" t="s">
        <v>49</v>
      </c>
      <c r="Y90" s="4" t="s">
        <v>49</v>
      </c>
      <c r="Z90" s="4" t="s">
        <v>49</v>
      </c>
      <c r="AA90" s="4" t="s">
        <v>49</v>
      </c>
      <c r="AB90" s="4" t="s">
        <v>49</v>
      </c>
      <c r="AC90" s="4" t="s">
        <v>49</v>
      </c>
      <c r="AD90" s="4" t="s">
        <v>49</v>
      </c>
      <c r="AE90" s="4" t="s">
        <v>48</v>
      </c>
      <c r="AF90" s="4" t="s">
        <v>48</v>
      </c>
      <c r="AG90" s="4" t="s">
        <v>48</v>
      </c>
      <c r="AH90" s="4" t="s">
        <v>48</v>
      </c>
      <c r="AI90" s="4" t="s">
        <v>48</v>
      </c>
      <c r="AJ90" s="4" t="s">
        <v>48</v>
      </c>
      <c r="AK90" s="4" t="s">
        <v>48</v>
      </c>
      <c r="AL90" s="4" t="s">
        <v>81</v>
      </c>
    </row>
    <row r="91" spans="1:38" ht="25.5">
      <c r="A91" s="4">
        <v>159932</v>
      </c>
      <c r="B91" s="4">
        <v>660906</v>
      </c>
      <c r="C91" s="4" t="s">
        <v>267</v>
      </c>
      <c r="D91" s="4" t="s">
        <v>268</v>
      </c>
      <c r="E91" s="4" t="s">
        <v>153</v>
      </c>
      <c r="F91" s="4" t="s">
        <v>269</v>
      </c>
      <c r="G91" s="4" t="s">
        <v>46</v>
      </c>
      <c r="H91" s="4" t="s">
        <v>47</v>
      </c>
      <c r="I91" s="4" t="s">
        <v>48</v>
      </c>
      <c r="J91" s="4" t="s">
        <v>49</v>
      </c>
      <c r="K91" s="4" t="s">
        <v>287</v>
      </c>
      <c r="L91" s="4" t="s">
        <v>288</v>
      </c>
      <c r="M91" s="4"/>
      <c r="N91" s="4" t="s">
        <v>272</v>
      </c>
      <c r="O91" s="4" t="s">
        <v>53</v>
      </c>
      <c r="P91" s="4" t="s">
        <v>276</v>
      </c>
      <c r="Q91" s="4">
        <v>74</v>
      </c>
      <c r="R91" s="4">
        <v>11</v>
      </c>
      <c r="S91" s="4">
        <v>436</v>
      </c>
      <c r="T91" s="4">
        <v>521</v>
      </c>
      <c r="U91" s="4">
        <v>0.14199999999999999</v>
      </c>
      <c r="V91" s="4">
        <v>2.1100000000000001E-2</v>
      </c>
      <c r="W91" s="4">
        <v>0.16309999999999999</v>
      </c>
      <c r="X91" s="4" t="s">
        <v>49</v>
      </c>
      <c r="Y91" s="4" t="s">
        <v>49</v>
      </c>
      <c r="Z91" s="4" t="s">
        <v>49</v>
      </c>
      <c r="AA91" s="4" t="s">
        <v>49</v>
      </c>
      <c r="AB91" s="4" t="s">
        <v>49</v>
      </c>
      <c r="AC91" s="4" t="s">
        <v>49</v>
      </c>
      <c r="AD91" s="4" t="s">
        <v>49</v>
      </c>
      <c r="AE91" s="4" t="s">
        <v>48</v>
      </c>
      <c r="AF91" s="4" t="s">
        <v>48</v>
      </c>
      <c r="AG91" s="4" t="s">
        <v>48</v>
      </c>
      <c r="AH91" s="4" t="s">
        <v>48</v>
      </c>
      <c r="AI91" s="4" t="s">
        <v>48</v>
      </c>
      <c r="AJ91" s="4" t="s">
        <v>48</v>
      </c>
      <c r="AK91" s="4" t="s">
        <v>48</v>
      </c>
      <c r="AL91" s="4" t="s">
        <v>81</v>
      </c>
    </row>
    <row r="92" spans="1:38" ht="25.5">
      <c r="A92" s="4">
        <v>159932</v>
      </c>
      <c r="B92" s="4">
        <v>660896</v>
      </c>
      <c r="C92" s="4" t="s">
        <v>267</v>
      </c>
      <c r="D92" s="4" t="s">
        <v>268</v>
      </c>
      <c r="E92" s="4" t="s">
        <v>153</v>
      </c>
      <c r="F92" s="4" t="s">
        <v>269</v>
      </c>
      <c r="G92" s="4" t="s">
        <v>46</v>
      </c>
      <c r="H92" s="4" t="s">
        <v>47</v>
      </c>
      <c r="I92" s="4" t="s">
        <v>48</v>
      </c>
      <c r="J92" s="4" t="s">
        <v>49</v>
      </c>
      <c r="K92" s="4" t="s">
        <v>289</v>
      </c>
      <c r="L92" s="4" t="s">
        <v>290</v>
      </c>
      <c r="M92" s="4"/>
      <c r="N92" s="4" t="s">
        <v>272</v>
      </c>
      <c r="O92" s="4" t="s">
        <v>53</v>
      </c>
      <c r="P92" s="4" t="s">
        <v>291</v>
      </c>
      <c r="Q92" s="4">
        <v>263</v>
      </c>
      <c r="R92" s="4">
        <v>60</v>
      </c>
      <c r="S92" s="4">
        <v>270</v>
      </c>
      <c r="T92" s="4">
        <v>593</v>
      </c>
      <c r="U92" s="4">
        <v>0.44350000000000001</v>
      </c>
      <c r="V92" s="4">
        <v>0.1012</v>
      </c>
      <c r="W92" s="4">
        <v>0.54469999999999996</v>
      </c>
      <c r="X92" s="4" t="s">
        <v>48</v>
      </c>
      <c r="Y92" s="4" t="s">
        <v>48</v>
      </c>
      <c r="Z92" s="4" t="s">
        <v>48</v>
      </c>
      <c r="AA92" s="4" t="s">
        <v>48</v>
      </c>
      <c r="AB92" s="4" t="s">
        <v>48</v>
      </c>
      <c r="AC92" s="4" t="s">
        <v>48</v>
      </c>
      <c r="AD92" s="4" t="s">
        <v>48</v>
      </c>
      <c r="AE92" s="4" t="s">
        <v>49</v>
      </c>
      <c r="AF92" s="4" t="s">
        <v>49</v>
      </c>
      <c r="AG92" s="4" t="s">
        <v>49</v>
      </c>
      <c r="AH92" s="4" t="s">
        <v>48</v>
      </c>
      <c r="AI92" s="4" t="s">
        <v>48</v>
      </c>
      <c r="AJ92" s="4" t="s">
        <v>48</v>
      </c>
      <c r="AK92" s="4" t="s">
        <v>48</v>
      </c>
      <c r="AL92" s="4" t="s">
        <v>81</v>
      </c>
    </row>
    <row r="93" spans="1:38" ht="25.5">
      <c r="A93" s="4">
        <v>159932</v>
      </c>
      <c r="B93" s="4">
        <v>660892</v>
      </c>
      <c r="C93" s="4" t="s">
        <v>267</v>
      </c>
      <c r="D93" s="4" t="s">
        <v>268</v>
      </c>
      <c r="E93" s="4" t="s">
        <v>153</v>
      </c>
      <c r="F93" s="4" t="s">
        <v>269</v>
      </c>
      <c r="G93" s="4" t="s">
        <v>46</v>
      </c>
      <c r="H93" s="4" t="s">
        <v>47</v>
      </c>
      <c r="I93" s="4" t="s">
        <v>48</v>
      </c>
      <c r="J93" s="4" t="s">
        <v>49</v>
      </c>
      <c r="K93" s="4" t="s">
        <v>292</v>
      </c>
      <c r="L93" s="4" t="s">
        <v>293</v>
      </c>
      <c r="M93" s="4"/>
      <c r="N93" s="4" t="s">
        <v>272</v>
      </c>
      <c r="O93" s="4" t="s">
        <v>53</v>
      </c>
      <c r="P93" s="4" t="s">
        <v>273</v>
      </c>
      <c r="Q93" s="4">
        <v>302</v>
      </c>
      <c r="R93" s="4">
        <v>78</v>
      </c>
      <c r="S93" s="4">
        <v>1329</v>
      </c>
      <c r="T93" s="4">
        <v>1709</v>
      </c>
      <c r="U93" s="4">
        <v>0.1767</v>
      </c>
      <c r="V93" s="4">
        <v>4.5600000000000002E-2</v>
      </c>
      <c r="W93" s="4">
        <v>0.22239999999999999</v>
      </c>
      <c r="X93" s="4" t="s">
        <v>48</v>
      </c>
      <c r="Y93" s="4" t="s">
        <v>48</v>
      </c>
      <c r="Z93" s="4" t="s">
        <v>48</v>
      </c>
      <c r="AA93" s="4" t="s">
        <v>48</v>
      </c>
      <c r="AB93" s="4" t="s">
        <v>48</v>
      </c>
      <c r="AC93" s="4" t="s">
        <v>48</v>
      </c>
      <c r="AD93" s="4" t="s">
        <v>48</v>
      </c>
      <c r="AE93" s="4" t="s">
        <v>48</v>
      </c>
      <c r="AF93" s="4" t="s">
        <v>48</v>
      </c>
      <c r="AG93" s="4" t="s">
        <v>48</v>
      </c>
      <c r="AH93" s="4" t="s">
        <v>49</v>
      </c>
      <c r="AI93" s="4" t="s">
        <v>49</v>
      </c>
      <c r="AJ93" s="4" t="s">
        <v>49</v>
      </c>
      <c r="AK93" s="4" t="s">
        <v>49</v>
      </c>
      <c r="AL93" s="4" t="s">
        <v>81</v>
      </c>
    </row>
    <row r="94" spans="1:38" ht="25.5">
      <c r="A94" s="4">
        <v>159932</v>
      </c>
      <c r="B94" s="4">
        <v>660900</v>
      </c>
      <c r="C94" s="4" t="s">
        <v>267</v>
      </c>
      <c r="D94" s="4" t="s">
        <v>268</v>
      </c>
      <c r="E94" s="4" t="s">
        <v>153</v>
      </c>
      <c r="F94" s="4" t="s">
        <v>269</v>
      </c>
      <c r="G94" s="4" t="s">
        <v>46</v>
      </c>
      <c r="H94" s="4" t="s">
        <v>47</v>
      </c>
      <c r="I94" s="4" t="s">
        <v>48</v>
      </c>
      <c r="J94" s="4" t="s">
        <v>49</v>
      </c>
      <c r="K94" s="4" t="s">
        <v>294</v>
      </c>
      <c r="L94" s="4" t="s">
        <v>295</v>
      </c>
      <c r="M94" s="4"/>
      <c r="N94" s="4" t="s">
        <v>272</v>
      </c>
      <c r="O94" s="4" t="s">
        <v>53</v>
      </c>
      <c r="P94" s="4" t="s">
        <v>282</v>
      </c>
      <c r="Q94" s="4">
        <v>27</v>
      </c>
      <c r="R94" s="4">
        <v>12</v>
      </c>
      <c r="S94" s="4">
        <v>558</v>
      </c>
      <c r="T94" s="4">
        <v>597</v>
      </c>
      <c r="U94" s="4">
        <v>4.5199999999999997E-2</v>
      </c>
      <c r="V94" s="4">
        <v>2.01E-2</v>
      </c>
      <c r="W94" s="4">
        <v>6.5299999999999997E-2</v>
      </c>
      <c r="X94" s="4" t="s">
        <v>48</v>
      </c>
      <c r="Y94" s="4" t="s">
        <v>48</v>
      </c>
      <c r="Z94" s="4" t="s">
        <v>48</v>
      </c>
      <c r="AA94" s="4" t="s">
        <v>48</v>
      </c>
      <c r="AB94" s="4" t="s">
        <v>48</v>
      </c>
      <c r="AC94" s="4" t="s">
        <v>48</v>
      </c>
      <c r="AD94" s="4" t="s">
        <v>48</v>
      </c>
      <c r="AE94" s="4" t="s">
        <v>49</v>
      </c>
      <c r="AF94" s="4" t="s">
        <v>49</v>
      </c>
      <c r="AG94" s="4" t="s">
        <v>49</v>
      </c>
      <c r="AH94" s="4" t="s">
        <v>49</v>
      </c>
      <c r="AI94" s="4" t="s">
        <v>49</v>
      </c>
      <c r="AJ94" s="4" t="s">
        <v>49</v>
      </c>
      <c r="AK94" s="4" t="s">
        <v>49</v>
      </c>
      <c r="AL94" s="4" t="s">
        <v>81</v>
      </c>
    </row>
    <row r="95" spans="1:38" ht="25.5">
      <c r="A95" s="4">
        <v>159932</v>
      </c>
      <c r="B95" s="4">
        <v>665830</v>
      </c>
      <c r="C95" s="4" t="s">
        <v>267</v>
      </c>
      <c r="D95" s="4" t="s">
        <v>268</v>
      </c>
      <c r="E95" s="4" t="s">
        <v>153</v>
      </c>
      <c r="F95" s="4" t="s">
        <v>269</v>
      </c>
      <c r="G95" s="4" t="s">
        <v>46</v>
      </c>
      <c r="H95" s="4" t="s">
        <v>47</v>
      </c>
      <c r="I95" s="4" t="s">
        <v>48</v>
      </c>
      <c r="J95" s="4" t="s">
        <v>49</v>
      </c>
      <c r="K95" s="4" t="s">
        <v>296</v>
      </c>
      <c r="L95" s="4" t="s">
        <v>297</v>
      </c>
      <c r="M95" s="4"/>
      <c r="N95" s="4" t="s">
        <v>272</v>
      </c>
      <c r="O95" s="4" t="s">
        <v>53</v>
      </c>
      <c r="P95" s="4" t="s">
        <v>282</v>
      </c>
      <c r="Q95" s="4">
        <v>18</v>
      </c>
      <c r="R95" s="4">
        <v>14</v>
      </c>
      <c r="S95" s="4">
        <v>514</v>
      </c>
      <c r="T95" s="4">
        <v>546</v>
      </c>
      <c r="U95" s="4">
        <v>3.3000000000000002E-2</v>
      </c>
      <c r="V95" s="4">
        <v>2.5600000000000001E-2</v>
      </c>
      <c r="W95" s="4">
        <v>5.8599999999999999E-2</v>
      </c>
      <c r="X95" s="4" t="s">
        <v>49</v>
      </c>
      <c r="Y95" s="4" t="s">
        <v>49</v>
      </c>
      <c r="Z95" s="4" t="s">
        <v>49</v>
      </c>
      <c r="AA95" s="4" t="s">
        <v>49</v>
      </c>
      <c r="AB95" s="4" t="s">
        <v>49</v>
      </c>
      <c r="AC95" s="4" t="s">
        <v>49</v>
      </c>
      <c r="AD95" s="4" t="s">
        <v>49</v>
      </c>
      <c r="AE95" s="4" t="s">
        <v>48</v>
      </c>
      <c r="AF95" s="4" t="s">
        <v>48</v>
      </c>
      <c r="AG95" s="4" t="s">
        <v>48</v>
      </c>
      <c r="AH95" s="4" t="s">
        <v>48</v>
      </c>
      <c r="AI95" s="4" t="s">
        <v>48</v>
      </c>
      <c r="AJ95" s="4" t="s">
        <v>48</v>
      </c>
      <c r="AK95" s="4" t="s">
        <v>48</v>
      </c>
      <c r="AL95" s="4" t="s">
        <v>81</v>
      </c>
    </row>
    <row r="96" spans="1:38" ht="25.5">
      <c r="A96" s="4">
        <v>159932</v>
      </c>
      <c r="B96" s="4">
        <v>665202</v>
      </c>
      <c r="C96" s="4" t="s">
        <v>267</v>
      </c>
      <c r="D96" s="4" t="s">
        <v>268</v>
      </c>
      <c r="E96" s="4" t="s">
        <v>153</v>
      </c>
      <c r="F96" s="4" t="s">
        <v>269</v>
      </c>
      <c r="G96" s="4" t="s">
        <v>46</v>
      </c>
      <c r="H96" s="4" t="s">
        <v>47</v>
      </c>
      <c r="I96" s="4" t="s">
        <v>48</v>
      </c>
      <c r="J96" s="4" t="s">
        <v>49</v>
      </c>
      <c r="K96" s="4" t="s">
        <v>298</v>
      </c>
      <c r="L96" s="4" t="s">
        <v>299</v>
      </c>
      <c r="M96" s="4"/>
      <c r="N96" s="4" t="s">
        <v>272</v>
      </c>
      <c r="O96" s="4" t="s">
        <v>53</v>
      </c>
      <c r="P96" s="4" t="s">
        <v>291</v>
      </c>
      <c r="Q96" s="4">
        <v>328</v>
      </c>
      <c r="R96" s="4">
        <v>0</v>
      </c>
      <c r="S96" s="4">
        <v>109</v>
      </c>
      <c r="T96" s="4">
        <v>437</v>
      </c>
      <c r="U96" s="4">
        <v>0.75060000000000004</v>
      </c>
      <c r="V96" s="4">
        <v>0</v>
      </c>
      <c r="W96" s="4">
        <v>0.75060000000000004</v>
      </c>
      <c r="X96" s="4" t="s">
        <v>49</v>
      </c>
      <c r="Y96" s="4" t="s">
        <v>49</v>
      </c>
      <c r="Z96" s="4" t="s">
        <v>49</v>
      </c>
      <c r="AA96" s="4" t="s">
        <v>49</v>
      </c>
      <c r="AB96" s="4" t="s">
        <v>49</v>
      </c>
      <c r="AC96" s="4" t="s">
        <v>49</v>
      </c>
      <c r="AD96" s="4" t="s">
        <v>49</v>
      </c>
      <c r="AE96" s="4" t="s">
        <v>48</v>
      </c>
      <c r="AF96" s="4" t="s">
        <v>48</v>
      </c>
      <c r="AG96" s="4" t="s">
        <v>48</v>
      </c>
      <c r="AH96" s="4" t="s">
        <v>48</v>
      </c>
      <c r="AI96" s="4" t="s">
        <v>48</v>
      </c>
      <c r="AJ96" s="4" t="s">
        <v>48</v>
      </c>
      <c r="AK96" s="4" t="s">
        <v>48</v>
      </c>
      <c r="AL96" s="4" t="s">
        <v>55</v>
      </c>
    </row>
    <row r="97" spans="1:38" ht="25.5">
      <c r="A97" s="4">
        <v>159932</v>
      </c>
      <c r="B97" s="4">
        <v>660908</v>
      </c>
      <c r="C97" s="4" t="s">
        <v>267</v>
      </c>
      <c r="D97" s="4" t="s">
        <v>268</v>
      </c>
      <c r="E97" s="4" t="s">
        <v>153</v>
      </c>
      <c r="F97" s="4" t="s">
        <v>269</v>
      </c>
      <c r="G97" s="4" t="s">
        <v>46</v>
      </c>
      <c r="H97" s="4" t="s">
        <v>47</v>
      </c>
      <c r="I97" s="4" t="s">
        <v>48</v>
      </c>
      <c r="J97" s="4" t="s">
        <v>49</v>
      </c>
      <c r="K97" s="4" t="s">
        <v>300</v>
      </c>
      <c r="L97" s="4" t="s">
        <v>301</v>
      </c>
      <c r="M97" s="4"/>
      <c r="N97" s="4" t="s">
        <v>302</v>
      </c>
      <c r="O97" s="4" t="s">
        <v>53</v>
      </c>
      <c r="P97" s="4" t="s">
        <v>303</v>
      </c>
      <c r="Q97" s="4">
        <v>8</v>
      </c>
      <c r="R97" s="4">
        <v>7</v>
      </c>
      <c r="S97" s="4">
        <v>543</v>
      </c>
      <c r="T97" s="4">
        <v>558</v>
      </c>
      <c r="U97" s="4">
        <v>1.43E-2</v>
      </c>
      <c r="V97" s="4">
        <v>1.2500000000000001E-2</v>
      </c>
      <c r="W97" s="4">
        <v>2.69E-2</v>
      </c>
      <c r="X97" s="4" t="s">
        <v>49</v>
      </c>
      <c r="Y97" s="4" t="s">
        <v>49</v>
      </c>
      <c r="Z97" s="4" t="s">
        <v>49</v>
      </c>
      <c r="AA97" s="4" t="s">
        <v>49</v>
      </c>
      <c r="AB97" s="4" t="s">
        <v>49</v>
      </c>
      <c r="AC97" s="4" t="s">
        <v>49</v>
      </c>
      <c r="AD97" s="4" t="s">
        <v>49</v>
      </c>
      <c r="AE97" s="4" t="s">
        <v>48</v>
      </c>
      <c r="AF97" s="4" t="s">
        <v>48</v>
      </c>
      <c r="AG97" s="4" t="s">
        <v>48</v>
      </c>
      <c r="AH97" s="4" t="s">
        <v>48</v>
      </c>
      <c r="AI97" s="4" t="s">
        <v>48</v>
      </c>
      <c r="AJ97" s="4" t="s">
        <v>48</v>
      </c>
      <c r="AK97" s="4" t="s">
        <v>48</v>
      </c>
      <c r="AL97" s="4" t="s">
        <v>81</v>
      </c>
    </row>
    <row r="98" spans="1:38" ht="25.5">
      <c r="A98" s="4">
        <v>159932</v>
      </c>
      <c r="B98" s="4">
        <v>660909</v>
      </c>
      <c r="C98" s="4" t="s">
        <v>267</v>
      </c>
      <c r="D98" s="4" t="s">
        <v>268</v>
      </c>
      <c r="E98" s="4" t="s">
        <v>153</v>
      </c>
      <c r="F98" s="4" t="s">
        <v>269</v>
      </c>
      <c r="G98" s="4" t="s">
        <v>46</v>
      </c>
      <c r="H98" s="4" t="s">
        <v>47</v>
      </c>
      <c r="I98" s="4" t="s">
        <v>48</v>
      </c>
      <c r="J98" s="4" t="s">
        <v>49</v>
      </c>
      <c r="K98" s="4" t="s">
        <v>304</v>
      </c>
      <c r="L98" s="4" t="s">
        <v>305</v>
      </c>
      <c r="M98" s="4"/>
      <c r="N98" s="4" t="s">
        <v>272</v>
      </c>
      <c r="O98" s="4" t="s">
        <v>53</v>
      </c>
      <c r="P98" s="4" t="s">
        <v>306</v>
      </c>
      <c r="Q98" s="4">
        <v>74</v>
      </c>
      <c r="R98" s="4">
        <v>20</v>
      </c>
      <c r="S98" s="4">
        <v>354</v>
      </c>
      <c r="T98" s="4">
        <v>448</v>
      </c>
      <c r="U98" s="4">
        <v>0.16520000000000001</v>
      </c>
      <c r="V98" s="4">
        <v>4.4600000000000001E-2</v>
      </c>
      <c r="W98" s="4">
        <v>0.20979999999999999</v>
      </c>
      <c r="X98" s="4" t="s">
        <v>49</v>
      </c>
      <c r="Y98" s="4" t="s">
        <v>49</v>
      </c>
      <c r="Z98" s="4" t="s">
        <v>49</v>
      </c>
      <c r="AA98" s="4" t="s">
        <v>49</v>
      </c>
      <c r="AB98" s="4" t="s">
        <v>49</v>
      </c>
      <c r="AC98" s="4" t="s">
        <v>49</v>
      </c>
      <c r="AD98" s="4" t="s">
        <v>49</v>
      </c>
      <c r="AE98" s="4" t="s">
        <v>48</v>
      </c>
      <c r="AF98" s="4" t="s">
        <v>48</v>
      </c>
      <c r="AG98" s="4" t="s">
        <v>48</v>
      </c>
      <c r="AH98" s="4" t="s">
        <v>48</v>
      </c>
      <c r="AI98" s="4" t="s">
        <v>48</v>
      </c>
      <c r="AJ98" s="4" t="s">
        <v>48</v>
      </c>
      <c r="AK98" s="4" t="s">
        <v>48</v>
      </c>
      <c r="AL98" s="4" t="s">
        <v>81</v>
      </c>
    </row>
    <row r="99" spans="1:38" ht="25.5">
      <c r="A99" s="4">
        <v>159932</v>
      </c>
      <c r="B99" s="4">
        <v>660893</v>
      </c>
      <c r="C99" s="4" t="s">
        <v>267</v>
      </c>
      <c r="D99" s="4" t="s">
        <v>268</v>
      </c>
      <c r="E99" s="4" t="s">
        <v>153</v>
      </c>
      <c r="F99" s="4" t="s">
        <v>269</v>
      </c>
      <c r="G99" s="4" t="s">
        <v>46</v>
      </c>
      <c r="H99" s="4" t="s">
        <v>47</v>
      </c>
      <c r="I99" s="4" t="s">
        <v>48</v>
      </c>
      <c r="J99" s="4" t="s">
        <v>49</v>
      </c>
      <c r="K99" s="4" t="s">
        <v>307</v>
      </c>
      <c r="L99" s="4" t="s">
        <v>308</v>
      </c>
      <c r="M99" s="4"/>
      <c r="N99" s="4" t="s">
        <v>272</v>
      </c>
      <c r="O99" s="4" t="s">
        <v>53</v>
      </c>
      <c r="P99" s="4" t="s">
        <v>306</v>
      </c>
      <c r="Q99" s="4">
        <v>177</v>
      </c>
      <c r="R99" s="4">
        <v>50</v>
      </c>
      <c r="S99" s="4">
        <v>1645</v>
      </c>
      <c r="T99" s="4">
        <v>1872</v>
      </c>
      <c r="U99" s="4">
        <v>9.4600000000000004E-2</v>
      </c>
      <c r="V99" s="4">
        <v>2.6700000000000002E-2</v>
      </c>
      <c r="W99" s="4">
        <v>0.12130000000000001</v>
      </c>
      <c r="X99" s="4" t="s">
        <v>48</v>
      </c>
      <c r="Y99" s="4" t="s">
        <v>48</v>
      </c>
      <c r="Z99" s="4" t="s">
        <v>48</v>
      </c>
      <c r="AA99" s="4" t="s">
        <v>48</v>
      </c>
      <c r="AB99" s="4" t="s">
        <v>48</v>
      </c>
      <c r="AC99" s="4" t="s">
        <v>48</v>
      </c>
      <c r="AD99" s="4" t="s">
        <v>48</v>
      </c>
      <c r="AE99" s="4" t="s">
        <v>48</v>
      </c>
      <c r="AF99" s="4" t="s">
        <v>48</v>
      </c>
      <c r="AG99" s="4" t="s">
        <v>48</v>
      </c>
      <c r="AH99" s="4" t="s">
        <v>49</v>
      </c>
      <c r="AI99" s="4" t="s">
        <v>49</v>
      </c>
      <c r="AJ99" s="4" t="s">
        <v>49</v>
      </c>
      <c r="AK99" s="4" t="s">
        <v>49</v>
      </c>
      <c r="AL99" s="4" t="s">
        <v>81</v>
      </c>
    </row>
    <row r="100" spans="1:38" ht="25.5">
      <c r="A100" s="4">
        <v>159932</v>
      </c>
      <c r="B100" s="4">
        <v>660897</v>
      </c>
      <c r="C100" s="4" t="s">
        <v>267</v>
      </c>
      <c r="D100" s="4" t="s">
        <v>268</v>
      </c>
      <c r="E100" s="4" t="s">
        <v>153</v>
      </c>
      <c r="F100" s="4" t="s">
        <v>269</v>
      </c>
      <c r="G100" s="4" t="s">
        <v>46</v>
      </c>
      <c r="H100" s="4" t="s">
        <v>47</v>
      </c>
      <c r="I100" s="4" t="s">
        <v>48</v>
      </c>
      <c r="J100" s="4" t="s">
        <v>49</v>
      </c>
      <c r="K100" s="4" t="s">
        <v>309</v>
      </c>
      <c r="L100" s="4" t="s">
        <v>310</v>
      </c>
      <c r="M100" s="4"/>
      <c r="N100" s="4" t="s">
        <v>272</v>
      </c>
      <c r="O100" s="4" t="s">
        <v>53</v>
      </c>
      <c r="P100" s="4" t="s">
        <v>291</v>
      </c>
      <c r="Q100" s="4">
        <v>120</v>
      </c>
      <c r="R100" s="4">
        <v>26</v>
      </c>
      <c r="S100" s="4">
        <v>776</v>
      </c>
      <c r="T100" s="4">
        <v>922</v>
      </c>
      <c r="U100" s="4">
        <v>0.13020000000000001</v>
      </c>
      <c r="V100" s="4">
        <v>2.8199999999999999E-2</v>
      </c>
      <c r="W100" s="4">
        <v>0.15840000000000001</v>
      </c>
      <c r="X100" s="4" t="s">
        <v>48</v>
      </c>
      <c r="Y100" s="4" t="s">
        <v>48</v>
      </c>
      <c r="Z100" s="4" t="s">
        <v>48</v>
      </c>
      <c r="AA100" s="4" t="s">
        <v>48</v>
      </c>
      <c r="AB100" s="4" t="s">
        <v>48</v>
      </c>
      <c r="AC100" s="4" t="s">
        <v>48</v>
      </c>
      <c r="AD100" s="4" t="s">
        <v>48</v>
      </c>
      <c r="AE100" s="4" t="s">
        <v>49</v>
      </c>
      <c r="AF100" s="4" t="s">
        <v>49</v>
      </c>
      <c r="AG100" s="4" t="s">
        <v>49</v>
      </c>
      <c r="AH100" s="4" t="s">
        <v>48</v>
      </c>
      <c r="AI100" s="4" t="s">
        <v>48</v>
      </c>
      <c r="AJ100" s="4" t="s">
        <v>48</v>
      </c>
      <c r="AK100" s="4" t="s">
        <v>48</v>
      </c>
      <c r="AL100" s="4" t="s">
        <v>81</v>
      </c>
    </row>
    <row r="101" spans="1:38" ht="25.5">
      <c r="A101" s="4">
        <v>159932</v>
      </c>
      <c r="B101" s="4">
        <v>660910</v>
      </c>
      <c r="C101" s="4" t="s">
        <v>267</v>
      </c>
      <c r="D101" s="4" t="s">
        <v>268</v>
      </c>
      <c r="E101" s="4" t="s">
        <v>153</v>
      </c>
      <c r="F101" s="4" t="s">
        <v>269</v>
      </c>
      <c r="G101" s="4" t="s">
        <v>46</v>
      </c>
      <c r="H101" s="4" t="s">
        <v>47</v>
      </c>
      <c r="I101" s="4" t="s">
        <v>48</v>
      </c>
      <c r="J101" s="4" t="s">
        <v>49</v>
      </c>
      <c r="K101" s="4" t="s">
        <v>311</v>
      </c>
      <c r="L101" s="4" t="s">
        <v>312</v>
      </c>
      <c r="M101" s="4"/>
      <c r="N101" s="4" t="s">
        <v>272</v>
      </c>
      <c r="O101" s="4" t="s">
        <v>53</v>
      </c>
      <c r="P101" s="4" t="s">
        <v>273</v>
      </c>
      <c r="Q101" s="4">
        <v>124</v>
      </c>
      <c r="R101" s="4">
        <v>18</v>
      </c>
      <c r="S101" s="4">
        <v>316</v>
      </c>
      <c r="T101" s="4">
        <v>458</v>
      </c>
      <c r="U101" s="4">
        <v>0.2707</v>
      </c>
      <c r="V101" s="4">
        <v>3.9300000000000002E-2</v>
      </c>
      <c r="W101" s="4">
        <v>0.31</v>
      </c>
      <c r="X101" s="4" t="s">
        <v>49</v>
      </c>
      <c r="Y101" s="4" t="s">
        <v>49</v>
      </c>
      <c r="Z101" s="4" t="s">
        <v>49</v>
      </c>
      <c r="AA101" s="4" t="s">
        <v>49</v>
      </c>
      <c r="AB101" s="4" t="s">
        <v>49</v>
      </c>
      <c r="AC101" s="4" t="s">
        <v>49</v>
      </c>
      <c r="AD101" s="4" t="s">
        <v>49</v>
      </c>
      <c r="AE101" s="4" t="s">
        <v>48</v>
      </c>
      <c r="AF101" s="4" t="s">
        <v>48</v>
      </c>
      <c r="AG101" s="4" t="s">
        <v>48</v>
      </c>
      <c r="AH101" s="4" t="s">
        <v>48</v>
      </c>
      <c r="AI101" s="4" t="s">
        <v>48</v>
      </c>
      <c r="AJ101" s="4" t="s">
        <v>48</v>
      </c>
      <c r="AK101" s="4" t="s">
        <v>48</v>
      </c>
      <c r="AL101" s="4" t="s">
        <v>81</v>
      </c>
    </row>
    <row r="102" spans="1:38" ht="25.5">
      <c r="A102" s="4">
        <v>159932</v>
      </c>
      <c r="B102" s="4">
        <v>660915</v>
      </c>
      <c r="C102" s="4" t="s">
        <v>267</v>
      </c>
      <c r="D102" s="4" t="s">
        <v>268</v>
      </c>
      <c r="E102" s="4" t="s">
        <v>153</v>
      </c>
      <c r="F102" s="4" t="s">
        <v>269</v>
      </c>
      <c r="G102" s="4" t="s">
        <v>46</v>
      </c>
      <c r="H102" s="4" t="s">
        <v>47</v>
      </c>
      <c r="I102" s="4" t="s">
        <v>48</v>
      </c>
      <c r="J102" s="4" t="s">
        <v>49</v>
      </c>
      <c r="K102" s="4" t="s">
        <v>313</v>
      </c>
      <c r="L102" s="4" t="s">
        <v>314</v>
      </c>
      <c r="M102" s="4"/>
      <c r="N102" s="4" t="s">
        <v>272</v>
      </c>
      <c r="O102" s="4" t="s">
        <v>53</v>
      </c>
      <c r="P102" s="4" t="s">
        <v>291</v>
      </c>
      <c r="Q102" s="4">
        <v>86</v>
      </c>
      <c r="R102" s="4">
        <v>10</v>
      </c>
      <c r="S102" s="4">
        <v>418</v>
      </c>
      <c r="T102" s="4">
        <v>514</v>
      </c>
      <c r="U102" s="4">
        <v>0.1673</v>
      </c>
      <c r="V102" s="4">
        <v>1.95E-2</v>
      </c>
      <c r="W102" s="4">
        <v>0.18679999999999999</v>
      </c>
      <c r="X102" s="4" t="s">
        <v>49</v>
      </c>
      <c r="Y102" s="4" t="s">
        <v>49</v>
      </c>
      <c r="Z102" s="4" t="s">
        <v>49</v>
      </c>
      <c r="AA102" s="4" t="s">
        <v>49</v>
      </c>
      <c r="AB102" s="4" t="s">
        <v>49</v>
      </c>
      <c r="AC102" s="4" t="s">
        <v>49</v>
      </c>
      <c r="AD102" s="4" t="s">
        <v>49</v>
      </c>
      <c r="AE102" s="4" t="s">
        <v>48</v>
      </c>
      <c r="AF102" s="4" t="s">
        <v>48</v>
      </c>
      <c r="AG102" s="4" t="s">
        <v>48</v>
      </c>
      <c r="AH102" s="4" t="s">
        <v>48</v>
      </c>
      <c r="AI102" s="4" t="s">
        <v>48</v>
      </c>
      <c r="AJ102" s="4" t="s">
        <v>48</v>
      </c>
      <c r="AK102" s="4" t="s">
        <v>48</v>
      </c>
      <c r="AL102" s="4" t="s">
        <v>81</v>
      </c>
    </row>
    <row r="103" spans="1:38" ht="25.5">
      <c r="A103" s="4">
        <v>159932</v>
      </c>
      <c r="B103" s="4">
        <v>660894</v>
      </c>
      <c r="C103" s="4" t="s">
        <v>267</v>
      </c>
      <c r="D103" s="4" t="s">
        <v>268</v>
      </c>
      <c r="E103" s="4" t="s">
        <v>153</v>
      </c>
      <c r="F103" s="4" t="s">
        <v>269</v>
      </c>
      <c r="G103" s="4" t="s">
        <v>46</v>
      </c>
      <c r="H103" s="4" t="s">
        <v>47</v>
      </c>
      <c r="I103" s="4" t="s">
        <v>48</v>
      </c>
      <c r="J103" s="4" t="s">
        <v>49</v>
      </c>
      <c r="K103" s="4" t="s">
        <v>315</v>
      </c>
      <c r="L103" s="4" t="s">
        <v>316</v>
      </c>
      <c r="M103" s="4"/>
      <c r="N103" s="4" t="s">
        <v>272</v>
      </c>
      <c r="O103" s="4" t="s">
        <v>53</v>
      </c>
      <c r="P103" s="4" t="s">
        <v>282</v>
      </c>
      <c r="Q103" s="4">
        <v>389</v>
      </c>
      <c r="R103" s="4">
        <v>80</v>
      </c>
      <c r="S103" s="4">
        <v>887</v>
      </c>
      <c r="T103" s="4">
        <v>1356</v>
      </c>
      <c r="U103" s="4">
        <v>0.28689999999999999</v>
      </c>
      <c r="V103" s="4">
        <v>5.8999999999999997E-2</v>
      </c>
      <c r="W103" s="4">
        <v>0.34589999999999999</v>
      </c>
      <c r="X103" s="4" t="s">
        <v>48</v>
      </c>
      <c r="Y103" s="4" t="s">
        <v>48</v>
      </c>
      <c r="Z103" s="4" t="s">
        <v>48</v>
      </c>
      <c r="AA103" s="4" t="s">
        <v>48</v>
      </c>
      <c r="AB103" s="4" t="s">
        <v>48</v>
      </c>
      <c r="AC103" s="4" t="s">
        <v>48</v>
      </c>
      <c r="AD103" s="4" t="s">
        <v>48</v>
      </c>
      <c r="AE103" s="4" t="s">
        <v>48</v>
      </c>
      <c r="AF103" s="4" t="s">
        <v>48</v>
      </c>
      <c r="AG103" s="4" t="s">
        <v>48</v>
      </c>
      <c r="AH103" s="4" t="s">
        <v>49</v>
      </c>
      <c r="AI103" s="4" t="s">
        <v>49</v>
      </c>
      <c r="AJ103" s="4" t="s">
        <v>49</v>
      </c>
      <c r="AK103" s="4" t="s">
        <v>49</v>
      </c>
      <c r="AL103" s="4" t="s">
        <v>81</v>
      </c>
    </row>
    <row r="104" spans="1:38" ht="25.5">
      <c r="A104" s="4">
        <v>159932</v>
      </c>
      <c r="B104" s="4">
        <v>663406</v>
      </c>
      <c r="C104" s="4" t="s">
        <v>267</v>
      </c>
      <c r="D104" s="4" t="s">
        <v>268</v>
      </c>
      <c r="E104" s="4" t="s">
        <v>153</v>
      </c>
      <c r="F104" s="4" t="s">
        <v>269</v>
      </c>
      <c r="G104" s="4" t="s">
        <v>46</v>
      </c>
      <c r="H104" s="4" t="s">
        <v>47</v>
      </c>
      <c r="I104" s="4" t="s">
        <v>48</v>
      </c>
      <c r="J104" s="4" t="s">
        <v>49</v>
      </c>
      <c r="K104" s="4" t="s">
        <v>317</v>
      </c>
      <c r="L104" s="4" t="s">
        <v>318</v>
      </c>
      <c r="M104" s="4"/>
      <c r="N104" s="4" t="s">
        <v>272</v>
      </c>
      <c r="O104" s="4" t="s">
        <v>53</v>
      </c>
      <c r="P104" s="4" t="s">
        <v>273</v>
      </c>
      <c r="Q104" s="4">
        <v>238</v>
      </c>
      <c r="R104" s="4">
        <v>0</v>
      </c>
      <c r="S104" s="4">
        <v>159</v>
      </c>
      <c r="T104" s="4">
        <v>397</v>
      </c>
      <c r="U104" s="4">
        <v>0.59950000000000003</v>
      </c>
      <c r="V104" s="4">
        <v>0</v>
      </c>
      <c r="W104" s="4">
        <v>0.59950000000000003</v>
      </c>
      <c r="X104" s="4" t="s">
        <v>49</v>
      </c>
      <c r="Y104" s="4" t="s">
        <v>49</v>
      </c>
      <c r="Z104" s="4" t="s">
        <v>49</v>
      </c>
      <c r="AA104" s="4" t="s">
        <v>49</v>
      </c>
      <c r="AB104" s="4" t="s">
        <v>49</v>
      </c>
      <c r="AC104" s="4" t="s">
        <v>49</v>
      </c>
      <c r="AD104" s="4" t="s">
        <v>49</v>
      </c>
      <c r="AE104" s="4" t="s">
        <v>48</v>
      </c>
      <c r="AF104" s="4" t="s">
        <v>48</v>
      </c>
      <c r="AG104" s="4" t="s">
        <v>48</v>
      </c>
      <c r="AH104" s="4" t="s">
        <v>48</v>
      </c>
      <c r="AI104" s="4" t="s">
        <v>48</v>
      </c>
      <c r="AJ104" s="4" t="s">
        <v>48</v>
      </c>
      <c r="AK104" s="4" t="s">
        <v>48</v>
      </c>
      <c r="AL104" s="4" t="s">
        <v>55</v>
      </c>
    </row>
    <row r="105" spans="1:38" ht="25.5">
      <c r="A105" s="4">
        <v>159932</v>
      </c>
      <c r="B105" s="4">
        <v>660912</v>
      </c>
      <c r="C105" s="4" t="s">
        <v>267</v>
      </c>
      <c r="D105" s="4" t="s">
        <v>268</v>
      </c>
      <c r="E105" s="4" t="s">
        <v>153</v>
      </c>
      <c r="F105" s="4" t="s">
        <v>269</v>
      </c>
      <c r="G105" s="4" t="s">
        <v>46</v>
      </c>
      <c r="H105" s="4" t="s">
        <v>47</v>
      </c>
      <c r="I105" s="4" t="s">
        <v>48</v>
      </c>
      <c r="J105" s="4" t="s">
        <v>49</v>
      </c>
      <c r="K105" s="4" t="s">
        <v>319</v>
      </c>
      <c r="L105" s="4" t="s">
        <v>320</v>
      </c>
      <c r="M105" s="4"/>
      <c r="N105" s="4" t="s">
        <v>272</v>
      </c>
      <c r="O105" s="4" t="s">
        <v>53</v>
      </c>
      <c r="P105" s="4" t="s">
        <v>306</v>
      </c>
      <c r="Q105" s="4">
        <v>30</v>
      </c>
      <c r="R105" s="4">
        <v>8</v>
      </c>
      <c r="S105" s="4">
        <v>681</v>
      </c>
      <c r="T105" s="4">
        <v>719</v>
      </c>
      <c r="U105" s="4">
        <v>4.1700000000000001E-2</v>
      </c>
      <c r="V105" s="4">
        <v>1.11E-2</v>
      </c>
      <c r="W105" s="4">
        <v>5.2900000000000003E-2</v>
      </c>
      <c r="X105" s="4" t="s">
        <v>48</v>
      </c>
      <c r="Y105" s="4" t="s">
        <v>49</v>
      </c>
      <c r="Z105" s="4" t="s">
        <v>49</v>
      </c>
      <c r="AA105" s="4" t="s">
        <v>49</v>
      </c>
      <c r="AB105" s="4" t="s">
        <v>49</v>
      </c>
      <c r="AC105" s="4" t="s">
        <v>49</v>
      </c>
      <c r="AD105" s="4" t="s">
        <v>49</v>
      </c>
      <c r="AE105" s="4" t="s">
        <v>48</v>
      </c>
      <c r="AF105" s="4" t="s">
        <v>48</v>
      </c>
      <c r="AG105" s="4" t="s">
        <v>48</v>
      </c>
      <c r="AH105" s="4" t="s">
        <v>48</v>
      </c>
      <c r="AI105" s="4" t="s">
        <v>48</v>
      </c>
      <c r="AJ105" s="4" t="s">
        <v>48</v>
      </c>
      <c r="AK105" s="4" t="s">
        <v>48</v>
      </c>
      <c r="AL105" s="4" t="s">
        <v>81</v>
      </c>
    </row>
    <row r="106" spans="1:38" ht="25.5">
      <c r="A106" s="4">
        <v>159932</v>
      </c>
      <c r="B106" s="4">
        <v>660913</v>
      </c>
      <c r="C106" s="4" t="s">
        <v>267</v>
      </c>
      <c r="D106" s="4" t="s">
        <v>268</v>
      </c>
      <c r="E106" s="4" t="s">
        <v>153</v>
      </c>
      <c r="F106" s="4" t="s">
        <v>269</v>
      </c>
      <c r="G106" s="4" t="s">
        <v>46</v>
      </c>
      <c r="H106" s="4" t="s">
        <v>47</v>
      </c>
      <c r="I106" s="4" t="s">
        <v>48</v>
      </c>
      <c r="J106" s="4" t="s">
        <v>49</v>
      </c>
      <c r="K106" s="4" t="s">
        <v>321</v>
      </c>
      <c r="L106" s="4" t="s">
        <v>322</v>
      </c>
      <c r="M106" s="4"/>
      <c r="N106" s="4" t="s">
        <v>272</v>
      </c>
      <c r="O106" s="4" t="s">
        <v>53</v>
      </c>
      <c r="P106" s="4" t="s">
        <v>273</v>
      </c>
      <c r="Q106" s="4">
        <v>87</v>
      </c>
      <c r="R106" s="4">
        <v>11</v>
      </c>
      <c r="S106" s="4">
        <v>468</v>
      </c>
      <c r="T106" s="4">
        <v>566</v>
      </c>
      <c r="U106" s="4">
        <v>0.1537</v>
      </c>
      <c r="V106" s="4">
        <v>1.9400000000000001E-2</v>
      </c>
      <c r="W106" s="4">
        <v>0.1731</v>
      </c>
      <c r="X106" s="4" t="s">
        <v>48</v>
      </c>
      <c r="Y106" s="4" t="s">
        <v>49</v>
      </c>
      <c r="Z106" s="4" t="s">
        <v>49</v>
      </c>
      <c r="AA106" s="4" t="s">
        <v>49</v>
      </c>
      <c r="AB106" s="4" t="s">
        <v>49</v>
      </c>
      <c r="AC106" s="4" t="s">
        <v>49</v>
      </c>
      <c r="AD106" s="4" t="s">
        <v>49</v>
      </c>
      <c r="AE106" s="4" t="s">
        <v>48</v>
      </c>
      <c r="AF106" s="4" t="s">
        <v>48</v>
      </c>
      <c r="AG106" s="4" t="s">
        <v>48</v>
      </c>
      <c r="AH106" s="4" t="s">
        <v>48</v>
      </c>
      <c r="AI106" s="4" t="s">
        <v>48</v>
      </c>
      <c r="AJ106" s="4" t="s">
        <v>48</v>
      </c>
      <c r="AK106" s="4" t="s">
        <v>48</v>
      </c>
      <c r="AL106" s="4" t="s">
        <v>81</v>
      </c>
    </row>
    <row r="107" spans="1:38" ht="25.5">
      <c r="A107" s="4">
        <v>159932</v>
      </c>
      <c r="B107" s="4">
        <v>663553</v>
      </c>
      <c r="C107" s="4" t="s">
        <v>267</v>
      </c>
      <c r="D107" s="4" t="s">
        <v>268</v>
      </c>
      <c r="E107" s="4" t="s">
        <v>153</v>
      </c>
      <c r="F107" s="4" t="s">
        <v>269</v>
      </c>
      <c r="G107" s="4" t="s">
        <v>46</v>
      </c>
      <c r="H107" s="4" t="s">
        <v>47</v>
      </c>
      <c r="I107" s="4" t="s">
        <v>48</v>
      </c>
      <c r="J107" s="4" t="s">
        <v>49</v>
      </c>
      <c r="K107" s="4" t="s">
        <v>323</v>
      </c>
      <c r="L107" s="4" t="s">
        <v>324</v>
      </c>
      <c r="M107" s="4"/>
      <c r="N107" s="4" t="s">
        <v>272</v>
      </c>
      <c r="O107" s="4" t="s">
        <v>53</v>
      </c>
      <c r="P107" s="4" t="s">
        <v>291</v>
      </c>
      <c r="Q107" s="4">
        <v>341</v>
      </c>
      <c r="R107" s="4">
        <v>0</v>
      </c>
      <c r="S107" s="4">
        <v>227</v>
      </c>
      <c r="T107" s="4">
        <v>568</v>
      </c>
      <c r="U107" s="4">
        <v>0.60040000000000004</v>
      </c>
      <c r="V107" s="4">
        <v>0</v>
      </c>
      <c r="W107" s="4">
        <v>0.60040000000000004</v>
      </c>
      <c r="X107" s="4" t="s">
        <v>49</v>
      </c>
      <c r="Y107" s="4" t="s">
        <v>49</v>
      </c>
      <c r="Z107" s="4" t="s">
        <v>49</v>
      </c>
      <c r="AA107" s="4" t="s">
        <v>49</v>
      </c>
      <c r="AB107" s="4" t="s">
        <v>49</v>
      </c>
      <c r="AC107" s="4" t="s">
        <v>49</v>
      </c>
      <c r="AD107" s="4" t="s">
        <v>49</v>
      </c>
      <c r="AE107" s="4" t="s">
        <v>48</v>
      </c>
      <c r="AF107" s="4" t="s">
        <v>48</v>
      </c>
      <c r="AG107" s="4" t="s">
        <v>48</v>
      </c>
      <c r="AH107" s="4" t="s">
        <v>48</v>
      </c>
      <c r="AI107" s="4" t="s">
        <v>48</v>
      </c>
      <c r="AJ107" s="4" t="s">
        <v>48</v>
      </c>
      <c r="AK107" s="4" t="s">
        <v>48</v>
      </c>
      <c r="AL107" s="4" t="s">
        <v>55</v>
      </c>
    </row>
    <row r="108" spans="1:38" ht="25.5">
      <c r="A108" s="4">
        <v>159932</v>
      </c>
      <c r="B108" s="4">
        <v>664889</v>
      </c>
      <c r="C108" s="4" t="s">
        <v>267</v>
      </c>
      <c r="D108" s="4" t="s">
        <v>268</v>
      </c>
      <c r="E108" s="4" t="s">
        <v>153</v>
      </c>
      <c r="F108" s="4" t="s">
        <v>269</v>
      </c>
      <c r="G108" s="4" t="s">
        <v>46</v>
      </c>
      <c r="H108" s="4" t="s">
        <v>47</v>
      </c>
      <c r="I108" s="4" t="s">
        <v>48</v>
      </c>
      <c r="J108" s="4" t="s">
        <v>49</v>
      </c>
      <c r="K108" s="4" t="s">
        <v>325</v>
      </c>
      <c r="L108" s="4" t="s">
        <v>326</v>
      </c>
      <c r="M108" s="4"/>
      <c r="N108" s="4" t="s">
        <v>272</v>
      </c>
      <c r="O108" s="4" t="s">
        <v>53</v>
      </c>
      <c r="P108" s="4" t="s">
        <v>291</v>
      </c>
      <c r="Q108" s="4">
        <v>43</v>
      </c>
      <c r="R108" s="4">
        <v>9</v>
      </c>
      <c r="S108" s="4">
        <v>331</v>
      </c>
      <c r="T108" s="4">
        <v>383</v>
      </c>
      <c r="U108" s="4">
        <v>0.1123</v>
      </c>
      <c r="V108" s="4">
        <v>2.35E-2</v>
      </c>
      <c r="W108" s="4">
        <v>0.1358</v>
      </c>
      <c r="X108" s="4" t="s">
        <v>48</v>
      </c>
      <c r="Y108" s="4" t="s">
        <v>48</v>
      </c>
      <c r="Z108" s="4" t="s">
        <v>48</v>
      </c>
      <c r="AA108" s="4" t="s">
        <v>48</v>
      </c>
      <c r="AB108" s="4" t="s">
        <v>48</v>
      </c>
      <c r="AC108" s="4" t="s">
        <v>48</v>
      </c>
      <c r="AD108" s="4" t="s">
        <v>48</v>
      </c>
      <c r="AE108" s="4" t="s">
        <v>49</v>
      </c>
      <c r="AF108" s="4" t="s">
        <v>49</v>
      </c>
      <c r="AG108" s="4" t="s">
        <v>49</v>
      </c>
      <c r="AH108" s="4" t="s">
        <v>49</v>
      </c>
      <c r="AI108" s="4" t="s">
        <v>49</v>
      </c>
      <c r="AJ108" s="4" t="s">
        <v>49</v>
      </c>
      <c r="AK108" s="4" t="s">
        <v>49</v>
      </c>
      <c r="AL108" s="4" t="s">
        <v>81</v>
      </c>
    </row>
    <row r="109" spans="1:38" ht="25.5">
      <c r="A109" s="4">
        <v>159932</v>
      </c>
      <c r="B109" s="4">
        <v>660898</v>
      </c>
      <c r="C109" s="4" t="s">
        <v>267</v>
      </c>
      <c r="D109" s="4" t="s">
        <v>268</v>
      </c>
      <c r="E109" s="4" t="s">
        <v>153</v>
      </c>
      <c r="F109" s="4" t="s">
        <v>269</v>
      </c>
      <c r="G109" s="4" t="s">
        <v>46</v>
      </c>
      <c r="H109" s="4" t="s">
        <v>47</v>
      </c>
      <c r="I109" s="4" t="s">
        <v>48</v>
      </c>
      <c r="J109" s="4" t="s">
        <v>49</v>
      </c>
      <c r="K109" s="4" t="s">
        <v>327</v>
      </c>
      <c r="L109" s="4" t="s">
        <v>328</v>
      </c>
      <c r="M109" s="4"/>
      <c r="N109" s="4" t="s">
        <v>272</v>
      </c>
      <c r="O109" s="4" t="s">
        <v>53</v>
      </c>
      <c r="P109" s="4" t="s">
        <v>273</v>
      </c>
      <c r="Q109" s="4">
        <v>83</v>
      </c>
      <c r="R109" s="4">
        <v>18</v>
      </c>
      <c r="S109" s="4">
        <v>603</v>
      </c>
      <c r="T109" s="4">
        <v>704</v>
      </c>
      <c r="U109" s="4">
        <v>0.1179</v>
      </c>
      <c r="V109" s="4">
        <v>2.5600000000000001E-2</v>
      </c>
      <c r="W109" s="4">
        <v>0.14349999999999999</v>
      </c>
      <c r="X109" s="4" t="s">
        <v>48</v>
      </c>
      <c r="Y109" s="4" t="s">
        <v>48</v>
      </c>
      <c r="Z109" s="4" t="s">
        <v>48</v>
      </c>
      <c r="AA109" s="4" t="s">
        <v>48</v>
      </c>
      <c r="AB109" s="4" t="s">
        <v>48</v>
      </c>
      <c r="AC109" s="4" t="s">
        <v>48</v>
      </c>
      <c r="AD109" s="4" t="s">
        <v>48</v>
      </c>
      <c r="AE109" s="4" t="s">
        <v>49</v>
      </c>
      <c r="AF109" s="4" t="s">
        <v>49</v>
      </c>
      <c r="AG109" s="4" t="s">
        <v>49</v>
      </c>
      <c r="AH109" s="4" t="s">
        <v>48</v>
      </c>
      <c r="AI109" s="4" t="s">
        <v>48</v>
      </c>
      <c r="AJ109" s="4" t="s">
        <v>48</v>
      </c>
      <c r="AK109" s="4" t="s">
        <v>48</v>
      </c>
      <c r="AL109" s="4" t="s">
        <v>81</v>
      </c>
    </row>
    <row r="110" spans="1:38" ht="25.5">
      <c r="A110" s="4">
        <v>159932</v>
      </c>
      <c r="B110" s="4">
        <v>660899</v>
      </c>
      <c r="C110" s="4" t="s">
        <v>267</v>
      </c>
      <c r="D110" s="4" t="s">
        <v>268</v>
      </c>
      <c r="E110" s="4" t="s">
        <v>153</v>
      </c>
      <c r="F110" s="4" t="s">
        <v>269</v>
      </c>
      <c r="G110" s="4" t="s">
        <v>46</v>
      </c>
      <c r="H110" s="4" t="s">
        <v>47</v>
      </c>
      <c r="I110" s="4" t="s">
        <v>48</v>
      </c>
      <c r="J110" s="4" t="s">
        <v>49</v>
      </c>
      <c r="K110" s="4" t="s">
        <v>329</v>
      </c>
      <c r="L110" s="4" t="s">
        <v>330</v>
      </c>
      <c r="M110" s="4"/>
      <c r="N110" s="4" t="s">
        <v>272</v>
      </c>
      <c r="O110" s="4" t="s">
        <v>53</v>
      </c>
      <c r="P110" s="4" t="s">
        <v>306</v>
      </c>
      <c r="Q110" s="4">
        <v>103</v>
      </c>
      <c r="R110" s="4">
        <v>23</v>
      </c>
      <c r="S110" s="4">
        <v>792</v>
      </c>
      <c r="T110" s="4">
        <v>918</v>
      </c>
      <c r="U110" s="4">
        <v>0.11219999999999999</v>
      </c>
      <c r="V110" s="4">
        <v>2.5100000000000001E-2</v>
      </c>
      <c r="W110" s="4">
        <v>0.13730000000000001</v>
      </c>
      <c r="X110" s="4" t="s">
        <v>48</v>
      </c>
      <c r="Y110" s="4" t="s">
        <v>48</v>
      </c>
      <c r="Z110" s="4" t="s">
        <v>48</v>
      </c>
      <c r="AA110" s="4" t="s">
        <v>48</v>
      </c>
      <c r="AB110" s="4" t="s">
        <v>48</v>
      </c>
      <c r="AC110" s="4" t="s">
        <v>48</v>
      </c>
      <c r="AD110" s="4" t="s">
        <v>48</v>
      </c>
      <c r="AE110" s="4" t="s">
        <v>49</v>
      </c>
      <c r="AF110" s="4" t="s">
        <v>49</v>
      </c>
      <c r="AG110" s="4" t="s">
        <v>49</v>
      </c>
      <c r="AH110" s="4" t="s">
        <v>48</v>
      </c>
      <c r="AI110" s="4" t="s">
        <v>48</v>
      </c>
      <c r="AJ110" s="4" t="s">
        <v>48</v>
      </c>
      <c r="AK110" s="4" t="s">
        <v>48</v>
      </c>
      <c r="AL110" s="4" t="s">
        <v>81</v>
      </c>
    </row>
    <row r="111" spans="1:38" ht="25.5">
      <c r="A111" s="4">
        <v>159932</v>
      </c>
      <c r="B111" s="4">
        <v>660916</v>
      </c>
      <c r="C111" s="4" t="s">
        <v>267</v>
      </c>
      <c r="D111" s="4" t="s">
        <v>268</v>
      </c>
      <c r="E111" s="4" t="s">
        <v>153</v>
      </c>
      <c r="F111" s="4" t="s">
        <v>269</v>
      </c>
      <c r="G111" s="4" t="s">
        <v>46</v>
      </c>
      <c r="H111" s="4" t="s">
        <v>47</v>
      </c>
      <c r="I111" s="4" t="s">
        <v>48</v>
      </c>
      <c r="J111" s="4" t="s">
        <v>49</v>
      </c>
      <c r="K111" s="4" t="s">
        <v>331</v>
      </c>
      <c r="L111" s="4" t="s">
        <v>332</v>
      </c>
      <c r="M111" s="4"/>
      <c r="N111" s="4" t="s">
        <v>272</v>
      </c>
      <c r="O111" s="4" t="s">
        <v>53</v>
      </c>
      <c r="P111" s="4" t="s">
        <v>282</v>
      </c>
      <c r="Q111" s="4">
        <v>81</v>
      </c>
      <c r="R111" s="4">
        <v>17</v>
      </c>
      <c r="S111" s="4">
        <v>469</v>
      </c>
      <c r="T111" s="4">
        <v>567</v>
      </c>
      <c r="U111" s="4">
        <v>0.1429</v>
      </c>
      <c r="V111" s="4">
        <v>0.03</v>
      </c>
      <c r="W111" s="4">
        <v>0.17280000000000001</v>
      </c>
      <c r="X111" s="4" t="s">
        <v>49</v>
      </c>
      <c r="Y111" s="4" t="s">
        <v>49</v>
      </c>
      <c r="Z111" s="4" t="s">
        <v>49</v>
      </c>
      <c r="AA111" s="4" t="s">
        <v>49</v>
      </c>
      <c r="AB111" s="4" t="s">
        <v>49</v>
      </c>
      <c r="AC111" s="4" t="s">
        <v>49</v>
      </c>
      <c r="AD111" s="4" t="s">
        <v>49</v>
      </c>
      <c r="AE111" s="4" t="s">
        <v>48</v>
      </c>
      <c r="AF111" s="4" t="s">
        <v>48</v>
      </c>
      <c r="AG111" s="4" t="s">
        <v>48</v>
      </c>
      <c r="AH111" s="4" t="s">
        <v>48</v>
      </c>
      <c r="AI111" s="4" t="s">
        <v>48</v>
      </c>
      <c r="AJ111" s="4" t="s">
        <v>48</v>
      </c>
      <c r="AK111" s="4" t="s">
        <v>48</v>
      </c>
      <c r="AL111" s="4" t="s">
        <v>81</v>
      </c>
    </row>
    <row r="112" spans="1:38" ht="25.5">
      <c r="A112" s="4">
        <v>159942</v>
      </c>
      <c r="B112" s="4">
        <v>664118</v>
      </c>
      <c r="C112" s="4" t="s">
        <v>333</v>
      </c>
      <c r="D112" s="4" t="s">
        <v>334</v>
      </c>
      <c r="E112" s="4" t="s">
        <v>144</v>
      </c>
      <c r="F112" s="4" t="s">
        <v>96</v>
      </c>
      <c r="G112" s="4" t="s">
        <v>46</v>
      </c>
      <c r="H112" s="4" t="s">
        <v>47</v>
      </c>
      <c r="I112" s="4" t="s">
        <v>48</v>
      </c>
      <c r="J112" s="4" t="s">
        <v>49</v>
      </c>
      <c r="K112" s="4" t="s">
        <v>335</v>
      </c>
      <c r="L112" s="4" t="s">
        <v>336</v>
      </c>
      <c r="M112" s="4"/>
      <c r="N112" s="4" t="s">
        <v>145</v>
      </c>
      <c r="O112" s="4" t="s">
        <v>53</v>
      </c>
      <c r="P112" s="4" t="s">
        <v>146</v>
      </c>
      <c r="Q112" s="4">
        <v>276</v>
      </c>
      <c r="R112" s="4">
        <v>0</v>
      </c>
      <c r="S112" s="4">
        <v>7</v>
      </c>
      <c r="T112" s="4">
        <v>283</v>
      </c>
      <c r="U112" s="4">
        <v>0.97529999999999994</v>
      </c>
      <c r="V112" s="4">
        <v>0</v>
      </c>
      <c r="W112" s="4">
        <v>0.97529999999999994</v>
      </c>
      <c r="X112" s="4" t="s">
        <v>49</v>
      </c>
      <c r="Y112" s="4" t="s">
        <v>49</v>
      </c>
      <c r="Z112" s="4" t="s">
        <v>49</v>
      </c>
      <c r="AA112" s="4" t="s">
        <v>49</v>
      </c>
      <c r="AB112" s="4" t="s">
        <v>49</v>
      </c>
      <c r="AC112" s="4" t="s">
        <v>49</v>
      </c>
      <c r="AD112" s="4" t="s">
        <v>49</v>
      </c>
      <c r="AE112" s="4" t="s">
        <v>48</v>
      </c>
      <c r="AF112" s="4" t="s">
        <v>48</v>
      </c>
      <c r="AG112" s="4" t="s">
        <v>48</v>
      </c>
      <c r="AH112" s="4" t="s">
        <v>48</v>
      </c>
      <c r="AI112" s="4" t="s">
        <v>48</v>
      </c>
      <c r="AJ112" s="4" t="s">
        <v>48</v>
      </c>
      <c r="AK112" s="4" t="s">
        <v>48</v>
      </c>
      <c r="AL112" s="4" t="s">
        <v>55</v>
      </c>
    </row>
    <row r="113" spans="1:38" ht="25.5">
      <c r="A113" s="4">
        <v>159942</v>
      </c>
      <c r="B113" s="4">
        <v>663440</v>
      </c>
      <c r="C113" s="4" t="s">
        <v>333</v>
      </c>
      <c r="D113" s="4" t="s">
        <v>334</v>
      </c>
      <c r="E113" s="4" t="s">
        <v>144</v>
      </c>
      <c r="F113" s="4" t="s">
        <v>96</v>
      </c>
      <c r="G113" s="4" t="s">
        <v>46</v>
      </c>
      <c r="H113" s="4" t="s">
        <v>47</v>
      </c>
      <c r="I113" s="4" t="s">
        <v>48</v>
      </c>
      <c r="J113" s="4" t="s">
        <v>49</v>
      </c>
      <c r="K113" s="4" t="s">
        <v>337</v>
      </c>
      <c r="L113" s="4" t="s">
        <v>338</v>
      </c>
      <c r="M113" s="4"/>
      <c r="N113" s="4" t="s">
        <v>145</v>
      </c>
      <c r="O113" s="4" t="s">
        <v>53</v>
      </c>
      <c r="P113" s="4" t="s">
        <v>146</v>
      </c>
      <c r="Q113" s="4">
        <v>283</v>
      </c>
      <c r="R113" s="4">
        <v>74</v>
      </c>
      <c r="S113" s="4">
        <v>909</v>
      </c>
      <c r="T113" s="4">
        <v>1266</v>
      </c>
      <c r="U113" s="4">
        <v>0.2235</v>
      </c>
      <c r="V113" s="4">
        <v>5.8500000000000003E-2</v>
      </c>
      <c r="W113" s="4">
        <v>0.28199999999999997</v>
      </c>
      <c r="X113" s="4" t="s">
        <v>48</v>
      </c>
      <c r="Y113" s="4" t="s">
        <v>48</v>
      </c>
      <c r="Z113" s="4" t="s">
        <v>48</v>
      </c>
      <c r="AA113" s="4" t="s">
        <v>48</v>
      </c>
      <c r="AB113" s="4" t="s">
        <v>48</v>
      </c>
      <c r="AC113" s="4" t="s">
        <v>48</v>
      </c>
      <c r="AD113" s="4" t="s">
        <v>48</v>
      </c>
      <c r="AE113" s="4" t="s">
        <v>48</v>
      </c>
      <c r="AF113" s="4" t="s">
        <v>48</v>
      </c>
      <c r="AG113" s="4" t="s">
        <v>48</v>
      </c>
      <c r="AH113" s="4" t="s">
        <v>49</v>
      </c>
      <c r="AI113" s="4" t="s">
        <v>49</v>
      </c>
      <c r="AJ113" s="4" t="s">
        <v>49</v>
      </c>
      <c r="AK113" s="4" t="s">
        <v>49</v>
      </c>
      <c r="AL113" s="4" t="s">
        <v>81</v>
      </c>
    </row>
    <row r="114" spans="1:38" ht="25.5">
      <c r="A114" s="4">
        <v>159942</v>
      </c>
      <c r="B114" s="4">
        <v>661094</v>
      </c>
      <c r="C114" s="4" t="s">
        <v>333</v>
      </c>
      <c r="D114" s="4" t="s">
        <v>334</v>
      </c>
      <c r="E114" s="4" t="s">
        <v>144</v>
      </c>
      <c r="F114" s="4" t="s">
        <v>96</v>
      </c>
      <c r="G114" s="4" t="s">
        <v>46</v>
      </c>
      <c r="H114" s="4" t="s">
        <v>47</v>
      </c>
      <c r="I114" s="4" t="s">
        <v>48</v>
      </c>
      <c r="J114" s="4" t="s">
        <v>49</v>
      </c>
      <c r="K114" s="4" t="s">
        <v>339</v>
      </c>
      <c r="L114" s="4" t="s">
        <v>340</v>
      </c>
      <c r="M114" s="4"/>
      <c r="N114" s="4" t="s">
        <v>145</v>
      </c>
      <c r="O114" s="4" t="s">
        <v>53</v>
      </c>
      <c r="P114" s="4" t="s">
        <v>146</v>
      </c>
      <c r="Q114" s="4">
        <v>296</v>
      </c>
      <c r="R114" s="4">
        <v>0</v>
      </c>
      <c r="S114" s="4">
        <v>64</v>
      </c>
      <c r="T114" s="4">
        <v>360</v>
      </c>
      <c r="U114" s="4">
        <v>0.82220000000000004</v>
      </c>
      <c r="V114" s="4">
        <v>0</v>
      </c>
      <c r="W114" s="4">
        <v>0.82220000000000004</v>
      </c>
      <c r="X114" s="4" t="s">
        <v>48</v>
      </c>
      <c r="Y114" s="4" t="s">
        <v>49</v>
      </c>
      <c r="Z114" s="4" t="s">
        <v>49</v>
      </c>
      <c r="AA114" s="4" t="s">
        <v>49</v>
      </c>
      <c r="AB114" s="4" t="s">
        <v>49</v>
      </c>
      <c r="AC114" s="4" t="s">
        <v>49</v>
      </c>
      <c r="AD114" s="4" t="s">
        <v>49</v>
      </c>
      <c r="AE114" s="4" t="s">
        <v>48</v>
      </c>
      <c r="AF114" s="4" t="s">
        <v>48</v>
      </c>
      <c r="AG114" s="4" t="s">
        <v>48</v>
      </c>
      <c r="AH114" s="4" t="s">
        <v>48</v>
      </c>
      <c r="AI114" s="4" t="s">
        <v>48</v>
      </c>
      <c r="AJ114" s="4" t="s">
        <v>48</v>
      </c>
      <c r="AK114" s="4" t="s">
        <v>48</v>
      </c>
      <c r="AL114" s="4" t="s">
        <v>55</v>
      </c>
    </row>
    <row r="115" spans="1:38" ht="25.5">
      <c r="A115" s="4">
        <v>159942</v>
      </c>
      <c r="B115" s="4">
        <v>663443</v>
      </c>
      <c r="C115" s="4" t="s">
        <v>333</v>
      </c>
      <c r="D115" s="4" t="s">
        <v>334</v>
      </c>
      <c r="E115" s="4" t="s">
        <v>144</v>
      </c>
      <c r="F115" s="4" t="s">
        <v>96</v>
      </c>
      <c r="G115" s="4" t="s">
        <v>46</v>
      </c>
      <c r="H115" s="4" t="s">
        <v>47</v>
      </c>
      <c r="I115" s="4" t="s">
        <v>48</v>
      </c>
      <c r="J115" s="4" t="s">
        <v>49</v>
      </c>
      <c r="K115" s="4" t="s">
        <v>341</v>
      </c>
      <c r="L115" s="4" t="s">
        <v>342</v>
      </c>
      <c r="M115" s="4"/>
      <c r="N115" s="4" t="s">
        <v>145</v>
      </c>
      <c r="O115" s="4" t="s">
        <v>53</v>
      </c>
      <c r="P115" s="4" t="s">
        <v>343</v>
      </c>
      <c r="Q115" s="4">
        <v>242</v>
      </c>
      <c r="R115" s="4">
        <v>0</v>
      </c>
      <c r="S115" s="4">
        <v>101</v>
      </c>
      <c r="T115" s="4">
        <v>343</v>
      </c>
      <c r="U115" s="4">
        <v>0.70550000000000002</v>
      </c>
      <c r="V115" s="4">
        <v>0</v>
      </c>
      <c r="W115" s="4">
        <v>0.70550000000000002</v>
      </c>
      <c r="X115" s="4" t="s">
        <v>48</v>
      </c>
      <c r="Y115" s="4" t="s">
        <v>49</v>
      </c>
      <c r="Z115" s="4" t="s">
        <v>49</v>
      </c>
      <c r="AA115" s="4" t="s">
        <v>49</v>
      </c>
      <c r="AB115" s="4" t="s">
        <v>49</v>
      </c>
      <c r="AC115" s="4" t="s">
        <v>49</v>
      </c>
      <c r="AD115" s="4" t="s">
        <v>49</v>
      </c>
      <c r="AE115" s="4" t="s">
        <v>48</v>
      </c>
      <c r="AF115" s="4" t="s">
        <v>48</v>
      </c>
      <c r="AG115" s="4" t="s">
        <v>48</v>
      </c>
      <c r="AH115" s="4" t="s">
        <v>48</v>
      </c>
      <c r="AI115" s="4" t="s">
        <v>48</v>
      </c>
      <c r="AJ115" s="4" t="s">
        <v>48</v>
      </c>
      <c r="AK115" s="4" t="s">
        <v>48</v>
      </c>
      <c r="AL115" s="4" t="s">
        <v>55</v>
      </c>
    </row>
    <row r="116" spans="1:38" ht="25.5">
      <c r="A116" s="4">
        <v>159942</v>
      </c>
      <c r="B116" s="4">
        <v>662130</v>
      </c>
      <c r="C116" s="4" t="s">
        <v>333</v>
      </c>
      <c r="D116" s="4" t="s">
        <v>334</v>
      </c>
      <c r="E116" s="4" t="s">
        <v>144</v>
      </c>
      <c r="F116" s="4" t="s">
        <v>96</v>
      </c>
      <c r="G116" s="4" t="s">
        <v>46</v>
      </c>
      <c r="H116" s="4" t="s">
        <v>47</v>
      </c>
      <c r="I116" s="4" t="s">
        <v>48</v>
      </c>
      <c r="J116" s="4" t="s">
        <v>49</v>
      </c>
      <c r="K116" s="4" t="s">
        <v>344</v>
      </c>
      <c r="L116" s="4" t="s">
        <v>345</v>
      </c>
      <c r="M116" s="4"/>
      <c r="N116" s="4" t="s">
        <v>145</v>
      </c>
      <c r="O116" s="4" t="s">
        <v>53</v>
      </c>
      <c r="P116" s="4" t="s">
        <v>146</v>
      </c>
      <c r="Q116" s="4">
        <v>42</v>
      </c>
      <c r="R116" s="4">
        <v>6</v>
      </c>
      <c r="S116" s="4">
        <v>166</v>
      </c>
      <c r="T116" s="4">
        <v>214</v>
      </c>
      <c r="U116" s="4">
        <v>0.1963</v>
      </c>
      <c r="V116" s="4">
        <v>2.8000000000000001E-2</v>
      </c>
      <c r="W116" s="4">
        <v>0.2243</v>
      </c>
      <c r="X116" s="4" t="s">
        <v>48</v>
      </c>
      <c r="Y116" s="4" t="s">
        <v>49</v>
      </c>
      <c r="Z116" s="4" t="s">
        <v>49</v>
      </c>
      <c r="AA116" s="4" t="s">
        <v>49</v>
      </c>
      <c r="AB116" s="4" t="s">
        <v>49</v>
      </c>
      <c r="AC116" s="4" t="s">
        <v>49</v>
      </c>
      <c r="AD116" s="4" t="s">
        <v>49</v>
      </c>
      <c r="AE116" s="4" t="s">
        <v>48</v>
      </c>
      <c r="AF116" s="4" t="s">
        <v>48</v>
      </c>
      <c r="AG116" s="4" t="s">
        <v>48</v>
      </c>
      <c r="AH116" s="4" t="s">
        <v>48</v>
      </c>
      <c r="AI116" s="4" t="s">
        <v>48</v>
      </c>
      <c r="AJ116" s="4" t="s">
        <v>48</v>
      </c>
      <c r="AK116" s="4" t="s">
        <v>48</v>
      </c>
      <c r="AL116" s="4" t="s">
        <v>81</v>
      </c>
    </row>
    <row r="117" spans="1:38" ht="25.5">
      <c r="A117" s="4">
        <v>159942</v>
      </c>
      <c r="B117" s="4">
        <v>665367</v>
      </c>
      <c r="C117" s="4" t="s">
        <v>333</v>
      </c>
      <c r="D117" s="4" t="s">
        <v>334</v>
      </c>
      <c r="E117" s="4" t="s">
        <v>144</v>
      </c>
      <c r="F117" s="4" t="s">
        <v>96</v>
      </c>
      <c r="G117" s="4" t="s">
        <v>46</v>
      </c>
      <c r="H117" s="4" t="s">
        <v>47</v>
      </c>
      <c r="I117" s="4" t="s">
        <v>48</v>
      </c>
      <c r="J117" s="4" t="s">
        <v>49</v>
      </c>
      <c r="K117" s="4" t="s">
        <v>346</v>
      </c>
      <c r="L117" s="4" t="s">
        <v>347</v>
      </c>
      <c r="M117" s="4"/>
      <c r="N117" s="4" t="s">
        <v>145</v>
      </c>
      <c r="O117" s="4" t="s">
        <v>53</v>
      </c>
      <c r="P117" s="4" t="s">
        <v>343</v>
      </c>
      <c r="Q117" s="4">
        <v>342</v>
      </c>
      <c r="R117" s="4">
        <v>0</v>
      </c>
      <c r="S117" s="4">
        <v>13</v>
      </c>
      <c r="T117" s="4">
        <v>355</v>
      </c>
      <c r="U117" s="4">
        <v>0.96340000000000003</v>
      </c>
      <c r="V117" s="4">
        <v>0</v>
      </c>
      <c r="W117" s="4">
        <v>0.96340000000000003</v>
      </c>
      <c r="X117" s="4" t="s">
        <v>49</v>
      </c>
      <c r="Y117" s="4" t="s">
        <v>49</v>
      </c>
      <c r="Z117" s="4" t="s">
        <v>49</v>
      </c>
      <c r="AA117" s="4" t="s">
        <v>49</v>
      </c>
      <c r="AB117" s="4" t="s">
        <v>49</v>
      </c>
      <c r="AC117" s="4" t="s">
        <v>49</v>
      </c>
      <c r="AD117" s="4" t="s">
        <v>49</v>
      </c>
      <c r="AE117" s="4" t="s">
        <v>48</v>
      </c>
      <c r="AF117" s="4" t="s">
        <v>48</v>
      </c>
      <c r="AG117" s="4" t="s">
        <v>48</v>
      </c>
      <c r="AH117" s="4" t="s">
        <v>48</v>
      </c>
      <c r="AI117" s="4" t="s">
        <v>48</v>
      </c>
      <c r="AJ117" s="4" t="s">
        <v>48</v>
      </c>
      <c r="AK117" s="4" t="s">
        <v>48</v>
      </c>
      <c r="AL117" s="4" t="s">
        <v>55</v>
      </c>
    </row>
    <row r="118" spans="1:38" ht="25.5">
      <c r="A118" s="4">
        <v>159942</v>
      </c>
      <c r="B118" s="4">
        <v>662140</v>
      </c>
      <c r="C118" s="4" t="s">
        <v>333</v>
      </c>
      <c r="D118" s="4" t="s">
        <v>334</v>
      </c>
      <c r="E118" s="4" t="s">
        <v>144</v>
      </c>
      <c r="F118" s="4" t="s">
        <v>96</v>
      </c>
      <c r="G118" s="4" t="s">
        <v>46</v>
      </c>
      <c r="H118" s="4" t="s">
        <v>47</v>
      </c>
      <c r="I118" s="4" t="s">
        <v>48</v>
      </c>
      <c r="J118" s="4" t="s">
        <v>49</v>
      </c>
      <c r="K118" s="4" t="s">
        <v>348</v>
      </c>
      <c r="L118" s="4" t="s">
        <v>349</v>
      </c>
      <c r="M118" s="4"/>
      <c r="N118" s="4" t="s">
        <v>145</v>
      </c>
      <c r="O118" s="4" t="s">
        <v>53</v>
      </c>
      <c r="P118" s="4" t="s">
        <v>146</v>
      </c>
      <c r="Q118" s="4">
        <v>291</v>
      </c>
      <c r="R118" s="4">
        <v>0</v>
      </c>
      <c r="S118" s="4">
        <v>292</v>
      </c>
      <c r="T118" s="4">
        <v>583</v>
      </c>
      <c r="U118" s="4">
        <v>0.49909999999999999</v>
      </c>
      <c r="V118" s="4">
        <v>0</v>
      </c>
      <c r="W118" s="4">
        <v>0.49909999999999999</v>
      </c>
      <c r="X118" s="4" t="s">
        <v>48</v>
      </c>
      <c r="Y118" s="4" t="s">
        <v>48</v>
      </c>
      <c r="Z118" s="4" t="s">
        <v>48</v>
      </c>
      <c r="AA118" s="4" t="s">
        <v>48</v>
      </c>
      <c r="AB118" s="4" t="s">
        <v>48</v>
      </c>
      <c r="AC118" s="4" t="s">
        <v>48</v>
      </c>
      <c r="AD118" s="4" t="s">
        <v>48</v>
      </c>
      <c r="AE118" s="4" t="s">
        <v>49</v>
      </c>
      <c r="AF118" s="4" t="s">
        <v>49</v>
      </c>
      <c r="AG118" s="4" t="s">
        <v>49</v>
      </c>
      <c r="AH118" s="4" t="s">
        <v>48</v>
      </c>
      <c r="AI118" s="4" t="s">
        <v>48</v>
      </c>
      <c r="AJ118" s="4" t="s">
        <v>48</v>
      </c>
      <c r="AK118" s="4" t="s">
        <v>48</v>
      </c>
      <c r="AL118" s="4" t="s">
        <v>55</v>
      </c>
    </row>
    <row r="119" spans="1:38" ht="25.5">
      <c r="A119" s="4">
        <v>159942</v>
      </c>
      <c r="B119" s="4">
        <v>662131</v>
      </c>
      <c r="C119" s="4" t="s">
        <v>333</v>
      </c>
      <c r="D119" s="4" t="s">
        <v>334</v>
      </c>
      <c r="E119" s="4" t="s">
        <v>144</v>
      </c>
      <c r="F119" s="4" t="s">
        <v>96</v>
      </c>
      <c r="G119" s="4" t="s">
        <v>46</v>
      </c>
      <c r="H119" s="4" t="s">
        <v>47</v>
      </c>
      <c r="I119" s="4" t="s">
        <v>48</v>
      </c>
      <c r="J119" s="4" t="s">
        <v>49</v>
      </c>
      <c r="K119" s="4" t="s">
        <v>350</v>
      </c>
      <c r="L119" s="4" t="s">
        <v>351</v>
      </c>
      <c r="M119" s="4"/>
      <c r="N119" s="4" t="s">
        <v>145</v>
      </c>
      <c r="O119" s="4" t="s">
        <v>53</v>
      </c>
      <c r="P119" s="4" t="s">
        <v>343</v>
      </c>
      <c r="Q119" s="4">
        <v>67</v>
      </c>
      <c r="R119" s="4">
        <v>22</v>
      </c>
      <c r="S119" s="4">
        <v>337</v>
      </c>
      <c r="T119" s="4">
        <v>426</v>
      </c>
      <c r="U119" s="4">
        <v>0.1573</v>
      </c>
      <c r="V119" s="4">
        <v>5.16E-2</v>
      </c>
      <c r="W119" s="4">
        <v>0.2089</v>
      </c>
      <c r="X119" s="4" t="s">
        <v>48</v>
      </c>
      <c r="Y119" s="4" t="s">
        <v>49</v>
      </c>
      <c r="Z119" s="4" t="s">
        <v>49</v>
      </c>
      <c r="AA119" s="4" t="s">
        <v>49</v>
      </c>
      <c r="AB119" s="4" t="s">
        <v>49</v>
      </c>
      <c r="AC119" s="4" t="s">
        <v>49</v>
      </c>
      <c r="AD119" s="4" t="s">
        <v>49</v>
      </c>
      <c r="AE119" s="4" t="s">
        <v>48</v>
      </c>
      <c r="AF119" s="4" t="s">
        <v>48</v>
      </c>
      <c r="AG119" s="4" t="s">
        <v>48</v>
      </c>
      <c r="AH119" s="4" t="s">
        <v>48</v>
      </c>
      <c r="AI119" s="4" t="s">
        <v>48</v>
      </c>
      <c r="AJ119" s="4" t="s">
        <v>48</v>
      </c>
      <c r="AK119" s="4" t="s">
        <v>48</v>
      </c>
      <c r="AL119" s="4" t="s">
        <v>81</v>
      </c>
    </row>
    <row r="120" spans="1:38" ht="25.5">
      <c r="A120" s="4">
        <v>159942</v>
      </c>
      <c r="B120" s="4">
        <v>663002</v>
      </c>
      <c r="C120" s="4" t="s">
        <v>333</v>
      </c>
      <c r="D120" s="4" t="s">
        <v>334</v>
      </c>
      <c r="E120" s="4" t="s">
        <v>144</v>
      </c>
      <c r="F120" s="4" t="s">
        <v>96</v>
      </c>
      <c r="G120" s="4" t="s">
        <v>46</v>
      </c>
      <c r="H120" s="4" t="s">
        <v>47</v>
      </c>
      <c r="I120" s="4" t="s">
        <v>48</v>
      </c>
      <c r="J120" s="4" t="s">
        <v>49</v>
      </c>
      <c r="K120" s="4" t="s">
        <v>352</v>
      </c>
      <c r="L120" s="4" t="s">
        <v>353</v>
      </c>
      <c r="M120" s="4"/>
      <c r="N120" s="4" t="s">
        <v>145</v>
      </c>
      <c r="O120" s="4" t="s">
        <v>53</v>
      </c>
      <c r="P120" s="4" t="s">
        <v>343</v>
      </c>
      <c r="Q120" s="4">
        <v>1</v>
      </c>
      <c r="R120" s="4">
        <v>0</v>
      </c>
      <c r="S120" s="4">
        <v>0</v>
      </c>
      <c r="T120" s="4">
        <v>1</v>
      </c>
      <c r="U120" s="4">
        <v>1</v>
      </c>
      <c r="V120" s="4">
        <v>0</v>
      </c>
      <c r="W120" s="4">
        <v>1</v>
      </c>
      <c r="X120" s="4" t="s">
        <v>49</v>
      </c>
      <c r="Y120" s="4" t="s">
        <v>48</v>
      </c>
      <c r="Z120" s="4" t="s">
        <v>48</v>
      </c>
      <c r="AA120" s="4" t="s">
        <v>48</v>
      </c>
      <c r="AB120" s="4" t="s">
        <v>48</v>
      </c>
      <c r="AC120" s="4" t="s">
        <v>48</v>
      </c>
      <c r="AD120" s="4" t="s">
        <v>48</v>
      </c>
      <c r="AE120" s="4" t="s">
        <v>48</v>
      </c>
      <c r="AF120" s="4" t="s">
        <v>48</v>
      </c>
      <c r="AG120" s="4" t="s">
        <v>48</v>
      </c>
      <c r="AH120" s="4" t="s">
        <v>48</v>
      </c>
      <c r="AI120" s="4" t="s">
        <v>48</v>
      </c>
      <c r="AJ120" s="4" t="s">
        <v>48</v>
      </c>
      <c r="AK120" s="4" t="s">
        <v>48</v>
      </c>
      <c r="AL120" s="4" t="s">
        <v>81</v>
      </c>
    </row>
    <row r="121" spans="1:38" ht="25.5">
      <c r="A121" s="4">
        <v>159942</v>
      </c>
      <c r="B121" s="4">
        <v>662684</v>
      </c>
      <c r="C121" s="4" t="s">
        <v>333</v>
      </c>
      <c r="D121" s="4" t="s">
        <v>334</v>
      </c>
      <c r="E121" s="4" t="s">
        <v>144</v>
      </c>
      <c r="F121" s="4" t="s">
        <v>96</v>
      </c>
      <c r="G121" s="4" t="s">
        <v>46</v>
      </c>
      <c r="H121" s="4" t="s">
        <v>47</v>
      </c>
      <c r="I121" s="4" t="s">
        <v>48</v>
      </c>
      <c r="J121" s="4" t="s">
        <v>49</v>
      </c>
      <c r="K121" s="4" t="s">
        <v>354</v>
      </c>
      <c r="L121" s="4" t="s">
        <v>355</v>
      </c>
      <c r="M121" s="4"/>
      <c r="N121" s="4" t="s">
        <v>145</v>
      </c>
      <c r="O121" s="4" t="s">
        <v>53</v>
      </c>
      <c r="P121" s="4" t="s">
        <v>146</v>
      </c>
      <c r="Q121" s="4">
        <v>238</v>
      </c>
      <c r="R121" s="4">
        <v>0</v>
      </c>
      <c r="S121" s="4">
        <v>225</v>
      </c>
      <c r="T121" s="4">
        <v>463</v>
      </c>
      <c r="U121" s="4">
        <v>0.51400000000000001</v>
      </c>
      <c r="V121" s="4">
        <v>0</v>
      </c>
      <c r="W121" s="4">
        <v>0.51400000000000001</v>
      </c>
      <c r="X121" s="4" t="s">
        <v>49</v>
      </c>
      <c r="Y121" s="4" t="s">
        <v>49</v>
      </c>
      <c r="Z121" s="4" t="s">
        <v>49</v>
      </c>
      <c r="AA121" s="4" t="s">
        <v>49</v>
      </c>
      <c r="AB121" s="4" t="s">
        <v>49</v>
      </c>
      <c r="AC121" s="4" t="s">
        <v>49</v>
      </c>
      <c r="AD121" s="4" t="s">
        <v>49</v>
      </c>
      <c r="AE121" s="4" t="s">
        <v>48</v>
      </c>
      <c r="AF121" s="4" t="s">
        <v>48</v>
      </c>
      <c r="AG121" s="4" t="s">
        <v>48</v>
      </c>
      <c r="AH121" s="4" t="s">
        <v>48</v>
      </c>
      <c r="AI121" s="4" t="s">
        <v>48</v>
      </c>
      <c r="AJ121" s="4" t="s">
        <v>48</v>
      </c>
      <c r="AK121" s="4" t="s">
        <v>48</v>
      </c>
      <c r="AL121" s="4" t="s">
        <v>55</v>
      </c>
    </row>
    <row r="122" spans="1:38" ht="25.5">
      <c r="A122" s="4">
        <v>159942</v>
      </c>
      <c r="B122" s="4">
        <v>662141</v>
      </c>
      <c r="C122" s="4" t="s">
        <v>333</v>
      </c>
      <c r="D122" s="4" t="s">
        <v>334</v>
      </c>
      <c r="E122" s="4" t="s">
        <v>144</v>
      </c>
      <c r="F122" s="4" t="s">
        <v>96</v>
      </c>
      <c r="G122" s="4" t="s">
        <v>46</v>
      </c>
      <c r="H122" s="4" t="s">
        <v>47</v>
      </c>
      <c r="I122" s="4" t="s">
        <v>48</v>
      </c>
      <c r="J122" s="4" t="s">
        <v>49</v>
      </c>
      <c r="K122" s="4" t="s">
        <v>356</v>
      </c>
      <c r="L122" s="4" t="s">
        <v>357</v>
      </c>
      <c r="M122" s="4"/>
      <c r="N122" s="4" t="s">
        <v>145</v>
      </c>
      <c r="O122" s="4" t="s">
        <v>53</v>
      </c>
      <c r="P122" s="4" t="s">
        <v>343</v>
      </c>
      <c r="Q122" s="4">
        <v>113</v>
      </c>
      <c r="R122" s="4">
        <v>37</v>
      </c>
      <c r="S122" s="4">
        <v>464</v>
      </c>
      <c r="T122" s="4">
        <v>614</v>
      </c>
      <c r="U122" s="4">
        <v>0.184</v>
      </c>
      <c r="V122" s="4">
        <v>6.0299999999999999E-2</v>
      </c>
      <c r="W122" s="4">
        <v>0.24429999999999999</v>
      </c>
      <c r="X122" s="4" t="s">
        <v>48</v>
      </c>
      <c r="Y122" s="4" t="s">
        <v>48</v>
      </c>
      <c r="Z122" s="4" t="s">
        <v>48</v>
      </c>
      <c r="AA122" s="4" t="s">
        <v>48</v>
      </c>
      <c r="AB122" s="4" t="s">
        <v>48</v>
      </c>
      <c r="AC122" s="4" t="s">
        <v>48</v>
      </c>
      <c r="AD122" s="4" t="s">
        <v>48</v>
      </c>
      <c r="AE122" s="4" t="s">
        <v>49</v>
      </c>
      <c r="AF122" s="4" t="s">
        <v>49</v>
      </c>
      <c r="AG122" s="4" t="s">
        <v>49</v>
      </c>
      <c r="AH122" s="4" t="s">
        <v>48</v>
      </c>
      <c r="AI122" s="4" t="s">
        <v>48</v>
      </c>
      <c r="AJ122" s="4" t="s">
        <v>48</v>
      </c>
      <c r="AK122" s="4" t="s">
        <v>48</v>
      </c>
      <c r="AL122" s="4" t="s">
        <v>81</v>
      </c>
    </row>
    <row r="123" spans="1:38" ht="25.5">
      <c r="A123" s="4">
        <v>159942</v>
      </c>
      <c r="B123" s="4">
        <v>662134</v>
      </c>
      <c r="C123" s="4" t="s">
        <v>333</v>
      </c>
      <c r="D123" s="4" t="s">
        <v>334</v>
      </c>
      <c r="E123" s="4" t="s">
        <v>144</v>
      </c>
      <c r="F123" s="4" t="s">
        <v>96</v>
      </c>
      <c r="G123" s="4" t="s">
        <v>46</v>
      </c>
      <c r="H123" s="4" t="s">
        <v>47</v>
      </c>
      <c r="I123" s="4" t="s">
        <v>48</v>
      </c>
      <c r="J123" s="4" t="s">
        <v>49</v>
      </c>
      <c r="K123" s="4" t="s">
        <v>358</v>
      </c>
      <c r="L123" s="4" t="s">
        <v>359</v>
      </c>
      <c r="M123" s="4"/>
      <c r="N123" s="4" t="s">
        <v>145</v>
      </c>
      <c r="O123" s="4" t="s">
        <v>53</v>
      </c>
      <c r="P123" s="4" t="s">
        <v>146</v>
      </c>
      <c r="Q123" s="4">
        <v>79</v>
      </c>
      <c r="R123" s="4">
        <v>12</v>
      </c>
      <c r="S123" s="4">
        <v>220</v>
      </c>
      <c r="T123" s="4">
        <v>311</v>
      </c>
      <c r="U123" s="4">
        <v>0.254</v>
      </c>
      <c r="V123" s="4">
        <v>3.8600000000000002E-2</v>
      </c>
      <c r="W123" s="4">
        <v>0.29260000000000003</v>
      </c>
      <c r="X123" s="4" t="s">
        <v>48</v>
      </c>
      <c r="Y123" s="4" t="s">
        <v>49</v>
      </c>
      <c r="Z123" s="4" t="s">
        <v>49</v>
      </c>
      <c r="AA123" s="4" t="s">
        <v>49</v>
      </c>
      <c r="AB123" s="4" t="s">
        <v>49</v>
      </c>
      <c r="AC123" s="4" t="s">
        <v>49</v>
      </c>
      <c r="AD123" s="4" t="s">
        <v>49</v>
      </c>
      <c r="AE123" s="4" t="s">
        <v>48</v>
      </c>
      <c r="AF123" s="4" t="s">
        <v>48</v>
      </c>
      <c r="AG123" s="4" t="s">
        <v>48</v>
      </c>
      <c r="AH123" s="4" t="s">
        <v>48</v>
      </c>
      <c r="AI123" s="4" t="s">
        <v>48</v>
      </c>
      <c r="AJ123" s="4" t="s">
        <v>48</v>
      </c>
      <c r="AK123" s="4" t="s">
        <v>48</v>
      </c>
      <c r="AL123" s="4" t="s">
        <v>81</v>
      </c>
    </row>
    <row r="124" spans="1:38" ht="25.5">
      <c r="A124" s="4">
        <v>159942</v>
      </c>
      <c r="B124" s="4">
        <v>662494</v>
      </c>
      <c r="C124" s="4" t="s">
        <v>333</v>
      </c>
      <c r="D124" s="4" t="s">
        <v>334</v>
      </c>
      <c r="E124" s="4" t="s">
        <v>144</v>
      </c>
      <c r="F124" s="4" t="s">
        <v>96</v>
      </c>
      <c r="G124" s="4" t="s">
        <v>46</v>
      </c>
      <c r="H124" s="4" t="s">
        <v>47</v>
      </c>
      <c r="I124" s="4" t="s">
        <v>48</v>
      </c>
      <c r="J124" s="4" t="s">
        <v>49</v>
      </c>
      <c r="K124" s="4" t="s">
        <v>360</v>
      </c>
      <c r="L124" s="4" t="s">
        <v>361</v>
      </c>
      <c r="M124" s="4"/>
      <c r="N124" s="4" t="s">
        <v>145</v>
      </c>
      <c r="O124" s="4" t="s">
        <v>53</v>
      </c>
      <c r="P124" s="4" t="s">
        <v>343</v>
      </c>
      <c r="Q124" s="4">
        <v>183</v>
      </c>
      <c r="R124" s="4">
        <v>0</v>
      </c>
      <c r="S124" s="4">
        <v>236</v>
      </c>
      <c r="T124" s="4">
        <v>419</v>
      </c>
      <c r="U124" s="4">
        <v>0.43680000000000002</v>
      </c>
      <c r="V124" s="4">
        <v>0</v>
      </c>
      <c r="W124" s="4">
        <v>0.43680000000000002</v>
      </c>
      <c r="X124" s="4" t="s">
        <v>48</v>
      </c>
      <c r="Y124" s="4" t="s">
        <v>49</v>
      </c>
      <c r="Z124" s="4" t="s">
        <v>49</v>
      </c>
      <c r="AA124" s="4" t="s">
        <v>49</v>
      </c>
      <c r="AB124" s="4" t="s">
        <v>49</v>
      </c>
      <c r="AC124" s="4" t="s">
        <v>49</v>
      </c>
      <c r="AD124" s="4" t="s">
        <v>49</v>
      </c>
      <c r="AE124" s="4" t="s">
        <v>48</v>
      </c>
      <c r="AF124" s="4" t="s">
        <v>48</v>
      </c>
      <c r="AG124" s="4" t="s">
        <v>48</v>
      </c>
      <c r="AH124" s="4" t="s">
        <v>48</v>
      </c>
      <c r="AI124" s="4" t="s">
        <v>48</v>
      </c>
      <c r="AJ124" s="4" t="s">
        <v>48</v>
      </c>
      <c r="AK124" s="4" t="s">
        <v>48</v>
      </c>
      <c r="AL124" s="4" t="s">
        <v>55</v>
      </c>
    </row>
    <row r="125" spans="1:38" ht="25.5">
      <c r="A125" s="4">
        <v>159942</v>
      </c>
      <c r="B125" s="4">
        <v>662147</v>
      </c>
      <c r="C125" s="4" t="s">
        <v>333</v>
      </c>
      <c r="D125" s="4" t="s">
        <v>334</v>
      </c>
      <c r="E125" s="4" t="s">
        <v>144</v>
      </c>
      <c r="F125" s="4" t="s">
        <v>96</v>
      </c>
      <c r="G125" s="4" t="s">
        <v>46</v>
      </c>
      <c r="H125" s="4" t="s">
        <v>47</v>
      </c>
      <c r="I125" s="4" t="s">
        <v>48</v>
      </c>
      <c r="J125" s="4" t="s">
        <v>49</v>
      </c>
      <c r="K125" s="4" t="s">
        <v>362</v>
      </c>
      <c r="L125" s="4" t="s">
        <v>363</v>
      </c>
      <c r="M125" s="4"/>
      <c r="N125" s="4" t="s">
        <v>145</v>
      </c>
      <c r="O125" s="4" t="s">
        <v>53</v>
      </c>
      <c r="P125" s="4" t="s">
        <v>146</v>
      </c>
      <c r="Q125" s="4">
        <v>158</v>
      </c>
      <c r="R125" s="4">
        <v>0</v>
      </c>
      <c r="S125" s="4">
        <v>16</v>
      </c>
      <c r="T125" s="4">
        <v>174</v>
      </c>
      <c r="U125" s="4">
        <v>0.90800000000000003</v>
      </c>
      <c r="V125" s="4">
        <v>0</v>
      </c>
      <c r="W125" s="4">
        <v>0.90800000000000003</v>
      </c>
      <c r="X125" s="4" t="s">
        <v>48</v>
      </c>
      <c r="Y125" s="4" t="s">
        <v>48</v>
      </c>
      <c r="Z125" s="4" t="s">
        <v>48</v>
      </c>
      <c r="AA125" s="4" t="s">
        <v>48</v>
      </c>
      <c r="AB125" s="4" t="s">
        <v>48</v>
      </c>
      <c r="AC125" s="4" t="s">
        <v>48</v>
      </c>
      <c r="AD125" s="4" t="s">
        <v>48</v>
      </c>
      <c r="AE125" s="4" t="s">
        <v>48</v>
      </c>
      <c r="AF125" s="4" t="s">
        <v>48</v>
      </c>
      <c r="AG125" s="4" t="s">
        <v>48</v>
      </c>
      <c r="AH125" s="4" t="s">
        <v>49</v>
      </c>
      <c r="AI125" s="4" t="s">
        <v>49</v>
      </c>
      <c r="AJ125" s="4" t="s">
        <v>49</v>
      </c>
      <c r="AK125" s="4" t="s">
        <v>49</v>
      </c>
      <c r="AL125" s="4" t="s">
        <v>55</v>
      </c>
    </row>
    <row r="126" spans="1:38" ht="25.5">
      <c r="A126" s="4">
        <v>159942</v>
      </c>
      <c r="B126" s="4">
        <v>662136</v>
      </c>
      <c r="C126" s="4" t="s">
        <v>333</v>
      </c>
      <c r="D126" s="4" t="s">
        <v>334</v>
      </c>
      <c r="E126" s="4" t="s">
        <v>144</v>
      </c>
      <c r="F126" s="4" t="s">
        <v>96</v>
      </c>
      <c r="G126" s="4" t="s">
        <v>46</v>
      </c>
      <c r="H126" s="4" t="s">
        <v>47</v>
      </c>
      <c r="I126" s="4" t="s">
        <v>48</v>
      </c>
      <c r="J126" s="4" t="s">
        <v>49</v>
      </c>
      <c r="K126" s="4" t="s">
        <v>364</v>
      </c>
      <c r="L126" s="4" t="s">
        <v>365</v>
      </c>
      <c r="M126" s="4"/>
      <c r="N126" s="4" t="s">
        <v>145</v>
      </c>
      <c r="O126" s="4" t="s">
        <v>53</v>
      </c>
      <c r="P126" s="4" t="s">
        <v>146</v>
      </c>
      <c r="Q126" s="4">
        <v>95</v>
      </c>
      <c r="R126" s="4">
        <v>27</v>
      </c>
      <c r="S126" s="4">
        <v>361</v>
      </c>
      <c r="T126" s="4">
        <v>483</v>
      </c>
      <c r="U126" s="4">
        <v>0.19670000000000001</v>
      </c>
      <c r="V126" s="4">
        <v>5.5899999999999998E-2</v>
      </c>
      <c r="W126" s="4">
        <v>0.25259999999999999</v>
      </c>
      <c r="X126" s="4" t="s">
        <v>48</v>
      </c>
      <c r="Y126" s="4" t="s">
        <v>49</v>
      </c>
      <c r="Z126" s="4" t="s">
        <v>49</v>
      </c>
      <c r="AA126" s="4" t="s">
        <v>49</v>
      </c>
      <c r="AB126" s="4" t="s">
        <v>49</v>
      </c>
      <c r="AC126" s="4" t="s">
        <v>49</v>
      </c>
      <c r="AD126" s="4" t="s">
        <v>49</v>
      </c>
      <c r="AE126" s="4" t="s">
        <v>48</v>
      </c>
      <c r="AF126" s="4" t="s">
        <v>48</v>
      </c>
      <c r="AG126" s="4" t="s">
        <v>48</v>
      </c>
      <c r="AH126" s="4" t="s">
        <v>48</v>
      </c>
      <c r="AI126" s="4" t="s">
        <v>48</v>
      </c>
      <c r="AJ126" s="4" t="s">
        <v>48</v>
      </c>
      <c r="AK126" s="4" t="s">
        <v>48</v>
      </c>
      <c r="AL126" s="4" t="s">
        <v>81</v>
      </c>
    </row>
    <row r="127" spans="1:38" ht="25.5">
      <c r="A127" s="4">
        <v>159942</v>
      </c>
      <c r="B127" s="4">
        <v>662137</v>
      </c>
      <c r="C127" s="4" t="s">
        <v>333</v>
      </c>
      <c r="D127" s="4" t="s">
        <v>334</v>
      </c>
      <c r="E127" s="4" t="s">
        <v>144</v>
      </c>
      <c r="F127" s="4" t="s">
        <v>96</v>
      </c>
      <c r="G127" s="4" t="s">
        <v>46</v>
      </c>
      <c r="H127" s="4" t="s">
        <v>47</v>
      </c>
      <c r="I127" s="4" t="s">
        <v>48</v>
      </c>
      <c r="J127" s="4" t="s">
        <v>49</v>
      </c>
      <c r="K127" s="4" t="s">
        <v>366</v>
      </c>
      <c r="L127" s="4" t="s">
        <v>367</v>
      </c>
      <c r="M127" s="4"/>
      <c r="N127" s="4" t="s">
        <v>145</v>
      </c>
      <c r="O127" s="4" t="s">
        <v>53</v>
      </c>
      <c r="P127" s="4" t="s">
        <v>343</v>
      </c>
      <c r="Q127" s="4">
        <v>263</v>
      </c>
      <c r="R127" s="4">
        <v>0</v>
      </c>
      <c r="S127" s="4">
        <v>106</v>
      </c>
      <c r="T127" s="4">
        <v>369</v>
      </c>
      <c r="U127" s="4">
        <v>0.7127</v>
      </c>
      <c r="V127" s="4">
        <v>0</v>
      </c>
      <c r="W127" s="4">
        <v>0.7127</v>
      </c>
      <c r="X127" s="4" t="s">
        <v>48</v>
      </c>
      <c r="Y127" s="4" t="s">
        <v>49</v>
      </c>
      <c r="Z127" s="4" t="s">
        <v>49</v>
      </c>
      <c r="AA127" s="4" t="s">
        <v>49</v>
      </c>
      <c r="AB127" s="4" t="s">
        <v>49</v>
      </c>
      <c r="AC127" s="4" t="s">
        <v>49</v>
      </c>
      <c r="AD127" s="4" t="s">
        <v>49</v>
      </c>
      <c r="AE127" s="4" t="s">
        <v>48</v>
      </c>
      <c r="AF127" s="4" t="s">
        <v>48</v>
      </c>
      <c r="AG127" s="4" t="s">
        <v>48</v>
      </c>
      <c r="AH127" s="4" t="s">
        <v>48</v>
      </c>
      <c r="AI127" s="4" t="s">
        <v>48</v>
      </c>
      <c r="AJ127" s="4" t="s">
        <v>48</v>
      </c>
      <c r="AK127" s="4" t="s">
        <v>48</v>
      </c>
      <c r="AL127" s="4" t="s">
        <v>55</v>
      </c>
    </row>
    <row r="128" spans="1:38" ht="25.5">
      <c r="A128" s="4">
        <v>159942</v>
      </c>
      <c r="B128" s="4">
        <v>663441</v>
      </c>
      <c r="C128" s="4" t="s">
        <v>333</v>
      </c>
      <c r="D128" s="4" t="s">
        <v>334</v>
      </c>
      <c r="E128" s="4" t="s">
        <v>144</v>
      </c>
      <c r="F128" s="4" t="s">
        <v>96</v>
      </c>
      <c r="G128" s="4" t="s">
        <v>46</v>
      </c>
      <c r="H128" s="4" t="s">
        <v>47</v>
      </c>
      <c r="I128" s="4" t="s">
        <v>48</v>
      </c>
      <c r="J128" s="4" t="s">
        <v>49</v>
      </c>
      <c r="K128" s="4" t="s">
        <v>368</v>
      </c>
      <c r="L128" s="4" t="s">
        <v>369</v>
      </c>
      <c r="M128" s="4"/>
      <c r="N128" s="4" t="s">
        <v>145</v>
      </c>
      <c r="O128" s="4" t="s">
        <v>53</v>
      </c>
      <c r="P128" s="4" t="s">
        <v>146</v>
      </c>
      <c r="Q128" s="4">
        <v>213</v>
      </c>
      <c r="R128" s="4">
        <v>43</v>
      </c>
      <c r="S128" s="4">
        <v>915</v>
      </c>
      <c r="T128" s="4">
        <v>1171</v>
      </c>
      <c r="U128" s="4">
        <v>0.18190000000000001</v>
      </c>
      <c r="V128" s="4">
        <v>3.6700000000000003E-2</v>
      </c>
      <c r="W128" s="4">
        <v>0.21859999999999999</v>
      </c>
      <c r="X128" s="4" t="s">
        <v>48</v>
      </c>
      <c r="Y128" s="4" t="s">
        <v>48</v>
      </c>
      <c r="Z128" s="4" t="s">
        <v>48</v>
      </c>
      <c r="AA128" s="4" t="s">
        <v>48</v>
      </c>
      <c r="AB128" s="4" t="s">
        <v>48</v>
      </c>
      <c r="AC128" s="4" t="s">
        <v>48</v>
      </c>
      <c r="AD128" s="4" t="s">
        <v>48</v>
      </c>
      <c r="AE128" s="4" t="s">
        <v>48</v>
      </c>
      <c r="AF128" s="4" t="s">
        <v>48</v>
      </c>
      <c r="AG128" s="4" t="s">
        <v>48</v>
      </c>
      <c r="AH128" s="4" t="s">
        <v>49</v>
      </c>
      <c r="AI128" s="4" t="s">
        <v>49</v>
      </c>
      <c r="AJ128" s="4" t="s">
        <v>49</v>
      </c>
      <c r="AK128" s="4" t="s">
        <v>49</v>
      </c>
      <c r="AL128" s="4" t="s">
        <v>81</v>
      </c>
    </row>
    <row r="129" spans="1:38" ht="25.5">
      <c r="A129" s="4">
        <v>159942</v>
      </c>
      <c r="B129" s="4">
        <v>665560</v>
      </c>
      <c r="C129" s="4" t="s">
        <v>333</v>
      </c>
      <c r="D129" s="4" t="s">
        <v>334</v>
      </c>
      <c r="E129" s="4" t="s">
        <v>144</v>
      </c>
      <c r="F129" s="4" t="s">
        <v>96</v>
      </c>
      <c r="G129" s="4" t="s">
        <v>46</v>
      </c>
      <c r="H129" s="4" t="s">
        <v>47</v>
      </c>
      <c r="I129" s="4" t="s">
        <v>48</v>
      </c>
      <c r="J129" s="4" t="s">
        <v>49</v>
      </c>
      <c r="K129" s="4" t="s">
        <v>370</v>
      </c>
      <c r="L129" s="4" t="s">
        <v>371</v>
      </c>
      <c r="M129" s="4"/>
      <c r="N129" s="4" t="s">
        <v>145</v>
      </c>
      <c r="O129" s="4" t="s">
        <v>53</v>
      </c>
      <c r="P129" s="4" t="s">
        <v>146</v>
      </c>
      <c r="Q129" s="4">
        <v>431</v>
      </c>
      <c r="R129" s="4">
        <v>0</v>
      </c>
      <c r="S129" s="4">
        <v>145</v>
      </c>
      <c r="T129" s="4">
        <v>576</v>
      </c>
      <c r="U129" s="4">
        <v>0.74829999999999997</v>
      </c>
      <c r="V129" s="4">
        <v>0</v>
      </c>
      <c r="W129" s="4">
        <v>0.74829999999999997</v>
      </c>
      <c r="X129" s="4" t="s">
        <v>48</v>
      </c>
      <c r="Y129" s="4" t="s">
        <v>48</v>
      </c>
      <c r="Z129" s="4" t="s">
        <v>48</v>
      </c>
      <c r="AA129" s="4" t="s">
        <v>48</v>
      </c>
      <c r="AB129" s="4" t="s">
        <v>48</v>
      </c>
      <c r="AC129" s="4" t="s">
        <v>48</v>
      </c>
      <c r="AD129" s="4" t="s">
        <v>48</v>
      </c>
      <c r="AE129" s="4" t="s">
        <v>49</v>
      </c>
      <c r="AF129" s="4" t="s">
        <v>49</v>
      </c>
      <c r="AG129" s="4" t="s">
        <v>49</v>
      </c>
      <c r="AH129" s="4" t="s">
        <v>48</v>
      </c>
      <c r="AI129" s="4" t="s">
        <v>48</v>
      </c>
      <c r="AJ129" s="4" t="s">
        <v>48</v>
      </c>
      <c r="AK129" s="4" t="s">
        <v>48</v>
      </c>
      <c r="AL129" s="4" t="s">
        <v>55</v>
      </c>
    </row>
    <row r="130" spans="1:38" ht="25.5">
      <c r="A130" s="4">
        <v>159942</v>
      </c>
      <c r="B130" s="4">
        <v>662138</v>
      </c>
      <c r="C130" s="4" t="s">
        <v>333</v>
      </c>
      <c r="D130" s="4" t="s">
        <v>334</v>
      </c>
      <c r="E130" s="4" t="s">
        <v>144</v>
      </c>
      <c r="F130" s="4" t="s">
        <v>96</v>
      </c>
      <c r="G130" s="4" t="s">
        <v>46</v>
      </c>
      <c r="H130" s="4" t="s">
        <v>47</v>
      </c>
      <c r="I130" s="4" t="s">
        <v>48</v>
      </c>
      <c r="J130" s="4" t="s">
        <v>49</v>
      </c>
      <c r="K130" s="4" t="s">
        <v>372</v>
      </c>
      <c r="L130" s="4" t="s">
        <v>373</v>
      </c>
      <c r="M130" s="4"/>
      <c r="N130" s="4" t="s">
        <v>145</v>
      </c>
      <c r="O130" s="4" t="s">
        <v>53</v>
      </c>
      <c r="P130" s="4" t="s">
        <v>343</v>
      </c>
      <c r="Q130" s="4">
        <v>27</v>
      </c>
      <c r="R130" s="4">
        <v>11</v>
      </c>
      <c r="S130" s="4">
        <v>277</v>
      </c>
      <c r="T130" s="4">
        <v>315</v>
      </c>
      <c r="U130" s="4">
        <v>8.5699999999999998E-2</v>
      </c>
      <c r="V130" s="4">
        <v>3.49E-2</v>
      </c>
      <c r="W130" s="4">
        <v>0.1206</v>
      </c>
      <c r="X130" s="4" t="s">
        <v>48</v>
      </c>
      <c r="Y130" s="4" t="s">
        <v>49</v>
      </c>
      <c r="Z130" s="4" t="s">
        <v>49</v>
      </c>
      <c r="AA130" s="4" t="s">
        <v>49</v>
      </c>
      <c r="AB130" s="4" t="s">
        <v>49</v>
      </c>
      <c r="AC130" s="4" t="s">
        <v>49</v>
      </c>
      <c r="AD130" s="4" t="s">
        <v>49</v>
      </c>
      <c r="AE130" s="4" t="s">
        <v>48</v>
      </c>
      <c r="AF130" s="4" t="s">
        <v>48</v>
      </c>
      <c r="AG130" s="4" t="s">
        <v>48</v>
      </c>
      <c r="AH130" s="4" t="s">
        <v>48</v>
      </c>
      <c r="AI130" s="4" t="s">
        <v>48</v>
      </c>
      <c r="AJ130" s="4" t="s">
        <v>48</v>
      </c>
      <c r="AK130" s="4" t="s">
        <v>48</v>
      </c>
      <c r="AL130" s="4" t="s">
        <v>81</v>
      </c>
    </row>
    <row r="131" spans="1:38" ht="25.5">
      <c r="A131" s="4">
        <v>159942</v>
      </c>
      <c r="B131" s="4">
        <v>663754</v>
      </c>
      <c r="C131" s="4" t="s">
        <v>333</v>
      </c>
      <c r="D131" s="4" t="s">
        <v>334</v>
      </c>
      <c r="E131" s="4" t="s">
        <v>144</v>
      </c>
      <c r="F131" s="4" t="s">
        <v>96</v>
      </c>
      <c r="G131" s="4" t="s">
        <v>46</v>
      </c>
      <c r="H131" s="4" t="s">
        <v>47</v>
      </c>
      <c r="I131" s="4" t="s">
        <v>48</v>
      </c>
      <c r="J131" s="4" t="s">
        <v>49</v>
      </c>
      <c r="K131" s="4" t="s">
        <v>374</v>
      </c>
      <c r="L131" s="4" t="s">
        <v>375</v>
      </c>
      <c r="M131" s="4"/>
      <c r="N131" s="4" t="s">
        <v>145</v>
      </c>
      <c r="O131" s="4" t="s">
        <v>53</v>
      </c>
      <c r="P131" s="4" t="s">
        <v>343</v>
      </c>
      <c r="Q131" s="4">
        <v>677</v>
      </c>
      <c r="R131" s="4">
        <v>0</v>
      </c>
      <c r="S131" s="4">
        <v>488</v>
      </c>
      <c r="T131" s="4">
        <v>1165</v>
      </c>
      <c r="U131" s="4">
        <v>0.58109999999999995</v>
      </c>
      <c r="V131" s="4">
        <v>0</v>
      </c>
      <c r="W131" s="4">
        <v>0.58109999999999995</v>
      </c>
      <c r="X131" s="4" t="s">
        <v>48</v>
      </c>
      <c r="Y131" s="4" t="s">
        <v>48</v>
      </c>
      <c r="Z131" s="4" t="s">
        <v>48</v>
      </c>
      <c r="AA131" s="4" t="s">
        <v>48</v>
      </c>
      <c r="AB131" s="4" t="s">
        <v>48</v>
      </c>
      <c r="AC131" s="4" t="s">
        <v>48</v>
      </c>
      <c r="AD131" s="4" t="s">
        <v>48</v>
      </c>
      <c r="AE131" s="4" t="s">
        <v>48</v>
      </c>
      <c r="AF131" s="4" t="s">
        <v>48</v>
      </c>
      <c r="AG131" s="4" t="s">
        <v>48</v>
      </c>
      <c r="AH131" s="4" t="s">
        <v>49</v>
      </c>
      <c r="AI131" s="4" t="s">
        <v>49</v>
      </c>
      <c r="AJ131" s="4" t="s">
        <v>49</v>
      </c>
      <c r="AK131" s="4" t="s">
        <v>49</v>
      </c>
      <c r="AL131" s="4" t="s">
        <v>55</v>
      </c>
    </row>
    <row r="132" spans="1:38" ht="25.5">
      <c r="A132" s="4">
        <v>159942</v>
      </c>
      <c r="B132" s="4">
        <v>664605</v>
      </c>
      <c r="C132" s="4" t="s">
        <v>333</v>
      </c>
      <c r="D132" s="4" t="s">
        <v>334</v>
      </c>
      <c r="E132" s="4" t="s">
        <v>144</v>
      </c>
      <c r="F132" s="4" t="s">
        <v>96</v>
      </c>
      <c r="G132" s="4" t="s">
        <v>46</v>
      </c>
      <c r="H132" s="4" t="s">
        <v>47</v>
      </c>
      <c r="I132" s="4" t="s">
        <v>48</v>
      </c>
      <c r="J132" s="4" t="s">
        <v>49</v>
      </c>
      <c r="K132" s="4" t="s">
        <v>376</v>
      </c>
      <c r="L132" s="4" t="s">
        <v>377</v>
      </c>
      <c r="M132" s="4"/>
      <c r="N132" s="4" t="s">
        <v>145</v>
      </c>
      <c r="O132" s="4" t="s">
        <v>53</v>
      </c>
      <c r="P132" s="4" t="s">
        <v>146</v>
      </c>
      <c r="Q132" s="4">
        <v>169</v>
      </c>
      <c r="R132" s="4">
        <v>0</v>
      </c>
      <c r="S132" s="4">
        <v>159</v>
      </c>
      <c r="T132" s="4">
        <v>328</v>
      </c>
      <c r="U132" s="4">
        <v>0.51519999999999999</v>
      </c>
      <c r="V132" s="4">
        <v>0</v>
      </c>
      <c r="W132" s="4">
        <v>0.51519999999999999</v>
      </c>
      <c r="X132" s="4" t="s">
        <v>49</v>
      </c>
      <c r="Y132" s="4" t="s">
        <v>49</v>
      </c>
      <c r="Z132" s="4" t="s">
        <v>49</v>
      </c>
      <c r="AA132" s="4" t="s">
        <v>49</v>
      </c>
      <c r="AB132" s="4" t="s">
        <v>49</v>
      </c>
      <c r="AC132" s="4" t="s">
        <v>49</v>
      </c>
      <c r="AD132" s="4" t="s">
        <v>49</v>
      </c>
      <c r="AE132" s="4" t="s">
        <v>48</v>
      </c>
      <c r="AF132" s="4" t="s">
        <v>48</v>
      </c>
      <c r="AG132" s="4" t="s">
        <v>48</v>
      </c>
      <c r="AH132" s="4" t="s">
        <v>48</v>
      </c>
      <c r="AI132" s="4" t="s">
        <v>48</v>
      </c>
      <c r="AJ132" s="4" t="s">
        <v>48</v>
      </c>
      <c r="AK132" s="4" t="s">
        <v>48</v>
      </c>
      <c r="AL132" s="4" t="s">
        <v>55</v>
      </c>
    </row>
    <row r="133" spans="1:38" ht="25.5">
      <c r="A133" s="4">
        <v>159942</v>
      </c>
      <c r="B133" s="4">
        <v>664148</v>
      </c>
      <c r="C133" s="4" t="s">
        <v>333</v>
      </c>
      <c r="D133" s="4" t="s">
        <v>334</v>
      </c>
      <c r="E133" s="4" t="s">
        <v>144</v>
      </c>
      <c r="F133" s="4" t="s">
        <v>96</v>
      </c>
      <c r="G133" s="4" t="s">
        <v>46</v>
      </c>
      <c r="H133" s="4" t="s">
        <v>47</v>
      </c>
      <c r="I133" s="4" t="s">
        <v>48</v>
      </c>
      <c r="J133" s="4" t="s">
        <v>49</v>
      </c>
      <c r="K133" s="4" t="s">
        <v>378</v>
      </c>
      <c r="L133" s="4" t="s">
        <v>379</v>
      </c>
      <c r="M133" s="4"/>
      <c r="N133" s="4" t="s">
        <v>145</v>
      </c>
      <c r="O133" s="4" t="s">
        <v>53</v>
      </c>
      <c r="P133" s="4" t="s">
        <v>380</v>
      </c>
      <c r="Q133" s="4">
        <v>39</v>
      </c>
      <c r="R133" s="4">
        <v>18</v>
      </c>
      <c r="S133" s="4">
        <v>257</v>
      </c>
      <c r="T133" s="4">
        <v>314</v>
      </c>
      <c r="U133" s="4">
        <v>0.1242</v>
      </c>
      <c r="V133" s="4">
        <v>5.7299999999999997E-2</v>
      </c>
      <c r="W133" s="4">
        <v>0.18149999999999999</v>
      </c>
      <c r="X133" s="4" t="s">
        <v>48</v>
      </c>
      <c r="Y133" s="4" t="s">
        <v>49</v>
      </c>
      <c r="Z133" s="4" t="s">
        <v>49</v>
      </c>
      <c r="AA133" s="4" t="s">
        <v>49</v>
      </c>
      <c r="AB133" s="4" t="s">
        <v>49</v>
      </c>
      <c r="AC133" s="4" t="s">
        <v>49</v>
      </c>
      <c r="AD133" s="4" t="s">
        <v>49</v>
      </c>
      <c r="AE133" s="4" t="s">
        <v>48</v>
      </c>
      <c r="AF133" s="4" t="s">
        <v>48</v>
      </c>
      <c r="AG133" s="4" t="s">
        <v>48</v>
      </c>
      <c r="AH133" s="4" t="s">
        <v>48</v>
      </c>
      <c r="AI133" s="4" t="s">
        <v>48</v>
      </c>
      <c r="AJ133" s="4" t="s">
        <v>48</v>
      </c>
      <c r="AK133" s="4" t="s">
        <v>48</v>
      </c>
      <c r="AL133" s="4" t="s">
        <v>81</v>
      </c>
    </row>
    <row r="134" spans="1:38" ht="25.5">
      <c r="A134" s="4">
        <v>159942</v>
      </c>
      <c r="B134" s="4">
        <v>662143</v>
      </c>
      <c r="C134" s="4" t="s">
        <v>333</v>
      </c>
      <c r="D134" s="4" t="s">
        <v>334</v>
      </c>
      <c r="E134" s="4" t="s">
        <v>144</v>
      </c>
      <c r="F134" s="4" t="s">
        <v>96</v>
      </c>
      <c r="G134" s="4" t="s">
        <v>46</v>
      </c>
      <c r="H134" s="4" t="s">
        <v>47</v>
      </c>
      <c r="I134" s="4" t="s">
        <v>48</v>
      </c>
      <c r="J134" s="4" t="s">
        <v>49</v>
      </c>
      <c r="K134" s="4" t="s">
        <v>381</v>
      </c>
      <c r="L134" s="4" t="s">
        <v>382</v>
      </c>
      <c r="M134" s="4"/>
      <c r="N134" s="4" t="s">
        <v>145</v>
      </c>
      <c r="O134" s="4" t="s">
        <v>53</v>
      </c>
      <c r="P134" s="4" t="s">
        <v>146</v>
      </c>
      <c r="Q134" s="4">
        <v>325</v>
      </c>
      <c r="R134" s="4">
        <v>0</v>
      </c>
      <c r="S134" s="4">
        <v>312</v>
      </c>
      <c r="T134" s="4">
        <v>637</v>
      </c>
      <c r="U134" s="4">
        <v>0.51019999999999999</v>
      </c>
      <c r="V134" s="4">
        <v>0</v>
      </c>
      <c r="W134" s="4">
        <v>0.51019999999999999</v>
      </c>
      <c r="X134" s="4" t="s">
        <v>48</v>
      </c>
      <c r="Y134" s="4" t="s">
        <v>48</v>
      </c>
      <c r="Z134" s="4" t="s">
        <v>48</v>
      </c>
      <c r="AA134" s="4" t="s">
        <v>48</v>
      </c>
      <c r="AB134" s="4" t="s">
        <v>48</v>
      </c>
      <c r="AC134" s="4" t="s">
        <v>48</v>
      </c>
      <c r="AD134" s="4" t="s">
        <v>48</v>
      </c>
      <c r="AE134" s="4" t="s">
        <v>49</v>
      </c>
      <c r="AF134" s="4" t="s">
        <v>49</v>
      </c>
      <c r="AG134" s="4" t="s">
        <v>49</v>
      </c>
      <c r="AH134" s="4" t="s">
        <v>48</v>
      </c>
      <c r="AI134" s="4" t="s">
        <v>48</v>
      </c>
      <c r="AJ134" s="4" t="s">
        <v>48</v>
      </c>
      <c r="AK134" s="4" t="s">
        <v>48</v>
      </c>
      <c r="AL134" s="4" t="s">
        <v>55</v>
      </c>
    </row>
    <row r="135" spans="1:38" ht="25.5">
      <c r="A135" s="4">
        <v>159241</v>
      </c>
      <c r="B135" s="4">
        <v>682321</v>
      </c>
      <c r="C135" s="4" t="s">
        <v>388</v>
      </c>
      <c r="D135" s="4" t="s">
        <v>389</v>
      </c>
      <c r="E135" s="4" t="s">
        <v>390</v>
      </c>
      <c r="F135" s="4" t="s">
        <v>391</v>
      </c>
      <c r="G135" s="4" t="s">
        <v>46</v>
      </c>
      <c r="H135" s="4" t="s">
        <v>47</v>
      </c>
      <c r="I135" s="4" t="s">
        <v>48</v>
      </c>
      <c r="J135" s="4" t="s">
        <v>49</v>
      </c>
      <c r="K135" s="4" t="s">
        <v>392</v>
      </c>
      <c r="L135" s="4" t="s">
        <v>393</v>
      </c>
      <c r="M135" s="4"/>
      <c r="N135" s="4" t="s">
        <v>394</v>
      </c>
      <c r="O135" s="4" t="s">
        <v>53</v>
      </c>
      <c r="P135" s="4" t="s">
        <v>395</v>
      </c>
      <c r="Q135" s="4">
        <v>309</v>
      </c>
      <c r="R135" s="4">
        <v>0</v>
      </c>
      <c r="S135" s="4">
        <v>100</v>
      </c>
      <c r="T135" s="4">
        <v>409</v>
      </c>
      <c r="U135" s="4">
        <v>0.75549999999999995</v>
      </c>
      <c r="V135" s="4">
        <v>0</v>
      </c>
      <c r="W135" s="4">
        <v>0.75549999999999995</v>
      </c>
      <c r="X135" s="4" t="s">
        <v>48</v>
      </c>
      <c r="Y135" s="4" t="s">
        <v>48</v>
      </c>
      <c r="Z135" s="4" t="s">
        <v>48</v>
      </c>
      <c r="AA135" s="4" t="s">
        <v>48</v>
      </c>
      <c r="AB135" s="4" t="s">
        <v>48</v>
      </c>
      <c r="AC135" s="4" t="s">
        <v>48</v>
      </c>
      <c r="AD135" s="4" t="s">
        <v>48</v>
      </c>
      <c r="AE135" s="4" t="s">
        <v>48</v>
      </c>
      <c r="AF135" s="4" t="s">
        <v>48</v>
      </c>
      <c r="AG135" s="4" t="s">
        <v>48</v>
      </c>
      <c r="AH135" s="4" t="s">
        <v>48</v>
      </c>
      <c r="AI135" s="4" t="s">
        <v>49</v>
      </c>
      <c r="AJ135" s="4" t="s">
        <v>49</v>
      </c>
      <c r="AK135" s="4" t="s">
        <v>49</v>
      </c>
      <c r="AL135" s="4" t="s">
        <v>55</v>
      </c>
    </row>
    <row r="136" spans="1:38" ht="25.5">
      <c r="A136" s="4">
        <v>159241</v>
      </c>
      <c r="B136" s="4">
        <v>662061</v>
      </c>
      <c r="C136" s="4" t="s">
        <v>388</v>
      </c>
      <c r="D136" s="4" t="s">
        <v>389</v>
      </c>
      <c r="E136" s="4" t="s">
        <v>390</v>
      </c>
      <c r="F136" s="4" t="s">
        <v>391</v>
      </c>
      <c r="G136" s="4" t="s">
        <v>46</v>
      </c>
      <c r="H136" s="4" t="s">
        <v>47</v>
      </c>
      <c r="I136" s="4" t="s">
        <v>48</v>
      </c>
      <c r="J136" s="4" t="s">
        <v>49</v>
      </c>
      <c r="K136" s="4" t="s">
        <v>396</v>
      </c>
      <c r="L136" s="4" t="s">
        <v>397</v>
      </c>
      <c r="M136" s="4"/>
      <c r="N136" s="4" t="s">
        <v>394</v>
      </c>
      <c r="O136" s="4" t="s">
        <v>53</v>
      </c>
      <c r="P136" s="4" t="s">
        <v>395</v>
      </c>
      <c r="Q136" s="4">
        <v>826</v>
      </c>
      <c r="R136" s="4">
        <v>0</v>
      </c>
      <c r="S136" s="4">
        <v>851</v>
      </c>
      <c r="T136" s="4">
        <v>1677</v>
      </c>
      <c r="U136" s="4">
        <v>0.49249999999999999</v>
      </c>
      <c r="V136" s="4">
        <v>0</v>
      </c>
      <c r="W136" s="4">
        <v>0.49249999999999999</v>
      </c>
      <c r="X136" s="4" t="s">
        <v>48</v>
      </c>
      <c r="Y136" s="4" t="s">
        <v>48</v>
      </c>
      <c r="Z136" s="4" t="s">
        <v>48</v>
      </c>
      <c r="AA136" s="4" t="s">
        <v>48</v>
      </c>
      <c r="AB136" s="4" t="s">
        <v>48</v>
      </c>
      <c r="AC136" s="4" t="s">
        <v>48</v>
      </c>
      <c r="AD136" s="4" t="s">
        <v>48</v>
      </c>
      <c r="AE136" s="4" t="s">
        <v>48</v>
      </c>
      <c r="AF136" s="4" t="s">
        <v>48</v>
      </c>
      <c r="AG136" s="4" t="s">
        <v>48</v>
      </c>
      <c r="AH136" s="4" t="s">
        <v>49</v>
      </c>
      <c r="AI136" s="4" t="s">
        <v>49</v>
      </c>
      <c r="AJ136" s="4" t="s">
        <v>49</v>
      </c>
      <c r="AK136" s="4" t="s">
        <v>49</v>
      </c>
      <c r="AL136" s="4" t="s">
        <v>55</v>
      </c>
    </row>
    <row r="137" spans="1:38" ht="25.5">
      <c r="A137" s="4">
        <v>159241</v>
      </c>
      <c r="B137" s="4">
        <v>686931</v>
      </c>
      <c r="C137" s="4" t="s">
        <v>388</v>
      </c>
      <c r="D137" s="4" t="s">
        <v>389</v>
      </c>
      <c r="E137" s="4" t="s">
        <v>390</v>
      </c>
      <c r="F137" s="4" t="s">
        <v>391</v>
      </c>
      <c r="G137" s="4" t="s">
        <v>46</v>
      </c>
      <c r="H137" s="4" t="s">
        <v>47</v>
      </c>
      <c r="I137" s="4" t="s">
        <v>48</v>
      </c>
      <c r="J137" s="4" t="s">
        <v>49</v>
      </c>
      <c r="K137" s="4" t="s">
        <v>398</v>
      </c>
      <c r="L137" s="4" t="s">
        <v>399</v>
      </c>
      <c r="M137" s="4"/>
      <c r="N137" s="4" t="s">
        <v>394</v>
      </c>
      <c r="O137" s="4" t="s">
        <v>53</v>
      </c>
      <c r="P137" s="4" t="s">
        <v>395</v>
      </c>
      <c r="Q137" s="4">
        <v>152</v>
      </c>
      <c r="R137" s="4">
        <v>0</v>
      </c>
      <c r="S137" s="4">
        <v>17</v>
      </c>
      <c r="T137" s="4">
        <v>169</v>
      </c>
      <c r="U137" s="4">
        <v>0.89939999999999998</v>
      </c>
      <c r="V137" s="4">
        <v>0</v>
      </c>
      <c r="W137" s="4">
        <v>0.89939999999999998</v>
      </c>
      <c r="X137" s="4" t="s">
        <v>49</v>
      </c>
      <c r="Y137" s="4" t="s">
        <v>49</v>
      </c>
      <c r="Z137" s="4" t="s">
        <v>48</v>
      </c>
      <c r="AA137" s="4" t="s">
        <v>48</v>
      </c>
      <c r="AB137" s="4" t="s">
        <v>48</v>
      </c>
      <c r="AC137" s="4" t="s">
        <v>48</v>
      </c>
      <c r="AD137" s="4" t="s">
        <v>48</v>
      </c>
      <c r="AE137" s="4" t="s">
        <v>48</v>
      </c>
      <c r="AF137" s="4" t="s">
        <v>48</v>
      </c>
      <c r="AG137" s="4" t="s">
        <v>48</v>
      </c>
      <c r="AH137" s="4" t="s">
        <v>48</v>
      </c>
      <c r="AI137" s="4" t="s">
        <v>48</v>
      </c>
      <c r="AJ137" s="4" t="s">
        <v>48</v>
      </c>
      <c r="AK137" s="4" t="s">
        <v>48</v>
      </c>
      <c r="AL137" s="4" t="s">
        <v>55</v>
      </c>
    </row>
    <row r="138" spans="1:38" ht="25.5">
      <c r="A138" s="4">
        <v>159241</v>
      </c>
      <c r="B138" s="4">
        <v>665927</v>
      </c>
      <c r="C138" s="4" t="s">
        <v>388</v>
      </c>
      <c r="D138" s="4" t="s">
        <v>389</v>
      </c>
      <c r="E138" s="4" t="s">
        <v>390</v>
      </c>
      <c r="F138" s="4" t="s">
        <v>391</v>
      </c>
      <c r="G138" s="4" t="s">
        <v>46</v>
      </c>
      <c r="H138" s="4" t="s">
        <v>47</v>
      </c>
      <c r="I138" s="4" t="s">
        <v>48</v>
      </c>
      <c r="J138" s="4" t="s">
        <v>49</v>
      </c>
      <c r="K138" s="4" t="s">
        <v>400</v>
      </c>
      <c r="L138" s="4" t="s">
        <v>401</v>
      </c>
      <c r="M138" s="4"/>
      <c r="N138" s="4" t="s">
        <v>394</v>
      </c>
      <c r="O138" s="4" t="s">
        <v>53</v>
      </c>
      <c r="P138" s="4" t="s">
        <v>395</v>
      </c>
      <c r="Q138" s="4">
        <v>476</v>
      </c>
      <c r="R138" s="4">
        <v>0</v>
      </c>
      <c r="S138" s="4">
        <v>200</v>
      </c>
      <c r="T138" s="4">
        <v>676</v>
      </c>
      <c r="U138" s="4">
        <v>0.70409999999999995</v>
      </c>
      <c r="V138" s="4">
        <v>0</v>
      </c>
      <c r="W138" s="4">
        <v>0.70409999999999995</v>
      </c>
      <c r="X138" s="4" t="s">
        <v>48</v>
      </c>
      <c r="Y138" s="4" t="s">
        <v>48</v>
      </c>
      <c r="Z138" s="4" t="s">
        <v>48</v>
      </c>
      <c r="AA138" s="4" t="s">
        <v>48</v>
      </c>
      <c r="AB138" s="4" t="s">
        <v>48</v>
      </c>
      <c r="AC138" s="4" t="s">
        <v>48</v>
      </c>
      <c r="AD138" s="4" t="s">
        <v>48</v>
      </c>
      <c r="AE138" s="4" t="s">
        <v>49</v>
      </c>
      <c r="AF138" s="4" t="s">
        <v>49</v>
      </c>
      <c r="AG138" s="4" t="s">
        <v>49</v>
      </c>
      <c r="AH138" s="4" t="s">
        <v>48</v>
      </c>
      <c r="AI138" s="4" t="s">
        <v>48</v>
      </c>
      <c r="AJ138" s="4" t="s">
        <v>48</v>
      </c>
      <c r="AK138" s="4" t="s">
        <v>48</v>
      </c>
      <c r="AL138" s="4" t="s">
        <v>55</v>
      </c>
    </row>
    <row r="139" spans="1:38" ht="25.5">
      <c r="A139" s="4">
        <v>159241</v>
      </c>
      <c r="B139" s="4">
        <v>662042</v>
      </c>
      <c r="C139" s="4" t="s">
        <v>388</v>
      </c>
      <c r="D139" s="4" t="s">
        <v>389</v>
      </c>
      <c r="E139" s="4" t="s">
        <v>390</v>
      </c>
      <c r="F139" s="4" t="s">
        <v>391</v>
      </c>
      <c r="G139" s="4" t="s">
        <v>46</v>
      </c>
      <c r="H139" s="4" t="s">
        <v>47</v>
      </c>
      <c r="I139" s="4" t="s">
        <v>48</v>
      </c>
      <c r="J139" s="4" t="s">
        <v>49</v>
      </c>
      <c r="K139" s="4" t="s">
        <v>402</v>
      </c>
      <c r="L139" s="4" t="s">
        <v>403</v>
      </c>
      <c r="M139" s="4"/>
      <c r="N139" s="4" t="s">
        <v>394</v>
      </c>
      <c r="O139" s="4" t="s">
        <v>53</v>
      </c>
      <c r="P139" s="4" t="s">
        <v>395</v>
      </c>
      <c r="Q139" s="4">
        <v>389</v>
      </c>
      <c r="R139" s="4">
        <v>0</v>
      </c>
      <c r="S139" s="4">
        <v>122</v>
      </c>
      <c r="T139" s="4">
        <v>511</v>
      </c>
      <c r="U139" s="4">
        <v>0.76129999999999998</v>
      </c>
      <c r="V139" s="4">
        <v>0</v>
      </c>
      <c r="W139" s="4">
        <v>0.76129999999999998</v>
      </c>
      <c r="X139" s="4" t="s">
        <v>48</v>
      </c>
      <c r="Y139" s="4" t="s">
        <v>49</v>
      </c>
      <c r="Z139" s="4" t="s">
        <v>49</v>
      </c>
      <c r="AA139" s="4" t="s">
        <v>49</v>
      </c>
      <c r="AB139" s="4" t="s">
        <v>49</v>
      </c>
      <c r="AC139" s="4" t="s">
        <v>49</v>
      </c>
      <c r="AD139" s="4" t="s">
        <v>49</v>
      </c>
      <c r="AE139" s="4" t="s">
        <v>48</v>
      </c>
      <c r="AF139" s="4" t="s">
        <v>48</v>
      </c>
      <c r="AG139" s="4" t="s">
        <v>48</v>
      </c>
      <c r="AH139" s="4" t="s">
        <v>48</v>
      </c>
      <c r="AI139" s="4" t="s">
        <v>48</v>
      </c>
      <c r="AJ139" s="4" t="s">
        <v>48</v>
      </c>
      <c r="AK139" s="4" t="s">
        <v>48</v>
      </c>
      <c r="AL139" s="4" t="s">
        <v>55</v>
      </c>
    </row>
    <row r="140" spans="1:38" ht="25.5">
      <c r="A140" s="4">
        <v>159241</v>
      </c>
      <c r="B140" s="4">
        <v>662058</v>
      </c>
      <c r="C140" s="4" t="s">
        <v>388</v>
      </c>
      <c r="D140" s="4" t="s">
        <v>389</v>
      </c>
      <c r="E140" s="4" t="s">
        <v>390</v>
      </c>
      <c r="F140" s="4" t="s">
        <v>391</v>
      </c>
      <c r="G140" s="4" t="s">
        <v>46</v>
      </c>
      <c r="H140" s="4" t="s">
        <v>47</v>
      </c>
      <c r="I140" s="4" t="s">
        <v>48</v>
      </c>
      <c r="J140" s="4" t="s">
        <v>49</v>
      </c>
      <c r="K140" s="4" t="s">
        <v>404</v>
      </c>
      <c r="L140" s="4" t="s">
        <v>405</v>
      </c>
      <c r="M140" s="4"/>
      <c r="N140" s="4" t="s">
        <v>394</v>
      </c>
      <c r="O140" s="4" t="s">
        <v>53</v>
      </c>
      <c r="P140" s="4" t="s">
        <v>395</v>
      </c>
      <c r="Q140" s="4">
        <v>468</v>
      </c>
      <c r="R140" s="4">
        <v>0</v>
      </c>
      <c r="S140" s="4">
        <v>244</v>
      </c>
      <c r="T140" s="4">
        <v>712</v>
      </c>
      <c r="U140" s="4">
        <v>0.6573</v>
      </c>
      <c r="V140" s="4">
        <v>0</v>
      </c>
      <c r="W140" s="4">
        <v>0.6573</v>
      </c>
      <c r="X140" s="4" t="s">
        <v>48</v>
      </c>
      <c r="Y140" s="4" t="s">
        <v>48</v>
      </c>
      <c r="Z140" s="4" t="s">
        <v>48</v>
      </c>
      <c r="AA140" s="4" t="s">
        <v>48</v>
      </c>
      <c r="AB140" s="4" t="s">
        <v>48</v>
      </c>
      <c r="AC140" s="4" t="s">
        <v>48</v>
      </c>
      <c r="AD140" s="4" t="s">
        <v>48</v>
      </c>
      <c r="AE140" s="4" t="s">
        <v>49</v>
      </c>
      <c r="AF140" s="4" t="s">
        <v>49</v>
      </c>
      <c r="AG140" s="4" t="s">
        <v>49</v>
      </c>
      <c r="AH140" s="4" t="s">
        <v>48</v>
      </c>
      <c r="AI140" s="4" t="s">
        <v>48</v>
      </c>
      <c r="AJ140" s="4" t="s">
        <v>48</v>
      </c>
      <c r="AK140" s="4" t="s">
        <v>48</v>
      </c>
      <c r="AL140" s="4" t="s">
        <v>55</v>
      </c>
    </row>
    <row r="141" spans="1:38" ht="25.5">
      <c r="A141" s="4">
        <v>159241</v>
      </c>
      <c r="B141" s="4">
        <v>662043</v>
      </c>
      <c r="C141" s="4" t="s">
        <v>388</v>
      </c>
      <c r="D141" s="4" t="s">
        <v>389</v>
      </c>
      <c r="E141" s="4" t="s">
        <v>390</v>
      </c>
      <c r="F141" s="4" t="s">
        <v>391</v>
      </c>
      <c r="G141" s="4" t="s">
        <v>46</v>
      </c>
      <c r="H141" s="4" t="s">
        <v>47</v>
      </c>
      <c r="I141" s="4" t="s">
        <v>48</v>
      </c>
      <c r="J141" s="4" t="s">
        <v>49</v>
      </c>
      <c r="K141" s="4" t="s">
        <v>406</v>
      </c>
      <c r="L141" s="4" t="s">
        <v>407</v>
      </c>
      <c r="M141" s="4"/>
      <c r="N141" s="4" t="s">
        <v>408</v>
      </c>
      <c r="O141" s="4" t="s">
        <v>53</v>
      </c>
      <c r="P141" s="4" t="s">
        <v>409</v>
      </c>
      <c r="Q141" s="4">
        <v>404</v>
      </c>
      <c r="R141" s="4">
        <v>0</v>
      </c>
      <c r="S141" s="4">
        <v>161</v>
      </c>
      <c r="T141" s="4">
        <v>565</v>
      </c>
      <c r="U141" s="4">
        <v>0.71499999999999997</v>
      </c>
      <c r="V141" s="4">
        <v>0</v>
      </c>
      <c r="W141" s="4">
        <v>0.71499999999999997</v>
      </c>
      <c r="X141" s="4" t="s">
        <v>48</v>
      </c>
      <c r="Y141" s="4" t="s">
        <v>49</v>
      </c>
      <c r="Z141" s="4" t="s">
        <v>49</v>
      </c>
      <c r="AA141" s="4" t="s">
        <v>49</v>
      </c>
      <c r="AB141" s="4" t="s">
        <v>49</v>
      </c>
      <c r="AC141" s="4" t="s">
        <v>49</v>
      </c>
      <c r="AD141" s="4" t="s">
        <v>49</v>
      </c>
      <c r="AE141" s="4" t="s">
        <v>48</v>
      </c>
      <c r="AF141" s="4" t="s">
        <v>48</v>
      </c>
      <c r="AG141" s="4" t="s">
        <v>48</v>
      </c>
      <c r="AH141" s="4" t="s">
        <v>48</v>
      </c>
      <c r="AI141" s="4" t="s">
        <v>48</v>
      </c>
      <c r="AJ141" s="4" t="s">
        <v>48</v>
      </c>
      <c r="AK141" s="4" t="s">
        <v>48</v>
      </c>
      <c r="AL141" s="4" t="s">
        <v>55</v>
      </c>
    </row>
    <row r="142" spans="1:38" ht="25.5">
      <c r="A142" s="4">
        <v>159241</v>
      </c>
      <c r="B142" s="4">
        <v>662063</v>
      </c>
      <c r="C142" s="4" t="s">
        <v>388</v>
      </c>
      <c r="D142" s="4" t="s">
        <v>389</v>
      </c>
      <c r="E142" s="4" t="s">
        <v>390</v>
      </c>
      <c r="F142" s="4" t="s">
        <v>391</v>
      </c>
      <c r="G142" s="4" t="s">
        <v>46</v>
      </c>
      <c r="H142" s="4" t="s">
        <v>47</v>
      </c>
      <c r="I142" s="4" t="s">
        <v>48</v>
      </c>
      <c r="J142" s="4" t="s">
        <v>49</v>
      </c>
      <c r="K142" s="4" t="s">
        <v>410</v>
      </c>
      <c r="L142" s="4" t="s">
        <v>411</v>
      </c>
      <c r="M142" s="4"/>
      <c r="N142" s="4" t="s">
        <v>394</v>
      </c>
      <c r="O142" s="4" t="s">
        <v>53</v>
      </c>
      <c r="P142" s="4" t="s">
        <v>395</v>
      </c>
      <c r="Q142" s="4">
        <v>277</v>
      </c>
      <c r="R142" s="4">
        <v>0</v>
      </c>
      <c r="S142" s="4">
        <v>85</v>
      </c>
      <c r="T142" s="4">
        <v>362</v>
      </c>
      <c r="U142" s="4">
        <v>0.76519999999999999</v>
      </c>
      <c r="V142" s="4">
        <v>0</v>
      </c>
      <c r="W142" s="4">
        <v>0.76519999999999999</v>
      </c>
      <c r="X142" s="4" t="s">
        <v>48</v>
      </c>
      <c r="Y142" s="4" t="s">
        <v>48</v>
      </c>
      <c r="Z142" s="4" t="s">
        <v>48</v>
      </c>
      <c r="AA142" s="4" t="s">
        <v>48</v>
      </c>
      <c r="AB142" s="4" t="s">
        <v>48</v>
      </c>
      <c r="AC142" s="4" t="s">
        <v>48</v>
      </c>
      <c r="AD142" s="4" t="s">
        <v>48</v>
      </c>
      <c r="AE142" s="4" t="s">
        <v>49</v>
      </c>
      <c r="AF142" s="4" t="s">
        <v>49</v>
      </c>
      <c r="AG142" s="4" t="s">
        <v>49</v>
      </c>
      <c r="AH142" s="4" t="s">
        <v>49</v>
      </c>
      <c r="AI142" s="4" t="s">
        <v>49</v>
      </c>
      <c r="AJ142" s="4" t="s">
        <v>49</v>
      </c>
      <c r="AK142" s="4" t="s">
        <v>49</v>
      </c>
      <c r="AL142" s="4" t="s">
        <v>55</v>
      </c>
    </row>
    <row r="143" spans="1:38" ht="25.5">
      <c r="A143" s="4">
        <v>159241</v>
      </c>
      <c r="B143" s="4">
        <v>663355</v>
      </c>
      <c r="C143" s="4" t="s">
        <v>388</v>
      </c>
      <c r="D143" s="4" t="s">
        <v>389</v>
      </c>
      <c r="E143" s="4" t="s">
        <v>390</v>
      </c>
      <c r="F143" s="4" t="s">
        <v>391</v>
      </c>
      <c r="G143" s="4" t="s">
        <v>46</v>
      </c>
      <c r="H143" s="4" t="s">
        <v>47</v>
      </c>
      <c r="I143" s="4" t="s">
        <v>48</v>
      </c>
      <c r="J143" s="4" t="s">
        <v>49</v>
      </c>
      <c r="K143" s="4" t="s">
        <v>412</v>
      </c>
      <c r="L143" s="4" t="s">
        <v>413</v>
      </c>
      <c r="M143" s="4"/>
      <c r="N143" s="4" t="s">
        <v>414</v>
      </c>
      <c r="O143" s="4" t="s">
        <v>53</v>
      </c>
      <c r="P143" s="4" t="s">
        <v>415</v>
      </c>
      <c r="Q143" s="4">
        <v>462</v>
      </c>
      <c r="R143" s="4">
        <v>0</v>
      </c>
      <c r="S143" s="4">
        <v>192</v>
      </c>
      <c r="T143" s="4">
        <v>654</v>
      </c>
      <c r="U143" s="4">
        <v>0.70640000000000003</v>
      </c>
      <c r="V143" s="4">
        <v>0</v>
      </c>
      <c r="W143" s="4">
        <v>0.70640000000000003</v>
      </c>
      <c r="X143" s="4" t="s">
        <v>49</v>
      </c>
      <c r="Y143" s="4" t="s">
        <v>49</v>
      </c>
      <c r="Z143" s="4" t="s">
        <v>49</v>
      </c>
      <c r="AA143" s="4" t="s">
        <v>49</v>
      </c>
      <c r="AB143" s="4" t="s">
        <v>49</v>
      </c>
      <c r="AC143" s="4" t="s">
        <v>49</v>
      </c>
      <c r="AD143" s="4" t="s">
        <v>49</v>
      </c>
      <c r="AE143" s="4" t="s">
        <v>48</v>
      </c>
      <c r="AF143" s="4" t="s">
        <v>48</v>
      </c>
      <c r="AG143" s="4" t="s">
        <v>48</v>
      </c>
      <c r="AH143" s="4" t="s">
        <v>48</v>
      </c>
      <c r="AI143" s="4" t="s">
        <v>48</v>
      </c>
      <c r="AJ143" s="4" t="s">
        <v>48</v>
      </c>
      <c r="AK143" s="4" t="s">
        <v>48</v>
      </c>
      <c r="AL143" s="4" t="s">
        <v>55</v>
      </c>
    </row>
    <row r="144" spans="1:38" ht="25.5">
      <c r="A144" s="4">
        <v>159241</v>
      </c>
      <c r="B144" s="4">
        <v>662044</v>
      </c>
      <c r="C144" s="4" t="s">
        <v>388</v>
      </c>
      <c r="D144" s="4" t="s">
        <v>389</v>
      </c>
      <c r="E144" s="4" t="s">
        <v>390</v>
      </c>
      <c r="F144" s="4" t="s">
        <v>391</v>
      </c>
      <c r="G144" s="4" t="s">
        <v>46</v>
      </c>
      <c r="H144" s="4" t="s">
        <v>47</v>
      </c>
      <c r="I144" s="4" t="s">
        <v>48</v>
      </c>
      <c r="J144" s="4" t="s">
        <v>49</v>
      </c>
      <c r="K144" s="4" t="s">
        <v>416</v>
      </c>
      <c r="L144" s="4" t="s">
        <v>417</v>
      </c>
      <c r="M144" s="4"/>
      <c r="N144" s="4" t="s">
        <v>414</v>
      </c>
      <c r="O144" s="4" t="s">
        <v>53</v>
      </c>
      <c r="P144" s="4" t="s">
        <v>418</v>
      </c>
      <c r="Q144" s="4">
        <v>383</v>
      </c>
      <c r="R144" s="4">
        <v>0</v>
      </c>
      <c r="S144" s="4">
        <v>255</v>
      </c>
      <c r="T144" s="4">
        <v>638</v>
      </c>
      <c r="U144" s="4">
        <v>0.60029999999999994</v>
      </c>
      <c r="V144" s="4">
        <v>0</v>
      </c>
      <c r="W144" s="4">
        <v>0.60029999999999994</v>
      </c>
      <c r="X144" s="4" t="s">
        <v>48</v>
      </c>
      <c r="Y144" s="4" t="s">
        <v>49</v>
      </c>
      <c r="Z144" s="4" t="s">
        <v>49</v>
      </c>
      <c r="AA144" s="4" t="s">
        <v>49</v>
      </c>
      <c r="AB144" s="4" t="s">
        <v>49</v>
      </c>
      <c r="AC144" s="4" t="s">
        <v>49</v>
      </c>
      <c r="AD144" s="4" t="s">
        <v>49</v>
      </c>
      <c r="AE144" s="4" t="s">
        <v>48</v>
      </c>
      <c r="AF144" s="4" t="s">
        <v>48</v>
      </c>
      <c r="AG144" s="4" t="s">
        <v>48</v>
      </c>
      <c r="AH144" s="4" t="s">
        <v>48</v>
      </c>
      <c r="AI144" s="4" t="s">
        <v>48</v>
      </c>
      <c r="AJ144" s="4" t="s">
        <v>48</v>
      </c>
      <c r="AK144" s="4" t="s">
        <v>48</v>
      </c>
      <c r="AL144" s="4" t="s">
        <v>55</v>
      </c>
    </row>
    <row r="145" spans="1:38" ht="25.5">
      <c r="A145" s="4">
        <v>159241</v>
      </c>
      <c r="B145" s="4">
        <v>662792</v>
      </c>
      <c r="C145" s="4" t="s">
        <v>388</v>
      </c>
      <c r="D145" s="4" t="s">
        <v>389</v>
      </c>
      <c r="E145" s="4" t="s">
        <v>390</v>
      </c>
      <c r="F145" s="4" t="s">
        <v>391</v>
      </c>
      <c r="G145" s="4" t="s">
        <v>46</v>
      </c>
      <c r="H145" s="4" t="s">
        <v>47</v>
      </c>
      <c r="I145" s="4" t="s">
        <v>48</v>
      </c>
      <c r="J145" s="4" t="s">
        <v>49</v>
      </c>
      <c r="K145" s="4" t="s">
        <v>419</v>
      </c>
      <c r="L145" s="4" t="s">
        <v>420</v>
      </c>
      <c r="M145" s="4"/>
      <c r="N145" s="4" t="s">
        <v>408</v>
      </c>
      <c r="O145" s="4" t="s">
        <v>53</v>
      </c>
      <c r="P145" s="4" t="s">
        <v>409</v>
      </c>
      <c r="Q145" s="4">
        <v>349</v>
      </c>
      <c r="R145" s="4">
        <v>0</v>
      </c>
      <c r="S145" s="4">
        <v>257</v>
      </c>
      <c r="T145" s="4">
        <v>606</v>
      </c>
      <c r="U145" s="4">
        <v>0.57589999999999997</v>
      </c>
      <c r="V145" s="4">
        <v>0</v>
      </c>
      <c r="W145" s="4">
        <v>0.57589999999999997</v>
      </c>
      <c r="X145" s="4" t="s">
        <v>48</v>
      </c>
      <c r="Y145" s="4" t="s">
        <v>48</v>
      </c>
      <c r="Z145" s="4" t="s">
        <v>48</v>
      </c>
      <c r="AA145" s="4" t="s">
        <v>48</v>
      </c>
      <c r="AB145" s="4" t="s">
        <v>48</v>
      </c>
      <c r="AC145" s="4" t="s">
        <v>48</v>
      </c>
      <c r="AD145" s="4" t="s">
        <v>48</v>
      </c>
      <c r="AE145" s="4" t="s">
        <v>49</v>
      </c>
      <c r="AF145" s="4" t="s">
        <v>49</v>
      </c>
      <c r="AG145" s="4" t="s">
        <v>49</v>
      </c>
      <c r="AH145" s="4" t="s">
        <v>48</v>
      </c>
      <c r="AI145" s="4" t="s">
        <v>48</v>
      </c>
      <c r="AJ145" s="4" t="s">
        <v>48</v>
      </c>
      <c r="AK145" s="4" t="s">
        <v>48</v>
      </c>
      <c r="AL145" s="4" t="s">
        <v>55</v>
      </c>
    </row>
    <row r="146" spans="1:38" ht="25.5">
      <c r="A146" s="4">
        <v>159241</v>
      </c>
      <c r="B146" s="4">
        <v>664431</v>
      </c>
      <c r="C146" s="4" t="s">
        <v>388</v>
      </c>
      <c r="D146" s="4" t="s">
        <v>389</v>
      </c>
      <c r="E146" s="4" t="s">
        <v>390</v>
      </c>
      <c r="F146" s="4" t="s">
        <v>391</v>
      </c>
      <c r="G146" s="4" t="s">
        <v>46</v>
      </c>
      <c r="H146" s="4" t="s">
        <v>47</v>
      </c>
      <c r="I146" s="4" t="s">
        <v>48</v>
      </c>
      <c r="J146" s="4" t="s">
        <v>49</v>
      </c>
      <c r="K146" s="4" t="s">
        <v>421</v>
      </c>
      <c r="L146" s="4" t="s">
        <v>422</v>
      </c>
      <c r="M146" s="4"/>
      <c r="N146" s="4" t="s">
        <v>394</v>
      </c>
      <c r="O146" s="4" t="s">
        <v>53</v>
      </c>
      <c r="P146" s="4" t="s">
        <v>395</v>
      </c>
      <c r="Q146" s="4">
        <v>38</v>
      </c>
      <c r="R146" s="4">
        <v>0</v>
      </c>
      <c r="S146" s="4">
        <v>0</v>
      </c>
      <c r="T146" s="4">
        <v>38</v>
      </c>
      <c r="U146" s="4">
        <v>1</v>
      </c>
      <c r="V146" s="4">
        <v>0</v>
      </c>
      <c r="W146" s="4">
        <v>1</v>
      </c>
      <c r="X146" s="4" t="s">
        <v>49</v>
      </c>
      <c r="Y146" s="4" t="s">
        <v>48</v>
      </c>
      <c r="Z146" s="4" t="s">
        <v>48</v>
      </c>
      <c r="AA146" s="4" t="s">
        <v>48</v>
      </c>
      <c r="AB146" s="4" t="s">
        <v>48</v>
      </c>
      <c r="AC146" s="4" t="s">
        <v>48</v>
      </c>
      <c r="AD146" s="4" t="s">
        <v>48</v>
      </c>
      <c r="AE146" s="4" t="s">
        <v>48</v>
      </c>
      <c r="AF146" s="4" t="s">
        <v>48</v>
      </c>
      <c r="AG146" s="4" t="s">
        <v>48</v>
      </c>
      <c r="AH146" s="4" t="s">
        <v>48</v>
      </c>
      <c r="AI146" s="4" t="s">
        <v>48</v>
      </c>
      <c r="AJ146" s="4" t="s">
        <v>48</v>
      </c>
      <c r="AK146" s="4" t="s">
        <v>48</v>
      </c>
      <c r="AL146" s="4" t="s">
        <v>55</v>
      </c>
    </row>
    <row r="147" spans="1:38" ht="25.5">
      <c r="A147" s="4">
        <v>159241</v>
      </c>
      <c r="B147" s="4">
        <v>662045</v>
      </c>
      <c r="C147" s="4" t="s">
        <v>388</v>
      </c>
      <c r="D147" s="4" t="s">
        <v>389</v>
      </c>
      <c r="E147" s="4" t="s">
        <v>390</v>
      </c>
      <c r="F147" s="4" t="s">
        <v>391</v>
      </c>
      <c r="G147" s="4" t="s">
        <v>46</v>
      </c>
      <c r="H147" s="4" t="s">
        <v>47</v>
      </c>
      <c r="I147" s="4" t="s">
        <v>48</v>
      </c>
      <c r="J147" s="4" t="s">
        <v>49</v>
      </c>
      <c r="K147" s="4" t="s">
        <v>423</v>
      </c>
      <c r="L147" s="4" t="s">
        <v>424</v>
      </c>
      <c r="M147" s="4"/>
      <c r="N147" s="4" t="s">
        <v>394</v>
      </c>
      <c r="O147" s="4" t="s">
        <v>53</v>
      </c>
      <c r="P147" s="4" t="s">
        <v>395</v>
      </c>
      <c r="Q147" s="4">
        <v>146</v>
      </c>
      <c r="R147" s="4">
        <v>30</v>
      </c>
      <c r="S147" s="4">
        <v>396</v>
      </c>
      <c r="T147" s="4">
        <v>572</v>
      </c>
      <c r="U147" s="4">
        <v>0.25519999999999998</v>
      </c>
      <c r="V147" s="4">
        <v>5.2400000000000002E-2</v>
      </c>
      <c r="W147" s="4">
        <v>0.30769999999999997</v>
      </c>
      <c r="X147" s="4" t="s">
        <v>49</v>
      </c>
      <c r="Y147" s="4" t="s">
        <v>49</v>
      </c>
      <c r="Z147" s="4" t="s">
        <v>49</v>
      </c>
      <c r="AA147" s="4" t="s">
        <v>49</v>
      </c>
      <c r="AB147" s="4" t="s">
        <v>49</v>
      </c>
      <c r="AC147" s="4" t="s">
        <v>49</v>
      </c>
      <c r="AD147" s="4" t="s">
        <v>49</v>
      </c>
      <c r="AE147" s="4" t="s">
        <v>49</v>
      </c>
      <c r="AF147" s="4" t="s">
        <v>49</v>
      </c>
      <c r="AG147" s="4" t="s">
        <v>49</v>
      </c>
      <c r="AH147" s="4" t="s">
        <v>48</v>
      </c>
      <c r="AI147" s="4" t="s">
        <v>48</v>
      </c>
      <c r="AJ147" s="4" t="s">
        <v>48</v>
      </c>
      <c r="AK147" s="4" t="s">
        <v>48</v>
      </c>
      <c r="AL147" s="4" t="s">
        <v>81</v>
      </c>
    </row>
    <row r="148" spans="1:38" ht="25.5">
      <c r="A148" s="4">
        <v>159241</v>
      </c>
      <c r="B148" s="4">
        <v>662913</v>
      </c>
      <c r="C148" s="4" t="s">
        <v>388</v>
      </c>
      <c r="D148" s="4" t="s">
        <v>389</v>
      </c>
      <c r="E148" s="4" t="s">
        <v>390</v>
      </c>
      <c r="F148" s="4" t="s">
        <v>391</v>
      </c>
      <c r="G148" s="4" t="s">
        <v>46</v>
      </c>
      <c r="H148" s="4" t="s">
        <v>47</v>
      </c>
      <c r="I148" s="4" t="s">
        <v>48</v>
      </c>
      <c r="J148" s="4" t="s">
        <v>49</v>
      </c>
      <c r="K148" s="4" t="s">
        <v>425</v>
      </c>
      <c r="L148" s="4" t="s">
        <v>426</v>
      </c>
      <c r="M148" s="4"/>
      <c r="N148" s="4" t="s">
        <v>394</v>
      </c>
      <c r="O148" s="4" t="s">
        <v>53</v>
      </c>
      <c r="P148" s="4" t="s">
        <v>395</v>
      </c>
      <c r="Q148" s="4">
        <v>387</v>
      </c>
      <c r="R148" s="4">
        <v>0</v>
      </c>
      <c r="S148" s="4">
        <v>153</v>
      </c>
      <c r="T148" s="4">
        <v>540</v>
      </c>
      <c r="U148" s="4">
        <v>0.7167</v>
      </c>
      <c r="V148" s="4">
        <v>0</v>
      </c>
      <c r="W148" s="4">
        <v>0.7167</v>
      </c>
      <c r="X148" s="4" t="s">
        <v>48</v>
      </c>
      <c r="Y148" s="4" t="s">
        <v>49</v>
      </c>
      <c r="Z148" s="4" t="s">
        <v>49</v>
      </c>
      <c r="AA148" s="4" t="s">
        <v>49</v>
      </c>
      <c r="AB148" s="4" t="s">
        <v>49</v>
      </c>
      <c r="AC148" s="4" t="s">
        <v>49</v>
      </c>
      <c r="AD148" s="4" t="s">
        <v>49</v>
      </c>
      <c r="AE148" s="4" t="s">
        <v>48</v>
      </c>
      <c r="AF148" s="4" t="s">
        <v>48</v>
      </c>
      <c r="AG148" s="4" t="s">
        <v>48</v>
      </c>
      <c r="AH148" s="4" t="s">
        <v>48</v>
      </c>
      <c r="AI148" s="4" t="s">
        <v>48</v>
      </c>
      <c r="AJ148" s="4" t="s">
        <v>48</v>
      </c>
      <c r="AK148" s="4" t="s">
        <v>48</v>
      </c>
      <c r="AL148" s="4" t="s">
        <v>55</v>
      </c>
    </row>
    <row r="149" spans="1:38" ht="25.5">
      <c r="A149" s="4">
        <v>159241</v>
      </c>
      <c r="B149" s="4">
        <v>664428</v>
      </c>
      <c r="C149" s="4" t="s">
        <v>388</v>
      </c>
      <c r="D149" s="4" t="s">
        <v>389</v>
      </c>
      <c r="E149" s="4" t="s">
        <v>390</v>
      </c>
      <c r="F149" s="4" t="s">
        <v>391</v>
      </c>
      <c r="G149" s="4" t="s">
        <v>46</v>
      </c>
      <c r="H149" s="4" t="s">
        <v>47</v>
      </c>
      <c r="I149" s="4" t="s">
        <v>48</v>
      </c>
      <c r="J149" s="4" t="s">
        <v>49</v>
      </c>
      <c r="K149" s="4" t="s">
        <v>427</v>
      </c>
      <c r="L149" s="4" t="s">
        <v>428</v>
      </c>
      <c r="M149" s="4"/>
      <c r="N149" s="4" t="s">
        <v>429</v>
      </c>
      <c r="O149" s="4" t="s">
        <v>53</v>
      </c>
      <c r="P149" s="4" t="s">
        <v>430</v>
      </c>
      <c r="Q149" s="4">
        <v>337</v>
      </c>
      <c r="R149" s="4">
        <v>0</v>
      </c>
      <c r="S149" s="4">
        <v>216</v>
      </c>
      <c r="T149" s="4">
        <v>553</v>
      </c>
      <c r="U149" s="4">
        <v>0.60940000000000005</v>
      </c>
      <c r="V149" s="4">
        <v>0</v>
      </c>
      <c r="W149" s="4">
        <v>0.60940000000000005</v>
      </c>
      <c r="X149" s="4" t="s">
        <v>48</v>
      </c>
      <c r="Y149" s="4" t="s">
        <v>49</v>
      </c>
      <c r="Z149" s="4" t="s">
        <v>49</v>
      </c>
      <c r="AA149" s="4" t="s">
        <v>49</v>
      </c>
      <c r="AB149" s="4" t="s">
        <v>49</v>
      </c>
      <c r="AC149" s="4" t="s">
        <v>49</v>
      </c>
      <c r="AD149" s="4" t="s">
        <v>49</v>
      </c>
      <c r="AE149" s="4" t="s">
        <v>48</v>
      </c>
      <c r="AF149" s="4" t="s">
        <v>48</v>
      </c>
      <c r="AG149" s="4" t="s">
        <v>48</v>
      </c>
      <c r="AH149" s="4" t="s">
        <v>48</v>
      </c>
      <c r="AI149" s="4" t="s">
        <v>48</v>
      </c>
      <c r="AJ149" s="4" t="s">
        <v>48</v>
      </c>
      <c r="AK149" s="4" t="s">
        <v>48</v>
      </c>
      <c r="AL149" s="4" t="s">
        <v>55</v>
      </c>
    </row>
    <row r="150" spans="1:38" ht="25.5">
      <c r="A150" s="4">
        <v>159241</v>
      </c>
      <c r="B150" s="4">
        <v>662059</v>
      </c>
      <c r="C150" s="4" t="s">
        <v>388</v>
      </c>
      <c r="D150" s="4" t="s">
        <v>389</v>
      </c>
      <c r="E150" s="4" t="s">
        <v>390</v>
      </c>
      <c r="F150" s="4" t="s">
        <v>391</v>
      </c>
      <c r="G150" s="4" t="s">
        <v>46</v>
      </c>
      <c r="H150" s="4" t="s">
        <v>47</v>
      </c>
      <c r="I150" s="4" t="s">
        <v>48</v>
      </c>
      <c r="J150" s="4" t="s">
        <v>49</v>
      </c>
      <c r="K150" s="4" t="s">
        <v>431</v>
      </c>
      <c r="L150" s="4" t="s">
        <v>432</v>
      </c>
      <c r="M150" s="4"/>
      <c r="N150" s="4" t="s">
        <v>408</v>
      </c>
      <c r="O150" s="4" t="s">
        <v>53</v>
      </c>
      <c r="P150" s="4" t="s">
        <v>409</v>
      </c>
      <c r="Q150" s="4">
        <v>177</v>
      </c>
      <c r="R150" s="4">
        <v>45</v>
      </c>
      <c r="S150" s="4">
        <v>402</v>
      </c>
      <c r="T150" s="4">
        <v>624</v>
      </c>
      <c r="U150" s="4">
        <v>0.28370000000000001</v>
      </c>
      <c r="V150" s="4">
        <v>7.2099999999999997E-2</v>
      </c>
      <c r="W150" s="4">
        <v>0.35580000000000001</v>
      </c>
      <c r="X150" s="4" t="s">
        <v>48</v>
      </c>
      <c r="Y150" s="4" t="s">
        <v>48</v>
      </c>
      <c r="Z150" s="4" t="s">
        <v>48</v>
      </c>
      <c r="AA150" s="4" t="s">
        <v>48</v>
      </c>
      <c r="AB150" s="4" t="s">
        <v>48</v>
      </c>
      <c r="AC150" s="4" t="s">
        <v>48</v>
      </c>
      <c r="AD150" s="4" t="s">
        <v>48</v>
      </c>
      <c r="AE150" s="4" t="s">
        <v>49</v>
      </c>
      <c r="AF150" s="4" t="s">
        <v>49</v>
      </c>
      <c r="AG150" s="4" t="s">
        <v>49</v>
      </c>
      <c r="AH150" s="4" t="s">
        <v>48</v>
      </c>
      <c r="AI150" s="4" t="s">
        <v>48</v>
      </c>
      <c r="AJ150" s="4" t="s">
        <v>48</v>
      </c>
      <c r="AK150" s="4" t="s">
        <v>48</v>
      </c>
      <c r="AL150" s="4" t="s">
        <v>81</v>
      </c>
    </row>
    <row r="151" spans="1:38" ht="25.5">
      <c r="A151" s="4">
        <v>159241</v>
      </c>
      <c r="B151" s="4">
        <v>662047</v>
      </c>
      <c r="C151" s="4" t="s">
        <v>388</v>
      </c>
      <c r="D151" s="4" t="s">
        <v>389</v>
      </c>
      <c r="E151" s="4" t="s">
        <v>390</v>
      </c>
      <c r="F151" s="4" t="s">
        <v>391</v>
      </c>
      <c r="G151" s="4" t="s">
        <v>46</v>
      </c>
      <c r="H151" s="4" t="s">
        <v>47</v>
      </c>
      <c r="I151" s="4" t="s">
        <v>48</v>
      </c>
      <c r="J151" s="4" t="s">
        <v>49</v>
      </c>
      <c r="K151" s="4" t="s">
        <v>433</v>
      </c>
      <c r="L151" s="4" t="s">
        <v>434</v>
      </c>
      <c r="M151" s="4"/>
      <c r="N151" s="4" t="s">
        <v>408</v>
      </c>
      <c r="O151" s="4" t="s">
        <v>53</v>
      </c>
      <c r="P151" s="4" t="s">
        <v>409</v>
      </c>
      <c r="Q151" s="4">
        <v>196</v>
      </c>
      <c r="R151" s="4">
        <v>36</v>
      </c>
      <c r="S151" s="4">
        <v>370</v>
      </c>
      <c r="T151" s="4">
        <v>602</v>
      </c>
      <c r="U151" s="4">
        <v>0.3256</v>
      </c>
      <c r="V151" s="4">
        <v>5.9799999999999999E-2</v>
      </c>
      <c r="W151" s="4">
        <v>0.38540000000000002</v>
      </c>
      <c r="X151" s="4" t="s">
        <v>48</v>
      </c>
      <c r="Y151" s="4" t="s">
        <v>49</v>
      </c>
      <c r="Z151" s="4" t="s">
        <v>49</v>
      </c>
      <c r="AA151" s="4" t="s">
        <v>49</v>
      </c>
      <c r="AB151" s="4" t="s">
        <v>49</v>
      </c>
      <c r="AC151" s="4" t="s">
        <v>49</v>
      </c>
      <c r="AD151" s="4" t="s">
        <v>49</v>
      </c>
      <c r="AE151" s="4" t="s">
        <v>48</v>
      </c>
      <c r="AF151" s="4" t="s">
        <v>48</v>
      </c>
      <c r="AG151" s="4" t="s">
        <v>48</v>
      </c>
      <c r="AH151" s="4" t="s">
        <v>48</v>
      </c>
      <c r="AI151" s="4" t="s">
        <v>48</v>
      </c>
      <c r="AJ151" s="4" t="s">
        <v>48</v>
      </c>
      <c r="AK151" s="4" t="s">
        <v>48</v>
      </c>
      <c r="AL151" s="4" t="s">
        <v>81</v>
      </c>
    </row>
    <row r="152" spans="1:38" ht="25.5">
      <c r="A152" s="4">
        <v>159241</v>
      </c>
      <c r="B152" s="4">
        <v>663179</v>
      </c>
      <c r="C152" s="4" t="s">
        <v>388</v>
      </c>
      <c r="D152" s="4" t="s">
        <v>389</v>
      </c>
      <c r="E152" s="4" t="s">
        <v>390</v>
      </c>
      <c r="F152" s="4" t="s">
        <v>391</v>
      </c>
      <c r="G152" s="4" t="s">
        <v>46</v>
      </c>
      <c r="H152" s="4" t="s">
        <v>47</v>
      </c>
      <c r="I152" s="4" t="s">
        <v>48</v>
      </c>
      <c r="J152" s="4" t="s">
        <v>49</v>
      </c>
      <c r="K152" s="4" t="s">
        <v>435</v>
      </c>
      <c r="L152" s="4" t="s">
        <v>436</v>
      </c>
      <c r="M152" s="4"/>
      <c r="N152" s="4" t="s">
        <v>408</v>
      </c>
      <c r="O152" s="4" t="s">
        <v>53</v>
      </c>
      <c r="P152" s="4" t="s">
        <v>409</v>
      </c>
      <c r="Q152" s="4">
        <v>673</v>
      </c>
      <c r="R152" s="4">
        <v>150</v>
      </c>
      <c r="S152" s="4">
        <v>1299</v>
      </c>
      <c r="T152" s="4">
        <v>2122</v>
      </c>
      <c r="U152" s="4">
        <v>0.31719999999999998</v>
      </c>
      <c r="V152" s="4">
        <v>7.0699999999999999E-2</v>
      </c>
      <c r="W152" s="4">
        <v>0.38779999999999998</v>
      </c>
      <c r="X152" s="4" t="s">
        <v>48</v>
      </c>
      <c r="Y152" s="4" t="s">
        <v>48</v>
      </c>
      <c r="Z152" s="4" t="s">
        <v>48</v>
      </c>
      <c r="AA152" s="4" t="s">
        <v>48</v>
      </c>
      <c r="AB152" s="4" t="s">
        <v>48</v>
      </c>
      <c r="AC152" s="4" t="s">
        <v>48</v>
      </c>
      <c r="AD152" s="4" t="s">
        <v>48</v>
      </c>
      <c r="AE152" s="4" t="s">
        <v>48</v>
      </c>
      <c r="AF152" s="4" t="s">
        <v>48</v>
      </c>
      <c r="AG152" s="4" t="s">
        <v>48</v>
      </c>
      <c r="AH152" s="4" t="s">
        <v>49</v>
      </c>
      <c r="AI152" s="4" t="s">
        <v>49</v>
      </c>
      <c r="AJ152" s="4" t="s">
        <v>49</v>
      </c>
      <c r="AK152" s="4" t="s">
        <v>49</v>
      </c>
      <c r="AL152" s="4" t="s">
        <v>81</v>
      </c>
    </row>
    <row r="153" spans="1:38" ht="25.5">
      <c r="A153" s="4">
        <v>159241</v>
      </c>
      <c r="B153" s="4">
        <v>662048</v>
      </c>
      <c r="C153" s="4" t="s">
        <v>388</v>
      </c>
      <c r="D153" s="4" t="s">
        <v>389</v>
      </c>
      <c r="E153" s="4" t="s">
        <v>390</v>
      </c>
      <c r="F153" s="4" t="s">
        <v>391</v>
      </c>
      <c r="G153" s="4" t="s">
        <v>46</v>
      </c>
      <c r="H153" s="4" t="s">
        <v>47</v>
      </c>
      <c r="I153" s="4" t="s">
        <v>48</v>
      </c>
      <c r="J153" s="4" t="s">
        <v>49</v>
      </c>
      <c r="K153" s="4" t="s">
        <v>437</v>
      </c>
      <c r="L153" s="4" t="s">
        <v>438</v>
      </c>
      <c r="M153" s="4"/>
      <c r="N153" s="4" t="s">
        <v>408</v>
      </c>
      <c r="O153" s="4" t="s">
        <v>53</v>
      </c>
      <c r="P153" s="4" t="s">
        <v>409</v>
      </c>
      <c r="Q153" s="4">
        <v>167</v>
      </c>
      <c r="R153" s="4">
        <v>0</v>
      </c>
      <c r="S153" s="4">
        <v>189</v>
      </c>
      <c r="T153" s="4">
        <v>356</v>
      </c>
      <c r="U153" s="4">
        <v>0.46910000000000002</v>
      </c>
      <c r="V153" s="4">
        <v>0</v>
      </c>
      <c r="W153" s="4">
        <v>0.46910000000000002</v>
      </c>
      <c r="X153" s="4" t="s">
        <v>48</v>
      </c>
      <c r="Y153" s="4" t="s">
        <v>49</v>
      </c>
      <c r="Z153" s="4" t="s">
        <v>49</v>
      </c>
      <c r="AA153" s="4" t="s">
        <v>49</v>
      </c>
      <c r="AB153" s="4" t="s">
        <v>49</v>
      </c>
      <c r="AC153" s="4" t="s">
        <v>49</v>
      </c>
      <c r="AD153" s="4" t="s">
        <v>49</v>
      </c>
      <c r="AE153" s="4" t="s">
        <v>48</v>
      </c>
      <c r="AF153" s="4" t="s">
        <v>48</v>
      </c>
      <c r="AG153" s="4" t="s">
        <v>48</v>
      </c>
      <c r="AH153" s="4" t="s">
        <v>48</v>
      </c>
      <c r="AI153" s="4" t="s">
        <v>48</v>
      </c>
      <c r="AJ153" s="4" t="s">
        <v>48</v>
      </c>
      <c r="AK153" s="4" t="s">
        <v>48</v>
      </c>
      <c r="AL153" s="4" t="s">
        <v>55</v>
      </c>
    </row>
    <row r="154" spans="1:38" ht="38.25">
      <c r="A154" s="4">
        <v>159241</v>
      </c>
      <c r="B154" s="4">
        <v>686909</v>
      </c>
      <c r="C154" s="4" t="s">
        <v>388</v>
      </c>
      <c r="D154" s="4" t="s">
        <v>389</v>
      </c>
      <c r="E154" s="4" t="s">
        <v>390</v>
      </c>
      <c r="F154" s="4" t="s">
        <v>391</v>
      </c>
      <c r="G154" s="4" t="s">
        <v>46</v>
      </c>
      <c r="H154" s="4" t="s">
        <v>47</v>
      </c>
      <c r="I154" s="4" t="s">
        <v>48</v>
      </c>
      <c r="J154" s="4" t="s">
        <v>49</v>
      </c>
      <c r="K154" s="4" t="s">
        <v>439</v>
      </c>
      <c r="L154" s="4" t="s">
        <v>440</v>
      </c>
      <c r="M154" s="4" t="s">
        <v>441</v>
      </c>
      <c r="N154" s="4" t="s">
        <v>414</v>
      </c>
      <c r="O154" s="4" t="s">
        <v>53</v>
      </c>
      <c r="P154" s="4" t="s">
        <v>418</v>
      </c>
      <c r="Q154" s="4">
        <v>306</v>
      </c>
      <c r="R154" s="4">
        <v>0</v>
      </c>
      <c r="S154" s="4">
        <v>289</v>
      </c>
      <c r="T154" s="4">
        <v>595</v>
      </c>
      <c r="U154" s="4">
        <v>0.51429999999999998</v>
      </c>
      <c r="V154" s="4">
        <v>0</v>
      </c>
      <c r="W154" s="4">
        <v>0.51429999999999998</v>
      </c>
      <c r="X154" s="4" t="s">
        <v>48</v>
      </c>
      <c r="Y154" s="4" t="s">
        <v>49</v>
      </c>
      <c r="Z154" s="4" t="s">
        <v>49</v>
      </c>
      <c r="AA154" s="4" t="s">
        <v>49</v>
      </c>
      <c r="AB154" s="4" t="s">
        <v>49</v>
      </c>
      <c r="AC154" s="4" t="s">
        <v>49</v>
      </c>
      <c r="AD154" s="4" t="s">
        <v>49</v>
      </c>
      <c r="AE154" s="4" t="s">
        <v>48</v>
      </c>
      <c r="AF154" s="4" t="s">
        <v>48</v>
      </c>
      <c r="AG154" s="4" t="s">
        <v>48</v>
      </c>
      <c r="AH154" s="4" t="s">
        <v>48</v>
      </c>
      <c r="AI154" s="4" t="s">
        <v>48</v>
      </c>
      <c r="AJ154" s="4" t="s">
        <v>48</v>
      </c>
      <c r="AK154" s="4" t="s">
        <v>48</v>
      </c>
      <c r="AL154" s="4" t="s">
        <v>55</v>
      </c>
    </row>
    <row r="155" spans="1:38" ht="25.5">
      <c r="A155" s="4">
        <v>159241</v>
      </c>
      <c r="B155" s="4">
        <v>664735</v>
      </c>
      <c r="C155" s="4" t="s">
        <v>388</v>
      </c>
      <c r="D155" s="4" t="s">
        <v>389</v>
      </c>
      <c r="E155" s="4" t="s">
        <v>390</v>
      </c>
      <c r="F155" s="4" t="s">
        <v>391</v>
      </c>
      <c r="G155" s="4" t="s">
        <v>46</v>
      </c>
      <c r="H155" s="4" t="s">
        <v>47</v>
      </c>
      <c r="I155" s="4" t="s">
        <v>48</v>
      </c>
      <c r="J155" s="4" t="s">
        <v>49</v>
      </c>
      <c r="K155" s="4" t="s">
        <v>442</v>
      </c>
      <c r="L155" s="4" t="s">
        <v>443</v>
      </c>
      <c r="M155" s="4"/>
      <c r="N155" s="4" t="s">
        <v>394</v>
      </c>
      <c r="O155" s="4" t="s">
        <v>53</v>
      </c>
      <c r="P155" s="4" t="s">
        <v>395</v>
      </c>
      <c r="Q155" s="4">
        <v>497</v>
      </c>
      <c r="R155" s="4">
        <v>0</v>
      </c>
      <c r="S155" s="4">
        <v>414</v>
      </c>
      <c r="T155" s="4">
        <v>911</v>
      </c>
      <c r="U155" s="4">
        <v>0.54559999999999997</v>
      </c>
      <c r="V155" s="4">
        <v>0</v>
      </c>
      <c r="W155" s="4">
        <v>0.54559999999999997</v>
      </c>
      <c r="X155" s="4" t="s">
        <v>48</v>
      </c>
      <c r="Y155" s="4" t="s">
        <v>48</v>
      </c>
      <c r="Z155" s="4" t="s">
        <v>48</v>
      </c>
      <c r="AA155" s="4" t="s">
        <v>48</v>
      </c>
      <c r="AB155" s="4" t="s">
        <v>48</v>
      </c>
      <c r="AC155" s="4" t="s">
        <v>48</v>
      </c>
      <c r="AD155" s="4" t="s">
        <v>48</v>
      </c>
      <c r="AE155" s="4" t="s">
        <v>49</v>
      </c>
      <c r="AF155" s="4" t="s">
        <v>49</v>
      </c>
      <c r="AG155" s="4" t="s">
        <v>49</v>
      </c>
      <c r="AH155" s="4" t="s">
        <v>48</v>
      </c>
      <c r="AI155" s="4" t="s">
        <v>48</v>
      </c>
      <c r="AJ155" s="4" t="s">
        <v>48</v>
      </c>
      <c r="AK155" s="4" t="s">
        <v>48</v>
      </c>
      <c r="AL155" s="4" t="s">
        <v>55</v>
      </c>
    </row>
    <row r="156" spans="1:38" ht="25.5">
      <c r="A156" s="4">
        <v>159241</v>
      </c>
      <c r="B156" s="4">
        <v>662049</v>
      </c>
      <c r="C156" s="4" t="s">
        <v>388</v>
      </c>
      <c r="D156" s="4" t="s">
        <v>389</v>
      </c>
      <c r="E156" s="4" t="s">
        <v>390</v>
      </c>
      <c r="F156" s="4" t="s">
        <v>391</v>
      </c>
      <c r="G156" s="4" t="s">
        <v>46</v>
      </c>
      <c r="H156" s="4" t="s">
        <v>47</v>
      </c>
      <c r="I156" s="4" t="s">
        <v>48</v>
      </c>
      <c r="J156" s="4" t="s">
        <v>49</v>
      </c>
      <c r="K156" s="4" t="s">
        <v>444</v>
      </c>
      <c r="L156" s="4" t="s">
        <v>445</v>
      </c>
      <c r="M156" s="4"/>
      <c r="N156" s="4" t="s">
        <v>414</v>
      </c>
      <c r="O156" s="4" t="s">
        <v>53</v>
      </c>
      <c r="P156" s="4" t="s">
        <v>418</v>
      </c>
      <c r="Q156" s="4">
        <v>315</v>
      </c>
      <c r="R156" s="4">
        <v>0</v>
      </c>
      <c r="S156" s="4">
        <v>139</v>
      </c>
      <c r="T156" s="4">
        <v>454</v>
      </c>
      <c r="U156" s="4">
        <v>0.69379999999999997</v>
      </c>
      <c r="V156" s="4">
        <v>0</v>
      </c>
      <c r="W156" s="4">
        <v>0.69379999999999997</v>
      </c>
      <c r="X156" s="4" t="s">
        <v>49</v>
      </c>
      <c r="Y156" s="4" t="s">
        <v>49</v>
      </c>
      <c r="Z156" s="4" t="s">
        <v>49</v>
      </c>
      <c r="AA156" s="4" t="s">
        <v>49</v>
      </c>
      <c r="AB156" s="4" t="s">
        <v>49</v>
      </c>
      <c r="AC156" s="4" t="s">
        <v>49</v>
      </c>
      <c r="AD156" s="4" t="s">
        <v>49</v>
      </c>
      <c r="AE156" s="4" t="s">
        <v>48</v>
      </c>
      <c r="AF156" s="4" t="s">
        <v>48</v>
      </c>
      <c r="AG156" s="4" t="s">
        <v>48</v>
      </c>
      <c r="AH156" s="4" t="s">
        <v>48</v>
      </c>
      <c r="AI156" s="4" t="s">
        <v>48</v>
      </c>
      <c r="AJ156" s="4" t="s">
        <v>48</v>
      </c>
      <c r="AK156" s="4" t="s">
        <v>48</v>
      </c>
      <c r="AL156" s="4" t="s">
        <v>55</v>
      </c>
    </row>
    <row r="157" spans="1:38" ht="25.5">
      <c r="A157" s="4">
        <v>159241</v>
      </c>
      <c r="B157" s="4">
        <v>687566</v>
      </c>
      <c r="C157" s="4" t="s">
        <v>388</v>
      </c>
      <c r="D157" s="4" t="s">
        <v>389</v>
      </c>
      <c r="E157" s="4" t="s">
        <v>390</v>
      </c>
      <c r="F157" s="4" t="s">
        <v>391</v>
      </c>
      <c r="G157" s="4" t="s">
        <v>46</v>
      </c>
      <c r="H157" s="4" t="s">
        <v>47</v>
      </c>
      <c r="I157" s="4" t="s">
        <v>48</v>
      </c>
      <c r="J157" s="4" t="s">
        <v>49</v>
      </c>
      <c r="K157" s="4" t="s">
        <v>446</v>
      </c>
      <c r="L157" s="4" t="s">
        <v>445</v>
      </c>
      <c r="M157" s="4"/>
      <c r="N157" s="4" t="s">
        <v>414</v>
      </c>
      <c r="O157" s="4" t="s">
        <v>53</v>
      </c>
      <c r="P157" s="4" t="s">
        <v>418</v>
      </c>
      <c r="Q157" s="4">
        <v>135</v>
      </c>
      <c r="R157" s="4">
        <v>0</v>
      </c>
      <c r="S157" s="4">
        <v>11</v>
      </c>
      <c r="T157" s="4">
        <v>146</v>
      </c>
      <c r="U157" s="4">
        <v>0.92469999999999997</v>
      </c>
      <c r="V157" s="4">
        <v>0</v>
      </c>
      <c r="W157" s="4">
        <v>0.92469999999999997</v>
      </c>
      <c r="X157" s="4" t="s">
        <v>49</v>
      </c>
      <c r="Y157" s="4" t="s">
        <v>48</v>
      </c>
      <c r="Z157" s="4" t="s">
        <v>48</v>
      </c>
      <c r="AA157" s="4" t="s">
        <v>48</v>
      </c>
      <c r="AB157" s="4" t="s">
        <v>48</v>
      </c>
      <c r="AC157" s="4" t="s">
        <v>48</v>
      </c>
      <c r="AD157" s="4" t="s">
        <v>48</v>
      </c>
      <c r="AE157" s="4" t="s">
        <v>48</v>
      </c>
      <c r="AF157" s="4" t="s">
        <v>48</v>
      </c>
      <c r="AG157" s="4" t="s">
        <v>48</v>
      </c>
      <c r="AH157" s="4" t="s">
        <v>48</v>
      </c>
      <c r="AI157" s="4" t="s">
        <v>48</v>
      </c>
      <c r="AJ157" s="4" t="s">
        <v>48</v>
      </c>
      <c r="AK157" s="4" t="s">
        <v>48</v>
      </c>
      <c r="AL157" s="4" t="s">
        <v>55</v>
      </c>
    </row>
    <row r="158" spans="1:38" ht="25.5">
      <c r="A158" s="4">
        <v>159241</v>
      </c>
      <c r="B158" s="4">
        <v>664427</v>
      </c>
      <c r="C158" s="4" t="s">
        <v>388</v>
      </c>
      <c r="D158" s="4" t="s">
        <v>389</v>
      </c>
      <c r="E158" s="4" t="s">
        <v>390</v>
      </c>
      <c r="F158" s="4" t="s">
        <v>391</v>
      </c>
      <c r="G158" s="4" t="s">
        <v>46</v>
      </c>
      <c r="H158" s="4" t="s">
        <v>47</v>
      </c>
      <c r="I158" s="4" t="s">
        <v>48</v>
      </c>
      <c r="J158" s="4" t="s">
        <v>49</v>
      </c>
      <c r="K158" s="4" t="s">
        <v>447</v>
      </c>
      <c r="L158" s="4" t="s">
        <v>448</v>
      </c>
      <c r="M158" s="4"/>
      <c r="N158" s="4" t="s">
        <v>408</v>
      </c>
      <c r="O158" s="4" t="s">
        <v>53</v>
      </c>
      <c r="P158" s="4" t="s">
        <v>409</v>
      </c>
      <c r="Q158" s="4">
        <v>237</v>
      </c>
      <c r="R158" s="4">
        <v>56</v>
      </c>
      <c r="S158" s="4">
        <v>457</v>
      </c>
      <c r="T158" s="4">
        <v>750</v>
      </c>
      <c r="U158" s="4">
        <v>0.316</v>
      </c>
      <c r="V158" s="4">
        <v>7.4700000000000003E-2</v>
      </c>
      <c r="W158" s="4">
        <v>0.39069999999999999</v>
      </c>
      <c r="X158" s="4" t="s">
        <v>48</v>
      </c>
      <c r="Y158" s="4" t="s">
        <v>49</v>
      </c>
      <c r="Z158" s="4" t="s">
        <v>49</v>
      </c>
      <c r="AA158" s="4" t="s">
        <v>49</v>
      </c>
      <c r="AB158" s="4" t="s">
        <v>49</v>
      </c>
      <c r="AC158" s="4" t="s">
        <v>49</v>
      </c>
      <c r="AD158" s="4" t="s">
        <v>49</v>
      </c>
      <c r="AE158" s="4" t="s">
        <v>48</v>
      </c>
      <c r="AF158" s="4" t="s">
        <v>48</v>
      </c>
      <c r="AG158" s="4" t="s">
        <v>48</v>
      </c>
      <c r="AH158" s="4" t="s">
        <v>48</v>
      </c>
      <c r="AI158" s="4" t="s">
        <v>48</v>
      </c>
      <c r="AJ158" s="4" t="s">
        <v>48</v>
      </c>
      <c r="AK158" s="4" t="s">
        <v>48</v>
      </c>
      <c r="AL158" s="4" t="s">
        <v>81</v>
      </c>
    </row>
    <row r="159" spans="1:38" ht="25.5">
      <c r="A159" s="4">
        <v>159241</v>
      </c>
      <c r="B159" s="4">
        <v>662050</v>
      </c>
      <c r="C159" s="4" t="s">
        <v>388</v>
      </c>
      <c r="D159" s="4" t="s">
        <v>389</v>
      </c>
      <c r="E159" s="4" t="s">
        <v>390</v>
      </c>
      <c r="F159" s="4" t="s">
        <v>391</v>
      </c>
      <c r="G159" s="4" t="s">
        <v>46</v>
      </c>
      <c r="H159" s="4" t="s">
        <v>47</v>
      </c>
      <c r="I159" s="4" t="s">
        <v>48</v>
      </c>
      <c r="J159" s="4" t="s">
        <v>49</v>
      </c>
      <c r="K159" s="4" t="s">
        <v>449</v>
      </c>
      <c r="L159" s="4" t="s">
        <v>450</v>
      </c>
      <c r="M159" s="4"/>
      <c r="N159" s="4" t="s">
        <v>408</v>
      </c>
      <c r="O159" s="4" t="s">
        <v>53</v>
      </c>
      <c r="P159" s="4" t="s">
        <v>409</v>
      </c>
      <c r="Q159" s="4">
        <v>248</v>
      </c>
      <c r="R159" s="4">
        <v>0</v>
      </c>
      <c r="S159" s="4">
        <v>218</v>
      </c>
      <c r="T159" s="4">
        <v>466</v>
      </c>
      <c r="U159" s="4">
        <v>0.53220000000000001</v>
      </c>
      <c r="V159" s="4">
        <v>0</v>
      </c>
      <c r="W159" s="4">
        <v>0.53220000000000001</v>
      </c>
      <c r="X159" s="4" t="s">
        <v>48</v>
      </c>
      <c r="Y159" s="4" t="s">
        <v>49</v>
      </c>
      <c r="Z159" s="4" t="s">
        <v>49</v>
      </c>
      <c r="AA159" s="4" t="s">
        <v>49</v>
      </c>
      <c r="AB159" s="4" t="s">
        <v>49</v>
      </c>
      <c r="AC159" s="4" t="s">
        <v>49</v>
      </c>
      <c r="AD159" s="4" t="s">
        <v>49</v>
      </c>
      <c r="AE159" s="4" t="s">
        <v>48</v>
      </c>
      <c r="AF159" s="4" t="s">
        <v>48</v>
      </c>
      <c r="AG159" s="4" t="s">
        <v>48</v>
      </c>
      <c r="AH159" s="4" t="s">
        <v>48</v>
      </c>
      <c r="AI159" s="4" t="s">
        <v>48</v>
      </c>
      <c r="AJ159" s="4" t="s">
        <v>48</v>
      </c>
      <c r="AK159" s="4" t="s">
        <v>48</v>
      </c>
      <c r="AL159" s="4" t="s">
        <v>55</v>
      </c>
    </row>
    <row r="160" spans="1:38" ht="25.5">
      <c r="A160" s="4">
        <v>159241</v>
      </c>
      <c r="B160" s="4">
        <v>662051</v>
      </c>
      <c r="C160" s="4" t="s">
        <v>388</v>
      </c>
      <c r="D160" s="4" t="s">
        <v>389</v>
      </c>
      <c r="E160" s="4" t="s">
        <v>390</v>
      </c>
      <c r="F160" s="4" t="s">
        <v>391</v>
      </c>
      <c r="G160" s="4" t="s">
        <v>46</v>
      </c>
      <c r="H160" s="4" t="s">
        <v>47</v>
      </c>
      <c r="I160" s="4" t="s">
        <v>48</v>
      </c>
      <c r="J160" s="4" t="s">
        <v>49</v>
      </c>
      <c r="K160" s="4" t="s">
        <v>451</v>
      </c>
      <c r="L160" s="4" t="s">
        <v>452</v>
      </c>
      <c r="M160" s="4"/>
      <c r="N160" s="4" t="s">
        <v>394</v>
      </c>
      <c r="O160" s="4" t="s">
        <v>53</v>
      </c>
      <c r="P160" s="4" t="s">
        <v>395</v>
      </c>
      <c r="Q160" s="4">
        <v>288</v>
      </c>
      <c r="R160" s="4">
        <v>0</v>
      </c>
      <c r="S160" s="4">
        <v>243</v>
      </c>
      <c r="T160" s="4">
        <v>531</v>
      </c>
      <c r="U160" s="4">
        <v>0.54239999999999999</v>
      </c>
      <c r="V160" s="4">
        <v>0</v>
      </c>
      <c r="W160" s="4">
        <v>0.54239999999999999</v>
      </c>
      <c r="X160" s="4" t="s">
        <v>49</v>
      </c>
      <c r="Y160" s="4" t="s">
        <v>49</v>
      </c>
      <c r="Z160" s="4" t="s">
        <v>49</v>
      </c>
      <c r="AA160" s="4" t="s">
        <v>49</v>
      </c>
      <c r="AB160" s="4" t="s">
        <v>49</v>
      </c>
      <c r="AC160" s="4" t="s">
        <v>49</v>
      </c>
      <c r="AD160" s="4" t="s">
        <v>49</v>
      </c>
      <c r="AE160" s="4" t="s">
        <v>48</v>
      </c>
      <c r="AF160" s="4" t="s">
        <v>48</v>
      </c>
      <c r="AG160" s="4" t="s">
        <v>48</v>
      </c>
      <c r="AH160" s="4" t="s">
        <v>48</v>
      </c>
      <c r="AI160" s="4" t="s">
        <v>48</v>
      </c>
      <c r="AJ160" s="4" t="s">
        <v>48</v>
      </c>
      <c r="AK160" s="4" t="s">
        <v>48</v>
      </c>
      <c r="AL160" s="4" t="s">
        <v>55</v>
      </c>
    </row>
    <row r="161" spans="1:38" ht="25.5">
      <c r="A161" s="4">
        <v>159241</v>
      </c>
      <c r="B161" s="4">
        <v>687567</v>
      </c>
      <c r="C161" s="4" t="s">
        <v>388</v>
      </c>
      <c r="D161" s="4" t="s">
        <v>389</v>
      </c>
      <c r="E161" s="4" t="s">
        <v>390</v>
      </c>
      <c r="F161" s="4" t="s">
        <v>391</v>
      </c>
      <c r="G161" s="4" t="s">
        <v>46</v>
      </c>
      <c r="H161" s="4" t="s">
        <v>47</v>
      </c>
      <c r="I161" s="4" t="s">
        <v>48</v>
      </c>
      <c r="J161" s="4" t="s">
        <v>49</v>
      </c>
      <c r="K161" s="4" t="s">
        <v>453</v>
      </c>
      <c r="L161" s="4" t="s">
        <v>452</v>
      </c>
      <c r="M161" s="4"/>
      <c r="N161" s="4" t="s">
        <v>394</v>
      </c>
      <c r="O161" s="4" t="s">
        <v>53</v>
      </c>
      <c r="P161" s="4" t="s">
        <v>395</v>
      </c>
      <c r="Q161" s="4">
        <v>60</v>
      </c>
      <c r="R161" s="4">
        <v>0</v>
      </c>
      <c r="S161" s="4">
        <v>0</v>
      </c>
      <c r="T161" s="4">
        <v>60</v>
      </c>
      <c r="U161" s="4">
        <v>1</v>
      </c>
      <c r="V161" s="4">
        <v>0</v>
      </c>
      <c r="W161" s="4">
        <v>1</v>
      </c>
      <c r="X161" s="4" t="s">
        <v>49</v>
      </c>
      <c r="Y161" s="4" t="s">
        <v>48</v>
      </c>
      <c r="Z161" s="4" t="s">
        <v>48</v>
      </c>
      <c r="AA161" s="4" t="s">
        <v>48</v>
      </c>
      <c r="AB161" s="4" t="s">
        <v>48</v>
      </c>
      <c r="AC161" s="4" t="s">
        <v>48</v>
      </c>
      <c r="AD161" s="4" t="s">
        <v>48</v>
      </c>
      <c r="AE161" s="4" t="s">
        <v>48</v>
      </c>
      <c r="AF161" s="4" t="s">
        <v>48</v>
      </c>
      <c r="AG161" s="4" t="s">
        <v>48</v>
      </c>
      <c r="AH161" s="4" t="s">
        <v>48</v>
      </c>
      <c r="AI161" s="4" t="s">
        <v>48</v>
      </c>
      <c r="AJ161" s="4" t="s">
        <v>48</v>
      </c>
      <c r="AK161" s="4" t="s">
        <v>48</v>
      </c>
      <c r="AL161" s="4" t="s">
        <v>55</v>
      </c>
    </row>
    <row r="162" spans="1:38" ht="25.5">
      <c r="A162" s="4">
        <v>159241</v>
      </c>
      <c r="B162" s="4">
        <v>662052</v>
      </c>
      <c r="C162" s="4" t="s">
        <v>388</v>
      </c>
      <c r="D162" s="4" t="s">
        <v>389</v>
      </c>
      <c r="E162" s="4" t="s">
        <v>390</v>
      </c>
      <c r="F162" s="4" t="s">
        <v>391</v>
      </c>
      <c r="G162" s="4" t="s">
        <v>46</v>
      </c>
      <c r="H162" s="4" t="s">
        <v>47</v>
      </c>
      <c r="I162" s="4" t="s">
        <v>48</v>
      </c>
      <c r="J162" s="4" t="s">
        <v>49</v>
      </c>
      <c r="K162" s="4" t="s">
        <v>454</v>
      </c>
      <c r="L162" s="4" t="s">
        <v>455</v>
      </c>
      <c r="M162" s="4"/>
      <c r="N162" s="4" t="s">
        <v>408</v>
      </c>
      <c r="O162" s="4" t="s">
        <v>53</v>
      </c>
      <c r="P162" s="4" t="s">
        <v>409</v>
      </c>
      <c r="Q162" s="4">
        <v>261</v>
      </c>
      <c r="R162" s="4">
        <v>0</v>
      </c>
      <c r="S162" s="4">
        <v>176</v>
      </c>
      <c r="T162" s="4">
        <v>437</v>
      </c>
      <c r="U162" s="4">
        <v>0.59730000000000005</v>
      </c>
      <c r="V162" s="4">
        <v>0</v>
      </c>
      <c r="W162" s="4">
        <v>0.59730000000000005</v>
      </c>
      <c r="X162" s="4" t="s">
        <v>49</v>
      </c>
      <c r="Y162" s="4" t="s">
        <v>49</v>
      </c>
      <c r="Z162" s="4" t="s">
        <v>49</v>
      </c>
      <c r="AA162" s="4" t="s">
        <v>49</v>
      </c>
      <c r="AB162" s="4" t="s">
        <v>49</v>
      </c>
      <c r="AC162" s="4" t="s">
        <v>49</v>
      </c>
      <c r="AD162" s="4" t="s">
        <v>49</v>
      </c>
      <c r="AE162" s="4" t="s">
        <v>48</v>
      </c>
      <c r="AF162" s="4" t="s">
        <v>48</v>
      </c>
      <c r="AG162" s="4" t="s">
        <v>48</v>
      </c>
      <c r="AH162" s="4" t="s">
        <v>48</v>
      </c>
      <c r="AI162" s="4" t="s">
        <v>48</v>
      </c>
      <c r="AJ162" s="4" t="s">
        <v>48</v>
      </c>
      <c r="AK162" s="4" t="s">
        <v>48</v>
      </c>
      <c r="AL162" s="4" t="s">
        <v>55</v>
      </c>
    </row>
    <row r="163" spans="1:38" ht="25.5">
      <c r="A163" s="4">
        <v>159241</v>
      </c>
      <c r="B163" s="4">
        <v>665227</v>
      </c>
      <c r="C163" s="4" t="s">
        <v>388</v>
      </c>
      <c r="D163" s="4" t="s">
        <v>389</v>
      </c>
      <c r="E163" s="4" t="s">
        <v>390</v>
      </c>
      <c r="F163" s="4" t="s">
        <v>391</v>
      </c>
      <c r="G163" s="4" t="s">
        <v>46</v>
      </c>
      <c r="H163" s="4" t="s">
        <v>47</v>
      </c>
      <c r="I163" s="4" t="s">
        <v>48</v>
      </c>
      <c r="J163" s="4" t="s">
        <v>49</v>
      </c>
      <c r="K163" s="4" t="s">
        <v>456</v>
      </c>
      <c r="L163" s="4" t="s">
        <v>457</v>
      </c>
      <c r="M163" s="4" t="s">
        <v>458</v>
      </c>
      <c r="N163" s="4" t="s">
        <v>459</v>
      </c>
      <c r="O163" s="4" t="s">
        <v>53</v>
      </c>
      <c r="P163" s="4" t="s">
        <v>460</v>
      </c>
      <c r="Q163" s="4">
        <v>151</v>
      </c>
      <c r="R163" s="4">
        <v>0</v>
      </c>
      <c r="S163" s="4">
        <v>118</v>
      </c>
      <c r="T163" s="4">
        <v>269</v>
      </c>
      <c r="U163" s="4">
        <v>0.56130000000000002</v>
      </c>
      <c r="V163" s="4">
        <v>0</v>
      </c>
      <c r="W163" s="4">
        <v>0.56130000000000002</v>
      </c>
      <c r="X163" s="4" t="s">
        <v>48</v>
      </c>
      <c r="Y163" s="4" t="s">
        <v>49</v>
      </c>
      <c r="Z163" s="4" t="s">
        <v>49</v>
      </c>
      <c r="AA163" s="4" t="s">
        <v>49</v>
      </c>
      <c r="AB163" s="4" t="s">
        <v>49</v>
      </c>
      <c r="AC163" s="4" t="s">
        <v>49</v>
      </c>
      <c r="AD163" s="4" t="s">
        <v>49</v>
      </c>
      <c r="AE163" s="4" t="s">
        <v>48</v>
      </c>
      <c r="AF163" s="4" t="s">
        <v>48</v>
      </c>
      <c r="AG163" s="4" t="s">
        <v>48</v>
      </c>
      <c r="AH163" s="4" t="s">
        <v>48</v>
      </c>
      <c r="AI163" s="4" t="s">
        <v>48</v>
      </c>
      <c r="AJ163" s="4" t="s">
        <v>48</v>
      </c>
      <c r="AK163" s="4" t="s">
        <v>48</v>
      </c>
      <c r="AL163" s="4" t="s">
        <v>55</v>
      </c>
    </row>
    <row r="164" spans="1:38" ht="25.5">
      <c r="A164" s="4">
        <v>159241</v>
      </c>
      <c r="B164" s="4">
        <v>662054</v>
      </c>
      <c r="C164" s="4" t="s">
        <v>388</v>
      </c>
      <c r="D164" s="4" t="s">
        <v>389</v>
      </c>
      <c r="E164" s="4" t="s">
        <v>390</v>
      </c>
      <c r="F164" s="4" t="s">
        <v>391</v>
      </c>
      <c r="G164" s="4" t="s">
        <v>46</v>
      </c>
      <c r="H164" s="4" t="s">
        <v>47</v>
      </c>
      <c r="I164" s="4" t="s">
        <v>48</v>
      </c>
      <c r="J164" s="4" t="s">
        <v>49</v>
      </c>
      <c r="K164" s="4" t="s">
        <v>461</v>
      </c>
      <c r="L164" s="4" t="s">
        <v>462</v>
      </c>
      <c r="M164" s="4"/>
      <c r="N164" s="4" t="s">
        <v>394</v>
      </c>
      <c r="O164" s="4" t="s">
        <v>53</v>
      </c>
      <c r="P164" s="4" t="s">
        <v>395</v>
      </c>
      <c r="Q164" s="4">
        <v>465</v>
      </c>
      <c r="R164" s="4">
        <v>0</v>
      </c>
      <c r="S164" s="4">
        <v>165</v>
      </c>
      <c r="T164" s="4">
        <v>630</v>
      </c>
      <c r="U164" s="4">
        <v>0.73809999999999998</v>
      </c>
      <c r="V164" s="4">
        <v>0</v>
      </c>
      <c r="W164" s="4">
        <v>0.73809999999999998</v>
      </c>
      <c r="X164" s="4" t="s">
        <v>48</v>
      </c>
      <c r="Y164" s="4" t="s">
        <v>49</v>
      </c>
      <c r="Z164" s="4" t="s">
        <v>49</v>
      </c>
      <c r="AA164" s="4" t="s">
        <v>49</v>
      </c>
      <c r="AB164" s="4" t="s">
        <v>49</v>
      </c>
      <c r="AC164" s="4" t="s">
        <v>49</v>
      </c>
      <c r="AD164" s="4" t="s">
        <v>49</v>
      </c>
      <c r="AE164" s="4" t="s">
        <v>48</v>
      </c>
      <c r="AF164" s="4" t="s">
        <v>48</v>
      </c>
      <c r="AG164" s="4" t="s">
        <v>48</v>
      </c>
      <c r="AH164" s="4" t="s">
        <v>48</v>
      </c>
      <c r="AI164" s="4" t="s">
        <v>48</v>
      </c>
      <c r="AJ164" s="4" t="s">
        <v>48</v>
      </c>
      <c r="AK164" s="4" t="s">
        <v>48</v>
      </c>
      <c r="AL164" s="4" t="s">
        <v>55</v>
      </c>
    </row>
    <row r="165" spans="1:38" ht="25.5">
      <c r="A165" s="4">
        <v>159241</v>
      </c>
      <c r="B165" s="4">
        <v>662914</v>
      </c>
      <c r="C165" s="4" t="s">
        <v>388</v>
      </c>
      <c r="D165" s="4" t="s">
        <v>389</v>
      </c>
      <c r="E165" s="4" t="s">
        <v>390</v>
      </c>
      <c r="F165" s="4" t="s">
        <v>391</v>
      </c>
      <c r="G165" s="4" t="s">
        <v>46</v>
      </c>
      <c r="H165" s="4" t="s">
        <v>47</v>
      </c>
      <c r="I165" s="4" t="s">
        <v>48</v>
      </c>
      <c r="J165" s="4" t="s">
        <v>49</v>
      </c>
      <c r="K165" s="4" t="s">
        <v>463</v>
      </c>
      <c r="L165" s="4" t="s">
        <v>464</v>
      </c>
      <c r="M165" s="4"/>
      <c r="N165" s="4" t="s">
        <v>394</v>
      </c>
      <c r="O165" s="4" t="s">
        <v>53</v>
      </c>
      <c r="P165" s="4" t="s">
        <v>395</v>
      </c>
      <c r="Q165" s="4">
        <v>284</v>
      </c>
      <c r="R165" s="4">
        <v>0</v>
      </c>
      <c r="S165" s="4">
        <v>70</v>
      </c>
      <c r="T165" s="4">
        <v>354</v>
      </c>
      <c r="U165" s="4">
        <v>0.80230000000000001</v>
      </c>
      <c r="V165" s="4">
        <v>0</v>
      </c>
      <c r="W165" s="4">
        <v>0.80230000000000001</v>
      </c>
      <c r="X165" s="4" t="s">
        <v>49</v>
      </c>
      <c r="Y165" s="4" t="s">
        <v>49</v>
      </c>
      <c r="Z165" s="4" t="s">
        <v>49</v>
      </c>
      <c r="AA165" s="4" t="s">
        <v>49</v>
      </c>
      <c r="AB165" s="4" t="s">
        <v>49</v>
      </c>
      <c r="AC165" s="4" t="s">
        <v>49</v>
      </c>
      <c r="AD165" s="4" t="s">
        <v>49</v>
      </c>
      <c r="AE165" s="4" t="s">
        <v>48</v>
      </c>
      <c r="AF165" s="4" t="s">
        <v>48</v>
      </c>
      <c r="AG165" s="4" t="s">
        <v>48</v>
      </c>
      <c r="AH165" s="4" t="s">
        <v>48</v>
      </c>
      <c r="AI165" s="4" t="s">
        <v>48</v>
      </c>
      <c r="AJ165" s="4" t="s">
        <v>48</v>
      </c>
      <c r="AK165" s="4" t="s">
        <v>48</v>
      </c>
      <c r="AL165" s="4" t="s">
        <v>55</v>
      </c>
    </row>
    <row r="166" spans="1:38" ht="25.5">
      <c r="A166" s="4">
        <v>159241</v>
      </c>
      <c r="B166" s="4">
        <v>664429</v>
      </c>
      <c r="C166" s="4" t="s">
        <v>388</v>
      </c>
      <c r="D166" s="4" t="s">
        <v>389</v>
      </c>
      <c r="E166" s="4" t="s">
        <v>390</v>
      </c>
      <c r="F166" s="4" t="s">
        <v>391</v>
      </c>
      <c r="G166" s="4" t="s">
        <v>46</v>
      </c>
      <c r="H166" s="4" t="s">
        <v>47</v>
      </c>
      <c r="I166" s="4" t="s">
        <v>48</v>
      </c>
      <c r="J166" s="4" t="s">
        <v>49</v>
      </c>
      <c r="K166" s="4" t="s">
        <v>465</v>
      </c>
      <c r="L166" s="4" t="s">
        <v>466</v>
      </c>
      <c r="M166" s="4"/>
      <c r="N166" s="4" t="s">
        <v>394</v>
      </c>
      <c r="O166" s="4" t="s">
        <v>53</v>
      </c>
      <c r="P166" s="4" t="s">
        <v>395</v>
      </c>
      <c r="Q166" s="4">
        <v>69</v>
      </c>
      <c r="R166" s="4">
        <v>0</v>
      </c>
      <c r="S166" s="4">
        <v>0</v>
      </c>
      <c r="T166" s="4">
        <v>69</v>
      </c>
      <c r="U166" s="4">
        <v>1</v>
      </c>
      <c r="V166" s="4">
        <v>0</v>
      </c>
      <c r="W166" s="4">
        <v>1</v>
      </c>
      <c r="X166" s="4" t="s">
        <v>49</v>
      </c>
      <c r="Y166" s="4" t="s">
        <v>48</v>
      </c>
      <c r="Z166" s="4" t="s">
        <v>48</v>
      </c>
      <c r="AA166" s="4" t="s">
        <v>48</v>
      </c>
      <c r="AB166" s="4" t="s">
        <v>48</v>
      </c>
      <c r="AC166" s="4" t="s">
        <v>48</v>
      </c>
      <c r="AD166" s="4" t="s">
        <v>48</v>
      </c>
      <c r="AE166" s="4" t="s">
        <v>48</v>
      </c>
      <c r="AF166" s="4" t="s">
        <v>48</v>
      </c>
      <c r="AG166" s="4" t="s">
        <v>48</v>
      </c>
      <c r="AH166" s="4" t="s">
        <v>48</v>
      </c>
      <c r="AI166" s="4" t="s">
        <v>48</v>
      </c>
      <c r="AJ166" s="4" t="s">
        <v>48</v>
      </c>
      <c r="AK166" s="4" t="s">
        <v>48</v>
      </c>
      <c r="AL166" s="4" t="s">
        <v>55</v>
      </c>
    </row>
    <row r="167" spans="1:38" ht="25.5">
      <c r="A167" s="4">
        <v>159241</v>
      </c>
      <c r="B167" s="4">
        <v>665715</v>
      </c>
      <c r="C167" s="4" t="s">
        <v>388</v>
      </c>
      <c r="D167" s="4" t="s">
        <v>389</v>
      </c>
      <c r="E167" s="4" t="s">
        <v>390</v>
      </c>
      <c r="F167" s="4" t="s">
        <v>391</v>
      </c>
      <c r="G167" s="4" t="s">
        <v>46</v>
      </c>
      <c r="H167" s="4" t="s">
        <v>47</v>
      </c>
      <c r="I167" s="4" t="s">
        <v>48</v>
      </c>
      <c r="J167" s="4" t="s">
        <v>49</v>
      </c>
      <c r="K167" s="4" t="s">
        <v>467</v>
      </c>
      <c r="L167" s="4" t="s">
        <v>468</v>
      </c>
      <c r="M167" s="4"/>
      <c r="N167" s="4" t="s">
        <v>394</v>
      </c>
      <c r="O167" s="4" t="s">
        <v>53</v>
      </c>
      <c r="P167" s="4" t="s">
        <v>395</v>
      </c>
      <c r="Q167" s="4">
        <v>1092</v>
      </c>
      <c r="R167" s="4">
        <v>0</v>
      </c>
      <c r="S167" s="4">
        <v>731</v>
      </c>
      <c r="T167" s="4">
        <v>1823</v>
      </c>
      <c r="U167" s="4">
        <v>0.59899999999999998</v>
      </c>
      <c r="V167" s="4">
        <v>0</v>
      </c>
      <c r="W167" s="4">
        <v>0.59899999999999998</v>
      </c>
      <c r="X167" s="4" t="s">
        <v>48</v>
      </c>
      <c r="Y167" s="4" t="s">
        <v>48</v>
      </c>
      <c r="Z167" s="4" t="s">
        <v>48</v>
      </c>
      <c r="AA167" s="4" t="s">
        <v>48</v>
      </c>
      <c r="AB167" s="4" t="s">
        <v>48</v>
      </c>
      <c r="AC167" s="4" t="s">
        <v>48</v>
      </c>
      <c r="AD167" s="4" t="s">
        <v>48</v>
      </c>
      <c r="AE167" s="4" t="s">
        <v>48</v>
      </c>
      <c r="AF167" s="4" t="s">
        <v>48</v>
      </c>
      <c r="AG167" s="4" t="s">
        <v>48</v>
      </c>
      <c r="AH167" s="4" t="s">
        <v>49</v>
      </c>
      <c r="AI167" s="4" t="s">
        <v>49</v>
      </c>
      <c r="AJ167" s="4" t="s">
        <v>49</v>
      </c>
      <c r="AK167" s="4" t="s">
        <v>49</v>
      </c>
      <c r="AL167" s="4" t="s">
        <v>55</v>
      </c>
    </row>
    <row r="168" spans="1:38" ht="25.5">
      <c r="A168" s="4">
        <v>159241</v>
      </c>
      <c r="B168" s="4">
        <v>662915</v>
      </c>
      <c r="C168" s="4" t="s">
        <v>388</v>
      </c>
      <c r="D168" s="4" t="s">
        <v>389</v>
      </c>
      <c r="E168" s="4" t="s">
        <v>390</v>
      </c>
      <c r="F168" s="4" t="s">
        <v>391</v>
      </c>
      <c r="G168" s="4" t="s">
        <v>46</v>
      </c>
      <c r="H168" s="4" t="s">
        <v>47</v>
      </c>
      <c r="I168" s="4" t="s">
        <v>48</v>
      </c>
      <c r="J168" s="4" t="s">
        <v>49</v>
      </c>
      <c r="K168" s="4" t="s">
        <v>469</v>
      </c>
      <c r="L168" s="4" t="s">
        <v>470</v>
      </c>
      <c r="M168" s="4"/>
      <c r="N168" s="4" t="s">
        <v>414</v>
      </c>
      <c r="O168" s="4" t="s">
        <v>53</v>
      </c>
      <c r="P168" s="4" t="s">
        <v>415</v>
      </c>
      <c r="Q168" s="4">
        <v>527</v>
      </c>
      <c r="R168" s="4">
        <v>0</v>
      </c>
      <c r="S168" s="4">
        <v>229</v>
      </c>
      <c r="T168" s="4">
        <v>756</v>
      </c>
      <c r="U168" s="4">
        <v>0.69710000000000005</v>
      </c>
      <c r="V168" s="4">
        <v>0</v>
      </c>
      <c r="W168" s="4">
        <v>0.69710000000000005</v>
      </c>
      <c r="X168" s="4" t="s">
        <v>48</v>
      </c>
      <c r="Y168" s="4" t="s">
        <v>48</v>
      </c>
      <c r="Z168" s="4" t="s">
        <v>48</v>
      </c>
      <c r="AA168" s="4" t="s">
        <v>48</v>
      </c>
      <c r="AB168" s="4" t="s">
        <v>48</v>
      </c>
      <c r="AC168" s="4" t="s">
        <v>48</v>
      </c>
      <c r="AD168" s="4" t="s">
        <v>48</v>
      </c>
      <c r="AE168" s="4" t="s">
        <v>49</v>
      </c>
      <c r="AF168" s="4" t="s">
        <v>49</v>
      </c>
      <c r="AG168" s="4" t="s">
        <v>49</v>
      </c>
      <c r="AH168" s="4" t="s">
        <v>48</v>
      </c>
      <c r="AI168" s="4" t="s">
        <v>48</v>
      </c>
      <c r="AJ168" s="4" t="s">
        <v>48</v>
      </c>
      <c r="AK168" s="4" t="s">
        <v>48</v>
      </c>
      <c r="AL168" s="4" t="s">
        <v>55</v>
      </c>
    </row>
    <row r="169" spans="1:38" ht="25.5">
      <c r="A169" s="4">
        <v>159241</v>
      </c>
      <c r="B169" s="4">
        <v>663599</v>
      </c>
      <c r="C169" s="4" t="s">
        <v>388</v>
      </c>
      <c r="D169" s="4" t="s">
        <v>389</v>
      </c>
      <c r="E169" s="4" t="s">
        <v>390</v>
      </c>
      <c r="F169" s="4" t="s">
        <v>391</v>
      </c>
      <c r="G169" s="4" t="s">
        <v>46</v>
      </c>
      <c r="H169" s="4" t="s">
        <v>47</v>
      </c>
      <c r="I169" s="4" t="s">
        <v>48</v>
      </c>
      <c r="J169" s="4" t="s">
        <v>49</v>
      </c>
      <c r="K169" s="4" t="s">
        <v>471</v>
      </c>
      <c r="L169" s="4" t="s">
        <v>472</v>
      </c>
      <c r="M169" s="4"/>
      <c r="N169" s="4" t="s">
        <v>394</v>
      </c>
      <c r="O169" s="4" t="s">
        <v>53</v>
      </c>
      <c r="P169" s="4" t="s">
        <v>395</v>
      </c>
      <c r="Q169" s="4">
        <v>1</v>
      </c>
      <c r="R169" s="4">
        <v>0</v>
      </c>
      <c r="S169" s="4">
        <v>0</v>
      </c>
      <c r="T169" s="4">
        <v>1</v>
      </c>
      <c r="U169" s="4">
        <v>1</v>
      </c>
      <c r="V169" s="4">
        <v>0</v>
      </c>
      <c r="W169" s="4">
        <v>1</v>
      </c>
      <c r="X169" s="4" t="s">
        <v>48</v>
      </c>
      <c r="Y169" s="4" t="s">
        <v>48</v>
      </c>
      <c r="Z169" s="4" t="s">
        <v>48</v>
      </c>
      <c r="AA169" s="4" t="s">
        <v>48</v>
      </c>
      <c r="AB169" s="4" t="s">
        <v>48</v>
      </c>
      <c r="AC169" s="4" t="s">
        <v>48</v>
      </c>
      <c r="AD169" s="4" t="s">
        <v>48</v>
      </c>
      <c r="AE169" s="4" t="s">
        <v>48</v>
      </c>
      <c r="AF169" s="4" t="s">
        <v>48</v>
      </c>
      <c r="AG169" s="4" t="s">
        <v>48</v>
      </c>
      <c r="AH169" s="4" t="s">
        <v>48</v>
      </c>
      <c r="AI169" s="4" t="s">
        <v>48</v>
      </c>
      <c r="AJ169" s="4" t="s">
        <v>48</v>
      </c>
      <c r="AK169" s="4" t="s">
        <v>49</v>
      </c>
      <c r="AL169" s="4" t="s">
        <v>81</v>
      </c>
    </row>
    <row r="170" spans="1:38" ht="25.5">
      <c r="A170" s="4">
        <v>159241</v>
      </c>
      <c r="B170" s="4">
        <v>687568</v>
      </c>
      <c r="C170" s="4" t="s">
        <v>388</v>
      </c>
      <c r="D170" s="4" t="s">
        <v>389</v>
      </c>
      <c r="E170" s="4" t="s">
        <v>390</v>
      </c>
      <c r="F170" s="4" t="s">
        <v>391</v>
      </c>
      <c r="G170" s="4" t="s">
        <v>46</v>
      </c>
      <c r="H170" s="4" t="s">
        <v>47</v>
      </c>
      <c r="I170" s="4" t="s">
        <v>48</v>
      </c>
      <c r="J170" s="4" t="s">
        <v>49</v>
      </c>
      <c r="K170" s="4" t="s">
        <v>473</v>
      </c>
      <c r="L170" s="4" t="s">
        <v>474</v>
      </c>
      <c r="M170" s="4"/>
      <c r="N170" s="4" t="s">
        <v>414</v>
      </c>
      <c r="O170" s="4" t="s">
        <v>53</v>
      </c>
      <c r="P170" s="4" t="s">
        <v>415</v>
      </c>
      <c r="Q170" s="4">
        <v>137</v>
      </c>
      <c r="R170" s="4">
        <v>0</v>
      </c>
      <c r="S170" s="4">
        <v>17</v>
      </c>
      <c r="T170" s="4">
        <v>154</v>
      </c>
      <c r="U170" s="4">
        <v>0.88959999999999995</v>
      </c>
      <c r="V170" s="4">
        <v>0</v>
      </c>
      <c r="W170" s="4">
        <v>0.88959999999999995</v>
      </c>
      <c r="X170" s="4" t="s">
        <v>49</v>
      </c>
      <c r="Y170" s="4" t="s">
        <v>48</v>
      </c>
      <c r="Z170" s="4" t="s">
        <v>48</v>
      </c>
      <c r="AA170" s="4" t="s">
        <v>48</v>
      </c>
      <c r="AB170" s="4" t="s">
        <v>48</v>
      </c>
      <c r="AC170" s="4" t="s">
        <v>48</v>
      </c>
      <c r="AD170" s="4" t="s">
        <v>48</v>
      </c>
      <c r="AE170" s="4" t="s">
        <v>48</v>
      </c>
      <c r="AF170" s="4" t="s">
        <v>48</v>
      </c>
      <c r="AG170" s="4" t="s">
        <v>48</v>
      </c>
      <c r="AH170" s="4" t="s">
        <v>48</v>
      </c>
      <c r="AI170" s="4" t="s">
        <v>48</v>
      </c>
      <c r="AJ170" s="4" t="s">
        <v>48</v>
      </c>
      <c r="AK170" s="4" t="s">
        <v>48</v>
      </c>
      <c r="AL170" s="4" t="s">
        <v>55</v>
      </c>
    </row>
    <row r="171" spans="1:38" ht="25.5">
      <c r="A171" s="4">
        <v>159529</v>
      </c>
      <c r="B171" s="4">
        <v>662163</v>
      </c>
      <c r="C171" s="4" t="s">
        <v>475</v>
      </c>
      <c r="D171" s="4" t="s">
        <v>476</v>
      </c>
      <c r="E171" s="4" t="s">
        <v>144</v>
      </c>
      <c r="F171" s="4" t="s">
        <v>477</v>
      </c>
      <c r="G171" s="4" t="s">
        <v>46</v>
      </c>
      <c r="H171" s="4" t="s">
        <v>47</v>
      </c>
      <c r="I171" s="4" t="s">
        <v>48</v>
      </c>
      <c r="J171" s="4" t="s">
        <v>49</v>
      </c>
      <c r="K171" s="4" t="s">
        <v>478</v>
      </c>
      <c r="L171" s="4" t="s">
        <v>479</v>
      </c>
      <c r="M171" s="4"/>
      <c r="N171" s="4" t="s">
        <v>480</v>
      </c>
      <c r="O171" s="4" t="s">
        <v>53</v>
      </c>
      <c r="P171" s="4" t="s">
        <v>481</v>
      </c>
      <c r="Q171" s="4">
        <v>160</v>
      </c>
      <c r="R171" s="4">
        <v>35</v>
      </c>
      <c r="S171" s="4">
        <v>279</v>
      </c>
      <c r="T171" s="4">
        <v>474</v>
      </c>
      <c r="U171" s="4">
        <v>0.33760000000000001</v>
      </c>
      <c r="V171" s="4">
        <v>7.3800000000000004E-2</v>
      </c>
      <c r="W171" s="4">
        <v>0.41139999999999999</v>
      </c>
      <c r="X171" s="4" t="s">
        <v>48</v>
      </c>
      <c r="Y171" s="4" t="s">
        <v>48</v>
      </c>
      <c r="Z171" s="4" t="s">
        <v>48</v>
      </c>
      <c r="AA171" s="4" t="s">
        <v>48</v>
      </c>
      <c r="AB171" s="4" t="s">
        <v>49</v>
      </c>
      <c r="AC171" s="4" t="s">
        <v>49</v>
      </c>
      <c r="AD171" s="4" t="s">
        <v>49</v>
      </c>
      <c r="AE171" s="4" t="s">
        <v>48</v>
      </c>
      <c r="AF171" s="4" t="s">
        <v>48</v>
      </c>
      <c r="AG171" s="4" t="s">
        <v>48</v>
      </c>
      <c r="AH171" s="4" t="s">
        <v>48</v>
      </c>
      <c r="AI171" s="4" t="s">
        <v>48</v>
      </c>
      <c r="AJ171" s="4" t="s">
        <v>48</v>
      </c>
      <c r="AK171" s="4" t="s">
        <v>48</v>
      </c>
      <c r="AL171" s="4" t="s">
        <v>81</v>
      </c>
    </row>
    <row r="172" spans="1:38" ht="25.5">
      <c r="A172" s="4">
        <v>159529</v>
      </c>
      <c r="B172" s="4">
        <v>662165</v>
      </c>
      <c r="C172" s="4" t="s">
        <v>475</v>
      </c>
      <c r="D172" s="4" t="s">
        <v>476</v>
      </c>
      <c r="E172" s="4" t="s">
        <v>144</v>
      </c>
      <c r="F172" s="4" t="s">
        <v>477</v>
      </c>
      <c r="G172" s="4" t="s">
        <v>46</v>
      </c>
      <c r="H172" s="4" t="s">
        <v>47</v>
      </c>
      <c r="I172" s="4" t="s">
        <v>48</v>
      </c>
      <c r="J172" s="4" t="s">
        <v>49</v>
      </c>
      <c r="K172" s="4" t="s">
        <v>482</v>
      </c>
      <c r="L172" s="4" t="s">
        <v>483</v>
      </c>
      <c r="M172" s="4"/>
      <c r="N172" s="4" t="s">
        <v>480</v>
      </c>
      <c r="O172" s="4" t="s">
        <v>53</v>
      </c>
      <c r="P172" s="4" t="s">
        <v>481</v>
      </c>
      <c r="Q172" s="4">
        <v>159</v>
      </c>
      <c r="R172" s="4">
        <v>56</v>
      </c>
      <c r="S172" s="4">
        <v>325</v>
      </c>
      <c r="T172" s="4">
        <v>540</v>
      </c>
      <c r="U172" s="4">
        <v>0.2944</v>
      </c>
      <c r="V172" s="4">
        <v>0.1037</v>
      </c>
      <c r="W172" s="4">
        <v>0.39810000000000001</v>
      </c>
      <c r="X172" s="4" t="s">
        <v>48</v>
      </c>
      <c r="Y172" s="4" t="s">
        <v>48</v>
      </c>
      <c r="Z172" s="4" t="s">
        <v>48</v>
      </c>
      <c r="AA172" s="4" t="s">
        <v>48</v>
      </c>
      <c r="AB172" s="4" t="s">
        <v>48</v>
      </c>
      <c r="AC172" s="4" t="s">
        <v>48</v>
      </c>
      <c r="AD172" s="4" t="s">
        <v>48</v>
      </c>
      <c r="AE172" s="4" t="s">
        <v>48</v>
      </c>
      <c r="AF172" s="4" t="s">
        <v>48</v>
      </c>
      <c r="AG172" s="4" t="s">
        <v>48</v>
      </c>
      <c r="AH172" s="4" t="s">
        <v>49</v>
      </c>
      <c r="AI172" s="4" t="s">
        <v>49</v>
      </c>
      <c r="AJ172" s="4" t="s">
        <v>49</v>
      </c>
      <c r="AK172" s="4" t="s">
        <v>49</v>
      </c>
      <c r="AL172" s="4" t="s">
        <v>81</v>
      </c>
    </row>
    <row r="173" spans="1:38" ht="25.5">
      <c r="A173" s="4">
        <v>159529</v>
      </c>
      <c r="B173" s="4">
        <v>662164</v>
      </c>
      <c r="C173" s="4" t="s">
        <v>475</v>
      </c>
      <c r="D173" s="4" t="s">
        <v>476</v>
      </c>
      <c r="E173" s="4" t="s">
        <v>144</v>
      </c>
      <c r="F173" s="4" t="s">
        <v>477</v>
      </c>
      <c r="G173" s="4" t="s">
        <v>46</v>
      </c>
      <c r="H173" s="4" t="s">
        <v>47</v>
      </c>
      <c r="I173" s="4" t="s">
        <v>48</v>
      </c>
      <c r="J173" s="4" t="s">
        <v>49</v>
      </c>
      <c r="K173" s="4" t="s">
        <v>484</v>
      </c>
      <c r="L173" s="4" t="s">
        <v>485</v>
      </c>
      <c r="M173" s="4"/>
      <c r="N173" s="4" t="s">
        <v>480</v>
      </c>
      <c r="O173" s="4" t="s">
        <v>53</v>
      </c>
      <c r="P173" s="4" t="s">
        <v>481</v>
      </c>
      <c r="Q173" s="4">
        <v>140</v>
      </c>
      <c r="R173" s="4">
        <v>41</v>
      </c>
      <c r="S173" s="4">
        <v>266</v>
      </c>
      <c r="T173" s="4">
        <v>447</v>
      </c>
      <c r="U173" s="4">
        <v>0.31319999999999998</v>
      </c>
      <c r="V173" s="4">
        <v>9.1700000000000004E-2</v>
      </c>
      <c r="W173" s="4">
        <v>0.40489999999999998</v>
      </c>
      <c r="X173" s="4" t="s">
        <v>48</v>
      </c>
      <c r="Y173" s="4" t="s">
        <v>48</v>
      </c>
      <c r="Z173" s="4" t="s">
        <v>48</v>
      </c>
      <c r="AA173" s="4" t="s">
        <v>48</v>
      </c>
      <c r="AB173" s="4" t="s">
        <v>48</v>
      </c>
      <c r="AC173" s="4" t="s">
        <v>48</v>
      </c>
      <c r="AD173" s="4" t="s">
        <v>48</v>
      </c>
      <c r="AE173" s="4" t="s">
        <v>49</v>
      </c>
      <c r="AF173" s="4" t="s">
        <v>49</v>
      </c>
      <c r="AG173" s="4" t="s">
        <v>49</v>
      </c>
      <c r="AH173" s="4" t="s">
        <v>48</v>
      </c>
      <c r="AI173" s="4" t="s">
        <v>48</v>
      </c>
      <c r="AJ173" s="4" t="s">
        <v>48</v>
      </c>
      <c r="AK173" s="4" t="s">
        <v>48</v>
      </c>
      <c r="AL173" s="4" t="s">
        <v>81</v>
      </c>
    </row>
    <row r="174" spans="1:38" ht="25.5">
      <c r="A174" s="4">
        <v>159529</v>
      </c>
      <c r="B174" s="4">
        <v>662162</v>
      </c>
      <c r="C174" s="4" t="s">
        <v>475</v>
      </c>
      <c r="D174" s="4" t="s">
        <v>476</v>
      </c>
      <c r="E174" s="4" t="s">
        <v>144</v>
      </c>
      <c r="F174" s="4" t="s">
        <v>477</v>
      </c>
      <c r="G174" s="4" t="s">
        <v>46</v>
      </c>
      <c r="H174" s="4" t="s">
        <v>47</v>
      </c>
      <c r="I174" s="4" t="s">
        <v>48</v>
      </c>
      <c r="J174" s="4" t="s">
        <v>49</v>
      </c>
      <c r="K174" s="4" t="s">
        <v>486</v>
      </c>
      <c r="L174" s="4" t="s">
        <v>487</v>
      </c>
      <c r="M174" s="4"/>
      <c r="N174" s="4" t="s">
        <v>480</v>
      </c>
      <c r="O174" s="4" t="s">
        <v>53</v>
      </c>
      <c r="P174" s="4" t="s">
        <v>481</v>
      </c>
      <c r="Q174" s="4">
        <v>157</v>
      </c>
      <c r="R174" s="4">
        <v>45</v>
      </c>
      <c r="S174" s="4">
        <v>241</v>
      </c>
      <c r="T174" s="4">
        <v>443</v>
      </c>
      <c r="U174" s="4">
        <v>0.35439999999999999</v>
      </c>
      <c r="V174" s="4">
        <v>0.1016</v>
      </c>
      <c r="W174" s="4">
        <v>0.45600000000000002</v>
      </c>
      <c r="X174" s="4" t="s">
        <v>49</v>
      </c>
      <c r="Y174" s="4" t="s">
        <v>49</v>
      </c>
      <c r="Z174" s="4" t="s">
        <v>49</v>
      </c>
      <c r="AA174" s="4" t="s">
        <v>49</v>
      </c>
      <c r="AB174" s="4" t="s">
        <v>48</v>
      </c>
      <c r="AC174" s="4" t="s">
        <v>48</v>
      </c>
      <c r="AD174" s="4" t="s">
        <v>48</v>
      </c>
      <c r="AE174" s="4" t="s">
        <v>48</v>
      </c>
      <c r="AF174" s="4" t="s">
        <v>48</v>
      </c>
      <c r="AG174" s="4" t="s">
        <v>48</v>
      </c>
      <c r="AH174" s="4" t="s">
        <v>48</v>
      </c>
      <c r="AI174" s="4" t="s">
        <v>48</v>
      </c>
      <c r="AJ174" s="4" t="s">
        <v>48</v>
      </c>
      <c r="AK174" s="4" t="s">
        <v>48</v>
      </c>
      <c r="AL174" s="4" t="s">
        <v>81</v>
      </c>
    </row>
    <row r="175" spans="1:38" ht="25.5">
      <c r="A175" s="4">
        <v>160001</v>
      </c>
      <c r="B175" s="4">
        <v>663778</v>
      </c>
      <c r="C175" s="4" t="s">
        <v>488</v>
      </c>
      <c r="D175" s="4" t="s">
        <v>489</v>
      </c>
      <c r="E175" s="4" t="s">
        <v>74</v>
      </c>
      <c r="F175" s="4" t="s">
        <v>75</v>
      </c>
      <c r="G175" s="4" t="s">
        <v>46</v>
      </c>
      <c r="H175" s="4" t="s">
        <v>47</v>
      </c>
      <c r="I175" s="4" t="s">
        <v>48</v>
      </c>
      <c r="J175" s="4" t="s">
        <v>49</v>
      </c>
      <c r="K175" s="4" t="s">
        <v>490</v>
      </c>
      <c r="L175" s="4" t="s">
        <v>491</v>
      </c>
      <c r="M175" s="4" t="s">
        <v>491</v>
      </c>
      <c r="N175" s="4" t="s">
        <v>492</v>
      </c>
      <c r="O175" s="4" t="s">
        <v>53</v>
      </c>
      <c r="P175" s="4" t="s">
        <v>493</v>
      </c>
      <c r="Q175" s="4">
        <v>29</v>
      </c>
      <c r="R175" s="4">
        <v>8</v>
      </c>
      <c r="S175" s="4">
        <v>62</v>
      </c>
      <c r="T175" s="4">
        <v>99</v>
      </c>
      <c r="U175" s="4">
        <v>0.29289999999999999</v>
      </c>
      <c r="V175" s="4">
        <v>8.0799999999999997E-2</v>
      </c>
      <c r="W175" s="4">
        <v>0.37369999999999998</v>
      </c>
      <c r="X175" s="4" t="s">
        <v>49</v>
      </c>
      <c r="Y175" s="4" t="s">
        <v>49</v>
      </c>
      <c r="Z175" s="4" t="s">
        <v>49</v>
      </c>
      <c r="AA175" s="4" t="s">
        <v>49</v>
      </c>
      <c r="AB175" s="4" t="s">
        <v>49</v>
      </c>
      <c r="AC175" s="4" t="s">
        <v>49</v>
      </c>
      <c r="AD175" s="4" t="s">
        <v>49</v>
      </c>
      <c r="AE175" s="4" t="s">
        <v>49</v>
      </c>
      <c r="AF175" s="4" t="s">
        <v>49</v>
      </c>
      <c r="AG175" s="4" t="s">
        <v>49</v>
      </c>
      <c r="AH175" s="4" t="s">
        <v>48</v>
      </c>
      <c r="AI175" s="4" t="s">
        <v>48</v>
      </c>
      <c r="AJ175" s="4" t="s">
        <v>48</v>
      </c>
      <c r="AK175" s="4" t="s">
        <v>48</v>
      </c>
      <c r="AL175" s="4" t="s">
        <v>81</v>
      </c>
    </row>
    <row r="176" spans="1:38" ht="25.5">
      <c r="A176" s="4">
        <v>159944</v>
      </c>
      <c r="B176" s="4">
        <v>661460</v>
      </c>
      <c r="C176" s="4" t="s">
        <v>494</v>
      </c>
      <c r="D176" s="4" t="s">
        <v>495</v>
      </c>
      <c r="E176" s="4" t="s">
        <v>210</v>
      </c>
      <c r="F176" s="4" t="s">
        <v>45</v>
      </c>
      <c r="G176" s="4" t="s">
        <v>46</v>
      </c>
      <c r="H176" s="4" t="s">
        <v>47</v>
      </c>
      <c r="I176" s="4" t="s">
        <v>48</v>
      </c>
      <c r="J176" s="4" t="s">
        <v>49</v>
      </c>
      <c r="K176" s="4" t="s">
        <v>496</v>
      </c>
      <c r="L176" s="4" t="s">
        <v>497</v>
      </c>
      <c r="M176" s="4"/>
      <c r="N176" s="4" t="s">
        <v>498</v>
      </c>
      <c r="O176" s="4" t="s">
        <v>53</v>
      </c>
      <c r="P176" s="4" t="s">
        <v>499</v>
      </c>
      <c r="Q176" s="4">
        <v>472</v>
      </c>
      <c r="R176" s="4">
        <v>0</v>
      </c>
      <c r="S176" s="4">
        <v>0</v>
      </c>
      <c r="T176" s="4">
        <v>472</v>
      </c>
      <c r="U176" s="4">
        <v>1</v>
      </c>
      <c r="V176" s="4">
        <v>0</v>
      </c>
      <c r="W176" s="4">
        <v>1</v>
      </c>
      <c r="X176" s="4" t="s">
        <v>48</v>
      </c>
      <c r="Y176" s="4" t="s">
        <v>49</v>
      </c>
      <c r="Z176" s="4" t="s">
        <v>49</v>
      </c>
      <c r="AA176" s="4" t="s">
        <v>49</v>
      </c>
      <c r="AB176" s="4" t="s">
        <v>49</v>
      </c>
      <c r="AC176" s="4" t="s">
        <v>49</v>
      </c>
      <c r="AD176" s="4" t="s">
        <v>49</v>
      </c>
      <c r="AE176" s="4" t="s">
        <v>48</v>
      </c>
      <c r="AF176" s="4" t="s">
        <v>48</v>
      </c>
      <c r="AG176" s="4" t="s">
        <v>48</v>
      </c>
      <c r="AH176" s="4" t="s">
        <v>48</v>
      </c>
      <c r="AI176" s="4" t="s">
        <v>48</v>
      </c>
      <c r="AJ176" s="4" t="s">
        <v>48</v>
      </c>
      <c r="AK176" s="4" t="s">
        <v>48</v>
      </c>
      <c r="AL176" s="4" t="s">
        <v>55</v>
      </c>
    </row>
    <row r="177" spans="1:38" ht="25.5">
      <c r="A177" s="4">
        <v>159944</v>
      </c>
      <c r="B177" s="4">
        <v>663408</v>
      </c>
      <c r="C177" s="4" t="s">
        <v>494</v>
      </c>
      <c r="D177" s="4" t="s">
        <v>495</v>
      </c>
      <c r="E177" s="4" t="s">
        <v>210</v>
      </c>
      <c r="F177" s="4" t="s">
        <v>45</v>
      </c>
      <c r="G177" s="4" t="s">
        <v>46</v>
      </c>
      <c r="H177" s="4" t="s">
        <v>47</v>
      </c>
      <c r="I177" s="4" t="s">
        <v>48</v>
      </c>
      <c r="J177" s="4" t="s">
        <v>49</v>
      </c>
      <c r="K177" s="4" t="s">
        <v>500</v>
      </c>
      <c r="L177" s="4" t="s">
        <v>501</v>
      </c>
      <c r="M177" s="4"/>
      <c r="N177" s="4" t="s">
        <v>498</v>
      </c>
      <c r="O177" s="4" t="s">
        <v>53</v>
      </c>
      <c r="P177" s="4" t="s">
        <v>502</v>
      </c>
      <c r="Q177" s="4">
        <v>1285</v>
      </c>
      <c r="R177" s="4">
        <v>0</v>
      </c>
      <c r="S177" s="4">
        <v>0</v>
      </c>
      <c r="T177" s="4">
        <v>1285</v>
      </c>
      <c r="U177" s="4">
        <v>1</v>
      </c>
      <c r="V177" s="4">
        <v>0</v>
      </c>
      <c r="W177" s="4">
        <v>1</v>
      </c>
      <c r="X177" s="4" t="s">
        <v>48</v>
      </c>
      <c r="Y177" s="4" t="s">
        <v>48</v>
      </c>
      <c r="Z177" s="4" t="s">
        <v>48</v>
      </c>
      <c r="AA177" s="4" t="s">
        <v>48</v>
      </c>
      <c r="AB177" s="4" t="s">
        <v>48</v>
      </c>
      <c r="AC177" s="4" t="s">
        <v>48</v>
      </c>
      <c r="AD177" s="4" t="s">
        <v>48</v>
      </c>
      <c r="AE177" s="4" t="s">
        <v>48</v>
      </c>
      <c r="AF177" s="4" t="s">
        <v>48</v>
      </c>
      <c r="AG177" s="4" t="s">
        <v>48</v>
      </c>
      <c r="AH177" s="4" t="s">
        <v>49</v>
      </c>
      <c r="AI177" s="4" t="s">
        <v>49</v>
      </c>
      <c r="AJ177" s="4" t="s">
        <v>49</v>
      </c>
      <c r="AK177" s="4" t="s">
        <v>49</v>
      </c>
      <c r="AL177" s="4" t="s">
        <v>55</v>
      </c>
    </row>
    <row r="178" spans="1:38" ht="25.5">
      <c r="A178" s="4">
        <v>159944</v>
      </c>
      <c r="B178" s="4">
        <v>662851</v>
      </c>
      <c r="C178" s="4" t="s">
        <v>494</v>
      </c>
      <c r="D178" s="4" t="s">
        <v>495</v>
      </c>
      <c r="E178" s="4" t="s">
        <v>210</v>
      </c>
      <c r="F178" s="4" t="s">
        <v>45</v>
      </c>
      <c r="G178" s="4" t="s">
        <v>46</v>
      </c>
      <c r="H178" s="4" t="s">
        <v>47</v>
      </c>
      <c r="I178" s="4" t="s">
        <v>48</v>
      </c>
      <c r="J178" s="4" t="s">
        <v>49</v>
      </c>
      <c r="K178" s="4" t="s">
        <v>503</v>
      </c>
      <c r="L178" s="4" t="s">
        <v>504</v>
      </c>
      <c r="M178" s="4"/>
      <c r="N178" s="4" t="s">
        <v>498</v>
      </c>
      <c r="O178" s="4" t="s">
        <v>53</v>
      </c>
      <c r="P178" s="4" t="s">
        <v>505</v>
      </c>
      <c r="Q178" s="4">
        <v>248</v>
      </c>
      <c r="R178" s="4">
        <v>0</v>
      </c>
      <c r="S178" s="4">
        <v>60</v>
      </c>
      <c r="T178" s="4">
        <v>308</v>
      </c>
      <c r="U178" s="4">
        <v>0.80520000000000003</v>
      </c>
      <c r="V178" s="4">
        <v>0</v>
      </c>
      <c r="W178" s="4">
        <v>0.80520000000000003</v>
      </c>
      <c r="X178" s="4" t="s">
        <v>49</v>
      </c>
      <c r="Y178" s="4" t="s">
        <v>49</v>
      </c>
      <c r="Z178" s="4" t="s">
        <v>49</v>
      </c>
      <c r="AA178" s="4" t="s">
        <v>49</v>
      </c>
      <c r="AB178" s="4" t="s">
        <v>49</v>
      </c>
      <c r="AC178" s="4" t="s">
        <v>49</v>
      </c>
      <c r="AD178" s="4" t="s">
        <v>49</v>
      </c>
      <c r="AE178" s="4" t="s">
        <v>48</v>
      </c>
      <c r="AF178" s="4" t="s">
        <v>48</v>
      </c>
      <c r="AG178" s="4" t="s">
        <v>48</v>
      </c>
      <c r="AH178" s="4" t="s">
        <v>48</v>
      </c>
      <c r="AI178" s="4" t="s">
        <v>48</v>
      </c>
      <c r="AJ178" s="4" t="s">
        <v>48</v>
      </c>
      <c r="AK178" s="4" t="s">
        <v>48</v>
      </c>
      <c r="AL178" s="4" t="s">
        <v>55</v>
      </c>
    </row>
    <row r="179" spans="1:38" ht="25.5">
      <c r="A179" s="4">
        <v>159944</v>
      </c>
      <c r="B179" s="4">
        <v>664093</v>
      </c>
      <c r="C179" s="4" t="s">
        <v>494</v>
      </c>
      <c r="D179" s="4" t="s">
        <v>495</v>
      </c>
      <c r="E179" s="4" t="s">
        <v>210</v>
      </c>
      <c r="F179" s="4" t="s">
        <v>45</v>
      </c>
      <c r="G179" s="4" t="s">
        <v>46</v>
      </c>
      <c r="H179" s="4" t="s">
        <v>47</v>
      </c>
      <c r="I179" s="4" t="s">
        <v>48</v>
      </c>
      <c r="J179" s="4" t="s">
        <v>49</v>
      </c>
      <c r="K179" s="4" t="s">
        <v>506</v>
      </c>
      <c r="L179" s="4" t="s">
        <v>507</v>
      </c>
      <c r="M179" s="4"/>
      <c r="N179" s="4" t="s">
        <v>498</v>
      </c>
      <c r="O179" s="4" t="s">
        <v>53</v>
      </c>
      <c r="P179" s="4" t="s">
        <v>505</v>
      </c>
      <c r="Q179" s="4">
        <v>203</v>
      </c>
      <c r="R179" s="4">
        <v>0</v>
      </c>
      <c r="S179" s="4">
        <v>115</v>
      </c>
      <c r="T179" s="4">
        <v>318</v>
      </c>
      <c r="U179" s="4">
        <v>0.63839999999999997</v>
      </c>
      <c r="V179" s="4">
        <v>0</v>
      </c>
      <c r="W179" s="4">
        <v>0.63839999999999997</v>
      </c>
      <c r="X179" s="4" t="s">
        <v>48</v>
      </c>
      <c r="Y179" s="4" t="s">
        <v>49</v>
      </c>
      <c r="Z179" s="4" t="s">
        <v>49</v>
      </c>
      <c r="AA179" s="4" t="s">
        <v>49</v>
      </c>
      <c r="AB179" s="4" t="s">
        <v>49</v>
      </c>
      <c r="AC179" s="4" t="s">
        <v>49</v>
      </c>
      <c r="AD179" s="4" t="s">
        <v>49</v>
      </c>
      <c r="AE179" s="4" t="s">
        <v>48</v>
      </c>
      <c r="AF179" s="4" t="s">
        <v>48</v>
      </c>
      <c r="AG179" s="4" t="s">
        <v>48</v>
      </c>
      <c r="AH179" s="4" t="s">
        <v>48</v>
      </c>
      <c r="AI179" s="4" t="s">
        <v>48</v>
      </c>
      <c r="AJ179" s="4" t="s">
        <v>48</v>
      </c>
      <c r="AK179" s="4" t="s">
        <v>48</v>
      </c>
      <c r="AL179" s="4" t="s">
        <v>55</v>
      </c>
    </row>
    <row r="180" spans="1:38" ht="25.5">
      <c r="A180" s="4">
        <v>159944</v>
      </c>
      <c r="B180" s="4">
        <v>661467</v>
      </c>
      <c r="C180" s="4" t="s">
        <v>494</v>
      </c>
      <c r="D180" s="4" t="s">
        <v>495</v>
      </c>
      <c r="E180" s="4" t="s">
        <v>210</v>
      </c>
      <c r="F180" s="4" t="s">
        <v>45</v>
      </c>
      <c r="G180" s="4" t="s">
        <v>46</v>
      </c>
      <c r="H180" s="4" t="s">
        <v>47</v>
      </c>
      <c r="I180" s="4" t="s">
        <v>48</v>
      </c>
      <c r="J180" s="4" t="s">
        <v>49</v>
      </c>
      <c r="K180" s="4" t="s">
        <v>508</v>
      </c>
      <c r="L180" s="4" t="s">
        <v>509</v>
      </c>
      <c r="M180" s="4"/>
      <c r="N180" s="4" t="s">
        <v>498</v>
      </c>
      <c r="O180" s="4" t="s">
        <v>53</v>
      </c>
      <c r="P180" s="4" t="s">
        <v>499</v>
      </c>
      <c r="Q180" s="4">
        <v>752</v>
      </c>
      <c r="R180" s="4">
        <v>0</v>
      </c>
      <c r="S180" s="4">
        <v>61</v>
      </c>
      <c r="T180" s="4">
        <v>813</v>
      </c>
      <c r="U180" s="4">
        <v>0.92500000000000004</v>
      </c>
      <c r="V180" s="4">
        <v>0</v>
      </c>
      <c r="W180" s="4">
        <v>0.92500000000000004</v>
      </c>
      <c r="X180" s="4" t="s">
        <v>48</v>
      </c>
      <c r="Y180" s="4" t="s">
        <v>48</v>
      </c>
      <c r="Z180" s="4" t="s">
        <v>48</v>
      </c>
      <c r="AA180" s="4" t="s">
        <v>48</v>
      </c>
      <c r="AB180" s="4" t="s">
        <v>48</v>
      </c>
      <c r="AC180" s="4" t="s">
        <v>48</v>
      </c>
      <c r="AD180" s="4" t="s">
        <v>48</v>
      </c>
      <c r="AE180" s="4" t="s">
        <v>49</v>
      </c>
      <c r="AF180" s="4" t="s">
        <v>49</v>
      </c>
      <c r="AG180" s="4" t="s">
        <v>49</v>
      </c>
      <c r="AH180" s="4" t="s">
        <v>48</v>
      </c>
      <c r="AI180" s="4" t="s">
        <v>48</v>
      </c>
      <c r="AJ180" s="4" t="s">
        <v>48</v>
      </c>
      <c r="AK180" s="4" t="s">
        <v>48</v>
      </c>
      <c r="AL180" s="4" t="s">
        <v>55</v>
      </c>
    </row>
    <row r="181" spans="1:38" ht="25.5">
      <c r="A181" s="4">
        <v>159944</v>
      </c>
      <c r="B181" s="4">
        <v>661462</v>
      </c>
      <c r="C181" s="4" t="s">
        <v>494</v>
      </c>
      <c r="D181" s="4" t="s">
        <v>495</v>
      </c>
      <c r="E181" s="4" t="s">
        <v>210</v>
      </c>
      <c r="F181" s="4" t="s">
        <v>45</v>
      </c>
      <c r="G181" s="4" t="s">
        <v>46</v>
      </c>
      <c r="H181" s="4" t="s">
        <v>47</v>
      </c>
      <c r="I181" s="4" t="s">
        <v>48</v>
      </c>
      <c r="J181" s="4" t="s">
        <v>49</v>
      </c>
      <c r="K181" s="4" t="s">
        <v>510</v>
      </c>
      <c r="L181" s="4" t="s">
        <v>511</v>
      </c>
      <c r="M181" s="4"/>
      <c r="N181" s="4" t="s">
        <v>498</v>
      </c>
      <c r="O181" s="4" t="s">
        <v>53</v>
      </c>
      <c r="P181" s="4" t="s">
        <v>505</v>
      </c>
      <c r="Q181" s="4">
        <v>200</v>
      </c>
      <c r="R181" s="4">
        <v>0</v>
      </c>
      <c r="S181" s="4">
        <v>34</v>
      </c>
      <c r="T181" s="4">
        <v>234</v>
      </c>
      <c r="U181" s="4">
        <v>0.85470000000000002</v>
      </c>
      <c r="V181" s="4">
        <v>0</v>
      </c>
      <c r="W181" s="4">
        <v>0.85470000000000002</v>
      </c>
      <c r="X181" s="4" t="s">
        <v>48</v>
      </c>
      <c r="Y181" s="4" t="s">
        <v>49</v>
      </c>
      <c r="Z181" s="4" t="s">
        <v>49</v>
      </c>
      <c r="AA181" s="4" t="s">
        <v>49</v>
      </c>
      <c r="AB181" s="4" t="s">
        <v>49</v>
      </c>
      <c r="AC181" s="4" t="s">
        <v>49</v>
      </c>
      <c r="AD181" s="4" t="s">
        <v>49</v>
      </c>
      <c r="AE181" s="4" t="s">
        <v>48</v>
      </c>
      <c r="AF181" s="4" t="s">
        <v>48</v>
      </c>
      <c r="AG181" s="4" t="s">
        <v>48</v>
      </c>
      <c r="AH181" s="4" t="s">
        <v>48</v>
      </c>
      <c r="AI181" s="4" t="s">
        <v>48</v>
      </c>
      <c r="AJ181" s="4" t="s">
        <v>48</v>
      </c>
      <c r="AK181" s="4" t="s">
        <v>48</v>
      </c>
      <c r="AL181" s="4" t="s">
        <v>55</v>
      </c>
    </row>
    <row r="182" spans="1:38" ht="25.5">
      <c r="A182" s="4">
        <v>159944</v>
      </c>
      <c r="B182" s="4">
        <v>661470</v>
      </c>
      <c r="C182" s="4" t="s">
        <v>494</v>
      </c>
      <c r="D182" s="4" t="s">
        <v>495</v>
      </c>
      <c r="E182" s="4" t="s">
        <v>210</v>
      </c>
      <c r="F182" s="4" t="s">
        <v>45</v>
      </c>
      <c r="G182" s="4" t="s">
        <v>46</v>
      </c>
      <c r="H182" s="4" t="s">
        <v>47</v>
      </c>
      <c r="I182" s="4" t="s">
        <v>48</v>
      </c>
      <c r="J182" s="4" t="s">
        <v>49</v>
      </c>
      <c r="K182" s="4" t="s">
        <v>512</v>
      </c>
      <c r="L182" s="4" t="s">
        <v>513</v>
      </c>
      <c r="M182" s="4"/>
      <c r="N182" s="4" t="s">
        <v>498</v>
      </c>
      <c r="O182" s="4" t="s">
        <v>53</v>
      </c>
      <c r="P182" s="4" t="s">
        <v>505</v>
      </c>
      <c r="Q182" s="4">
        <v>109</v>
      </c>
      <c r="R182" s="4">
        <v>0</v>
      </c>
      <c r="S182" s="4">
        <v>0</v>
      </c>
      <c r="T182" s="4">
        <v>109</v>
      </c>
      <c r="U182" s="4">
        <v>1</v>
      </c>
      <c r="V182" s="4">
        <v>0</v>
      </c>
      <c r="W182" s="4">
        <v>1</v>
      </c>
      <c r="X182" s="4" t="s">
        <v>48</v>
      </c>
      <c r="Y182" s="4" t="s">
        <v>48</v>
      </c>
      <c r="Z182" s="4" t="s">
        <v>48</v>
      </c>
      <c r="AA182" s="4" t="s">
        <v>48</v>
      </c>
      <c r="AB182" s="4" t="s">
        <v>48</v>
      </c>
      <c r="AC182" s="4" t="s">
        <v>48</v>
      </c>
      <c r="AD182" s="4" t="s">
        <v>48</v>
      </c>
      <c r="AE182" s="4" t="s">
        <v>48</v>
      </c>
      <c r="AF182" s="4" t="s">
        <v>48</v>
      </c>
      <c r="AG182" s="4" t="s">
        <v>48</v>
      </c>
      <c r="AH182" s="4" t="s">
        <v>49</v>
      </c>
      <c r="AI182" s="4" t="s">
        <v>49</v>
      </c>
      <c r="AJ182" s="4" t="s">
        <v>49</v>
      </c>
      <c r="AK182" s="4" t="s">
        <v>49</v>
      </c>
      <c r="AL182" s="4" t="s">
        <v>55</v>
      </c>
    </row>
    <row r="183" spans="1:38" ht="25.5">
      <c r="A183" s="4">
        <v>159944</v>
      </c>
      <c r="B183" s="4">
        <v>664129</v>
      </c>
      <c r="C183" s="4" t="s">
        <v>494</v>
      </c>
      <c r="D183" s="4" t="s">
        <v>495</v>
      </c>
      <c r="E183" s="4" t="s">
        <v>210</v>
      </c>
      <c r="F183" s="4" t="s">
        <v>45</v>
      </c>
      <c r="G183" s="4" t="s">
        <v>46</v>
      </c>
      <c r="H183" s="4" t="s">
        <v>47</v>
      </c>
      <c r="I183" s="4" t="s">
        <v>48</v>
      </c>
      <c r="J183" s="4" t="s">
        <v>49</v>
      </c>
      <c r="K183" s="4" t="s">
        <v>514</v>
      </c>
      <c r="L183" s="4" t="s">
        <v>515</v>
      </c>
      <c r="M183" s="4"/>
      <c r="N183" s="4" t="s">
        <v>498</v>
      </c>
      <c r="O183" s="4" t="s">
        <v>53</v>
      </c>
      <c r="P183" s="4" t="s">
        <v>499</v>
      </c>
      <c r="Q183" s="4">
        <v>347</v>
      </c>
      <c r="R183" s="4">
        <v>0</v>
      </c>
      <c r="S183" s="4">
        <v>51</v>
      </c>
      <c r="T183" s="4">
        <v>398</v>
      </c>
      <c r="U183" s="4">
        <v>0.87190000000000001</v>
      </c>
      <c r="V183" s="4">
        <v>0</v>
      </c>
      <c r="W183" s="4">
        <v>0.87190000000000001</v>
      </c>
      <c r="X183" s="4" t="s">
        <v>48</v>
      </c>
      <c r="Y183" s="4" t="s">
        <v>49</v>
      </c>
      <c r="Z183" s="4" t="s">
        <v>49</v>
      </c>
      <c r="AA183" s="4" t="s">
        <v>49</v>
      </c>
      <c r="AB183" s="4" t="s">
        <v>49</v>
      </c>
      <c r="AC183" s="4" t="s">
        <v>49</v>
      </c>
      <c r="AD183" s="4" t="s">
        <v>49</v>
      </c>
      <c r="AE183" s="4" t="s">
        <v>48</v>
      </c>
      <c r="AF183" s="4" t="s">
        <v>48</v>
      </c>
      <c r="AG183" s="4" t="s">
        <v>48</v>
      </c>
      <c r="AH183" s="4" t="s">
        <v>48</v>
      </c>
      <c r="AI183" s="4" t="s">
        <v>48</v>
      </c>
      <c r="AJ183" s="4" t="s">
        <v>48</v>
      </c>
      <c r="AK183" s="4" t="s">
        <v>48</v>
      </c>
      <c r="AL183" s="4" t="s">
        <v>55</v>
      </c>
    </row>
    <row r="184" spans="1:38" ht="25.5">
      <c r="A184" s="4">
        <v>159944</v>
      </c>
      <c r="B184" s="4">
        <v>661466</v>
      </c>
      <c r="C184" s="4" t="s">
        <v>494</v>
      </c>
      <c r="D184" s="4" t="s">
        <v>495</v>
      </c>
      <c r="E184" s="4" t="s">
        <v>210</v>
      </c>
      <c r="F184" s="4" t="s">
        <v>45</v>
      </c>
      <c r="G184" s="4" t="s">
        <v>46</v>
      </c>
      <c r="H184" s="4" t="s">
        <v>47</v>
      </c>
      <c r="I184" s="4" t="s">
        <v>48</v>
      </c>
      <c r="J184" s="4" t="s">
        <v>49</v>
      </c>
      <c r="K184" s="4" t="s">
        <v>516</v>
      </c>
      <c r="L184" s="4" t="s">
        <v>517</v>
      </c>
      <c r="M184" s="4"/>
      <c r="N184" s="4" t="s">
        <v>498</v>
      </c>
      <c r="O184" s="4" t="s">
        <v>53</v>
      </c>
      <c r="P184" s="4" t="s">
        <v>505</v>
      </c>
      <c r="Q184" s="4">
        <v>318</v>
      </c>
      <c r="R184" s="4">
        <v>0</v>
      </c>
      <c r="S184" s="4">
        <v>0</v>
      </c>
      <c r="T184" s="4">
        <v>318</v>
      </c>
      <c r="U184" s="4">
        <v>1</v>
      </c>
      <c r="V184" s="4">
        <v>0</v>
      </c>
      <c r="W184" s="4">
        <v>1</v>
      </c>
      <c r="X184" s="4" t="s">
        <v>49</v>
      </c>
      <c r="Y184" s="4" t="s">
        <v>49</v>
      </c>
      <c r="Z184" s="4" t="s">
        <v>49</v>
      </c>
      <c r="AA184" s="4" t="s">
        <v>49</v>
      </c>
      <c r="AB184" s="4" t="s">
        <v>49</v>
      </c>
      <c r="AC184" s="4" t="s">
        <v>49</v>
      </c>
      <c r="AD184" s="4" t="s">
        <v>49</v>
      </c>
      <c r="AE184" s="4" t="s">
        <v>48</v>
      </c>
      <c r="AF184" s="4" t="s">
        <v>48</v>
      </c>
      <c r="AG184" s="4" t="s">
        <v>48</v>
      </c>
      <c r="AH184" s="4" t="s">
        <v>48</v>
      </c>
      <c r="AI184" s="4" t="s">
        <v>48</v>
      </c>
      <c r="AJ184" s="4" t="s">
        <v>48</v>
      </c>
      <c r="AK184" s="4" t="s">
        <v>48</v>
      </c>
      <c r="AL184" s="4" t="s">
        <v>55</v>
      </c>
    </row>
    <row r="185" spans="1:38" ht="25.5">
      <c r="A185" s="4">
        <v>159434</v>
      </c>
      <c r="B185" s="4">
        <v>661832</v>
      </c>
      <c r="C185" s="4" t="s">
        <v>518</v>
      </c>
      <c r="D185" s="4" t="s">
        <v>519</v>
      </c>
      <c r="E185" s="4" t="s">
        <v>520</v>
      </c>
      <c r="F185" s="4" t="s">
        <v>385</v>
      </c>
      <c r="G185" s="4" t="s">
        <v>46</v>
      </c>
      <c r="H185" s="4" t="s">
        <v>47</v>
      </c>
      <c r="I185" s="4" t="s">
        <v>48</v>
      </c>
      <c r="J185" s="4" t="s">
        <v>49</v>
      </c>
      <c r="K185" s="4" t="s">
        <v>521</v>
      </c>
      <c r="L185" s="4" t="s">
        <v>522</v>
      </c>
      <c r="M185" s="4" t="s">
        <v>523</v>
      </c>
      <c r="N185" s="4" t="s">
        <v>524</v>
      </c>
      <c r="O185" s="4" t="s">
        <v>53</v>
      </c>
      <c r="P185" s="4" t="s">
        <v>525</v>
      </c>
      <c r="Q185" s="4">
        <v>391</v>
      </c>
      <c r="R185" s="4">
        <v>0</v>
      </c>
      <c r="S185" s="4">
        <v>43</v>
      </c>
      <c r="T185" s="4">
        <v>434</v>
      </c>
      <c r="U185" s="4">
        <v>0.90090000000000003</v>
      </c>
      <c r="V185" s="4">
        <v>0</v>
      </c>
      <c r="W185" s="4">
        <v>0.90090000000000003</v>
      </c>
      <c r="X185" s="4" t="s">
        <v>49</v>
      </c>
      <c r="Y185" s="4" t="s">
        <v>49</v>
      </c>
      <c r="Z185" s="4" t="s">
        <v>49</v>
      </c>
      <c r="AA185" s="4" t="s">
        <v>49</v>
      </c>
      <c r="AB185" s="4" t="s">
        <v>49</v>
      </c>
      <c r="AC185" s="4" t="s">
        <v>49</v>
      </c>
      <c r="AD185" s="4" t="s">
        <v>49</v>
      </c>
      <c r="AE185" s="4" t="s">
        <v>48</v>
      </c>
      <c r="AF185" s="4" t="s">
        <v>48</v>
      </c>
      <c r="AG185" s="4" t="s">
        <v>48</v>
      </c>
      <c r="AH185" s="4" t="s">
        <v>48</v>
      </c>
      <c r="AI185" s="4" t="s">
        <v>48</v>
      </c>
      <c r="AJ185" s="4" t="s">
        <v>48</v>
      </c>
      <c r="AK185" s="4" t="s">
        <v>48</v>
      </c>
      <c r="AL185" s="4" t="s">
        <v>55</v>
      </c>
    </row>
    <row r="186" spans="1:38" ht="25.5">
      <c r="A186" s="4">
        <v>159434</v>
      </c>
      <c r="B186" s="4">
        <v>661833</v>
      </c>
      <c r="C186" s="4" t="s">
        <v>518</v>
      </c>
      <c r="D186" s="4" t="s">
        <v>519</v>
      </c>
      <c r="E186" s="4" t="s">
        <v>520</v>
      </c>
      <c r="F186" s="4" t="s">
        <v>385</v>
      </c>
      <c r="G186" s="4" t="s">
        <v>46</v>
      </c>
      <c r="H186" s="4" t="s">
        <v>47</v>
      </c>
      <c r="I186" s="4" t="s">
        <v>48</v>
      </c>
      <c r="J186" s="4" t="s">
        <v>49</v>
      </c>
      <c r="K186" s="4" t="s">
        <v>526</v>
      </c>
      <c r="L186" s="4" t="s">
        <v>527</v>
      </c>
      <c r="M186" s="4"/>
      <c r="N186" s="4" t="s">
        <v>528</v>
      </c>
      <c r="O186" s="4" t="s">
        <v>53</v>
      </c>
      <c r="P186" s="4" t="s">
        <v>529</v>
      </c>
      <c r="Q186" s="4">
        <v>472</v>
      </c>
      <c r="R186" s="4">
        <v>0</v>
      </c>
      <c r="S186" s="4">
        <v>104</v>
      </c>
      <c r="T186" s="4">
        <v>576</v>
      </c>
      <c r="U186" s="4">
        <v>0.81940000000000002</v>
      </c>
      <c r="V186" s="4">
        <v>0</v>
      </c>
      <c r="W186" s="4">
        <v>0.81940000000000002</v>
      </c>
      <c r="X186" s="4" t="s">
        <v>48</v>
      </c>
      <c r="Y186" s="4" t="s">
        <v>48</v>
      </c>
      <c r="Z186" s="4" t="s">
        <v>48</v>
      </c>
      <c r="AA186" s="4" t="s">
        <v>48</v>
      </c>
      <c r="AB186" s="4" t="s">
        <v>48</v>
      </c>
      <c r="AC186" s="4" t="s">
        <v>48</v>
      </c>
      <c r="AD186" s="4" t="s">
        <v>48</v>
      </c>
      <c r="AE186" s="4" t="s">
        <v>49</v>
      </c>
      <c r="AF186" s="4" t="s">
        <v>49</v>
      </c>
      <c r="AG186" s="4" t="s">
        <v>49</v>
      </c>
      <c r="AH186" s="4" t="s">
        <v>49</v>
      </c>
      <c r="AI186" s="4" t="s">
        <v>49</v>
      </c>
      <c r="AJ186" s="4" t="s">
        <v>49</v>
      </c>
      <c r="AK186" s="4" t="s">
        <v>49</v>
      </c>
      <c r="AL186" s="4" t="s">
        <v>55</v>
      </c>
    </row>
    <row r="187" spans="1:38" ht="25.5">
      <c r="A187" s="4">
        <v>159342</v>
      </c>
      <c r="B187" s="4">
        <v>659058</v>
      </c>
      <c r="C187" s="4" t="s">
        <v>530</v>
      </c>
      <c r="D187" s="4" t="s">
        <v>531</v>
      </c>
      <c r="E187" s="4" t="s">
        <v>532</v>
      </c>
      <c r="F187" s="4" t="s">
        <v>385</v>
      </c>
      <c r="G187" s="4" t="s">
        <v>46</v>
      </c>
      <c r="H187" s="4" t="s">
        <v>47</v>
      </c>
      <c r="I187" s="4" t="s">
        <v>48</v>
      </c>
      <c r="J187" s="4" t="s">
        <v>49</v>
      </c>
      <c r="K187" s="4" t="s">
        <v>533</v>
      </c>
      <c r="L187" s="4" t="s">
        <v>534</v>
      </c>
      <c r="M187" s="4"/>
      <c r="N187" s="4" t="s">
        <v>535</v>
      </c>
      <c r="O187" s="4" t="s">
        <v>53</v>
      </c>
      <c r="P187" s="4" t="s">
        <v>536</v>
      </c>
      <c r="Q187" s="4">
        <v>255</v>
      </c>
      <c r="R187" s="4">
        <v>0</v>
      </c>
      <c r="S187" s="4">
        <v>62</v>
      </c>
      <c r="T187" s="4">
        <v>317</v>
      </c>
      <c r="U187" s="4">
        <v>0.8044</v>
      </c>
      <c r="V187" s="4">
        <v>0</v>
      </c>
      <c r="W187" s="4">
        <v>0.8044</v>
      </c>
      <c r="X187" s="4" t="s">
        <v>49</v>
      </c>
      <c r="Y187" s="4" t="s">
        <v>49</v>
      </c>
      <c r="Z187" s="4" t="s">
        <v>49</v>
      </c>
      <c r="AA187" s="4" t="s">
        <v>49</v>
      </c>
      <c r="AB187" s="4" t="s">
        <v>49</v>
      </c>
      <c r="AC187" s="4" t="s">
        <v>49</v>
      </c>
      <c r="AD187" s="4" t="s">
        <v>49</v>
      </c>
      <c r="AE187" s="4" t="s">
        <v>48</v>
      </c>
      <c r="AF187" s="4" t="s">
        <v>48</v>
      </c>
      <c r="AG187" s="4" t="s">
        <v>48</v>
      </c>
      <c r="AH187" s="4" t="s">
        <v>48</v>
      </c>
      <c r="AI187" s="4" t="s">
        <v>48</v>
      </c>
      <c r="AJ187" s="4" t="s">
        <v>48</v>
      </c>
      <c r="AK187" s="4" t="s">
        <v>48</v>
      </c>
      <c r="AL187" s="4" t="s">
        <v>55</v>
      </c>
    </row>
    <row r="188" spans="1:38" ht="25.5">
      <c r="A188" s="4">
        <v>159342</v>
      </c>
      <c r="B188" s="4">
        <v>665483</v>
      </c>
      <c r="C188" s="4" t="s">
        <v>530</v>
      </c>
      <c r="D188" s="4" t="s">
        <v>531</v>
      </c>
      <c r="E188" s="4" t="s">
        <v>532</v>
      </c>
      <c r="F188" s="4" t="s">
        <v>385</v>
      </c>
      <c r="G188" s="4" t="s">
        <v>46</v>
      </c>
      <c r="H188" s="4" t="s">
        <v>47</v>
      </c>
      <c r="I188" s="4" t="s">
        <v>48</v>
      </c>
      <c r="J188" s="4" t="s">
        <v>49</v>
      </c>
      <c r="K188" s="4" t="s">
        <v>537</v>
      </c>
      <c r="L188" s="4" t="s">
        <v>538</v>
      </c>
      <c r="M188" s="4"/>
      <c r="N188" s="4" t="s">
        <v>535</v>
      </c>
      <c r="O188" s="4" t="s">
        <v>53</v>
      </c>
      <c r="P188" s="4" t="s">
        <v>536</v>
      </c>
      <c r="Q188" s="4">
        <v>202</v>
      </c>
      <c r="R188" s="4">
        <v>0</v>
      </c>
      <c r="S188" s="4">
        <v>52</v>
      </c>
      <c r="T188" s="4">
        <v>254</v>
      </c>
      <c r="U188" s="4">
        <v>0.79530000000000001</v>
      </c>
      <c r="V188" s="4">
        <v>0</v>
      </c>
      <c r="W188" s="4">
        <v>0.79530000000000001</v>
      </c>
      <c r="X188" s="4" t="s">
        <v>48</v>
      </c>
      <c r="Y188" s="4" t="s">
        <v>48</v>
      </c>
      <c r="Z188" s="4" t="s">
        <v>48</v>
      </c>
      <c r="AA188" s="4" t="s">
        <v>48</v>
      </c>
      <c r="AB188" s="4" t="s">
        <v>48</v>
      </c>
      <c r="AC188" s="4" t="s">
        <v>48</v>
      </c>
      <c r="AD188" s="4" t="s">
        <v>48</v>
      </c>
      <c r="AE188" s="4" t="s">
        <v>48</v>
      </c>
      <c r="AF188" s="4" t="s">
        <v>48</v>
      </c>
      <c r="AG188" s="4" t="s">
        <v>48</v>
      </c>
      <c r="AH188" s="4" t="s">
        <v>49</v>
      </c>
      <c r="AI188" s="4" t="s">
        <v>49</v>
      </c>
      <c r="AJ188" s="4" t="s">
        <v>49</v>
      </c>
      <c r="AK188" s="4" t="s">
        <v>49</v>
      </c>
      <c r="AL188" s="4" t="s">
        <v>55</v>
      </c>
    </row>
    <row r="189" spans="1:38" ht="25.5">
      <c r="A189" s="4">
        <v>159342</v>
      </c>
      <c r="B189" s="4">
        <v>665482</v>
      </c>
      <c r="C189" s="4" t="s">
        <v>530</v>
      </c>
      <c r="D189" s="4" t="s">
        <v>531</v>
      </c>
      <c r="E189" s="4" t="s">
        <v>532</v>
      </c>
      <c r="F189" s="4" t="s">
        <v>385</v>
      </c>
      <c r="G189" s="4" t="s">
        <v>46</v>
      </c>
      <c r="H189" s="4" t="s">
        <v>47</v>
      </c>
      <c r="I189" s="4" t="s">
        <v>48</v>
      </c>
      <c r="J189" s="4" t="s">
        <v>49</v>
      </c>
      <c r="K189" s="4" t="s">
        <v>539</v>
      </c>
      <c r="L189" s="4" t="s">
        <v>540</v>
      </c>
      <c r="M189" s="4"/>
      <c r="N189" s="4" t="s">
        <v>535</v>
      </c>
      <c r="O189" s="4" t="s">
        <v>53</v>
      </c>
      <c r="P189" s="4" t="s">
        <v>536</v>
      </c>
      <c r="Q189" s="4">
        <v>136</v>
      </c>
      <c r="R189" s="4">
        <v>0</v>
      </c>
      <c r="S189" s="4">
        <v>21</v>
      </c>
      <c r="T189" s="4">
        <v>157</v>
      </c>
      <c r="U189" s="4">
        <v>0.86619999999999997</v>
      </c>
      <c r="V189" s="4">
        <v>0</v>
      </c>
      <c r="W189" s="4">
        <v>0.86619999999999997</v>
      </c>
      <c r="X189" s="4" t="s">
        <v>48</v>
      </c>
      <c r="Y189" s="4" t="s">
        <v>48</v>
      </c>
      <c r="Z189" s="4" t="s">
        <v>48</v>
      </c>
      <c r="AA189" s="4" t="s">
        <v>48</v>
      </c>
      <c r="AB189" s="4" t="s">
        <v>48</v>
      </c>
      <c r="AC189" s="4" t="s">
        <v>48</v>
      </c>
      <c r="AD189" s="4" t="s">
        <v>48</v>
      </c>
      <c r="AE189" s="4" t="s">
        <v>49</v>
      </c>
      <c r="AF189" s="4" t="s">
        <v>49</v>
      </c>
      <c r="AG189" s="4" t="s">
        <v>49</v>
      </c>
      <c r="AH189" s="4" t="s">
        <v>48</v>
      </c>
      <c r="AI189" s="4" t="s">
        <v>48</v>
      </c>
      <c r="AJ189" s="4" t="s">
        <v>48</v>
      </c>
      <c r="AK189" s="4" t="s">
        <v>48</v>
      </c>
      <c r="AL189" s="4" t="s">
        <v>55</v>
      </c>
    </row>
    <row r="190" spans="1:38" ht="25.5">
      <c r="A190" s="4">
        <v>160000</v>
      </c>
      <c r="B190" s="4">
        <v>660792</v>
      </c>
      <c r="C190" s="4" t="s">
        <v>541</v>
      </c>
      <c r="D190" s="4" t="s">
        <v>542</v>
      </c>
      <c r="E190" s="4" t="s">
        <v>543</v>
      </c>
      <c r="F190" s="4" t="s">
        <v>45</v>
      </c>
      <c r="G190" s="4" t="s">
        <v>46</v>
      </c>
      <c r="H190" s="4" t="s">
        <v>47</v>
      </c>
      <c r="I190" s="4" t="s">
        <v>48</v>
      </c>
      <c r="J190" s="4" t="s">
        <v>49</v>
      </c>
      <c r="K190" s="4" t="s">
        <v>544</v>
      </c>
      <c r="L190" s="4" t="s">
        <v>545</v>
      </c>
      <c r="M190" s="4"/>
      <c r="N190" s="4" t="s">
        <v>544</v>
      </c>
      <c r="O190" s="4" t="s">
        <v>53</v>
      </c>
      <c r="P190" s="4" t="s">
        <v>546</v>
      </c>
      <c r="Q190" s="4">
        <v>63</v>
      </c>
      <c r="R190" s="4">
        <v>0</v>
      </c>
      <c r="S190" s="4">
        <v>14</v>
      </c>
      <c r="T190" s="4">
        <v>77</v>
      </c>
      <c r="U190" s="4">
        <v>0.81820000000000004</v>
      </c>
      <c r="V190" s="4">
        <v>0</v>
      </c>
      <c r="W190" s="4">
        <v>0.81820000000000004</v>
      </c>
      <c r="X190" s="4" t="s">
        <v>48</v>
      </c>
      <c r="Y190" s="4" t="s">
        <v>49</v>
      </c>
      <c r="Z190" s="4" t="s">
        <v>49</v>
      </c>
      <c r="AA190" s="4" t="s">
        <v>49</v>
      </c>
      <c r="AB190" s="4" t="s">
        <v>49</v>
      </c>
      <c r="AC190" s="4" t="s">
        <v>49</v>
      </c>
      <c r="AD190" s="4" t="s">
        <v>49</v>
      </c>
      <c r="AE190" s="4" t="s">
        <v>49</v>
      </c>
      <c r="AF190" s="4" t="s">
        <v>49</v>
      </c>
      <c r="AG190" s="4" t="s">
        <v>49</v>
      </c>
      <c r="AH190" s="4" t="s">
        <v>48</v>
      </c>
      <c r="AI190" s="4" t="s">
        <v>48</v>
      </c>
      <c r="AJ190" s="4" t="s">
        <v>48</v>
      </c>
      <c r="AK190" s="4" t="s">
        <v>48</v>
      </c>
      <c r="AL190" s="4" t="s">
        <v>55</v>
      </c>
    </row>
    <row r="191" spans="1:38" ht="25.5">
      <c r="A191" s="4">
        <v>159210</v>
      </c>
      <c r="B191" s="4">
        <v>665294</v>
      </c>
      <c r="C191" s="4" t="s">
        <v>547</v>
      </c>
      <c r="D191" s="4" t="s">
        <v>548</v>
      </c>
      <c r="E191" s="4" t="s">
        <v>95</v>
      </c>
      <c r="F191" s="4" t="s">
        <v>96</v>
      </c>
      <c r="G191" s="4" t="s">
        <v>46</v>
      </c>
      <c r="H191" s="4" t="s">
        <v>47</v>
      </c>
      <c r="I191" s="4" t="s">
        <v>48</v>
      </c>
      <c r="J191" s="4" t="s">
        <v>49</v>
      </c>
      <c r="K191" s="4" t="s">
        <v>549</v>
      </c>
      <c r="L191" s="4" t="s">
        <v>550</v>
      </c>
      <c r="M191" s="4"/>
      <c r="N191" s="4" t="s">
        <v>551</v>
      </c>
      <c r="O191" s="4" t="s">
        <v>53</v>
      </c>
      <c r="P191" s="4" t="s">
        <v>552</v>
      </c>
      <c r="Q191" s="4">
        <v>433</v>
      </c>
      <c r="R191" s="4">
        <v>0</v>
      </c>
      <c r="S191" s="4">
        <v>0</v>
      </c>
      <c r="T191" s="4">
        <v>433</v>
      </c>
      <c r="U191" s="4">
        <v>1</v>
      </c>
      <c r="V191" s="4">
        <v>0</v>
      </c>
      <c r="W191" s="4">
        <v>1</v>
      </c>
      <c r="X191" s="4" t="s">
        <v>48</v>
      </c>
      <c r="Y191" s="4" t="s">
        <v>49</v>
      </c>
      <c r="Z191" s="4" t="s">
        <v>49</v>
      </c>
      <c r="AA191" s="4" t="s">
        <v>49</v>
      </c>
      <c r="AB191" s="4" t="s">
        <v>49</v>
      </c>
      <c r="AC191" s="4" t="s">
        <v>49</v>
      </c>
      <c r="AD191" s="4" t="s">
        <v>49</v>
      </c>
      <c r="AE191" s="4" t="s">
        <v>49</v>
      </c>
      <c r="AF191" s="4" t="s">
        <v>49</v>
      </c>
      <c r="AG191" s="4" t="s">
        <v>49</v>
      </c>
      <c r="AH191" s="4" t="s">
        <v>48</v>
      </c>
      <c r="AI191" s="4" t="s">
        <v>48</v>
      </c>
      <c r="AJ191" s="4" t="s">
        <v>48</v>
      </c>
      <c r="AK191" s="4" t="s">
        <v>48</v>
      </c>
      <c r="AL191" s="4" t="s">
        <v>55</v>
      </c>
    </row>
    <row r="192" spans="1:38" ht="25.5">
      <c r="A192" s="4">
        <v>159210</v>
      </c>
      <c r="B192" s="4">
        <v>660527</v>
      </c>
      <c r="C192" s="4" t="s">
        <v>547</v>
      </c>
      <c r="D192" s="4" t="s">
        <v>548</v>
      </c>
      <c r="E192" s="4" t="s">
        <v>95</v>
      </c>
      <c r="F192" s="4" t="s">
        <v>96</v>
      </c>
      <c r="G192" s="4" t="s">
        <v>46</v>
      </c>
      <c r="H192" s="4" t="s">
        <v>47</v>
      </c>
      <c r="I192" s="4" t="s">
        <v>48</v>
      </c>
      <c r="J192" s="4" t="s">
        <v>49</v>
      </c>
      <c r="K192" s="4" t="s">
        <v>553</v>
      </c>
      <c r="L192" s="4" t="s">
        <v>554</v>
      </c>
      <c r="M192" s="4"/>
      <c r="N192" s="4" t="s">
        <v>555</v>
      </c>
      <c r="O192" s="4" t="s">
        <v>53</v>
      </c>
      <c r="P192" s="4" t="s">
        <v>556</v>
      </c>
      <c r="Q192" s="4">
        <v>216</v>
      </c>
      <c r="R192" s="4">
        <v>0</v>
      </c>
      <c r="S192" s="4">
        <v>246</v>
      </c>
      <c r="T192" s="4">
        <v>462</v>
      </c>
      <c r="U192" s="4">
        <v>0.46750000000000003</v>
      </c>
      <c r="V192" s="4">
        <v>0</v>
      </c>
      <c r="W192" s="4">
        <v>0.46750000000000003</v>
      </c>
      <c r="X192" s="4" t="s">
        <v>48</v>
      </c>
      <c r="Y192" s="4" t="s">
        <v>49</v>
      </c>
      <c r="Z192" s="4" t="s">
        <v>49</v>
      </c>
      <c r="AA192" s="4" t="s">
        <v>49</v>
      </c>
      <c r="AB192" s="4" t="s">
        <v>49</v>
      </c>
      <c r="AC192" s="4" t="s">
        <v>49</v>
      </c>
      <c r="AD192" s="4" t="s">
        <v>49</v>
      </c>
      <c r="AE192" s="4" t="s">
        <v>49</v>
      </c>
      <c r="AF192" s="4" t="s">
        <v>49</v>
      </c>
      <c r="AG192" s="4" t="s">
        <v>49</v>
      </c>
      <c r="AH192" s="4" t="s">
        <v>48</v>
      </c>
      <c r="AI192" s="4" t="s">
        <v>48</v>
      </c>
      <c r="AJ192" s="4" t="s">
        <v>48</v>
      </c>
      <c r="AK192" s="4" t="s">
        <v>48</v>
      </c>
      <c r="AL192" s="4" t="s">
        <v>55</v>
      </c>
    </row>
    <row r="193" spans="1:38" ht="25.5">
      <c r="A193" s="4">
        <v>159210</v>
      </c>
      <c r="B193" s="4">
        <v>664899</v>
      </c>
      <c r="C193" s="4" t="s">
        <v>547</v>
      </c>
      <c r="D193" s="4" t="s">
        <v>548</v>
      </c>
      <c r="E193" s="4" t="s">
        <v>95</v>
      </c>
      <c r="F193" s="4" t="s">
        <v>96</v>
      </c>
      <c r="G193" s="4" t="s">
        <v>46</v>
      </c>
      <c r="H193" s="4" t="s">
        <v>47</v>
      </c>
      <c r="I193" s="4" t="s">
        <v>48</v>
      </c>
      <c r="J193" s="4" t="s">
        <v>49</v>
      </c>
      <c r="K193" s="4" t="s">
        <v>557</v>
      </c>
      <c r="L193" s="4" t="s">
        <v>558</v>
      </c>
      <c r="M193" s="4"/>
      <c r="N193" s="4" t="s">
        <v>555</v>
      </c>
      <c r="O193" s="4" t="s">
        <v>53</v>
      </c>
      <c r="P193" s="4" t="s">
        <v>556</v>
      </c>
      <c r="Q193" s="4">
        <v>675</v>
      </c>
      <c r="R193" s="4">
        <v>0</v>
      </c>
      <c r="S193" s="4">
        <v>386</v>
      </c>
      <c r="T193" s="4">
        <v>1061</v>
      </c>
      <c r="U193" s="4">
        <v>0.63619999999999999</v>
      </c>
      <c r="V193" s="4">
        <v>0</v>
      </c>
      <c r="W193" s="4">
        <v>0.63619999999999999</v>
      </c>
      <c r="X193" s="4" t="s">
        <v>48</v>
      </c>
      <c r="Y193" s="4" t="s">
        <v>48</v>
      </c>
      <c r="Z193" s="4" t="s">
        <v>48</v>
      </c>
      <c r="AA193" s="4" t="s">
        <v>48</v>
      </c>
      <c r="AB193" s="4" t="s">
        <v>48</v>
      </c>
      <c r="AC193" s="4" t="s">
        <v>48</v>
      </c>
      <c r="AD193" s="4" t="s">
        <v>48</v>
      </c>
      <c r="AE193" s="4" t="s">
        <v>48</v>
      </c>
      <c r="AF193" s="4" t="s">
        <v>48</v>
      </c>
      <c r="AG193" s="4" t="s">
        <v>48</v>
      </c>
      <c r="AH193" s="4" t="s">
        <v>49</v>
      </c>
      <c r="AI193" s="4" t="s">
        <v>49</v>
      </c>
      <c r="AJ193" s="4" t="s">
        <v>49</v>
      </c>
      <c r="AK193" s="4" t="s">
        <v>49</v>
      </c>
      <c r="AL193" s="4" t="s">
        <v>55</v>
      </c>
    </row>
    <row r="194" spans="1:38" ht="25.5">
      <c r="A194" s="4">
        <v>159210</v>
      </c>
      <c r="B194" s="4">
        <v>660528</v>
      </c>
      <c r="C194" s="4" t="s">
        <v>547</v>
      </c>
      <c r="D194" s="4" t="s">
        <v>548</v>
      </c>
      <c r="E194" s="4" t="s">
        <v>95</v>
      </c>
      <c r="F194" s="4" t="s">
        <v>96</v>
      </c>
      <c r="G194" s="4" t="s">
        <v>46</v>
      </c>
      <c r="H194" s="4" t="s">
        <v>47</v>
      </c>
      <c r="I194" s="4" t="s">
        <v>48</v>
      </c>
      <c r="J194" s="4" t="s">
        <v>49</v>
      </c>
      <c r="K194" s="4" t="s">
        <v>559</v>
      </c>
      <c r="L194" s="4" t="s">
        <v>560</v>
      </c>
      <c r="M194" s="4"/>
      <c r="N194" s="4" t="s">
        <v>551</v>
      </c>
      <c r="O194" s="4" t="s">
        <v>53</v>
      </c>
      <c r="P194" s="4" t="s">
        <v>552</v>
      </c>
      <c r="Q194" s="4">
        <v>166</v>
      </c>
      <c r="R194" s="4">
        <v>0</v>
      </c>
      <c r="S194" s="4">
        <v>269</v>
      </c>
      <c r="T194" s="4">
        <v>435</v>
      </c>
      <c r="U194" s="4">
        <v>0.38159999999999999</v>
      </c>
      <c r="V194" s="4">
        <v>0</v>
      </c>
      <c r="W194" s="4">
        <v>0.38159999999999999</v>
      </c>
      <c r="X194" s="4" t="s">
        <v>48</v>
      </c>
      <c r="Y194" s="4" t="s">
        <v>49</v>
      </c>
      <c r="Z194" s="4" t="s">
        <v>49</v>
      </c>
      <c r="AA194" s="4" t="s">
        <v>49</v>
      </c>
      <c r="AB194" s="4" t="s">
        <v>49</v>
      </c>
      <c r="AC194" s="4" t="s">
        <v>49</v>
      </c>
      <c r="AD194" s="4" t="s">
        <v>49</v>
      </c>
      <c r="AE194" s="4" t="s">
        <v>49</v>
      </c>
      <c r="AF194" s="4" t="s">
        <v>49</v>
      </c>
      <c r="AG194" s="4" t="s">
        <v>49</v>
      </c>
      <c r="AH194" s="4" t="s">
        <v>48</v>
      </c>
      <c r="AI194" s="4" t="s">
        <v>48</v>
      </c>
      <c r="AJ194" s="4" t="s">
        <v>48</v>
      </c>
      <c r="AK194" s="4" t="s">
        <v>48</v>
      </c>
      <c r="AL194" s="4" t="s">
        <v>55</v>
      </c>
    </row>
    <row r="195" spans="1:38" ht="25.5">
      <c r="A195" s="4">
        <v>159210</v>
      </c>
      <c r="B195" s="4">
        <v>663448</v>
      </c>
      <c r="C195" s="4" t="s">
        <v>547</v>
      </c>
      <c r="D195" s="4" t="s">
        <v>548</v>
      </c>
      <c r="E195" s="4" t="s">
        <v>95</v>
      </c>
      <c r="F195" s="4" t="s">
        <v>96</v>
      </c>
      <c r="G195" s="4" t="s">
        <v>46</v>
      </c>
      <c r="H195" s="4" t="s">
        <v>47</v>
      </c>
      <c r="I195" s="4" t="s">
        <v>48</v>
      </c>
      <c r="J195" s="4" t="s">
        <v>49</v>
      </c>
      <c r="K195" s="4" t="s">
        <v>561</v>
      </c>
      <c r="L195" s="4" t="s">
        <v>562</v>
      </c>
      <c r="M195" s="4"/>
      <c r="N195" s="4" t="s">
        <v>555</v>
      </c>
      <c r="O195" s="4" t="s">
        <v>53</v>
      </c>
      <c r="P195" s="4" t="s">
        <v>556</v>
      </c>
      <c r="Q195" s="4">
        <v>627</v>
      </c>
      <c r="R195" s="4">
        <v>0</v>
      </c>
      <c r="S195" s="4">
        <v>82</v>
      </c>
      <c r="T195" s="4">
        <v>709</v>
      </c>
      <c r="U195" s="4">
        <v>0.88429999999999997</v>
      </c>
      <c r="V195" s="4">
        <v>0</v>
      </c>
      <c r="W195" s="4">
        <v>0.88429999999999997</v>
      </c>
      <c r="X195" s="4" t="s">
        <v>48</v>
      </c>
      <c r="Y195" s="4" t="s">
        <v>48</v>
      </c>
      <c r="Z195" s="4" t="s">
        <v>49</v>
      </c>
      <c r="AA195" s="4" t="s">
        <v>49</v>
      </c>
      <c r="AB195" s="4" t="s">
        <v>49</v>
      </c>
      <c r="AC195" s="4" t="s">
        <v>49</v>
      </c>
      <c r="AD195" s="4" t="s">
        <v>49</v>
      </c>
      <c r="AE195" s="4" t="s">
        <v>49</v>
      </c>
      <c r="AF195" s="4" t="s">
        <v>49</v>
      </c>
      <c r="AG195" s="4" t="s">
        <v>49</v>
      </c>
      <c r="AH195" s="4" t="s">
        <v>48</v>
      </c>
      <c r="AI195" s="4" t="s">
        <v>48</v>
      </c>
      <c r="AJ195" s="4" t="s">
        <v>48</v>
      </c>
      <c r="AK195" s="4" t="s">
        <v>48</v>
      </c>
      <c r="AL195" s="4" t="s">
        <v>55</v>
      </c>
    </row>
    <row r="196" spans="1:38" ht="25.5">
      <c r="A196" s="4">
        <v>159210</v>
      </c>
      <c r="B196" s="4">
        <v>660530</v>
      </c>
      <c r="C196" s="4" t="s">
        <v>547</v>
      </c>
      <c r="D196" s="4" t="s">
        <v>548</v>
      </c>
      <c r="E196" s="4" t="s">
        <v>95</v>
      </c>
      <c r="F196" s="4" t="s">
        <v>96</v>
      </c>
      <c r="G196" s="4" t="s">
        <v>46</v>
      </c>
      <c r="H196" s="4" t="s">
        <v>47</v>
      </c>
      <c r="I196" s="4" t="s">
        <v>48</v>
      </c>
      <c r="J196" s="4" t="s">
        <v>49</v>
      </c>
      <c r="K196" s="4" t="s">
        <v>563</v>
      </c>
      <c r="L196" s="4" t="s">
        <v>564</v>
      </c>
      <c r="M196" s="4"/>
      <c r="N196" s="4" t="s">
        <v>555</v>
      </c>
      <c r="O196" s="4" t="s">
        <v>53</v>
      </c>
      <c r="P196" s="4" t="s">
        <v>556</v>
      </c>
      <c r="Q196" s="4">
        <v>326</v>
      </c>
      <c r="R196" s="4">
        <v>0</v>
      </c>
      <c r="S196" s="4">
        <v>111</v>
      </c>
      <c r="T196" s="4">
        <v>437</v>
      </c>
      <c r="U196" s="4">
        <v>0.746</v>
      </c>
      <c r="V196" s="4">
        <v>0</v>
      </c>
      <c r="W196" s="4">
        <v>0.746</v>
      </c>
      <c r="X196" s="4" t="s">
        <v>49</v>
      </c>
      <c r="Y196" s="4" t="s">
        <v>49</v>
      </c>
      <c r="Z196" s="4" t="s">
        <v>49</v>
      </c>
      <c r="AA196" s="4" t="s">
        <v>49</v>
      </c>
      <c r="AB196" s="4" t="s">
        <v>49</v>
      </c>
      <c r="AC196" s="4" t="s">
        <v>49</v>
      </c>
      <c r="AD196" s="4" t="s">
        <v>49</v>
      </c>
      <c r="AE196" s="4" t="s">
        <v>49</v>
      </c>
      <c r="AF196" s="4" t="s">
        <v>48</v>
      </c>
      <c r="AG196" s="4" t="s">
        <v>48</v>
      </c>
      <c r="AH196" s="4" t="s">
        <v>48</v>
      </c>
      <c r="AI196" s="4" t="s">
        <v>48</v>
      </c>
      <c r="AJ196" s="4" t="s">
        <v>48</v>
      </c>
      <c r="AK196" s="4" t="s">
        <v>48</v>
      </c>
      <c r="AL196" s="4" t="s">
        <v>55</v>
      </c>
    </row>
    <row r="197" spans="1:38" ht="25.5">
      <c r="A197" s="4">
        <v>159946</v>
      </c>
      <c r="B197" s="4">
        <v>661289</v>
      </c>
      <c r="C197" s="4" t="s">
        <v>565</v>
      </c>
      <c r="D197" s="4" t="s">
        <v>566</v>
      </c>
      <c r="E197" s="4" t="s">
        <v>225</v>
      </c>
      <c r="F197" s="4" t="s">
        <v>75</v>
      </c>
      <c r="G197" s="4" t="s">
        <v>46</v>
      </c>
      <c r="H197" s="4" t="s">
        <v>47</v>
      </c>
      <c r="I197" s="4" t="s">
        <v>48</v>
      </c>
      <c r="J197" s="4" t="s">
        <v>49</v>
      </c>
      <c r="K197" s="4" t="s">
        <v>567</v>
      </c>
      <c r="L197" s="4" t="s">
        <v>568</v>
      </c>
      <c r="M197" s="4"/>
      <c r="N197" s="4" t="s">
        <v>569</v>
      </c>
      <c r="O197" s="4" t="s">
        <v>53</v>
      </c>
      <c r="P197" s="4" t="s">
        <v>570</v>
      </c>
      <c r="Q197" s="4">
        <v>213</v>
      </c>
      <c r="R197" s="4">
        <v>60</v>
      </c>
      <c r="S197" s="4">
        <v>1764</v>
      </c>
      <c r="T197" s="4">
        <v>2037</v>
      </c>
      <c r="U197" s="4">
        <v>0.1046</v>
      </c>
      <c r="V197" s="4">
        <v>2.9499999999999998E-2</v>
      </c>
      <c r="W197" s="4">
        <v>0.13400000000000001</v>
      </c>
      <c r="X197" s="4" t="s">
        <v>48</v>
      </c>
      <c r="Y197" s="4" t="s">
        <v>48</v>
      </c>
      <c r="Z197" s="4" t="s">
        <v>48</v>
      </c>
      <c r="AA197" s="4" t="s">
        <v>48</v>
      </c>
      <c r="AB197" s="4" t="s">
        <v>48</v>
      </c>
      <c r="AC197" s="4" t="s">
        <v>48</v>
      </c>
      <c r="AD197" s="4" t="s">
        <v>48</v>
      </c>
      <c r="AE197" s="4" t="s">
        <v>48</v>
      </c>
      <c r="AF197" s="4" t="s">
        <v>48</v>
      </c>
      <c r="AG197" s="4" t="s">
        <v>48</v>
      </c>
      <c r="AH197" s="4" t="s">
        <v>49</v>
      </c>
      <c r="AI197" s="4" t="s">
        <v>49</v>
      </c>
      <c r="AJ197" s="4" t="s">
        <v>49</v>
      </c>
      <c r="AK197" s="4" t="s">
        <v>49</v>
      </c>
      <c r="AL197" s="4" t="s">
        <v>81</v>
      </c>
    </row>
    <row r="198" spans="1:38" ht="25.5">
      <c r="A198" s="4">
        <v>159946</v>
      </c>
      <c r="B198" s="4">
        <v>685401</v>
      </c>
      <c r="C198" s="4" t="s">
        <v>565</v>
      </c>
      <c r="D198" s="4" t="s">
        <v>566</v>
      </c>
      <c r="E198" s="4" t="s">
        <v>225</v>
      </c>
      <c r="F198" s="4" t="s">
        <v>75</v>
      </c>
      <c r="G198" s="4" t="s">
        <v>46</v>
      </c>
      <c r="H198" s="4" t="s">
        <v>47</v>
      </c>
      <c r="I198" s="4" t="s">
        <v>48</v>
      </c>
      <c r="J198" s="4" t="s">
        <v>49</v>
      </c>
      <c r="K198" s="4" t="s">
        <v>571</v>
      </c>
      <c r="L198" s="4" t="s">
        <v>572</v>
      </c>
      <c r="M198" s="4"/>
      <c r="N198" s="4" t="s">
        <v>569</v>
      </c>
      <c r="O198" s="4" t="s">
        <v>53</v>
      </c>
      <c r="P198" s="4" t="s">
        <v>570</v>
      </c>
      <c r="Q198" s="4">
        <v>22</v>
      </c>
      <c r="R198" s="4">
        <v>5</v>
      </c>
      <c r="S198" s="4">
        <v>165</v>
      </c>
      <c r="T198" s="4">
        <v>192</v>
      </c>
      <c r="U198" s="4">
        <v>0.11459999999999999</v>
      </c>
      <c r="V198" s="4">
        <v>2.5999999999999999E-2</v>
      </c>
      <c r="W198" s="4">
        <v>0.1406</v>
      </c>
      <c r="X198" s="4" t="s">
        <v>48</v>
      </c>
      <c r="Y198" s="4" t="s">
        <v>48</v>
      </c>
      <c r="Z198" s="4" t="s">
        <v>48</v>
      </c>
      <c r="AA198" s="4" t="s">
        <v>48</v>
      </c>
      <c r="AB198" s="4" t="s">
        <v>48</v>
      </c>
      <c r="AC198" s="4" t="s">
        <v>48</v>
      </c>
      <c r="AD198" s="4" t="s">
        <v>48</v>
      </c>
      <c r="AE198" s="4" t="s">
        <v>48</v>
      </c>
      <c r="AF198" s="4" t="s">
        <v>48</v>
      </c>
      <c r="AG198" s="4" t="s">
        <v>48</v>
      </c>
      <c r="AH198" s="4" t="s">
        <v>49</v>
      </c>
      <c r="AI198" s="4" t="s">
        <v>49</v>
      </c>
      <c r="AJ198" s="4" t="s">
        <v>49</v>
      </c>
      <c r="AK198" s="4" t="s">
        <v>49</v>
      </c>
      <c r="AL198" s="4" t="s">
        <v>81</v>
      </c>
    </row>
    <row r="199" spans="1:38" ht="25.5">
      <c r="A199" s="4">
        <v>159946</v>
      </c>
      <c r="B199" s="4">
        <v>661284</v>
      </c>
      <c r="C199" s="4" t="s">
        <v>565</v>
      </c>
      <c r="D199" s="4" t="s">
        <v>566</v>
      </c>
      <c r="E199" s="4" t="s">
        <v>225</v>
      </c>
      <c r="F199" s="4" t="s">
        <v>75</v>
      </c>
      <c r="G199" s="4" t="s">
        <v>46</v>
      </c>
      <c r="H199" s="4" t="s">
        <v>47</v>
      </c>
      <c r="I199" s="4" t="s">
        <v>48</v>
      </c>
      <c r="J199" s="4" t="s">
        <v>49</v>
      </c>
      <c r="K199" s="4" t="s">
        <v>573</v>
      </c>
      <c r="L199" s="4" t="s">
        <v>574</v>
      </c>
      <c r="M199" s="4"/>
      <c r="N199" s="4" t="s">
        <v>569</v>
      </c>
      <c r="O199" s="4" t="s">
        <v>53</v>
      </c>
      <c r="P199" s="4" t="s">
        <v>570</v>
      </c>
      <c r="Q199" s="4">
        <v>52</v>
      </c>
      <c r="R199" s="4">
        <v>13</v>
      </c>
      <c r="S199" s="4">
        <v>448</v>
      </c>
      <c r="T199" s="4">
        <v>513</v>
      </c>
      <c r="U199" s="4">
        <v>0.1014</v>
      </c>
      <c r="V199" s="4">
        <v>2.53E-2</v>
      </c>
      <c r="W199" s="4">
        <v>0.12670000000000001</v>
      </c>
      <c r="X199" s="4" t="s">
        <v>48</v>
      </c>
      <c r="Y199" s="4" t="s">
        <v>49</v>
      </c>
      <c r="Z199" s="4" t="s">
        <v>49</v>
      </c>
      <c r="AA199" s="4" t="s">
        <v>49</v>
      </c>
      <c r="AB199" s="4" t="s">
        <v>49</v>
      </c>
      <c r="AC199" s="4" t="s">
        <v>49</v>
      </c>
      <c r="AD199" s="4" t="s">
        <v>49</v>
      </c>
      <c r="AE199" s="4" t="s">
        <v>48</v>
      </c>
      <c r="AF199" s="4" t="s">
        <v>48</v>
      </c>
      <c r="AG199" s="4" t="s">
        <v>48</v>
      </c>
      <c r="AH199" s="4" t="s">
        <v>48</v>
      </c>
      <c r="AI199" s="4" t="s">
        <v>48</v>
      </c>
      <c r="AJ199" s="4" t="s">
        <v>48</v>
      </c>
      <c r="AK199" s="4" t="s">
        <v>48</v>
      </c>
      <c r="AL199" s="4" t="s">
        <v>81</v>
      </c>
    </row>
    <row r="200" spans="1:38" ht="25.5">
      <c r="A200" s="4">
        <v>159946</v>
      </c>
      <c r="B200" s="4">
        <v>664456</v>
      </c>
      <c r="C200" s="4" t="s">
        <v>565</v>
      </c>
      <c r="D200" s="4" t="s">
        <v>566</v>
      </c>
      <c r="E200" s="4" t="s">
        <v>225</v>
      </c>
      <c r="F200" s="4" t="s">
        <v>75</v>
      </c>
      <c r="G200" s="4" t="s">
        <v>46</v>
      </c>
      <c r="H200" s="4" t="s">
        <v>47</v>
      </c>
      <c r="I200" s="4" t="s">
        <v>48</v>
      </c>
      <c r="J200" s="4" t="s">
        <v>49</v>
      </c>
      <c r="K200" s="4" t="s">
        <v>575</v>
      </c>
      <c r="L200" s="4" t="s">
        <v>576</v>
      </c>
      <c r="M200" s="4"/>
      <c r="N200" s="4" t="s">
        <v>569</v>
      </c>
      <c r="O200" s="4" t="s">
        <v>53</v>
      </c>
      <c r="P200" s="4" t="s">
        <v>570</v>
      </c>
      <c r="Q200" s="4">
        <v>44</v>
      </c>
      <c r="R200" s="4">
        <v>14</v>
      </c>
      <c r="S200" s="4">
        <v>416</v>
      </c>
      <c r="T200" s="4">
        <v>474</v>
      </c>
      <c r="U200" s="4">
        <v>9.2799999999999994E-2</v>
      </c>
      <c r="V200" s="4">
        <v>2.9499999999999998E-2</v>
      </c>
      <c r="W200" s="4">
        <v>0.12239999999999999</v>
      </c>
      <c r="X200" s="4" t="s">
        <v>48</v>
      </c>
      <c r="Y200" s="4" t="s">
        <v>49</v>
      </c>
      <c r="Z200" s="4" t="s">
        <v>49</v>
      </c>
      <c r="AA200" s="4" t="s">
        <v>49</v>
      </c>
      <c r="AB200" s="4" t="s">
        <v>49</v>
      </c>
      <c r="AC200" s="4" t="s">
        <v>49</v>
      </c>
      <c r="AD200" s="4" t="s">
        <v>49</v>
      </c>
      <c r="AE200" s="4" t="s">
        <v>48</v>
      </c>
      <c r="AF200" s="4" t="s">
        <v>48</v>
      </c>
      <c r="AG200" s="4" t="s">
        <v>48</v>
      </c>
      <c r="AH200" s="4" t="s">
        <v>48</v>
      </c>
      <c r="AI200" s="4" t="s">
        <v>48</v>
      </c>
      <c r="AJ200" s="4" t="s">
        <v>48</v>
      </c>
      <c r="AK200" s="4" t="s">
        <v>48</v>
      </c>
      <c r="AL200" s="4" t="s">
        <v>81</v>
      </c>
    </row>
    <row r="201" spans="1:38" ht="25.5">
      <c r="A201" s="4">
        <v>159946</v>
      </c>
      <c r="B201" s="4">
        <v>663882</v>
      </c>
      <c r="C201" s="4" t="s">
        <v>565</v>
      </c>
      <c r="D201" s="4" t="s">
        <v>566</v>
      </c>
      <c r="E201" s="4" t="s">
        <v>225</v>
      </c>
      <c r="F201" s="4" t="s">
        <v>75</v>
      </c>
      <c r="G201" s="4" t="s">
        <v>46</v>
      </c>
      <c r="H201" s="4" t="s">
        <v>47</v>
      </c>
      <c r="I201" s="4" t="s">
        <v>48</v>
      </c>
      <c r="J201" s="4" t="s">
        <v>49</v>
      </c>
      <c r="K201" s="4" t="s">
        <v>577</v>
      </c>
      <c r="L201" s="4" t="s">
        <v>578</v>
      </c>
      <c r="M201" s="4"/>
      <c r="N201" s="4" t="s">
        <v>569</v>
      </c>
      <c r="O201" s="4" t="s">
        <v>53</v>
      </c>
      <c r="P201" s="4" t="s">
        <v>570</v>
      </c>
      <c r="Q201" s="4">
        <v>44</v>
      </c>
      <c r="R201" s="4">
        <v>8</v>
      </c>
      <c r="S201" s="4">
        <v>125</v>
      </c>
      <c r="T201" s="4">
        <v>177</v>
      </c>
      <c r="U201" s="4">
        <v>0.24859999999999999</v>
      </c>
      <c r="V201" s="4">
        <v>4.5199999999999997E-2</v>
      </c>
      <c r="W201" s="4">
        <v>0.29380000000000001</v>
      </c>
      <c r="X201" s="4" t="s">
        <v>48</v>
      </c>
      <c r="Y201" s="4" t="s">
        <v>48</v>
      </c>
      <c r="Z201" s="4" t="s">
        <v>48</v>
      </c>
      <c r="AA201" s="4" t="s">
        <v>48</v>
      </c>
      <c r="AB201" s="4" t="s">
        <v>48</v>
      </c>
      <c r="AC201" s="4" t="s">
        <v>48</v>
      </c>
      <c r="AD201" s="4" t="s">
        <v>48</v>
      </c>
      <c r="AE201" s="4" t="s">
        <v>48</v>
      </c>
      <c r="AF201" s="4" t="s">
        <v>48</v>
      </c>
      <c r="AG201" s="4" t="s">
        <v>48</v>
      </c>
      <c r="AH201" s="4" t="s">
        <v>49</v>
      </c>
      <c r="AI201" s="4" t="s">
        <v>49</v>
      </c>
      <c r="AJ201" s="4" t="s">
        <v>49</v>
      </c>
      <c r="AK201" s="4" t="s">
        <v>49</v>
      </c>
      <c r="AL201" s="4" t="s">
        <v>81</v>
      </c>
    </row>
    <row r="202" spans="1:38" ht="25.5">
      <c r="A202" s="4">
        <v>159946</v>
      </c>
      <c r="B202" s="4">
        <v>661283</v>
      </c>
      <c r="C202" s="4" t="s">
        <v>565</v>
      </c>
      <c r="D202" s="4" t="s">
        <v>566</v>
      </c>
      <c r="E202" s="4" t="s">
        <v>225</v>
      </c>
      <c r="F202" s="4" t="s">
        <v>75</v>
      </c>
      <c r="G202" s="4" t="s">
        <v>46</v>
      </c>
      <c r="H202" s="4" t="s">
        <v>47</v>
      </c>
      <c r="I202" s="4" t="s">
        <v>48</v>
      </c>
      <c r="J202" s="4" t="s">
        <v>49</v>
      </c>
      <c r="K202" s="4" t="s">
        <v>579</v>
      </c>
      <c r="L202" s="4" t="s">
        <v>580</v>
      </c>
      <c r="M202" s="4"/>
      <c r="N202" s="4" t="s">
        <v>569</v>
      </c>
      <c r="O202" s="4" t="s">
        <v>53</v>
      </c>
      <c r="P202" s="4" t="s">
        <v>570</v>
      </c>
      <c r="Q202" s="4">
        <v>71</v>
      </c>
      <c r="R202" s="4">
        <v>29</v>
      </c>
      <c r="S202" s="4">
        <v>400</v>
      </c>
      <c r="T202" s="4">
        <v>500</v>
      </c>
      <c r="U202" s="4">
        <v>0.14199999999999999</v>
      </c>
      <c r="V202" s="4">
        <v>5.8000000000000003E-2</v>
      </c>
      <c r="W202" s="4">
        <v>0.2</v>
      </c>
      <c r="X202" s="4" t="s">
        <v>48</v>
      </c>
      <c r="Y202" s="4" t="s">
        <v>49</v>
      </c>
      <c r="Z202" s="4" t="s">
        <v>49</v>
      </c>
      <c r="AA202" s="4" t="s">
        <v>49</v>
      </c>
      <c r="AB202" s="4" t="s">
        <v>49</v>
      </c>
      <c r="AC202" s="4" t="s">
        <v>49</v>
      </c>
      <c r="AD202" s="4" t="s">
        <v>49</v>
      </c>
      <c r="AE202" s="4" t="s">
        <v>48</v>
      </c>
      <c r="AF202" s="4" t="s">
        <v>48</v>
      </c>
      <c r="AG202" s="4" t="s">
        <v>48</v>
      </c>
      <c r="AH202" s="4" t="s">
        <v>48</v>
      </c>
      <c r="AI202" s="4" t="s">
        <v>48</v>
      </c>
      <c r="AJ202" s="4" t="s">
        <v>48</v>
      </c>
      <c r="AK202" s="4" t="s">
        <v>48</v>
      </c>
      <c r="AL202" s="4" t="s">
        <v>81</v>
      </c>
    </row>
    <row r="203" spans="1:38" ht="25.5">
      <c r="A203" s="4">
        <v>159946</v>
      </c>
      <c r="B203" s="4">
        <v>661285</v>
      </c>
      <c r="C203" s="4" t="s">
        <v>565</v>
      </c>
      <c r="D203" s="4" t="s">
        <v>566</v>
      </c>
      <c r="E203" s="4" t="s">
        <v>225</v>
      </c>
      <c r="F203" s="4" t="s">
        <v>75</v>
      </c>
      <c r="G203" s="4" t="s">
        <v>46</v>
      </c>
      <c r="H203" s="4" t="s">
        <v>47</v>
      </c>
      <c r="I203" s="4" t="s">
        <v>48</v>
      </c>
      <c r="J203" s="4" t="s">
        <v>49</v>
      </c>
      <c r="K203" s="4" t="s">
        <v>581</v>
      </c>
      <c r="L203" s="4" t="s">
        <v>582</v>
      </c>
      <c r="M203" s="4"/>
      <c r="N203" s="4" t="s">
        <v>569</v>
      </c>
      <c r="O203" s="4" t="s">
        <v>53</v>
      </c>
      <c r="P203" s="4" t="s">
        <v>570</v>
      </c>
      <c r="Q203" s="4">
        <v>56</v>
      </c>
      <c r="R203" s="4">
        <v>13</v>
      </c>
      <c r="S203" s="4">
        <v>291</v>
      </c>
      <c r="T203" s="4">
        <v>360</v>
      </c>
      <c r="U203" s="4">
        <v>0.15559999999999999</v>
      </c>
      <c r="V203" s="4">
        <v>3.61E-2</v>
      </c>
      <c r="W203" s="4">
        <v>0.19170000000000001</v>
      </c>
      <c r="X203" s="4" t="s">
        <v>48</v>
      </c>
      <c r="Y203" s="4" t="s">
        <v>49</v>
      </c>
      <c r="Z203" s="4" t="s">
        <v>49</v>
      </c>
      <c r="AA203" s="4" t="s">
        <v>49</v>
      </c>
      <c r="AB203" s="4" t="s">
        <v>49</v>
      </c>
      <c r="AC203" s="4" t="s">
        <v>49</v>
      </c>
      <c r="AD203" s="4" t="s">
        <v>49</v>
      </c>
      <c r="AE203" s="4" t="s">
        <v>48</v>
      </c>
      <c r="AF203" s="4" t="s">
        <v>48</v>
      </c>
      <c r="AG203" s="4" t="s">
        <v>48</v>
      </c>
      <c r="AH203" s="4" t="s">
        <v>48</v>
      </c>
      <c r="AI203" s="4" t="s">
        <v>48</v>
      </c>
      <c r="AJ203" s="4" t="s">
        <v>48</v>
      </c>
      <c r="AK203" s="4" t="s">
        <v>48</v>
      </c>
      <c r="AL203" s="4" t="s">
        <v>81</v>
      </c>
    </row>
    <row r="204" spans="1:38" ht="25.5">
      <c r="A204" s="4">
        <v>159946</v>
      </c>
      <c r="B204" s="4">
        <v>663591</v>
      </c>
      <c r="C204" s="4" t="s">
        <v>565</v>
      </c>
      <c r="D204" s="4" t="s">
        <v>566</v>
      </c>
      <c r="E204" s="4" t="s">
        <v>225</v>
      </c>
      <c r="F204" s="4" t="s">
        <v>75</v>
      </c>
      <c r="G204" s="4" t="s">
        <v>46</v>
      </c>
      <c r="H204" s="4" t="s">
        <v>47</v>
      </c>
      <c r="I204" s="4" t="s">
        <v>48</v>
      </c>
      <c r="J204" s="4" t="s">
        <v>49</v>
      </c>
      <c r="K204" s="4" t="s">
        <v>583</v>
      </c>
      <c r="L204" s="4" t="s">
        <v>584</v>
      </c>
      <c r="M204" s="4"/>
      <c r="N204" s="4" t="s">
        <v>569</v>
      </c>
      <c r="O204" s="4" t="s">
        <v>53</v>
      </c>
      <c r="P204" s="4" t="s">
        <v>570</v>
      </c>
      <c r="Q204" s="4">
        <v>108</v>
      </c>
      <c r="R204" s="4">
        <v>42</v>
      </c>
      <c r="S204" s="4">
        <v>543</v>
      </c>
      <c r="T204" s="4">
        <v>693</v>
      </c>
      <c r="U204" s="4">
        <v>0.15579999999999999</v>
      </c>
      <c r="V204" s="4">
        <v>6.0600000000000001E-2</v>
      </c>
      <c r="W204" s="4">
        <v>0.2165</v>
      </c>
      <c r="X204" s="4" t="s">
        <v>48</v>
      </c>
      <c r="Y204" s="4" t="s">
        <v>48</v>
      </c>
      <c r="Z204" s="4" t="s">
        <v>48</v>
      </c>
      <c r="AA204" s="4" t="s">
        <v>48</v>
      </c>
      <c r="AB204" s="4" t="s">
        <v>48</v>
      </c>
      <c r="AC204" s="4" t="s">
        <v>48</v>
      </c>
      <c r="AD204" s="4" t="s">
        <v>48</v>
      </c>
      <c r="AE204" s="4" t="s">
        <v>49</v>
      </c>
      <c r="AF204" s="4" t="s">
        <v>49</v>
      </c>
      <c r="AG204" s="4" t="s">
        <v>49</v>
      </c>
      <c r="AH204" s="4" t="s">
        <v>48</v>
      </c>
      <c r="AI204" s="4" t="s">
        <v>48</v>
      </c>
      <c r="AJ204" s="4" t="s">
        <v>48</v>
      </c>
      <c r="AK204" s="4" t="s">
        <v>48</v>
      </c>
      <c r="AL204" s="4" t="s">
        <v>81</v>
      </c>
    </row>
    <row r="205" spans="1:38" ht="25.5">
      <c r="A205" s="4">
        <v>159946</v>
      </c>
      <c r="B205" s="4">
        <v>685444</v>
      </c>
      <c r="C205" s="4" t="s">
        <v>565</v>
      </c>
      <c r="D205" s="4" t="s">
        <v>566</v>
      </c>
      <c r="E205" s="4"/>
      <c r="F205" s="4" t="s">
        <v>75</v>
      </c>
      <c r="G205" s="4" t="s">
        <v>46</v>
      </c>
      <c r="H205" s="4" t="s">
        <v>47</v>
      </c>
      <c r="I205" s="4" t="s">
        <v>48</v>
      </c>
      <c r="J205" s="4" t="s">
        <v>49</v>
      </c>
      <c r="K205" s="4" t="s">
        <v>585</v>
      </c>
      <c r="L205" s="4" t="s">
        <v>586</v>
      </c>
      <c r="M205" s="4"/>
      <c r="N205" s="4" t="s">
        <v>569</v>
      </c>
      <c r="O205" s="4" t="s">
        <v>53</v>
      </c>
      <c r="P205" s="4" t="s">
        <v>570</v>
      </c>
      <c r="Q205" s="4">
        <v>27</v>
      </c>
      <c r="R205" s="4">
        <v>11</v>
      </c>
      <c r="S205" s="4">
        <v>232</v>
      </c>
      <c r="T205" s="4">
        <v>270</v>
      </c>
      <c r="U205" s="4">
        <v>0.1</v>
      </c>
      <c r="V205" s="4">
        <v>4.07E-2</v>
      </c>
      <c r="W205" s="4">
        <v>0.14069999999999999</v>
      </c>
      <c r="X205" s="4" t="s">
        <v>48</v>
      </c>
      <c r="Y205" s="4" t="s">
        <v>48</v>
      </c>
      <c r="Z205" s="4" t="s">
        <v>48</v>
      </c>
      <c r="AA205" s="4" t="s">
        <v>48</v>
      </c>
      <c r="AB205" s="4" t="s">
        <v>48</v>
      </c>
      <c r="AC205" s="4" t="s">
        <v>48</v>
      </c>
      <c r="AD205" s="4" t="s">
        <v>48</v>
      </c>
      <c r="AE205" s="4" t="s">
        <v>49</v>
      </c>
      <c r="AF205" s="4" t="s">
        <v>49</v>
      </c>
      <c r="AG205" s="4" t="s">
        <v>49</v>
      </c>
      <c r="AH205" s="4" t="s">
        <v>48</v>
      </c>
      <c r="AI205" s="4" t="s">
        <v>48</v>
      </c>
      <c r="AJ205" s="4" t="s">
        <v>48</v>
      </c>
      <c r="AK205" s="4" t="s">
        <v>48</v>
      </c>
      <c r="AL205" s="4" t="s">
        <v>81</v>
      </c>
    </row>
    <row r="206" spans="1:38" ht="25.5">
      <c r="A206" s="4">
        <v>159946</v>
      </c>
      <c r="B206" s="4">
        <v>661287</v>
      </c>
      <c r="C206" s="4" t="s">
        <v>565</v>
      </c>
      <c r="D206" s="4" t="s">
        <v>566</v>
      </c>
      <c r="E206" s="4" t="s">
        <v>225</v>
      </c>
      <c r="F206" s="4" t="s">
        <v>75</v>
      </c>
      <c r="G206" s="4" t="s">
        <v>46</v>
      </c>
      <c r="H206" s="4" t="s">
        <v>47</v>
      </c>
      <c r="I206" s="4" t="s">
        <v>48</v>
      </c>
      <c r="J206" s="4" t="s">
        <v>49</v>
      </c>
      <c r="K206" s="4" t="s">
        <v>587</v>
      </c>
      <c r="L206" s="4" t="s">
        <v>588</v>
      </c>
      <c r="M206" s="4"/>
      <c r="N206" s="4" t="s">
        <v>569</v>
      </c>
      <c r="O206" s="4" t="s">
        <v>53</v>
      </c>
      <c r="P206" s="4" t="s">
        <v>570</v>
      </c>
      <c r="Q206" s="4">
        <v>49</v>
      </c>
      <c r="R206" s="4">
        <v>13</v>
      </c>
      <c r="S206" s="4">
        <v>364</v>
      </c>
      <c r="T206" s="4">
        <v>426</v>
      </c>
      <c r="U206" s="4">
        <v>0.115</v>
      </c>
      <c r="V206" s="4">
        <v>3.0499999999999999E-2</v>
      </c>
      <c r="W206" s="4">
        <v>0.14549999999999999</v>
      </c>
      <c r="X206" s="4" t="s">
        <v>48</v>
      </c>
      <c r="Y206" s="4" t="s">
        <v>49</v>
      </c>
      <c r="Z206" s="4" t="s">
        <v>49</v>
      </c>
      <c r="AA206" s="4" t="s">
        <v>49</v>
      </c>
      <c r="AB206" s="4" t="s">
        <v>49</v>
      </c>
      <c r="AC206" s="4" t="s">
        <v>49</v>
      </c>
      <c r="AD206" s="4" t="s">
        <v>49</v>
      </c>
      <c r="AE206" s="4" t="s">
        <v>48</v>
      </c>
      <c r="AF206" s="4" t="s">
        <v>48</v>
      </c>
      <c r="AG206" s="4" t="s">
        <v>48</v>
      </c>
      <c r="AH206" s="4" t="s">
        <v>48</v>
      </c>
      <c r="AI206" s="4" t="s">
        <v>48</v>
      </c>
      <c r="AJ206" s="4" t="s">
        <v>48</v>
      </c>
      <c r="AK206" s="4" t="s">
        <v>48</v>
      </c>
      <c r="AL206" s="4" t="s">
        <v>81</v>
      </c>
    </row>
    <row r="207" spans="1:38" ht="25.5">
      <c r="A207" s="4">
        <v>159946</v>
      </c>
      <c r="B207" s="4">
        <v>661288</v>
      </c>
      <c r="C207" s="4" t="s">
        <v>565</v>
      </c>
      <c r="D207" s="4" t="s">
        <v>566</v>
      </c>
      <c r="E207" s="4" t="s">
        <v>225</v>
      </c>
      <c r="F207" s="4" t="s">
        <v>75</v>
      </c>
      <c r="G207" s="4" t="s">
        <v>46</v>
      </c>
      <c r="H207" s="4" t="s">
        <v>47</v>
      </c>
      <c r="I207" s="4" t="s">
        <v>48</v>
      </c>
      <c r="J207" s="4" t="s">
        <v>49</v>
      </c>
      <c r="K207" s="4" t="s">
        <v>589</v>
      </c>
      <c r="L207" s="4" t="s">
        <v>590</v>
      </c>
      <c r="M207" s="4"/>
      <c r="N207" s="4" t="s">
        <v>569</v>
      </c>
      <c r="O207" s="4" t="s">
        <v>53</v>
      </c>
      <c r="P207" s="4" t="s">
        <v>570</v>
      </c>
      <c r="Q207" s="4">
        <v>67</v>
      </c>
      <c r="R207" s="4">
        <v>25</v>
      </c>
      <c r="S207" s="4">
        <v>641</v>
      </c>
      <c r="T207" s="4">
        <v>733</v>
      </c>
      <c r="U207" s="4">
        <v>9.1399999999999995E-2</v>
      </c>
      <c r="V207" s="4">
        <v>3.4099999999999998E-2</v>
      </c>
      <c r="W207" s="4">
        <v>0.1255</v>
      </c>
      <c r="X207" s="4" t="s">
        <v>48</v>
      </c>
      <c r="Y207" s="4" t="s">
        <v>48</v>
      </c>
      <c r="Z207" s="4" t="s">
        <v>48</v>
      </c>
      <c r="AA207" s="4" t="s">
        <v>48</v>
      </c>
      <c r="AB207" s="4" t="s">
        <v>48</v>
      </c>
      <c r="AC207" s="4" t="s">
        <v>48</v>
      </c>
      <c r="AD207" s="4" t="s">
        <v>48</v>
      </c>
      <c r="AE207" s="4" t="s">
        <v>49</v>
      </c>
      <c r="AF207" s="4" t="s">
        <v>49</v>
      </c>
      <c r="AG207" s="4" t="s">
        <v>49</v>
      </c>
      <c r="AH207" s="4" t="s">
        <v>48</v>
      </c>
      <c r="AI207" s="4" t="s">
        <v>48</v>
      </c>
      <c r="AJ207" s="4" t="s">
        <v>48</v>
      </c>
      <c r="AK207" s="4" t="s">
        <v>48</v>
      </c>
      <c r="AL207" s="4" t="s">
        <v>81</v>
      </c>
    </row>
    <row r="208" spans="1:38" ht="25.5">
      <c r="A208" s="4">
        <v>159946</v>
      </c>
      <c r="B208" s="4">
        <v>665784</v>
      </c>
      <c r="C208" s="4" t="s">
        <v>565</v>
      </c>
      <c r="D208" s="4" t="s">
        <v>566</v>
      </c>
      <c r="E208" s="4" t="s">
        <v>225</v>
      </c>
      <c r="F208" s="4" t="s">
        <v>75</v>
      </c>
      <c r="G208" s="4" t="s">
        <v>46</v>
      </c>
      <c r="H208" s="4" t="s">
        <v>47</v>
      </c>
      <c r="I208" s="4" t="s">
        <v>48</v>
      </c>
      <c r="J208" s="4" t="s">
        <v>49</v>
      </c>
      <c r="K208" s="4" t="s">
        <v>591</v>
      </c>
      <c r="L208" s="4" t="s">
        <v>592</v>
      </c>
      <c r="M208" s="4"/>
      <c r="N208" s="4" t="s">
        <v>569</v>
      </c>
      <c r="O208" s="4" t="s">
        <v>53</v>
      </c>
      <c r="P208" s="4" t="s">
        <v>570</v>
      </c>
      <c r="Q208" s="4">
        <v>108</v>
      </c>
      <c r="R208" s="4">
        <v>24</v>
      </c>
      <c r="S208" s="4">
        <v>473</v>
      </c>
      <c r="T208" s="4">
        <v>605</v>
      </c>
      <c r="U208" s="4">
        <v>0.17849999999999999</v>
      </c>
      <c r="V208" s="4">
        <v>3.9699999999999999E-2</v>
      </c>
      <c r="W208" s="4">
        <v>0.21820000000000001</v>
      </c>
      <c r="X208" s="4" t="s">
        <v>48</v>
      </c>
      <c r="Y208" s="4" t="s">
        <v>49</v>
      </c>
      <c r="Z208" s="4" t="s">
        <v>49</v>
      </c>
      <c r="AA208" s="4" t="s">
        <v>49</v>
      </c>
      <c r="AB208" s="4" t="s">
        <v>49</v>
      </c>
      <c r="AC208" s="4" t="s">
        <v>49</v>
      </c>
      <c r="AD208" s="4" t="s">
        <v>49</v>
      </c>
      <c r="AE208" s="4" t="s">
        <v>48</v>
      </c>
      <c r="AF208" s="4" t="s">
        <v>48</v>
      </c>
      <c r="AG208" s="4" t="s">
        <v>48</v>
      </c>
      <c r="AH208" s="4" t="s">
        <v>48</v>
      </c>
      <c r="AI208" s="4" t="s">
        <v>48</v>
      </c>
      <c r="AJ208" s="4" t="s">
        <v>48</v>
      </c>
      <c r="AK208" s="4" t="s">
        <v>48</v>
      </c>
      <c r="AL208" s="4" t="s">
        <v>81</v>
      </c>
    </row>
    <row r="209" spans="1:38" ht="25.5">
      <c r="A209" s="4">
        <v>159333</v>
      </c>
      <c r="B209" s="4">
        <v>661201</v>
      </c>
      <c r="C209" s="4" t="s">
        <v>593</v>
      </c>
      <c r="D209" s="4" t="s">
        <v>594</v>
      </c>
      <c r="E209" s="4" t="s">
        <v>595</v>
      </c>
      <c r="F209" s="4" t="s">
        <v>45</v>
      </c>
      <c r="G209" s="4" t="s">
        <v>46</v>
      </c>
      <c r="H209" s="4" t="s">
        <v>47</v>
      </c>
      <c r="I209" s="4" t="s">
        <v>48</v>
      </c>
      <c r="J209" s="4" t="s">
        <v>49</v>
      </c>
      <c r="K209" s="4" t="s">
        <v>596</v>
      </c>
      <c r="L209" s="4" t="s">
        <v>597</v>
      </c>
      <c r="M209" s="4"/>
      <c r="N209" s="4" t="s">
        <v>598</v>
      </c>
      <c r="O209" s="4" t="s">
        <v>53</v>
      </c>
      <c r="P209" s="4" t="s">
        <v>599</v>
      </c>
      <c r="Q209" s="4">
        <v>83</v>
      </c>
      <c r="R209" s="4">
        <v>0</v>
      </c>
      <c r="S209" s="4">
        <v>35</v>
      </c>
      <c r="T209" s="4">
        <v>118</v>
      </c>
      <c r="U209" s="4">
        <v>0.70340000000000003</v>
      </c>
      <c r="V209" s="4">
        <v>0</v>
      </c>
      <c r="W209" s="4">
        <v>0.70340000000000003</v>
      </c>
      <c r="X209" s="4" t="s">
        <v>49</v>
      </c>
      <c r="Y209" s="4" t="s">
        <v>49</v>
      </c>
      <c r="Z209" s="4" t="s">
        <v>49</v>
      </c>
      <c r="AA209" s="4" t="s">
        <v>49</v>
      </c>
      <c r="AB209" s="4" t="s">
        <v>49</v>
      </c>
      <c r="AC209" s="4" t="s">
        <v>49</v>
      </c>
      <c r="AD209" s="4" t="s">
        <v>49</v>
      </c>
      <c r="AE209" s="4" t="s">
        <v>49</v>
      </c>
      <c r="AF209" s="4" t="s">
        <v>49</v>
      </c>
      <c r="AG209" s="4" t="s">
        <v>49</v>
      </c>
      <c r="AH209" s="4" t="s">
        <v>49</v>
      </c>
      <c r="AI209" s="4" t="s">
        <v>49</v>
      </c>
      <c r="AJ209" s="4" t="s">
        <v>49</v>
      </c>
      <c r="AK209" s="4" t="s">
        <v>49</v>
      </c>
      <c r="AL209" s="4" t="s">
        <v>55</v>
      </c>
    </row>
    <row r="210" spans="1:38" ht="25.5">
      <c r="A210" s="4">
        <v>159333</v>
      </c>
      <c r="B210" s="4">
        <v>685407</v>
      </c>
      <c r="C210" s="4" t="s">
        <v>593</v>
      </c>
      <c r="D210" s="4" t="s">
        <v>594</v>
      </c>
      <c r="E210" s="4" t="s">
        <v>595</v>
      </c>
      <c r="F210" s="4" t="s">
        <v>45</v>
      </c>
      <c r="G210" s="4" t="s">
        <v>46</v>
      </c>
      <c r="H210" s="4" t="s">
        <v>47</v>
      </c>
      <c r="I210" s="4" t="s">
        <v>48</v>
      </c>
      <c r="J210" s="4" t="s">
        <v>49</v>
      </c>
      <c r="K210" s="4" t="s">
        <v>600</v>
      </c>
      <c r="L210" s="4" t="s">
        <v>601</v>
      </c>
      <c r="M210" s="4"/>
      <c r="N210" s="4" t="s">
        <v>602</v>
      </c>
      <c r="O210" s="4" t="s">
        <v>53</v>
      </c>
      <c r="P210" s="4" t="s">
        <v>603</v>
      </c>
      <c r="Q210" s="4">
        <v>143</v>
      </c>
      <c r="R210" s="4">
        <v>0</v>
      </c>
      <c r="S210" s="4">
        <v>36</v>
      </c>
      <c r="T210" s="4">
        <v>179</v>
      </c>
      <c r="U210" s="4">
        <v>0.79890000000000005</v>
      </c>
      <c r="V210" s="4">
        <v>0</v>
      </c>
      <c r="W210" s="4">
        <v>0.79890000000000005</v>
      </c>
      <c r="X210" s="4" t="s">
        <v>48</v>
      </c>
      <c r="Y210" s="4" t="s">
        <v>49</v>
      </c>
      <c r="Z210" s="4" t="s">
        <v>49</v>
      </c>
      <c r="AA210" s="4" t="s">
        <v>49</v>
      </c>
      <c r="AB210" s="4" t="s">
        <v>49</v>
      </c>
      <c r="AC210" s="4" t="s">
        <v>49</v>
      </c>
      <c r="AD210" s="4" t="s">
        <v>49</v>
      </c>
      <c r="AE210" s="4" t="s">
        <v>48</v>
      </c>
      <c r="AF210" s="4" t="s">
        <v>48</v>
      </c>
      <c r="AG210" s="4" t="s">
        <v>48</v>
      </c>
      <c r="AH210" s="4" t="s">
        <v>48</v>
      </c>
      <c r="AI210" s="4" t="s">
        <v>48</v>
      </c>
      <c r="AJ210" s="4" t="s">
        <v>48</v>
      </c>
      <c r="AK210" s="4" t="s">
        <v>48</v>
      </c>
      <c r="AL210" s="4" t="s">
        <v>55</v>
      </c>
    </row>
    <row r="211" spans="1:38" ht="25.5">
      <c r="A211" s="4">
        <v>159333</v>
      </c>
      <c r="B211" s="4">
        <v>661202</v>
      </c>
      <c r="C211" s="4" t="s">
        <v>593</v>
      </c>
      <c r="D211" s="4" t="s">
        <v>594</v>
      </c>
      <c r="E211" s="4" t="s">
        <v>595</v>
      </c>
      <c r="F211" s="4" t="s">
        <v>45</v>
      </c>
      <c r="G211" s="4" t="s">
        <v>46</v>
      </c>
      <c r="H211" s="4" t="s">
        <v>47</v>
      </c>
      <c r="I211" s="4" t="s">
        <v>48</v>
      </c>
      <c r="J211" s="4" t="s">
        <v>49</v>
      </c>
      <c r="K211" s="4" t="s">
        <v>604</v>
      </c>
      <c r="L211" s="4" t="s">
        <v>601</v>
      </c>
      <c r="M211" s="4"/>
      <c r="N211" s="4" t="s">
        <v>602</v>
      </c>
      <c r="O211" s="4" t="s">
        <v>53</v>
      </c>
      <c r="P211" s="4" t="s">
        <v>603</v>
      </c>
      <c r="Q211" s="4">
        <v>147</v>
      </c>
      <c r="R211" s="4">
        <v>0</v>
      </c>
      <c r="S211" s="4">
        <v>51</v>
      </c>
      <c r="T211" s="4">
        <v>198</v>
      </c>
      <c r="U211" s="4">
        <v>0.74239999999999995</v>
      </c>
      <c r="V211" s="4">
        <v>0</v>
      </c>
      <c r="W211" s="4">
        <v>0.74239999999999995</v>
      </c>
      <c r="X211" s="4" t="s">
        <v>48</v>
      </c>
      <c r="Y211" s="4" t="s">
        <v>48</v>
      </c>
      <c r="Z211" s="4" t="s">
        <v>48</v>
      </c>
      <c r="AA211" s="4" t="s">
        <v>48</v>
      </c>
      <c r="AB211" s="4" t="s">
        <v>48</v>
      </c>
      <c r="AC211" s="4" t="s">
        <v>48</v>
      </c>
      <c r="AD211" s="4" t="s">
        <v>48</v>
      </c>
      <c r="AE211" s="4" t="s">
        <v>49</v>
      </c>
      <c r="AF211" s="4" t="s">
        <v>49</v>
      </c>
      <c r="AG211" s="4" t="s">
        <v>49</v>
      </c>
      <c r="AH211" s="4" t="s">
        <v>49</v>
      </c>
      <c r="AI211" s="4" t="s">
        <v>49</v>
      </c>
      <c r="AJ211" s="4" t="s">
        <v>49</v>
      </c>
      <c r="AK211" s="4" t="s">
        <v>49</v>
      </c>
      <c r="AL211" s="4" t="s">
        <v>55</v>
      </c>
    </row>
    <row r="212" spans="1:38" ht="25.5">
      <c r="A212" s="4">
        <v>159559</v>
      </c>
      <c r="B212" s="4">
        <v>661941</v>
      </c>
      <c r="C212" s="4" t="s">
        <v>605</v>
      </c>
      <c r="D212" s="4" t="s">
        <v>606</v>
      </c>
      <c r="E212" s="4"/>
      <c r="F212" s="4" t="s">
        <v>154</v>
      </c>
      <c r="G212" s="4" t="s">
        <v>46</v>
      </c>
      <c r="H212" s="4" t="s">
        <v>47</v>
      </c>
      <c r="I212" s="4" t="s">
        <v>48</v>
      </c>
      <c r="J212" s="4" t="s">
        <v>49</v>
      </c>
      <c r="K212" s="4" t="s">
        <v>607</v>
      </c>
      <c r="L212" s="4" t="s">
        <v>608</v>
      </c>
      <c r="M212" s="4"/>
      <c r="N212" s="4" t="s">
        <v>609</v>
      </c>
      <c r="O212" s="4" t="s">
        <v>53</v>
      </c>
      <c r="P212" s="4" t="s">
        <v>610</v>
      </c>
      <c r="Q212" s="4">
        <v>46</v>
      </c>
      <c r="R212" s="4">
        <v>8</v>
      </c>
      <c r="S212" s="4">
        <v>121</v>
      </c>
      <c r="T212" s="4">
        <v>175</v>
      </c>
      <c r="U212" s="4">
        <v>0.26290000000000002</v>
      </c>
      <c r="V212" s="4">
        <v>4.5699999999999998E-2</v>
      </c>
      <c r="W212" s="4">
        <v>0.30859999999999999</v>
      </c>
      <c r="X212" s="4" t="s">
        <v>49</v>
      </c>
      <c r="Y212" s="4" t="s">
        <v>49</v>
      </c>
      <c r="Z212" s="4" t="s">
        <v>49</v>
      </c>
      <c r="AA212" s="4" t="s">
        <v>49</v>
      </c>
      <c r="AB212" s="4" t="s">
        <v>49</v>
      </c>
      <c r="AC212" s="4" t="s">
        <v>49</v>
      </c>
      <c r="AD212" s="4" t="s">
        <v>49</v>
      </c>
      <c r="AE212" s="4" t="s">
        <v>49</v>
      </c>
      <c r="AF212" s="4" t="s">
        <v>49</v>
      </c>
      <c r="AG212" s="4" t="s">
        <v>49</v>
      </c>
      <c r="AH212" s="4" t="s">
        <v>48</v>
      </c>
      <c r="AI212" s="4" t="s">
        <v>48</v>
      </c>
      <c r="AJ212" s="4" t="s">
        <v>48</v>
      </c>
      <c r="AK212" s="4" t="s">
        <v>48</v>
      </c>
      <c r="AL212" s="4" t="s">
        <v>81</v>
      </c>
    </row>
    <row r="213" spans="1:38" ht="25.5">
      <c r="A213" s="4">
        <v>160495</v>
      </c>
      <c r="B213" s="4">
        <v>685962</v>
      </c>
      <c r="C213" s="4" t="s">
        <v>611</v>
      </c>
      <c r="D213" s="4" t="s">
        <v>612</v>
      </c>
      <c r="E213" s="4" t="s">
        <v>153</v>
      </c>
      <c r="F213" s="4" t="s">
        <v>269</v>
      </c>
      <c r="G213" s="4" t="s">
        <v>46</v>
      </c>
      <c r="H213" s="4" t="s">
        <v>47</v>
      </c>
      <c r="I213" s="4" t="s">
        <v>48</v>
      </c>
      <c r="J213" s="4" t="s">
        <v>49</v>
      </c>
      <c r="K213" s="4" t="s">
        <v>613</v>
      </c>
      <c r="L213" s="4" t="s">
        <v>614</v>
      </c>
      <c r="M213" s="4"/>
      <c r="N213" s="4" t="s">
        <v>615</v>
      </c>
      <c r="O213" s="4" t="s">
        <v>53</v>
      </c>
      <c r="P213" s="4" t="s">
        <v>616</v>
      </c>
      <c r="Q213" s="4">
        <v>181</v>
      </c>
      <c r="R213" s="4">
        <v>0</v>
      </c>
      <c r="S213" s="4">
        <v>54</v>
      </c>
      <c r="T213" s="4">
        <v>235</v>
      </c>
      <c r="U213" s="4">
        <v>0.7702</v>
      </c>
      <c r="V213" s="4">
        <v>0</v>
      </c>
      <c r="W213" s="4">
        <v>0.7702</v>
      </c>
      <c r="X213" s="4" t="s">
        <v>48</v>
      </c>
      <c r="Y213" s="4" t="s">
        <v>48</v>
      </c>
      <c r="Z213" s="4" t="s">
        <v>48</v>
      </c>
      <c r="AA213" s="4" t="s">
        <v>48</v>
      </c>
      <c r="AB213" s="4" t="s">
        <v>48</v>
      </c>
      <c r="AC213" s="4" t="s">
        <v>48</v>
      </c>
      <c r="AD213" s="4" t="s">
        <v>48</v>
      </c>
      <c r="AE213" s="4" t="s">
        <v>48</v>
      </c>
      <c r="AF213" s="4" t="s">
        <v>48</v>
      </c>
      <c r="AG213" s="4" t="s">
        <v>48</v>
      </c>
      <c r="AH213" s="4" t="s">
        <v>49</v>
      </c>
      <c r="AI213" s="4" t="s">
        <v>49</v>
      </c>
      <c r="AJ213" s="4" t="s">
        <v>49</v>
      </c>
      <c r="AK213" s="4" t="s">
        <v>48</v>
      </c>
      <c r="AL213" s="4" t="s">
        <v>55</v>
      </c>
    </row>
    <row r="214" spans="1:38" ht="25.5">
      <c r="A214" s="4">
        <v>160027</v>
      </c>
      <c r="B214" s="4">
        <v>661166</v>
      </c>
      <c r="C214" s="4" t="s">
        <v>617</v>
      </c>
      <c r="D214" s="4" t="s">
        <v>618</v>
      </c>
      <c r="E214" s="4" t="s">
        <v>619</v>
      </c>
      <c r="F214" s="4" t="s">
        <v>154</v>
      </c>
      <c r="G214" s="4" t="s">
        <v>46</v>
      </c>
      <c r="H214" s="4" t="s">
        <v>47</v>
      </c>
      <c r="I214" s="4" t="s">
        <v>48</v>
      </c>
      <c r="J214" s="4" t="s">
        <v>49</v>
      </c>
      <c r="K214" s="4" t="s">
        <v>620</v>
      </c>
      <c r="L214" s="4" t="s">
        <v>621</v>
      </c>
      <c r="M214" s="4"/>
      <c r="N214" s="4" t="s">
        <v>622</v>
      </c>
      <c r="O214" s="4" t="s">
        <v>53</v>
      </c>
      <c r="P214" s="4" t="s">
        <v>623</v>
      </c>
      <c r="Q214" s="4">
        <v>103</v>
      </c>
      <c r="R214" s="4">
        <v>26</v>
      </c>
      <c r="S214" s="4">
        <v>131</v>
      </c>
      <c r="T214" s="4">
        <v>260</v>
      </c>
      <c r="U214" s="4">
        <v>0.3962</v>
      </c>
      <c r="V214" s="4">
        <v>0.1</v>
      </c>
      <c r="W214" s="4">
        <v>0.49619999999999997</v>
      </c>
      <c r="X214" s="4" t="s">
        <v>48</v>
      </c>
      <c r="Y214" s="4" t="s">
        <v>48</v>
      </c>
      <c r="Z214" s="4" t="s">
        <v>48</v>
      </c>
      <c r="AA214" s="4" t="s">
        <v>48</v>
      </c>
      <c r="AB214" s="4" t="s">
        <v>49</v>
      </c>
      <c r="AC214" s="4" t="s">
        <v>49</v>
      </c>
      <c r="AD214" s="4" t="s">
        <v>49</v>
      </c>
      <c r="AE214" s="4" t="s">
        <v>48</v>
      </c>
      <c r="AF214" s="4" t="s">
        <v>48</v>
      </c>
      <c r="AG214" s="4" t="s">
        <v>48</v>
      </c>
      <c r="AH214" s="4" t="s">
        <v>48</v>
      </c>
      <c r="AI214" s="4" t="s">
        <v>48</v>
      </c>
      <c r="AJ214" s="4" t="s">
        <v>48</v>
      </c>
      <c r="AK214" s="4" t="s">
        <v>48</v>
      </c>
      <c r="AL214" s="4" t="s">
        <v>81</v>
      </c>
    </row>
    <row r="215" spans="1:38" ht="25.5">
      <c r="A215" s="4">
        <v>160027</v>
      </c>
      <c r="B215" s="4">
        <v>662470</v>
      </c>
      <c r="C215" s="4" t="s">
        <v>617</v>
      </c>
      <c r="D215" s="4" t="s">
        <v>618</v>
      </c>
      <c r="E215" s="4" t="s">
        <v>619</v>
      </c>
      <c r="F215" s="4" t="s">
        <v>154</v>
      </c>
      <c r="G215" s="4" t="s">
        <v>46</v>
      </c>
      <c r="H215" s="4" t="s">
        <v>47</v>
      </c>
      <c r="I215" s="4" t="s">
        <v>48</v>
      </c>
      <c r="J215" s="4" t="s">
        <v>49</v>
      </c>
      <c r="K215" s="4" t="s">
        <v>624</v>
      </c>
      <c r="L215" s="4" t="s">
        <v>625</v>
      </c>
      <c r="M215" s="4"/>
      <c r="N215" s="4" t="s">
        <v>626</v>
      </c>
      <c r="O215" s="4" t="s">
        <v>53</v>
      </c>
      <c r="P215" s="4" t="s">
        <v>623</v>
      </c>
      <c r="Q215" s="4">
        <v>0</v>
      </c>
      <c r="R215" s="4">
        <v>0</v>
      </c>
      <c r="S215" s="4">
        <v>0</v>
      </c>
      <c r="T215" s="4">
        <v>19</v>
      </c>
      <c r="U215" s="4">
        <v>0</v>
      </c>
      <c r="V215" s="4">
        <v>0</v>
      </c>
      <c r="W215" s="4">
        <v>0</v>
      </c>
      <c r="X215" s="4" t="s">
        <v>48</v>
      </c>
      <c r="Y215" s="4" t="s">
        <v>49</v>
      </c>
      <c r="Z215" s="4" t="s">
        <v>49</v>
      </c>
      <c r="AA215" s="4" t="s">
        <v>49</v>
      </c>
      <c r="AB215" s="4" t="s">
        <v>49</v>
      </c>
      <c r="AC215" s="4" t="s">
        <v>49</v>
      </c>
      <c r="AD215" s="4" t="s">
        <v>49</v>
      </c>
      <c r="AE215" s="4" t="s">
        <v>48</v>
      </c>
      <c r="AF215" s="4" t="s">
        <v>48</v>
      </c>
      <c r="AG215" s="4" t="s">
        <v>48</v>
      </c>
      <c r="AH215" s="4" t="s">
        <v>48</v>
      </c>
      <c r="AI215" s="4" t="s">
        <v>48</v>
      </c>
      <c r="AJ215" s="4" t="s">
        <v>48</v>
      </c>
      <c r="AK215" s="4" t="s">
        <v>48</v>
      </c>
      <c r="AL215" s="4" t="s">
        <v>81</v>
      </c>
    </row>
    <row r="216" spans="1:38" ht="25.5">
      <c r="A216" s="4">
        <v>160027</v>
      </c>
      <c r="B216" s="4">
        <v>661169</v>
      </c>
      <c r="C216" s="4" t="s">
        <v>617</v>
      </c>
      <c r="D216" s="4" t="s">
        <v>618</v>
      </c>
      <c r="E216" s="4" t="s">
        <v>619</v>
      </c>
      <c r="F216" s="4" t="s">
        <v>154</v>
      </c>
      <c r="G216" s="4" t="s">
        <v>46</v>
      </c>
      <c r="H216" s="4" t="s">
        <v>47</v>
      </c>
      <c r="I216" s="4" t="s">
        <v>48</v>
      </c>
      <c r="J216" s="4" t="s">
        <v>49</v>
      </c>
      <c r="K216" s="4" t="s">
        <v>627</v>
      </c>
      <c r="L216" s="4" t="s">
        <v>628</v>
      </c>
      <c r="M216" s="4"/>
      <c r="N216" s="4" t="s">
        <v>622</v>
      </c>
      <c r="O216" s="4" t="s">
        <v>53</v>
      </c>
      <c r="P216" s="4" t="s">
        <v>623</v>
      </c>
      <c r="Q216" s="4">
        <v>147</v>
      </c>
      <c r="R216" s="4">
        <v>51</v>
      </c>
      <c r="S216" s="4">
        <v>242</v>
      </c>
      <c r="T216" s="4">
        <v>440</v>
      </c>
      <c r="U216" s="4">
        <v>0.33410000000000001</v>
      </c>
      <c r="V216" s="4">
        <v>0.1159</v>
      </c>
      <c r="W216" s="4">
        <v>0.45</v>
      </c>
      <c r="X216" s="4" t="s">
        <v>48</v>
      </c>
      <c r="Y216" s="4" t="s">
        <v>48</v>
      </c>
      <c r="Z216" s="4" t="s">
        <v>48</v>
      </c>
      <c r="AA216" s="4" t="s">
        <v>48</v>
      </c>
      <c r="AB216" s="4" t="s">
        <v>48</v>
      </c>
      <c r="AC216" s="4" t="s">
        <v>48</v>
      </c>
      <c r="AD216" s="4" t="s">
        <v>48</v>
      </c>
      <c r="AE216" s="4" t="s">
        <v>48</v>
      </c>
      <c r="AF216" s="4" t="s">
        <v>48</v>
      </c>
      <c r="AG216" s="4" t="s">
        <v>48</v>
      </c>
      <c r="AH216" s="4" t="s">
        <v>49</v>
      </c>
      <c r="AI216" s="4" t="s">
        <v>49</v>
      </c>
      <c r="AJ216" s="4" t="s">
        <v>49</v>
      </c>
      <c r="AK216" s="4" t="s">
        <v>49</v>
      </c>
      <c r="AL216" s="4" t="s">
        <v>81</v>
      </c>
    </row>
    <row r="217" spans="1:38" ht="25.5">
      <c r="A217" s="4">
        <v>160027</v>
      </c>
      <c r="B217" s="4">
        <v>661168</v>
      </c>
      <c r="C217" s="4" t="s">
        <v>617</v>
      </c>
      <c r="D217" s="4" t="s">
        <v>618</v>
      </c>
      <c r="E217" s="4" t="s">
        <v>619</v>
      </c>
      <c r="F217" s="4" t="s">
        <v>154</v>
      </c>
      <c r="G217" s="4" t="s">
        <v>46</v>
      </c>
      <c r="H217" s="4" t="s">
        <v>47</v>
      </c>
      <c r="I217" s="4" t="s">
        <v>48</v>
      </c>
      <c r="J217" s="4" t="s">
        <v>49</v>
      </c>
      <c r="K217" s="4" t="s">
        <v>629</v>
      </c>
      <c r="L217" s="4" t="s">
        <v>630</v>
      </c>
      <c r="M217" s="4"/>
      <c r="N217" s="4" t="s">
        <v>622</v>
      </c>
      <c r="O217" s="4" t="s">
        <v>53</v>
      </c>
      <c r="P217" s="4" t="s">
        <v>623</v>
      </c>
      <c r="Q217" s="4">
        <v>99</v>
      </c>
      <c r="R217" s="4">
        <v>26</v>
      </c>
      <c r="S217" s="4">
        <v>157</v>
      </c>
      <c r="T217" s="4">
        <v>282</v>
      </c>
      <c r="U217" s="4">
        <v>0.35110000000000002</v>
      </c>
      <c r="V217" s="4">
        <v>9.2200000000000004E-2</v>
      </c>
      <c r="W217" s="4">
        <v>0.44330000000000003</v>
      </c>
      <c r="X217" s="4" t="s">
        <v>49</v>
      </c>
      <c r="Y217" s="4" t="s">
        <v>48</v>
      </c>
      <c r="Z217" s="4" t="s">
        <v>48</v>
      </c>
      <c r="AA217" s="4" t="s">
        <v>48</v>
      </c>
      <c r="AB217" s="4" t="s">
        <v>48</v>
      </c>
      <c r="AC217" s="4" t="s">
        <v>48</v>
      </c>
      <c r="AD217" s="4" t="s">
        <v>48</v>
      </c>
      <c r="AE217" s="4" t="s">
        <v>49</v>
      </c>
      <c r="AF217" s="4" t="s">
        <v>49</v>
      </c>
      <c r="AG217" s="4" t="s">
        <v>49</v>
      </c>
      <c r="AH217" s="4" t="s">
        <v>48</v>
      </c>
      <c r="AI217" s="4" t="s">
        <v>48</v>
      </c>
      <c r="AJ217" s="4" t="s">
        <v>48</v>
      </c>
      <c r="AK217" s="4" t="s">
        <v>48</v>
      </c>
      <c r="AL217" s="4" t="s">
        <v>81</v>
      </c>
    </row>
    <row r="218" spans="1:38" ht="25.5">
      <c r="A218" s="4">
        <v>160027</v>
      </c>
      <c r="B218" s="4">
        <v>665688</v>
      </c>
      <c r="C218" s="4" t="s">
        <v>617</v>
      </c>
      <c r="D218" s="4" t="s">
        <v>618</v>
      </c>
      <c r="E218" s="4" t="s">
        <v>619</v>
      </c>
      <c r="F218" s="4" t="s">
        <v>154</v>
      </c>
      <c r="G218" s="4" t="s">
        <v>46</v>
      </c>
      <c r="H218" s="4" t="s">
        <v>47</v>
      </c>
      <c r="I218" s="4" t="s">
        <v>48</v>
      </c>
      <c r="J218" s="4" t="s">
        <v>49</v>
      </c>
      <c r="K218" s="4" t="s">
        <v>631</v>
      </c>
      <c r="L218" s="4" t="s">
        <v>632</v>
      </c>
      <c r="M218" s="4"/>
      <c r="N218" s="4" t="s">
        <v>633</v>
      </c>
      <c r="O218" s="4" t="s">
        <v>53</v>
      </c>
      <c r="P218" s="4" t="s">
        <v>634</v>
      </c>
      <c r="Q218" s="4">
        <v>99</v>
      </c>
      <c r="R218" s="4">
        <v>25</v>
      </c>
      <c r="S218" s="4">
        <v>195</v>
      </c>
      <c r="T218" s="4">
        <v>319</v>
      </c>
      <c r="U218" s="4">
        <v>0.31030000000000002</v>
      </c>
      <c r="V218" s="4">
        <v>7.8399999999999997E-2</v>
      </c>
      <c r="W218" s="4">
        <v>0.38869999999999999</v>
      </c>
      <c r="X218" s="4" t="s">
        <v>48</v>
      </c>
      <c r="Y218" s="4" t="s">
        <v>49</v>
      </c>
      <c r="Z218" s="4" t="s">
        <v>49</v>
      </c>
      <c r="AA218" s="4" t="s">
        <v>49</v>
      </c>
      <c r="AB218" s="4" t="s">
        <v>48</v>
      </c>
      <c r="AC218" s="4" t="s">
        <v>48</v>
      </c>
      <c r="AD218" s="4" t="s">
        <v>48</v>
      </c>
      <c r="AE218" s="4" t="s">
        <v>48</v>
      </c>
      <c r="AF218" s="4" t="s">
        <v>48</v>
      </c>
      <c r="AG218" s="4" t="s">
        <v>48</v>
      </c>
      <c r="AH218" s="4" t="s">
        <v>48</v>
      </c>
      <c r="AI218" s="4" t="s">
        <v>48</v>
      </c>
      <c r="AJ218" s="4" t="s">
        <v>48</v>
      </c>
      <c r="AK218" s="4" t="s">
        <v>48</v>
      </c>
      <c r="AL218" s="4" t="s">
        <v>81</v>
      </c>
    </row>
    <row r="219" spans="1:38" ht="25.5">
      <c r="A219" s="4">
        <v>159592</v>
      </c>
      <c r="B219" s="4">
        <v>661173</v>
      </c>
      <c r="C219" s="4" t="s">
        <v>635</v>
      </c>
      <c r="D219" s="4" t="s">
        <v>636</v>
      </c>
      <c r="E219" s="4" t="s">
        <v>619</v>
      </c>
      <c r="F219" s="4" t="s">
        <v>154</v>
      </c>
      <c r="G219" s="4" t="s">
        <v>46</v>
      </c>
      <c r="H219" s="4" t="s">
        <v>47</v>
      </c>
      <c r="I219" s="4" t="s">
        <v>48</v>
      </c>
      <c r="J219" s="4" t="s">
        <v>49</v>
      </c>
      <c r="K219" s="4" t="s">
        <v>637</v>
      </c>
      <c r="L219" s="4" t="s">
        <v>638</v>
      </c>
      <c r="M219" s="4"/>
      <c r="N219" s="4" t="s">
        <v>639</v>
      </c>
      <c r="O219" s="4" t="s">
        <v>53</v>
      </c>
      <c r="P219" s="4" t="s">
        <v>640</v>
      </c>
      <c r="Q219" s="4">
        <v>168</v>
      </c>
      <c r="R219" s="4">
        <v>50</v>
      </c>
      <c r="S219" s="4">
        <v>310</v>
      </c>
      <c r="T219" s="4">
        <v>528</v>
      </c>
      <c r="U219" s="4">
        <v>0.31819999999999998</v>
      </c>
      <c r="V219" s="4">
        <v>9.4700000000000006E-2</v>
      </c>
      <c r="W219" s="4">
        <v>0.41289999999999999</v>
      </c>
      <c r="X219" s="4" t="s">
        <v>48</v>
      </c>
      <c r="Y219" s="4" t="s">
        <v>48</v>
      </c>
      <c r="Z219" s="4" t="s">
        <v>48</v>
      </c>
      <c r="AA219" s="4" t="s">
        <v>48</v>
      </c>
      <c r="AB219" s="4" t="s">
        <v>48</v>
      </c>
      <c r="AC219" s="4" t="s">
        <v>48</v>
      </c>
      <c r="AD219" s="4" t="s">
        <v>48</v>
      </c>
      <c r="AE219" s="4" t="s">
        <v>48</v>
      </c>
      <c r="AF219" s="4" t="s">
        <v>48</v>
      </c>
      <c r="AG219" s="4" t="s">
        <v>48</v>
      </c>
      <c r="AH219" s="4" t="s">
        <v>49</v>
      </c>
      <c r="AI219" s="4" t="s">
        <v>49</v>
      </c>
      <c r="AJ219" s="4" t="s">
        <v>49</v>
      </c>
      <c r="AK219" s="4" t="s">
        <v>49</v>
      </c>
      <c r="AL219" s="4" t="s">
        <v>81</v>
      </c>
    </row>
    <row r="220" spans="1:38" ht="25.5">
      <c r="A220" s="4">
        <v>159592</v>
      </c>
      <c r="B220" s="4">
        <v>661172</v>
      </c>
      <c r="C220" s="4" t="s">
        <v>635</v>
      </c>
      <c r="D220" s="4" t="s">
        <v>636</v>
      </c>
      <c r="E220" s="4" t="s">
        <v>619</v>
      </c>
      <c r="F220" s="4" t="s">
        <v>154</v>
      </c>
      <c r="G220" s="4" t="s">
        <v>46</v>
      </c>
      <c r="H220" s="4" t="s">
        <v>47</v>
      </c>
      <c r="I220" s="4" t="s">
        <v>48</v>
      </c>
      <c r="J220" s="4" t="s">
        <v>49</v>
      </c>
      <c r="K220" s="4" t="s">
        <v>641</v>
      </c>
      <c r="L220" s="4" t="s">
        <v>642</v>
      </c>
      <c r="M220" s="4"/>
      <c r="N220" s="4" t="s">
        <v>639</v>
      </c>
      <c r="O220" s="4" t="s">
        <v>53</v>
      </c>
      <c r="P220" s="4" t="s">
        <v>640</v>
      </c>
      <c r="Q220" s="4">
        <v>165</v>
      </c>
      <c r="R220" s="4">
        <v>47</v>
      </c>
      <c r="S220" s="4">
        <v>283</v>
      </c>
      <c r="T220" s="4">
        <v>495</v>
      </c>
      <c r="U220" s="4">
        <v>0.33329999999999999</v>
      </c>
      <c r="V220" s="4">
        <v>9.4899999999999998E-2</v>
      </c>
      <c r="W220" s="4">
        <v>0.42830000000000001</v>
      </c>
      <c r="X220" s="4" t="s">
        <v>48</v>
      </c>
      <c r="Y220" s="4" t="s">
        <v>48</v>
      </c>
      <c r="Z220" s="4" t="s">
        <v>48</v>
      </c>
      <c r="AA220" s="4" t="s">
        <v>48</v>
      </c>
      <c r="AB220" s="4" t="s">
        <v>48</v>
      </c>
      <c r="AC220" s="4" t="s">
        <v>48</v>
      </c>
      <c r="AD220" s="4" t="s">
        <v>49</v>
      </c>
      <c r="AE220" s="4" t="s">
        <v>49</v>
      </c>
      <c r="AF220" s="4" t="s">
        <v>49</v>
      </c>
      <c r="AG220" s="4" t="s">
        <v>49</v>
      </c>
      <c r="AH220" s="4" t="s">
        <v>48</v>
      </c>
      <c r="AI220" s="4" t="s">
        <v>48</v>
      </c>
      <c r="AJ220" s="4" t="s">
        <v>48</v>
      </c>
      <c r="AK220" s="4" t="s">
        <v>48</v>
      </c>
      <c r="AL220" s="4" t="s">
        <v>81</v>
      </c>
    </row>
    <row r="221" spans="1:38" ht="25.5">
      <c r="A221" s="4">
        <v>159592</v>
      </c>
      <c r="B221" s="4">
        <v>661171</v>
      </c>
      <c r="C221" s="4" t="s">
        <v>635</v>
      </c>
      <c r="D221" s="4" t="s">
        <v>636</v>
      </c>
      <c r="E221" s="4" t="s">
        <v>619</v>
      </c>
      <c r="F221" s="4" t="s">
        <v>154</v>
      </c>
      <c r="G221" s="4" t="s">
        <v>46</v>
      </c>
      <c r="H221" s="4" t="s">
        <v>47</v>
      </c>
      <c r="I221" s="4" t="s">
        <v>48</v>
      </c>
      <c r="J221" s="4" t="s">
        <v>49</v>
      </c>
      <c r="K221" s="4" t="s">
        <v>643</v>
      </c>
      <c r="L221" s="4" t="s">
        <v>644</v>
      </c>
      <c r="M221" s="4"/>
      <c r="N221" s="4" t="s">
        <v>639</v>
      </c>
      <c r="O221" s="4" t="s">
        <v>53</v>
      </c>
      <c r="P221" s="4" t="s">
        <v>640</v>
      </c>
      <c r="Q221" s="4">
        <v>228</v>
      </c>
      <c r="R221" s="4">
        <v>57</v>
      </c>
      <c r="S221" s="4">
        <v>362</v>
      </c>
      <c r="T221" s="4">
        <v>647</v>
      </c>
      <c r="U221" s="4">
        <v>0.35239999999999999</v>
      </c>
      <c r="V221" s="4">
        <v>8.8099999999999998E-2</v>
      </c>
      <c r="W221" s="4">
        <v>0.4405</v>
      </c>
      <c r="X221" s="4" t="s">
        <v>49</v>
      </c>
      <c r="Y221" s="4" t="s">
        <v>49</v>
      </c>
      <c r="Z221" s="4" t="s">
        <v>49</v>
      </c>
      <c r="AA221" s="4" t="s">
        <v>49</v>
      </c>
      <c r="AB221" s="4" t="s">
        <v>49</v>
      </c>
      <c r="AC221" s="4" t="s">
        <v>49</v>
      </c>
      <c r="AD221" s="4" t="s">
        <v>48</v>
      </c>
      <c r="AE221" s="4" t="s">
        <v>48</v>
      </c>
      <c r="AF221" s="4" t="s">
        <v>48</v>
      </c>
      <c r="AG221" s="4" t="s">
        <v>48</v>
      </c>
      <c r="AH221" s="4" t="s">
        <v>48</v>
      </c>
      <c r="AI221" s="4" t="s">
        <v>48</v>
      </c>
      <c r="AJ221" s="4" t="s">
        <v>48</v>
      </c>
      <c r="AK221" s="4" t="s">
        <v>48</v>
      </c>
      <c r="AL221" s="4" t="s">
        <v>81</v>
      </c>
    </row>
    <row r="222" spans="1:38" ht="25.5">
      <c r="A222" s="4">
        <v>159469</v>
      </c>
      <c r="B222" s="4">
        <v>679069</v>
      </c>
      <c r="C222" s="4" t="s">
        <v>645</v>
      </c>
      <c r="D222" s="4" t="s">
        <v>646</v>
      </c>
      <c r="E222" s="4" t="s">
        <v>647</v>
      </c>
      <c r="F222" s="4" t="s">
        <v>75</v>
      </c>
      <c r="G222" s="4" t="s">
        <v>46</v>
      </c>
      <c r="H222" s="4" t="s">
        <v>47</v>
      </c>
      <c r="I222" s="4" t="s">
        <v>48</v>
      </c>
      <c r="J222" s="4" t="s">
        <v>49</v>
      </c>
      <c r="K222" s="4" t="s">
        <v>648</v>
      </c>
      <c r="L222" s="4" t="s">
        <v>649</v>
      </c>
      <c r="M222" s="4"/>
      <c r="N222" s="4" t="s">
        <v>650</v>
      </c>
      <c r="O222" s="4" t="s">
        <v>53</v>
      </c>
      <c r="P222" s="4" t="s">
        <v>651</v>
      </c>
      <c r="Q222" s="4">
        <v>441</v>
      </c>
      <c r="R222" s="4">
        <v>0</v>
      </c>
      <c r="S222" s="4">
        <v>205</v>
      </c>
      <c r="T222" s="4">
        <v>646</v>
      </c>
      <c r="U222" s="4">
        <v>0.68269999999999997</v>
      </c>
      <c r="V222" s="4">
        <v>0</v>
      </c>
      <c r="W222" s="4">
        <v>0.68269999999999997</v>
      </c>
      <c r="X222" s="4" t="s">
        <v>49</v>
      </c>
      <c r="Y222" s="4" t="s">
        <v>49</v>
      </c>
      <c r="Z222" s="4" t="s">
        <v>49</v>
      </c>
      <c r="AA222" s="4" t="s">
        <v>49</v>
      </c>
      <c r="AB222" s="4" t="s">
        <v>49</v>
      </c>
      <c r="AC222" s="4" t="s">
        <v>49</v>
      </c>
      <c r="AD222" s="4" t="s">
        <v>49</v>
      </c>
      <c r="AE222" s="4" t="s">
        <v>48</v>
      </c>
      <c r="AF222" s="4" t="s">
        <v>48</v>
      </c>
      <c r="AG222" s="4" t="s">
        <v>48</v>
      </c>
      <c r="AH222" s="4" t="s">
        <v>48</v>
      </c>
      <c r="AI222" s="4" t="s">
        <v>48</v>
      </c>
      <c r="AJ222" s="4" t="s">
        <v>48</v>
      </c>
      <c r="AK222" s="4" t="s">
        <v>48</v>
      </c>
      <c r="AL222" s="4" t="s">
        <v>55</v>
      </c>
    </row>
    <row r="223" spans="1:38" ht="25.5">
      <c r="A223" s="4">
        <v>159469</v>
      </c>
      <c r="B223" s="4">
        <v>661329</v>
      </c>
      <c r="C223" s="4" t="s">
        <v>645</v>
      </c>
      <c r="D223" s="4" t="s">
        <v>646</v>
      </c>
      <c r="E223" s="4" t="s">
        <v>647</v>
      </c>
      <c r="F223" s="4" t="s">
        <v>75</v>
      </c>
      <c r="G223" s="4" t="s">
        <v>46</v>
      </c>
      <c r="H223" s="4" t="s">
        <v>47</v>
      </c>
      <c r="I223" s="4" t="s">
        <v>48</v>
      </c>
      <c r="J223" s="4" t="s">
        <v>49</v>
      </c>
      <c r="K223" s="4" t="s">
        <v>652</v>
      </c>
      <c r="L223" s="4" t="s">
        <v>653</v>
      </c>
      <c r="M223" s="4"/>
      <c r="N223" s="4" t="s">
        <v>650</v>
      </c>
      <c r="O223" s="4" t="s">
        <v>53</v>
      </c>
      <c r="P223" s="4" t="s">
        <v>651</v>
      </c>
      <c r="Q223" s="4">
        <v>288</v>
      </c>
      <c r="R223" s="4">
        <v>0</v>
      </c>
      <c r="S223" s="4">
        <v>145</v>
      </c>
      <c r="T223" s="4">
        <v>433</v>
      </c>
      <c r="U223" s="4">
        <v>0.66510000000000002</v>
      </c>
      <c r="V223" s="4">
        <v>0</v>
      </c>
      <c r="W223" s="4">
        <v>0.66510000000000002</v>
      </c>
      <c r="X223" s="4" t="s">
        <v>48</v>
      </c>
      <c r="Y223" s="4" t="s">
        <v>48</v>
      </c>
      <c r="Z223" s="4" t="s">
        <v>48</v>
      </c>
      <c r="AA223" s="4" t="s">
        <v>48</v>
      </c>
      <c r="AB223" s="4" t="s">
        <v>48</v>
      </c>
      <c r="AC223" s="4" t="s">
        <v>48</v>
      </c>
      <c r="AD223" s="4" t="s">
        <v>48</v>
      </c>
      <c r="AE223" s="4" t="s">
        <v>48</v>
      </c>
      <c r="AF223" s="4" t="s">
        <v>48</v>
      </c>
      <c r="AG223" s="4" t="s">
        <v>48</v>
      </c>
      <c r="AH223" s="4" t="s">
        <v>49</v>
      </c>
      <c r="AI223" s="4" t="s">
        <v>49</v>
      </c>
      <c r="AJ223" s="4" t="s">
        <v>49</v>
      </c>
      <c r="AK223" s="4" t="s">
        <v>49</v>
      </c>
      <c r="AL223" s="4" t="s">
        <v>55</v>
      </c>
    </row>
    <row r="224" spans="1:38" ht="25.5">
      <c r="A224" s="4">
        <v>159469</v>
      </c>
      <c r="B224" s="4">
        <v>661328</v>
      </c>
      <c r="C224" s="4" t="s">
        <v>645</v>
      </c>
      <c r="D224" s="4" t="s">
        <v>646</v>
      </c>
      <c r="E224" s="4" t="s">
        <v>647</v>
      </c>
      <c r="F224" s="4" t="s">
        <v>75</v>
      </c>
      <c r="G224" s="4" t="s">
        <v>46</v>
      </c>
      <c r="H224" s="4" t="s">
        <v>47</v>
      </c>
      <c r="I224" s="4" t="s">
        <v>48</v>
      </c>
      <c r="J224" s="4" t="s">
        <v>49</v>
      </c>
      <c r="K224" s="4" t="s">
        <v>654</v>
      </c>
      <c r="L224" s="4" t="s">
        <v>655</v>
      </c>
      <c r="M224" s="4"/>
      <c r="N224" s="4" t="s">
        <v>650</v>
      </c>
      <c r="O224" s="4" t="s">
        <v>53</v>
      </c>
      <c r="P224" s="4" t="s">
        <v>651</v>
      </c>
      <c r="Q224" s="4">
        <v>207</v>
      </c>
      <c r="R224" s="4">
        <v>0</v>
      </c>
      <c r="S224" s="4">
        <v>124</v>
      </c>
      <c r="T224" s="4">
        <v>331</v>
      </c>
      <c r="U224" s="4">
        <v>0.62539999999999996</v>
      </c>
      <c r="V224" s="4">
        <v>0</v>
      </c>
      <c r="W224" s="4">
        <v>0.62539999999999996</v>
      </c>
      <c r="X224" s="4" t="s">
        <v>48</v>
      </c>
      <c r="Y224" s="4" t="s">
        <v>48</v>
      </c>
      <c r="Z224" s="4" t="s">
        <v>48</v>
      </c>
      <c r="AA224" s="4" t="s">
        <v>48</v>
      </c>
      <c r="AB224" s="4" t="s">
        <v>48</v>
      </c>
      <c r="AC224" s="4" t="s">
        <v>48</v>
      </c>
      <c r="AD224" s="4" t="s">
        <v>48</v>
      </c>
      <c r="AE224" s="4" t="s">
        <v>49</v>
      </c>
      <c r="AF224" s="4" t="s">
        <v>49</v>
      </c>
      <c r="AG224" s="4" t="s">
        <v>49</v>
      </c>
      <c r="AH224" s="4" t="s">
        <v>48</v>
      </c>
      <c r="AI224" s="4" t="s">
        <v>48</v>
      </c>
      <c r="AJ224" s="4" t="s">
        <v>48</v>
      </c>
      <c r="AK224" s="4" t="s">
        <v>48</v>
      </c>
      <c r="AL224" s="4" t="s">
        <v>55</v>
      </c>
    </row>
    <row r="225" spans="1:38" ht="25.5">
      <c r="A225" s="4">
        <v>160492</v>
      </c>
      <c r="B225" s="4">
        <v>685940</v>
      </c>
      <c r="C225" s="4" t="s">
        <v>656</v>
      </c>
      <c r="D225" s="4" t="s">
        <v>657</v>
      </c>
      <c r="E225" s="4" t="s">
        <v>210</v>
      </c>
      <c r="F225" s="4" t="s">
        <v>45</v>
      </c>
      <c r="G225" s="4" t="s">
        <v>46</v>
      </c>
      <c r="H225" s="4" t="s">
        <v>47</v>
      </c>
      <c r="I225" s="4" t="s">
        <v>48</v>
      </c>
      <c r="J225" s="4" t="s">
        <v>49</v>
      </c>
      <c r="K225" s="4" t="s">
        <v>656</v>
      </c>
      <c r="L225" s="4" t="s">
        <v>658</v>
      </c>
      <c r="M225" s="4"/>
      <c r="N225" s="4" t="s">
        <v>498</v>
      </c>
      <c r="O225" s="4" t="s">
        <v>53</v>
      </c>
      <c r="P225" s="4" t="s">
        <v>499</v>
      </c>
      <c r="Q225" s="4">
        <v>152</v>
      </c>
      <c r="R225" s="4">
        <v>48</v>
      </c>
      <c r="S225" s="4">
        <v>284</v>
      </c>
      <c r="T225" s="4">
        <v>484</v>
      </c>
      <c r="U225" s="4">
        <v>0.314</v>
      </c>
      <c r="V225" s="4">
        <v>9.9199999999999997E-2</v>
      </c>
      <c r="W225" s="4">
        <v>0.41320000000000001</v>
      </c>
      <c r="X225" s="4" t="s">
        <v>48</v>
      </c>
      <c r="Y225" s="4" t="s">
        <v>49</v>
      </c>
      <c r="Z225" s="4" t="s">
        <v>49</v>
      </c>
      <c r="AA225" s="4" t="s">
        <v>49</v>
      </c>
      <c r="AB225" s="4" t="s">
        <v>49</v>
      </c>
      <c r="AC225" s="4" t="s">
        <v>49</v>
      </c>
      <c r="AD225" s="4" t="s">
        <v>49</v>
      </c>
      <c r="AE225" s="4" t="s">
        <v>49</v>
      </c>
      <c r="AF225" s="4" t="s">
        <v>49</v>
      </c>
      <c r="AG225" s="4" t="s">
        <v>49</v>
      </c>
      <c r="AH225" s="4" t="s">
        <v>48</v>
      </c>
      <c r="AI225" s="4" t="s">
        <v>48</v>
      </c>
      <c r="AJ225" s="4" t="s">
        <v>48</v>
      </c>
      <c r="AK225" s="4" t="s">
        <v>48</v>
      </c>
      <c r="AL225" s="4" t="s">
        <v>81</v>
      </c>
    </row>
    <row r="226" spans="1:38" ht="25.5">
      <c r="A226" s="4">
        <v>159522</v>
      </c>
      <c r="B226" s="4">
        <v>661749</v>
      </c>
      <c r="C226" s="4" t="s">
        <v>659</v>
      </c>
      <c r="D226" s="4" t="s">
        <v>660</v>
      </c>
      <c r="E226" s="4" t="s">
        <v>661</v>
      </c>
      <c r="F226" s="4" t="s">
        <v>75</v>
      </c>
      <c r="G226" s="4" t="s">
        <v>46</v>
      </c>
      <c r="H226" s="4" t="s">
        <v>47</v>
      </c>
      <c r="I226" s="4" t="s">
        <v>48</v>
      </c>
      <c r="J226" s="4" t="s">
        <v>49</v>
      </c>
      <c r="K226" s="4" t="s">
        <v>662</v>
      </c>
      <c r="L226" s="4" t="s">
        <v>663</v>
      </c>
      <c r="M226" s="4"/>
      <c r="N226" s="4" t="s">
        <v>662</v>
      </c>
      <c r="O226" s="4" t="s">
        <v>53</v>
      </c>
      <c r="P226" s="4" t="s">
        <v>664</v>
      </c>
      <c r="Q226" s="4">
        <v>11</v>
      </c>
      <c r="R226" s="4">
        <v>15</v>
      </c>
      <c r="S226" s="4">
        <v>63</v>
      </c>
      <c r="T226" s="4">
        <v>89</v>
      </c>
      <c r="U226" s="4">
        <v>0.1236</v>
      </c>
      <c r="V226" s="4">
        <v>0.16850000000000001</v>
      </c>
      <c r="W226" s="4">
        <v>0.29210000000000003</v>
      </c>
      <c r="X226" s="4" t="s">
        <v>48</v>
      </c>
      <c r="Y226" s="4" t="s">
        <v>49</v>
      </c>
      <c r="Z226" s="4" t="s">
        <v>49</v>
      </c>
      <c r="AA226" s="4" t="s">
        <v>49</v>
      </c>
      <c r="AB226" s="4" t="s">
        <v>49</v>
      </c>
      <c r="AC226" s="4" t="s">
        <v>49</v>
      </c>
      <c r="AD226" s="4" t="s">
        <v>49</v>
      </c>
      <c r="AE226" s="4" t="s">
        <v>49</v>
      </c>
      <c r="AF226" s="4" t="s">
        <v>49</v>
      </c>
      <c r="AG226" s="4" t="s">
        <v>49</v>
      </c>
      <c r="AH226" s="4" t="s">
        <v>48</v>
      </c>
      <c r="AI226" s="4" t="s">
        <v>48</v>
      </c>
      <c r="AJ226" s="4" t="s">
        <v>48</v>
      </c>
      <c r="AK226" s="4" t="s">
        <v>48</v>
      </c>
      <c r="AL226" s="4" t="s">
        <v>81</v>
      </c>
    </row>
    <row r="227" spans="1:38" ht="25.5">
      <c r="A227" s="4">
        <v>159952</v>
      </c>
      <c r="B227" s="4">
        <v>684415</v>
      </c>
      <c r="C227" s="4" t="s">
        <v>665</v>
      </c>
      <c r="D227" s="4" t="s">
        <v>666</v>
      </c>
      <c r="E227" s="4" t="s">
        <v>210</v>
      </c>
      <c r="F227" s="4" t="s">
        <v>45</v>
      </c>
      <c r="G227" s="4" t="s">
        <v>46</v>
      </c>
      <c r="H227" s="4" t="s">
        <v>47</v>
      </c>
      <c r="I227" s="4" t="s">
        <v>48</v>
      </c>
      <c r="J227" s="4" t="s">
        <v>49</v>
      </c>
      <c r="K227" s="4" t="s">
        <v>667</v>
      </c>
      <c r="L227" s="4" t="s">
        <v>668</v>
      </c>
      <c r="M227" s="4"/>
      <c r="N227" s="4" t="s">
        <v>498</v>
      </c>
      <c r="O227" s="4" t="s">
        <v>53</v>
      </c>
      <c r="P227" s="4" t="s">
        <v>669</v>
      </c>
      <c r="Q227" s="4">
        <v>359</v>
      </c>
      <c r="R227" s="4">
        <v>0</v>
      </c>
      <c r="S227" s="4">
        <v>203</v>
      </c>
      <c r="T227" s="4">
        <v>562</v>
      </c>
      <c r="U227" s="4">
        <v>0.63880000000000003</v>
      </c>
      <c r="V227" s="4">
        <v>0</v>
      </c>
      <c r="W227" s="4">
        <v>0.63880000000000003</v>
      </c>
      <c r="X227" s="4" t="s">
        <v>48</v>
      </c>
      <c r="Y227" s="4" t="s">
        <v>49</v>
      </c>
      <c r="Z227" s="4" t="s">
        <v>49</v>
      </c>
      <c r="AA227" s="4" t="s">
        <v>49</v>
      </c>
      <c r="AB227" s="4" t="s">
        <v>49</v>
      </c>
      <c r="AC227" s="4" t="s">
        <v>49</v>
      </c>
      <c r="AD227" s="4" t="s">
        <v>49</v>
      </c>
      <c r="AE227" s="4" t="s">
        <v>49</v>
      </c>
      <c r="AF227" s="4" t="s">
        <v>49</v>
      </c>
      <c r="AG227" s="4" t="s">
        <v>49</v>
      </c>
      <c r="AH227" s="4" t="s">
        <v>49</v>
      </c>
      <c r="AI227" s="4" t="s">
        <v>49</v>
      </c>
      <c r="AJ227" s="4" t="s">
        <v>49</v>
      </c>
      <c r="AK227" s="4" t="s">
        <v>49</v>
      </c>
      <c r="AL227" s="4" t="s">
        <v>55</v>
      </c>
    </row>
    <row r="228" spans="1:38" ht="25.5">
      <c r="A228" s="4">
        <v>159952</v>
      </c>
      <c r="B228" s="4">
        <v>678896</v>
      </c>
      <c r="C228" s="4" t="s">
        <v>665</v>
      </c>
      <c r="D228" s="4" t="s">
        <v>666</v>
      </c>
      <c r="E228" s="4" t="s">
        <v>210</v>
      </c>
      <c r="F228" s="4" t="s">
        <v>45</v>
      </c>
      <c r="G228" s="4" t="s">
        <v>46</v>
      </c>
      <c r="H228" s="4" t="s">
        <v>47</v>
      </c>
      <c r="I228" s="4" t="s">
        <v>48</v>
      </c>
      <c r="J228" s="4" t="s">
        <v>49</v>
      </c>
      <c r="K228" s="4" t="s">
        <v>670</v>
      </c>
      <c r="L228" s="4" t="s">
        <v>671</v>
      </c>
      <c r="M228" s="4"/>
      <c r="N228" s="4" t="s">
        <v>498</v>
      </c>
      <c r="O228" s="4" t="s">
        <v>53</v>
      </c>
      <c r="P228" s="4" t="s">
        <v>669</v>
      </c>
      <c r="Q228" s="4">
        <v>65</v>
      </c>
      <c r="R228" s="4">
        <v>35</v>
      </c>
      <c r="S228" s="4">
        <v>345</v>
      </c>
      <c r="T228" s="4">
        <v>445</v>
      </c>
      <c r="U228" s="4">
        <v>0.14610000000000001</v>
      </c>
      <c r="V228" s="4">
        <v>7.8700000000000006E-2</v>
      </c>
      <c r="W228" s="4">
        <v>0.22470000000000001</v>
      </c>
      <c r="X228" s="4" t="s">
        <v>49</v>
      </c>
      <c r="Y228" s="4" t="s">
        <v>49</v>
      </c>
      <c r="Z228" s="4" t="s">
        <v>49</v>
      </c>
      <c r="AA228" s="4" t="s">
        <v>49</v>
      </c>
      <c r="AB228" s="4" t="s">
        <v>49</v>
      </c>
      <c r="AC228" s="4" t="s">
        <v>49</v>
      </c>
      <c r="AD228" s="4" t="s">
        <v>49</v>
      </c>
      <c r="AE228" s="4" t="s">
        <v>48</v>
      </c>
      <c r="AF228" s="4" t="s">
        <v>48</v>
      </c>
      <c r="AG228" s="4" t="s">
        <v>48</v>
      </c>
      <c r="AH228" s="4" t="s">
        <v>48</v>
      </c>
      <c r="AI228" s="4" t="s">
        <v>48</v>
      </c>
      <c r="AJ228" s="4" t="s">
        <v>48</v>
      </c>
      <c r="AK228" s="4" t="s">
        <v>48</v>
      </c>
      <c r="AL228" s="4" t="s">
        <v>81</v>
      </c>
    </row>
    <row r="229" spans="1:38" ht="25.5">
      <c r="A229" s="4">
        <v>159952</v>
      </c>
      <c r="B229" s="4">
        <v>678914</v>
      </c>
      <c r="C229" s="4" t="s">
        <v>665</v>
      </c>
      <c r="D229" s="4" t="s">
        <v>666</v>
      </c>
      <c r="E229" s="4" t="s">
        <v>210</v>
      </c>
      <c r="F229" s="4" t="s">
        <v>45</v>
      </c>
      <c r="G229" s="4" t="s">
        <v>46</v>
      </c>
      <c r="H229" s="4" t="s">
        <v>47</v>
      </c>
      <c r="I229" s="4" t="s">
        <v>48</v>
      </c>
      <c r="J229" s="4" t="s">
        <v>49</v>
      </c>
      <c r="K229" s="4" t="s">
        <v>672</v>
      </c>
      <c r="L229" s="4" t="s">
        <v>673</v>
      </c>
      <c r="M229" s="4"/>
      <c r="N229" s="4" t="s">
        <v>674</v>
      </c>
      <c r="O229" s="4" t="s">
        <v>53</v>
      </c>
      <c r="P229" s="4" t="s">
        <v>675</v>
      </c>
      <c r="Q229" s="4">
        <v>231</v>
      </c>
      <c r="R229" s="4">
        <v>143</v>
      </c>
      <c r="S229" s="4">
        <v>1231</v>
      </c>
      <c r="T229" s="4">
        <v>1605</v>
      </c>
      <c r="U229" s="4">
        <v>0.1439</v>
      </c>
      <c r="V229" s="4">
        <v>8.9099999999999999E-2</v>
      </c>
      <c r="W229" s="4">
        <v>0.23300000000000001</v>
      </c>
      <c r="X229" s="4" t="s">
        <v>48</v>
      </c>
      <c r="Y229" s="4" t="s">
        <v>48</v>
      </c>
      <c r="Z229" s="4" t="s">
        <v>48</v>
      </c>
      <c r="AA229" s="4" t="s">
        <v>48</v>
      </c>
      <c r="AB229" s="4" t="s">
        <v>48</v>
      </c>
      <c r="AC229" s="4" t="s">
        <v>48</v>
      </c>
      <c r="AD229" s="4" t="s">
        <v>48</v>
      </c>
      <c r="AE229" s="4" t="s">
        <v>48</v>
      </c>
      <c r="AF229" s="4" t="s">
        <v>48</v>
      </c>
      <c r="AG229" s="4" t="s">
        <v>48</v>
      </c>
      <c r="AH229" s="4" t="s">
        <v>49</v>
      </c>
      <c r="AI229" s="4" t="s">
        <v>49</v>
      </c>
      <c r="AJ229" s="4" t="s">
        <v>49</v>
      </c>
      <c r="AK229" s="4" t="s">
        <v>49</v>
      </c>
      <c r="AL229" s="4" t="s">
        <v>81</v>
      </c>
    </row>
    <row r="230" spans="1:38" ht="25.5">
      <c r="A230" s="4">
        <v>159952</v>
      </c>
      <c r="B230" s="4">
        <v>678911</v>
      </c>
      <c r="C230" s="4" t="s">
        <v>665</v>
      </c>
      <c r="D230" s="4" t="s">
        <v>666</v>
      </c>
      <c r="E230" s="4" t="s">
        <v>210</v>
      </c>
      <c r="F230" s="4" t="s">
        <v>45</v>
      </c>
      <c r="G230" s="4" t="s">
        <v>46</v>
      </c>
      <c r="H230" s="4" t="s">
        <v>47</v>
      </c>
      <c r="I230" s="4" t="s">
        <v>48</v>
      </c>
      <c r="J230" s="4" t="s">
        <v>49</v>
      </c>
      <c r="K230" s="4" t="s">
        <v>676</v>
      </c>
      <c r="L230" s="4" t="s">
        <v>677</v>
      </c>
      <c r="M230" s="4"/>
      <c r="N230" s="4" t="s">
        <v>674</v>
      </c>
      <c r="O230" s="4" t="s">
        <v>53</v>
      </c>
      <c r="P230" s="4" t="s">
        <v>675</v>
      </c>
      <c r="Q230" s="4">
        <v>111</v>
      </c>
      <c r="R230" s="4">
        <v>55</v>
      </c>
      <c r="S230" s="4">
        <v>427</v>
      </c>
      <c r="T230" s="4">
        <v>593</v>
      </c>
      <c r="U230" s="4">
        <v>0.18720000000000001</v>
      </c>
      <c r="V230" s="4">
        <v>9.2700000000000005E-2</v>
      </c>
      <c r="W230" s="4">
        <v>0.27989999999999998</v>
      </c>
      <c r="X230" s="4" t="s">
        <v>48</v>
      </c>
      <c r="Y230" s="4" t="s">
        <v>48</v>
      </c>
      <c r="Z230" s="4" t="s">
        <v>48</v>
      </c>
      <c r="AA230" s="4" t="s">
        <v>48</v>
      </c>
      <c r="AB230" s="4" t="s">
        <v>48</v>
      </c>
      <c r="AC230" s="4" t="s">
        <v>48</v>
      </c>
      <c r="AD230" s="4" t="s">
        <v>48</v>
      </c>
      <c r="AE230" s="4" t="s">
        <v>49</v>
      </c>
      <c r="AF230" s="4" t="s">
        <v>49</v>
      </c>
      <c r="AG230" s="4" t="s">
        <v>49</v>
      </c>
      <c r="AH230" s="4" t="s">
        <v>48</v>
      </c>
      <c r="AI230" s="4" t="s">
        <v>48</v>
      </c>
      <c r="AJ230" s="4" t="s">
        <v>48</v>
      </c>
      <c r="AK230" s="4" t="s">
        <v>48</v>
      </c>
      <c r="AL230" s="4" t="s">
        <v>81</v>
      </c>
    </row>
    <row r="231" spans="1:38" ht="25.5">
      <c r="A231" s="4">
        <v>159952</v>
      </c>
      <c r="B231" s="4">
        <v>678897</v>
      </c>
      <c r="C231" s="4" t="s">
        <v>665</v>
      </c>
      <c r="D231" s="4" t="s">
        <v>666</v>
      </c>
      <c r="E231" s="4" t="s">
        <v>210</v>
      </c>
      <c r="F231" s="4" t="s">
        <v>45</v>
      </c>
      <c r="G231" s="4" t="s">
        <v>46</v>
      </c>
      <c r="H231" s="4" t="s">
        <v>47</v>
      </c>
      <c r="I231" s="4" t="s">
        <v>48</v>
      </c>
      <c r="J231" s="4" t="s">
        <v>49</v>
      </c>
      <c r="K231" s="4" t="s">
        <v>678</v>
      </c>
      <c r="L231" s="4" t="s">
        <v>679</v>
      </c>
      <c r="M231" s="4"/>
      <c r="N231" s="4" t="s">
        <v>674</v>
      </c>
      <c r="O231" s="4" t="s">
        <v>53</v>
      </c>
      <c r="P231" s="4" t="s">
        <v>675</v>
      </c>
      <c r="Q231" s="4">
        <v>89</v>
      </c>
      <c r="R231" s="4">
        <v>82</v>
      </c>
      <c r="S231" s="4">
        <v>293</v>
      </c>
      <c r="T231" s="4">
        <v>464</v>
      </c>
      <c r="U231" s="4">
        <v>0.1918</v>
      </c>
      <c r="V231" s="4">
        <v>0.1767</v>
      </c>
      <c r="W231" s="4">
        <v>0.36849999999999999</v>
      </c>
      <c r="X231" s="4" t="s">
        <v>49</v>
      </c>
      <c r="Y231" s="4" t="s">
        <v>49</v>
      </c>
      <c r="Z231" s="4" t="s">
        <v>49</v>
      </c>
      <c r="AA231" s="4" t="s">
        <v>49</v>
      </c>
      <c r="AB231" s="4" t="s">
        <v>49</v>
      </c>
      <c r="AC231" s="4" t="s">
        <v>49</v>
      </c>
      <c r="AD231" s="4" t="s">
        <v>49</v>
      </c>
      <c r="AE231" s="4" t="s">
        <v>48</v>
      </c>
      <c r="AF231" s="4" t="s">
        <v>48</v>
      </c>
      <c r="AG231" s="4" t="s">
        <v>48</v>
      </c>
      <c r="AH231" s="4" t="s">
        <v>48</v>
      </c>
      <c r="AI231" s="4" t="s">
        <v>48</v>
      </c>
      <c r="AJ231" s="4" t="s">
        <v>48</v>
      </c>
      <c r="AK231" s="4" t="s">
        <v>48</v>
      </c>
      <c r="AL231" s="4" t="s">
        <v>81</v>
      </c>
    </row>
    <row r="232" spans="1:38" ht="25.5">
      <c r="A232" s="4">
        <v>159952</v>
      </c>
      <c r="B232" s="4">
        <v>678898</v>
      </c>
      <c r="C232" s="4" t="s">
        <v>665</v>
      </c>
      <c r="D232" s="4" t="s">
        <v>666</v>
      </c>
      <c r="E232" s="4" t="s">
        <v>210</v>
      </c>
      <c r="F232" s="4" t="s">
        <v>45</v>
      </c>
      <c r="G232" s="4" t="s">
        <v>46</v>
      </c>
      <c r="H232" s="4" t="s">
        <v>47</v>
      </c>
      <c r="I232" s="4" t="s">
        <v>48</v>
      </c>
      <c r="J232" s="4" t="s">
        <v>49</v>
      </c>
      <c r="K232" s="4" t="s">
        <v>680</v>
      </c>
      <c r="L232" s="4" t="s">
        <v>681</v>
      </c>
      <c r="M232" s="4"/>
      <c r="N232" s="4" t="s">
        <v>498</v>
      </c>
      <c r="O232" s="4" t="s">
        <v>53</v>
      </c>
      <c r="P232" s="4" t="s">
        <v>669</v>
      </c>
      <c r="Q232" s="4">
        <v>98</v>
      </c>
      <c r="R232" s="4">
        <v>27</v>
      </c>
      <c r="S232" s="4">
        <v>247</v>
      </c>
      <c r="T232" s="4">
        <v>372</v>
      </c>
      <c r="U232" s="4">
        <v>0.26340000000000002</v>
      </c>
      <c r="V232" s="4">
        <v>7.2599999999999998E-2</v>
      </c>
      <c r="W232" s="4">
        <v>0.33600000000000002</v>
      </c>
      <c r="X232" s="4" t="s">
        <v>48</v>
      </c>
      <c r="Y232" s="4" t="s">
        <v>49</v>
      </c>
      <c r="Z232" s="4" t="s">
        <v>49</v>
      </c>
      <c r="AA232" s="4" t="s">
        <v>49</v>
      </c>
      <c r="AB232" s="4" t="s">
        <v>49</v>
      </c>
      <c r="AC232" s="4" t="s">
        <v>49</v>
      </c>
      <c r="AD232" s="4" t="s">
        <v>49</v>
      </c>
      <c r="AE232" s="4" t="s">
        <v>48</v>
      </c>
      <c r="AF232" s="4" t="s">
        <v>48</v>
      </c>
      <c r="AG232" s="4" t="s">
        <v>48</v>
      </c>
      <c r="AH232" s="4" t="s">
        <v>48</v>
      </c>
      <c r="AI232" s="4" t="s">
        <v>48</v>
      </c>
      <c r="AJ232" s="4" t="s">
        <v>48</v>
      </c>
      <c r="AK232" s="4" t="s">
        <v>48</v>
      </c>
      <c r="AL232" s="4" t="s">
        <v>81</v>
      </c>
    </row>
    <row r="233" spans="1:38" ht="25.5">
      <c r="A233" s="4">
        <v>159952</v>
      </c>
      <c r="B233" s="4">
        <v>678899</v>
      </c>
      <c r="C233" s="4" t="s">
        <v>665</v>
      </c>
      <c r="D233" s="4" t="s">
        <v>666</v>
      </c>
      <c r="E233" s="4" t="s">
        <v>210</v>
      </c>
      <c r="F233" s="4" t="s">
        <v>45</v>
      </c>
      <c r="G233" s="4" t="s">
        <v>46</v>
      </c>
      <c r="H233" s="4" t="s">
        <v>47</v>
      </c>
      <c r="I233" s="4" t="s">
        <v>48</v>
      </c>
      <c r="J233" s="4" t="s">
        <v>49</v>
      </c>
      <c r="K233" s="4" t="s">
        <v>682</v>
      </c>
      <c r="L233" s="4" t="s">
        <v>683</v>
      </c>
      <c r="M233" s="4"/>
      <c r="N233" s="4" t="s">
        <v>674</v>
      </c>
      <c r="O233" s="4" t="s">
        <v>53</v>
      </c>
      <c r="P233" s="4" t="s">
        <v>675</v>
      </c>
      <c r="Q233" s="4">
        <v>66</v>
      </c>
      <c r="R233" s="4">
        <v>50</v>
      </c>
      <c r="S233" s="4">
        <v>269</v>
      </c>
      <c r="T233" s="4">
        <v>385</v>
      </c>
      <c r="U233" s="4">
        <v>0.1714</v>
      </c>
      <c r="V233" s="4">
        <v>0.12989999999999999</v>
      </c>
      <c r="W233" s="4">
        <v>0.30130000000000001</v>
      </c>
      <c r="X233" s="4" t="s">
        <v>48</v>
      </c>
      <c r="Y233" s="4" t="s">
        <v>49</v>
      </c>
      <c r="Z233" s="4" t="s">
        <v>49</v>
      </c>
      <c r="AA233" s="4" t="s">
        <v>49</v>
      </c>
      <c r="AB233" s="4" t="s">
        <v>49</v>
      </c>
      <c r="AC233" s="4" t="s">
        <v>49</v>
      </c>
      <c r="AD233" s="4" t="s">
        <v>49</v>
      </c>
      <c r="AE233" s="4" t="s">
        <v>48</v>
      </c>
      <c r="AF233" s="4" t="s">
        <v>48</v>
      </c>
      <c r="AG233" s="4" t="s">
        <v>48</v>
      </c>
      <c r="AH233" s="4" t="s">
        <v>48</v>
      </c>
      <c r="AI233" s="4" t="s">
        <v>48</v>
      </c>
      <c r="AJ233" s="4" t="s">
        <v>48</v>
      </c>
      <c r="AK233" s="4" t="s">
        <v>48</v>
      </c>
      <c r="AL233" s="4" t="s">
        <v>81</v>
      </c>
    </row>
    <row r="234" spans="1:38" ht="25.5">
      <c r="A234" s="4">
        <v>159952</v>
      </c>
      <c r="B234" s="4">
        <v>678900</v>
      </c>
      <c r="C234" s="4" t="s">
        <v>665</v>
      </c>
      <c r="D234" s="4" t="s">
        <v>666</v>
      </c>
      <c r="E234" s="4" t="s">
        <v>210</v>
      </c>
      <c r="F234" s="4" t="s">
        <v>45</v>
      </c>
      <c r="G234" s="4" t="s">
        <v>46</v>
      </c>
      <c r="H234" s="4" t="s">
        <v>47</v>
      </c>
      <c r="I234" s="4" t="s">
        <v>48</v>
      </c>
      <c r="J234" s="4" t="s">
        <v>49</v>
      </c>
      <c r="K234" s="4" t="s">
        <v>684</v>
      </c>
      <c r="L234" s="4" t="s">
        <v>685</v>
      </c>
      <c r="M234" s="4"/>
      <c r="N234" s="4" t="s">
        <v>674</v>
      </c>
      <c r="O234" s="4" t="s">
        <v>53</v>
      </c>
      <c r="P234" s="4" t="s">
        <v>675</v>
      </c>
      <c r="Q234" s="4">
        <v>88</v>
      </c>
      <c r="R234" s="4">
        <v>38</v>
      </c>
      <c r="S234" s="4">
        <v>346</v>
      </c>
      <c r="T234" s="4">
        <v>472</v>
      </c>
      <c r="U234" s="4">
        <v>0.18640000000000001</v>
      </c>
      <c r="V234" s="4">
        <v>8.0500000000000002E-2</v>
      </c>
      <c r="W234" s="4">
        <v>0.26690000000000003</v>
      </c>
      <c r="X234" s="4" t="s">
        <v>49</v>
      </c>
      <c r="Y234" s="4" t="s">
        <v>49</v>
      </c>
      <c r="Z234" s="4" t="s">
        <v>49</v>
      </c>
      <c r="AA234" s="4" t="s">
        <v>49</v>
      </c>
      <c r="AB234" s="4" t="s">
        <v>49</v>
      </c>
      <c r="AC234" s="4" t="s">
        <v>49</v>
      </c>
      <c r="AD234" s="4" t="s">
        <v>49</v>
      </c>
      <c r="AE234" s="4" t="s">
        <v>48</v>
      </c>
      <c r="AF234" s="4" t="s">
        <v>48</v>
      </c>
      <c r="AG234" s="4" t="s">
        <v>48</v>
      </c>
      <c r="AH234" s="4" t="s">
        <v>48</v>
      </c>
      <c r="AI234" s="4" t="s">
        <v>48</v>
      </c>
      <c r="AJ234" s="4" t="s">
        <v>48</v>
      </c>
      <c r="AK234" s="4" t="s">
        <v>48</v>
      </c>
      <c r="AL234" s="4" t="s">
        <v>81</v>
      </c>
    </row>
    <row r="235" spans="1:38" ht="25.5">
      <c r="A235" s="4">
        <v>159952</v>
      </c>
      <c r="B235" s="4">
        <v>678901</v>
      </c>
      <c r="C235" s="4" t="s">
        <v>665</v>
      </c>
      <c r="D235" s="4" t="s">
        <v>666</v>
      </c>
      <c r="E235" s="4" t="s">
        <v>210</v>
      </c>
      <c r="F235" s="4" t="s">
        <v>45</v>
      </c>
      <c r="G235" s="4" t="s">
        <v>46</v>
      </c>
      <c r="H235" s="4" t="s">
        <v>47</v>
      </c>
      <c r="I235" s="4" t="s">
        <v>48</v>
      </c>
      <c r="J235" s="4" t="s">
        <v>49</v>
      </c>
      <c r="K235" s="4" t="s">
        <v>686</v>
      </c>
      <c r="L235" s="4" t="s">
        <v>687</v>
      </c>
      <c r="M235" s="4"/>
      <c r="N235" s="4" t="s">
        <v>498</v>
      </c>
      <c r="O235" s="4" t="s">
        <v>53</v>
      </c>
      <c r="P235" s="4" t="s">
        <v>669</v>
      </c>
      <c r="Q235" s="4">
        <v>194</v>
      </c>
      <c r="R235" s="4">
        <v>0</v>
      </c>
      <c r="S235" s="4">
        <v>103</v>
      </c>
      <c r="T235" s="4">
        <v>297</v>
      </c>
      <c r="U235" s="4">
        <v>0.6532</v>
      </c>
      <c r="V235" s="4">
        <v>0</v>
      </c>
      <c r="W235" s="4">
        <v>0.6532</v>
      </c>
      <c r="X235" s="4" t="s">
        <v>48</v>
      </c>
      <c r="Y235" s="4" t="s">
        <v>49</v>
      </c>
      <c r="Z235" s="4" t="s">
        <v>49</v>
      </c>
      <c r="AA235" s="4" t="s">
        <v>49</v>
      </c>
      <c r="AB235" s="4" t="s">
        <v>49</v>
      </c>
      <c r="AC235" s="4" t="s">
        <v>49</v>
      </c>
      <c r="AD235" s="4" t="s">
        <v>49</v>
      </c>
      <c r="AE235" s="4" t="s">
        <v>48</v>
      </c>
      <c r="AF235" s="4" t="s">
        <v>48</v>
      </c>
      <c r="AG235" s="4" t="s">
        <v>48</v>
      </c>
      <c r="AH235" s="4" t="s">
        <v>48</v>
      </c>
      <c r="AI235" s="4" t="s">
        <v>48</v>
      </c>
      <c r="AJ235" s="4" t="s">
        <v>48</v>
      </c>
      <c r="AK235" s="4" t="s">
        <v>48</v>
      </c>
      <c r="AL235" s="4" t="s">
        <v>55</v>
      </c>
    </row>
    <row r="236" spans="1:38" ht="25.5">
      <c r="A236" s="4">
        <v>159952</v>
      </c>
      <c r="B236" s="4">
        <v>678912</v>
      </c>
      <c r="C236" s="4" t="s">
        <v>665</v>
      </c>
      <c r="D236" s="4" t="s">
        <v>666</v>
      </c>
      <c r="E236" s="4" t="s">
        <v>210</v>
      </c>
      <c r="F236" s="4" t="s">
        <v>45</v>
      </c>
      <c r="G236" s="4" t="s">
        <v>46</v>
      </c>
      <c r="H236" s="4" t="s">
        <v>47</v>
      </c>
      <c r="I236" s="4" t="s">
        <v>48</v>
      </c>
      <c r="J236" s="4" t="s">
        <v>49</v>
      </c>
      <c r="K236" s="4" t="s">
        <v>688</v>
      </c>
      <c r="L236" s="4" t="s">
        <v>689</v>
      </c>
      <c r="M236" s="4"/>
      <c r="N236" s="4" t="s">
        <v>498</v>
      </c>
      <c r="O236" s="4" t="s">
        <v>53</v>
      </c>
      <c r="P236" s="4" t="s">
        <v>675</v>
      </c>
      <c r="Q236" s="4">
        <v>421</v>
      </c>
      <c r="R236" s="4">
        <v>0</v>
      </c>
      <c r="S236" s="4">
        <v>171</v>
      </c>
      <c r="T236" s="4">
        <v>592</v>
      </c>
      <c r="U236" s="4">
        <v>0.71109999999999995</v>
      </c>
      <c r="V236" s="4">
        <v>0</v>
      </c>
      <c r="W236" s="4">
        <v>0.71109999999999995</v>
      </c>
      <c r="X236" s="4" t="s">
        <v>48</v>
      </c>
      <c r="Y236" s="4" t="s">
        <v>48</v>
      </c>
      <c r="Z236" s="4" t="s">
        <v>48</v>
      </c>
      <c r="AA236" s="4" t="s">
        <v>48</v>
      </c>
      <c r="AB236" s="4" t="s">
        <v>48</v>
      </c>
      <c r="AC236" s="4" t="s">
        <v>48</v>
      </c>
      <c r="AD236" s="4" t="s">
        <v>48</v>
      </c>
      <c r="AE236" s="4" t="s">
        <v>49</v>
      </c>
      <c r="AF236" s="4" t="s">
        <v>49</v>
      </c>
      <c r="AG236" s="4" t="s">
        <v>49</v>
      </c>
      <c r="AH236" s="4" t="s">
        <v>48</v>
      </c>
      <c r="AI236" s="4" t="s">
        <v>48</v>
      </c>
      <c r="AJ236" s="4" t="s">
        <v>48</v>
      </c>
      <c r="AK236" s="4" t="s">
        <v>48</v>
      </c>
      <c r="AL236" s="4" t="s">
        <v>55</v>
      </c>
    </row>
    <row r="237" spans="1:38" ht="25.5">
      <c r="A237" s="4">
        <v>159952</v>
      </c>
      <c r="B237" s="4">
        <v>678902</v>
      </c>
      <c r="C237" s="4" t="s">
        <v>665</v>
      </c>
      <c r="D237" s="4" t="s">
        <v>666</v>
      </c>
      <c r="E237" s="4" t="s">
        <v>210</v>
      </c>
      <c r="F237" s="4" t="s">
        <v>45</v>
      </c>
      <c r="G237" s="4" t="s">
        <v>46</v>
      </c>
      <c r="H237" s="4" t="s">
        <v>47</v>
      </c>
      <c r="I237" s="4" t="s">
        <v>48</v>
      </c>
      <c r="J237" s="4" t="s">
        <v>49</v>
      </c>
      <c r="K237" s="4" t="s">
        <v>690</v>
      </c>
      <c r="L237" s="4" t="s">
        <v>691</v>
      </c>
      <c r="M237" s="4"/>
      <c r="N237" s="4" t="s">
        <v>498</v>
      </c>
      <c r="O237" s="4" t="s">
        <v>53</v>
      </c>
      <c r="P237" s="4" t="s">
        <v>505</v>
      </c>
      <c r="Q237" s="4">
        <v>77</v>
      </c>
      <c r="R237" s="4">
        <v>31</v>
      </c>
      <c r="S237" s="4">
        <v>251</v>
      </c>
      <c r="T237" s="4">
        <v>359</v>
      </c>
      <c r="U237" s="4">
        <v>0.2145</v>
      </c>
      <c r="V237" s="4">
        <v>8.6400000000000005E-2</v>
      </c>
      <c r="W237" s="4">
        <v>0.30080000000000001</v>
      </c>
      <c r="X237" s="4" t="s">
        <v>49</v>
      </c>
      <c r="Y237" s="4" t="s">
        <v>49</v>
      </c>
      <c r="Z237" s="4" t="s">
        <v>49</v>
      </c>
      <c r="AA237" s="4" t="s">
        <v>49</v>
      </c>
      <c r="AB237" s="4" t="s">
        <v>49</v>
      </c>
      <c r="AC237" s="4" t="s">
        <v>49</v>
      </c>
      <c r="AD237" s="4" t="s">
        <v>49</v>
      </c>
      <c r="AE237" s="4" t="s">
        <v>48</v>
      </c>
      <c r="AF237" s="4" t="s">
        <v>48</v>
      </c>
      <c r="AG237" s="4" t="s">
        <v>48</v>
      </c>
      <c r="AH237" s="4" t="s">
        <v>48</v>
      </c>
      <c r="AI237" s="4" t="s">
        <v>48</v>
      </c>
      <c r="AJ237" s="4" t="s">
        <v>48</v>
      </c>
      <c r="AK237" s="4" t="s">
        <v>48</v>
      </c>
      <c r="AL237" s="4" t="s">
        <v>81</v>
      </c>
    </row>
    <row r="238" spans="1:38" ht="25.5">
      <c r="A238" s="4">
        <v>159952</v>
      </c>
      <c r="B238" s="4">
        <v>678903</v>
      </c>
      <c r="C238" s="4" t="s">
        <v>665</v>
      </c>
      <c r="D238" s="4" t="s">
        <v>666</v>
      </c>
      <c r="E238" s="4" t="s">
        <v>210</v>
      </c>
      <c r="F238" s="4" t="s">
        <v>45</v>
      </c>
      <c r="G238" s="4" t="s">
        <v>46</v>
      </c>
      <c r="H238" s="4" t="s">
        <v>47</v>
      </c>
      <c r="I238" s="4" t="s">
        <v>48</v>
      </c>
      <c r="J238" s="4" t="s">
        <v>49</v>
      </c>
      <c r="K238" s="4" t="s">
        <v>692</v>
      </c>
      <c r="L238" s="4" t="s">
        <v>693</v>
      </c>
      <c r="M238" s="4"/>
      <c r="N238" s="4" t="s">
        <v>498</v>
      </c>
      <c r="O238" s="4" t="s">
        <v>53</v>
      </c>
      <c r="P238" s="4" t="s">
        <v>505</v>
      </c>
      <c r="Q238" s="4">
        <v>112</v>
      </c>
      <c r="R238" s="4">
        <v>45</v>
      </c>
      <c r="S238" s="4">
        <v>310</v>
      </c>
      <c r="T238" s="4">
        <v>467</v>
      </c>
      <c r="U238" s="4">
        <v>0.23980000000000001</v>
      </c>
      <c r="V238" s="4">
        <v>9.64E-2</v>
      </c>
      <c r="W238" s="4">
        <v>0.3362</v>
      </c>
      <c r="X238" s="4" t="s">
        <v>49</v>
      </c>
      <c r="Y238" s="4" t="s">
        <v>49</v>
      </c>
      <c r="Z238" s="4" t="s">
        <v>49</v>
      </c>
      <c r="AA238" s="4" t="s">
        <v>49</v>
      </c>
      <c r="AB238" s="4" t="s">
        <v>49</v>
      </c>
      <c r="AC238" s="4" t="s">
        <v>49</v>
      </c>
      <c r="AD238" s="4" t="s">
        <v>49</v>
      </c>
      <c r="AE238" s="4" t="s">
        <v>48</v>
      </c>
      <c r="AF238" s="4" t="s">
        <v>48</v>
      </c>
      <c r="AG238" s="4" t="s">
        <v>48</v>
      </c>
      <c r="AH238" s="4" t="s">
        <v>48</v>
      </c>
      <c r="AI238" s="4" t="s">
        <v>48</v>
      </c>
      <c r="AJ238" s="4" t="s">
        <v>48</v>
      </c>
      <c r="AK238" s="4" t="s">
        <v>48</v>
      </c>
      <c r="AL238" s="4" t="s">
        <v>81</v>
      </c>
    </row>
    <row r="239" spans="1:38" ht="25.5">
      <c r="A239" s="4">
        <v>159952</v>
      </c>
      <c r="B239" s="4">
        <v>678910</v>
      </c>
      <c r="C239" s="4" t="s">
        <v>665</v>
      </c>
      <c r="D239" s="4" t="s">
        <v>666</v>
      </c>
      <c r="E239" s="4" t="s">
        <v>210</v>
      </c>
      <c r="F239" s="4" t="s">
        <v>45</v>
      </c>
      <c r="G239" s="4" t="s">
        <v>46</v>
      </c>
      <c r="H239" s="4" t="s">
        <v>47</v>
      </c>
      <c r="I239" s="4" t="s">
        <v>48</v>
      </c>
      <c r="J239" s="4" t="s">
        <v>49</v>
      </c>
      <c r="K239" s="4" t="s">
        <v>694</v>
      </c>
      <c r="L239" s="4" t="s">
        <v>695</v>
      </c>
      <c r="M239" s="4"/>
      <c r="N239" s="4" t="s">
        <v>674</v>
      </c>
      <c r="O239" s="4" t="s">
        <v>53</v>
      </c>
      <c r="P239" s="4" t="s">
        <v>675</v>
      </c>
      <c r="Q239" s="4">
        <v>131</v>
      </c>
      <c r="R239" s="4">
        <v>84</v>
      </c>
      <c r="S239" s="4">
        <v>774</v>
      </c>
      <c r="T239" s="4">
        <v>989</v>
      </c>
      <c r="U239" s="4">
        <v>0.13250000000000001</v>
      </c>
      <c r="V239" s="4">
        <v>8.4900000000000003E-2</v>
      </c>
      <c r="W239" s="4">
        <v>0.21740000000000001</v>
      </c>
      <c r="X239" s="4" t="s">
        <v>48</v>
      </c>
      <c r="Y239" s="4" t="s">
        <v>48</v>
      </c>
      <c r="Z239" s="4" t="s">
        <v>48</v>
      </c>
      <c r="AA239" s="4" t="s">
        <v>48</v>
      </c>
      <c r="AB239" s="4" t="s">
        <v>48</v>
      </c>
      <c r="AC239" s="4" t="s">
        <v>48</v>
      </c>
      <c r="AD239" s="4" t="s">
        <v>48</v>
      </c>
      <c r="AE239" s="4" t="s">
        <v>49</v>
      </c>
      <c r="AF239" s="4" t="s">
        <v>49</v>
      </c>
      <c r="AG239" s="4" t="s">
        <v>49</v>
      </c>
      <c r="AH239" s="4" t="s">
        <v>49</v>
      </c>
      <c r="AI239" s="4" t="s">
        <v>49</v>
      </c>
      <c r="AJ239" s="4" t="s">
        <v>49</v>
      </c>
      <c r="AK239" s="4" t="s">
        <v>49</v>
      </c>
      <c r="AL239" s="4" t="s">
        <v>81</v>
      </c>
    </row>
    <row r="240" spans="1:38" ht="25.5">
      <c r="A240" s="4">
        <v>159952</v>
      </c>
      <c r="B240" s="4">
        <v>678915</v>
      </c>
      <c r="C240" s="4" t="s">
        <v>665</v>
      </c>
      <c r="D240" s="4" t="s">
        <v>666</v>
      </c>
      <c r="E240" s="4" t="s">
        <v>210</v>
      </c>
      <c r="F240" s="4" t="s">
        <v>45</v>
      </c>
      <c r="G240" s="4" t="s">
        <v>46</v>
      </c>
      <c r="H240" s="4" t="s">
        <v>47</v>
      </c>
      <c r="I240" s="4" t="s">
        <v>48</v>
      </c>
      <c r="J240" s="4" t="s">
        <v>49</v>
      </c>
      <c r="K240" s="4" t="s">
        <v>696</v>
      </c>
      <c r="L240" s="4" t="s">
        <v>697</v>
      </c>
      <c r="M240" s="4"/>
      <c r="N240" s="4" t="s">
        <v>498</v>
      </c>
      <c r="O240" s="4" t="s">
        <v>53</v>
      </c>
      <c r="P240" s="4" t="s">
        <v>669</v>
      </c>
      <c r="Q240" s="4">
        <v>258</v>
      </c>
      <c r="R240" s="4">
        <v>110</v>
      </c>
      <c r="S240" s="4">
        <v>808</v>
      </c>
      <c r="T240" s="4">
        <v>1176</v>
      </c>
      <c r="U240" s="4">
        <v>0.21940000000000001</v>
      </c>
      <c r="V240" s="4">
        <v>9.35E-2</v>
      </c>
      <c r="W240" s="4">
        <v>0.31290000000000001</v>
      </c>
      <c r="X240" s="4" t="s">
        <v>48</v>
      </c>
      <c r="Y240" s="4" t="s">
        <v>48</v>
      </c>
      <c r="Z240" s="4" t="s">
        <v>48</v>
      </c>
      <c r="AA240" s="4" t="s">
        <v>48</v>
      </c>
      <c r="AB240" s="4" t="s">
        <v>48</v>
      </c>
      <c r="AC240" s="4" t="s">
        <v>48</v>
      </c>
      <c r="AD240" s="4" t="s">
        <v>48</v>
      </c>
      <c r="AE240" s="4" t="s">
        <v>48</v>
      </c>
      <c r="AF240" s="4" t="s">
        <v>48</v>
      </c>
      <c r="AG240" s="4" t="s">
        <v>48</v>
      </c>
      <c r="AH240" s="4" t="s">
        <v>49</v>
      </c>
      <c r="AI240" s="4" t="s">
        <v>49</v>
      </c>
      <c r="AJ240" s="4" t="s">
        <v>49</v>
      </c>
      <c r="AK240" s="4" t="s">
        <v>49</v>
      </c>
      <c r="AL240" s="4" t="s">
        <v>81</v>
      </c>
    </row>
    <row r="241" spans="1:38" ht="25.5">
      <c r="A241" s="4">
        <v>159952</v>
      </c>
      <c r="B241" s="4">
        <v>678904</v>
      </c>
      <c r="C241" s="4" t="s">
        <v>665</v>
      </c>
      <c r="D241" s="4" t="s">
        <v>666</v>
      </c>
      <c r="E241" s="4" t="s">
        <v>210</v>
      </c>
      <c r="F241" s="4" t="s">
        <v>45</v>
      </c>
      <c r="G241" s="4" t="s">
        <v>46</v>
      </c>
      <c r="H241" s="4" t="s">
        <v>47</v>
      </c>
      <c r="I241" s="4" t="s">
        <v>48</v>
      </c>
      <c r="J241" s="4" t="s">
        <v>49</v>
      </c>
      <c r="K241" s="4" t="s">
        <v>698</v>
      </c>
      <c r="L241" s="4" t="s">
        <v>699</v>
      </c>
      <c r="M241" s="4"/>
      <c r="N241" s="4" t="s">
        <v>498</v>
      </c>
      <c r="O241" s="4" t="s">
        <v>53</v>
      </c>
      <c r="P241" s="4" t="s">
        <v>669</v>
      </c>
      <c r="Q241" s="4">
        <v>302</v>
      </c>
      <c r="R241" s="4">
        <v>0</v>
      </c>
      <c r="S241" s="4">
        <v>135</v>
      </c>
      <c r="T241" s="4">
        <v>437</v>
      </c>
      <c r="U241" s="4">
        <v>0.69110000000000005</v>
      </c>
      <c r="V241" s="4">
        <v>0</v>
      </c>
      <c r="W241" s="4">
        <v>0.69110000000000005</v>
      </c>
      <c r="X241" s="4" t="s">
        <v>49</v>
      </c>
      <c r="Y241" s="4" t="s">
        <v>49</v>
      </c>
      <c r="Z241" s="4" t="s">
        <v>49</v>
      </c>
      <c r="AA241" s="4" t="s">
        <v>49</v>
      </c>
      <c r="AB241" s="4" t="s">
        <v>49</v>
      </c>
      <c r="AC241" s="4" t="s">
        <v>49</v>
      </c>
      <c r="AD241" s="4" t="s">
        <v>49</v>
      </c>
      <c r="AE241" s="4" t="s">
        <v>48</v>
      </c>
      <c r="AF241" s="4" t="s">
        <v>48</v>
      </c>
      <c r="AG241" s="4" t="s">
        <v>48</v>
      </c>
      <c r="AH241" s="4" t="s">
        <v>48</v>
      </c>
      <c r="AI241" s="4" t="s">
        <v>48</v>
      </c>
      <c r="AJ241" s="4" t="s">
        <v>48</v>
      </c>
      <c r="AK241" s="4" t="s">
        <v>48</v>
      </c>
      <c r="AL241" s="4" t="s">
        <v>55</v>
      </c>
    </row>
    <row r="242" spans="1:38" ht="25.5">
      <c r="A242" s="4">
        <v>159952</v>
      </c>
      <c r="B242" s="4">
        <v>678913</v>
      </c>
      <c r="C242" s="4" t="s">
        <v>665</v>
      </c>
      <c r="D242" s="4" t="s">
        <v>666</v>
      </c>
      <c r="E242" s="4" t="s">
        <v>210</v>
      </c>
      <c r="F242" s="4" t="s">
        <v>45</v>
      </c>
      <c r="G242" s="4" t="s">
        <v>46</v>
      </c>
      <c r="H242" s="4" t="s">
        <v>47</v>
      </c>
      <c r="I242" s="4" t="s">
        <v>48</v>
      </c>
      <c r="J242" s="4" t="s">
        <v>49</v>
      </c>
      <c r="K242" s="4" t="s">
        <v>700</v>
      </c>
      <c r="L242" s="4" t="s">
        <v>701</v>
      </c>
      <c r="M242" s="4"/>
      <c r="N242" s="4" t="s">
        <v>674</v>
      </c>
      <c r="O242" s="4" t="s">
        <v>53</v>
      </c>
      <c r="P242" s="4" t="s">
        <v>675</v>
      </c>
      <c r="Q242" s="4">
        <v>128</v>
      </c>
      <c r="R242" s="4">
        <v>77</v>
      </c>
      <c r="S242" s="4">
        <v>534</v>
      </c>
      <c r="T242" s="4">
        <v>739</v>
      </c>
      <c r="U242" s="4">
        <v>0.17319999999999999</v>
      </c>
      <c r="V242" s="4">
        <v>0.1042</v>
      </c>
      <c r="W242" s="4">
        <v>0.27739999999999998</v>
      </c>
      <c r="X242" s="4" t="s">
        <v>48</v>
      </c>
      <c r="Y242" s="4" t="s">
        <v>48</v>
      </c>
      <c r="Z242" s="4" t="s">
        <v>48</v>
      </c>
      <c r="AA242" s="4" t="s">
        <v>48</v>
      </c>
      <c r="AB242" s="4" t="s">
        <v>48</v>
      </c>
      <c r="AC242" s="4" t="s">
        <v>48</v>
      </c>
      <c r="AD242" s="4" t="s">
        <v>48</v>
      </c>
      <c r="AE242" s="4" t="s">
        <v>49</v>
      </c>
      <c r="AF242" s="4" t="s">
        <v>49</v>
      </c>
      <c r="AG242" s="4" t="s">
        <v>49</v>
      </c>
      <c r="AH242" s="4" t="s">
        <v>48</v>
      </c>
      <c r="AI242" s="4" t="s">
        <v>48</v>
      </c>
      <c r="AJ242" s="4" t="s">
        <v>48</v>
      </c>
      <c r="AK242" s="4" t="s">
        <v>48</v>
      </c>
      <c r="AL242" s="4" t="s">
        <v>81</v>
      </c>
    </row>
    <row r="243" spans="1:38" ht="25.5">
      <c r="A243" s="4">
        <v>159952</v>
      </c>
      <c r="B243" s="4">
        <v>678907</v>
      </c>
      <c r="C243" s="4" t="s">
        <v>665</v>
      </c>
      <c r="D243" s="4" t="s">
        <v>666</v>
      </c>
      <c r="E243" s="4" t="s">
        <v>210</v>
      </c>
      <c r="F243" s="4" t="s">
        <v>45</v>
      </c>
      <c r="G243" s="4" t="s">
        <v>46</v>
      </c>
      <c r="H243" s="4" t="s">
        <v>47</v>
      </c>
      <c r="I243" s="4" t="s">
        <v>48</v>
      </c>
      <c r="J243" s="4" t="s">
        <v>49</v>
      </c>
      <c r="K243" s="4" t="s">
        <v>702</v>
      </c>
      <c r="L243" s="4" t="s">
        <v>703</v>
      </c>
      <c r="M243" s="4"/>
      <c r="N243" s="4" t="s">
        <v>674</v>
      </c>
      <c r="O243" s="4" t="s">
        <v>53</v>
      </c>
      <c r="P243" s="4" t="s">
        <v>675</v>
      </c>
      <c r="Q243" s="4">
        <v>93</v>
      </c>
      <c r="R243" s="4">
        <v>38</v>
      </c>
      <c r="S243" s="4">
        <v>303</v>
      </c>
      <c r="T243" s="4">
        <v>434</v>
      </c>
      <c r="U243" s="4">
        <v>0.21429999999999999</v>
      </c>
      <c r="V243" s="4">
        <v>8.7599999999999997E-2</v>
      </c>
      <c r="W243" s="4">
        <v>0.30180000000000001</v>
      </c>
      <c r="X243" s="4" t="s">
        <v>49</v>
      </c>
      <c r="Y243" s="4" t="s">
        <v>49</v>
      </c>
      <c r="Z243" s="4" t="s">
        <v>49</v>
      </c>
      <c r="AA243" s="4" t="s">
        <v>49</v>
      </c>
      <c r="AB243" s="4" t="s">
        <v>49</v>
      </c>
      <c r="AC243" s="4" t="s">
        <v>49</v>
      </c>
      <c r="AD243" s="4" t="s">
        <v>49</v>
      </c>
      <c r="AE243" s="4" t="s">
        <v>48</v>
      </c>
      <c r="AF243" s="4" t="s">
        <v>48</v>
      </c>
      <c r="AG243" s="4" t="s">
        <v>48</v>
      </c>
      <c r="AH243" s="4" t="s">
        <v>48</v>
      </c>
      <c r="AI243" s="4" t="s">
        <v>48</v>
      </c>
      <c r="AJ243" s="4" t="s">
        <v>48</v>
      </c>
      <c r="AK243" s="4" t="s">
        <v>48</v>
      </c>
      <c r="AL243" s="4" t="s">
        <v>81</v>
      </c>
    </row>
    <row r="244" spans="1:38" ht="25.5">
      <c r="A244" s="4">
        <v>159952</v>
      </c>
      <c r="B244" s="4">
        <v>678906</v>
      </c>
      <c r="C244" s="4" t="s">
        <v>665</v>
      </c>
      <c r="D244" s="4" t="s">
        <v>666</v>
      </c>
      <c r="E244" s="4" t="s">
        <v>210</v>
      </c>
      <c r="F244" s="4" t="s">
        <v>45</v>
      </c>
      <c r="G244" s="4" t="s">
        <v>46</v>
      </c>
      <c r="H244" s="4" t="s">
        <v>47</v>
      </c>
      <c r="I244" s="4" t="s">
        <v>48</v>
      </c>
      <c r="J244" s="4" t="s">
        <v>49</v>
      </c>
      <c r="K244" s="4" t="s">
        <v>704</v>
      </c>
      <c r="L244" s="4" t="s">
        <v>705</v>
      </c>
      <c r="M244" s="4"/>
      <c r="N244" s="4" t="s">
        <v>674</v>
      </c>
      <c r="O244" s="4" t="s">
        <v>53</v>
      </c>
      <c r="P244" s="4" t="s">
        <v>675</v>
      </c>
      <c r="Q244" s="4">
        <v>74</v>
      </c>
      <c r="R244" s="4">
        <v>33</v>
      </c>
      <c r="S244" s="4">
        <v>298</v>
      </c>
      <c r="T244" s="4">
        <v>405</v>
      </c>
      <c r="U244" s="4">
        <v>0.1827</v>
      </c>
      <c r="V244" s="4">
        <v>8.1500000000000003E-2</v>
      </c>
      <c r="W244" s="4">
        <v>0.26419999999999999</v>
      </c>
      <c r="X244" s="4" t="s">
        <v>49</v>
      </c>
      <c r="Y244" s="4" t="s">
        <v>49</v>
      </c>
      <c r="Z244" s="4" t="s">
        <v>49</v>
      </c>
      <c r="AA244" s="4" t="s">
        <v>49</v>
      </c>
      <c r="AB244" s="4" t="s">
        <v>49</v>
      </c>
      <c r="AC244" s="4" t="s">
        <v>49</v>
      </c>
      <c r="AD244" s="4" t="s">
        <v>49</v>
      </c>
      <c r="AE244" s="4" t="s">
        <v>48</v>
      </c>
      <c r="AF244" s="4" t="s">
        <v>48</v>
      </c>
      <c r="AG244" s="4" t="s">
        <v>48</v>
      </c>
      <c r="AH244" s="4" t="s">
        <v>48</v>
      </c>
      <c r="AI244" s="4" t="s">
        <v>48</v>
      </c>
      <c r="AJ244" s="4" t="s">
        <v>48</v>
      </c>
      <c r="AK244" s="4" t="s">
        <v>48</v>
      </c>
      <c r="AL244" s="4" t="s">
        <v>81</v>
      </c>
    </row>
    <row r="245" spans="1:38" ht="25.5">
      <c r="A245" s="4">
        <v>159952</v>
      </c>
      <c r="B245" s="4">
        <v>678909</v>
      </c>
      <c r="C245" s="4" t="s">
        <v>665</v>
      </c>
      <c r="D245" s="4" t="s">
        <v>666</v>
      </c>
      <c r="E245" s="4" t="s">
        <v>210</v>
      </c>
      <c r="F245" s="4" t="s">
        <v>45</v>
      </c>
      <c r="G245" s="4" t="s">
        <v>46</v>
      </c>
      <c r="H245" s="4" t="s">
        <v>47</v>
      </c>
      <c r="I245" s="4" t="s">
        <v>48</v>
      </c>
      <c r="J245" s="4" t="s">
        <v>49</v>
      </c>
      <c r="K245" s="4" t="s">
        <v>706</v>
      </c>
      <c r="L245" s="4" t="s">
        <v>707</v>
      </c>
      <c r="M245" s="4"/>
      <c r="N245" s="4" t="s">
        <v>498</v>
      </c>
      <c r="O245" s="4" t="s">
        <v>53</v>
      </c>
      <c r="P245" s="4" t="s">
        <v>669</v>
      </c>
      <c r="Q245" s="4">
        <v>256</v>
      </c>
      <c r="R245" s="4">
        <v>0</v>
      </c>
      <c r="S245" s="4">
        <v>135</v>
      </c>
      <c r="T245" s="4">
        <v>391</v>
      </c>
      <c r="U245" s="4">
        <v>0.65469999999999995</v>
      </c>
      <c r="V245" s="4">
        <v>0</v>
      </c>
      <c r="W245" s="4">
        <v>0.65469999999999995</v>
      </c>
      <c r="X245" s="4" t="s">
        <v>48</v>
      </c>
      <c r="Y245" s="4" t="s">
        <v>49</v>
      </c>
      <c r="Z245" s="4" t="s">
        <v>49</v>
      </c>
      <c r="AA245" s="4" t="s">
        <v>49</v>
      </c>
      <c r="AB245" s="4" t="s">
        <v>49</v>
      </c>
      <c r="AC245" s="4" t="s">
        <v>49</v>
      </c>
      <c r="AD245" s="4" t="s">
        <v>49</v>
      </c>
      <c r="AE245" s="4" t="s">
        <v>48</v>
      </c>
      <c r="AF245" s="4" t="s">
        <v>48</v>
      </c>
      <c r="AG245" s="4" t="s">
        <v>48</v>
      </c>
      <c r="AH245" s="4" t="s">
        <v>48</v>
      </c>
      <c r="AI245" s="4" t="s">
        <v>48</v>
      </c>
      <c r="AJ245" s="4" t="s">
        <v>48</v>
      </c>
      <c r="AK245" s="4" t="s">
        <v>48</v>
      </c>
      <c r="AL245" s="4" t="s">
        <v>55</v>
      </c>
    </row>
    <row r="246" spans="1:38" ht="25.5">
      <c r="A246" s="4">
        <v>159956</v>
      </c>
      <c r="B246" s="4">
        <v>660798</v>
      </c>
      <c r="C246" s="4" t="s">
        <v>708</v>
      </c>
      <c r="D246" s="4" t="s">
        <v>709</v>
      </c>
      <c r="E246" s="4" t="s">
        <v>148</v>
      </c>
      <c r="F246" s="4" t="s">
        <v>88</v>
      </c>
      <c r="G246" s="4" t="s">
        <v>46</v>
      </c>
      <c r="H246" s="4" t="s">
        <v>47</v>
      </c>
      <c r="I246" s="4" t="s">
        <v>48</v>
      </c>
      <c r="J246" s="4" t="s">
        <v>49</v>
      </c>
      <c r="K246" s="4" t="s">
        <v>710</v>
      </c>
      <c r="L246" s="4" t="s">
        <v>711</v>
      </c>
      <c r="M246" s="4"/>
      <c r="N246" s="4" t="s">
        <v>712</v>
      </c>
      <c r="O246" s="4" t="s">
        <v>53</v>
      </c>
      <c r="P246" s="4" t="s">
        <v>713</v>
      </c>
      <c r="Q246" s="4">
        <v>233</v>
      </c>
      <c r="R246" s="4">
        <v>0</v>
      </c>
      <c r="S246" s="4">
        <v>139</v>
      </c>
      <c r="T246" s="4">
        <v>372</v>
      </c>
      <c r="U246" s="4">
        <v>0.62629999999999997</v>
      </c>
      <c r="V246" s="4">
        <v>0</v>
      </c>
      <c r="W246" s="4">
        <v>0.62629999999999997</v>
      </c>
      <c r="X246" s="4" t="s">
        <v>48</v>
      </c>
      <c r="Y246" s="4" t="s">
        <v>49</v>
      </c>
      <c r="Z246" s="4" t="s">
        <v>49</v>
      </c>
      <c r="AA246" s="4" t="s">
        <v>49</v>
      </c>
      <c r="AB246" s="4" t="s">
        <v>49</v>
      </c>
      <c r="AC246" s="4" t="s">
        <v>49</v>
      </c>
      <c r="AD246" s="4" t="s">
        <v>49</v>
      </c>
      <c r="AE246" s="4" t="s">
        <v>48</v>
      </c>
      <c r="AF246" s="4" t="s">
        <v>48</v>
      </c>
      <c r="AG246" s="4" t="s">
        <v>48</v>
      </c>
      <c r="AH246" s="4" t="s">
        <v>48</v>
      </c>
      <c r="AI246" s="4" t="s">
        <v>48</v>
      </c>
      <c r="AJ246" s="4" t="s">
        <v>48</v>
      </c>
      <c r="AK246" s="4" t="s">
        <v>48</v>
      </c>
      <c r="AL246" s="4" t="s">
        <v>55</v>
      </c>
    </row>
    <row r="247" spans="1:38" ht="25.5">
      <c r="A247" s="4">
        <v>159956</v>
      </c>
      <c r="B247" s="4">
        <v>660816</v>
      </c>
      <c r="C247" s="4" t="s">
        <v>708</v>
      </c>
      <c r="D247" s="4" t="s">
        <v>709</v>
      </c>
      <c r="E247" s="4" t="s">
        <v>714</v>
      </c>
      <c r="F247" s="4" t="s">
        <v>88</v>
      </c>
      <c r="G247" s="4" t="s">
        <v>46</v>
      </c>
      <c r="H247" s="4" t="s">
        <v>47</v>
      </c>
      <c r="I247" s="4" t="s">
        <v>48</v>
      </c>
      <c r="J247" s="4" t="s">
        <v>49</v>
      </c>
      <c r="K247" s="4" t="s">
        <v>715</v>
      </c>
      <c r="L247" s="4" t="s">
        <v>716</v>
      </c>
      <c r="M247" s="4"/>
      <c r="N247" s="4" t="s">
        <v>717</v>
      </c>
      <c r="O247" s="4" t="s">
        <v>53</v>
      </c>
      <c r="P247" s="4" t="s">
        <v>718</v>
      </c>
      <c r="Q247" s="4">
        <v>217</v>
      </c>
      <c r="R247" s="4">
        <v>0</v>
      </c>
      <c r="S247" s="4">
        <v>145</v>
      </c>
      <c r="T247" s="4">
        <v>362</v>
      </c>
      <c r="U247" s="4">
        <v>0.59940000000000004</v>
      </c>
      <c r="V247" s="4">
        <v>0</v>
      </c>
      <c r="W247" s="4">
        <v>0.59940000000000004</v>
      </c>
      <c r="X247" s="4" t="s">
        <v>48</v>
      </c>
      <c r="Y247" s="4" t="s">
        <v>48</v>
      </c>
      <c r="Z247" s="4" t="s">
        <v>48</v>
      </c>
      <c r="AA247" s="4" t="s">
        <v>48</v>
      </c>
      <c r="AB247" s="4" t="s">
        <v>48</v>
      </c>
      <c r="AC247" s="4" t="s">
        <v>48</v>
      </c>
      <c r="AD247" s="4" t="s">
        <v>48</v>
      </c>
      <c r="AE247" s="4" t="s">
        <v>49</v>
      </c>
      <c r="AF247" s="4" t="s">
        <v>49</v>
      </c>
      <c r="AG247" s="4" t="s">
        <v>49</v>
      </c>
      <c r="AH247" s="4" t="s">
        <v>48</v>
      </c>
      <c r="AI247" s="4" t="s">
        <v>48</v>
      </c>
      <c r="AJ247" s="4" t="s">
        <v>48</v>
      </c>
      <c r="AK247" s="4" t="s">
        <v>48</v>
      </c>
      <c r="AL247" s="4" t="s">
        <v>55</v>
      </c>
    </row>
    <row r="248" spans="1:38" ht="25.5">
      <c r="A248" s="4">
        <v>159956</v>
      </c>
      <c r="B248" s="4">
        <v>663744</v>
      </c>
      <c r="C248" s="4" t="s">
        <v>708</v>
      </c>
      <c r="D248" s="4" t="s">
        <v>709</v>
      </c>
      <c r="E248" s="4"/>
      <c r="F248" s="4" t="s">
        <v>88</v>
      </c>
      <c r="G248" s="4" t="s">
        <v>46</v>
      </c>
      <c r="H248" s="4" t="s">
        <v>47</v>
      </c>
      <c r="I248" s="4" t="s">
        <v>48</v>
      </c>
      <c r="J248" s="4" t="s">
        <v>49</v>
      </c>
      <c r="K248" s="4" t="s">
        <v>719</v>
      </c>
      <c r="L248" s="4" t="s">
        <v>720</v>
      </c>
      <c r="M248" s="4"/>
      <c r="N248" s="4" t="s">
        <v>717</v>
      </c>
      <c r="O248" s="4" t="s">
        <v>53</v>
      </c>
      <c r="P248" s="4" t="s">
        <v>718</v>
      </c>
      <c r="Q248" s="4">
        <v>282</v>
      </c>
      <c r="R248" s="4">
        <v>0</v>
      </c>
      <c r="S248" s="4">
        <v>19</v>
      </c>
      <c r="T248" s="4">
        <v>301</v>
      </c>
      <c r="U248" s="4">
        <v>0.93689999999999996</v>
      </c>
      <c r="V248" s="4">
        <v>0</v>
      </c>
      <c r="W248" s="4">
        <v>0.93689999999999996</v>
      </c>
      <c r="X248" s="4" t="s">
        <v>48</v>
      </c>
      <c r="Y248" s="4" t="s">
        <v>49</v>
      </c>
      <c r="Z248" s="4" t="s">
        <v>49</v>
      </c>
      <c r="AA248" s="4" t="s">
        <v>49</v>
      </c>
      <c r="AB248" s="4" t="s">
        <v>49</v>
      </c>
      <c r="AC248" s="4" t="s">
        <v>49</v>
      </c>
      <c r="AD248" s="4" t="s">
        <v>49</v>
      </c>
      <c r="AE248" s="4" t="s">
        <v>48</v>
      </c>
      <c r="AF248" s="4" t="s">
        <v>48</v>
      </c>
      <c r="AG248" s="4" t="s">
        <v>48</v>
      </c>
      <c r="AH248" s="4" t="s">
        <v>48</v>
      </c>
      <c r="AI248" s="4" t="s">
        <v>48</v>
      </c>
      <c r="AJ248" s="4" t="s">
        <v>48</v>
      </c>
      <c r="AK248" s="4" t="s">
        <v>48</v>
      </c>
      <c r="AL248" s="4" t="s">
        <v>55</v>
      </c>
    </row>
    <row r="249" spans="1:38" ht="25.5">
      <c r="A249" s="4">
        <v>159956</v>
      </c>
      <c r="B249" s="4">
        <v>660822</v>
      </c>
      <c r="C249" s="4" t="s">
        <v>708</v>
      </c>
      <c r="D249" s="4" t="s">
        <v>709</v>
      </c>
      <c r="E249" s="4" t="s">
        <v>714</v>
      </c>
      <c r="F249" s="4" t="s">
        <v>88</v>
      </c>
      <c r="G249" s="4" t="s">
        <v>46</v>
      </c>
      <c r="H249" s="4" t="s">
        <v>47</v>
      </c>
      <c r="I249" s="4" t="s">
        <v>48</v>
      </c>
      <c r="J249" s="4" t="s">
        <v>49</v>
      </c>
      <c r="K249" s="4" t="s">
        <v>721</v>
      </c>
      <c r="L249" s="4" t="s">
        <v>716</v>
      </c>
      <c r="M249" s="4"/>
      <c r="N249" s="4" t="s">
        <v>717</v>
      </c>
      <c r="O249" s="4" t="s">
        <v>53</v>
      </c>
      <c r="P249" s="4" t="s">
        <v>718</v>
      </c>
      <c r="Q249" s="4">
        <v>362</v>
      </c>
      <c r="R249" s="4">
        <v>88</v>
      </c>
      <c r="S249" s="4">
        <v>839</v>
      </c>
      <c r="T249" s="4">
        <v>1289</v>
      </c>
      <c r="U249" s="4">
        <v>0.28079999999999999</v>
      </c>
      <c r="V249" s="4">
        <v>6.83E-2</v>
      </c>
      <c r="W249" s="4">
        <v>0.34910000000000002</v>
      </c>
      <c r="X249" s="4" t="s">
        <v>48</v>
      </c>
      <c r="Y249" s="4" t="s">
        <v>48</v>
      </c>
      <c r="Z249" s="4" t="s">
        <v>48</v>
      </c>
      <c r="AA249" s="4" t="s">
        <v>48</v>
      </c>
      <c r="AB249" s="4" t="s">
        <v>48</v>
      </c>
      <c r="AC249" s="4" t="s">
        <v>48</v>
      </c>
      <c r="AD249" s="4" t="s">
        <v>48</v>
      </c>
      <c r="AE249" s="4" t="s">
        <v>48</v>
      </c>
      <c r="AF249" s="4" t="s">
        <v>48</v>
      </c>
      <c r="AG249" s="4" t="s">
        <v>48</v>
      </c>
      <c r="AH249" s="4" t="s">
        <v>49</v>
      </c>
      <c r="AI249" s="4" t="s">
        <v>49</v>
      </c>
      <c r="AJ249" s="4" t="s">
        <v>49</v>
      </c>
      <c r="AK249" s="4" t="s">
        <v>49</v>
      </c>
      <c r="AL249" s="4" t="s">
        <v>81</v>
      </c>
    </row>
    <row r="250" spans="1:38" ht="25.5">
      <c r="A250" s="4">
        <v>159956</v>
      </c>
      <c r="B250" s="4">
        <v>660801</v>
      </c>
      <c r="C250" s="4" t="s">
        <v>708</v>
      </c>
      <c r="D250" s="4" t="s">
        <v>709</v>
      </c>
      <c r="E250" s="4" t="s">
        <v>714</v>
      </c>
      <c r="F250" s="4" t="s">
        <v>88</v>
      </c>
      <c r="G250" s="4" t="s">
        <v>46</v>
      </c>
      <c r="H250" s="4" t="s">
        <v>47</v>
      </c>
      <c r="I250" s="4" t="s">
        <v>48</v>
      </c>
      <c r="J250" s="4" t="s">
        <v>49</v>
      </c>
      <c r="K250" s="4" t="s">
        <v>722</v>
      </c>
      <c r="L250" s="4" t="s">
        <v>716</v>
      </c>
      <c r="M250" s="4"/>
      <c r="N250" s="4" t="s">
        <v>717</v>
      </c>
      <c r="O250" s="4" t="s">
        <v>53</v>
      </c>
      <c r="P250" s="4" t="s">
        <v>718</v>
      </c>
      <c r="Q250" s="4">
        <v>74</v>
      </c>
      <c r="R250" s="4">
        <v>26</v>
      </c>
      <c r="S250" s="4">
        <v>284</v>
      </c>
      <c r="T250" s="4">
        <v>384</v>
      </c>
      <c r="U250" s="4">
        <v>0.19270000000000001</v>
      </c>
      <c r="V250" s="4">
        <v>6.7699999999999996E-2</v>
      </c>
      <c r="W250" s="4">
        <v>0.26040000000000002</v>
      </c>
      <c r="X250" s="4" t="s">
        <v>48</v>
      </c>
      <c r="Y250" s="4" t="s">
        <v>49</v>
      </c>
      <c r="Z250" s="4" t="s">
        <v>49</v>
      </c>
      <c r="AA250" s="4" t="s">
        <v>49</v>
      </c>
      <c r="AB250" s="4" t="s">
        <v>49</v>
      </c>
      <c r="AC250" s="4" t="s">
        <v>49</v>
      </c>
      <c r="AD250" s="4" t="s">
        <v>49</v>
      </c>
      <c r="AE250" s="4" t="s">
        <v>48</v>
      </c>
      <c r="AF250" s="4" t="s">
        <v>48</v>
      </c>
      <c r="AG250" s="4" t="s">
        <v>48</v>
      </c>
      <c r="AH250" s="4" t="s">
        <v>48</v>
      </c>
      <c r="AI250" s="4" t="s">
        <v>48</v>
      </c>
      <c r="AJ250" s="4" t="s">
        <v>48</v>
      </c>
      <c r="AK250" s="4" t="s">
        <v>48</v>
      </c>
      <c r="AL250" s="4" t="s">
        <v>81</v>
      </c>
    </row>
    <row r="251" spans="1:38" ht="25.5">
      <c r="A251" s="4">
        <v>159956</v>
      </c>
      <c r="B251" s="4">
        <v>660817</v>
      </c>
      <c r="C251" s="4" t="s">
        <v>708</v>
      </c>
      <c r="D251" s="4" t="s">
        <v>709</v>
      </c>
      <c r="E251" s="4" t="s">
        <v>714</v>
      </c>
      <c r="F251" s="4" t="s">
        <v>88</v>
      </c>
      <c r="G251" s="4" t="s">
        <v>46</v>
      </c>
      <c r="H251" s="4" t="s">
        <v>47</v>
      </c>
      <c r="I251" s="4" t="s">
        <v>48</v>
      </c>
      <c r="J251" s="4" t="s">
        <v>49</v>
      </c>
      <c r="K251" s="4" t="s">
        <v>723</v>
      </c>
      <c r="L251" s="4" t="s">
        <v>716</v>
      </c>
      <c r="M251" s="4"/>
      <c r="N251" s="4" t="s">
        <v>717</v>
      </c>
      <c r="O251" s="4" t="s">
        <v>53</v>
      </c>
      <c r="P251" s="4" t="s">
        <v>718</v>
      </c>
      <c r="Q251" s="4">
        <v>136</v>
      </c>
      <c r="R251" s="4">
        <v>47</v>
      </c>
      <c r="S251" s="4">
        <v>454</v>
      </c>
      <c r="T251" s="4">
        <v>637</v>
      </c>
      <c r="U251" s="4">
        <v>0.2135</v>
      </c>
      <c r="V251" s="4">
        <v>7.3800000000000004E-2</v>
      </c>
      <c r="W251" s="4">
        <v>0.2873</v>
      </c>
      <c r="X251" s="4" t="s">
        <v>48</v>
      </c>
      <c r="Y251" s="4" t="s">
        <v>48</v>
      </c>
      <c r="Z251" s="4" t="s">
        <v>48</v>
      </c>
      <c r="AA251" s="4" t="s">
        <v>48</v>
      </c>
      <c r="AB251" s="4" t="s">
        <v>48</v>
      </c>
      <c r="AC251" s="4" t="s">
        <v>48</v>
      </c>
      <c r="AD251" s="4" t="s">
        <v>48</v>
      </c>
      <c r="AE251" s="4" t="s">
        <v>49</v>
      </c>
      <c r="AF251" s="4" t="s">
        <v>49</v>
      </c>
      <c r="AG251" s="4" t="s">
        <v>49</v>
      </c>
      <c r="AH251" s="4" t="s">
        <v>48</v>
      </c>
      <c r="AI251" s="4" t="s">
        <v>48</v>
      </c>
      <c r="AJ251" s="4" t="s">
        <v>48</v>
      </c>
      <c r="AK251" s="4" t="s">
        <v>48</v>
      </c>
      <c r="AL251" s="4" t="s">
        <v>81</v>
      </c>
    </row>
    <row r="252" spans="1:38" ht="25.5">
      <c r="A252" s="4">
        <v>159956</v>
      </c>
      <c r="B252" s="4">
        <v>663498</v>
      </c>
      <c r="C252" s="4" t="s">
        <v>708</v>
      </c>
      <c r="D252" s="4" t="s">
        <v>709</v>
      </c>
      <c r="E252" s="4" t="s">
        <v>148</v>
      </c>
      <c r="F252" s="4" t="s">
        <v>88</v>
      </c>
      <c r="G252" s="4" t="s">
        <v>46</v>
      </c>
      <c r="H252" s="4" t="s">
        <v>47</v>
      </c>
      <c r="I252" s="4" t="s">
        <v>48</v>
      </c>
      <c r="J252" s="4" t="s">
        <v>49</v>
      </c>
      <c r="K252" s="4" t="s">
        <v>724</v>
      </c>
      <c r="L252" s="4" t="s">
        <v>716</v>
      </c>
      <c r="M252" s="4"/>
      <c r="N252" s="4" t="s">
        <v>717</v>
      </c>
      <c r="O252" s="4" t="s">
        <v>53</v>
      </c>
      <c r="P252" s="4" t="s">
        <v>718</v>
      </c>
      <c r="Q252" s="4">
        <v>392</v>
      </c>
      <c r="R252" s="4">
        <v>0</v>
      </c>
      <c r="S252" s="4">
        <v>220</v>
      </c>
      <c r="T252" s="4">
        <v>612</v>
      </c>
      <c r="U252" s="4">
        <v>0.64049999999999996</v>
      </c>
      <c r="V252" s="4">
        <v>0</v>
      </c>
      <c r="W252" s="4">
        <v>0.64049999999999996</v>
      </c>
      <c r="X252" s="4" t="s">
        <v>48</v>
      </c>
      <c r="Y252" s="4" t="s">
        <v>49</v>
      </c>
      <c r="Z252" s="4" t="s">
        <v>49</v>
      </c>
      <c r="AA252" s="4" t="s">
        <v>49</v>
      </c>
      <c r="AB252" s="4" t="s">
        <v>49</v>
      </c>
      <c r="AC252" s="4" t="s">
        <v>49</v>
      </c>
      <c r="AD252" s="4" t="s">
        <v>49</v>
      </c>
      <c r="AE252" s="4" t="s">
        <v>48</v>
      </c>
      <c r="AF252" s="4" t="s">
        <v>48</v>
      </c>
      <c r="AG252" s="4" t="s">
        <v>48</v>
      </c>
      <c r="AH252" s="4" t="s">
        <v>48</v>
      </c>
      <c r="AI252" s="4" t="s">
        <v>48</v>
      </c>
      <c r="AJ252" s="4" t="s">
        <v>48</v>
      </c>
      <c r="AK252" s="4" t="s">
        <v>48</v>
      </c>
      <c r="AL252" s="4" t="s">
        <v>55</v>
      </c>
    </row>
    <row r="253" spans="1:38" ht="25.5">
      <c r="A253" s="4">
        <v>159956</v>
      </c>
      <c r="B253" s="4">
        <v>660818</v>
      </c>
      <c r="C253" s="4" t="s">
        <v>708</v>
      </c>
      <c r="D253" s="4" t="s">
        <v>709</v>
      </c>
      <c r="E253" s="4" t="s">
        <v>714</v>
      </c>
      <c r="F253" s="4" t="s">
        <v>88</v>
      </c>
      <c r="G253" s="4" t="s">
        <v>46</v>
      </c>
      <c r="H253" s="4" t="s">
        <v>47</v>
      </c>
      <c r="I253" s="4" t="s">
        <v>48</v>
      </c>
      <c r="J253" s="4" t="s">
        <v>49</v>
      </c>
      <c r="K253" s="4" t="s">
        <v>725</v>
      </c>
      <c r="L253" s="4" t="s">
        <v>716</v>
      </c>
      <c r="M253" s="4"/>
      <c r="N253" s="4" t="s">
        <v>717</v>
      </c>
      <c r="O253" s="4" t="s">
        <v>53</v>
      </c>
      <c r="P253" s="4" t="s">
        <v>718</v>
      </c>
      <c r="Q253" s="4">
        <v>150</v>
      </c>
      <c r="R253" s="4">
        <v>42</v>
      </c>
      <c r="S253" s="4">
        <v>312</v>
      </c>
      <c r="T253" s="4">
        <v>504</v>
      </c>
      <c r="U253" s="4">
        <v>0.29759999999999998</v>
      </c>
      <c r="V253" s="4">
        <v>8.3299999999999999E-2</v>
      </c>
      <c r="W253" s="4">
        <v>0.38100000000000001</v>
      </c>
      <c r="X253" s="4" t="s">
        <v>48</v>
      </c>
      <c r="Y253" s="4" t="s">
        <v>48</v>
      </c>
      <c r="Z253" s="4" t="s">
        <v>48</v>
      </c>
      <c r="AA253" s="4" t="s">
        <v>48</v>
      </c>
      <c r="AB253" s="4" t="s">
        <v>48</v>
      </c>
      <c r="AC253" s="4" t="s">
        <v>48</v>
      </c>
      <c r="AD253" s="4" t="s">
        <v>48</v>
      </c>
      <c r="AE253" s="4" t="s">
        <v>49</v>
      </c>
      <c r="AF253" s="4" t="s">
        <v>49</v>
      </c>
      <c r="AG253" s="4" t="s">
        <v>49</v>
      </c>
      <c r="AH253" s="4" t="s">
        <v>48</v>
      </c>
      <c r="AI253" s="4" t="s">
        <v>48</v>
      </c>
      <c r="AJ253" s="4" t="s">
        <v>48</v>
      </c>
      <c r="AK253" s="4" t="s">
        <v>48</v>
      </c>
      <c r="AL253" s="4" t="s">
        <v>81</v>
      </c>
    </row>
    <row r="254" spans="1:38" ht="25.5">
      <c r="A254" s="4">
        <v>159956</v>
      </c>
      <c r="B254" s="4">
        <v>660819</v>
      </c>
      <c r="C254" s="4" t="s">
        <v>708</v>
      </c>
      <c r="D254" s="4" t="s">
        <v>709</v>
      </c>
      <c r="E254" s="4" t="s">
        <v>714</v>
      </c>
      <c r="F254" s="4" t="s">
        <v>88</v>
      </c>
      <c r="G254" s="4" t="s">
        <v>46</v>
      </c>
      <c r="H254" s="4" t="s">
        <v>47</v>
      </c>
      <c r="I254" s="4" t="s">
        <v>48</v>
      </c>
      <c r="J254" s="4" t="s">
        <v>49</v>
      </c>
      <c r="K254" s="4" t="s">
        <v>726</v>
      </c>
      <c r="L254" s="4" t="s">
        <v>716</v>
      </c>
      <c r="M254" s="4"/>
      <c r="N254" s="4" t="s">
        <v>717</v>
      </c>
      <c r="O254" s="4" t="s">
        <v>53</v>
      </c>
      <c r="P254" s="4" t="s">
        <v>718</v>
      </c>
      <c r="Q254" s="4">
        <v>90</v>
      </c>
      <c r="R254" s="4">
        <v>34</v>
      </c>
      <c r="S254" s="4">
        <v>358</v>
      </c>
      <c r="T254" s="4">
        <v>482</v>
      </c>
      <c r="U254" s="4">
        <v>0.1867</v>
      </c>
      <c r="V254" s="4">
        <v>7.0499999999999993E-2</v>
      </c>
      <c r="W254" s="4">
        <v>0.25729999999999997</v>
      </c>
      <c r="X254" s="4" t="s">
        <v>48</v>
      </c>
      <c r="Y254" s="4" t="s">
        <v>48</v>
      </c>
      <c r="Z254" s="4" t="s">
        <v>48</v>
      </c>
      <c r="AA254" s="4" t="s">
        <v>48</v>
      </c>
      <c r="AB254" s="4" t="s">
        <v>48</v>
      </c>
      <c r="AC254" s="4" t="s">
        <v>48</v>
      </c>
      <c r="AD254" s="4" t="s">
        <v>48</v>
      </c>
      <c r="AE254" s="4" t="s">
        <v>49</v>
      </c>
      <c r="AF254" s="4" t="s">
        <v>49</v>
      </c>
      <c r="AG254" s="4" t="s">
        <v>49</v>
      </c>
      <c r="AH254" s="4" t="s">
        <v>48</v>
      </c>
      <c r="AI254" s="4" t="s">
        <v>48</v>
      </c>
      <c r="AJ254" s="4" t="s">
        <v>48</v>
      </c>
      <c r="AK254" s="4" t="s">
        <v>48</v>
      </c>
      <c r="AL254" s="4" t="s">
        <v>81</v>
      </c>
    </row>
    <row r="255" spans="1:38" ht="25.5">
      <c r="A255" s="4">
        <v>159956</v>
      </c>
      <c r="B255" s="4">
        <v>684905</v>
      </c>
      <c r="C255" s="4" t="s">
        <v>708</v>
      </c>
      <c r="D255" s="4" t="s">
        <v>709</v>
      </c>
      <c r="E255" s="4" t="s">
        <v>714</v>
      </c>
      <c r="F255" s="4" t="s">
        <v>88</v>
      </c>
      <c r="G255" s="4" t="s">
        <v>46</v>
      </c>
      <c r="H255" s="4" t="s">
        <v>47</v>
      </c>
      <c r="I255" s="4" t="s">
        <v>48</v>
      </c>
      <c r="J255" s="4" t="s">
        <v>49</v>
      </c>
      <c r="K255" s="4" t="s">
        <v>727</v>
      </c>
      <c r="L255" s="4" t="s">
        <v>716</v>
      </c>
      <c r="M255" s="4"/>
      <c r="N255" s="4" t="s">
        <v>717</v>
      </c>
      <c r="O255" s="4" t="s">
        <v>53</v>
      </c>
      <c r="P255" s="4" t="s">
        <v>718</v>
      </c>
      <c r="Q255" s="4">
        <v>105</v>
      </c>
      <c r="R255" s="4">
        <v>30</v>
      </c>
      <c r="S255" s="4">
        <v>368</v>
      </c>
      <c r="T255" s="4">
        <v>503</v>
      </c>
      <c r="U255" s="4">
        <v>0.2087</v>
      </c>
      <c r="V255" s="4">
        <v>5.96E-2</v>
      </c>
      <c r="W255" s="4">
        <v>0.26840000000000003</v>
      </c>
      <c r="X255" s="4" t="s">
        <v>49</v>
      </c>
      <c r="Y255" s="4" t="s">
        <v>49</v>
      </c>
      <c r="Z255" s="4" t="s">
        <v>49</v>
      </c>
      <c r="AA255" s="4" t="s">
        <v>49</v>
      </c>
      <c r="AB255" s="4" t="s">
        <v>48</v>
      </c>
      <c r="AC255" s="4" t="s">
        <v>48</v>
      </c>
      <c r="AD255" s="4" t="s">
        <v>48</v>
      </c>
      <c r="AE255" s="4" t="s">
        <v>48</v>
      </c>
      <c r="AF255" s="4" t="s">
        <v>48</v>
      </c>
      <c r="AG255" s="4" t="s">
        <v>48</v>
      </c>
      <c r="AH255" s="4" t="s">
        <v>48</v>
      </c>
      <c r="AI255" s="4" t="s">
        <v>48</v>
      </c>
      <c r="AJ255" s="4" t="s">
        <v>48</v>
      </c>
      <c r="AK255" s="4" t="s">
        <v>48</v>
      </c>
      <c r="AL255" s="4" t="s">
        <v>81</v>
      </c>
    </row>
    <row r="256" spans="1:38" ht="25.5">
      <c r="A256" s="4">
        <v>159956</v>
      </c>
      <c r="B256" s="4">
        <v>660804</v>
      </c>
      <c r="C256" s="4" t="s">
        <v>708</v>
      </c>
      <c r="D256" s="4" t="s">
        <v>709</v>
      </c>
      <c r="E256" s="4" t="s">
        <v>714</v>
      </c>
      <c r="F256" s="4" t="s">
        <v>88</v>
      </c>
      <c r="G256" s="4" t="s">
        <v>46</v>
      </c>
      <c r="H256" s="4" t="s">
        <v>47</v>
      </c>
      <c r="I256" s="4" t="s">
        <v>48</v>
      </c>
      <c r="J256" s="4" t="s">
        <v>49</v>
      </c>
      <c r="K256" s="4" t="s">
        <v>728</v>
      </c>
      <c r="L256" s="4" t="s">
        <v>716</v>
      </c>
      <c r="M256" s="4"/>
      <c r="N256" s="4" t="s">
        <v>717</v>
      </c>
      <c r="O256" s="4" t="s">
        <v>53</v>
      </c>
      <c r="P256" s="4" t="s">
        <v>718</v>
      </c>
      <c r="Q256" s="4">
        <v>87</v>
      </c>
      <c r="R256" s="4">
        <v>29</v>
      </c>
      <c r="S256" s="4">
        <v>373</v>
      </c>
      <c r="T256" s="4">
        <v>489</v>
      </c>
      <c r="U256" s="4">
        <v>0.1779</v>
      </c>
      <c r="V256" s="4">
        <v>5.9299999999999999E-2</v>
      </c>
      <c r="W256" s="4">
        <v>0.23719999999999999</v>
      </c>
      <c r="X256" s="4" t="s">
        <v>48</v>
      </c>
      <c r="Y256" s="4" t="s">
        <v>48</v>
      </c>
      <c r="Z256" s="4" t="s">
        <v>48</v>
      </c>
      <c r="AA256" s="4" t="s">
        <v>48</v>
      </c>
      <c r="AB256" s="4" t="s">
        <v>49</v>
      </c>
      <c r="AC256" s="4" t="s">
        <v>49</v>
      </c>
      <c r="AD256" s="4" t="s">
        <v>49</v>
      </c>
      <c r="AE256" s="4" t="s">
        <v>48</v>
      </c>
      <c r="AF256" s="4" t="s">
        <v>48</v>
      </c>
      <c r="AG256" s="4" t="s">
        <v>48</v>
      </c>
      <c r="AH256" s="4" t="s">
        <v>48</v>
      </c>
      <c r="AI256" s="4" t="s">
        <v>48</v>
      </c>
      <c r="AJ256" s="4" t="s">
        <v>48</v>
      </c>
      <c r="AK256" s="4" t="s">
        <v>48</v>
      </c>
      <c r="AL256" s="4" t="s">
        <v>81</v>
      </c>
    </row>
    <row r="257" spans="1:38" ht="25.5">
      <c r="A257" s="4">
        <v>159956</v>
      </c>
      <c r="B257" s="4">
        <v>662500</v>
      </c>
      <c r="C257" s="4" t="s">
        <v>708</v>
      </c>
      <c r="D257" s="4" t="s">
        <v>709</v>
      </c>
      <c r="E257" s="4" t="s">
        <v>148</v>
      </c>
      <c r="F257" s="4" t="s">
        <v>88</v>
      </c>
      <c r="G257" s="4" t="s">
        <v>46</v>
      </c>
      <c r="H257" s="4" t="s">
        <v>47</v>
      </c>
      <c r="I257" s="4" t="s">
        <v>48</v>
      </c>
      <c r="J257" s="4" t="s">
        <v>49</v>
      </c>
      <c r="K257" s="4" t="s">
        <v>729</v>
      </c>
      <c r="L257" s="4" t="s">
        <v>716</v>
      </c>
      <c r="M257" s="4"/>
      <c r="N257" s="4" t="s">
        <v>717</v>
      </c>
      <c r="O257" s="4" t="s">
        <v>53</v>
      </c>
      <c r="P257" s="4" t="s">
        <v>718</v>
      </c>
      <c r="Q257" s="4">
        <v>186</v>
      </c>
      <c r="R257" s="4">
        <v>0</v>
      </c>
      <c r="S257" s="4">
        <v>94</v>
      </c>
      <c r="T257" s="4">
        <v>280</v>
      </c>
      <c r="U257" s="4">
        <v>0.6643</v>
      </c>
      <c r="V257" s="4">
        <v>0</v>
      </c>
      <c r="W257" s="4">
        <v>0.6643</v>
      </c>
      <c r="X257" s="4" t="s">
        <v>48</v>
      </c>
      <c r="Y257" s="4" t="s">
        <v>49</v>
      </c>
      <c r="Z257" s="4" t="s">
        <v>49</v>
      </c>
      <c r="AA257" s="4" t="s">
        <v>49</v>
      </c>
      <c r="AB257" s="4" t="s">
        <v>49</v>
      </c>
      <c r="AC257" s="4" t="s">
        <v>49</v>
      </c>
      <c r="AD257" s="4" t="s">
        <v>49</v>
      </c>
      <c r="AE257" s="4" t="s">
        <v>48</v>
      </c>
      <c r="AF257" s="4" t="s">
        <v>48</v>
      </c>
      <c r="AG257" s="4" t="s">
        <v>48</v>
      </c>
      <c r="AH257" s="4" t="s">
        <v>48</v>
      </c>
      <c r="AI257" s="4" t="s">
        <v>48</v>
      </c>
      <c r="AJ257" s="4" t="s">
        <v>48</v>
      </c>
      <c r="AK257" s="4" t="s">
        <v>48</v>
      </c>
      <c r="AL257" s="4" t="s">
        <v>55</v>
      </c>
    </row>
    <row r="258" spans="1:38" ht="25.5">
      <c r="A258" s="4">
        <v>159956</v>
      </c>
      <c r="B258" s="4">
        <v>660821</v>
      </c>
      <c r="C258" s="4" t="s">
        <v>708</v>
      </c>
      <c r="D258" s="4" t="s">
        <v>709</v>
      </c>
      <c r="E258" s="4" t="s">
        <v>714</v>
      </c>
      <c r="F258" s="4" t="s">
        <v>88</v>
      </c>
      <c r="G258" s="4" t="s">
        <v>46</v>
      </c>
      <c r="H258" s="4" t="s">
        <v>47</v>
      </c>
      <c r="I258" s="4" t="s">
        <v>48</v>
      </c>
      <c r="J258" s="4" t="s">
        <v>49</v>
      </c>
      <c r="K258" s="4" t="s">
        <v>730</v>
      </c>
      <c r="L258" s="4" t="s">
        <v>716</v>
      </c>
      <c r="M258" s="4"/>
      <c r="N258" s="4" t="s">
        <v>717</v>
      </c>
      <c r="O258" s="4" t="s">
        <v>53</v>
      </c>
      <c r="P258" s="4" t="s">
        <v>718</v>
      </c>
      <c r="Q258" s="4">
        <v>91</v>
      </c>
      <c r="R258" s="4">
        <v>0</v>
      </c>
      <c r="S258" s="4">
        <v>54</v>
      </c>
      <c r="T258" s="4">
        <v>145</v>
      </c>
      <c r="U258" s="4">
        <v>0.62760000000000005</v>
      </c>
      <c r="V258" s="4">
        <v>0</v>
      </c>
      <c r="W258" s="4">
        <v>0.62760000000000005</v>
      </c>
      <c r="X258" s="4" t="s">
        <v>48</v>
      </c>
      <c r="Y258" s="4" t="s">
        <v>48</v>
      </c>
      <c r="Z258" s="4" t="s">
        <v>48</v>
      </c>
      <c r="AA258" s="4" t="s">
        <v>48</v>
      </c>
      <c r="AB258" s="4" t="s">
        <v>48</v>
      </c>
      <c r="AC258" s="4" t="s">
        <v>48</v>
      </c>
      <c r="AD258" s="4" t="s">
        <v>48</v>
      </c>
      <c r="AE258" s="4" t="s">
        <v>48</v>
      </c>
      <c r="AF258" s="4" t="s">
        <v>48</v>
      </c>
      <c r="AG258" s="4" t="s">
        <v>48</v>
      </c>
      <c r="AH258" s="4" t="s">
        <v>49</v>
      </c>
      <c r="AI258" s="4" t="s">
        <v>49</v>
      </c>
      <c r="AJ258" s="4" t="s">
        <v>49</v>
      </c>
      <c r="AK258" s="4" t="s">
        <v>49</v>
      </c>
      <c r="AL258" s="4" t="s">
        <v>55</v>
      </c>
    </row>
    <row r="259" spans="1:38" ht="25.5">
      <c r="A259" s="4">
        <v>159956</v>
      </c>
      <c r="B259" s="4">
        <v>660820</v>
      </c>
      <c r="C259" s="4" t="s">
        <v>708</v>
      </c>
      <c r="D259" s="4" t="s">
        <v>709</v>
      </c>
      <c r="E259" s="4" t="s">
        <v>714</v>
      </c>
      <c r="F259" s="4" t="s">
        <v>88</v>
      </c>
      <c r="G259" s="4" t="s">
        <v>46</v>
      </c>
      <c r="H259" s="4" t="s">
        <v>47</v>
      </c>
      <c r="I259" s="4" t="s">
        <v>48</v>
      </c>
      <c r="J259" s="4" t="s">
        <v>49</v>
      </c>
      <c r="K259" s="4" t="s">
        <v>731</v>
      </c>
      <c r="L259" s="4" t="s">
        <v>716</v>
      </c>
      <c r="M259" s="4"/>
      <c r="N259" s="4" t="s">
        <v>717</v>
      </c>
      <c r="O259" s="4" t="s">
        <v>53</v>
      </c>
      <c r="P259" s="4" t="s">
        <v>718</v>
      </c>
      <c r="Q259" s="4">
        <v>442</v>
      </c>
      <c r="R259" s="4">
        <v>0</v>
      </c>
      <c r="S259" s="4">
        <v>78</v>
      </c>
      <c r="T259" s="4">
        <v>520</v>
      </c>
      <c r="U259" s="4">
        <v>0.85</v>
      </c>
      <c r="V259" s="4">
        <v>0</v>
      </c>
      <c r="W259" s="4">
        <v>0.85</v>
      </c>
      <c r="X259" s="4" t="s">
        <v>48</v>
      </c>
      <c r="Y259" s="4" t="s">
        <v>48</v>
      </c>
      <c r="Z259" s="4" t="s">
        <v>48</v>
      </c>
      <c r="AA259" s="4" t="s">
        <v>48</v>
      </c>
      <c r="AB259" s="4" t="s">
        <v>48</v>
      </c>
      <c r="AC259" s="4" t="s">
        <v>48</v>
      </c>
      <c r="AD259" s="4" t="s">
        <v>48</v>
      </c>
      <c r="AE259" s="4" t="s">
        <v>49</v>
      </c>
      <c r="AF259" s="4" t="s">
        <v>49</v>
      </c>
      <c r="AG259" s="4" t="s">
        <v>49</v>
      </c>
      <c r="AH259" s="4" t="s">
        <v>48</v>
      </c>
      <c r="AI259" s="4" t="s">
        <v>48</v>
      </c>
      <c r="AJ259" s="4" t="s">
        <v>48</v>
      </c>
      <c r="AK259" s="4" t="s">
        <v>48</v>
      </c>
      <c r="AL259" s="4" t="s">
        <v>55</v>
      </c>
    </row>
    <row r="260" spans="1:38" ht="25.5">
      <c r="A260" s="4">
        <v>159956</v>
      </c>
      <c r="B260" s="4">
        <v>663329</v>
      </c>
      <c r="C260" s="4" t="s">
        <v>708</v>
      </c>
      <c r="D260" s="4" t="s">
        <v>709</v>
      </c>
      <c r="E260" s="4" t="s">
        <v>714</v>
      </c>
      <c r="F260" s="4" t="s">
        <v>88</v>
      </c>
      <c r="G260" s="4" t="s">
        <v>46</v>
      </c>
      <c r="H260" s="4" t="s">
        <v>47</v>
      </c>
      <c r="I260" s="4" t="s">
        <v>48</v>
      </c>
      <c r="J260" s="4" t="s">
        <v>49</v>
      </c>
      <c r="K260" s="4" t="s">
        <v>732</v>
      </c>
      <c r="L260" s="4" t="s">
        <v>716</v>
      </c>
      <c r="M260" s="4"/>
      <c r="N260" s="4" t="s">
        <v>717</v>
      </c>
      <c r="O260" s="4" t="s">
        <v>53</v>
      </c>
      <c r="P260" s="4" t="s">
        <v>718</v>
      </c>
      <c r="Q260" s="4">
        <v>539</v>
      </c>
      <c r="R260" s="4">
        <v>0</v>
      </c>
      <c r="S260" s="4">
        <v>79</v>
      </c>
      <c r="T260" s="4">
        <v>618</v>
      </c>
      <c r="U260" s="4">
        <v>0.87219999999999998</v>
      </c>
      <c r="V260" s="4">
        <v>0</v>
      </c>
      <c r="W260" s="4">
        <v>0.87219999999999998</v>
      </c>
      <c r="X260" s="4" t="s">
        <v>48</v>
      </c>
      <c r="Y260" s="4" t="s">
        <v>49</v>
      </c>
      <c r="Z260" s="4" t="s">
        <v>49</v>
      </c>
      <c r="AA260" s="4" t="s">
        <v>49</v>
      </c>
      <c r="AB260" s="4" t="s">
        <v>49</v>
      </c>
      <c r="AC260" s="4" t="s">
        <v>49</v>
      </c>
      <c r="AD260" s="4" t="s">
        <v>49</v>
      </c>
      <c r="AE260" s="4" t="s">
        <v>48</v>
      </c>
      <c r="AF260" s="4" t="s">
        <v>48</v>
      </c>
      <c r="AG260" s="4" t="s">
        <v>48</v>
      </c>
      <c r="AH260" s="4" t="s">
        <v>48</v>
      </c>
      <c r="AI260" s="4" t="s">
        <v>48</v>
      </c>
      <c r="AJ260" s="4" t="s">
        <v>48</v>
      </c>
      <c r="AK260" s="4" t="s">
        <v>48</v>
      </c>
      <c r="AL260" s="4" t="s">
        <v>55</v>
      </c>
    </row>
    <row r="261" spans="1:38" ht="25.5">
      <c r="A261" s="4">
        <v>159956</v>
      </c>
      <c r="B261" s="4">
        <v>660811</v>
      </c>
      <c r="C261" s="4" t="s">
        <v>708</v>
      </c>
      <c r="D261" s="4" t="s">
        <v>709</v>
      </c>
      <c r="E261" s="4" t="s">
        <v>714</v>
      </c>
      <c r="F261" s="4" t="s">
        <v>88</v>
      </c>
      <c r="G261" s="4" t="s">
        <v>46</v>
      </c>
      <c r="H261" s="4" t="s">
        <v>47</v>
      </c>
      <c r="I261" s="4" t="s">
        <v>48</v>
      </c>
      <c r="J261" s="4" t="s">
        <v>49</v>
      </c>
      <c r="K261" s="4" t="s">
        <v>733</v>
      </c>
      <c r="L261" s="4" t="s">
        <v>716</v>
      </c>
      <c r="M261" s="4"/>
      <c r="N261" s="4" t="s">
        <v>717</v>
      </c>
      <c r="O261" s="4" t="s">
        <v>53</v>
      </c>
      <c r="P261" s="4" t="s">
        <v>718</v>
      </c>
      <c r="Q261" s="4">
        <v>148</v>
      </c>
      <c r="R261" s="4">
        <v>0</v>
      </c>
      <c r="S261" s="4">
        <v>223</v>
      </c>
      <c r="T261" s="4">
        <v>371</v>
      </c>
      <c r="U261" s="4">
        <v>0.39889999999999998</v>
      </c>
      <c r="V261" s="4">
        <v>0</v>
      </c>
      <c r="W261" s="4">
        <v>0.39889999999999998</v>
      </c>
      <c r="X261" s="4" t="s">
        <v>48</v>
      </c>
      <c r="Y261" s="4" t="s">
        <v>49</v>
      </c>
      <c r="Z261" s="4" t="s">
        <v>49</v>
      </c>
      <c r="AA261" s="4" t="s">
        <v>49</v>
      </c>
      <c r="AB261" s="4" t="s">
        <v>49</v>
      </c>
      <c r="AC261" s="4" t="s">
        <v>49</v>
      </c>
      <c r="AD261" s="4" t="s">
        <v>49</v>
      </c>
      <c r="AE261" s="4" t="s">
        <v>48</v>
      </c>
      <c r="AF261" s="4" t="s">
        <v>48</v>
      </c>
      <c r="AG261" s="4" t="s">
        <v>48</v>
      </c>
      <c r="AH261" s="4" t="s">
        <v>48</v>
      </c>
      <c r="AI261" s="4" t="s">
        <v>48</v>
      </c>
      <c r="AJ261" s="4" t="s">
        <v>48</v>
      </c>
      <c r="AK261" s="4" t="s">
        <v>48</v>
      </c>
      <c r="AL261" s="4" t="s">
        <v>55</v>
      </c>
    </row>
    <row r="262" spans="1:38" ht="25.5">
      <c r="A262" s="4">
        <v>159956</v>
      </c>
      <c r="B262" s="4">
        <v>663520</v>
      </c>
      <c r="C262" s="4" t="s">
        <v>708</v>
      </c>
      <c r="D262" s="4" t="s">
        <v>709</v>
      </c>
      <c r="E262" s="4"/>
      <c r="F262" s="4" t="s">
        <v>88</v>
      </c>
      <c r="G262" s="4" t="s">
        <v>46</v>
      </c>
      <c r="H262" s="4" t="s">
        <v>47</v>
      </c>
      <c r="I262" s="4" t="s">
        <v>48</v>
      </c>
      <c r="J262" s="4" t="s">
        <v>49</v>
      </c>
      <c r="K262" s="4" t="s">
        <v>734</v>
      </c>
      <c r="L262" s="4" t="s">
        <v>720</v>
      </c>
      <c r="M262" s="4"/>
      <c r="N262" s="4" t="s">
        <v>717</v>
      </c>
      <c r="O262" s="4" t="s">
        <v>53</v>
      </c>
      <c r="P262" s="4" t="s">
        <v>718</v>
      </c>
      <c r="Q262" s="4">
        <v>182</v>
      </c>
      <c r="R262" s="4">
        <v>0</v>
      </c>
      <c r="S262" s="4">
        <v>12</v>
      </c>
      <c r="T262" s="4">
        <v>194</v>
      </c>
      <c r="U262" s="4">
        <v>0.93810000000000004</v>
      </c>
      <c r="V262" s="4">
        <v>0</v>
      </c>
      <c r="W262" s="4">
        <v>0.93810000000000004</v>
      </c>
      <c r="X262" s="4" t="s">
        <v>49</v>
      </c>
      <c r="Y262" s="4" t="s">
        <v>49</v>
      </c>
      <c r="Z262" s="4" t="s">
        <v>49</v>
      </c>
      <c r="AA262" s="4" t="s">
        <v>49</v>
      </c>
      <c r="AB262" s="4" t="s">
        <v>49</v>
      </c>
      <c r="AC262" s="4" t="s">
        <v>49</v>
      </c>
      <c r="AD262" s="4" t="s">
        <v>49</v>
      </c>
      <c r="AE262" s="4" t="s">
        <v>48</v>
      </c>
      <c r="AF262" s="4" t="s">
        <v>48</v>
      </c>
      <c r="AG262" s="4" t="s">
        <v>48</v>
      </c>
      <c r="AH262" s="4" t="s">
        <v>48</v>
      </c>
      <c r="AI262" s="4" t="s">
        <v>48</v>
      </c>
      <c r="AJ262" s="4" t="s">
        <v>48</v>
      </c>
      <c r="AK262" s="4" t="s">
        <v>48</v>
      </c>
      <c r="AL262" s="4" t="s">
        <v>55</v>
      </c>
    </row>
    <row r="263" spans="1:38" ht="25.5">
      <c r="A263" s="4">
        <v>159956</v>
      </c>
      <c r="B263" s="4">
        <v>686825</v>
      </c>
      <c r="C263" s="4" t="s">
        <v>708</v>
      </c>
      <c r="D263" s="4" t="s">
        <v>709</v>
      </c>
      <c r="E263" s="4" t="s">
        <v>714</v>
      </c>
      <c r="F263" s="4" t="s">
        <v>88</v>
      </c>
      <c r="G263" s="4" t="s">
        <v>46</v>
      </c>
      <c r="H263" s="4" t="s">
        <v>47</v>
      </c>
      <c r="I263" s="4" t="s">
        <v>48</v>
      </c>
      <c r="J263" s="4" t="s">
        <v>49</v>
      </c>
      <c r="K263" s="4" t="s">
        <v>735</v>
      </c>
      <c r="L263" s="4" t="s">
        <v>716</v>
      </c>
      <c r="M263" s="4"/>
      <c r="N263" s="4" t="s">
        <v>717</v>
      </c>
      <c r="O263" s="4" t="s">
        <v>53</v>
      </c>
      <c r="P263" s="4" t="s">
        <v>718</v>
      </c>
      <c r="Q263" s="4">
        <v>320</v>
      </c>
      <c r="R263" s="4">
        <v>81</v>
      </c>
      <c r="S263" s="4">
        <v>1086</v>
      </c>
      <c r="T263" s="4">
        <v>1487</v>
      </c>
      <c r="U263" s="4">
        <v>0.2152</v>
      </c>
      <c r="V263" s="4">
        <v>5.45E-2</v>
      </c>
      <c r="W263" s="4">
        <v>0.2697</v>
      </c>
      <c r="X263" s="4" t="s">
        <v>48</v>
      </c>
      <c r="Y263" s="4" t="s">
        <v>48</v>
      </c>
      <c r="Z263" s="4" t="s">
        <v>48</v>
      </c>
      <c r="AA263" s="4" t="s">
        <v>48</v>
      </c>
      <c r="AB263" s="4" t="s">
        <v>48</v>
      </c>
      <c r="AC263" s="4" t="s">
        <v>48</v>
      </c>
      <c r="AD263" s="4" t="s">
        <v>48</v>
      </c>
      <c r="AE263" s="4" t="s">
        <v>48</v>
      </c>
      <c r="AF263" s="4" t="s">
        <v>48</v>
      </c>
      <c r="AG263" s="4" t="s">
        <v>48</v>
      </c>
      <c r="AH263" s="4" t="s">
        <v>49</v>
      </c>
      <c r="AI263" s="4" t="s">
        <v>49</v>
      </c>
      <c r="AJ263" s="4" t="s">
        <v>49</v>
      </c>
      <c r="AK263" s="4" t="s">
        <v>49</v>
      </c>
      <c r="AL263" s="4" t="s">
        <v>81</v>
      </c>
    </row>
    <row r="264" spans="1:38" ht="25.5">
      <c r="A264" s="4">
        <v>159956</v>
      </c>
      <c r="B264" s="4">
        <v>685366</v>
      </c>
      <c r="C264" s="4" t="s">
        <v>708</v>
      </c>
      <c r="D264" s="4" t="s">
        <v>709</v>
      </c>
      <c r="E264" s="4" t="s">
        <v>714</v>
      </c>
      <c r="F264" s="4" t="s">
        <v>88</v>
      </c>
      <c r="G264" s="4" t="s">
        <v>46</v>
      </c>
      <c r="H264" s="4" t="s">
        <v>47</v>
      </c>
      <c r="I264" s="4" t="s">
        <v>48</v>
      </c>
      <c r="J264" s="4" t="s">
        <v>49</v>
      </c>
      <c r="K264" s="4" t="s">
        <v>736</v>
      </c>
      <c r="L264" s="4" t="s">
        <v>716</v>
      </c>
      <c r="M264" s="4"/>
      <c r="N264" s="4" t="s">
        <v>717</v>
      </c>
      <c r="O264" s="4" t="s">
        <v>53</v>
      </c>
      <c r="P264" s="4" t="s">
        <v>718</v>
      </c>
      <c r="Q264" s="4">
        <v>270</v>
      </c>
      <c r="R264" s="4">
        <v>0</v>
      </c>
      <c r="S264" s="4">
        <v>335</v>
      </c>
      <c r="T264" s="4">
        <v>605</v>
      </c>
      <c r="U264" s="4">
        <v>0.44629999999999997</v>
      </c>
      <c r="V264" s="4">
        <v>0</v>
      </c>
      <c r="W264" s="4">
        <v>0.44629999999999997</v>
      </c>
      <c r="X264" s="4" t="s">
        <v>48</v>
      </c>
      <c r="Y264" s="4" t="s">
        <v>49</v>
      </c>
      <c r="Z264" s="4" t="s">
        <v>49</v>
      </c>
      <c r="AA264" s="4" t="s">
        <v>49</v>
      </c>
      <c r="AB264" s="4" t="s">
        <v>49</v>
      </c>
      <c r="AC264" s="4" t="s">
        <v>49</v>
      </c>
      <c r="AD264" s="4" t="s">
        <v>49</v>
      </c>
      <c r="AE264" s="4" t="s">
        <v>48</v>
      </c>
      <c r="AF264" s="4" t="s">
        <v>48</v>
      </c>
      <c r="AG264" s="4" t="s">
        <v>48</v>
      </c>
      <c r="AH264" s="4" t="s">
        <v>48</v>
      </c>
      <c r="AI264" s="4" t="s">
        <v>48</v>
      </c>
      <c r="AJ264" s="4" t="s">
        <v>48</v>
      </c>
      <c r="AK264" s="4" t="s">
        <v>48</v>
      </c>
      <c r="AL264" s="4" t="s">
        <v>55</v>
      </c>
    </row>
    <row r="265" spans="1:38" ht="25.5">
      <c r="A265" s="4">
        <v>159956</v>
      </c>
      <c r="B265" s="4">
        <v>685810</v>
      </c>
      <c r="C265" s="4" t="s">
        <v>708</v>
      </c>
      <c r="D265" s="4" t="s">
        <v>709</v>
      </c>
      <c r="E265" s="4" t="s">
        <v>714</v>
      </c>
      <c r="F265" s="4" t="s">
        <v>88</v>
      </c>
      <c r="G265" s="4" t="s">
        <v>46</v>
      </c>
      <c r="H265" s="4" t="s">
        <v>47</v>
      </c>
      <c r="I265" s="4" t="s">
        <v>48</v>
      </c>
      <c r="J265" s="4" t="s">
        <v>49</v>
      </c>
      <c r="K265" s="4" t="s">
        <v>737</v>
      </c>
      <c r="L265" s="4" t="s">
        <v>716</v>
      </c>
      <c r="M265" s="4"/>
      <c r="N265" s="4" t="s">
        <v>717</v>
      </c>
      <c r="O265" s="4" t="s">
        <v>53</v>
      </c>
      <c r="P265" s="4" t="s">
        <v>718</v>
      </c>
      <c r="Q265" s="4">
        <v>132</v>
      </c>
      <c r="R265" s="4">
        <v>33</v>
      </c>
      <c r="S265" s="4">
        <v>405</v>
      </c>
      <c r="T265" s="4">
        <v>570</v>
      </c>
      <c r="U265" s="4">
        <v>0.2316</v>
      </c>
      <c r="V265" s="4">
        <v>5.79E-2</v>
      </c>
      <c r="W265" s="4">
        <v>0.28949999999999998</v>
      </c>
      <c r="X265" s="4" t="s">
        <v>48</v>
      </c>
      <c r="Y265" s="4" t="s">
        <v>48</v>
      </c>
      <c r="Z265" s="4" t="s">
        <v>48</v>
      </c>
      <c r="AA265" s="4" t="s">
        <v>48</v>
      </c>
      <c r="AB265" s="4" t="s">
        <v>48</v>
      </c>
      <c r="AC265" s="4" t="s">
        <v>48</v>
      </c>
      <c r="AD265" s="4" t="s">
        <v>48</v>
      </c>
      <c r="AE265" s="4" t="s">
        <v>49</v>
      </c>
      <c r="AF265" s="4" t="s">
        <v>49</v>
      </c>
      <c r="AG265" s="4" t="s">
        <v>49</v>
      </c>
      <c r="AH265" s="4" t="s">
        <v>48</v>
      </c>
      <c r="AI265" s="4" t="s">
        <v>48</v>
      </c>
      <c r="AJ265" s="4" t="s">
        <v>48</v>
      </c>
      <c r="AK265" s="4" t="s">
        <v>48</v>
      </c>
      <c r="AL265" s="4" t="s">
        <v>81</v>
      </c>
    </row>
    <row r="266" spans="1:38" ht="25.5">
      <c r="A266" s="4">
        <v>159956</v>
      </c>
      <c r="B266" s="4">
        <v>660813</v>
      </c>
      <c r="C266" s="4" t="s">
        <v>708</v>
      </c>
      <c r="D266" s="4" t="s">
        <v>709</v>
      </c>
      <c r="E266" s="4" t="s">
        <v>714</v>
      </c>
      <c r="F266" s="4" t="s">
        <v>88</v>
      </c>
      <c r="G266" s="4" t="s">
        <v>46</v>
      </c>
      <c r="H266" s="4" t="s">
        <v>47</v>
      </c>
      <c r="I266" s="4" t="s">
        <v>48</v>
      </c>
      <c r="J266" s="4" t="s">
        <v>49</v>
      </c>
      <c r="K266" s="4" t="s">
        <v>738</v>
      </c>
      <c r="L266" s="4" t="s">
        <v>716</v>
      </c>
      <c r="M266" s="4"/>
      <c r="N266" s="4" t="s">
        <v>717</v>
      </c>
      <c r="O266" s="4" t="s">
        <v>53</v>
      </c>
      <c r="P266" s="4" t="s">
        <v>718</v>
      </c>
      <c r="Q266" s="4">
        <v>141</v>
      </c>
      <c r="R266" s="4">
        <v>0</v>
      </c>
      <c r="S266" s="4">
        <v>131</v>
      </c>
      <c r="T266" s="4">
        <v>272</v>
      </c>
      <c r="U266" s="4">
        <v>0.51839999999999997</v>
      </c>
      <c r="V266" s="4">
        <v>0</v>
      </c>
      <c r="W266" s="4">
        <v>0.51839999999999997</v>
      </c>
      <c r="X266" s="4" t="s">
        <v>49</v>
      </c>
      <c r="Y266" s="4" t="s">
        <v>49</v>
      </c>
      <c r="Z266" s="4" t="s">
        <v>49</v>
      </c>
      <c r="AA266" s="4" t="s">
        <v>49</v>
      </c>
      <c r="AB266" s="4" t="s">
        <v>49</v>
      </c>
      <c r="AC266" s="4" t="s">
        <v>49</v>
      </c>
      <c r="AD266" s="4" t="s">
        <v>49</v>
      </c>
      <c r="AE266" s="4" t="s">
        <v>48</v>
      </c>
      <c r="AF266" s="4" t="s">
        <v>48</v>
      </c>
      <c r="AG266" s="4" t="s">
        <v>48</v>
      </c>
      <c r="AH266" s="4" t="s">
        <v>48</v>
      </c>
      <c r="AI266" s="4" t="s">
        <v>48</v>
      </c>
      <c r="AJ266" s="4" t="s">
        <v>48</v>
      </c>
      <c r="AK266" s="4" t="s">
        <v>48</v>
      </c>
      <c r="AL266" s="4" t="s">
        <v>55</v>
      </c>
    </row>
    <row r="267" spans="1:38" ht="25.5">
      <c r="A267" s="4">
        <v>159956</v>
      </c>
      <c r="B267" s="4">
        <v>686621</v>
      </c>
      <c r="C267" s="4" t="s">
        <v>708</v>
      </c>
      <c r="D267" s="4" t="s">
        <v>709</v>
      </c>
      <c r="E267" s="4" t="s">
        <v>714</v>
      </c>
      <c r="F267" s="4" t="s">
        <v>88</v>
      </c>
      <c r="G267" s="4" t="s">
        <v>46</v>
      </c>
      <c r="H267" s="4" t="s">
        <v>47</v>
      </c>
      <c r="I267" s="4" t="s">
        <v>48</v>
      </c>
      <c r="J267" s="4" t="s">
        <v>49</v>
      </c>
      <c r="K267" s="4" t="s">
        <v>739</v>
      </c>
      <c r="L267" s="4" t="s">
        <v>740</v>
      </c>
      <c r="M267" s="4"/>
      <c r="N267" s="4" t="s">
        <v>717</v>
      </c>
      <c r="O267" s="4" t="s">
        <v>53</v>
      </c>
      <c r="P267" s="4" t="s">
        <v>718</v>
      </c>
      <c r="Q267" s="4">
        <v>24</v>
      </c>
      <c r="R267" s="4">
        <v>13</v>
      </c>
      <c r="S267" s="4">
        <v>145</v>
      </c>
      <c r="T267" s="4">
        <v>182</v>
      </c>
      <c r="U267" s="4">
        <v>0.13189999999999999</v>
      </c>
      <c r="V267" s="4">
        <v>7.1400000000000005E-2</v>
      </c>
      <c r="W267" s="4">
        <v>0.20330000000000001</v>
      </c>
      <c r="X267" s="4" t="s">
        <v>48</v>
      </c>
      <c r="Y267" s="4" t="s">
        <v>48</v>
      </c>
      <c r="Z267" s="4" t="s">
        <v>48</v>
      </c>
      <c r="AA267" s="4" t="s">
        <v>48</v>
      </c>
      <c r="AB267" s="4" t="s">
        <v>48</v>
      </c>
      <c r="AC267" s="4" t="s">
        <v>48</v>
      </c>
      <c r="AD267" s="4" t="s">
        <v>48</v>
      </c>
      <c r="AE267" s="4" t="s">
        <v>48</v>
      </c>
      <c r="AF267" s="4" t="s">
        <v>48</v>
      </c>
      <c r="AG267" s="4" t="s">
        <v>48</v>
      </c>
      <c r="AH267" s="4" t="s">
        <v>49</v>
      </c>
      <c r="AI267" s="4" t="s">
        <v>49</v>
      </c>
      <c r="AJ267" s="4" t="s">
        <v>49</v>
      </c>
      <c r="AK267" s="4" t="s">
        <v>49</v>
      </c>
      <c r="AL267" s="4" t="s">
        <v>81</v>
      </c>
    </row>
    <row r="268" spans="1:38" ht="25.5">
      <c r="A268" s="4">
        <v>159956</v>
      </c>
      <c r="B268" s="4">
        <v>660799</v>
      </c>
      <c r="C268" s="4" t="s">
        <v>708</v>
      </c>
      <c r="D268" s="4" t="s">
        <v>709</v>
      </c>
      <c r="E268" s="4" t="s">
        <v>714</v>
      </c>
      <c r="F268" s="4" t="s">
        <v>88</v>
      </c>
      <c r="G268" s="4" t="s">
        <v>46</v>
      </c>
      <c r="H268" s="4" t="s">
        <v>47</v>
      </c>
      <c r="I268" s="4" t="s">
        <v>48</v>
      </c>
      <c r="J268" s="4" t="s">
        <v>49</v>
      </c>
      <c r="K268" s="4" t="s">
        <v>741</v>
      </c>
      <c r="L268" s="4" t="s">
        <v>716</v>
      </c>
      <c r="M268" s="4"/>
      <c r="N268" s="4" t="s">
        <v>717</v>
      </c>
      <c r="O268" s="4" t="s">
        <v>53</v>
      </c>
      <c r="P268" s="4" t="s">
        <v>718</v>
      </c>
      <c r="Q268" s="4">
        <v>85</v>
      </c>
      <c r="R268" s="4">
        <v>41</v>
      </c>
      <c r="S268" s="4">
        <v>314</v>
      </c>
      <c r="T268" s="4">
        <v>440</v>
      </c>
      <c r="U268" s="4">
        <v>0.19320000000000001</v>
      </c>
      <c r="V268" s="4">
        <v>9.3200000000000005E-2</v>
      </c>
      <c r="W268" s="4">
        <v>0.28639999999999999</v>
      </c>
      <c r="X268" s="4" t="s">
        <v>48</v>
      </c>
      <c r="Y268" s="4" t="s">
        <v>49</v>
      </c>
      <c r="Z268" s="4" t="s">
        <v>49</v>
      </c>
      <c r="AA268" s="4" t="s">
        <v>49</v>
      </c>
      <c r="AB268" s="4" t="s">
        <v>49</v>
      </c>
      <c r="AC268" s="4" t="s">
        <v>49</v>
      </c>
      <c r="AD268" s="4" t="s">
        <v>49</v>
      </c>
      <c r="AE268" s="4" t="s">
        <v>49</v>
      </c>
      <c r="AF268" s="4" t="s">
        <v>49</v>
      </c>
      <c r="AG268" s="4" t="s">
        <v>49</v>
      </c>
      <c r="AH268" s="4" t="s">
        <v>48</v>
      </c>
      <c r="AI268" s="4" t="s">
        <v>48</v>
      </c>
      <c r="AJ268" s="4" t="s">
        <v>48</v>
      </c>
      <c r="AK268" s="4" t="s">
        <v>48</v>
      </c>
      <c r="AL268" s="4" t="s">
        <v>81</v>
      </c>
    </row>
    <row r="269" spans="1:38" ht="25.5">
      <c r="A269" s="4">
        <v>159956</v>
      </c>
      <c r="B269" s="4">
        <v>660814</v>
      </c>
      <c r="C269" s="4" t="s">
        <v>708</v>
      </c>
      <c r="D269" s="4" t="s">
        <v>709</v>
      </c>
      <c r="E269" s="4" t="s">
        <v>714</v>
      </c>
      <c r="F269" s="4" t="s">
        <v>88</v>
      </c>
      <c r="G269" s="4" t="s">
        <v>46</v>
      </c>
      <c r="H269" s="4" t="s">
        <v>47</v>
      </c>
      <c r="I269" s="4" t="s">
        <v>48</v>
      </c>
      <c r="J269" s="4" t="s">
        <v>49</v>
      </c>
      <c r="K269" s="4" t="s">
        <v>742</v>
      </c>
      <c r="L269" s="4" t="s">
        <v>716</v>
      </c>
      <c r="M269" s="4"/>
      <c r="N269" s="4" t="s">
        <v>717</v>
      </c>
      <c r="O269" s="4" t="s">
        <v>53</v>
      </c>
      <c r="P269" s="4" t="s">
        <v>718</v>
      </c>
      <c r="Q269" s="4">
        <v>102</v>
      </c>
      <c r="R269" s="4">
        <v>34</v>
      </c>
      <c r="S269" s="4">
        <v>516</v>
      </c>
      <c r="T269" s="4">
        <v>652</v>
      </c>
      <c r="U269" s="4">
        <v>0.15640000000000001</v>
      </c>
      <c r="V269" s="4">
        <v>5.21E-2</v>
      </c>
      <c r="W269" s="4">
        <v>0.20860000000000001</v>
      </c>
      <c r="X269" s="4" t="s">
        <v>48</v>
      </c>
      <c r="Y269" s="4" t="s">
        <v>49</v>
      </c>
      <c r="Z269" s="4" t="s">
        <v>49</v>
      </c>
      <c r="AA269" s="4" t="s">
        <v>49</v>
      </c>
      <c r="AB269" s="4" t="s">
        <v>49</v>
      </c>
      <c r="AC269" s="4" t="s">
        <v>49</v>
      </c>
      <c r="AD269" s="4" t="s">
        <v>49</v>
      </c>
      <c r="AE269" s="4" t="s">
        <v>48</v>
      </c>
      <c r="AF269" s="4" t="s">
        <v>48</v>
      </c>
      <c r="AG269" s="4" t="s">
        <v>48</v>
      </c>
      <c r="AH269" s="4" t="s">
        <v>48</v>
      </c>
      <c r="AI269" s="4" t="s">
        <v>48</v>
      </c>
      <c r="AJ269" s="4" t="s">
        <v>48</v>
      </c>
      <c r="AK269" s="4" t="s">
        <v>48</v>
      </c>
      <c r="AL269" s="4" t="s">
        <v>81</v>
      </c>
    </row>
    <row r="270" spans="1:38" ht="25.5">
      <c r="A270" s="4">
        <v>159956</v>
      </c>
      <c r="B270" s="4">
        <v>660815</v>
      </c>
      <c r="C270" s="4" t="s">
        <v>708</v>
      </c>
      <c r="D270" s="4" t="s">
        <v>709</v>
      </c>
      <c r="E270" s="4" t="s">
        <v>714</v>
      </c>
      <c r="F270" s="4" t="s">
        <v>88</v>
      </c>
      <c r="G270" s="4" t="s">
        <v>46</v>
      </c>
      <c r="H270" s="4" t="s">
        <v>47</v>
      </c>
      <c r="I270" s="4" t="s">
        <v>48</v>
      </c>
      <c r="J270" s="4" t="s">
        <v>49</v>
      </c>
      <c r="K270" s="4" t="s">
        <v>743</v>
      </c>
      <c r="L270" s="4" t="s">
        <v>716</v>
      </c>
      <c r="M270" s="4"/>
      <c r="N270" s="4" t="s">
        <v>717</v>
      </c>
      <c r="O270" s="4" t="s">
        <v>53</v>
      </c>
      <c r="P270" s="4" t="s">
        <v>718</v>
      </c>
      <c r="Q270" s="4">
        <v>184</v>
      </c>
      <c r="R270" s="4">
        <v>0</v>
      </c>
      <c r="S270" s="4">
        <v>72</v>
      </c>
      <c r="T270" s="4">
        <v>256</v>
      </c>
      <c r="U270" s="4">
        <v>0.71879999999999999</v>
      </c>
      <c r="V270" s="4">
        <v>0</v>
      </c>
      <c r="W270" s="4">
        <v>0.71879999999999999</v>
      </c>
      <c r="X270" s="4" t="s">
        <v>48</v>
      </c>
      <c r="Y270" s="4" t="s">
        <v>49</v>
      </c>
      <c r="Z270" s="4" t="s">
        <v>49</v>
      </c>
      <c r="AA270" s="4" t="s">
        <v>49</v>
      </c>
      <c r="AB270" s="4" t="s">
        <v>49</v>
      </c>
      <c r="AC270" s="4" t="s">
        <v>49</v>
      </c>
      <c r="AD270" s="4" t="s">
        <v>49</v>
      </c>
      <c r="AE270" s="4" t="s">
        <v>48</v>
      </c>
      <c r="AF270" s="4" t="s">
        <v>48</v>
      </c>
      <c r="AG270" s="4" t="s">
        <v>48</v>
      </c>
      <c r="AH270" s="4" t="s">
        <v>48</v>
      </c>
      <c r="AI270" s="4" t="s">
        <v>48</v>
      </c>
      <c r="AJ270" s="4" t="s">
        <v>48</v>
      </c>
      <c r="AK270" s="4" t="s">
        <v>48</v>
      </c>
      <c r="AL270" s="4" t="s">
        <v>55</v>
      </c>
    </row>
    <row r="271" spans="1:38">
      <c r="A271" s="4">
        <v>159956</v>
      </c>
      <c r="B271" s="4">
        <v>660823</v>
      </c>
      <c r="C271" s="4" t="s">
        <v>708</v>
      </c>
      <c r="D271" s="4" t="s">
        <v>709</v>
      </c>
      <c r="E271" s="4" t="s">
        <v>714</v>
      </c>
      <c r="F271" s="4" t="s">
        <v>88</v>
      </c>
      <c r="G271" s="4" t="s">
        <v>46</v>
      </c>
      <c r="H271" s="4" t="s">
        <v>47</v>
      </c>
      <c r="I271" s="4" t="s">
        <v>48</v>
      </c>
      <c r="J271" s="4" t="s">
        <v>49</v>
      </c>
      <c r="K271" s="4" t="s">
        <v>744</v>
      </c>
      <c r="L271" s="4" t="s">
        <v>716</v>
      </c>
      <c r="M271" s="4"/>
      <c r="N271" s="4" t="s">
        <v>717</v>
      </c>
      <c r="O271" s="4" t="s">
        <v>745</v>
      </c>
      <c r="P271" s="4" t="s">
        <v>718</v>
      </c>
      <c r="Q271" s="4">
        <v>393</v>
      </c>
      <c r="R271" s="4">
        <v>102</v>
      </c>
      <c r="S271" s="4">
        <v>837</v>
      </c>
      <c r="T271" s="4">
        <v>1332</v>
      </c>
      <c r="U271" s="4">
        <v>0.29499999999999998</v>
      </c>
      <c r="V271" s="4">
        <v>7.6600000000000001E-2</v>
      </c>
      <c r="W271" s="4">
        <v>0.37159999999999999</v>
      </c>
      <c r="X271" s="4" t="s">
        <v>48</v>
      </c>
      <c r="Y271" s="4" t="s">
        <v>48</v>
      </c>
      <c r="Z271" s="4" t="s">
        <v>48</v>
      </c>
      <c r="AA271" s="4" t="s">
        <v>48</v>
      </c>
      <c r="AB271" s="4" t="s">
        <v>48</v>
      </c>
      <c r="AC271" s="4" t="s">
        <v>48</v>
      </c>
      <c r="AD271" s="4" t="s">
        <v>48</v>
      </c>
      <c r="AE271" s="4" t="s">
        <v>48</v>
      </c>
      <c r="AF271" s="4" t="s">
        <v>48</v>
      </c>
      <c r="AG271" s="4" t="s">
        <v>48</v>
      </c>
      <c r="AH271" s="4" t="s">
        <v>49</v>
      </c>
      <c r="AI271" s="4" t="s">
        <v>49</v>
      </c>
      <c r="AJ271" s="4" t="s">
        <v>49</v>
      </c>
      <c r="AK271" s="4" t="s">
        <v>49</v>
      </c>
      <c r="AL271" s="4" t="s">
        <v>81</v>
      </c>
    </row>
    <row r="272" spans="1:38" ht="25.5">
      <c r="A272" s="4">
        <v>160060</v>
      </c>
      <c r="B272" s="4">
        <v>664722</v>
      </c>
      <c r="C272" s="4" t="s">
        <v>746</v>
      </c>
      <c r="D272" s="4" t="s">
        <v>747</v>
      </c>
      <c r="E272" s="4" t="s">
        <v>74</v>
      </c>
      <c r="F272" s="4" t="s">
        <v>75</v>
      </c>
      <c r="G272" s="4" t="s">
        <v>46</v>
      </c>
      <c r="H272" s="4" t="s">
        <v>47</v>
      </c>
      <c r="I272" s="4" t="s">
        <v>48</v>
      </c>
      <c r="J272" s="4" t="s">
        <v>49</v>
      </c>
      <c r="K272" s="4" t="s">
        <v>748</v>
      </c>
      <c r="L272" s="4" t="s">
        <v>749</v>
      </c>
      <c r="M272" s="4"/>
      <c r="N272" s="4" t="s">
        <v>750</v>
      </c>
      <c r="O272" s="4" t="s">
        <v>53</v>
      </c>
      <c r="P272" s="4" t="s">
        <v>751</v>
      </c>
      <c r="Q272" s="4">
        <v>880</v>
      </c>
      <c r="R272" s="4">
        <v>0</v>
      </c>
      <c r="S272" s="4">
        <v>133</v>
      </c>
      <c r="T272" s="4">
        <v>1013</v>
      </c>
      <c r="U272" s="4">
        <v>0.86870000000000003</v>
      </c>
      <c r="V272" s="4">
        <v>0</v>
      </c>
      <c r="W272" s="4">
        <v>0.86870000000000003</v>
      </c>
      <c r="X272" s="4" t="s">
        <v>48</v>
      </c>
      <c r="Y272" s="4" t="s">
        <v>48</v>
      </c>
      <c r="Z272" s="4" t="s">
        <v>48</v>
      </c>
      <c r="AA272" s="4" t="s">
        <v>48</v>
      </c>
      <c r="AB272" s="4" t="s">
        <v>48</v>
      </c>
      <c r="AC272" s="4" t="s">
        <v>48</v>
      </c>
      <c r="AD272" s="4" t="s">
        <v>48</v>
      </c>
      <c r="AE272" s="4" t="s">
        <v>48</v>
      </c>
      <c r="AF272" s="4" t="s">
        <v>48</v>
      </c>
      <c r="AG272" s="4" t="s">
        <v>48</v>
      </c>
      <c r="AH272" s="4" t="s">
        <v>49</v>
      </c>
      <c r="AI272" s="4" t="s">
        <v>49</v>
      </c>
      <c r="AJ272" s="4" t="s">
        <v>49</v>
      </c>
      <c r="AK272" s="4" t="s">
        <v>49</v>
      </c>
      <c r="AL272" s="4" t="s">
        <v>55</v>
      </c>
    </row>
    <row r="273" spans="1:38" ht="25.5">
      <c r="A273" s="4">
        <v>160060</v>
      </c>
      <c r="B273" s="4">
        <v>661789</v>
      </c>
      <c r="C273" s="4" t="s">
        <v>746</v>
      </c>
      <c r="D273" s="4" t="s">
        <v>747</v>
      </c>
      <c r="E273" s="4" t="s">
        <v>74</v>
      </c>
      <c r="F273" s="4" t="s">
        <v>75</v>
      </c>
      <c r="G273" s="4" t="s">
        <v>46</v>
      </c>
      <c r="H273" s="4" t="s">
        <v>47</v>
      </c>
      <c r="I273" s="4" t="s">
        <v>48</v>
      </c>
      <c r="J273" s="4" t="s">
        <v>49</v>
      </c>
      <c r="K273" s="4" t="s">
        <v>752</v>
      </c>
      <c r="L273" s="4" t="s">
        <v>753</v>
      </c>
      <c r="M273" s="4"/>
      <c r="N273" s="4" t="s">
        <v>750</v>
      </c>
      <c r="O273" s="4" t="s">
        <v>53</v>
      </c>
      <c r="P273" s="4" t="s">
        <v>751</v>
      </c>
      <c r="Q273" s="4">
        <v>560</v>
      </c>
      <c r="R273" s="4">
        <v>0</v>
      </c>
      <c r="S273" s="4">
        <v>8</v>
      </c>
      <c r="T273" s="4">
        <v>568</v>
      </c>
      <c r="U273" s="4">
        <v>0.9859</v>
      </c>
      <c r="V273" s="4">
        <v>0</v>
      </c>
      <c r="W273" s="4">
        <v>0.9859</v>
      </c>
      <c r="X273" s="4" t="s">
        <v>48</v>
      </c>
      <c r="Y273" s="4" t="s">
        <v>48</v>
      </c>
      <c r="Z273" s="4" t="s">
        <v>48</v>
      </c>
      <c r="AA273" s="4" t="s">
        <v>48</v>
      </c>
      <c r="AB273" s="4" t="s">
        <v>48</v>
      </c>
      <c r="AC273" s="4" t="s">
        <v>48</v>
      </c>
      <c r="AD273" s="4" t="s">
        <v>48</v>
      </c>
      <c r="AE273" s="4" t="s">
        <v>48</v>
      </c>
      <c r="AF273" s="4" t="s">
        <v>49</v>
      </c>
      <c r="AG273" s="4" t="s">
        <v>49</v>
      </c>
      <c r="AH273" s="4" t="s">
        <v>48</v>
      </c>
      <c r="AI273" s="4" t="s">
        <v>48</v>
      </c>
      <c r="AJ273" s="4" t="s">
        <v>48</v>
      </c>
      <c r="AK273" s="4" t="s">
        <v>48</v>
      </c>
      <c r="AL273" s="4" t="s">
        <v>55</v>
      </c>
    </row>
    <row r="274" spans="1:38" ht="25.5">
      <c r="A274" s="4">
        <v>160060</v>
      </c>
      <c r="B274" s="4">
        <v>661792</v>
      </c>
      <c r="C274" s="4" t="s">
        <v>746</v>
      </c>
      <c r="D274" s="4" t="s">
        <v>747</v>
      </c>
      <c r="E274" s="4" t="s">
        <v>74</v>
      </c>
      <c r="F274" s="4" t="s">
        <v>75</v>
      </c>
      <c r="G274" s="4" t="s">
        <v>46</v>
      </c>
      <c r="H274" s="4" t="s">
        <v>47</v>
      </c>
      <c r="I274" s="4" t="s">
        <v>48</v>
      </c>
      <c r="J274" s="4" t="s">
        <v>49</v>
      </c>
      <c r="K274" s="4" t="s">
        <v>559</v>
      </c>
      <c r="L274" s="4" t="s">
        <v>754</v>
      </c>
      <c r="M274" s="4"/>
      <c r="N274" s="4" t="s">
        <v>750</v>
      </c>
      <c r="O274" s="4" t="s">
        <v>53</v>
      </c>
      <c r="P274" s="4" t="s">
        <v>751</v>
      </c>
      <c r="Q274" s="4">
        <v>267</v>
      </c>
      <c r="R274" s="4">
        <v>0</v>
      </c>
      <c r="S274" s="4">
        <v>24</v>
      </c>
      <c r="T274" s="4">
        <v>291</v>
      </c>
      <c r="U274" s="4">
        <v>0.91749999999999998</v>
      </c>
      <c r="V274" s="4">
        <v>0</v>
      </c>
      <c r="W274" s="4">
        <v>0.91749999999999998</v>
      </c>
      <c r="X274" s="4" t="s">
        <v>48</v>
      </c>
      <c r="Y274" s="4" t="s">
        <v>49</v>
      </c>
      <c r="Z274" s="4" t="s">
        <v>49</v>
      </c>
      <c r="AA274" s="4" t="s">
        <v>49</v>
      </c>
      <c r="AB274" s="4" t="s">
        <v>49</v>
      </c>
      <c r="AC274" s="4" t="s">
        <v>49</v>
      </c>
      <c r="AD274" s="4" t="s">
        <v>49</v>
      </c>
      <c r="AE274" s="4" t="s">
        <v>49</v>
      </c>
      <c r="AF274" s="4" t="s">
        <v>48</v>
      </c>
      <c r="AG274" s="4" t="s">
        <v>48</v>
      </c>
      <c r="AH274" s="4" t="s">
        <v>48</v>
      </c>
      <c r="AI274" s="4" t="s">
        <v>48</v>
      </c>
      <c r="AJ274" s="4" t="s">
        <v>48</v>
      </c>
      <c r="AK274" s="4" t="s">
        <v>48</v>
      </c>
      <c r="AL274" s="4" t="s">
        <v>55</v>
      </c>
    </row>
    <row r="275" spans="1:38" ht="25.5">
      <c r="A275" s="4">
        <v>160060</v>
      </c>
      <c r="B275" s="4">
        <v>661790</v>
      </c>
      <c r="C275" s="4" t="s">
        <v>746</v>
      </c>
      <c r="D275" s="4" t="s">
        <v>747</v>
      </c>
      <c r="E275" s="4" t="s">
        <v>74</v>
      </c>
      <c r="F275" s="4" t="s">
        <v>75</v>
      </c>
      <c r="G275" s="4" t="s">
        <v>46</v>
      </c>
      <c r="H275" s="4" t="s">
        <v>47</v>
      </c>
      <c r="I275" s="4" t="s">
        <v>48</v>
      </c>
      <c r="J275" s="4" t="s">
        <v>49</v>
      </c>
      <c r="K275" s="4" t="s">
        <v>755</v>
      </c>
      <c r="L275" s="4" t="s">
        <v>756</v>
      </c>
      <c r="M275" s="4"/>
      <c r="N275" s="4" t="s">
        <v>750</v>
      </c>
      <c r="O275" s="4" t="s">
        <v>53</v>
      </c>
      <c r="P275" s="4" t="s">
        <v>751</v>
      </c>
      <c r="Q275" s="4">
        <v>454</v>
      </c>
      <c r="R275" s="4">
        <v>0</v>
      </c>
      <c r="S275" s="4">
        <v>0</v>
      </c>
      <c r="T275" s="4">
        <v>454</v>
      </c>
      <c r="U275" s="4">
        <v>1</v>
      </c>
      <c r="V275" s="4">
        <v>0</v>
      </c>
      <c r="W275" s="4">
        <v>1</v>
      </c>
      <c r="X275" s="4" t="s">
        <v>48</v>
      </c>
      <c r="Y275" s="4" t="s">
        <v>49</v>
      </c>
      <c r="Z275" s="4" t="s">
        <v>49</v>
      </c>
      <c r="AA275" s="4" t="s">
        <v>49</v>
      </c>
      <c r="AB275" s="4" t="s">
        <v>49</v>
      </c>
      <c r="AC275" s="4" t="s">
        <v>49</v>
      </c>
      <c r="AD275" s="4" t="s">
        <v>49</v>
      </c>
      <c r="AE275" s="4" t="s">
        <v>49</v>
      </c>
      <c r="AF275" s="4" t="s">
        <v>48</v>
      </c>
      <c r="AG275" s="4" t="s">
        <v>48</v>
      </c>
      <c r="AH275" s="4" t="s">
        <v>48</v>
      </c>
      <c r="AI275" s="4" t="s">
        <v>48</v>
      </c>
      <c r="AJ275" s="4" t="s">
        <v>48</v>
      </c>
      <c r="AK275" s="4" t="s">
        <v>48</v>
      </c>
      <c r="AL275" s="4" t="s">
        <v>55</v>
      </c>
    </row>
    <row r="276" spans="1:38" ht="25.5">
      <c r="A276" s="4">
        <v>160060</v>
      </c>
      <c r="B276" s="4">
        <v>665066</v>
      </c>
      <c r="C276" s="4" t="s">
        <v>746</v>
      </c>
      <c r="D276" s="4" t="s">
        <v>747</v>
      </c>
      <c r="E276" s="4" t="s">
        <v>74</v>
      </c>
      <c r="F276" s="4" t="s">
        <v>75</v>
      </c>
      <c r="G276" s="4" t="s">
        <v>46</v>
      </c>
      <c r="H276" s="4" t="s">
        <v>47</v>
      </c>
      <c r="I276" s="4" t="s">
        <v>48</v>
      </c>
      <c r="J276" s="4" t="s">
        <v>49</v>
      </c>
      <c r="K276" s="4" t="s">
        <v>757</v>
      </c>
      <c r="L276" s="4" t="s">
        <v>758</v>
      </c>
      <c r="M276" s="4"/>
      <c r="N276" s="4" t="s">
        <v>750</v>
      </c>
      <c r="O276" s="4" t="s">
        <v>53</v>
      </c>
      <c r="P276" s="4" t="s">
        <v>751</v>
      </c>
      <c r="Q276" s="4">
        <v>61</v>
      </c>
      <c r="R276" s="4">
        <v>0</v>
      </c>
      <c r="S276" s="4">
        <v>0</v>
      </c>
      <c r="T276" s="4">
        <v>61</v>
      </c>
      <c r="U276" s="4">
        <v>1</v>
      </c>
      <c r="V276" s="4">
        <v>0</v>
      </c>
      <c r="W276" s="4">
        <v>1</v>
      </c>
      <c r="X276" s="4" t="s">
        <v>48</v>
      </c>
      <c r="Y276" s="4" t="s">
        <v>48</v>
      </c>
      <c r="Z276" s="4" t="s">
        <v>48</v>
      </c>
      <c r="AA276" s="4" t="s">
        <v>48</v>
      </c>
      <c r="AB276" s="4" t="s">
        <v>48</v>
      </c>
      <c r="AC276" s="4" t="s">
        <v>48</v>
      </c>
      <c r="AD276" s="4" t="s">
        <v>48</v>
      </c>
      <c r="AE276" s="4" t="s">
        <v>48</v>
      </c>
      <c r="AF276" s="4" t="s">
        <v>48</v>
      </c>
      <c r="AG276" s="4" t="s">
        <v>48</v>
      </c>
      <c r="AH276" s="4" t="s">
        <v>49</v>
      </c>
      <c r="AI276" s="4" t="s">
        <v>49</v>
      </c>
      <c r="AJ276" s="4" t="s">
        <v>49</v>
      </c>
      <c r="AK276" s="4" t="s">
        <v>49</v>
      </c>
      <c r="AL276" s="4" t="s">
        <v>55</v>
      </c>
    </row>
    <row r="277" spans="1:38" ht="25.5">
      <c r="A277" s="4">
        <v>160060</v>
      </c>
      <c r="B277" s="4">
        <v>664592</v>
      </c>
      <c r="C277" s="4" t="s">
        <v>746</v>
      </c>
      <c r="D277" s="4" t="s">
        <v>747</v>
      </c>
      <c r="E277" s="4" t="s">
        <v>74</v>
      </c>
      <c r="F277" s="4" t="s">
        <v>75</v>
      </c>
      <c r="G277" s="4" t="s">
        <v>46</v>
      </c>
      <c r="H277" s="4" t="s">
        <v>47</v>
      </c>
      <c r="I277" s="4" t="s">
        <v>48</v>
      </c>
      <c r="J277" s="4" t="s">
        <v>49</v>
      </c>
      <c r="K277" s="4" t="s">
        <v>759</v>
      </c>
      <c r="L277" s="4" t="s">
        <v>760</v>
      </c>
      <c r="M277" s="4"/>
      <c r="N277" s="4" t="s">
        <v>750</v>
      </c>
      <c r="O277" s="4" t="s">
        <v>53</v>
      </c>
      <c r="P277" s="4" t="s">
        <v>751</v>
      </c>
      <c r="Q277" s="4">
        <v>404</v>
      </c>
      <c r="R277" s="4">
        <v>0</v>
      </c>
      <c r="S277" s="4">
        <v>0</v>
      </c>
      <c r="T277" s="4">
        <v>404</v>
      </c>
      <c r="U277" s="4">
        <v>1</v>
      </c>
      <c r="V277" s="4">
        <v>0</v>
      </c>
      <c r="W277" s="4">
        <v>1</v>
      </c>
      <c r="X277" s="4" t="s">
        <v>48</v>
      </c>
      <c r="Y277" s="4" t="s">
        <v>49</v>
      </c>
      <c r="Z277" s="4" t="s">
        <v>49</v>
      </c>
      <c r="AA277" s="4" t="s">
        <v>49</v>
      </c>
      <c r="AB277" s="4" t="s">
        <v>49</v>
      </c>
      <c r="AC277" s="4" t="s">
        <v>49</v>
      </c>
      <c r="AD277" s="4" t="s">
        <v>49</v>
      </c>
      <c r="AE277" s="4" t="s">
        <v>49</v>
      </c>
      <c r="AF277" s="4" t="s">
        <v>48</v>
      </c>
      <c r="AG277" s="4" t="s">
        <v>48</v>
      </c>
      <c r="AH277" s="4" t="s">
        <v>48</v>
      </c>
      <c r="AI277" s="4" t="s">
        <v>48</v>
      </c>
      <c r="AJ277" s="4" t="s">
        <v>48</v>
      </c>
      <c r="AK277" s="4" t="s">
        <v>48</v>
      </c>
      <c r="AL277" s="4" t="s">
        <v>55</v>
      </c>
    </row>
    <row r="278" spans="1:38" ht="25.5">
      <c r="A278" s="4">
        <v>160060</v>
      </c>
      <c r="B278" s="4">
        <v>661791</v>
      </c>
      <c r="C278" s="4" t="s">
        <v>746</v>
      </c>
      <c r="D278" s="4" t="s">
        <v>747</v>
      </c>
      <c r="E278" s="4" t="s">
        <v>74</v>
      </c>
      <c r="F278" s="4" t="s">
        <v>75</v>
      </c>
      <c r="G278" s="4" t="s">
        <v>46</v>
      </c>
      <c r="H278" s="4" t="s">
        <v>47</v>
      </c>
      <c r="I278" s="4" t="s">
        <v>48</v>
      </c>
      <c r="J278" s="4" t="s">
        <v>49</v>
      </c>
      <c r="K278" s="4" t="s">
        <v>761</v>
      </c>
      <c r="L278" s="4" t="s">
        <v>762</v>
      </c>
      <c r="M278" s="4"/>
      <c r="N278" s="4" t="s">
        <v>750</v>
      </c>
      <c r="O278" s="4" t="s">
        <v>53</v>
      </c>
      <c r="P278" s="4" t="s">
        <v>751</v>
      </c>
      <c r="Q278" s="4">
        <v>386</v>
      </c>
      <c r="R278" s="4">
        <v>0</v>
      </c>
      <c r="S278" s="4">
        <v>3</v>
      </c>
      <c r="T278" s="4">
        <v>389</v>
      </c>
      <c r="U278" s="4">
        <v>0.99229999999999996</v>
      </c>
      <c r="V278" s="4">
        <v>0</v>
      </c>
      <c r="W278" s="4">
        <v>0.99229999999999996</v>
      </c>
      <c r="X278" s="4" t="s">
        <v>49</v>
      </c>
      <c r="Y278" s="4" t="s">
        <v>49</v>
      </c>
      <c r="Z278" s="4" t="s">
        <v>49</v>
      </c>
      <c r="AA278" s="4" t="s">
        <v>49</v>
      </c>
      <c r="AB278" s="4" t="s">
        <v>49</v>
      </c>
      <c r="AC278" s="4" t="s">
        <v>49</v>
      </c>
      <c r="AD278" s="4" t="s">
        <v>49</v>
      </c>
      <c r="AE278" s="4" t="s">
        <v>49</v>
      </c>
      <c r="AF278" s="4" t="s">
        <v>48</v>
      </c>
      <c r="AG278" s="4" t="s">
        <v>48</v>
      </c>
      <c r="AH278" s="4" t="s">
        <v>48</v>
      </c>
      <c r="AI278" s="4" t="s">
        <v>48</v>
      </c>
      <c r="AJ278" s="4" t="s">
        <v>48</v>
      </c>
      <c r="AK278" s="4" t="s">
        <v>48</v>
      </c>
      <c r="AL278" s="4" t="s">
        <v>55</v>
      </c>
    </row>
    <row r="279" spans="1:38" ht="25.5">
      <c r="A279" s="4">
        <v>160060</v>
      </c>
      <c r="B279" s="4">
        <v>663735</v>
      </c>
      <c r="C279" s="4" t="s">
        <v>746</v>
      </c>
      <c r="D279" s="4" t="s">
        <v>747</v>
      </c>
      <c r="E279" s="4" t="s">
        <v>74</v>
      </c>
      <c r="F279" s="4" t="s">
        <v>75</v>
      </c>
      <c r="G279" s="4" t="s">
        <v>46</v>
      </c>
      <c r="H279" s="4" t="s">
        <v>47</v>
      </c>
      <c r="I279" s="4" t="s">
        <v>48</v>
      </c>
      <c r="J279" s="4" t="s">
        <v>49</v>
      </c>
      <c r="K279" s="4" t="s">
        <v>202</v>
      </c>
      <c r="L279" s="4" t="s">
        <v>763</v>
      </c>
      <c r="M279" s="4"/>
      <c r="N279" s="4" t="s">
        <v>750</v>
      </c>
      <c r="O279" s="4" t="s">
        <v>53</v>
      </c>
      <c r="P279" s="4" t="s">
        <v>751</v>
      </c>
      <c r="Q279" s="4">
        <v>303</v>
      </c>
      <c r="R279" s="4">
        <v>0</v>
      </c>
      <c r="S279" s="4">
        <v>0</v>
      </c>
      <c r="T279" s="4">
        <v>303</v>
      </c>
      <c r="U279" s="4">
        <v>1</v>
      </c>
      <c r="V279" s="4">
        <v>0</v>
      </c>
      <c r="W279" s="4">
        <v>1</v>
      </c>
      <c r="X279" s="4" t="s">
        <v>48</v>
      </c>
      <c r="Y279" s="4" t="s">
        <v>49</v>
      </c>
      <c r="Z279" s="4" t="s">
        <v>49</v>
      </c>
      <c r="AA279" s="4" t="s">
        <v>49</v>
      </c>
      <c r="AB279" s="4" t="s">
        <v>49</v>
      </c>
      <c r="AC279" s="4" t="s">
        <v>49</v>
      </c>
      <c r="AD279" s="4" t="s">
        <v>49</v>
      </c>
      <c r="AE279" s="4" t="s">
        <v>49</v>
      </c>
      <c r="AF279" s="4" t="s">
        <v>48</v>
      </c>
      <c r="AG279" s="4" t="s">
        <v>48</v>
      </c>
      <c r="AH279" s="4" t="s">
        <v>48</v>
      </c>
      <c r="AI279" s="4" t="s">
        <v>48</v>
      </c>
      <c r="AJ279" s="4" t="s">
        <v>48</v>
      </c>
      <c r="AK279" s="4" t="s">
        <v>48</v>
      </c>
      <c r="AL279" s="4" t="s">
        <v>55</v>
      </c>
    </row>
    <row r="280" spans="1:38" ht="25.5">
      <c r="A280" s="4">
        <v>159250</v>
      </c>
      <c r="B280" s="4">
        <v>665942</v>
      </c>
      <c r="C280" s="4" t="s">
        <v>764</v>
      </c>
      <c r="D280" s="4" t="s">
        <v>765</v>
      </c>
      <c r="E280" s="4" t="s">
        <v>74</v>
      </c>
      <c r="F280" s="4" t="s">
        <v>75</v>
      </c>
      <c r="G280" s="4" t="s">
        <v>46</v>
      </c>
      <c r="H280" s="4" t="s">
        <v>47</v>
      </c>
      <c r="I280" s="4" t="s">
        <v>48</v>
      </c>
      <c r="J280" s="4" t="s">
        <v>49</v>
      </c>
      <c r="K280" s="4" t="s">
        <v>766</v>
      </c>
      <c r="L280" s="4" t="s">
        <v>767</v>
      </c>
      <c r="M280" s="4"/>
      <c r="N280" s="4" t="s">
        <v>768</v>
      </c>
      <c r="O280" s="4" t="s">
        <v>53</v>
      </c>
      <c r="P280" s="4" t="s">
        <v>769</v>
      </c>
      <c r="Q280" s="4">
        <v>417</v>
      </c>
      <c r="R280" s="4">
        <v>0</v>
      </c>
      <c r="S280" s="4">
        <v>254</v>
      </c>
      <c r="T280" s="4">
        <v>671</v>
      </c>
      <c r="U280" s="4">
        <v>0.62150000000000005</v>
      </c>
      <c r="V280" s="4">
        <v>0</v>
      </c>
      <c r="W280" s="4">
        <v>0.62150000000000005</v>
      </c>
      <c r="X280" s="4" t="s">
        <v>48</v>
      </c>
      <c r="Y280" s="4" t="s">
        <v>48</v>
      </c>
      <c r="Z280" s="4" t="s">
        <v>48</v>
      </c>
      <c r="AA280" s="4" t="s">
        <v>48</v>
      </c>
      <c r="AB280" s="4" t="s">
        <v>48</v>
      </c>
      <c r="AC280" s="4" t="s">
        <v>48</v>
      </c>
      <c r="AD280" s="4" t="s">
        <v>48</v>
      </c>
      <c r="AE280" s="4" t="s">
        <v>49</v>
      </c>
      <c r="AF280" s="4" t="s">
        <v>49</v>
      </c>
      <c r="AG280" s="4" t="s">
        <v>49</v>
      </c>
      <c r="AH280" s="4" t="s">
        <v>48</v>
      </c>
      <c r="AI280" s="4" t="s">
        <v>48</v>
      </c>
      <c r="AJ280" s="4" t="s">
        <v>48</v>
      </c>
      <c r="AK280" s="4" t="s">
        <v>48</v>
      </c>
      <c r="AL280" s="4" t="s">
        <v>55</v>
      </c>
    </row>
    <row r="281" spans="1:38" ht="25.5">
      <c r="A281" s="4">
        <v>159250</v>
      </c>
      <c r="B281" s="4">
        <v>685371</v>
      </c>
      <c r="C281" s="4" t="s">
        <v>764</v>
      </c>
      <c r="D281" s="4" t="s">
        <v>765</v>
      </c>
      <c r="E281" s="4" t="s">
        <v>74</v>
      </c>
      <c r="F281" s="4" t="s">
        <v>75</v>
      </c>
      <c r="G281" s="4" t="s">
        <v>46</v>
      </c>
      <c r="H281" s="4" t="s">
        <v>47</v>
      </c>
      <c r="I281" s="4" t="s">
        <v>48</v>
      </c>
      <c r="J281" s="4" t="s">
        <v>49</v>
      </c>
      <c r="K281" s="4" t="s">
        <v>770</v>
      </c>
      <c r="L281" s="4" t="s">
        <v>771</v>
      </c>
      <c r="M281" s="4"/>
      <c r="N281" s="4" t="s">
        <v>768</v>
      </c>
      <c r="O281" s="4" t="s">
        <v>53</v>
      </c>
      <c r="P281" s="4" t="s">
        <v>769</v>
      </c>
      <c r="Q281" s="4">
        <v>430</v>
      </c>
      <c r="R281" s="4">
        <v>0</v>
      </c>
      <c r="S281" s="4">
        <v>197</v>
      </c>
      <c r="T281" s="4">
        <v>627</v>
      </c>
      <c r="U281" s="4">
        <v>0.68579999999999997</v>
      </c>
      <c r="V281" s="4">
        <v>0</v>
      </c>
      <c r="W281" s="4">
        <v>0.68579999999999997</v>
      </c>
      <c r="X281" s="4" t="s">
        <v>49</v>
      </c>
      <c r="Y281" s="4" t="s">
        <v>49</v>
      </c>
      <c r="Z281" s="4" t="s">
        <v>49</v>
      </c>
      <c r="AA281" s="4" t="s">
        <v>49</v>
      </c>
      <c r="AB281" s="4" t="s">
        <v>48</v>
      </c>
      <c r="AC281" s="4" t="s">
        <v>48</v>
      </c>
      <c r="AD281" s="4" t="s">
        <v>48</v>
      </c>
      <c r="AE281" s="4" t="s">
        <v>48</v>
      </c>
      <c r="AF281" s="4" t="s">
        <v>48</v>
      </c>
      <c r="AG281" s="4" t="s">
        <v>48</v>
      </c>
      <c r="AH281" s="4" t="s">
        <v>48</v>
      </c>
      <c r="AI281" s="4" t="s">
        <v>48</v>
      </c>
      <c r="AJ281" s="4" t="s">
        <v>48</v>
      </c>
      <c r="AK281" s="4" t="s">
        <v>48</v>
      </c>
      <c r="AL281" s="4" t="s">
        <v>55</v>
      </c>
    </row>
    <row r="282" spans="1:38" ht="25.5">
      <c r="A282" s="4">
        <v>159250</v>
      </c>
      <c r="B282" s="4">
        <v>683593</v>
      </c>
      <c r="C282" s="4" t="s">
        <v>764</v>
      </c>
      <c r="D282" s="4" t="s">
        <v>765</v>
      </c>
      <c r="E282" s="4" t="s">
        <v>74</v>
      </c>
      <c r="F282" s="4" t="s">
        <v>75</v>
      </c>
      <c r="G282" s="4" t="s">
        <v>46</v>
      </c>
      <c r="H282" s="4" t="s">
        <v>47</v>
      </c>
      <c r="I282" s="4" t="s">
        <v>48</v>
      </c>
      <c r="J282" s="4" t="s">
        <v>49</v>
      </c>
      <c r="K282" s="4" t="s">
        <v>772</v>
      </c>
      <c r="L282" s="4" t="s">
        <v>773</v>
      </c>
      <c r="M282" s="4"/>
      <c r="N282" s="4" t="s">
        <v>768</v>
      </c>
      <c r="O282" s="4" t="s">
        <v>53</v>
      </c>
      <c r="P282" s="4" t="s">
        <v>769</v>
      </c>
      <c r="Q282" s="4">
        <v>40</v>
      </c>
      <c r="R282" s="4">
        <v>0</v>
      </c>
      <c r="S282" s="4">
        <v>0</v>
      </c>
      <c r="T282" s="4">
        <v>40</v>
      </c>
      <c r="U282" s="4">
        <v>1</v>
      </c>
      <c r="V282" s="4">
        <v>0</v>
      </c>
      <c r="W282" s="4">
        <v>1</v>
      </c>
      <c r="X282" s="4" t="s">
        <v>48</v>
      </c>
      <c r="Y282" s="4" t="s">
        <v>48</v>
      </c>
      <c r="Z282" s="4" t="s">
        <v>48</v>
      </c>
      <c r="AA282" s="4" t="s">
        <v>48</v>
      </c>
      <c r="AB282" s="4" t="s">
        <v>48</v>
      </c>
      <c r="AC282" s="4" t="s">
        <v>48</v>
      </c>
      <c r="AD282" s="4" t="s">
        <v>48</v>
      </c>
      <c r="AE282" s="4" t="s">
        <v>48</v>
      </c>
      <c r="AF282" s="4" t="s">
        <v>48</v>
      </c>
      <c r="AG282" s="4" t="s">
        <v>48</v>
      </c>
      <c r="AH282" s="4" t="s">
        <v>49</v>
      </c>
      <c r="AI282" s="4" t="s">
        <v>49</v>
      </c>
      <c r="AJ282" s="4" t="s">
        <v>49</v>
      </c>
      <c r="AK282" s="4" t="s">
        <v>49</v>
      </c>
      <c r="AL282" s="4" t="s">
        <v>55</v>
      </c>
    </row>
    <row r="283" spans="1:38" ht="25.5">
      <c r="A283" s="4">
        <v>159250</v>
      </c>
      <c r="B283" s="4">
        <v>685372</v>
      </c>
      <c r="C283" s="4" t="s">
        <v>764</v>
      </c>
      <c r="D283" s="4" t="s">
        <v>765</v>
      </c>
      <c r="E283" s="4" t="s">
        <v>74</v>
      </c>
      <c r="F283" s="4" t="s">
        <v>75</v>
      </c>
      <c r="G283" s="4" t="s">
        <v>46</v>
      </c>
      <c r="H283" s="4" t="s">
        <v>47</v>
      </c>
      <c r="I283" s="4" t="s">
        <v>48</v>
      </c>
      <c r="J283" s="4" t="s">
        <v>49</v>
      </c>
      <c r="K283" s="4" t="s">
        <v>774</v>
      </c>
      <c r="L283" s="4" t="s">
        <v>775</v>
      </c>
      <c r="M283" s="4"/>
      <c r="N283" s="4" t="s">
        <v>768</v>
      </c>
      <c r="O283" s="4" t="s">
        <v>53</v>
      </c>
      <c r="P283" s="4" t="s">
        <v>769</v>
      </c>
      <c r="Q283" s="4">
        <v>426</v>
      </c>
      <c r="R283" s="4">
        <v>0</v>
      </c>
      <c r="S283" s="4">
        <v>235</v>
      </c>
      <c r="T283" s="4">
        <v>661</v>
      </c>
      <c r="U283" s="4">
        <v>0.64449999999999996</v>
      </c>
      <c r="V283" s="4">
        <v>0</v>
      </c>
      <c r="W283" s="4">
        <v>0.64449999999999996</v>
      </c>
      <c r="X283" s="4" t="s">
        <v>48</v>
      </c>
      <c r="Y283" s="4" t="s">
        <v>48</v>
      </c>
      <c r="Z283" s="4" t="s">
        <v>48</v>
      </c>
      <c r="AA283" s="4" t="s">
        <v>48</v>
      </c>
      <c r="AB283" s="4" t="s">
        <v>49</v>
      </c>
      <c r="AC283" s="4" t="s">
        <v>49</v>
      </c>
      <c r="AD283" s="4" t="s">
        <v>49</v>
      </c>
      <c r="AE283" s="4" t="s">
        <v>48</v>
      </c>
      <c r="AF283" s="4" t="s">
        <v>48</v>
      </c>
      <c r="AG283" s="4" t="s">
        <v>48</v>
      </c>
      <c r="AH283" s="4" t="s">
        <v>48</v>
      </c>
      <c r="AI283" s="4" t="s">
        <v>48</v>
      </c>
      <c r="AJ283" s="4" t="s">
        <v>48</v>
      </c>
      <c r="AK283" s="4" t="s">
        <v>48</v>
      </c>
      <c r="AL283" s="4" t="s">
        <v>55</v>
      </c>
    </row>
    <row r="284" spans="1:38" ht="25.5">
      <c r="A284" s="4">
        <v>159250</v>
      </c>
      <c r="B284" s="4">
        <v>661783</v>
      </c>
      <c r="C284" s="4" t="s">
        <v>764</v>
      </c>
      <c r="D284" s="4" t="s">
        <v>765</v>
      </c>
      <c r="E284" s="4" t="s">
        <v>74</v>
      </c>
      <c r="F284" s="4" t="s">
        <v>75</v>
      </c>
      <c r="G284" s="4" t="s">
        <v>46</v>
      </c>
      <c r="H284" s="4" t="s">
        <v>47</v>
      </c>
      <c r="I284" s="4" t="s">
        <v>48</v>
      </c>
      <c r="J284" s="4" t="s">
        <v>49</v>
      </c>
      <c r="K284" s="4" t="s">
        <v>776</v>
      </c>
      <c r="L284" s="4" t="s">
        <v>777</v>
      </c>
      <c r="M284" s="4"/>
      <c r="N284" s="4" t="s">
        <v>768</v>
      </c>
      <c r="O284" s="4" t="s">
        <v>53</v>
      </c>
      <c r="P284" s="4" t="s">
        <v>769</v>
      </c>
      <c r="Q284" s="4">
        <v>277</v>
      </c>
      <c r="R284" s="4">
        <v>66</v>
      </c>
      <c r="S284" s="4">
        <v>632</v>
      </c>
      <c r="T284" s="4">
        <v>975</v>
      </c>
      <c r="U284" s="4">
        <v>0.28410000000000002</v>
      </c>
      <c r="V284" s="4">
        <v>6.7699999999999996E-2</v>
      </c>
      <c r="W284" s="4">
        <v>0.3518</v>
      </c>
      <c r="X284" s="4" t="s">
        <v>48</v>
      </c>
      <c r="Y284" s="4" t="s">
        <v>48</v>
      </c>
      <c r="Z284" s="4" t="s">
        <v>48</v>
      </c>
      <c r="AA284" s="4" t="s">
        <v>48</v>
      </c>
      <c r="AB284" s="4" t="s">
        <v>48</v>
      </c>
      <c r="AC284" s="4" t="s">
        <v>48</v>
      </c>
      <c r="AD284" s="4" t="s">
        <v>48</v>
      </c>
      <c r="AE284" s="4" t="s">
        <v>48</v>
      </c>
      <c r="AF284" s="4" t="s">
        <v>48</v>
      </c>
      <c r="AG284" s="4" t="s">
        <v>48</v>
      </c>
      <c r="AH284" s="4" t="s">
        <v>49</v>
      </c>
      <c r="AI284" s="4" t="s">
        <v>49</v>
      </c>
      <c r="AJ284" s="4" t="s">
        <v>49</v>
      </c>
      <c r="AK284" s="4" t="s">
        <v>49</v>
      </c>
      <c r="AL284" s="4" t="s">
        <v>81</v>
      </c>
    </row>
    <row r="285" spans="1:38" ht="25.5">
      <c r="A285" s="4">
        <v>159243</v>
      </c>
      <c r="B285" s="4">
        <v>660980</v>
      </c>
      <c r="C285" s="4" t="s">
        <v>782</v>
      </c>
      <c r="D285" s="4" t="s">
        <v>783</v>
      </c>
      <c r="E285" s="4" t="s">
        <v>148</v>
      </c>
      <c r="F285" s="4" t="s">
        <v>88</v>
      </c>
      <c r="G285" s="4" t="s">
        <v>46</v>
      </c>
      <c r="H285" s="4" t="s">
        <v>47</v>
      </c>
      <c r="I285" s="4" t="s">
        <v>48</v>
      </c>
      <c r="J285" s="4" t="s">
        <v>49</v>
      </c>
      <c r="K285" s="4" t="s">
        <v>784</v>
      </c>
      <c r="L285" s="4" t="s">
        <v>785</v>
      </c>
      <c r="M285" s="4"/>
      <c r="N285" s="4" t="s">
        <v>786</v>
      </c>
      <c r="O285" s="4" t="s">
        <v>53</v>
      </c>
      <c r="P285" s="4" t="s">
        <v>787</v>
      </c>
      <c r="Q285" s="4">
        <v>306</v>
      </c>
      <c r="R285" s="4">
        <v>0</v>
      </c>
      <c r="S285" s="4">
        <v>172</v>
      </c>
      <c r="T285" s="4">
        <v>478</v>
      </c>
      <c r="U285" s="4">
        <v>0.64019999999999999</v>
      </c>
      <c r="V285" s="4">
        <v>0</v>
      </c>
      <c r="W285" s="4">
        <v>0.64019999999999999</v>
      </c>
      <c r="X285" s="4" t="s">
        <v>49</v>
      </c>
      <c r="Y285" s="4" t="s">
        <v>49</v>
      </c>
      <c r="Z285" s="4" t="s">
        <v>49</v>
      </c>
      <c r="AA285" s="4" t="s">
        <v>49</v>
      </c>
      <c r="AB285" s="4" t="s">
        <v>49</v>
      </c>
      <c r="AC285" s="4" t="s">
        <v>49</v>
      </c>
      <c r="AD285" s="4" t="s">
        <v>49</v>
      </c>
      <c r="AE285" s="4" t="s">
        <v>48</v>
      </c>
      <c r="AF285" s="4" t="s">
        <v>48</v>
      </c>
      <c r="AG285" s="4" t="s">
        <v>48</v>
      </c>
      <c r="AH285" s="4" t="s">
        <v>48</v>
      </c>
      <c r="AI285" s="4" t="s">
        <v>48</v>
      </c>
      <c r="AJ285" s="4" t="s">
        <v>48</v>
      </c>
      <c r="AK285" s="4" t="s">
        <v>48</v>
      </c>
      <c r="AL285" s="4" t="s">
        <v>55</v>
      </c>
    </row>
    <row r="286" spans="1:38" ht="25.5">
      <c r="A286" s="4">
        <v>159243</v>
      </c>
      <c r="B286" s="4">
        <v>664669</v>
      </c>
      <c r="C286" s="4" t="s">
        <v>782</v>
      </c>
      <c r="D286" s="4" t="s">
        <v>783</v>
      </c>
      <c r="E286" s="4" t="s">
        <v>148</v>
      </c>
      <c r="F286" s="4" t="s">
        <v>88</v>
      </c>
      <c r="G286" s="4" t="s">
        <v>46</v>
      </c>
      <c r="H286" s="4" t="s">
        <v>47</v>
      </c>
      <c r="I286" s="4" t="s">
        <v>48</v>
      </c>
      <c r="J286" s="4" t="s">
        <v>49</v>
      </c>
      <c r="K286" s="4" t="s">
        <v>788</v>
      </c>
      <c r="L286" s="4" t="s">
        <v>789</v>
      </c>
      <c r="M286" s="4"/>
      <c r="N286" s="4" t="s">
        <v>786</v>
      </c>
      <c r="O286" s="4" t="s">
        <v>53</v>
      </c>
      <c r="P286" s="4" t="s">
        <v>787</v>
      </c>
      <c r="Q286" s="4">
        <v>594</v>
      </c>
      <c r="R286" s="4">
        <v>165</v>
      </c>
      <c r="S286" s="4">
        <v>897</v>
      </c>
      <c r="T286" s="4">
        <v>1656</v>
      </c>
      <c r="U286" s="4">
        <v>0.35870000000000002</v>
      </c>
      <c r="V286" s="4">
        <v>9.9599999999999994E-2</v>
      </c>
      <c r="W286" s="4">
        <v>0.45829999999999999</v>
      </c>
      <c r="X286" s="4" t="s">
        <v>48</v>
      </c>
      <c r="Y286" s="4" t="s">
        <v>48</v>
      </c>
      <c r="Z286" s="4" t="s">
        <v>48</v>
      </c>
      <c r="AA286" s="4" t="s">
        <v>48</v>
      </c>
      <c r="AB286" s="4" t="s">
        <v>48</v>
      </c>
      <c r="AC286" s="4" t="s">
        <v>48</v>
      </c>
      <c r="AD286" s="4" t="s">
        <v>48</v>
      </c>
      <c r="AE286" s="4" t="s">
        <v>48</v>
      </c>
      <c r="AF286" s="4" t="s">
        <v>48</v>
      </c>
      <c r="AG286" s="4" t="s">
        <v>48</v>
      </c>
      <c r="AH286" s="4" t="s">
        <v>49</v>
      </c>
      <c r="AI286" s="4" t="s">
        <v>49</v>
      </c>
      <c r="AJ286" s="4" t="s">
        <v>49</v>
      </c>
      <c r="AK286" s="4" t="s">
        <v>49</v>
      </c>
      <c r="AL286" s="4" t="s">
        <v>81</v>
      </c>
    </row>
    <row r="287" spans="1:38" ht="25.5">
      <c r="A287" s="4">
        <v>159243</v>
      </c>
      <c r="B287" s="4">
        <v>664668</v>
      </c>
      <c r="C287" s="4" t="s">
        <v>782</v>
      </c>
      <c r="D287" s="4" t="s">
        <v>783</v>
      </c>
      <c r="E287" s="4" t="s">
        <v>148</v>
      </c>
      <c r="F287" s="4" t="s">
        <v>88</v>
      </c>
      <c r="G287" s="4" t="s">
        <v>46</v>
      </c>
      <c r="H287" s="4" t="s">
        <v>47</v>
      </c>
      <c r="I287" s="4" t="s">
        <v>48</v>
      </c>
      <c r="J287" s="4" t="s">
        <v>49</v>
      </c>
      <c r="K287" s="4" t="s">
        <v>790</v>
      </c>
      <c r="L287" s="4" t="s">
        <v>791</v>
      </c>
      <c r="M287" s="4"/>
      <c r="N287" s="4" t="s">
        <v>786</v>
      </c>
      <c r="O287" s="4" t="s">
        <v>53</v>
      </c>
      <c r="P287" s="4" t="s">
        <v>787</v>
      </c>
      <c r="Q287" s="4">
        <v>371</v>
      </c>
      <c r="R287" s="4">
        <v>0</v>
      </c>
      <c r="S287" s="4">
        <v>233</v>
      </c>
      <c r="T287" s="4">
        <v>604</v>
      </c>
      <c r="U287" s="4">
        <v>0.61419999999999997</v>
      </c>
      <c r="V287" s="4">
        <v>0</v>
      </c>
      <c r="W287" s="4">
        <v>0.61419999999999997</v>
      </c>
      <c r="X287" s="4" t="s">
        <v>48</v>
      </c>
      <c r="Y287" s="4" t="s">
        <v>48</v>
      </c>
      <c r="Z287" s="4" t="s">
        <v>48</v>
      </c>
      <c r="AA287" s="4" t="s">
        <v>48</v>
      </c>
      <c r="AB287" s="4" t="s">
        <v>48</v>
      </c>
      <c r="AC287" s="4" t="s">
        <v>48</v>
      </c>
      <c r="AD287" s="4" t="s">
        <v>48</v>
      </c>
      <c r="AE287" s="4" t="s">
        <v>49</v>
      </c>
      <c r="AF287" s="4" t="s">
        <v>49</v>
      </c>
      <c r="AG287" s="4" t="s">
        <v>49</v>
      </c>
      <c r="AH287" s="4" t="s">
        <v>48</v>
      </c>
      <c r="AI287" s="4" t="s">
        <v>48</v>
      </c>
      <c r="AJ287" s="4" t="s">
        <v>48</v>
      </c>
      <c r="AK287" s="4" t="s">
        <v>48</v>
      </c>
      <c r="AL287" s="4" t="s">
        <v>55</v>
      </c>
    </row>
    <row r="288" spans="1:38" ht="25.5">
      <c r="A288" s="4">
        <v>159243</v>
      </c>
      <c r="B288" s="4">
        <v>660982</v>
      </c>
      <c r="C288" s="4" t="s">
        <v>782</v>
      </c>
      <c r="D288" s="4" t="s">
        <v>783</v>
      </c>
      <c r="E288" s="4" t="s">
        <v>148</v>
      </c>
      <c r="F288" s="4" t="s">
        <v>88</v>
      </c>
      <c r="G288" s="4" t="s">
        <v>46</v>
      </c>
      <c r="H288" s="4" t="s">
        <v>47</v>
      </c>
      <c r="I288" s="4" t="s">
        <v>48</v>
      </c>
      <c r="J288" s="4" t="s">
        <v>49</v>
      </c>
      <c r="K288" s="4" t="s">
        <v>792</v>
      </c>
      <c r="L288" s="4" t="s">
        <v>793</v>
      </c>
      <c r="M288" s="4"/>
      <c r="N288" s="4" t="s">
        <v>786</v>
      </c>
      <c r="O288" s="4" t="s">
        <v>53</v>
      </c>
      <c r="P288" s="4" t="s">
        <v>787</v>
      </c>
      <c r="Q288" s="4">
        <v>221</v>
      </c>
      <c r="R288" s="4">
        <v>0</v>
      </c>
      <c r="S288" s="4">
        <v>117</v>
      </c>
      <c r="T288" s="4">
        <v>338</v>
      </c>
      <c r="U288" s="4">
        <v>0.65380000000000005</v>
      </c>
      <c r="V288" s="4">
        <v>0</v>
      </c>
      <c r="W288" s="4">
        <v>0.65380000000000005</v>
      </c>
      <c r="X288" s="4" t="s">
        <v>49</v>
      </c>
      <c r="Y288" s="4" t="s">
        <v>49</v>
      </c>
      <c r="Z288" s="4" t="s">
        <v>49</v>
      </c>
      <c r="AA288" s="4" t="s">
        <v>49</v>
      </c>
      <c r="AB288" s="4" t="s">
        <v>49</v>
      </c>
      <c r="AC288" s="4" t="s">
        <v>49</v>
      </c>
      <c r="AD288" s="4" t="s">
        <v>49</v>
      </c>
      <c r="AE288" s="4" t="s">
        <v>48</v>
      </c>
      <c r="AF288" s="4" t="s">
        <v>48</v>
      </c>
      <c r="AG288" s="4" t="s">
        <v>48</v>
      </c>
      <c r="AH288" s="4" t="s">
        <v>48</v>
      </c>
      <c r="AI288" s="4" t="s">
        <v>48</v>
      </c>
      <c r="AJ288" s="4" t="s">
        <v>48</v>
      </c>
      <c r="AK288" s="4" t="s">
        <v>48</v>
      </c>
      <c r="AL288" s="4" t="s">
        <v>55</v>
      </c>
    </row>
    <row r="289" spans="1:38" ht="25.5">
      <c r="A289" s="4">
        <v>159243</v>
      </c>
      <c r="B289" s="4">
        <v>665848</v>
      </c>
      <c r="C289" s="4" t="s">
        <v>782</v>
      </c>
      <c r="D289" s="4" t="s">
        <v>783</v>
      </c>
      <c r="E289" s="4" t="s">
        <v>148</v>
      </c>
      <c r="F289" s="4" t="s">
        <v>88</v>
      </c>
      <c r="G289" s="4" t="s">
        <v>46</v>
      </c>
      <c r="H289" s="4" t="s">
        <v>47</v>
      </c>
      <c r="I289" s="4" t="s">
        <v>48</v>
      </c>
      <c r="J289" s="4" t="s">
        <v>49</v>
      </c>
      <c r="K289" s="4" t="s">
        <v>794</v>
      </c>
      <c r="L289" s="4" t="s">
        <v>793</v>
      </c>
      <c r="M289" s="4"/>
      <c r="N289" s="4" t="s">
        <v>786</v>
      </c>
      <c r="O289" s="4" t="s">
        <v>53</v>
      </c>
      <c r="P289" s="4" t="s">
        <v>787</v>
      </c>
      <c r="Q289" s="4">
        <v>330</v>
      </c>
      <c r="R289" s="4">
        <v>0</v>
      </c>
      <c r="S289" s="4">
        <v>247</v>
      </c>
      <c r="T289" s="4">
        <v>577</v>
      </c>
      <c r="U289" s="4">
        <v>0.57189999999999996</v>
      </c>
      <c r="V289" s="4">
        <v>0</v>
      </c>
      <c r="W289" s="4">
        <v>0.57189999999999996</v>
      </c>
      <c r="X289" s="4" t="s">
        <v>49</v>
      </c>
      <c r="Y289" s="4" t="s">
        <v>49</v>
      </c>
      <c r="Z289" s="4" t="s">
        <v>49</v>
      </c>
      <c r="AA289" s="4" t="s">
        <v>49</v>
      </c>
      <c r="AB289" s="4" t="s">
        <v>49</v>
      </c>
      <c r="AC289" s="4" t="s">
        <v>49</v>
      </c>
      <c r="AD289" s="4" t="s">
        <v>49</v>
      </c>
      <c r="AE289" s="4" t="s">
        <v>48</v>
      </c>
      <c r="AF289" s="4" t="s">
        <v>48</v>
      </c>
      <c r="AG289" s="4" t="s">
        <v>48</v>
      </c>
      <c r="AH289" s="4" t="s">
        <v>48</v>
      </c>
      <c r="AI289" s="4" t="s">
        <v>48</v>
      </c>
      <c r="AJ289" s="4" t="s">
        <v>48</v>
      </c>
      <c r="AK289" s="4" t="s">
        <v>48</v>
      </c>
      <c r="AL289" s="4" t="s">
        <v>55</v>
      </c>
    </row>
    <row r="290" spans="1:38" ht="25.5">
      <c r="A290" s="4">
        <v>159243</v>
      </c>
      <c r="B290" s="4">
        <v>660983</v>
      </c>
      <c r="C290" s="4" t="s">
        <v>782</v>
      </c>
      <c r="D290" s="4" t="s">
        <v>783</v>
      </c>
      <c r="E290" s="4" t="s">
        <v>148</v>
      </c>
      <c r="F290" s="4" t="s">
        <v>88</v>
      </c>
      <c r="G290" s="4" t="s">
        <v>46</v>
      </c>
      <c r="H290" s="4" t="s">
        <v>47</v>
      </c>
      <c r="I290" s="4" t="s">
        <v>48</v>
      </c>
      <c r="J290" s="4" t="s">
        <v>49</v>
      </c>
      <c r="K290" s="4" t="s">
        <v>795</v>
      </c>
      <c r="L290" s="4" t="s">
        <v>793</v>
      </c>
      <c r="M290" s="4"/>
      <c r="N290" s="4" t="s">
        <v>786</v>
      </c>
      <c r="O290" s="4" t="s">
        <v>53</v>
      </c>
      <c r="P290" s="4" t="s">
        <v>787</v>
      </c>
      <c r="Q290" s="4">
        <v>648</v>
      </c>
      <c r="R290" s="4">
        <v>0</v>
      </c>
      <c r="S290" s="4">
        <v>7</v>
      </c>
      <c r="T290" s="4">
        <v>655</v>
      </c>
      <c r="U290" s="4">
        <v>0.98929999999999996</v>
      </c>
      <c r="V290" s="4">
        <v>0</v>
      </c>
      <c r="W290" s="4">
        <v>0.98929999999999996</v>
      </c>
      <c r="X290" s="4" t="s">
        <v>49</v>
      </c>
      <c r="Y290" s="4" t="s">
        <v>49</v>
      </c>
      <c r="Z290" s="4" t="s">
        <v>49</v>
      </c>
      <c r="AA290" s="4" t="s">
        <v>49</v>
      </c>
      <c r="AB290" s="4" t="s">
        <v>49</v>
      </c>
      <c r="AC290" s="4" t="s">
        <v>49</v>
      </c>
      <c r="AD290" s="4" t="s">
        <v>49</v>
      </c>
      <c r="AE290" s="4" t="s">
        <v>48</v>
      </c>
      <c r="AF290" s="4" t="s">
        <v>48</v>
      </c>
      <c r="AG290" s="4" t="s">
        <v>48</v>
      </c>
      <c r="AH290" s="4" t="s">
        <v>48</v>
      </c>
      <c r="AI290" s="4" t="s">
        <v>48</v>
      </c>
      <c r="AJ290" s="4" t="s">
        <v>48</v>
      </c>
      <c r="AK290" s="4" t="s">
        <v>48</v>
      </c>
      <c r="AL290" s="4" t="s">
        <v>55</v>
      </c>
    </row>
    <row r="291" spans="1:38" ht="25.5">
      <c r="A291" s="4">
        <v>159243</v>
      </c>
      <c r="B291" s="4">
        <v>664145</v>
      </c>
      <c r="C291" s="4" t="s">
        <v>782</v>
      </c>
      <c r="D291" s="4" t="s">
        <v>783</v>
      </c>
      <c r="E291" s="4" t="s">
        <v>148</v>
      </c>
      <c r="F291" s="4" t="s">
        <v>88</v>
      </c>
      <c r="G291" s="4" t="s">
        <v>46</v>
      </c>
      <c r="H291" s="4" t="s">
        <v>47</v>
      </c>
      <c r="I291" s="4" t="s">
        <v>48</v>
      </c>
      <c r="J291" s="4" t="s">
        <v>49</v>
      </c>
      <c r="K291" s="4" t="s">
        <v>796</v>
      </c>
      <c r="L291" s="4" t="s">
        <v>797</v>
      </c>
      <c r="M291" s="4"/>
      <c r="N291" s="4" t="s">
        <v>148</v>
      </c>
      <c r="O291" s="4" t="s">
        <v>53</v>
      </c>
      <c r="P291" s="4" t="s">
        <v>798</v>
      </c>
      <c r="Q291" s="4">
        <v>78</v>
      </c>
      <c r="R291" s="4">
        <v>0</v>
      </c>
      <c r="S291" s="4">
        <v>11</v>
      </c>
      <c r="T291" s="4">
        <v>89</v>
      </c>
      <c r="U291" s="4">
        <v>0.87639999999999996</v>
      </c>
      <c r="V291" s="4">
        <v>0</v>
      </c>
      <c r="W291" s="4">
        <v>0.87639999999999996</v>
      </c>
      <c r="X291" s="4" t="s">
        <v>48</v>
      </c>
      <c r="Y291" s="4" t="s">
        <v>49</v>
      </c>
      <c r="Z291" s="4" t="s">
        <v>49</v>
      </c>
      <c r="AA291" s="4" t="s">
        <v>49</v>
      </c>
      <c r="AB291" s="4" t="s">
        <v>49</v>
      </c>
      <c r="AC291" s="4" t="s">
        <v>49</v>
      </c>
      <c r="AD291" s="4" t="s">
        <v>49</v>
      </c>
      <c r="AE291" s="4" t="s">
        <v>49</v>
      </c>
      <c r="AF291" s="4" t="s">
        <v>49</v>
      </c>
      <c r="AG291" s="4" t="s">
        <v>49</v>
      </c>
      <c r="AH291" s="4" t="s">
        <v>49</v>
      </c>
      <c r="AI291" s="4" t="s">
        <v>49</v>
      </c>
      <c r="AJ291" s="4" t="s">
        <v>49</v>
      </c>
      <c r="AK291" s="4" t="s">
        <v>49</v>
      </c>
      <c r="AL291" s="4" t="s">
        <v>55</v>
      </c>
    </row>
    <row r="292" spans="1:38" ht="25.5">
      <c r="A292" s="4">
        <v>159243</v>
      </c>
      <c r="B292" s="4">
        <v>665648</v>
      </c>
      <c r="C292" s="4" t="s">
        <v>782</v>
      </c>
      <c r="D292" s="4" t="s">
        <v>783</v>
      </c>
      <c r="E292" s="4" t="s">
        <v>148</v>
      </c>
      <c r="F292" s="4" t="s">
        <v>88</v>
      </c>
      <c r="G292" s="4" t="s">
        <v>46</v>
      </c>
      <c r="H292" s="4" t="s">
        <v>47</v>
      </c>
      <c r="I292" s="4" t="s">
        <v>48</v>
      </c>
      <c r="J292" s="4" t="s">
        <v>49</v>
      </c>
      <c r="K292" s="4" t="s">
        <v>799</v>
      </c>
      <c r="L292" s="4" t="s">
        <v>793</v>
      </c>
      <c r="M292" s="4"/>
      <c r="N292" s="4" t="s">
        <v>786</v>
      </c>
      <c r="O292" s="4" t="s">
        <v>53</v>
      </c>
      <c r="P292" s="4" t="s">
        <v>787</v>
      </c>
      <c r="Q292" s="4">
        <v>411</v>
      </c>
      <c r="R292" s="4">
        <v>0</v>
      </c>
      <c r="S292" s="4">
        <v>204</v>
      </c>
      <c r="T292" s="4">
        <v>615</v>
      </c>
      <c r="U292" s="4">
        <v>0.66830000000000001</v>
      </c>
      <c r="V292" s="4">
        <v>0</v>
      </c>
      <c r="W292" s="4">
        <v>0.66830000000000001</v>
      </c>
      <c r="X292" s="4" t="s">
        <v>48</v>
      </c>
      <c r="Y292" s="4" t="s">
        <v>48</v>
      </c>
      <c r="Z292" s="4" t="s">
        <v>48</v>
      </c>
      <c r="AA292" s="4" t="s">
        <v>48</v>
      </c>
      <c r="AB292" s="4" t="s">
        <v>48</v>
      </c>
      <c r="AC292" s="4" t="s">
        <v>48</v>
      </c>
      <c r="AD292" s="4" t="s">
        <v>48</v>
      </c>
      <c r="AE292" s="4" t="s">
        <v>49</v>
      </c>
      <c r="AF292" s="4" t="s">
        <v>49</v>
      </c>
      <c r="AG292" s="4" t="s">
        <v>49</v>
      </c>
      <c r="AH292" s="4" t="s">
        <v>48</v>
      </c>
      <c r="AI292" s="4" t="s">
        <v>48</v>
      </c>
      <c r="AJ292" s="4" t="s">
        <v>48</v>
      </c>
      <c r="AK292" s="4" t="s">
        <v>48</v>
      </c>
      <c r="AL292" s="4" t="s">
        <v>55</v>
      </c>
    </row>
    <row r="293" spans="1:38" ht="25.5">
      <c r="A293" s="4">
        <v>159243</v>
      </c>
      <c r="B293" s="4">
        <v>687638</v>
      </c>
      <c r="C293" s="4" t="s">
        <v>782</v>
      </c>
      <c r="D293" s="4" t="s">
        <v>783</v>
      </c>
      <c r="E293" s="4"/>
      <c r="F293" s="4" t="s">
        <v>88</v>
      </c>
      <c r="G293" s="4" t="s">
        <v>46</v>
      </c>
      <c r="H293" s="4" t="s">
        <v>47</v>
      </c>
      <c r="I293" s="4" t="s">
        <v>48</v>
      </c>
      <c r="J293" s="4" t="s">
        <v>49</v>
      </c>
      <c r="K293" s="4" t="s">
        <v>800</v>
      </c>
      <c r="L293" s="4" t="s">
        <v>801</v>
      </c>
      <c r="M293" s="4"/>
      <c r="N293" s="4" t="s">
        <v>786</v>
      </c>
      <c r="O293" s="4" t="s">
        <v>53</v>
      </c>
      <c r="P293" s="4" t="s">
        <v>787</v>
      </c>
      <c r="Q293" s="4">
        <v>32</v>
      </c>
      <c r="R293" s="4">
        <v>4</v>
      </c>
      <c r="S293" s="4">
        <v>19</v>
      </c>
      <c r="T293" s="4">
        <v>55</v>
      </c>
      <c r="U293" s="4">
        <v>0.58179999999999998</v>
      </c>
      <c r="V293" s="4">
        <v>7.2700000000000001E-2</v>
      </c>
      <c r="W293" s="4">
        <v>0.65449999999999997</v>
      </c>
      <c r="X293" s="4" t="s">
        <v>48</v>
      </c>
      <c r="Y293" s="4" t="s">
        <v>48</v>
      </c>
      <c r="Z293" s="4" t="s">
        <v>48</v>
      </c>
      <c r="AA293" s="4" t="s">
        <v>48</v>
      </c>
      <c r="AB293" s="4" t="s">
        <v>48</v>
      </c>
      <c r="AC293" s="4" t="s">
        <v>48</v>
      </c>
      <c r="AD293" s="4" t="s">
        <v>48</v>
      </c>
      <c r="AE293" s="4" t="s">
        <v>49</v>
      </c>
      <c r="AF293" s="4" t="s">
        <v>49</v>
      </c>
      <c r="AG293" s="4" t="s">
        <v>49</v>
      </c>
      <c r="AH293" s="4" t="s">
        <v>49</v>
      </c>
      <c r="AI293" s="4" t="s">
        <v>49</v>
      </c>
      <c r="AJ293" s="4" t="s">
        <v>49</v>
      </c>
      <c r="AK293" s="4" t="s">
        <v>49</v>
      </c>
      <c r="AL293" s="4" t="s">
        <v>81</v>
      </c>
    </row>
    <row r="294" spans="1:38" ht="25.5">
      <c r="A294" s="4">
        <v>159243</v>
      </c>
      <c r="B294" s="4">
        <v>660984</v>
      </c>
      <c r="C294" s="4" t="s">
        <v>782</v>
      </c>
      <c r="D294" s="4" t="s">
        <v>783</v>
      </c>
      <c r="E294" s="4" t="s">
        <v>148</v>
      </c>
      <c r="F294" s="4" t="s">
        <v>88</v>
      </c>
      <c r="G294" s="4" t="s">
        <v>46</v>
      </c>
      <c r="H294" s="4" t="s">
        <v>47</v>
      </c>
      <c r="I294" s="4" t="s">
        <v>48</v>
      </c>
      <c r="J294" s="4" t="s">
        <v>49</v>
      </c>
      <c r="K294" s="4" t="s">
        <v>802</v>
      </c>
      <c r="L294" s="4" t="s">
        <v>793</v>
      </c>
      <c r="M294" s="4"/>
      <c r="N294" s="4" t="s">
        <v>786</v>
      </c>
      <c r="O294" s="4" t="s">
        <v>53</v>
      </c>
      <c r="P294" s="4" t="s">
        <v>803</v>
      </c>
      <c r="Q294" s="4">
        <v>249</v>
      </c>
      <c r="R294" s="4">
        <v>0</v>
      </c>
      <c r="S294" s="4">
        <v>331</v>
      </c>
      <c r="T294" s="4">
        <v>580</v>
      </c>
      <c r="U294" s="4">
        <v>0.42930000000000001</v>
      </c>
      <c r="V294" s="4">
        <v>0</v>
      </c>
      <c r="W294" s="4">
        <v>0.42930000000000001</v>
      </c>
      <c r="X294" s="4" t="s">
        <v>49</v>
      </c>
      <c r="Y294" s="4" t="s">
        <v>49</v>
      </c>
      <c r="Z294" s="4" t="s">
        <v>49</v>
      </c>
      <c r="AA294" s="4" t="s">
        <v>49</v>
      </c>
      <c r="AB294" s="4" t="s">
        <v>49</v>
      </c>
      <c r="AC294" s="4" t="s">
        <v>49</v>
      </c>
      <c r="AD294" s="4" t="s">
        <v>49</v>
      </c>
      <c r="AE294" s="4" t="s">
        <v>48</v>
      </c>
      <c r="AF294" s="4" t="s">
        <v>48</v>
      </c>
      <c r="AG294" s="4" t="s">
        <v>48</v>
      </c>
      <c r="AH294" s="4" t="s">
        <v>48</v>
      </c>
      <c r="AI294" s="4" t="s">
        <v>48</v>
      </c>
      <c r="AJ294" s="4" t="s">
        <v>48</v>
      </c>
      <c r="AK294" s="4" t="s">
        <v>48</v>
      </c>
      <c r="AL294" s="4" t="s">
        <v>55</v>
      </c>
    </row>
    <row r="295" spans="1:38" ht="25.5">
      <c r="A295" s="4">
        <v>159382</v>
      </c>
      <c r="B295" s="4">
        <v>687209</v>
      </c>
      <c r="C295" s="4" t="s">
        <v>804</v>
      </c>
      <c r="D295" s="4" t="s">
        <v>805</v>
      </c>
      <c r="E295" s="4" t="s">
        <v>806</v>
      </c>
      <c r="F295" s="4" t="s">
        <v>88</v>
      </c>
      <c r="G295" s="4" t="s">
        <v>46</v>
      </c>
      <c r="H295" s="4" t="s">
        <v>47</v>
      </c>
      <c r="I295" s="4" t="s">
        <v>48</v>
      </c>
      <c r="J295" s="4" t="s">
        <v>49</v>
      </c>
      <c r="K295" s="4" t="s">
        <v>807</v>
      </c>
      <c r="L295" s="4" t="s">
        <v>808</v>
      </c>
      <c r="M295" s="4"/>
      <c r="N295" s="4" t="s">
        <v>809</v>
      </c>
      <c r="O295" s="4" t="s">
        <v>53</v>
      </c>
      <c r="P295" s="4" t="s">
        <v>810</v>
      </c>
      <c r="Q295" s="4">
        <v>26</v>
      </c>
      <c r="R295" s="4">
        <v>0</v>
      </c>
      <c r="S295" s="4">
        <v>0</v>
      </c>
      <c r="T295" s="4">
        <v>26</v>
      </c>
      <c r="U295" s="4">
        <v>1</v>
      </c>
      <c r="V295" s="4">
        <v>0</v>
      </c>
      <c r="W295" s="4">
        <v>1</v>
      </c>
      <c r="X295" s="4" t="s">
        <v>48</v>
      </c>
      <c r="Y295" s="4" t="s">
        <v>48</v>
      </c>
      <c r="Z295" s="4" t="s">
        <v>48</v>
      </c>
      <c r="AA295" s="4" t="s">
        <v>48</v>
      </c>
      <c r="AB295" s="4" t="s">
        <v>48</v>
      </c>
      <c r="AC295" s="4" t="s">
        <v>48</v>
      </c>
      <c r="AD295" s="4" t="s">
        <v>48</v>
      </c>
      <c r="AE295" s="4" t="s">
        <v>48</v>
      </c>
      <c r="AF295" s="4" t="s">
        <v>48</v>
      </c>
      <c r="AG295" s="4" t="s">
        <v>48</v>
      </c>
      <c r="AH295" s="4" t="s">
        <v>48</v>
      </c>
      <c r="AI295" s="4" t="s">
        <v>49</v>
      </c>
      <c r="AJ295" s="4" t="s">
        <v>49</v>
      </c>
      <c r="AK295" s="4" t="s">
        <v>49</v>
      </c>
      <c r="AL295" s="4" t="s">
        <v>55</v>
      </c>
    </row>
    <row r="296" spans="1:38" ht="25.5">
      <c r="A296" s="4">
        <v>159382</v>
      </c>
      <c r="B296" s="4">
        <v>661539</v>
      </c>
      <c r="C296" s="4" t="s">
        <v>804</v>
      </c>
      <c r="D296" s="4" t="s">
        <v>805</v>
      </c>
      <c r="E296" s="4" t="s">
        <v>806</v>
      </c>
      <c r="F296" s="4" t="s">
        <v>88</v>
      </c>
      <c r="G296" s="4" t="s">
        <v>46</v>
      </c>
      <c r="H296" s="4" t="s">
        <v>47</v>
      </c>
      <c r="I296" s="4" t="s">
        <v>48</v>
      </c>
      <c r="J296" s="4" t="s">
        <v>49</v>
      </c>
      <c r="K296" s="4" t="s">
        <v>811</v>
      </c>
      <c r="L296" s="4" t="s">
        <v>812</v>
      </c>
      <c r="M296" s="4" t="s">
        <v>813</v>
      </c>
      <c r="N296" s="4" t="s">
        <v>809</v>
      </c>
      <c r="O296" s="4" t="s">
        <v>53</v>
      </c>
      <c r="P296" s="4" t="s">
        <v>810</v>
      </c>
      <c r="Q296" s="4">
        <v>311</v>
      </c>
      <c r="R296" s="4">
        <v>0</v>
      </c>
      <c r="S296" s="4">
        <v>32</v>
      </c>
      <c r="T296" s="4">
        <v>343</v>
      </c>
      <c r="U296" s="4">
        <v>0.90669999999999995</v>
      </c>
      <c r="V296" s="4">
        <v>0</v>
      </c>
      <c r="W296" s="4">
        <v>0.90669999999999995</v>
      </c>
      <c r="X296" s="4" t="s">
        <v>49</v>
      </c>
      <c r="Y296" s="4" t="s">
        <v>49</v>
      </c>
      <c r="Z296" s="4" t="s">
        <v>49</v>
      </c>
      <c r="AA296" s="4" t="s">
        <v>49</v>
      </c>
      <c r="AB296" s="4" t="s">
        <v>49</v>
      </c>
      <c r="AC296" s="4" t="s">
        <v>49</v>
      </c>
      <c r="AD296" s="4" t="s">
        <v>49</v>
      </c>
      <c r="AE296" s="4" t="s">
        <v>49</v>
      </c>
      <c r="AF296" s="4" t="s">
        <v>48</v>
      </c>
      <c r="AG296" s="4" t="s">
        <v>48</v>
      </c>
      <c r="AH296" s="4" t="s">
        <v>48</v>
      </c>
      <c r="AI296" s="4" t="s">
        <v>48</v>
      </c>
      <c r="AJ296" s="4" t="s">
        <v>48</v>
      </c>
      <c r="AK296" s="4" t="s">
        <v>48</v>
      </c>
      <c r="AL296" s="4" t="s">
        <v>55</v>
      </c>
    </row>
    <row r="297" spans="1:38" ht="25.5">
      <c r="A297" s="4">
        <v>159382</v>
      </c>
      <c r="B297" s="4">
        <v>663421</v>
      </c>
      <c r="C297" s="4" t="s">
        <v>804</v>
      </c>
      <c r="D297" s="4" t="s">
        <v>805</v>
      </c>
      <c r="E297" s="4" t="s">
        <v>806</v>
      </c>
      <c r="F297" s="4" t="s">
        <v>88</v>
      </c>
      <c r="G297" s="4" t="s">
        <v>46</v>
      </c>
      <c r="H297" s="4" t="s">
        <v>47</v>
      </c>
      <c r="I297" s="4" t="s">
        <v>48</v>
      </c>
      <c r="J297" s="4" t="s">
        <v>49</v>
      </c>
      <c r="K297" s="4" t="s">
        <v>814</v>
      </c>
      <c r="L297" s="4" t="s">
        <v>815</v>
      </c>
      <c r="M297" s="4" t="s">
        <v>816</v>
      </c>
      <c r="N297" s="4" t="s">
        <v>809</v>
      </c>
      <c r="O297" s="4" t="s">
        <v>53</v>
      </c>
      <c r="P297" s="4" t="s">
        <v>810</v>
      </c>
      <c r="Q297" s="4">
        <v>214</v>
      </c>
      <c r="R297" s="4">
        <v>0</v>
      </c>
      <c r="S297" s="4">
        <v>121</v>
      </c>
      <c r="T297" s="4">
        <v>335</v>
      </c>
      <c r="U297" s="4">
        <v>0.63880000000000003</v>
      </c>
      <c r="V297" s="4">
        <v>0</v>
      </c>
      <c r="W297" s="4">
        <v>0.63880000000000003</v>
      </c>
      <c r="X297" s="4" t="s">
        <v>48</v>
      </c>
      <c r="Y297" s="4" t="s">
        <v>48</v>
      </c>
      <c r="Z297" s="4" t="s">
        <v>48</v>
      </c>
      <c r="AA297" s="4" t="s">
        <v>48</v>
      </c>
      <c r="AB297" s="4" t="s">
        <v>48</v>
      </c>
      <c r="AC297" s="4" t="s">
        <v>48</v>
      </c>
      <c r="AD297" s="4" t="s">
        <v>48</v>
      </c>
      <c r="AE297" s="4" t="s">
        <v>48</v>
      </c>
      <c r="AF297" s="4" t="s">
        <v>49</v>
      </c>
      <c r="AG297" s="4" t="s">
        <v>49</v>
      </c>
      <c r="AH297" s="4" t="s">
        <v>49</v>
      </c>
      <c r="AI297" s="4" t="s">
        <v>49</v>
      </c>
      <c r="AJ297" s="4" t="s">
        <v>49</v>
      </c>
      <c r="AK297" s="4" t="s">
        <v>49</v>
      </c>
      <c r="AL297" s="4" t="s">
        <v>55</v>
      </c>
    </row>
    <row r="298" spans="1:38" ht="25.5">
      <c r="A298" s="4">
        <v>159382</v>
      </c>
      <c r="B298" s="4">
        <v>683587</v>
      </c>
      <c r="C298" s="4" t="s">
        <v>804</v>
      </c>
      <c r="D298" s="4" t="s">
        <v>805</v>
      </c>
      <c r="E298" s="4" t="s">
        <v>806</v>
      </c>
      <c r="F298" s="4" t="s">
        <v>88</v>
      </c>
      <c r="G298" s="4" t="s">
        <v>46</v>
      </c>
      <c r="H298" s="4" t="s">
        <v>47</v>
      </c>
      <c r="I298" s="4" t="s">
        <v>48</v>
      </c>
      <c r="J298" s="4" t="s">
        <v>49</v>
      </c>
      <c r="K298" s="4" t="s">
        <v>817</v>
      </c>
      <c r="L298" s="4" t="s">
        <v>818</v>
      </c>
      <c r="M298" s="4"/>
      <c r="N298" s="4" t="s">
        <v>819</v>
      </c>
      <c r="O298" s="4" t="s">
        <v>53</v>
      </c>
      <c r="P298" s="4" t="s">
        <v>810</v>
      </c>
      <c r="Q298" s="4">
        <v>102</v>
      </c>
      <c r="R298" s="4">
        <v>0</v>
      </c>
      <c r="S298" s="4">
        <v>20</v>
      </c>
      <c r="T298" s="4">
        <v>122</v>
      </c>
      <c r="U298" s="4">
        <v>0.83609999999999995</v>
      </c>
      <c r="V298" s="4">
        <v>0</v>
      </c>
      <c r="W298" s="4">
        <v>0.83609999999999995</v>
      </c>
      <c r="X298" s="4" t="s">
        <v>48</v>
      </c>
      <c r="Y298" s="4" t="s">
        <v>49</v>
      </c>
      <c r="Z298" s="4" t="s">
        <v>49</v>
      </c>
      <c r="AA298" s="4" t="s">
        <v>49</v>
      </c>
      <c r="AB298" s="4" t="s">
        <v>49</v>
      </c>
      <c r="AC298" s="4" t="s">
        <v>49</v>
      </c>
      <c r="AD298" s="4" t="s">
        <v>49</v>
      </c>
      <c r="AE298" s="4" t="s">
        <v>49</v>
      </c>
      <c r="AF298" s="4" t="s">
        <v>49</v>
      </c>
      <c r="AG298" s="4" t="s">
        <v>49</v>
      </c>
      <c r="AH298" s="4" t="s">
        <v>49</v>
      </c>
      <c r="AI298" s="4" t="s">
        <v>49</v>
      </c>
      <c r="AJ298" s="4" t="s">
        <v>49</v>
      </c>
      <c r="AK298" s="4" t="s">
        <v>49</v>
      </c>
      <c r="AL298" s="4" t="s">
        <v>55</v>
      </c>
    </row>
    <row r="299" spans="1:38" ht="25.5">
      <c r="A299" s="4">
        <v>159694</v>
      </c>
      <c r="B299" s="4">
        <v>678926</v>
      </c>
      <c r="C299" s="4" t="s">
        <v>820</v>
      </c>
      <c r="D299" s="4" t="s">
        <v>821</v>
      </c>
      <c r="E299" s="4" t="s">
        <v>390</v>
      </c>
      <c r="F299" s="4" t="s">
        <v>391</v>
      </c>
      <c r="G299" s="4" t="s">
        <v>46</v>
      </c>
      <c r="H299" s="4" t="s">
        <v>47</v>
      </c>
      <c r="I299" s="4" t="s">
        <v>48</v>
      </c>
      <c r="J299" s="4" t="s">
        <v>49</v>
      </c>
      <c r="K299" s="4" t="s">
        <v>820</v>
      </c>
      <c r="L299" s="4" t="s">
        <v>822</v>
      </c>
      <c r="M299" s="4"/>
      <c r="N299" s="4" t="s">
        <v>429</v>
      </c>
      <c r="O299" s="4" t="s">
        <v>53</v>
      </c>
      <c r="P299" s="4" t="s">
        <v>823</v>
      </c>
      <c r="Q299" s="4">
        <v>506</v>
      </c>
      <c r="R299" s="4">
        <v>0</v>
      </c>
      <c r="S299" s="4">
        <v>222</v>
      </c>
      <c r="T299" s="4">
        <v>728</v>
      </c>
      <c r="U299" s="4">
        <v>0.69510000000000005</v>
      </c>
      <c r="V299" s="4">
        <v>0</v>
      </c>
      <c r="W299" s="4">
        <v>0.69510000000000005</v>
      </c>
      <c r="X299" s="4" t="s">
        <v>49</v>
      </c>
      <c r="Y299" s="4" t="s">
        <v>49</v>
      </c>
      <c r="Z299" s="4" t="s">
        <v>49</v>
      </c>
      <c r="AA299" s="4" t="s">
        <v>49</v>
      </c>
      <c r="AB299" s="4" t="s">
        <v>49</v>
      </c>
      <c r="AC299" s="4" t="s">
        <v>49</v>
      </c>
      <c r="AD299" s="4" t="s">
        <v>49</v>
      </c>
      <c r="AE299" s="4" t="s">
        <v>49</v>
      </c>
      <c r="AF299" s="4" t="s">
        <v>49</v>
      </c>
      <c r="AG299" s="4" t="s">
        <v>49</v>
      </c>
      <c r="AH299" s="4" t="s">
        <v>49</v>
      </c>
      <c r="AI299" s="4" t="s">
        <v>49</v>
      </c>
      <c r="AJ299" s="4" t="s">
        <v>49</v>
      </c>
      <c r="AK299" s="4" t="s">
        <v>49</v>
      </c>
      <c r="AL299" s="4" t="s">
        <v>55</v>
      </c>
    </row>
    <row r="300" spans="1:38" ht="25.5">
      <c r="A300" s="4">
        <v>159347</v>
      </c>
      <c r="B300" s="4">
        <v>660797</v>
      </c>
      <c r="C300" s="4" t="s">
        <v>833</v>
      </c>
      <c r="D300" s="4" t="s">
        <v>834</v>
      </c>
      <c r="E300" s="4" t="s">
        <v>543</v>
      </c>
      <c r="F300" s="4" t="s">
        <v>45</v>
      </c>
      <c r="G300" s="4" t="s">
        <v>46</v>
      </c>
      <c r="H300" s="4" t="s">
        <v>47</v>
      </c>
      <c r="I300" s="4" t="s">
        <v>48</v>
      </c>
      <c r="J300" s="4" t="s">
        <v>49</v>
      </c>
      <c r="K300" s="4" t="s">
        <v>835</v>
      </c>
      <c r="L300" s="4" t="s">
        <v>836</v>
      </c>
      <c r="M300" s="4"/>
      <c r="N300" s="4" t="s">
        <v>837</v>
      </c>
      <c r="O300" s="4" t="s">
        <v>53</v>
      </c>
      <c r="P300" s="4" t="s">
        <v>838</v>
      </c>
      <c r="Q300" s="4">
        <v>89</v>
      </c>
      <c r="R300" s="4">
        <v>0</v>
      </c>
      <c r="S300" s="4">
        <v>19</v>
      </c>
      <c r="T300" s="4">
        <v>108</v>
      </c>
      <c r="U300" s="4">
        <v>0.82410000000000005</v>
      </c>
      <c r="V300" s="4">
        <v>0</v>
      </c>
      <c r="W300" s="4">
        <v>0.82410000000000005</v>
      </c>
      <c r="X300" s="4" t="s">
        <v>49</v>
      </c>
      <c r="Y300" s="4" t="s">
        <v>49</v>
      </c>
      <c r="Z300" s="4" t="s">
        <v>49</v>
      </c>
      <c r="AA300" s="4" t="s">
        <v>48</v>
      </c>
      <c r="AB300" s="4" t="s">
        <v>48</v>
      </c>
      <c r="AC300" s="4" t="s">
        <v>48</v>
      </c>
      <c r="AD300" s="4" t="s">
        <v>48</v>
      </c>
      <c r="AE300" s="4" t="s">
        <v>48</v>
      </c>
      <c r="AF300" s="4" t="s">
        <v>48</v>
      </c>
      <c r="AG300" s="4" t="s">
        <v>48</v>
      </c>
      <c r="AH300" s="4" t="s">
        <v>48</v>
      </c>
      <c r="AI300" s="4" t="s">
        <v>48</v>
      </c>
      <c r="AJ300" s="4" t="s">
        <v>48</v>
      </c>
      <c r="AK300" s="4" t="s">
        <v>48</v>
      </c>
      <c r="AL300" s="4" t="s">
        <v>55</v>
      </c>
    </row>
    <row r="301" spans="1:38" ht="25.5">
      <c r="A301" s="4">
        <v>159347</v>
      </c>
      <c r="B301" s="4">
        <v>660794</v>
      </c>
      <c r="C301" s="4" t="s">
        <v>833</v>
      </c>
      <c r="D301" s="4" t="s">
        <v>834</v>
      </c>
      <c r="E301" s="4" t="s">
        <v>543</v>
      </c>
      <c r="F301" s="4" t="s">
        <v>45</v>
      </c>
      <c r="G301" s="4" t="s">
        <v>46</v>
      </c>
      <c r="H301" s="4" t="s">
        <v>47</v>
      </c>
      <c r="I301" s="4" t="s">
        <v>48</v>
      </c>
      <c r="J301" s="4" t="s">
        <v>49</v>
      </c>
      <c r="K301" s="4" t="s">
        <v>839</v>
      </c>
      <c r="L301" s="4" t="s">
        <v>840</v>
      </c>
      <c r="M301" s="4"/>
      <c r="N301" s="4" t="s">
        <v>841</v>
      </c>
      <c r="O301" s="4" t="s">
        <v>53</v>
      </c>
      <c r="P301" s="4" t="s">
        <v>842</v>
      </c>
      <c r="Q301" s="4">
        <v>223</v>
      </c>
      <c r="R301" s="4">
        <v>0</v>
      </c>
      <c r="S301" s="4">
        <v>60</v>
      </c>
      <c r="T301" s="4">
        <v>283</v>
      </c>
      <c r="U301" s="4">
        <v>0.78800000000000003</v>
      </c>
      <c r="V301" s="4">
        <v>0</v>
      </c>
      <c r="W301" s="4">
        <v>0.78800000000000003</v>
      </c>
      <c r="X301" s="4" t="s">
        <v>48</v>
      </c>
      <c r="Y301" s="4" t="s">
        <v>48</v>
      </c>
      <c r="Z301" s="4" t="s">
        <v>48</v>
      </c>
      <c r="AA301" s="4" t="s">
        <v>49</v>
      </c>
      <c r="AB301" s="4" t="s">
        <v>49</v>
      </c>
      <c r="AC301" s="4" t="s">
        <v>49</v>
      </c>
      <c r="AD301" s="4" t="s">
        <v>49</v>
      </c>
      <c r="AE301" s="4" t="s">
        <v>49</v>
      </c>
      <c r="AF301" s="4" t="s">
        <v>48</v>
      </c>
      <c r="AG301" s="4" t="s">
        <v>48</v>
      </c>
      <c r="AH301" s="4" t="s">
        <v>48</v>
      </c>
      <c r="AI301" s="4" t="s">
        <v>48</v>
      </c>
      <c r="AJ301" s="4" t="s">
        <v>48</v>
      </c>
      <c r="AK301" s="4" t="s">
        <v>48</v>
      </c>
      <c r="AL301" s="4" t="s">
        <v>55</v>
      </c>
    </row>
    <row r="302" spans="1:38" ht="25.5">
      <c r="A302" s="4">
        <v>159347</v>
      </c>
      <c r="B302" s="4">
        <v>660796</v>
      </c>
      <c r="C302" s="4" t="s">
        <v>833</v>
      </c>
      <c r="D302" s="4" t="s">
        <v>834</v>
      </c>
      <c r="E302" s="4" t="s">
        <v>543</v>
      </c>
      <c r="F302" s="4" t="s">
        <v>45</v>
      </c>
      <c r="G302" s="4" t="s">
        <v>46</v>
      </c>
      <c r="H302" s="4" t="s">
        <v>47</v>
      </c>
      <c r="I302" s="4" t="s">
        <v>48</v>
      </c>
      <c r="J302" s="4" t="s">
        <v>49</v>
      </c>
      <c r="K302" s="4" t="s">
        <v>843</v>
      </c>
      <c r="L302" s="4" t="s">
        <v>840</v>
      </c>
      <c r="M302" s="4"/>
      <c r="N302" s="4" t="s">
        <v>841</v>
      </c>
      <c r="O302" s="4" t="s">
        <v>53</v>
      </c>
      <c r="P302" s="4" t="s">
        <v>842</v>
      </c>
      <c r="Q302" s="4">
        <v>167</v>
      </c>
      <c r="R302" s="4">
        <v>0</v>
      </c>
      <c r="S302" s="4">
        <v>105</v>
      </c>
      <c r="T302" s="4">
        <v>272</v>
      </c>
      <c r="U302" s="4">
        <v>0.61399999999999999</v>
      </c>
      <c r="V302" s="4">
        <v>0</v>
      </c>
      <c r="W302" s="4">
        <v>0.61399999999999999</v>
      </c>
      <c r="X302" s="4" t="s">
        <v>48</v>
      </c>
      <c r="Y302" s="4" t="s">
        <v>48</v>
      </c>
      <c r="Z302" s="4" t="s">
        <v>48</v>
      </c>
      <c r="AA302" s="4" t="s">
        <v>48</v>
      </c>
      <c r="AB302" s="4" t="s">
        <v>48</v>
      </c>
      <c r="AC302" s="4" t="s">
        <v>48</v>
      </c>
      <c r="AD302" s="4" t="s">
        <v>48</v>
      </c>
      <c r="AE302" s="4" t="s">
        <v>48</v>
      </c>
      <c r="AF302" s="4" t="s">
        <v>49</v>
      </c>
      <c r="AG302" s="4" t="s">
        <v>49</v>
      </c>
      <c r="AH302" s="4" t="s">
        <v>49</v>
      </c>
      <c r="AI302" s="4" t="s">
        <v>49</v>
      </c>
      <c r="AJ302" s="4" t="s">
        <v>49</v>
      </c>
      <c r="AK302" s="4" t="s">
        <v>49</v>
      </c>
      <c r="AL302" s="4" t="s">
        <v>55</v>
      </c>
    </row>
    <row r="303" spans="1:38" ht="25.5">
      <c r="A303" s="4">
        <v>159197</v>
      </c>
      <c r="B303" s="4">
        <v>659297</v>
      </c>
      <c r="C303" s="4" t="s">
        <v>851</v>
      </c>
      <c r="D303" s="4" t="s">
        <v>852</v>
      </c>
      <c r="E303" s="4" t="s">
        <v>138</v>
      </c>
      <c r="F303" s="4" t="s">
        <v>88</v>
      </c>
      <c r="G303" s="4" t="s">
        <v>46</v>
      </c>
      <c r="H303" s="4" t="s">
        <v>47</v>
      </c>
      <c r="I303" s="4" t="s">
        <v>48</v>
      </c>
      <c r="J303" s="4" t="s">
        <v>49</v>
      </c>
      <c r="K303" s="4" t="s">
        <v>853</v>
      </c>
      <c r="L303" s="4" t="s">
        <v>854</v>
      </c>
      <c r="M303" s="4"/>
      <c r="N303" s="4" t="s">
        <v>855</v>
      </c>
      <c r="O303" s="4" t="s">
        <v>53</v>
      </c>
      <c r="P303" s="4" t="s">
        <v>856</v>
      </c>
      <c r="Q303" s="4">
        <v>358</v>
      </c>
      <c r="R303" s="4">
        <v>0</v>
      </c>
      <c r="S303" s="4">
        <v>314</v>
      </c>
      <c r="T303" s="4">
        <v>672</v>
      </c>
      <c r="U303" s="4">
        <v>0.53269999999999995</v>
      </c>
      <c r="V303" s="4">
        <v>0</v>
      </c>
      <c r="W303" s="4">
        <v>0.53269999999999995</v>
      </c>
      <c r="X303" s="4" t="s">
        <v>48</v>
      </c>
      <c r="Y303" s="4" t="s">
        <v>48</v>
      </c>
      <c r="Z303" s="4" t="s">
        <v>48</v>
      </c>
      <c r="AA303" s="4" t="s">
        <v>48</v>
      </c>
      <c r="AB303" s="4" t="s">
        <v>48</v>
      </c>
      <c r="AC303" s="4" t="s">
        <v>48</v>
      </c>
      <c r="AD303" s="4" t="s">
        <v>48</v>
      </c>
      <c r="AE303" s="4" t="s">
        <v>48</v>
      </c>
      <c r="AF303" s="4" t="s">
        <v>48</v>
      </c>
      <c r="AG303" s="4" t="s">
        <v>48</v>
      </c>
      <c r="AH303" s="4" t="s">
        <v>49</v>
      </c>
      <c r="AI303" s="4" t="s">
        <v>49</v>
      </c>
      <c r="AJ303" s="4" t="s">
        <v>49</v>
      </c>
      <c r="AK303" s="4" t="s">
        <v>49</v>
      </c>
      <c r="AL303" s="4" t="s">
        <v>55</v>
      </c>
    </row>
    <row r="304" spans="1:38" ht="25.5">
      <c r="A304" s="4">
        <v>159197</v>
      </c>
      <c r="B304" s="4">
        <v>686491</v>
      </c>
      <c r="C304" s="4" t="s">
        <v>851</v>
      </c>
      <c r="D304" s="4" t="s">
        <v>852</v>
      </c>
      <c r="E304" s="4"/>
      <c r="F304" s="4" t="s">
        <v>88</v>
      </c>
      <c r="G304" s="4" t="s">
        <v>46</v>
      </c>
      <c r="H304" s="4" t="s">
        <v>47</v>
      </c>
      <c r="I304" s="4" t="s">
        <v>48</v>
      </c>
      <c r="J304" s="4" t="s">
        <v>49</v>
      </c>
      <c r="K304" s="4" t="s">
        <v>857</v>
      </c>
      <c r="L304" s="4" t="s">
        <v>858</v>
      </c>
      <c r="M304" s="4"/>
      <c r="N304" s="4" t="s">
        <v>855</v>
      </c>
      <c r="O304" s="4" t="s">
        <v>53</v>
      </c>
      <c r="P304" s="4" t="s">
        <v>856</v>
      </c>
      <c r="Q304" s="4">
        <v>122</v>
      </c>
      <c r="R304" s="4">
        <v>0</v>
      </c>
      <c r="S304" s="4">
        <v>10</v>
      </c>
      <c r="T304" s="4">
        <v>132</v>
      </c>
      <c r="U304" s="4">
        <v>0.92420000000000002</v>
      </c>
      <c r="V304" s="4">
        <v>0</v>
      </c>
      <c r="W304" s="4">
        <v>0.92420000000000002</v>
      </c>
      <c r="X304" s="4" t="s">
        <v>48</v>
      </c>
      <c r="Y304" s="4" t="s">
        <v>48</v>
      </c>
      <c r="Z304" s="4" t="s">
        <v>48</v>
      </c>
      <c r="AA304" s="4" t="s">
        <v>48</v>
      </c>
      <c r="AB304" s="4" t="s">
        <v>48</v>
      </c>
      <c r="AC304" s="4" t="s">
        <v>48</v>
      </c>
      <c r="AD304" s="4" t="s">
        <v>48</v>
      </c>
      <c r="AE304" s="4" t="s">
        <v>48</v>
      </c>
      <c r="AF304" s="4" t="s">
        <v>48</v>
      </c>
      <c r="AG304" s="4" t="s">
        <v>48</v>
      </c>
      <c r="AH304" s="4" t="s">
        <v>49</v>
      </c>
      <c r="AI304" s="4" t="s">
        <v>49</v>
      </c>
      <c r="AJ304" s="4" t="s">
        <v>49</v>
      </c>
      <c r="AK304" s="4" t="s">
        <v>49</v>
      </c>
      <c r="AL304" s="4" t="s">
        <v>55</v>
      </c>
    </row>
    <row r="305" spans="1:38" ht="25.5">
      <c r="A305" s="4">
        <v>159197</v>
      </c>
      <c r="B305" s="4">
        <v>661118</v>
      </c>
      <c r="C305" s="4" t="s">
        <v>851</v>
      </c>
      <c r="D305" s="4" t="s">
        <v>852</v>
      </c>
      <c r="E305" s="4"/>
      <c r="F305" s="4" t="s">
        <v>88</v>
      </c>
      <c r="G305" s="4" t="s">
        <v>46</v>
      </c>
      <c r="H305" s="4" t="s">
        <v>47</v>
      </c>
      <c r="I305" s="4" t="s">
        <v>48</v>
      </c>
      <c r="J305" s="4" t="s">
        <v>49</v>
      </c>
      <c r="K305" s="4" t="s">
        <v>859</v>
      </c>
      <c r="L305" s="4" t="s">
        <v>860</v>
      </c>
      <c r="M305" s="4"/>
      <c r="N305" s="4" t="s">
        <v>855</v>
      </c>
      <c r="O305" s="4" t="s">
        <v>53</v>
      </c>
      <c r="P305" s="4" t="s">
        <v>856</v>
      </c>
      <c r="Q305" s="4">
        <v>278</v>
      </c>
      <c r="R305" s="4">
        <v>0</v>
      </c>
      <c r="S305" s="4">
        <v>0</v>
      </c>
      <c r="T305" s="4">
        <v>278</v>
      </c>
      <c r="U305" s="4">
        <v>1</v>
      </c>
      <c r="V305" s="4">
        <v>0</v>
      </c>
      <c r="W305" s="4">
        <v>1</v>
      </c>
      <c r="X305" s="4" t="s">
        <v>48</v>
      </c>
      <c r="Y305" s="4" t="s">
        <v>49</v>
      </c>
      <c r="Z305" s="4" t="s">
        <v>49</v>
      </c>
      <c r="AA305" s="4" t="s">
        <v>49</v>
      </c>
      <c r="AB305" s="4" t="s">
        <v>49</v>
      </c>
      <c r="AC305" s="4" t="s">
        <v>49</v>
      </c>
      <c r="AD305" s="4" t="s">
        <v>49</v>
      </c>
      <c r="AE305" s="4" t="s">
        <v>49</v>
      </c>
      <c r="AF305" s="4" t="s">
        <v>48</v>
      </c>
      <c r="AG305" s="4" t="s">
        <v>48</v>
      </c>
      <c r="AH305" s="4" t="s">
        <v>48</v>
      </c>
      <c r="AI305" s="4" t="s">
        <v>48</v>
      </c>
      <c r="AJ305" s="4" t="s">
        <v>48</v>
      </c>
      <c r="AK305" s="4" t="s">
        <v>48</v>
      </c>
      <c r="AL305" s="4" t="s">
        <v>55</v>
      </c>
    </row>
    <row r="306" spans="1:38" ht="25.5">
      <c r="A306" s="4">
        <v>159197</v>
      </c>
      <c r="B306" s="4">
        <v>661119</v>
      </c>
      <c r="C306" s="4" t="s">
        <v>851</v>
      </c>
      <c r="D306" s="4" t="s">
        <v>852</v>
      </c>
      <c r="E306" s="4"/>
      <c r="F306" s="4" t="s">
        <v>88</v>
      </c>
      <c r="G306" s="4" t="s">
        <v>46</v>
      </c>
      <c r="H306" s="4" t="s">
        <v>47</v>
      </c>
      <c r="I306" s="4" t="s">
        <v>48</v>
      </c>
      <c r="J306" s="4" t="s">
        <v>49</v>
      </c>
      <c r="K306" s="4" t="s">
        <v>861</v>
      </c>
      <c r="L306" s="4" t="s">
        <v>862</v>
      </c>
      <c r="M306" s="4"/>
      <c r="N306" s="4" t="s">
        <v>855</v>
      </c>
      <c r="O306" s="4" t="s">
        <v>53</v>
      </c>
      <c r="P306" s="4" t="s">
        <v>856</v>
      </c>
      <c r="Q306" s="4">
        <v>157</v>
      </c>
      <c r="R306" s="4">
        <v>0</v>
      </c>
      <c r="S306" s="4">
        <v>220</v>
      </c>
      <c r="T306" s="4">
        <v>377</v>
      </c>
      <c r="U306" s="4">
        <v>0.41639999999999999</v>
      </c>
      <c r="V306" s="4">
        <v>0</v>
      </c>
      <c r="W306" s="4">
        <v>0.41639999999999999</v>
      </c>
      <c r="X306" s="4" t="s">
        <v>48</v>
      </c>
      <c r="Y306" s="4" t="s">
        <v>49</v>
      </c>
      <c r="Z306" s="4" t="s">
        <v>49</v>
      </c>
      <c r="AA306" s="4" t="s">
        <v>49</v>
      </c>
      <c r="AB306" s="4" t="s">
        <v>49</v>
      </c>
      <c r="AC306" s="4" t="s">
        <v>49</v>
      </c>
      <c r="AD306" s="4" t="s">
        <v>49</v>
      </c>
      <c r="AE306" s="4" t="s">
        <v>49</v>
      </c>
      <c r="AF306" s="4" t="s">
        <v>48</v>
      </c>
      <c r="AG306" s="4" t="s">
        <v>48</v>
      </c>
      <c r="AH306" s="4" t="s">
        <v>48</v>
      </c>
      <c r="AI306" s="4" t="s">
        <v>48</v>
      </c>
      <c r="AJ306" s="4" t="s">
        <v>48</v>
      </c>
      <c r="AK306" s="4" t="s">
        <v>48</v>
      </c>
      <c r="AL306" s="4" t="s">
        <v>55</v>
      </c>
    </row>
    <row r="307" spans="1:38" ht="25.5">
      <c r="A307" s="4">
        <v>159197</v>
      </c>
      <c r="B307" s="4">
        <v>662899</v>
      </c>
      <c r="C307" s="4" t="s">
        <v>851</v>
      </c>
      <c r="D307" s="4" t="s">
        <v>852</v>
      </c>
      <c r="E307" s="4" t="s">
        <v>138</v>
      </c>
      <c r="F307" s="4" t="s">
        <v>88</v>
      </c>
      <c r="G307" s="4" t="s">
        <v>46</v>
      </c>
      <c r="H307" s="4" t="s">
        <v>47</v>
      </c>
      <c r="I307" s="4" t="s">
        <v>48</v>
      </c>
      <c r="J307" s="4" t="s">
        <v>49</v>
      </c>
      <c r="K307" s="4" t="s">
        <v>863</v>
      </c>
      <c r="L307" s="4" t="s">
        <v>864</v>
      </c>
      <c r="M307" s="4"/>
      <c r="N307" s="4" t="s">
        <v>855</v>
      </c>
      <c r="O307" s="4" t="s">
        <v>53</v>
      </c>
      <c r="P307" s="4" t="s">
        <v>856</v>
      </c>
      <c r="Q307" s="4">
        <v>265</v>
      </c>
      <c r="R307" s="4">
        <v>0</v>
      </c>
      <c r="S307" s="4">
        <v>35</v>
      </c>
      <c r="T307" s="4">
        <v>300</v>
      </c>
      <c r="U307" s="4">
        <v>0.88329999999999997</v>
      </c>
      <c r="V307" s="4">
        <v>0</v>
      </c>
      <c r="W307" s="4">
        <v>0.88329999999999997</v>
      </c>
      <c r="X307" s="4" t="s">
        <v>49</v>
      </c>
      <c r="Y307" s="4" t="s">
        <v>49</v>
      </c>
      <c r="Z307" s="4" t="s">
        <v>49</v>
      </c>
      <c r="AA307" s="4" t="s">
        <v>49</v>
      </c>
      <c r="AB307" s="4" t="s">
        <v>49</v>
      </c>
      <c r="AC307" s="4" t="s">
        <v>49</v>
      </c>
      <c r="AD307" s="4" t="s">
        <v>49</v>
      </c>
      <c r="AE307" s="4" t="s">
        <v>49</v>
      </c>
      <c r="AF307" s="4" t="s">
        <v>48</v>
      </c>
      <c r="AG307" s="4" t="s">
        <v>48</v>
      </c>
      <c r="AH307" s="4" t="s">
        <v>48</v>
      </c>
      <c r="AI307" s="4" t="s">
        <v>48</v>
      </c>
      <c r="AJ307" s="4" t="s">
        <v>48</v>
      </c>
      <c r="AK307" s="4" t="s">
        <v>48</v>
      </c>
      <c r="AL307" s="4" t="s">
        <v>55</v>
      </c>
    </row>
    <row r="308" spans="1:38" ht="25.5">
      <c r="A308" s="4">
        <v>159197</v>
      </c>
      <c r="B308" s="4">
        <v>661115</v>
      </c>
      <c r="C308" s="4" t="s">
        <v>851</v>
      </c>
      <c r="D308" s="4" t="s">
        <v>852</v>
      </c>
      <c r="E308" s="4"/>
      <c r="F308" s="4" t="s">
        <v>88</v>
      </c>
      <c r="G308" s="4" t="s">
        <v>46</v>
      </c>
      <c r="H308" s="4" t="s">
        <v>47</v>
      </c>
      <c r="I308" s="4" t="s">
        <v>48</v>
      </c>
      <c r="J308" s="4" t="s">
        <v>49</v>
      </c>
      <c r="K308" s="4" t="s">
        <v>865</v>
      </c>
      <c r="L308" s="4" t="s">
        <v>866</v>
      </c>
      <c r="M308" s="4"/>
      <c r="N308" s="4" t="s">
        <v>855</v>
      </c>
      <c r="O308" s="4" t="s">
        <v>53</v>
      </c>
      <c r="P308" s="4" t="s">
        <v>856</v>
      </c>
      <c r="Q308" s="4">
        <v>252</v>
      </c>
      <c r="R308" s="4">
        <v>0</v>
      </c>
      <c r="S308" s="4">
        <v>98</v>
      </c>
      <c r="T308" s="4">
        <v>350</v>
      </c>
      <c r="U308" s="4">
        <v>0.72</v>
      </c>
      <c r="V308" s="4">
        <v>0</v>
      </c>
      <c r="W308" s="4">
        <v>0.72</v>
      </c>
      <c r="X308" s="4" t="s">
        <v>48</v>
      </c>
      <c r="Y308" s="4" t="s">
        <v>48</v>
      </c>
      <c r="Z308" s="4" t="s">
        <v>48</v>
      </c>
      <c r="AA308" s="4" t="s">
        <v>48</v>
      </c>
      <c r="AB308" s="4" t="s">
        <v>48</v>
      </c>
      <c r="AC308" s="4" t="s">
        <v>48</v>
      </c>
      <c r="AD308" s="4" t="s">
        <v>48</v>
      </c>
      <c r="AE308" s="4" t="s">
        <v>48</v>
      </c>
      <c r="AF308" s="4" t="s">
        <v>49</v>
      </c>
      <c r="AG308" s="4" t="s">
        <v>49</v>
      </c>
      <c r="AH308" s="4" t="s">
        <v>48</v>
      </c>
      <c r="AI308" s="4" t="s">
        <v>48</v>
      </c>
      <c r="AJ308" s="4" t="s">
        <v>48</v>
      </c>
      <c r="AK308" s="4" t="s">
        <v>48</v>
      </c>
      <c r="AL308" s="4" t="s">
        <v>55</v>
      </c>
    </row>
    <row r="309" spans="1:38" ht="25.5">
      <c r="A309" s="4">
        <v>159197</v>
      </c>
      <c r="B309" s="4">
        <v>661117</v>
      </c>
      <c r="C309" s="4" t="s">
        <v>851</v>
      </c>
      <c r="D309" s="4" t="s">
        <v>852</v>
      </c>
      <c r="E309" s="4"/>
      <c r="F309" s="4" t="s">
        <v>88</v>
      </c>
      <c r="G309" s="4" t="s">
        <v>46</v>
      </c>
      <c r="H309" s="4" t="s">
        <v>47</v>
      </c>
      <c r="I309" s="4" t="s">
        <v>48</v>
      </c>
      <c r="J309" s="4" t="s">
        <v>49</v>
      </c>
      <c r="K309" s="4" t="s">
        <v>867</v>
      </c>
      <c r="L309" s="4" t="s">
        <v>868</v>
      </c>
      <c r="M309" s="4"/>
      <c r="N309" s="4" t="s">
        <v>855</v>
      </c>
      <c r="O309" s="4" t="s">
        <v>53</v>
      </c>
      <c r="P309" s="4" t="s">
        <v>856</v>
      </c>
      <c r="Q309" s="4">
        <v>236</v>
      </c>
      <c r="R309" s="4">
        <v>0</v>
      </c>
      <c r="S309" s="4">
        <v>104</v>
      </c>
      <c r="T309" s="4">
        <v>340</v>
      </c>
      <c r="U309" s="4">
        <v>0.69410000000000005</v>
      </c>
      <c r="V309" s="4">
        <v>0</v>
      </c>
      <c r="W309" s="4">
        <v>0.69410000000000005</v>
      </c>
      <c r="X309" s="4" t="s">
        <v>49</v>
      </c>
      <c r="Y309" s="4" t="s">
        <v>49</v>
      </c>
      <c r="Z309" s="4" t="s">
        <v>49</v>
      </c>
      <c r="AA309" s="4" t="s">
        <v>49</v>
      </c>
      <c r="AB309" s="4" t="s">
        <v>49</v>
      </c>
      <c r="AC309" s="4" t="s">
        <v>49</v>
      </c>
      <c r="AD309" s="4" t="s">
        <v>49</v>
      </c>
      <c r="AE309" s="4" t="s">
        <v>49</v>
      </c>
      <c r="AF309" s="4" t="s">
        <v>48</v>
      </c>
      <c r="AG309" s="4" t="s">
        <v>48</v>
      </c>
      <c r="AH309" s="4" t="s">
        <v>48</v>
      </c>
      <c r="AI309" s="4" t="s">
        <v>48</v>
      </c>
      <c r="AJ309" s="4" t="s">
        <v>48</v>
      </c>
      <c r="AK309" s="4" t="s">
        <v>48</v>
      </c>
      <c r="AL309" s="4" t="s">
        <v>55</v>
      </c>
    </row>
    <row r="310" spans="1:38" ht="25.5">
      <c r="A310" s="4">
        <v>159501</v>
      </c>
      <c r="B310" s="4">
        <v>661745</v>
      </c>
      <c r="C310" s="4" t="s">
        <v>869</v>
      </c>
      <c r="D310" s="4" t="s">
        <v>870</v>
      </c>
      <c r="E310" s="4" t="s">
        <v>871</v>
      </c>
      <c r="F310" s="4" t="s">
        <v>154</v>
      </c>
      <c r="G310" s="4" t="s">
        <v>46</v>
      </c>
      <c r="H310" s="4" t="s">
        <v>47</v>
      </c>
      <c r="I310" s="4" t="s">
        <v>48</v>
      </c>
      <c r="J310" s="4" t="s">
        <v>49</v>
      </c>
      <c r="K310" s="4" t="s">
        <v>872</v>
      </c>
      <c r="L310" s="4" t="s">
        <v>873</v>
      </c>
      <c r="M310" s="4"/>
      <c r="N310" s="4" t="s">
        <v>874</v>
      </c>
      <c r="O310" s="4" t="s">
        <v>53</v>
      </c>
      <c r="P310" s="4" t="s">
        <v>875</v>
      </c>
      <c r="Q310" s="4">
        <v>144</v>
      </c>
      <c r="R310" s="4">
        <v>28</v>
      </c>
      <c r="S310" s="4">
        <v>275</v>
      </c>
      <c r="T310" s="4">
        <v>447</v>
      </c>
      <c r="U310" s="4">
        <v>0.3221</v>
      </c>
      <c r="V310" s="4">
        <v>6.2600000000000003E-2</v>
      </c>
      <c r="W310" s="4">
        <v>0.38479999999999998</v>
      </c>
      <c r="X310" s="4" t="s">
        <v>49</v>
      </c>
      <c r="Y310" s="4" t="s">
        <v>49</v>
      </c>
      <c r="Z310" s="4" t="s">
        <v>49</v>
      </c>
      <c r="AA310" s="4" t="s">
        <v>49</v>
      </c>
      <c r="AB310" s="4" t="s">
        <v>49</v>
      </c>
      <c r="AC310" s="4" t="s">
        <v>49</v>
      </c>
      <c r="AD310" s="4" t="s">
        <v>49</v>
      </c>
      <c r="AE310" s="4" t="s">
        <v>48</v>
      </c>
      <c r="AF310" s="4" t="s">
        <v>48</v>
      </c>
      <c r="AG310" s="4" t="s">
        <v>48</v>
      </c>
      <c r="AH310" s="4" t="s">
        <v>48</v>
      </c>
      <c r="AI310" s="4" t="s">
        <v>48</v>
      </c>
      <c r="AJ310" s="4" t="s">
        <v>48</v>
      </c>
      <c r="AK310" s="4" t="s">
        <v>48</v>
      </c>
      <c r="AL310" s="4" t="s">
        <v>81</v>
      </c>
    </row>
    <row r="311" spans="1:38" ht="25.5">
      <c r="A311" s="4">
        <v>159501</v>
      </c>
      <c r="B311" s="4">
        <v>661747</v>
      </c>
      <c r="C311" s="4" t="s">
        <v>869</v>
      </c>
      <c r="D311" s="4" t="s">
        <v>870</v>
      </c>
      <c r="E311" s="4" t="s">
        <v>871</v>
      </c>
      <c r="F311" s="4" t="s">
        <v>154</v>
      </c>
      <c r="G311" s="4" t="s">
        <v>46</v>
      </c>
      <c r="H311" s="4" t="s">
        <v>47</v>
      </c>
      <c r="I311" s="4" t="s">
        <v>48</v>
      </c>
      <c r="J311" s="4" t="s">
        <v>49</v>
      </c>
      <c r="K311" s="4" t="s">
        <v>876</v>
      </c>
      <c r="L311" s="4" t="s">
        <v>877</v>
      </c>
      <c r="M311" s="4"/>
      <c r="N311" s="4" t="s">
        <v>874</v>
      </c>
      <c r="O311" s="4" t="s">
        <v>53</v>
      </c>
      <c r="P311" s="4" t="s">
        <v>875</v>
      </c>
      <c r="Q311" s="4">
        <v>72</v>
      </c>
      <c r="R311" s="4">
        <v>23</v>
      </c>
      <c r="S311" s="4">
        <v>187</v>
      </c>
      <c r="T311" s="4">
        <v>282</v>
      </c>
      <c r="U311" s="4">
        <v>0.25530000000000003</v>
      </c>
      <c r="V311" s="4">
        <v>8.1600000000000006E-2</v>
      </c>
      <c r="W311" s="4">
        <v>0.33689999999999998</v>
      </c>
      <c r="X311" s="4" t="s">
        <v>48</v>
      </c>
      <c r="Y311" s="4" t="s">
        <v>48</v>
      </c>
      <c r="Z311" s="4" t="s">
        <v>48</v>
      </c>
      <c r="AA311" s="4" t="s">
        <v>48</v>
      </c>
      <c r="AB311" s="4" t="s">
        <v>48</v>
      </c>
      <c r="AC311" s="4" t="s">
        <v>48</v>
      </c>
      <c r="AD311" s="4" t="s">
        <v>48</v>
      </c>
      <c r="AE311" s="4" t="s">
        <v>48</v>
      </c>
      <c r="AF311" s="4" t="s">
        <v>48</v>
      </c>
      <c r="AG311" s="4" t="s">
        <v>48</v>
      </c>
      <c r="AH311" s="4" t="s">
        <v>49</v>
      </c>
      <c r="AI311" s="4" t="s">
        <v>49</v>
      </c>
      <c r="AJ311" s="4" t="s">
        <v>49</v>
      </c>
      <c r="AK311" s="4" t="s">
        <v>49</v>
      </c>
      <c r="AL311" s="4" t="s">
        <v>81</v>
      </c>
    </row>
    <row r="312" spans="1:38" ht="25.5">
      <c r="A312" s="4">
        <v>159501</v>
      </c>
      <c r="B312" s="4">
        <v>665557</v>
      </c>
      <c r="C312" s="4" t="s">
        <v>869</v>
      </c>
      <c r="D312" s="4" t="s">
        <v>870</v>
      </c>
      <c r="E312" s="4" t="s">
        <v>871</v>
      </c>
      <c r="F312" s="4" t="s">
        <v>154</v>
      </c>
      <c r="G312" s="4" t="s">
        <v>46</v>
      </c>
      <c r="H312" s="4" t="s">
        <v>47</v>
      </c>
      <c r="I312" s="4" t="s">
        <v>48</v>
      </c>
      <c r="J312" s="4" t="s">
        <v>49</v>
      </c>
      <c r="K312" s="4" t="s">
        <v>878</v>
      </c>
      <c r="L312" s="4" t="s">
        <v>879</v>
      </c>
      <c r="M312" s="4"/>
      <c r="N312" s="4" t="s">
        <v>874</v>
      </c>
      <c r="O312" s="4" t="s">
        <v>53</v>
      </c>
      <c r="P312" s="4" t="s">
        <v>875</v>
      </c>
      <c r="Q312" s="4">
        <v>12</v>
      </c>
      <c r="R312" s="4">
        <v>1</v>
      </c>
      <c r="S312" s="4">
        <v>1</v>
      </c>
      <c r="T312" s="4">
        <v>14</v>
      </c>
      <c r="U312" s="4">
        <v>0.85709999999999997</v>
      </c>
      <c r="V312" s="4">
        <v>7.1400000000000005E-2</v>
      </c>
      <c r="W312" s="4">
        <v>0.92859999999999998</v>
      </c>
      <c r="X312" s="4" t="s">
        <v>48</v>
      </c>
      <c r="Y312" s="4" t="s">
        <v>48</v>
      </c>
      <c r="Z312" s="4" t="s">
        <v>48</v>
      </c>
      <c r="AA312" s="4" t="s">
        <v>48</v>
      </c>
      <c r="AB312" s="4" t="s">
        <v>48</v>
      </c>
      <c r="AC312" s="4" t="s">
        <v>48</v>
      </c>
      <c r="AD312" s="4" t="s">
        <v>48</v>
      </c>
      <c r="AE312" s="4" t="s">
        <v>48</v>
      </c>
      <c r="AF312" s="4" t="s">
        <v>48</v>
      </c>
      <c r="AG312" s="4" t="s">
        <v>48</v>
      </c>
      <c r="AH312" s="4" t="s">
        <v>49</v>
      </c>
      <c r="AI312" s="4" t="s">
        <v>49</v>
      </c>
      <c r="AJ312" s="4" t="s">
        <v>49</v>
      </c>
      <c r="AK312" s="4" t="s">
        <v>49</v>
      </c>
      <c r="AL312" s="4" t="s">
        <v>81</v>
      </c>
    </row>
    <row r="313" spans="1:38" ht="25.5">
      <c r="A313" s="4">
        <v>159501</v>
      </c>
      <c r="B313" s="4">
        <v>661746</v>
      </c>
      <c r="C313" s="4" t="s">
        <v>869</v>
      </c>
      <c r="D313" s="4" t="s">
        <v>870</v>
      </c>
      <c r="E313" s="4" t="s">
        <v>871</v>
      </c>
      <c r="F313" s="4" t="s">
        <v>154</v>
      </c>
      <c r="G313" s="4" t="s">
        <v>46</v>
      </c>
      <c r="H313" s="4" t="s">
        <v>47</v>
      </c>
      <c r="I313" s="4" t="s">
        <v>48</v>
      </c>
      <c r="J313" s="4" t="s">
        <v>49</v>
      </c>
      <c r="K313" s="4" t="s">
        <v>880</v>
      </c>
      <c r="L313" s="4" t="s">
        <v>881</v>
      </c>
      <c r="M313" s="4"/>
      <c r="N313" s="4" t="s">
        <v>874</v>
      </c>
      <c r="O313" s="4" t="s">
        <v>53</v>
      </c>
      <c r="P313" s="4" t="s">
        <v>875</v>
      </c>
      <c r="Q313" s="4">
        <v>65</v>
      </c>
      <c r="R313" s="4">
        <v>16</v>
      </c>
      <c r="S313" s="4">
        <v>143</v>
      </c>
      <c r="T313" s="4">
        <v>224</v>
      </c>
      <c r="U313" s="4">
        <v>0.29020000000000001</v>
      </c>
      <c r="V313" s="4">
        <v>7.1400000000000005E-2</v>
      </c>
      <c r="W313" s="4">
        <v>0.36159999999999998</v>
      </c>
      <c r="X313" s="4" t="s">
        <v>48</v>
      </c>
      <c r="Y313" s="4" t="s">
        <v>48</v>
      </c>
      <c r="Z313" s="4" t="s">
        <v>48</v>
      </c>
      <c r="AA313" s="4" t="s">
        <v>48</v>
      </c>
      <c r="AB313" s="4" t="s">
        <v>48</v>
      </c>
      <c r="AC313" s="4" t="s">
        <v>48</v>
      </c>
      <c r="AD313" s="4" t="s">
        <v>48</v>
      </c>
      <c r="AE313" s="4" t="s">
        <v>49</v>
      </c>
      <c r="AF313" s="4" t="s">
        <v>49</v>
      </c>
      <c r="AG313" s="4" t="s">
        <v>49</v>
      </c>
      <c r="AH313" s="4" t="s">
        <v>48</v>
      </c>
      <c r="AI313" s="4" t="s">
        <v>48</v>
      </c>
      <c r="AJ313" s="4" t="s">
        <v>48</v>
      </c>
      <c r="AK313" s="4" t="s">
        <v>48</v>
      </c>
      <c r="AL313" s="4" t="s">
        <v>81</v>
      </c>
    </row>
    <row r="314" spans="1:38" ht="25.5">
      <c r="A314" s="4">
        <v>160031</v>
      </c>
      <c r="B314" s="4">
        <v>665870</v>
      </c>
      <c r="C314" s="4" t="s">
        <v>882</v>
      </c>
      <c r="D314" s="4" t="s">
        <v>883</v>
      </c>
      <c r="E314" s="4" t="s">
        <v>390</v>
      </c>
      <c r="F314" s="4" t="s">
        <v>391</v>
      </c>
      <c r="G314" s="4" t="s">
        <v>46</v>
      </c>
      <c r="H314" s="4" t="s">
        <v>47</v>
      </c>
      <c r="I314" s="4" t="s">
        <v>48</v>
      </c>
      <c r="J314" s="4" t="s">
        <v>49</v>
      </c>
      <c r="K314" s="4" t="s">
        <v>884</v>
      </c>
      <c r="L314" s="4" t="s">
        <v>885</v>
      </c>
      <c r="M314" s="4"/>
      <c r="N314" s="4" t="s">
        <v>826</v>
      </c>
      <c r="O314" s="4" t="s">
        <v>53</v>
      </c>
      <c r="P314" s="4" t="s">
        <v>886</v>
      </c>
      <c r="Q314" s="4">
        <v>90</v>
      </c>
      <c r="R314" s="4">
        <v>0</v>
      </c>
      <c r="S314" s="4">
        <v>334</v>
      </c>
      <c r="T314" s="4">
        <v>424</v>
      </c>
      <c r="U314" s="4">
        <v>0.21229999999999999</v>
      </c>
      <c r="V314" s="4">
        <v>0</v>
      </c>
      <c r="W314" s="4">
        <v>0.21229999999999999</v>
      </c>
      <c r="X314" s="4" t="s">
        <v>48</v>
      </c>
      <c r="Y314" s="4" t="s">
        <v>49</v>
      </c>
      <c r="Z314" s="4" t="s">
        <v>49</v>
      </c>
      <c r="AA314" s="4" t="s">
        <v>49</v>
      </c>
      <c r="AB314" s="4" t="s">
        <v>49</v>
      </c>
      <c r="AC314" s="4" t="s">
        <v>49</v>
      </c>
      <c r="AD314" s="4" t="s">
        <v>49</v>
      </c>
      <c r="AE314" s="4" t="s">
        <v>48</v>
      </c>
      <c r="AF314" s="4" t="s">
        <v>48</v>
      </c>
      <c r="AG314" s="4" t="s">
        <v>48</v>
      </c>
      <c r="AH314" s="4" t="s">
        <v>48</v>
      </c>
      <c r="AI314" s="4" t="s">
        <v>48</v>
      </c>
      <c r="AJ314" s="4" t="s">
        <v>48</v>
      </c>
      <c r="AK314" s="4" t="s">
        <v>48</v>
      </c>
      <c r="AL314" s="4" t="s">
        <v>55</v>
      </c>
    </row>
    <row r="315" spans="1:38" ht="25.5">
      <c r="A315" s="4">
        <v>160031</v>
      </c>
      <c r="B315" s="4">
        <v>665871</v>
      </c>
      <c r="C315" s="4" t="s">
        <v>882</v>
      </c>
      <c r="D315" s="4" t="s">
        <v>883</v>
      </c>
      <c r="E315" s="4" t="s">
        <v>390</v>
      </c>
      <c r="F315" s="4" t="s">
        <v>391</v>
      </c>
      <c r="G315" s="4" t="s">
        <v>46</v>
      </c>
      <c r="H315" s="4" t="s">
        <v>47</v>
      </c>
      <c r="I315" s="4" t="s">
        <v>48</v>
      </c>
      <c r="J315" s="4" t="s">
        <v>49</v>
      </c>
      <c r="K315" s="4" t="s">
        <v>887</v>
      </c>
      <c r="L315" s="4" t="s">
        <v>888</v>
      </c>
      <c r="M315" s="4"/>
      <c r="N315" s="4" t="s">
        <v>889</v>
      </c>
      <c r="O315" s="4" t="s">
        <v>53</v>
      </c>
      <c r="P315" s="4" t="s">
        <v>890</v>
      </c>
      <c r="Q315" s="4">
        <v>33</v>
      </c>
      <c r="R315" s="4">
        <v>0</v>
      </c>
      <c r="S315" s="4">
        <v>415</v>
      </c>
      <c r="T315" s="4">
        <v>448</v>
      </c>
      <c r="U315" s="4">
        <v>7.3700000000000002E-2</v>
      </c>
      <c r="V315" s="4">
        <v>0</v>
      </c>
      <c r="W315" s="4">
        <v>7.3700000000000002E-2</v>
      </c>
      <c r="X315" s="4" t="s">
        <v>48</v>
      </c>
      <c r="Y315" s="4" t="s">
        <v>49</v>
      </c>
      <c r="Z315" s="4" t="s">
        <v>49</v>
      </c>
      <c r="AA315" s="4" t="s">
        <v>49</v>
      </c>
      <c r="AB315" s="4" t="s">
        <v>49</v>
      </c>
      <c r="AC315" s="4" t="s">
        <v>49</v>
      </c>
      <c r="AD315" s="4" t="s">
        <v>49</v>
      </c>
      <c r="AE315" s="4" t="s">
        <v>48</v>
      </c>
      <c r="AF315" s="4" t="s">
        <v>48</v>
      </c>
      <c r="AG315" s="4" t="s">
        <v>48</v>
      </c>
      <c r="AH315" s="4" t="s">
        <v>48</v>
      </c>
      <c r="AI315" s="4" t="s">
        <v>48</v>
      </c>
      <c r="AJ315" s="4" t="s">
        <v>48</v>
      </c>
      <c r="AK315" s="4" t="s">
        <v>48</v>
      </c>
      <c r="AL315" s="4" t="s">
        <v>55</v>
      </c>
    </row>
    <row r="316" spans="1:38" ht="25.5">
      <c r="A316" s="4">
        <v>160031</v>
      </c>
      <c r="B316" s="4">
        <v>683622</v>
      </c>
      <c r="C316" s="4" t="s">
        <v>882</v>
      </c>
      <c r="D316" s="4" t="s">
        <v>883</v>
      </c>
      <c r="E316" s="4" t="s">
        <v>390</v>
      </c>
      <c r="F316" s="4" t="s">
        <v>391</v>
      </c>
      <c r="G316" s="4" t="s">
        <v>46</v>
      </c>
      <c r="H316" s="4" t="s">
        <v>47</v>
      </c>
      <c r="I316" s="4" t="s">
        <v>48</v>
      </c>
      <c r="J316" s="4" t="s">
        <v>49</v>
      </c>
      <c r="K316" s="4" t="s">
        <v>891</v>
      </c>
      <c r="L316" s="4" t="s">
        <v>885</v>
      </c>
      <c r="M316" s="4"/>
      <c r="N316" s="4" t="s">
        <v>826</v>
      </c>
      <c r="O316" s="4" t="s">
        <v>53</v>
      </c>
      <c r="P316" s="4" t="s">
        <v>886</v>
      </c>
      <c r="Q316" s="4">
        <v>204</v>
      </c>
      <c r="R316" s="4">
        <v>0</v>
      </c>
      <c r="S316" s="4">
        <v>0</v>
      </c>
      <c r="T316" s="4">
        <v>204</v>
      </c>
      <c r="U316" s="4">
        <v>1</v>
      </c>
      <c r="V316" s="4">
        <v>0</v>
      </c>
      <c r="W316" s="4">
        <v>1</v>
      </c>
      <c r="X316" s="4" t="s">
        <v>49</v>
      </c>
      <c r="Y316" s="4" t="s">
        <v>48</v>
      </c>
      <c r="Z316" s="4" t="s">
        <v>48</v>
      </c>
      <c r="AA316" s="4" t="s">
        <v>48</v>
      </c>
      <c r="AB316" s="4" t="s">
        <v>48</v>
      </c>
      <c r="AC316" s="4" t="s">
        <v>48</v>
      </c>
      <c r="AD316" s="4" t="s">
        <v>48</v>
      </c>
      <c r="AE316" s="4" t="s">
        <v>48</v>
      </c>
      <c r="AF316" s="4" t="s">
        <v>48</v>
      </c>
      <c r="AG316" s="4" t="s">
        <v>48</v>
      </c>
      <c r="AH316" s="4" t="s">
        <v>48</v>
      </c>
      <c r="AI316" s="4" t="s">
        <v>48</v>
      </c>
      <c r="AJ316" s="4" t="s">
        <v>48</v>
      </c>
      <c r="AK316" s="4" t="s">
        <v>48</v>
      </c>
      <c r="AL316" s="4" t="s">
        <v>55</v>
      </c>
    </row>
    <row r="317" spans="1:38" ht="25.5">
      <c r="A317" s="4">
        <v>160031</v>
      </c>
      <c r="B317" s="4">
        <v>665906</v>
      </c>
      <c r="C317" s="4" t="s">
        <v>882</v>
      </c>
      <c r="D317" s="4" t="s">
        <v>883</v>
      </c>
      <c r="E317" s="4" t="s">
        <v>390</v>
      </c>
      <c r="F317" s="4" t="s">
        <v>391</v>
      </c>
      <c r="G317" s="4" t="s">
        <v>46</v>
      </c>
      <c r="H317" s="4" t="s">
        <v>47</v>
      </c>
      <c r="I317" s="4" t="s">
        <v>48</v>
      </c>
      <c r="J317" s="4" t="s">
        <v>49</v>
      </c>
      <c r="K317" s="4" t="s">
        <v>892</v>
      </c>
      <c r="L317" s="4" t="s">
        <v>885</v>
      </c>
      <c r="M317" s="4"/>
      <c r="N317" s="4" t="s">
        <v>826</v>
      </c>
      <c r="O317" s="4" t="s">
        <v>53</v>
      </c>
      <c r="P317" s="4" t="s">
        <v>886</v>
      </c>
      <c r="Q317" s="4">
        <v>1033</v>
      </c>
      <c r="R317" s="4">
        <v>0</v>
      </c>
      <c r="S317" s="4">
        <v>136</v>
      </c>
      <c r="T317" s="4">
        <v>1169</v>
      </c>
      <c r="U317" s="4">
        <v>0.88370000000000004</v>
      </c>
      <c r="V317" s="4">
        <v>0</v>
      </c>
      <c r="W317" s="4">
        <v>0.88370000000000004</v>
      </c>
      <c r="X317" s="4" t="s">
        <v>48</v>
      </c>
      <c r="Y317" s="4" t="s">
        <v>48</v>
      </c>
      <c r="Z317" s="4" t="s">
        <v>48</v>
      </c>
      <c r="AA317" s="4" t="s">
        <v>48</v>
      </c>
      <c r="AB317" s="4" t="s">
        <v>48</v>
      </c>
      <c r="AC317" s="4" t="s">
        <v>48</v>
      </c>
      <c r="AD317" s="4" t="s">
        <v>48</v>
      </c>
      <c r="AE317" s="4" t="s">
        <v>48</v>
      </c>
      <c r="AF317" s="4" t="s">
        <v>48</v>
      </c>
      <c r="AG317" s="4" t="s">
        <v>48</v>
      </c>
      <c r="AH317" s="4" t="s">
        <v>49</v>
      </c>
      <c r="AI317" s="4" t="s">
        <v>49</v>
      </c>
      <c r="AJ317" s="4" t="s">
        <v>49</v>
      </c>
      <c r="AK317" s="4" t="s">
        <v>49</v>
      </c>
      <c r="AL317" s="4" t="s">
        <v>55</v>
      </c>
    </row>
    <row r="318" spans="1:38" ht="25.5">
      <c r="A318" s="4">
        <v>160031</v>
      </c>
      <c r="B318" s="4">
        <v>687089</v>
      </c>
      <c r="C318" s="4" t="s">
        <v>882</v>
      </c>
      <c r="D318" s="4" t="s">
        <v>883</v>
      </c>
      <c r="E318" s="4" t="s">
        <v>390</v>
      </c>
      <c r="F318" s="4" t="s">
        <v>391</v>
      </c>
      <c r="G318" s="4" t="s">
        <v>46</v>
      </c>
      <c r="H318" s="4" t="s">
        <v>47</v>
      </c>
      <c r="I318" s="4" t="s">
        <v>48</v>
      </c>
      <c r="J318" s="4" t="s">
        <v>49</v>
      </c>
      <c r="K318" s="4" t="s">
        <v>893</v>
      </c>
      <c r="L318" s="4" t="s">
        <v>885</v>
      </c>
      <c r="M318" s="4"/>
      <c r="N318" s="4" t="s">
        <v>826</v>
      </c>
      <c r="O318" s="4" t="s">
        <v>53</v>
      </c>
      <c r="P318" s="4" t="s">
        <v>886</v>
      </c>
      <c r="Q318" s="4">
        <v>272</v>
      </c>
      <c r="R318" s="4">
        <v>0</v>
      </c>
      <c r="S318" s="4">
        <v>2</v>
      </c>
      <c r="T318" s="4">
        <v>274</v>
      </c>
      <c r="U318" s="4">
        <v>0.99270000000000003</v>
      </c>
      <c r="V318" s="4">
        <v>0</v>
      </c>
      <c r="W318" s="4">
        <v>0.99270000000000003</v>
      </c>
      <c r="X318" s="4" t="s">
        <v>48</v>
      </c>
      <c r="Y318" s="4" t="s">
        <v>48</v>
      </c>
      <c r="Z318" s="4" t="s">
        <v>48</v>
      </c>
      <c r="AA318" s="4" t="s">
        <v>48</v>
      </c>
      <c r="AB318" s="4" t="s">
        <v>48</v>
      </c>
      <c r="AC318" s="4" t="s">
        <v>48</v>
      </c>
      <c r="AD318" s="4" t="s">
        <v>48</v>
      </c>
      <c r="AE318" s="4" t="s">
        <v>48</v>
      </c>
      <c r="AF318" s="4" t="s">
        <v>48</v>
      </c>
      <c r="AG318" s="4" t="s">
        <v>48</v>
      </c>
      <c r="AH318" s="4" t="s">
        <v>49</v>
      </c>
      <c r="AI318" s="4" t="s">
        <v>49</v>
      </c>
      <c r="AJ318" s="4" t="s">
        <v>49</v>
      </c>
      <c r="AK318" s="4" t="s">
        <v>49</v>
      </c>
      <c r="AL318" s="4" t="s">
        <v>55</v>
      </c>
    </row>
    <row r="319" spans="1:38" ht="25.5">
      <c r="A319" s="4">
        <v>160031</v>
      </c>
      <c r="B319" s="4">
        <v>665877</v>
      </c>
      <c r="C319" s="4" t="s">
        <v>882</v>
      </c>
      <c r="D319" s="4" t="s">
        <v>883</v>
      </c>
      <c r="E319" s="4" t="s">
        <v>390</v>
      </c>
      <c r="F319" s="4" t="s">
        <v>391</v>
      </c>
      <c r="G319" s="4" t="s">
        <v>46</v>
      </c>
      <c r="H319" s="4" t="s">
        <v>47</v>
      </c>
      <c r="I319" s="4" t="s">
        <v>48</v>
      </c>
      <c r="J319" s="4" t="s">
        <v>49</v>
      </c>
      <c r="K319" s="4" t="s">
        <v>894</v>
      </c>
      <c r="L319" s="4" t="s">
        <v>895</v>
      </c>
      <c r="M319" s="4"/>
      <c r="N319" s="4" t="s">
        <v>826</v>
      </c>
      <c r="O319" s="4" t="s">
        <v>53</v>
      </c>
      <c r="P319" s="4" t="s">
        <v>827</v>
      </c>
      <c r="Q319" s="4">
        <v>304</v>
      </c>
      <c r="R319" s="4">
        <v>0</v>
      </c>
      <c r="S319" s="4">
        <v>16</v>
      </c>
      <c r="T319" s="4">
        <v>320</v>
      </c>
      <c r="U319" s="4">
        <v>0.95</v>
      </c>
      <c r="V319" s="4">
        <v>0</v>
      </c>
      <c r="W319" s="4">
        <v>0.95</v>
      </c>
      <c r="X319" s="4" t="s">
        <v>49</v>
      </c>
      <c r="Y319" s="4" t="s">
        <v>49</v>
      </c>
      <c r="Z319" s="4" t="s">
        <v>49</v>
      </c>
      <c r="AA319" s="4" t="s">
        <v>49</v>
      </c>
      <c r="AB319" s="4" t="s">
        <v>49</v>
      </c>
      <c r="AC319" s="4" t="s">
        <v>49</v>
      </c>
      <c r="AD319" s="4" t="s">
        <v>49</v>
      </c>
      <c r="AE319" s="4" t="s">
        <v>48</v>
      </c>
      <c r="AF319" s="4" t="s">
        <v>48</v>
      </c>
      <c r="AG319" s="4" t="s">
        <v>48</v>
      </c>
      <c r="AH319" s="4" t="s">
        <v>48</v>
      </c>
      <c r="AI319" s="4" t="s">
        <v>48</v>
      </c>
      <c r="AJ319" s="4" t="s">
        <v>48</v>
      </c>
      <c r="AK319" s="4" t="s">
        <v>48</v>
      </c>
      <c r="AL319" s="4" t="s">
        <v>55</v>
      </c>
    </row>
    <row r="320" spans="1:38" ht="25.5">
      <c r="A320" s="4">
        <v>160031</v>
      </c>
      <c r="B320" s="4">
        <v>665850</v>
      </c>
      <c r="C320" s="4" t="s">
        <v>882</v>
      </c>
      <c r="D320" s="4" t="s">
        <v>883</v>
      </c>
      <c r="E320" s="4" t="s">
        <v>390</v>
      </c>
      <c r="F320" s="4" t="s">
        <v>391</v>
      </c>
      <c r="G320" s="4" t="s">
        <v>46</v>
      </c>
      <c r="H320" s="4" t="s">
        <v>47</v>
      </c>
      <c r="I320" s="4" t="s">
        <v>48</v>
      </c>
      <c r="J320" s="4" t="s">
        <v>49</v>
      </c>
      <c r="K320" s="4" t="s">
        <v>896</v>
      </c>
      <c r="L320" s="4" t="s">
        <v>897</v>
      </c>
      <c r="M320" s="4"/>
      <c r="N320" s="4" t="s">
        <v>826</v>
      </c>
      <c r="O320" s="4" t="s">
        <v>53</v>
      </c>
      <c r="P320" s="4" t="s">
        <v>886</v>
      </c>
      <c r="Q320" s="4">
        <v>270</v>
      </c>
      <c r="R320" s="4">
        <v>0</v>
      </c>
      <c r="S320" s="4">
        <v>47</v>
      </c>
      <c r="T320" s="4">
        <v>317</v>
      </c>
      <c r="U320" s="4">
        <v>0.85170000000000001</v>
      </c>
      <c r="V320" s="4">
        <v>0</v>
      </c>
      <c r="W320" s="4">
        <v>0.85170000000000001</v>
      </c>
      <c r="X320" s="4" t="s">
        <v>49</v>
      </c>
      <c r="Y320" s="4" t="s">
        <v>49</v>
      </c>
      <c r="Z320" s="4" t="s">
        <v>49</v>
      </c>
      <c r="AA320" s="4" t="s">
        <v>49</v>
      </c>
      <c r="AB320" s="4" t="s">
        <v>49</v>
      </c>
      <c r="AC320" s="4" t="s">
        <v>49</v>
      </c>
      <c r="AD320" s="4" t="s">
        <v>49</v>
      </c>
      <c r="AE320" s="4" t="s">
        <v>48</v>
      </c>
      <c r="AF320" s="4" t="s">
        <v>48</v>
      </c>
      <c r="AG320" s="4" t="s">
        <v>48</v>
      </c>
      <c r="AH320" s="4" t="s">
        <v>48</v>
      </c>
      <c r="AI320" s="4" t="s">
        <v>48</v>
      </c>
      <c r="AJ320" s="4" t="s">
        <v>48</v>
      </c>
      <c r="AK320" s="4" t="s">
        <v>48</v>
      </c>
      <c r="AL320" s="4" t="s">
        <v>55</v>
      </c>
    </row>
    <row r="321" spans="1:38" ht="25.5">
      <c r="A321" s="4">
        <v>160031</v>
      </c>
      <c r="B321" s="4">
        <v>661982</v>
      </c>
      <c r="C321" s="4" t="s">
        <v>882</v>
      </c>
      <c r="D321" s="4" t="s">
        <v>883</v>
      </c>
      <c r="E321" s="4" t="s">
        <v>390</v>
      </c>
      <c r="F321" s="4" t="s">
        <v>391</v>
      </c>
      <c r="G321" s="4" t="s">
        <v>46</v>
      </c>
      <c r="H321" s="4" t="s">
        <v>47</v>
      </c>
      <c r="I321" s="4" t="s">
        <v>48</v>
      </c>
      <c r="J321" s="4" t="s">
        <v>49</v>
      </c>
      <c r="K321" s="4" t="s">
        <v>425</v>
      </c>
      <c r="L321" s="4" t="s">
        <v>898</v>
      </c>
      <c r="M321" s="4"/>
      <c r="N321" s="4" t="s">
        <v>899</v>
      </c>
      <c r="O321" s="4" t="s">
        <v>53</v>
      </c>
      <c r="P321" s="4" t="s">
        <v>900</v>
      </c>
      <c r="Q321" s="4">
        <v>116</v>
      </c>
      <c r="R321" s="4">
        <v>0</v>
      </c>
      <c r="S321" s="4">
        <v>331</v>
      </c>
      <c r="T321" s="4">
        <v>447</v>
      </c>
      <c r="U321" s="4">
        <v>0.25950000000000001</v>
      </c>
      <c r="V321" s="4">
        <v>0</v>
      </c>
      <c r="W321" s="4">
        <v>0.25950000000000001</v>
      </c>
      <c r="X321" s="4" t="s">
        <v>49</v>
      </c>
      <c r="Y321" s="4" t="s">
        <v>49</v>
      </c>
      <c r="Z321" s="4" t="s">
        <v>49</v>
      </c>
      <c r="AA321" s="4" t="s">
        <v>49</v>
      </c>
      <c r="AB321" s="4" t="s">
        <v>49</v>
      </c>
      <c r="AC321" s="4" t="s">
        <v>49</v>
      </c>
      <c r="AD321" s="4" t="s">
        <v>49</v>
      </c>
      <c r="AE321" s="4" t="s">
        <v>48</v>
      </c>
      <c r="AF321" s="4" t="s">
        <v>48</v>
      </c>
      <c r="AG321" s="4" t="s">
        <v>48</v>
      </c>
      <c r="AH321" s="4" t="s">
        <v>48</v>
      </c>
      <c r="AI321" s="4" t="s">
        <v>48</v>
      </c>
      <c r="AJ321" s="4" t="s">
        <v>48</v>
      </c>
      <c r="AK321" s="4" t="s">
        <v>48</v>
      </c>
      <c r="AL321" s="4" t="s">
        <v>55</v>
      </c>
    </row>
    <row r="322" spans="1:38" ht="25.5">
      <c r="A322" s="4">
        <v>160031</v>
      </c>
      <c r="B322" s="4">
        <v>683621</v>
      </c>
      <c r="C322" s="4" t="s">
        <v>882</v>
      </c>
      <c r="D322" s="4" t="s">
        <v>883</v>
      </c>
      <c r="E322" s="4" t="s">
        <v>390</v>
      </c>
      <c r="F322" s="4" t="s">
        <v>391</v>
      </c>
      <c r="G322" s="4" t="s">
        <v>46</v>
      </c>
      <c r="H322" s="4" t="s">
        <v>47</v>
      </c>
      <c r="I322" s="4" t="s">
        <v>48</v>
      </c>
      <c r="J322" s="4" t="s">
        <v>49</v>
      </c>
      <c r="K322" s="4" t="s">
        <v>901</v>
      </c>
      <c r="L322" s="4" t="s">
        <v>902</v>
      </c>
      <c r="M322" s="4"/>
      <c r="N322" s="4" t="s">
        <v>826</v>
      </c>
      <c r="O322" s="4" t="s">
        <v>53</v>
      </c>
      <c r="P322" s="4" t="s">
        <v>886</v>
      </c>
      <c r="Q322" s="4">
        <v>544</v>
      </c>
      <c r="R322" s="4">
        <v>0</v>
      </c>
      <c r="S322" s="4">
        <v>0</v>
      </c>
      <c r="T322" s="4">
        <v>544</v>
      </c>
      <c r="U322" s="4">
        <v>1</v>
      </c>
      <c r="V322" s="4">
        <v>0</v>
      </c>
      <c r="W322" s="4">
        <v>1</v>
      </c>
      <c r="X322" s="4" t="s">
        <v>48</v>
      </c>
      <c r="Y322" s="4" t="s">
        <v>49</v>
      </c>
      <c r="Z322" s="4" t="s">
        <v>49</v>
      </c>
      <c r="AA322" s="4" t="s">
        <v>49</v>
      </c>
      <c r="AB322" s="4" t="s">
        <v>49</v>
      </c>
      <c r="AC322" s="4" t="s">
        <v>49</v>
      </c>
      <c r="AD322" s="4" t="s">
        <v>49</v>
      </c>
      <c r="AE322" s="4" t="s">
        <v>48</v>
      </c>
      <c r="AF322" s="4" t="s">
        <v>48</v>
      </c>
      <c r="AG322" s="4" t="s">
        <v>48</v>
      </c>
      <c r="AH322" s="4" t="s">
        <v>48</v>
      </c>
      <c r="AI322" s="4" t="s">
        <v>48</v>
      </c>
      <c r="AJ322" s="4" t="s">
        <v>48</v>
      </c>
      <c r="AK322" s="4" t="s">
        <v>48</v>
      </c>
      <c r="AL322" s="4" t="s">
        <v>55</v>
      </c>
    </row>
    <row r="323" spans="1:38" ht="25.5">
      <c r="A323" s="4">
        <v>160031</v>
      </c>
      <c r="B323" s="4">
        <v>665220</v>
      </c>
      <c r="C323" s="4" t="s">
        <v>882</v>
      </c>
      <c r="D323" s="4" t="s">
        <v>883</v>
      </c>
      <c r="E323" s="4" t="s">
        <v>390</v>
      </c>
      <c r="F323" s="4" t="s">
        <v>391</v>
      </c>
      <c r="G323" s="4" t="s">
        <v>46</v>
      </c>
      <c r="H323" s="4" t="s">
        <v>47</v>
      </c>
      <c r="I323" s="4" t="s">
        <v>48</v>
      </c>
      <c r="J323" s="4" t="s">
        <v>49</v>
      </c>
      <c r="K323" s="4" t="s">
        <v>903</v>
      </c>
      <c r="L323" s="4" t="s">
        <v>885</v>
      </c>
      <c r="M323" s="4"/>
      <c r="N323" s="4" t="s">
        <v>826</v>
      </c>
      <c r="O323" s="4" t="s">
        <v>53</v>
      </c>
      <c r="P323" s="4" t="s">
        <v>886</v>
      </c>
      <c r="Q323" s="4">
        <v>417</v>
      </c>
      <c r="R323" s="4">
        <v>0</v>
      </c>
      <c r="S323" s="4">
        <v>334</v>
      </c>
      <c r="T323" s="4">
        <v>751</v>
      </c>
      <c r="U323" s="4">
        <v>0.55530000000000002</v>
      </c>
      <c r="V323" s="4">
        <v>0</v>
      </c>
      <c r="W323" s="4">
        <v>0.55530000000000002</v>
      </c>
      <c r="X323" s="4" t="s">
        <v>48</v>
      </c>
      <c r="Y323" s="4" t="s">
        <v>48</v>
      </c>
      <c r="Z323" s="4" t="s">
        <v>48</v>
      </c>
      <c r="AA323" s="4" t="s">
        <v>48</v>
      </c>
      <c r="AB323" s="4" t="s">
        <v>48</v>
      </c>
      <c r="AC323" s="4" t="s">
        <v>48</v>
      </c>
      <c r="AD323" s="4" t="s">
        <v>48</v>
      </c>
      <c r="AE323" s="4" t="s">
        <v>49</v>
      </c>
      <c r="AF323" s="4" t="s">
        <v>49</v>
      </c>
      <c r="AG323" s="4" t="s">
        <v>49</v>
      </c>
      <c r="AH323" s="4" t="s">
        <v>49</v>
      </c>
      <c r="AI323" s="4" t="s">
        <v>49</v>
      </c>
      <c r="AJ323" s="4" t="s">
        <v>49</v>
      </c>
      <c r="AK323" s="4" t="s">
        <v>49</v>
      </c>
      <c r="AL323" s="4" t="s">
        <v>55</v>
      </c>
    </row>
    <row r="324" spans="1:38" ht="25.5">
      <c r="A324" s="4">
        <v>160031</v>
      </c>
      <c r="B324" s="4">
        <v>661985</v>
      </c>
      <c r="C324" s="4" t="s">
        <v>882</v>
      </c>
      <c r="D324" s="4" t="s">
        <v>883</v>
      </c>
      <c r="E324" s="4" t="s">
        <v>390</v>
      </c>
      <c r="F324" s="4" t="s">
        <v>391</v>
      </c>
      <c r="G324" s="4" t="s">
        <v>46</v>
      </c>
      <c r="H324" s="4" t="s">
        <v>47</v>
      </c>
      <c r="I324" s="4" t="s">
        <v>48</v>
      </c>
      <c r="J324" s="4" t="s">
        <v>49</v>
      </c>
      <c r="K324" s="4" t="s">
        <v>904</v>
      </c>
      <c r="L324" s="4" t="s">
        <v>905</v>
      </c>
      <c r="M324" s="4"/>
      <c r="N324" s="4" t="s">
        <v>889</v>
      </c>
      <c r="O324" s="4" t="s">
        <v>53</v>
      </c>
      <c r="P324" s="4" t="s">
        <v>900</v>
      </c>
      <c r="Q324" s="4">
        <v>175</v>
      </c>
      <c r="R324" s="4">
        <v>0</v>
      </c>
      <c r="S324" s="4">
        <v>376</v>
      </c>
      <c r="T324" s="4">
        <v>551</v>
      </c>
      <c r="U324" s="4">
        <v>0.31759999999999999</v>
      </c>
      <c r="V324" s="4">
        <v>0</v>
      </c>
      <c r="W324" s="4">
        <v>0.31759999999999999</v>
      </c>
      <c r="X324" s="4" t="s">
        <v>49</v>
      </c>
      <c r="Y324" s="4" t="s">
        <v>49</v>
      </c>
      <c r="Z324" s="4" t="s">
        <v>49</v>
      </c>
      <c r="AA324" s="4" t="s">
        <v>49</v>
      </c>
      <c r="AB324" s="4" t="s">
        <v>49</v>
      </c>
      <c r="AC324" s="4" t="s">
        <v>49</v>
      </c>
      <c r="AD324" s="4" t="s">
        <v>49</v>
      </c>
      <c r="AE324" s="4" t="s">
        <v>48</v>
      </c>
      <c r="AF324" s="4" t="s">
        <v>48</v>
      </c>
      <c r="AG324" s="4" t="s">
        <v>48</v>
      </c>
      <c r="AH324" s="4" t="s">
        <v>48</v>
      </c>
      <c r="AI324" s="4" t="s">
        <v>48</v>
      </c>
      <c r="AJ324" s="4" t="s">
        <v>48</v>
      </c>
      <c r="AK324" s="4" t="s">
        <v>48</v>
      </c>
      <c r="AL324" s="4" t="s">
        <v>55</v>
      </c>
    </row>
    <row r="325" spans="1:38" ht="25.5">
      <c r="A325" s="4">
        <v>160031</v>
      </c>
      <c r="B325" s="4">
        <v>663099</v>
      </c>
      <c r="C325" s="4" t="s">
        <v>882</v>
      </c>
      <c r="D325" s="4" t="s">
        <v>883</v>
      </c>
      <c r="E325" s="4" t="s">
        <v>390</v>
      </c>
      <c r="F325" s="4" t="s">
        <v>391</v>
      </c>
      <c r="G325" s="4" t="s">
        <v>46</v>
      </c>
      <c r="H325" s="4" t="s">
        <v>47</v>
      </c>
      <c r="I325" s="4" t="s">
        <v>48</v>
      </c>
      <c r="J325" s="4" t="s">
        <v>49</v>
      </c>
      <c r="K325" s="4" t="s">
        <v>906</v>
      </c>
      <c r="L325" s="4" t="s">
        <v>885</v>
      </c>
      <c r="M325" s="4"/>
      <c r="N325" s="4" t="s">
        <v>826</v>
      </c>
      <c r="O325" s="4" t="s">
        <v>53</v>
      </c>
      <c r="P325" s="4" t="s">
        <v>886</v>
      </c>
      <c r="Q325" s="4">
        <v>482</v>
      </c>
      <c r="R325" s="4">
        <v>0</v>
      </c>
      <c r="S325" s="4">
        <v>113</v>
      </c>
      <c r="T325" s="4">
        <v>595</v>
      </c>
      <c r="U325" s="4">
        <v>0.81010000000000004</v>
      </c>
      <c r="V325" s="4">
        <v>0</v>
      </c>
      <c r="W325" s="4">
        <v>0.81010000000000004</v>
      </c>
      <c r="X325" s="4" t="s">
        <v>48</v>
      </c>
      <c r="Y325" s="4" t="s">
        <v>48</v>
      </c>
      <c r="Z325" s="4" t="s">
        <v>48</v>
      </c>
      <c r="AA325" s="4" t="s">
        <v>48</v>
      </c>
      <c r="AB325" s="4" t="s">
        <v>48</v>
      </c>
      <c r="AC325" s="4" t="s">
        <v>48</v>
      </c>
      <c r="AD325" s="4" t="s">
        <v>48</v>
      </c>
      <c r="AE325" s="4" t="s">
        <v>49</v>
      </c>
      <c r="AF325" s="4" t="s">
        <v>49</v>
      </c>
      <c r="AG325" s="4" t="s">
        <v>49</v>
      </c>
      <c r="AH325" s="4" t="s">
        <v>48</v>
      </c>
      <c r="AI325" s="4" t="s">
        <v>48</v>
      </c>
      <c r="AJ325" s="4" t="s">
        <v>48</v>
      </c>
      <c r="AK325" s="4" t="s">
        <v>48</v>
      </c>
      <c r="AL325" s="4" t="s">
        <v>55</v>
      </c>
    </row>
    <row r="326" spans="1:38" ht="25.5">
      <c r="A326" s="4">
        <v>160031</v>
      </c>
      <c r="B326" s="4">
        <v>661986</v>
      </c>
      <c r="C326" s="4" t="s">
        <v>882</v>
      </c>
      <c r="D326" s="4" t="s">
        <v>883</v>
      </c>
      <c r="E326" s="4" t="s">
        <v>390</v>
      </c>
      <c r="F326" s="4" t="s">
        <v>391</v>
      </c>
      <c r="G326" s="4" t="s">
        <v>46</v>
      </c>
      <c r="H326" s="4" t="s">
        <v>47</v>
      </c>
      <c r="I326" s="4" t="s">
        <v>48</v>
      </c>
      <c r="J326" s="4" t="s">
        <v>49</v>
      </c>
      <c r="K326" s="4" t="s">
        <v>907</v>
      </c>
      <c r="L326" s="4" t="s">
        <v>885</v>
      </c>
      <c r="M326" s="4"/>
      <c r="N326" s="4" t="s">
        <v>826</v>
      </c>
      <c r="O326" s="4" t="s">
        <v>53</v>
      </c>
      <c r="P326" s="4" t="s">
        <v>886</v>
      </c>
      <c r="Q326" s="4">
        <v>201</v>
      </c>
      <c r="R326" s="4">
        <v>0</v>
      </c>
      <c r="S326" s="4">
        <v>236</v>
      </c>
      <c r="T326" s="4">
        <v>437</v>
      </c>
      <c r="U326" s="4">
        <v>0.46</v>
      </c>
      <c r="V326" s="4">
        <v>0</v>
      </c>
      <c r="W326" s="4">
        <v>0.46</v>
      </c>
      <c r="X326" s="4" t="s">
        <v>48</v>
      </c>
      <c r="Y326" s="4" t="s">
        <v>49</v>
      </c>
      <c r="Z326" s="4" t="s">
        <v>49</v>
      </c>
      <c r="AA326" s="4" t="s">
        <v>49</v>
      </c>
      <c r="AB326" s="4" t="s">
        <v>49</v>
      </c>
      <c r="AC326" s="4" t="s">
        <v>49</v>
      </c>
      <c r="AD326" s="4" t="s">
        <v>49</v>
      </c>
      <c r="AE326" s="4" t="s">
        <v>48</v>
      </c>
      <c r="AF326" s="4" t="s">
        <v>48</v>
      </c>
      <c r="AG326" s="4" t="s">
        <v>48</v>
      </c>
      <c r="AH326" s="4" t="s">
        <v>48</v>
      </c>
      <c r="AI326" s="4" t="s">
        <v>48</v>
      </c>
      <c r="AJ326" s="4" t="s">
        <v>48</v>
      </c>
      <c r="AK326" s="4" t="s">
        <v>48</v>
      </c>
      <c r="AL326" s="4" t="s">
        <v>55</v>
      </c>
    </row>
    <row r="327" spans="1:38" ht="25.5">
      <c r="A327" s="4">
        <v>160031</v>
      </c>
      <c r="B327" s="4">
        <v>663477</v>
      </c>
      <c r="C327" s="4" t="s">
        <v>882</v>
      </c>
      <c r="D327" s="4" t="s">
        <v>883</v>
      </c>
      <c r="E327" s="4" t="s">
        <v>390</v>
      </c>
      <c r="F327" s="4" t="s">
        <v>391</v>
      </c>
      <c r="G327" s="4" t="s">
        <v>46</v>
      </c>
      <c r="H327" s="4" t="s">
        <v>47</v>
      </c>
      <c r="I327" s="4" t="s">
        <v>48</v>
      </c>
      <c r="J327" s="4" t="s">
        <v>49</v>
      </c>
      <c r="K327" s="4" t="s">
        <v>908</v>
      </c>
      <c r="L327" s="4" t="s">
        <v>885</v>
      </c>
      <c r="M327" s="4"/>
      <c r="N327" s="4" t="s">
        <v>826</v>
      </c>
      <c r="O327" s="4" t="s">
        <v>53</v>
      </c>
      <c r="P327" s="4" t="s">
        <v>886</v>
      </c>
      <c r="Q327" s="4">
        <v>406</v>
      </c>
      <c r="R327" s="4">
        <v>0</v>
      </c>
      <c r="S327" s="4">
        <v>105</v>
      </c>
      <c r="T327" s="4">
        <v>511</v>
      </c>
      <c r="U327" s="4">
        <v>0.79449999999999998</v>
      </c>
      <c r="V327" s="4">
        <v>0</v>
      </c>
      <c r="W327" s="4">
        <v>0.79449999999999998</v>
      </c>
      <c r="X327" s="4" t="s">
        <v>48</v>
      </c>
      <c r="Y327" s="4" t="s">
        <v>49</v>
      </c>
      <c r="Z327" s="4" t="s">
        <v>49</v>
      </c>
      <c r="AA327" s="4" t="s">
        <v>49</v>
      </c>
      <c r="AB327" s="4" t="s">
        <v>49</v>
      </c>
      <c r="AC327" s="4" t="s">
        <v>49</v>
      </c>
      <c r="AD327" s="4" t="s">
        <v>49</v>
      </c>
      <c r="AE327" s="4" t="s">
        <v>48</v>
      </c>
      <c r="AF327" s="4" t="s">
        <v>48</v>
      </c>
      <c r="AG327" s="4" t="s">
        <v>48</v>
      </c>
      <c r="AH327" s="4" t="s">
        <v>48</v>
      </c>
      <c r="AI327" s="4" t="s">
        <v>48</v>
      </c>
      <c r="AJ327" s="4" t="s">
        <v>48</v>
      </c>
      <c r="AK327" s="4" t="s">
        <v>48</v>
      </c>
      <c r="AL327" s="4" t="s">
        <v>55</v>
      </c>
    </row>
    <row r="328" spans="1:38" ht="25.5">
      <c r="A328" s="4">
        <v>160031</v>
      </c>
      <c r="B328" s="4">
        <v>661971</v>
      </c>
      <c r="C328" s="4" t="s">
        <v>882</v>
      </c>
      <c r="D328" s="4" t="s">
        <v>883</v>
      </c>
      <c r="E328" s="4" t="s">
        <v>390</v>
      </c>
      <c r="F328" s="4" t="s">
        <v>391</v>
      </c>
      <c r="G328" s="4" t="s">
        <v>46</v>
      </c>
      <c r="H328" s="4" t="s">
        <v>47</v>
      </c>
      <c r="I328" s="4" t="s">
        <v>48</v>
      </c>
      <c r="J328" s="4" t="s">
        <v>49</v>
      </c>
      <c r="K328" s="4" t="s">
        <v>909</v>
      </c>
      <c r="L328" s="4" t="s">
        <v>885</v>
      </c>
      <c r="M328" s="4"/>
      <c r="N328" s="4" t="s">
        <v>826</v>
      </c>
      <c r="O328" s="4" t="s">
        <v>53</v>
      </c>
      <c r="P328" s="4" t="s">
        <v>886</v>
      </c>
      <c r="Q328" s="4">
        <v>526</v>
      </c>
      <c r="R328" s="4">
        <v>0</v>
      </c>
      <c r="S328" s="4">
        <v>687</v>
      </c>
      <c r="T328" s="4">
        <v>1213</v>
      </c>
      <c r="U328" s="4">
        <v>0.43359999999999999</v>
      </c>
      <c r="V328" s="4">
        <v>0</v>
      </c>
      <c r="W328" s="4">
        <v>0.43359999999999999</v>
      </c>
      <c r="X328" s="4" t="s">
        <v>48</v>
      </c>
      <c r="Y328" s="4" t="s">
        <v>48</v>
      </c>
      <c r="Z328" s="4" t="s">
        <v>48</v>
      </c>
      <c r="AA328" s="4" t="s">
        <v>48</v>
      </c>
      <c r="AB328" s="4" t="s">
        <v>48</v>
      </c>
      <c r="AC328" s="4" t="s">
        <v>48</v>
      </c>
      <c r="AD328" s="4" t="s">
        <v>48</v>
      </c>
      <c r="AE328" s="4" t="s">
        <v>48</v>
      </c>
      <c r="AF328" s="4" t="s">
        <v>48</v>
      </c>
      <c r="AG328" s="4" t="s">
        <v>48</v>
      </c>
      <c r="AH328" s="4" t="s">
        <v>49</v>
      </c>
      <c r="AI328" s="4" t="s">
        <v>49</v>
      </c>
      <c r="AJ328" s="4" t="s">
        <v>49</v>
      </c>
      <c r="AK328" s="4" t="s">
        <v>49</v>
      </c>
      <c r="AL328" s="4" t="s">
        <v>55</v>
      </c>
    </row>
    <row r="329" spans="1:38" ht="25.5">
      <c r="A329" s="4">
        <v>160031</v>
      </c>
      <c r="B329" s="4">
        <v>665878</v>
      </c>
      <c r="C329" s="4" t="s">
        <v>882</v>
      </c>
      <c r="D329" s="4" t="s">
        <v>883</v>
      </c>
      <c r="E329" s="4" t="s">
        <v>390</v>
      </c>
      <c r="F329" s="4" t="s">
        <v>391</v>
      </c>
      <c r="G329" s="4" t="s">
        <v>46</v>
      </c>
      <c r="H329" s="4" t="s">
        <v>47</v>
      </c>
      <c r="I329" s="4" t="s">
        <v>48</v>
      </c>
      <c r="J329" s="4" t="s">
        <v>49</v>
      </c>
      <c r="K329" s="4" t="s">
        <v>910</v>
      </c>
      <c r="L329" s="4" t="s">
        <v>885</v>
      </c>
      <c r="M329" s="4"/>
      <c r="N329" s="4" t="s">
        <v>826</v>
      </c>
      <c r="O329" s="4" t="s">
        <v>53</v>
      </c>
      <c r="P329" s="4" t="s">
        <v>886</v>
      </c>
      <c r="Q329" s="4">
        <v>547</v>
      </c>
      <c r="R329" s="4">
        <v>0</v>
      </c>
      <c r="S329" s="4">
        <v>0</v>
      </c>
      <c r="T329" s="4">
        <v>547</v>
      </c>
      <c r="U329" s="4">
        <v>1</v>
      </c>
      <c r="V329" s="4">
        <v>0</v>
      </c>
      <c r="W329" s="4">
        <v>1</v>
      </c>
      <c r="X329" s="4" t="s">
        <v>48</v>
      </c>
      <c r="Y329" s="4" t="s">
        <v>49</v>
      </c>
      <c r="Z329" s="4" t="s">
        <v>49</v>
      </c>
      <c r="AA329" s="4" t="s">
        <v>49</v>
      </c>
      <c r="AB329" s="4" t="s">
        <v>49</v>
      </c>
      <c r="AC329" s="4" t="s">
        <v>49</v>
      </c>
      <c r="AD329" s="4" t="s">
        <v>49</v>
      </c>
      <c r="AE329" s="4" t="s">
        <v>48</v>
      </c>
      <c r="AF329" s="4" t="s">
        <v>48</v>
      </c>
      <c r="AG329" s="4" t="s">
        <v>48</v>
      </c>
      <c r="AH329" s="4" t="s">
        <v>48</v>
      </c>
      <c r="AI329" s="4" t="s">
        <v>48</v>
      </c>
      <c r="AJ329" s="4" t="s">
        <v>48</v>
      </c>
      <c r="AK329" s="4" t="s">
        <v>48</v>
      </c>
      <c r="AL329" s="4" t="s">
        <v>55</v>
      </c>
    </row>
    <row r="330" spans="1:38" ht="25.5">
      <c r="A330" s="4">
        <v>160031</v>
      </c>
      <c r="B330" s="4">
        <v>665879</v>
      </c>
      <c r="C330" s="4" t="s">
        <v>882</v>
      </c>
      <c r="D330" s="4" t="s">
        <v>883</v>
      </c>
      <c r="E330" s="4" t="s">
        <v>390</v>
      </c>
      <c r="F330" s="4" t="s">
        <v>391</v>
      </c>
      <c r="G330" s="4" t="s">
        <v>46</v>
      </c>
      <c r="H330" s="4" t="s">
        <v>47</v>
      </c>
      <c r="I330" s="4" t="s">
        <v>48</v>
      </c>
      <c r="J330" s="4" t="s">
        <v>49</v>
      </c>
      <c r="K330" s="4" t="s">
        <v>911</v>
      </c>
      <c r="L330" s="4" t="s">
        <v>885</v>
      </c>
      <c r="M330" s="4"/>
      <c r="N330" s="4" t="s">
        <v>826</v>
      </c>
      <c r="O330" s="4" t="s">
        <v>53</v>
      </c>
      <c r="P330" s="4" t="s">
        <v>886</v>
      </c>
      <c r="Q330" s="4">
        <v>475</v>
      </c>
      <c r="R330" s="4">
        <v>0</v>
      </c>
      <c r="S330" s="4">
        <v>0</v>
      </c>
      <c r="T330" s="4">
        <v>475</v>
      </c>
      <c r="U330" s="4">
        <v>1</v>
      </c>
      <c r="V330" s="4">
        <v>0</v>
      </c>
      <c r="W330" s="4">
        <v>1</v>
      </c>
      <c r="X330" s="4" t="s">
        <v>48</v>
      </c>
      <c r="Y330" s="4" t="s">
        <v>48</v>
      </c>
      <c r="Z330" s="4" t="s">
        <v>48</v>
      </c>
      <c r="AA330" s="4" t="s">
        <v>48</v>
      </c>
      <c r="AB330" s="4" t="s">
        <v>48</v>
      </c>
      <c r="AC330" s="4" t="s">
        <v>48</v>
      </c>
      <c r="AD330" s="4" t="s">
        <v>48</v>
      </c>
      <c r="AE330" s="4" t="s">
        <v>49</v>
      </c>
      <c r="AF330" s="4" t="s">
        <v>49</v>
      </c>
      <c r="AG330" s="4" t="s">
        <v>49</v>
      </c>
      <c r="AH330" s="4" t="s">
        <v>48</v>
      </c>
      <c r="AI330" s="4" t="s">
        <v>48</v>
      </c>
      <c r="AJ330" s="4" t="s">
        <v>48</v>
      </c>
      <c r="AK330" s="4" t="s">
        <v>48</v>
      </c>
      <c r="AL330" s="4" t="s">
        <v>55</v>
      </c>
    </row>
    <row r="331" spans="1:38" ht="25.5">
      <c r="A331" s="4">
        <v>160031</v>
      </c>
      <c r="B331" s="4">
        <v>681026</v>
      </c>
      <c r="C331" s="4" t="s">
        <v>882</v>
      </c>
      <c r="D331" s="4" t="s">
        <v>883</v>
      </c>
      <c r="E331" s="4" t="s">
        <v>390</v>
      </c>
      <c r="F331" s="4" t="s">
        <v>391</v>
      </c>
      <c r="G331" s="4" t="s">
        <v>46</v>
      </c>
      <c r="H331" s="4" t="s">
        <v>47</v>
      </c>
      <c r="I331" s="4" t="s">
        <v>48</v>
      </c>
      <c r="J331" s="4" t="s">
        <v>49</v>
      </c>
      <c r="K331" s="4" t="s">
        <v>912</v>
      </c>
      <c r="L331" s="4" t="s">
        <v>885</v>
      </c>
      <c r="M331" s="4"/>
      <c r="N331" s="4" t="s">
        <v>826</v>
      </c>
      <c r="O331" s="4" t="s">
        <v>53</v>
      </c>
      <c r="P331" s="4" t="s">
        <v>886</v>
      </c>
      <c r="Q331" s="4">
        <v>20</v>
      </c>
      <c r="R331" s="4">
        <v>0</v>
      </c>
      <c r="S331" s="4">
        <v>240</v>
      </c>
      <c r="T331" s="4">
        <v>260</v>
      </c>
      <c r="U331" s="4">
        <v>7.6899999999999996E-2</v>
      </c>
      <c r="V331" s="4">
        <v>0</v>
      </c>
      <c r="W331" s="4">
        <v>7.6899999999999996E-2</v>
      </c>
      <c r="X331" s="4" t="s">
        <v>48</v>
      </c>
      <c r="Y331" s="4" t="s">
        <v>49</v>
      </c>
      <c r="Z331" s="4" t="s">
        <v>49</v>
      </c>
      <c r="AA331" s="4" t="s">
        <v>49</v>
      </c>
      <c r="AB331" s="4" t="s">
        <v>49</v>
      </c>
      <c r="AC331" s="4" t="s">
        <v>49</v>
      </c>
      <c r="AD331" s="4" t="s">
        <v>49</v>
      </c>
      <c r="AE331" s="4" t="s">
        <v>48</v>
      </c>
      <c r="AF331" s="4" t="s">
        <v>48</v>
      </c>
      <c r="AG331" s="4" t="s">
        <v>48</v>
      </c>
      <c r="AH331" s="4" t="s">
        <v>48</v>
      </c>
      <c r="AI331" s="4" t="s">
        <v>48</v>
      </c>
      <c r="AJ331" s="4" t="s">
        <v>48</v>
      </c>
      <c r="AK331" s="4" t="s">
        <v>48</v>
      </c>
      <c r="AL331" s="4" t="s">
        <v>55</v>
      </c>
    </row>
    <row r="332" spans="1:38" ht="25.5">
      <c r="A332" s="4">
        <v>160031</v>
      </c>
      <c r="B332" s="4">
        <v>661990</v>
      </c>
      <c r="C332" s="4" t="s">
        <v>882</v>
      </c>
      <c r="D332" s="4" t="s">
        <v>883</v>
      </c>
      <c r="E332" s="4" t="s">
        <v>390</v>
      </c>
      <c r="F332" s="4" t="s">
        <v>391</v>
      </c>
      <c r="G332" s="4" t="s">
        <v>46</v>
      </c>
      <c r="H332" s="4" t="s">
        <v>47</v>
      </c>
      <c r="I332" s="4" t="s">
        <v>48</v>
      </c>
      <c r="J332" s="4" t="s">
        <v>49</v>
      </c>
      <c r="K332" s="4" t="s">
        <v>913</v>
      </c>
      <c r="L332" s="4" t="s">
        <v>885</v>
      </c>
      <c r="M332" s="4"/>
      <c r="N332" s="4" t="s">
        <v>826</v>
      </c>
      <c r="O332" s="4" t="s">
        <v>53</v>
      </c>
      <c r="P332" s="4" t="s">
        <v>886</v>
      </c>
      <c r="Q332" s="4">
        <v>166</v>
      </c>
      <c r="R332" s="4">
        <v>0</v>
      </c>
      <c r="S332" s="4">
        <v>115</v>
      </c>
      <c r="T332" s="4">
        <v>281</v>
      </c>
      <c r="U332" s="4">
        <v>0.5907</v>
      </c>
      <c r="V332" s="4">
        <v>0</v>
      </c>
      <c r="W332" s="4">
        <v>0.5907</v>
      </c>
      <c r="X332" s="4" t="s">
        <v>49</v>
      </c>
      <c r="Y332" s="4" t="s">
        <v>49</v>
      </c>
      <c r="Z332" s="4" t="s">
        <v>49</v>
      </c>
      <c r="AA332" s="4" t="s">
        <v>49</v>
      </c>
      <c r="AB332" s="4" t="s">
        <v>49</v>
      </c>
      <c r="AC332" s="4" t="s">
        <v>49</v>
      </c>
      <c r="AD332" s="4" t="s">
        <v>49</v>
      </c>
      <c r="AE332" s="4" t="s">
        <v>48</v>
      </c>
      <c r="AF332" s="4" t="s">
        <v>48</v>
      </c>
      <c r="AG332" s="4" t="s">
        <v>48</v>
      </c>
      <c r="AH332" s="4" t="s">
        <v>48</v>
      </c>
      <c r="AI332" s="4" t="s">
        <v>48</v>
      </c>
      <c r="AJ332" s="4" t="s">
        <v>48</v>
      </c>
      <c r="AK332" s="4" t="s">
        <v>48</v>
      </c>
      <c r="AL332" s="4" t="s">
        <v>55</v>
      </c>
    </row>
    <row r="333" spans="1:38" ht="25.5">
      <c r="A333" s="4">
        <v>160031</v>
      </c>
      <c r="B333" s="4">
        <v>663100</v>
      </c>
      <c r="C333" s="4" t="s">
        <v>882</v>
      </c>
      <c r="D333" s="4" t="s">
        <v>883</v>
      </c>
      <c r="E333" s="4" t="s">
        <v>390</v>
      </c>
      <c r="F333" s="4" t="s">
        <v>391</v>
      </c>
      <c r="G333" s="4" t="s">
        <v>46</v>
      </c>
      <c r="H333" s="4" t="s">
        <v>47</v>
      </c>
      <c r="I333" s="4" t="s">
        <v>48</v>
      </c>
      <c r="J333" s="4" t="s">
        <v>49</v>
      </c>
      <c r="K333" s="4" t="s">
        <v>914</v>
      </c>
      <c r="L333" s="4" t="s">
        <v>885</v>
      </c>
      <c r="M333" s="4"/>
      <c r="N333" s="4" t="s">
        <v>826</v>
      </c>
      <c r="O333" s="4" t="s">
        <v>53</v>
      </c>
      <c r="P333" s="4" t="s">
        <v>886</v>
      </c>
      <c r="Q333" s="4">
        <v>325</v>
      </c>
      <c r="R333" s="4">
        <v>0</v>
      </c>
      <c r="S333" s="4">
        <v>38</v>
      </c>
      <c r="T333" s="4">
        <v>363</v>
      </c>
      <c r="U333" s="4">
        <v>0.89529999999999998</v>
      </c>
      <c r="V333" s="4">
        <v>0</v>
      </c>
      <c r="W333" s="4">
        <v>0.89529999999999998</v>
      </c>
      <c r="X333" s="4" t="s">
        <v>49</v>
      </c>
      <c r="Y333" s="4" t="s">
        <v>49</v>
      </c>
      <c r="Z333" s="4" t="s">
        <v>49</v>
      </c>
      <c r="AA333" s="4" t="s">
        <v>49</v>
      </c>
      <c r="AB333" s="4" t="s">
        <v>49</v>
      </c>
      <c r="AC333" s="4" t="s">
        <v>49</v>
      </c>
      <c r="AD333" s="4" t="s">
        <v>49</v>
      </c>
      <c r="AE333" s="4" t="s">
        <v>48</v>
      </c>
      <c r="AF333" s="4" t="s">
        <v>48</v>
      </c>
      <c r="AG333" s="4" t="s">
        <v>48</v>
      </c>
      <c r="AH333" s="4" t="s">
        <v>48</v>
      </c>
      <c r="AI333" s="4" t="s">
        <v>48</v>
      </c>
      <c r="AJ333" s="4" t="s">
        <v>48</v>
      </c>
      <c r="AK333" s="4" t="s">
        <v>48</v>
      </c>
      <c r="AL333" s="4" t="s">
        <v>55</v>
      </c>
    </row>
    <row r="334" spans="1:38" ht="25.5">
      <c r="A334" s="4">
        <v>160031</v>
      </c>
      <c r="B334" s="4">
        <v>681027</v>
      </c>
      <c r="C334" s="4" t="s">
        <v>882</v>
      </c>
      <c r="D334" s="4" t="s">
        <v>883</v>
      </c>
      <c r="E334" s="4" t="s">
        <v>390</v>
      </c>
      <c r="F334" s="4" t="s">
        <v>391</v>
      </c>
      <c r="G334" s="4" t="s">
        <v>46</v>
      </c>
      <c r="H334" s="4" t="s">
        <v>47</v>
      </c>
      <c r="I334" s="4" t="s">
        <v>48</v>
      </c>
      <c r="J334" s="4" t="s">
        <v>49</v>
      </c>
      <c r="K334" s="4" t="s">
        <v>915</v>
      </c>
      <c r="L334" s="4" t="s">
        <v>885</v>
      </c>
      <c r="M334" s="4"/>
      <c r="N334" s="4" t="s">
        <v>826</v>
      </c>
      <c r="O334" s="4" t="s">
        <v>53</v>
      </c>
      <c r="P334" s="4" t="s">
        <v>886</v>
      </c>
      <c r="Q334" s="4">
        <v>132</v>
      </c>
      <c r="R334" s="4">
        <v>0</v>
      </c>
      <c r="S334" s="4">
        <v>491</v>
      </c>
      <c r="T334" s="4">
        <v>623</v>
      </c>
      <c r="U334" s="4">
        <v>0.21190000000000001</v>
      </c>
      <c r="V334" s="4">
        <v>0</v>
      </c>
      <c r="W334" s="4">
        <v>0.21190000000000001</v>
      </c>
      <c r="X334" s="4" t="s">
        <v>49</v>
      </c>
      <c r="Y334" s="4" t="s">
        <v>49</v>
      </c>
      <c r="Z334" s="4" t="s">
        <v>49</v>
      </c>
      <c r="AA334" s="4" t="s">
        <v>49</v>
      </c>
      <c r="AB334" s="4" t="s">
        <v>49</v>
      </c>
      <c r="AC334" s="4" t="s">
        <v>49</v>
      </c>
      <c r="AD334" s="4" t="s">
        <v>49</v>
      </c>
      <c r="AE334" s="4" t="s">
        <v>48</v>
      </c>
      <c r="AF334" s="4" t="s">
        <v>48</v>
      </c>
      <c r="AG334" s="4" t="s">
        <v>48</v>
      </c>
      <c r="AH334" s="4" t="s">
        <v>48</v>
      </c>
      <c r="AI334" s="4" t="s">
        <v>48</v>
      </c>
      <c r="AJ334" s="4" t="s">
        <v>48</v>
      </c>
      <c r="AK334" s="4" t="s">
        <v>48</v>
      </c>
      <c r="AL334" s="4" t="s">
        <v>55</v>
      </c>
    </row>
    <row r="335" spans="1:38" ht="25.5">
      <c r="A335" s="4">
        <v>160031</v>
      </c>
      <c r="B335" s="4">
        <v>686407</v>
      </c>
      <c r="C335" s="4" t="s">
        <v>882</v>
      </c>
      <c r="D335" s="4" t="s">
        <v>883</v>
      </c>
      <c r="E335" s="4" t="s">
        <v>390</v>
      </c>
      <c r="F335" s="4" t="s">
        <v>391</v>
      </c>
      <c r="G335" s="4" t="s">
        <v>46</v>
      </c>
      <c r="H335" s="4" t="s">
        <v>47</v>
      </c>
      <c r="I335" s="4" t="s">
        <v>48</v>
      </c>
      <c r="J335" s="4" t="s">
        <v>49</v>
      </c>
      <c r="K335" s="4" t="s">
        <v>916</v>
      </c>
      <c r="L335" s="4" t="s">
        <v>885</v>
      </c>
      <c r="M335" s="4"/>
      <c r="N335" s="4" t="s">
        <v>826</v>
      </c>
      <c r="O335" s="4" t="s">
        <v>53</v>
      </c>
      <c r="P335" s="4" t="s">
        <v>886</v>
      </c>
      <c r="Q335" s="4">
        <v>483</v>
      </c>
      <c r="R335" s="4">
        <v>0</v>
      </c>
      <c r="S335" s="4">
        <v>510</v>
      </c>
      <c r="T335" s="4">
        <v>993</v>
      </c>
      <c r="U335" s="4">
        <v>0.4864</v>
      </c>
      <c r="V335" s="4">
        <v>0</v>
      </c>
      <c r="W335" s="4">
        <v>0.4864</v>
      </c>
      <c r="X335" s="4" t="s">
        <v>48</v>
      </c>
      <c r="Y335" s="4" t="s">
        <v>48</v>
      </c>
      <c r="Z335" s="4" t="s">
        <v>48</v>
      </c>
      <c r="AA335" s="4" t="s">
        <v>48</v>
      </c>
      <c r="AB335" s="4" t="s">
        <v>48</v>
      </c>
      <c r="AC335" s="4" t="s">
        <v>48</v>
      </c>
      <c r="AD335" s="4" t="s">
        <v>48</v>
      </c>
      <c r="AE335" s="4" t="s">
        <v>49</v>
      </c>
      <c r="AF335" s="4" t="s">
        <v>49</v>
      </c>
      <c r="AG335" s="4" t="s">
        <v>49</v>
      </c>
      <c r="AH335" s="4" t="s">
        <v>48</v>
      </c>
      <c r="AI335" s="4" t="s">
        <v>48</v>
      </c>
      <c r="AJ335" s="4" t="s">
        <v>48</v>
      </c>
      <c r="AK335" s="4" t="s">
        <v>48</v>
      </c>
      <c r="AL335" s="4" t="s">
        <v>55</v>
      </c>
    </row>
    <row r="336" spans="1:38" ht="25.5">
      <c r="A336" s="4">
        <v>160031</v>
      </c>
      <c r="B336" s="4">
        <v>661994</v>
      </c>
      <c r="C336" s="4" t="s">
        <v>882</v>
      </c>
      <c r="D336" s="4" t="s">
        <v>883</v>
      </c>
      <c r="E336" s="4" t="s">
        <v>390</v>
      </c>
      <c r="F336" s="4" t="s">
        <v>391</v>
      </c>
      <c r="G336" s="4" t="s">
        <v>46</v>
      </c>
      <c r="H336" s="4" t="s">
        <v>47</v>
      </c>
      <c r="I336" s="4" t="s">
        <v>48</v>
      </c>
      <c r="J336" s="4" t="s">
        <v>49</v>
      </c>
      <c r="K336" s="4" t="s">
        <v>917</v>
      </c>
      <c r="L336" s="4" t="s">
        <v>885</v>
      </c>
      <c r="M336" s="4"/>
      <c r="N336" s="4" t="s">
        <v>826</v>
      </c>
      <c r="O336" s="4" t="s">
        <v>53</v>
      </c>
      <c r="P336" s="4" t="s">
        <v>886</v>
      </c>
      <c r="Q336" s="4">
        <v>279</v>
      </c>
      <c r="R336" s="4">
        <v>0</v>
      </c>
      <c r="S336" s="4">
        <v>0</v>
      </c>
      <c r="T336" s="4">
        <v>279</v>
      </c>
      <c r="U336" s="4">
        <v>1</v>
      </c>
      <c r="V336" s="4">
        <v>0</v>
      </c>
      <c r="W336" s="4">
        <v>1</v>
      </c>
      <c r="X336" s="4" t="s">
        <v>49</v>
      </c>
      <c r="Y336" s="4" t="s">
        <v>49</v>
      </c>
      <c r="Z336" s="4" t="s">
        <v>49</v>
      </c>
      <c r="AA336" s="4" t="s">
        <v>49</v>
      </c>
      <c r="AB336" s="4" t="s">
        <v>49</v>
      </c>
      <c r="AC336" s="4" t="s">
        <v>49</v>
      </c>
      <c r="AD336" s="4" t="s">
        <v>49</v>
      </c>
      <c r="AE336" s="4" t="s">
        <v>48</v>
      </c>
      <c r="AF336" s="4" t="s">
        <v>48</v>
      </c>
      <c r="AG336" s="4" t="s">
        <v>48</v>
      </c>
      <c r="AH336" s="4" t="s">
        <v>48</v>
      </c>
      <c r="AI336" s="4" t="s">
        <v>48</v>
      </c>
      <c r="AJ336" s="4" t="s">
        <v>48</v>
      </c>
      <c r="AK336" s="4" t="s">
        <v>48</v>
      </c>
      <c r="AL336" s="4" t="s">
        <v>55</v>
      </c>
    </row>
    <row r="337" spans="1:38" ht="25.5">
      <c r="A337" s="4">
        <v>160031</v>
      </c>
      <c r="B337" s="4">
        <v>661995</v>
      </c>
      <c r="C337" s="4" t="s">
        <v>882</v>
      </c>
      <c r="D337" s="4" t="s">
        <v>883</v>
      </c>
      <c r="E337" s="4" t="s">
        <v>390</v>
      </c>
      <c r="F337" s="4" t="s">
        <v>391</v>
      </c>
      <c r="G337" s="4" t="s">
        <v>46</v>
      </c>
      <c r="H337" s="4" t="s">
        <v>47</v>
      </c>
      <c r="I337" s="4" t="s">
        <v>48</v>
      </c>
      <c r="J337" s="4" t="s">
        <v>49</v>
      </c>
      <c r="K337" s="4" t="s">
        <v>918</v>
      </c>
      <c r="L337" s="4" t="s">
        <v>885</v>
      </c>
      <c r="M337" s="4"/>
      <c r="N337" s="4" t="s">
        <v>826</v>
      </c>
      <c r="O337" s="4" t="s">
        <v>53</v>
      </c>
      <c r="P337" s="4" t="s">
        <v>886</v>
      </c>
      <c r="Q337" s="4">
        <v>344</v>
      </c>
      <c r="R337" s="4">
        <v>0</v>
      </c>
      <c r="S337" s="4">
        <v>0</v>
      </c>
      <c r="T337" s="4">
        <v>344</v>
      </c>
      <c r="U337" s="4">
        <v>1</v>
      </c>
      <c r="V337" s="4">
        <v>0</v>
      </c>
      <c r="W337" s="4">
        <v>1</v>
      </c>
      <c r="X337" s="4" t="s">
        <v>48</v>
      </c>
      <c r="Y337" s="4" t="s">
        <v>49</v>
      </c>
      <c r="Z337" s="4" t="s">
        <v>49</v>
      </c>
      <c r="AA337" s="4" t="s">
        <v>49</v>
      </c>
      <c r="AB337" s="4" t="s">
        <v>49</v>
      </c>
      <c r="AC337" s="4" t="s">
        <v>49</v>
      </c>
      <c r="AD337" s="4" t="s">
        <v>49</v>
      </c>
      <c r="AE337" s="4" t="s">
        <v>48</v>
      </c>
      <c r="AF337" s="4" t="s">
        <v>48</v>
      </c>
      <c r="AG337" s="4" t="s">
        <v>48</v>
      </c>
      <c r="AH337" s="4" t="s">
        <v>48</v>
      </c>
      <c r="AI337" s="4" t="s">
        <v>48</v>
      </c>
      <c r="AJ337" s="4" t="s">
        <v>48</v>
      </c>
      <c r="AK337" s="4" t="s">
        <v>48</v>
      </c>
      <c r="AL337" s="4" t="s">
        <v>55</v>
      </c>
    </row>
    <row r="338" spans="1:38" ht="25.5">
      <c r="A338" s="4">
        <v>159402</v>
      </c>
      <c r="B338" s="4">
        <v>662197</v>
      </c>
      <c r="C338" s="4" t="s">
        <v>919</v>
      </c>
      <c r="D338" s="4" t="s">
        <v>920</v>
      </c>
      <c r="E338" s="4" t="s">
        <v>921</v>
      </c>
      <c r="F338" s="4" t="s">
        <v>88</v>
      </c>
      <c r="G338" s="4" t="s">
        <v>46</v>
      </c>
      <c r="H338" s="4" t="s">
        <v>47</v>
      </c>
      <c r="I338" s="4" t="s">
        <v>48</v>
      </c>
      <c r="J338" s="4" t="s">
        <v>49</v>
      </c>
      <c r="K338" s="4" t="s">
        <v>922</v>
      </c>
      <c r="L338" s="4" t="s">
        <v>923</v>
      </c>
      <c r="M338" s="4"/>
      <c r="N338" s="4" t="s">
        <v>924</v>
      </c>
      <c r="O338" s="4" t="s">
        <v>53</v>
      </c>
      <c r="P338" s="4" t="s">
        <v>925</v>
      </c>
      <c r="Q338" s="4">
        <v>59</v>
      </c>
      <c r="R338" s="4">
        <v>12</v>
      </c>
      <c r="S338" s="4">
        <v>190</v>
      </c>
      <c r="T338" s="4">
        <v>261</v>
      </c>
      <c r="U338" s="4">
        <v>0.2261</v>
      </c>
      <c r="V338" s="4">
        <v>4.5999999999999999E-2</v>
      </c>
      <c r="W338" s="4">
        <v>0.27200000000000002</v>
      </c>
      <c r="X338" s="4" t="s">
        <v>48</v>
      </c>
      <c r="Y338" s="4" t="s">
        <v>48</v>
      </c>
      <c r="Z338" s="4" t="s">
        <v>48</v>
      </c>
      <c r="AA338" s="4" t="s">
        <v>48</v>
      </c>
      <c r="AB338" s="4" t="s">
        <v>48</v>
      </c>
      <c r="AC338" s="4" t="s">
        <v>48</v>
      </c>
      <c r="AD338" s="4" t="s">
        <v>48</v>
      </c>
      <c r="AE338" s="4" t="s">
        <v>48</v>
      </c>
      <c r="AF338" s="4" t="s">
        <v>49</v>
      </c>
      <c r="AG338" s="4" t="s">
        <v>49</v>
      </c>
      <c r="AH338" s="4" t="s">
        <v>49</v>
      </c>
      <c r="AI338" s="4" t="s">
        <v>49</v>
      </c>
      <c r="AJ338" s="4" t="s">
        <v>49</v>
      </c>
      <c r="AK338" s="4" t="s">
        <v>49</v>
      </c>
      <c r="AL338" s="4" t="s">
        <v>81</v>
      </c>
    </row>
    <row r="339" spans="1:38" ht="25.5">
      <c r="A339" s="4">
        <v>159402</v>
      </c>
      <c r="B339" s="4">
        <v>662196</v>
      </c>
      <c r="C339" s="4" t="s">
        <v>919</v>
      </c>
      <c r="D339" s="4" t="s">
        <v>920</v>
      </c>
      <c r="E339" s="4" t="s">
        <v>921</v>
      </c>
      <c r="F339" s="4" t="s">
        <v>88</v>
      </c>
      <c r="G339" s="4" t="s">
        <v>46</v>
      </c>
      <c r="H339" s="4" t="s">
        <v>47</v>
      </c>
      <c r="I339" s="4" t="s">
        <v>48</v>
      </c>
      <c r="J339" s="4" t="s">
        <v>49</v>
      </c>
      <c r="K339" s="4" t="s">
        <v>926</v>
      </c>
      <c r="L339" s="4" t="s">
        <v>927</v>
      </c>
      <c r="M339" s="4"/>
      <c r="N339" s="4" t="s">
        <v>924</v>
      </c>
      <c r="O339" s="4" t="s">
        <v>53</v>
      </c>
      <c r="P339" s="4" t="s">
        <v>925</v>
      </c>
      <c r="Q339" s="4">
        <v>78</v>
      </c>
      <c r="R339" s="4">
        <v>9</v>
      </c>
      <c r="S339" s="4">
        <v>195</v>
      </c>
      <c r="T339" s="4">
        <v>282</v>
      </c>
      <c r="U339" s="4">
        <v>0.27660000000000001</v>
      </c>
      <c r="V339" s="4">
        <v>3.1899999999999998E-2</v>
      </c>
      <c r="W339" s="4">
        <v>0.3085</v>
      </c>
      <c r="X339" s="4" t="s">
        <v>48</v>
      </c>
      <c r="Y339" s="4" t="s">
        <v>49</v>
      </c>
      <c r="Z339" s="4" t="s">
        <v>49</v>
      </c>
      <c r="AA339" s="4" t="s">
        <v>49</v>
      </c>
      <c r="AB339" s="4" t="s">
        <v>49</v>
      </c>
      <c r="AC339" s="4" t="s">
        <v>49</v>
      </c>
      <c r="AD339" s="4" t="s">
        <v>49</v>
      </c>
      <c r="AE339" s="4" t="s">
        <v>49</v>
      </c>
      <c r="AF339" s="4" t="s">
        <v>48</v>
      </c>
      <c r="AG339" s="4" t="s">
        <v>48</v>
      </c>
      <c r="AH339" s="4" t="s">
        <v>48</v>
      </c>
      <c r="AI339" s="4" t="s">
        <v>48</v>
      </c>
      <c r="AJ339" s="4" t="s">
        <v>48</v>
      </c>
      <c r="AK339" s="4" t="s">
        <v>48</v>
      </c>
      <c r="AL339" s="4" t="s">
        <v>81</v>
      </c>
    </row>
    <row r="340" spans="1:38" ht="25.5">
      <c r="A340" s="4">
        <v>159502</v>
      </c>
      <c r="B340" s="4">
        <v>662114</v>
      </c>
      <c r="C340" s="4" t="s">
        <v>928</v>
      </c>
      <c r="D340" s="4" t="s">
        <v>929</v>
      </c>
      <c r="E340" s="4" t="s">
        <v>930</v>
      </c>
      <c r="F340" s="4" t="s">
        <v>88</v>
      </c>
      <c r="G340" s="4" t="s">
        <v>46</v>
      </c>
      <c r="H340" s="4" t="s">
        <v>47</v>
      </c>
      <c r="I340" s="4" t="s">
        <v>48</v>
      </c>
      <c r="J340" s="4" t="s">
        <v>49</v>
      </c>
      <c r="K340" s="4" t="s">
        <v>931</v>
      </c>
      <c r="L340" s="4" t="s">
        <v>932</v>
      </c>
      <c r="M340" s="4"/>
      <c r="N340" s="4" t="s">
        <v>933</v>
      </c>
      <c r="O340" s="4" t="s">
        <v>53</v>
      </c>
      <c r="P340" s="4" t="s">
        <v>934</v>
      </c>
      <c r="Q340" s="4">
        <v>462</v>
      </c>
      <c r="R340" s="4">
        <v>0</v>
      </c>
      <c r="S340" s="4">
        <v>204</v>
      </c>
      <c r="T340" s="4">
        <v>666</v>
      </c>
      <c r="U340" s="4">
        <v>0.69369999999999998</v>
      </c>
      <c r="V340" s="4">
        <v>0</v>
      </c>
      <c r="W340" s="4">
        <v>0.69369999999999998</v>
      </c>
      <c r="X340" s="4" t="s">
        <v>49</v>
      </c>
      <c r="Y340" s="4" t="s">
        <v>49</v>
      </c>
      <c r="Z340" s="4" t="s">
        <v>49</v>
      </c>
      <c r="AA340" s="4" t="s">
        <v>49</v>
      </c>
      <c r="AB340" s="4" t="s">
        <v>49</v>
      </c>
      <c r="AC340" s="4" t="s">
        <v>49</v>
      </c>
      <c r="AD340" s="4" t="s">
        <v>49</v>
      </c>
      <c r="AE340" s="4" t="s">
        <v>48</v>
      </c>
      <c r="AF340" s="4" t="s">
        <v>48</v>
      </c>
      <c r="AG340" s="4" t="s">
        <v>48</v>
      </c>
      <c r="AH340" s="4" t="s">
        <v>48</v>
      </c>
      <c r="AI340" s="4" t="s">
        <v>48</v>
      </c>
      <c r="AJ340" s="4" t="s">
        <v>48</v>
      </c>
      <c r="AK340" s="4" t="s">
        <v>48</v>
      </c>
      <c r="AL340" s="4" t="s">
        <v>55</v>
      </c>
    </row>
    <row r="341" spans="1:38" ht="25.5">
      <c r="A341" s="4">
        <v>159502</v>
      </c>
      <c r="B341" s="4">
        <v>662115</v>
      </c>
      <c r="C341" s="4" t="s">
        <v>928</v>
      </c>
      <c r="D341" s="4" t="s">
        <v>929</v>
      </c>
      <c r="E341" s="4" t="s">
        <v>930</v>
      </c>
      <c r="F341" s="4" t="s">
        <v>88</v>
      </c>
      <c r="G341" s="4" t="s">
        <v>46</v>
      </c>
      <c r="H341" s="4" t="s">
        <v>47</v>
      </c>
      <c r="I341" s="4" t="s">
        <v>48</v>
      </c>
      <c r="J341" s="4" t="s">
        <v>49</v>
      </c>
      <c r="K341" s="4" t="s">
        <v>935</v>
      </c>
      <c r="L341" s="4" t="s">
        <v>936</v>
      </c>
      <c r="M341" s="4"/>
      <c r="N341" s="4" t="s">
        <v>933</v>
      </c>
      <c r="O341" s="4" t="s">
        <v>53</v>
      </c>
      <c r="P341" s="4" t="s">
        <v>934</v>
      </c>
      <c r="Q341" s="4">
        <v>571</v>
      </c>
      <c r="R341" s="4">
        <v>0</v>
      </c>
      <c r="S341" s="4">
        <v>261</v>
      </c>
      <c r="T341" s="4">
        <v>832</v>
      </c>
      <c r="U341" s="4">
        <v>0.68630000000000002</v>
      </c>
      <c r="V341" s="4">
        <v>0</v>
      </c>
      <c r="W341" s="4">
        <v>0.68630000000000002</v>
      </c>
      <c r="X341" s="4" t="s">
        <v>48</v>
      </c>
      <c r="Y341" s="4" t="s">
        <v>48</v>
      </c>
      <c r="Z341" s="4" t="s">
        <v>48</v>
      </c>
      <c r="AA341" s="4" t="s">
        <v>48</v>
      </c>
      <c r="AB341" s="4" t="s">
        <v>48</v>
      </c>
      <c r="AC341" s="4" t="s">
        <v>48</v>
      </c>
      <c r="AD341" s="4" t="s">
        <v>48</v>
      </c>
      <c r="AE341" s="4" t="s">
        <v>49</v>
      </c>
      <c r="AF341" s="4" t="s">
        <v>49</v>
      </c>
      <c r="AG341" s="4" t="s">
        <v>49</v>
      </c>
      <c r="AH341" s="4" t="s">
        <v>49</v>
      </c>
      <c r="AI341" s="4" t="s">
        <v>49</v>
      </c>
      <c r="AJ341" s="4" t="s">
        <v>49</v>
      </c>
      <c r="AK341" s="4" t="s">
        <v>49</v>
      </c>
      <c r="AL341" s="4" t="s">
        <v>55</v>
      </c>
    </row>
    <row r="342" spans="1:38" ht="25.5">
      <c r="A342" s="4">
        <v>159464</v>
      </c>
      <c r="B342" s="4">
        <v>662028</v>
      </c>
      <c r="C342" s="4" t="s">
        <v>937</v>
      </c>
      <c r="D342" s="4" t="s">
        <v>938</v>
      </c>
      <c r="E342" s="4" t="s">
        <v>921</v>
      </c>
      <c r="F342" s="4" t="s">
        <v>88</v>
      </c>
      <c r="G342" s="4" t="s">
        <v>46</v>
      </c>
      <c r="H342" s="4" t="s">
        <v>47</v>
      </c>
      <c r="I342" s="4" t="s">
        <v>48</v>
      </c>
      <c r="J342" s="4" t="s">
        <v>49</v>
      </c>
      <c r="K342" s="4" t="s">
        <v>939</v>
      </c>
      <c r="L342" s="4" t="s">
        <v>940</v>
      </c>
      <c r="M342" s="4"/>
      <c r="N342" s="4" t="s">
        <v>941</v>
      </c>
      <c r="O342" s="4" t="s">
        <v>53</v>
      </c>
      <c r="P342" s="4" t="s">
        <v>942</v>
      </c>
      <c r="Q342" s="4">
        <v>23</v>
      </c>
      <c r="R342" s="4">
        <v>6</v>
      </c>
      <c r="S342" s="4">
        <v>58</v>
      </c>
      <c r="T342" s="4">
        <v>87</v>
      </c>
      <c r="U342" s="4">
        <v>0.26440000000000002</v>
      </c>
      <c r="V342" s="4">
        <v>6.9000000000000006E-2</v>
      </c>
      <c r="W342" s="4">
        <v>0.33329999999999999</v>
      </c>
      <c r="X342" s="4" t="s">
        <v>49</v>
      </c>
      <c r="Y342" s="4" t="s">
        <v>49</v>
      </c>
      <c r="Z342" s="4" t="s">
        <v>49</v>
      </c>
      <c r="AA342" s="4" t="s">
        <v>49</v>
      </c>
      <c r="AB342" s="4" t="s">
        <v>49</v>
      </c>
      <c r="AC342" s="4" t="s">
        <v>49</v>
      </c>
      <c r="AD342" s="4" t="s">
        <v>49</v>
      </c>
      <c r="AE342" s="4" t="s">
        <v>48</v>
      </c>
      <c r="AF342" s="4" t="s">
        <v>48</v>
      </c>
      <c r="AG342" s="4" t="s">
        <v>48</v>
      </c>
      <c r="AH342" s="4" t="s">
        <v>48</v>
      </c>
      <c r="AI342" s="4" t="s">
        <v>48</v>
      </c>
      <c r="AJ342" s="4" t="s">
        <v>48</v>
      </c>
      <c r="AK342" s="4" t="s">
        <v>48</v>
      </c>
      <c r="AL342" s="4" t="s">
        <v>81</v>
      </c>
    </row>
    <row r="343" spans="1:38" ht="25.5">
      <c r="A343" s="4">
        <v>159464</v>
      </c>
      <c r="B343" s="4">
        <v>662029</v>
      </c>
      <c r="C343" s="4" t="s">
        <v>937</v>
      </c>
      <c r="D343" s="4" t="s">
        <v>938</v>
      </c>
      <c r="E343" s="4" t="s">
        <v>921</v>
      </c>
      <c r="F343" s="4" t="s">
        <v>88</v>
      </c>
      <c r="G343" s="4" t="s">
        <v>46</v>
      </c>
      <c r="H343" s="4" t="s">
        <v>47</v>
      </c>
      <c r="I343" s="4" t="s">
        <v>48</v>
      </c>
      <c r="J343" s="4" t="s">
        <v>49</v>
      </c>
      <c r="K343" s="4" t="s">
        <v>943</v>
      </c>
      <c r="L343" s="4" t="s">
        <v>944</v>
      </c>
      <c r="M343" s="4"/>
      <c r="N343" s="4" t="s">
        <v>941</v>
      </c>
      <c r="O343" s="4" t="s">
        <v>53</v>
      </c>
      <c r="P343" s="4" t="s">
        <v>942</v>
      </c>
      <c r="Q343" s="4">
        <v>12</v>
      </c>
      <c r="R343" s="4">
        <v>6</v>
      </c>
      <c r="S343" s="4">
        <v>42</v>
      </c>
      <c r="T343" s="4">
        <v>60</v>
      </c>
      <c r="U343" s="4">
        <v>0.2</v>
      </c>
      <c r="V343" s="4">
        <v>0.1</v>
      </c>
      <c r="W343" s="4">
        <v>0.3</v>
      </c>
      <c r="X343" s="4" t="s">
        <v>48</v>
      </c>
      <c r="Y343" s="4" t="s">
        <v>48</v>
      </c>
      <c r="Z343" s="4" t="s">
        <v>48</v>
      </c>
      <c r="AA343" s="4" t="s">
        <v>48</v>
      </c>
      <c r="AB343" s="4" t="s">
        <v>48</v>
      </c>
      <c r="AC343" s="4" t="s">
        <v>48</v>
      </c>
      <c r="AD343" s="4" t="s">
        <v>48</v>
      </c>
      <c r="AE343" s="4" t="s">
        <v>49</v>
      </c>
      <c r="AF343" s="4" t="s">
        <v>49</v>
      </c>
      <c r="AG343" s="4" t="s">
        <v>49</v>
      </c>
      <c r="AH343" s="4" t="s">
        <v>49</v>
      </c>
      <c r="AI343" s="4" t="s">
        <v>49</v>
      </c>
      <c r="AJ343" s="4" t="s">
        <v>49</v>
      </c>
      <c r="AK343" s="4" t="s">
        <v>49</v>
      </c>
      <c r="AL343" s="4" t="s">
        <v>81</v>
      </c>
    </row>
    <row r="344" spans="1:38" ht="25.5">
      <c r="A344" s="4">
        <v>159425</v>
      </c>
      <c r="B344" s="4">
        <v>661554</v>
      </c>
      <c r="C344" s="4" t="s">
        <v>945</v>
      </c>
      <c r="D344" s="4" t="s">
        <v>946</v>
      </c>
      <c r="E344" s="4" t="s">
        <v>806</v>
      </c>
      <c r="F344" s="4" t="s">
        <v>385</v>
      </c>
      <c r="G344" s="4" t="s">
        <v>46</v>
      </c>
      <c r="H344" s="4" t="s">
        <v>47</v>
      </c>
      <c r="I344" s="4" t="s">
        <v>48</v>
      </c>
      <c r="J344" s="4" t="s">
        <v>49</v>
      </c>
      <c r="K344" s="4" t="s">
        <v>947</v>
      </c>
      <c r="L344" s="4" t="s">
        <v>948</v>
      </c>
      <c r="M344" s="4" t="s">
        <v>949</v>
      </c>
      <c r="N344" s="4" t="s">
        <v>950</v>
      </c>
      <c r="O344" s="4" t="s">
        <v>53</v>
      </c>
      <c r="P344" s="4" t="s">
        <v>951</v>
      </c>
      <c r="Q344" s="4">
        <v>106</v>
      </c>
      <c r="R344" s="4">
        <v>0</v>
      </c>
      <c r="S344" s="4">
        <v>11</v>
      </c>
      <c r="T344" s="4">
        <v>117</v>
      </c>
      <c r="U344" s="4">
        <v>0.90600000000000003</v>
      </c>
      <c r="V344" s="4">
        <v>0</v>
      </c>
      <c r="W344" s="4">
        <v>0.90600000000000003</v>
      </c>
      <c r="X344" s="4" t="s">
        <v>49</v>
      </c>
      <c r="Y344" s="4" t="s">
        <v>49</v>
      </c>
      <c r="Z344" s="4" t="s">
        <v>49</v>
      </c>
      <c r="AA344" s="4" t="s">
        <v>49</v>
      </c>
      <c r="AB344" s="4" t="s">
        <v>49</v>
      </c>
      <c r="AC344" s="4" t="s">
        <v>49</v>
      </c>
      <c r="AD344" s="4" t="s">
        <v>49</v>
      </c>
      <c r="AE344" s="4" t="s">
        <v>49</v>
      </c>
      <c r="AF344" s="4" t="s">
        <v>49</v>
      </c>
      <c r="AG344" s="4" t="s">
        <v>49</v>
      </c>
      <c r="AH344" s="4" t="s">
        <v>49</v>
      </c>
      <c r="AI344" s="4" t="s">
        <v>49</v>
      </c>
      <c r="AJ344" s="4" t="s">
        <v>49</v>
      </c>
      <c r="AK344" s="4" t="s">
        <v>49</v>
      </c>
      <c r="AL344" s="4" t="s">
        <v>55</v>
      </c>
    </row>
    <row r="345" spans="1:38" ht="25.5">
      <c r="A345" s="4">
        <v>159950</v>
      </c>
      <c r="B345" s="4">
        <v>662119</v>
      </c>
      <c r="C345" s="4" t="s">
        <v>952</v>
      </c>
      <c r="D345" s="4" t="s">
        <v>953</v>
      </c>
      <c r="E345" s="4" t="s">
        <v>930</v>
      </c>
      <c r="F345" s="4" t="s">
        <v>88</v>
      </c>
      <c r="G345" s="4" t="s">
        <v>46</v>
      </c>
      <c r="H345" s="4" t="s">
        <v>47</v>
      </c>
      <c r="I345" s="4" t="s">
        <v>48</v>
      </c>
      <c r="J345" s="4" t="s">
        <v>49</v>
      </c>
      <c r="K345" s="4" t="s">
        <v>344</v>
      </c>
      <c r="L345" s="4" t="s">
        <v>954</v>
      </c>
      <c r="M345" s="4"/>
      <c r="N345" s="4" t="s">
        <v>955</v>
      </c>
      <c r="O345" s="4" t="s">
        <v>53</v>
      </c>
      <c r="P345" s="4" t="s">
        <v>956</v>
      </c>
      <c r="Q345" s="4">
        <v>250</v>
      </c>
      <c r="R345" s="4">
        <v>0</v>
      </c>
      <c r="S345" s="4">
        <v>133</v>
      </c>
      <c r="T345" s="4">
        <v>383</v>
      </c>
      <c r="U345" s="4">
        <v>0.65269999999999995</v>
      </c>
      <c r="V345" s="4">
        <v>0</v>
      </c>
      <c r="W345" s="4">
        <v>0.65269999999999995</v>
      </c>
      <c r="X345" s="4" t="s">
        <v>48</v>
      </c>
      <c r="Y345" s="4" t="s">
        <v>49</v>
      </c>
      <c r="Z345" s="4" t="s">
        <v>49</v>
      </c>
      <c r="AA345" s="4" t="s">
        <v>49</v>
      </c>
      <c r="AB345" s="4" t="s">
        <v>49</v>
      </c>
      <c r="AC345" s="4" t="s">
        <v>49</v>
      </c>
      <c r="AD345" s="4" t="s">
        <v>49</v>
      </c>
      <c r="AE345" s="4" t="s">
        <v>48</v>
      </c>
      <c r="AF345" s="4" t="s">
        <v>48</v>
      </c>
      <c r="AG345" s="4" t="s">
        <v>48</v>
      </c>
      <c r="AH345" s="4" t="s">
        <v>48</v>
      </c>
      <c r="AI345" s="4" t="s">
        <v>48</v>
      </c>
      <c r="AJ345" s="4" t="s">
        <v>48</v>
      </c>
      <c r="AK345" s="4" t="s">
        <v>48</v>
      </c>
      <c r="AL345" s="4" t="s">
        <v>55</v>
      </c>
    </row>
    <row r="346" spans="1:38" ht="25.5">
      <c r="A346" s="4">
        <v>159950</v>
      </c>
      <c r="B346" s="4">
        <v>662121</v>
      </c>
      <c r="C346" s="4" t="s">
        <v>952</v>
      </c>
      <c r="D346" s="4" t="s">
        <v>953</v>
      </c>
      <c r="E346" s="4"/>
      <c r="F346" s="4" t="s">
        <v>88</v>
      </c>
      <c r="G346" s="4" t="s">
        <v>46</v>
      </c>
      <c r="H346" s="4" t="s">
        <v>47</v>
      </c>
      <c r="I346" s="4" t="s">
        <v>48</v>
      </c>
      <c r="J346" s="4" t="s">
        <v>49</v>
      </c>
      <c r="K346" s="4" t="s">
        <v>957</v>
      </c>
      <c r="L346" s="4" t="s">
        <v>958</v>
      </c>
      <c r="M346" s="4"/>
      <c r="N346" s="4" t="s">
        <v>955</v>
      </c>
      <c r="O346" s="4" t="s">
        <v>53</v>
      </c>
      <c r="P346" s="4" t="s">
        <v>956</v>
      </c>
      <c r="Q346" s="4">
        <v>142</v>
      </c>
      <c r="R346" s="4">
        <v>0</v>
      </c>
      <c r="S346" s="4">
        <v>89</v>
      </c>
      <c r="T346" s="4">
        <v>231</v>
      </c>
      <c r="U346" s="4">
        <v>0.61470000000000002</v>
      </c>
      <c r="V346" s="4">
        <v>0</v>
      </c>
      <c r="W346" s="4">
        <v>0.61470000000000002</v>
      </c>
      <c r="X346" s="4" t="s">
        <v>48</v>
      </c>
      <c r="Y346" s="4" t="s">
        <v>48</v>
      </c>
      <c r="Z346" s="4" t="s">
        <v>48</v>
      </c>
      <c r="AA346" s="4" t="s">
        <v>48</v>
      </c>
      <c r="AB346" s="4" t="s">
        <v>48</v>
      </c>
      <c r="AC346" s="4" t="s">
        <v>48</v>
      </c>
      <c r="AD346" s="4" t="s">
        <v>48</v>
      </c>
      <c r="AE346" s="4" t="s">
        <v>48</v>
      </c>
      <c r="AF346" s="4" t="s">
        <v>48</v>
      </c>
      <c r="AG346" s="4" t="s">
        <v>48</v>
      </c>
      <c r="AH346" s="4" t="s">
        <v>49</v>
      </c>
      <c r="AI346" s="4" t="s">
        <v>49</v>
      </c>
      <c r="AJ346" s="4" t="s">
        <v>49</v>
      </c>
      <c r="AK346" s="4" t="s">
        <v>49</v>
      </c>
      <c r="AL346" s="4" t="s">
        <v>55</v>
      </c>
    </row>
    <row r="347" spans="1:38" ht="25.5">
      <c r="A347" s="4">
        <v>159950</v>
      </c>
      <c r="B347" s="4">
        <v>662120</v>
      </c>
      <c r="C347" s="4" t="s">
        <v>952</v>
      </c>
      <c r="D347" s="4" t="s">
        <v>953</v>
      </c>
      <c r="E347" s="4"/>
      <c r="F347" s="4" t="s">
        <v>88</v>
      </c>
      <c r="G347" s="4" t="s">
        <v>46</v>
      </c>
      <c r="H347" s="4" t="s">
        <v>47</v>
      </c>
      <c r="I347" s="4" t="s">
        <v>48</v>
      </c>
      <c r="J347" s="4" t="s">
        <v>49</v>
      </c>
      <c r="K347" s="4" t="s">
        <v>959</v>
      </c>
      <c r="L347" s="4" t="s">
        <v>960</v>
      </c>
      <c r="M347" s="4"/>
      <c r="N347" s="4" t="s">
        <v>955</v>
      </c>
      <c r="O347" s="4" t="s">
        <v>53</v>
      </c>
      <c r="P347" s="4" t="s">
        <v>956</v>
      </c>
      <c r="Q347" s="4">
        <v>144</v>
      </c>
      <c r="R347" s="4">
        <v>0</v>
      </c>
      <c r="S347" s="4">
        <v>41</v>
      </c>
      <c r="T347" s="4">
        <v>185</v>
      </c>
      <c r="U347" s="4">
        <v>0.77839999999999998</v>
      </c>
      <c r="V347" s="4">
        <v>0</v>
      </c>
      <c r="W347" s="4">
        <v>0.77839999999999998</v>
      </c>
      <c r="X347" s="4" t="s">
        <v>48</v>
      </c>
      <c r="Y347" s="4" t="s">
        <v>48</v>
      </c>
      <c r="Z347" s="4" t="s">
        <v>48</v>
      </c>
      <c r="AA347" s="4" t="s">
        <v>48</v>
      </c>
      <c r="AB347" s="4" t="s">
        <v>48</v>
      </c>
      <c r="AC347" s="4" t="s">
        <v>48</v>
      </c>
      <c r="AD347" s="4" t="s">
        <v>48</v>
      </c>
      <c r="AE347" s="4" t="s">
        <v>49</v>
      </c>
      <c r="AF347" s="4" t="s">
        <v>49</v>
      </c>
      <c r="AG347" s="4" t="s">
        <v>49</v>
      </c>
      <c r="AH347" s="4" t="s">
        <v>48</v>
      </c>
      <c r="AI347" s="4" t="s">
        <v>48</v>
      </c>
      <c r="AJ347" s="4" t="s">
        <v>48</v>
      </c>
      <c r="AK347" s="4" t="s">
        <v>48</v>
      </c>
      <c r="AL347" s="4" t="s">
        <v>55</v>
      </c>
    </row>
    <row r="348" spans="1:38" ht="25.5">
      <c r="A348" s="4">
        <v>159414</v>
      </c>
      <c r="B348" s="4">
        <v>663984</v>
      </c>
      <c r="C348" s="4" t="s">
        <v>961</v>
      </c>
      <c r="D348" s="4" t="s">
        <v>962</v>
      </c>
      <c r="E348" s="4"/>
      <c r="F348" s="4" t="s">
        <v>88</v>
      </c>
      <c r="G348" s="4" t="s">
        <v>46</v>
      </c>
      <c r="H348" s="4" t="s">
        <v>47</v>
      </c>
      <c r="I348" s="4" t="s">
        <v>48</v>
      </c>
      <c r="J348" s="4" t="s">
        <v>49</v>
      </c>
      <c r="K348" s="4" t="s">
        <v>963</v>
      </c>
      <c r="L348" s="4" t="s">
        <v>964</v>
      </c>
      <c r="M348" s="4"/>
      <c r="N348" s="4" t="s">
        <v>965</v>
      </c>
      <c r="O348" s="4" t="s">
        <v>53</v>
      </c>
      <c r="P348" s="4" t="s">
        <v>966</v>
      </c>
      <c r="Q348" s="4">
        <v>265</v>
      </c>
      <c r="R348" s="4">
        <v>0</v>
      </c>
      <c r="S348" s="4">
        <v>254</v>
      </c>
      <c r="T348" s="4">
        <v>519</v>
      </c>
      <c r="U348" s="4">
        <v>0.51060000000000005</v>
      </c>
      <c r="V348" s="4">
        <v>0</v>
      </c>
      <c r="W348" s="4">
        <v>0.51060000000000005</v>
      </c>
      <c r="X348" s="4" t="s">
        <v>48</v>
      </c>
      <c r="Y348" s="4" t="s">
        <v>48</v>
      </c>
      <c r="Z348" s="4" t="s">
        <v>48</v>
      </c>
      <c r="AA348" s="4" t="s">
        <v>48</v>
      </c>
      <c r="AB348" s="4" t="s">
        <v>48</v>
      </c>
      <c r="AC348" s="4" t="s">
        <v>48</v>
      </c>
      <c r="AD348" s="4" t="s">
        <v>48</v>
      </c>
      <c r="AE348" s="4" t="s">
        <v>48</v>
      </c>
      <c r="AF348" s="4" t="s">
        <v>48</v>
      </c>
      <c r="AG348" s="4" t="s">
        <v>48</v>
      </c>
      <c r="AH348" s="4" t="s">
        <v>49</v>
      </c>
      <c r="AI348" s="4" t="s">
        <v>49</v>
      </c>
      <c r="AJ348" s="4" t="s">
        <v>49</v>
      </c>
      <c r="AK348" s="4" t="s">
        <v>49</v>
      </c>
      <c r="AL348" s="4" t="s">
        <v>55</v>
      </c>
    </row>
    <row r="349" spans="1:38" ht="25.5">
      <c r="A349" s="4">
        <v>159414</v>
      </c>
      <c r="B349" s="4">
        <v>661549</v>
      </c>
      <c r="C349" s="4" t="s">
        <v>961</v>
      </c>
      <c r="D349" s="4" t="s">
        <v>962</v>
      </c>
      <c r="E349" s="4" t="s">
        <v>806</v>
      </c>
      <c r="F349" s="4" t="s">
        <v>88</v>
      </c>
      <c r="G349" s="4" t="s">
        <v>46</v>
      </c>
      <c r="H349" s="4" t="s">
        <v>47</v>
      </c>
      <c r="I349" s="4" t="s">
        <v>48</v>
      </c>
      <c r="J349" s="4" t="s">
        <v>49</v>
      </c>
      <c r="K349" s="4" t="s">
        <v>967</v>
      </c>
      <c r="L349" s="4" t="s">
        <v>968</v>
      </c>
      <c r="M349" s="4"/>
      <c r="N349" s="4" t="s">
        <v>965</v>
      </c>
      <c r="O349" s="4" t="s">
        <v>53</v>
      </c>
      <c r="P349" s="4" t="s">
        <v>966</v>
      </c>
      <c r="Q349" s="4">
        <v>254</v>
      </c>
      <c r="R349" s="4">
        <v>0</v>
      </c>
      <c r="S349" s="4">
        <v>129</v>
      </c>
      <c r="T349" s="4">
        <v>383</v>
      </c>
      <c r="U349" s="4">
        <v>0.66320000000000001</v>
      </c>
      <c r="V349" s="4">
        <v>0</v>
      </c>
      <c r="W349" s="4">
        <v>0.66320000000000001</v>
      </c>
      <c r="X349" s="4" t="s">
        <v>48</v>
      </c>
      <c r="Y349" s="4" t="s">
        <v>48</v>
      </c>
      <c r="Z349" s="4" t="s">
        <v>48</v>
      </c>
      <c r="AA349" s="4" t="s">
        <v>48</v>
      </c>
      <c r="AB349" s="4" t="s">
        <v>48</v>
      </c>
      <c r="AC349" s="4" t="s">
        <v>48</v>
      </c>
      <c r="AD349" s="4" t="s">
        <v>48</v>
      </c>
      <c r="AE349" s="4" t="s">
        <v>49</v>
      </c>
      <c r="AF349" s="4" t="s">
        <v>49</v>
      </c>
      <c r="AG349" s="4" t="s">
        <v>49</v>
      </c>
      <c r="AH349" s="4" t="s">
        <v>48</v>
      </c>
      <c r="AI349" s="4" t="s">
        <v>48</v>
      </c>
      <c r="AJ349" s="4" t="s">
        <v>48</v>
      </c>
      <c r="AK349" s="4" t="s">
        <v>48</v>
      </c>
      <c r="AL349" s="4" t="s">
        <v>55</v>
      </c>
    </row>
    <row r="350" spans="1:38" ht="25.5">
      <c r="A350" s="4">
        <v>159414</v>
      </c>
      <c r="B350" s="4">
        <v>665352</v>
      </c>
      <c r="C350" s="4" t="s">
        <v>961</v>
      </c>
      <c r="D350" s="4" t="s">
        <v>962</v>
      </c>
      <c r="E350" s="4" t="s">
        <v>806</v>
      </c>
      <c r="F350" s="4" t="s">
        <v>88</v>
      </c>
      <c r="G350" s="4" t="s">
        <v>46</v>
      </c>
      <c r="H350" s="4" t="s">
        <v>47</v>
      </c>
      <c r="I350" s="4" t="s">
        <v>48</v>
      </c>
      <c r="J350" s="4" t="s">
        <v>49</v>
      </c>
      <c r="K350" s="4" t="s">
        <v>969</v>
      </c>
      <c r="L350" s="4" t="s">
        <v>968</v>
      </c>
      <c r="M350" s="4"/>
      <c r="N350" s="4" t="s">
        <v>965</v>
      </c>
      <c r="O350" s="4" t="s">
        <v>53</v>
      </c>
      <c r="P350" s="4" t="s">
        <v>966</v>
      </c>
      <c r="Q350" s="4">
        <v>275</v>
      </c>
      <c r="R350" s="4">
        <v>0</v>
      </c>
      <c r="S350" s="4">
        <v>80</v>
      </c>
      <c r="T350" s="4">
        <v>355</v>
      </c>
      <c r="U350" s="4">
        <v>0.77459999999999996</v>
      </c>
      <c r="V350" s="4">
        <v>0</v>
      </c>
      <c r="W350" s="4">
        <v>0.77459999999999996</v>
      </c>
      <c r="X350" s="4" t="s">
        <v>48</v>
      </c>
      <c r="Y350" s="4" t="s">
        <v>48</v>
      </c>
      <c r="Z350" s="4" t="s">
        <v>48</v>
      </c>
      <c r="AA350" s="4" t="s">
        <v>48</v>
      </c>
      <c r="AB350" s="4" t="s">
        <v>49</v>
      </c>
      <c r="AC350" s="4" t="s">
        <v>49</v>
      </c>
      <c r="AD350" s="4" t="s">
        <v>49</v>
      </c>
      <c r="AE350" s="4" t="s">
        <v>48</v>
      </c>
      <c r="AF350" s="4" t="s">
        <v>48</v>
      </c>
      <c r="AG350" s="4" t="s">
        <v>48</v>
      </c>
      <c r="AH350" s="4" t="s">
        <v>48</v>
      </c>
      <c r="AI350" s="4" t="s">
        <v>48</v>
      </c>
      <c r="AJ350" s="4" t="s">
        <v>48</v>
      </c>
      <c r="AK350" s="4" t="s">
        <v>48</v>
      </c>
      <c r="AL350" s="4" t="s">
        <v>55</v>
      </c>
    </row>
    <row r="351" spans="1:38" ht="25.5">
      <c r="A351" s="4">
        <v>159414</v>
      </c>
      <c r="B351" s="4">
        <v>665024</v>
      </c>
      <c r="C351" s="4" t="s">
        <v>961</v>
      </c>
      <c r="D351" s="4" t="s">
        <v>962</v>
      </c>
      <c r="E351" s="4" t="s">
        <v>806</v>
      </c>
      <c r="F351" s="4" t="s">
        <v>88</v>
      </c>
      <c r="G351" s="4" t="s">
        <v>46</v>
      </c>
      <c r="H351" s="4" t="s">
        <v>47</v>
      </c>
      <c r="I351" s="4" t="s">
        <v>48</v>
      </c>
      <c r="J351" s="4" t="s">
        <v>49</v>
      </c>
      <c r="K351" s="4" t="s">
        <v>970</v>
      </c>
      <c r="L351" s="4" t="s">
        <v>968</v>
      </c>
      <c r="M351" s="4"/>
      <c r="N351" s="4" t="s">
        <v>965</v>
      </c>
      <c r="O351" s="4" t="s">
        <v>53</v>
      </c>
      <c r="P351" s="4" t="s">
        <v>966</v>
      </c>
      <c r="Q351" s="4">
        <v>314</v>
      </c>
      <c r="R351" s="4">
        <v>0</v>
      </c>
      <c r="S351" s="4">
        <v>83</v>
      </c>
      <c r="T351" s="4">
        <v>397</v>
      </c>
      <c r="U351" s="4">
        <v>0.79090000000000005</v>
      </c>
      <c r="V351" s="4">
        <v>0</v>
      </c>
      <c r="W351" s="4">
        <v>0.79090000000000005</v>
      </c>
      <c r="X351" s="4" t="s">
        <v>48</v>
      </c>
      <c r="Y351" s="4" t="s">
        <v>49</v>
      </c>
      <c r="Z351" s="4" t="s">
        <v>49</v>
      </c>
      <c r="AA351" s="4" t="s">
        <v>49</v>
      </c>
      <c r="AB351" s="4" t="s">
        <v>48</v>
      </c>
      <c r="AC351" s="4" t="s">
        <v>48</v>
      </c>
      <c r="AD351" s="4" t="s">
        <v>48</v>
      </c>
      <c r="AE351" s="4" t="s">
        <v>48</v>
      </c>
      <c r="AF351" s="4" t="s">
        <v>48</v>
      </c>
      <c r="AG351" s="4" t="s">
        <v>48</v>
      </c>
      <c r="AH351" s="4" t="s">
        <v>48</v>
      </c>
      <c r="AI351" s="4" t="s">
        <v>48</v>
      </c>
      <c r="AJ351" s="4" t="s">
        <v>48</v>
      </c>
      <c r="AK351" s="4" t="s">
        <v>48</v>
      </c>
      <c r="AL351" s="4" t="s">
        <v>55</v>
      </c>
    </row>
    <row r="352" spans="1:38" ht="25.5">
      <c r="A352" s="4">
        <v>159414</v>
      </c>
      <c r="B352" s="4">
        <v>661546</v>
      </c>
      <c r="C352" s="4" t="s">
        <v>961</v>
      </c>
      <c r="D352" s="4" t="s">
        <v>962</v>
      </c>
      <c r="E352" s="4" t="s">
        <v>806</v>
      </c>
      <c r="F352" s="4" t="s">
        <v>88</v>
      </c>
      <c r="G352" s="4" t="s">
        <v>46</v>
      </c>
      <c r="H352" s="4" t="s">
        <v>47</v>
      </c>
      <c r="I352" s="4" t="s">
        <v>48</v>
      </c>
      <c r="J352" s="4" t="s">
        <v>49</v>
      </c>
      <c r="K352" s="4" t="s">
        <v>971</v>
      </c>
      <c r="L352" s="4" t="s">
        <v>972</v>
      </c>
      <c r="M352" s="4"/>
      <c r="N352" s="4" t="s">
        <v>965</v>
      </c>
      <c r="O352" s="4" t="s">
        <v>53</v>
      </c>
      <c r="P352" s="4" t="s">
        <v>966</v>
      </c>
      <c r="Q352" s="4">
        <v>70</v>
      </c>
      <c r="R352" s="4">
        <v>0</v>
      </c>
      <c r="S352" s="4">
        <v>0</v>
      </c>
      <c r="T352" s="4">
        <v>70</v>
      </c>
      <c r="U352" s="4">
        <v>1</v>
      </c>
      <c r="V352" s="4">
        <v>0</v>
      </c>
      <c r="W352" s="4">
        <v>1</v>
      </c>
      <c r="X352" s="4" t="s">
        <v>49</v>
      </c>
      <c r="Y352" s="4" t="s">
        <v>49</v>
      </c>
      <c r="Z352" s="4" t="s">
        <v>49</v>
      </c>
      <c r="AA352" s="4" t="s">
        <v>49</v>
      </c>
      <c r="AB352" s="4" t="s">
        <v>49</v>
      </c>
      <c r="AC352" s="4" t="s">
        <v>49</v>
      </c>
      <c r="AD352" s="4" t="s">
        <v>49</v>
      </c>
      <c r="AE352" s="4" t="s">
        <v>49</v>
      </c>
      <c r="AF352" s="4" t="s">
        <v>49</v>
      </c>
      <c r="AG352" s="4" t="s">
        <v>49</v>
      </c>
      <c r="AH352" s="4" t="s">
        <v>49</v>
      </c>
      <c r="AI352" s="4" t="s">
        <v>49</v>
      </c>
      <c r="AJ352" s="4" t="s">
        <v>49</v>
      </c>
      <c r="AK352" s="4" t="s">
        <v>49</v>
      </c>
      <c r="AL352" s="4" t="s">
        <v>55</v>
      </c>
    </row>
    <row r="353" spans="1:38" ht="25.5">
      <c r="A353" s="4">
        <v>159422</v>
      </c>
      <c r="B353" s="4">
        <v>660531</v>
      </c>
      <c r="C353" s="4" t="s">
        <v>973</v>
      </c>
      <c r="D353" s="4" t="s">
        <v>974</v>
      </c>
      <c r="E353" s="4" t="s">
        <v>95</v>
      </c>
      <c r="F353" s="4" t="s">
        <v>477</v>
      </c>
      <c r="G353" s="4" t="s">
        <v>46</v>
      </c>
      <c r="H353" s="4" t="s">
        <v>47</v>
      </c>
      <c r="I353" s="4" t="s">
        <v>48</v>
      </c>
      <c r="J353" s="4" t="s">
        <v>49</v>
      </c>
      <c r="K353" s="4" t="s">
        <v>975</v>
      </c>
      <c r="L353" s="4" t="s">
        <v>976</v>
      </c>
      <c r="M353" s="4"/>
      <c r="N353" s="4" t="s">
        <v>977</v>
      </c>
      <c r="O353" s="4" t="s">
        <v>53</v>
      </c>
      <c r="P353" s="4" t="s">
        <v>978</v>
      </c>
      <c r="Q353" s="4">
        <v>237</v>
      </c>
      <c r="R353" s="4">
        <v>0</v>
      </c>
      <c r="S353" s="4">
        <v>83</v>
      </c>
      <c r="T353" s="4">
        <v>320</v>
      </c>
      <c r="U353" s="4">
        <v>0.74060000000000004</v>
      </c>
      <c r="V353" s="4">
        <v>0</v>
      </c>
      <c r="W353" s="4">
        <v>0.74060000000000004</v>
      </c>
      <c r="X353" s="4" t="s">
        <v>49</v>
      </c>
      <c r="Y353" s="4" t="s">
        <v>49</v>
      </c>
      <c r="Z353" s="4" t="s">
        <v>49</v>
      </c>
      <c r="AA353" s="4" t="s">
        <v>49</v>
      </c>
      <c r="AB353" s="4" t="s">
        <v>49</v>
      </c>
      <c r="AC353" s="4" t="s">
        <v>49</v>
      </c>
      <c r="AD353" s="4" t="s">
        <v>49</v>
      </c>
      <c r="AE353" s="4" t="s">
        <v>49</v>
      </c>
      <c r="AF353" s="4" t="s">
        <v>48</v>
      </c>
      <c r="AG353" s="4" t="s">
        <v>48</v>
      </c>
      <c r="AH353" s="4" t="s">
        <v>48</v>
      </c>
      <c r="AI353" s="4" t="s">
        <v>48</v>
      </c>
      <c r="AJ353" s="4" t="s">
        <v>48</v>
      </c>
      <c r="AK353" s="4" t="s">
        <v>48</v>
      </c>
      <c r="AL353" s="4" t="s">
        <v>55</v>
      </c>
    </row>
    <row r="354" spans="1:38" ht="25.5">
      <c r="A354" s="4">
        <v>159422</v>
      </c>
      <c r="B354" s="4">
        <v>660533</v>
      </c>
      <c r="C354" s="4" t="s">
        <v>973</v>
      </c>
      <c r="D354" s="4" t="s">
        <v>974</v>
      </c>
      <c r="E354" s="4" t="s">
        <v>95</v>
      </c>
      <c r="F354" s="4" t="s">
        <v>477</v>
      </c>
      <c r="G354" s="4" t="s">
        <v>46</v>
      </c>
      <c r="H354" s="4" t="s">
        <v>47</v>
      </c>
      <c r="I354" s="4" t="s">
        <v>48</v>
      </c>
      <c r="J354" s="4" t="s">
        <v>49</v>
      </c>
      <c r="K354" s="4" t="s">
        <v>979</v>
      </c>
      <c r="L354" s="4" t="s">
        <v>980</v>
      </c>
      <c r="M354" s="4"/>
      <c r="N354" s="4" t="s">
        <v>977</v>
      </c>
      <c r="O354" s="4" t="s">
        <v>53</v>
      </c>
      <c r="P354" s="4" t="s">
        <v>978</v>
      </c>
      <c r="Q354" s="4">
        <v>147</v>
      </c>
      <c r="R354" s="4">
        <v>0</v>
      </c>
      <c r="S354" s="4">
        <v>71</v>
      </c>
      <c r="T354" s="4">
        <v>218</v>
      </c>
      <c r="U354" s="4">
        <v>0.67430000000000001</v>
      </c>
      <c r="V354" s="4">
        <v>0</v>
      </c>
      <c r="W354" s="4">
        <v>0.67430000000000001</v>
      </c>
      <c r="X354" s="4" t="s">
        <v>48</v>
      </c>
      <c r="Y354" s="4" t="s">
        <v>48</v>
      </c>
      <c r="Z354" s="4" t="s">
        <v>48</v>
      </c>
      <c r="AA354" s="4" t="s">
        <v>48</v>
      </c>
      <c r="AB354" s="4" t="s">
        <v>48</v>
      </c>
      <c r="AC354" s="4" t="s">
        <v>48</v>
      </c>
      <c r="AD354" s="4" t="s">
        <v>48</v>
      </c>
      <c r="AE354" s="4" t="s">
        <v>48</v>
      </c>
      <c r="AF354" s="4" t="s">
        <v>49</v>
      </c>
      <c r="AG354" s="4" t="s">
        <v>49</v>
      </c>
      <c r="AH354" s="4" t="s">
        <v>49</v>
      </c>
      <c r="AI354" s="4" t="s">
        <v>49</v>
      </c>
      <c r="AJ354" s="4" t="s">
        <v>49</v>
      </c>
      <c r="AK354" s="4" t="s">
        <v>49</v>
      </c>
      <c r="AL354" s="4" t="s">
        <v>55</v>
      </c>
    </row>
    <row r="355" spans="1:38" ht="25.5">
      <c r="A355" s="4">
        <v>159428</v>
      </c>
      <c r="B355" s="4">
        <v>660548</v>
      </c>
      <c r="C355" s="4" t="s">
        <v>981</v>
      </c>
      <c r="D355" s="4" t="s">
        <v>982</v>
      </c>
      <c r="E355" s="4" t="s">
        <v>95</v>
      </c>
      <c r="F355" s="4" t="s">
        <v>96</v>
      </c>
      <c r="G355" s="4" t="s">
        <v>46</v>
      </c>
      <c r="H355" s="4" t="s">
        <v>47</v>
      </c>
      <c r="I355" s="4" t="s">
        <v>48</v>
      </c>
      <c r="J355" s="4" t="s">
        <v>49</v>
      </c>
      <c r="K355" s="4" t="s">
        <v>983</v>
      </c>
      <c r="L355" s="4" t="s">
        <v>984</v>
      </c>
      <c r="M355" s="4"/>
      <c r="N355" s="4" t="s">
        <v>985</v>
      </c>
      <c r="O355" s="4" t="s">
        <v>53</v>
      </c>
      <c r="P355" s="4" t="s">
        <v>986</v>
      </c>
      <c r="Q355" s="4">
        <v>86</v>
      </c>
      <c r="R355" s="4">
        <v>33</v>
      </c>
      <c r="S355" s="4">
        <v>323</v>
      </c>
      <c r="T355" s="4">
        <v>442</v>
      </c>
      <c r="U355" s="4">
        <v>0.1946</v>
      </c>
      <c r="V355" s="4">
        <v>7.4700000000000003E-2</v>
      </c>
      <c r="W355" s="4">
        <v>0.26919999999999999</v>
      </c>
      <c r="X355" s="4" t="s">
        <v>49</v>
      </c>
      <c r="Y355" s="4" t="s">
        <v>49</v>
      </c>
      <c r="Z355" s="4" t="s">
        <v>49</v>
      </c>
      <c r="AA355" s="4" t="s">
        <v>49</v>
      </c>
      <c r="AB355" s="4" t="s">
        <v>49</v>
      </c>
      <c r="AC355" s="4" t="s">
        <v>49</v>
      </c>
      <c r="AD355" s="4" t="s">
        <v>49</v>
      </c>
      <c r="AE355" s="4" t="s">
        <v>49</v>
      </c>
      <c r="AF355" s="4" t="s">
        <v>49</v>
      </c>
      <c r="AG355" s="4" t="s">
        <v>49</v>
      </c>
      <c r="AH355" s="4" t="s">
        <v>48</v>
      </c>
      <c r="AI355" s="4" t="s">
        <v>48</v>
      </c>
      <c r="AJ355" s="4" t="s">
        <v>48</v>
      </c>
      <c r="AK355" s="4" t="s">
        <v>48</v>
      </c>
      <c r="AL355" s="4" t="s">
        <v>81</v>
      </c>
    </row>
    <row r="356" spans="1:38" ht="25.5">
      <c r="A356" s="4">
        <v>159999</v>
      </c>
      <c r="B356" s="4">
        <v>661369</v>
      </c>
      <c r="C356" s="4" t="s">
        <v>987</v>
      </c>
      <c r="D356" s="4" t="s">
        <v>988</v>
      </c>
      <c r="E356" s="4" t="s">
        <v>44</v>
      </c>
      <c r="F356" s="4" t="s">
        <v>45</v>
      </c>
      <c r="G356" s="4" t="s">
        <v>46</v>
      </c>
      <c r="H356" s="4" t="s">
        <v>47</v>
      </c>
      <c r="I356" s="4" t="s">
        <v>48</v>
      </c>
      <c r="J356" s="4" t="s">
        <v>49</v>
      </c>
      <c r="K356" s="4" t="s">
        <v>989</v>
      </c>
      <c r="L356" s="4" t="s">
        <v>990</v>
      </c>
      <c r="M356" s="4"/>
      <c r="N356" s="4" t="s">
        <v>991</v>
      </c>
      <c r="O356" s="4" t="s">
        <v>53</v>
      </c>
      <c r="P356" s="4" t="s">
        <v>992</v>
      </c>
      <c r="Q356" s="4">
        <v>61</v>
      </c>
      <c r="R356" s="4">
        <v>23</v>
      </c>
      <c r="S356" s="4">
        <v>99</v>
      </c>
      <c r="T356" s="4">
        <v>183</v>
      </c>
      <c r="U356" s="4">
        <v>0.33329999999999999</v>
      </c>
      <c r="V356" s="4">
        <v>0.12570000000000001</v>
      </c>
      <c r="W356" s="4">
        <v>0.45900000000000002</v>
      </c>
      <c r="X356" s="4" t="s">
        <v>49</v>
      </c>
      <c r="Y356" s="4" t="s">
        <v>49</v>
      </c>
      <c r="Z356" s="4" t="s">
        <v>49</v>
      </c>
      <c r="AA356" s="4" t="s">
        <v>49</v>
      </c>
      <c r="AB356" s="4" t="s">
        <v>49</v>
      </c>
      <c r="AC356" s="4" t="s">
        <v>49</v>
      </c>
      <c r="AD356" s="4" t="s">
        <v>49</v>
      </c>
      <c r="AE356" s="4" t="s">
        <v>49</v>
      </c>
      <c r="AF356" s="4" t="s">
        <v>48</v>
      </c>
      <c r="AG356" s="4" t="s">
        <v>48</v>
      </c>
      <c r="AH356" s="4" t="s">
        <v>48</v>
      </c>
      <c r="AI356" s="4" t="s">
        <v>48</v>
      </c>
      <c r="AJ356" s="4" t="s">
        <v>48</v>
      </c>
      <c r="AK356" s="4" t="s">
        <v>48</v>
      </c>
      <c r="AL356" s="4" t="s">
        <v>81</v>
      </c>
    </row>
    <row r="357" spans="1:38" ht="25.5">
      <c r="A357" s="4">
        <v>159964</v>
      </c>
      <c r="B357" s="4">
        <v>661532</v>
      </c>
      <c r="C357" s="4" t="s">
        <v>993</v>
      </c>
      <c r="D357" s="4" t="s">
        <v>994</v>
      </c>
      <c r="E357" s="4" t="s">
        <v>995</v>
      </c>
      <c r="F357" s="4" t="s">
        <v>385</v>
      </c>
      <c r="G357" s="4" t="s">
        <v>46</v>
      </c>
      <c r="H357" s="4" t="s">
        <v>47</v>
      </c>
      <c r="I357" s="4" t="s">
        <v>48</v>
      </c>
      <c r="J357" s="4" t="s">
        <v>49</v>
      </c>
      <c r="K357" s="4" t="s">
        <v>996</v>
      </c>
      <c r="L357" s="4" t="s">
        <v>997</v>
      </c>
      <c r="M357" s="4"/>
      <c r="N357" s="4" t="s">
        <v>998</v>
      </c>
      <c r="O357" s="4" t="s">
        <v>53</v>
      </c>
      <c r="P357" s="4" t="s">
        <v>999</v>
      </c>
      <c r="Q357" s="4">
        <v>32</v>
      </c>
      <c r="R357" s="4">
        <v>7</v>
      </c>
      <c r="S357" s="4">
        <v>63</v>
      </c>
      <c r="T357" s="4">
        <v>102</v>
      </c>
      <c r="U357" s="4">
        <v>0.31369999999999998</v>
      </c>
      <c r="V357" s="4">
        <v>6.8599999999999994E-2</v>
      </c>
      <c r="W357" s="4">
        <v>0.38240000000000002</v>
      </c>
      <c r="X357" s="4" t="s">
        <v>48</v>
      </c>
      <c r="Y357" s="4" t="s">
        <v>48</v>
      </c>
      <c r="Z357" s="4" t="s">
        <v>48</v>
      </c>
      <c r="AA357" s="4" t="s">
        <v>48</v>
      </c>
      <c r="AB357" s="4" t="s">
        <v>48</v>
      </c>
      <c r="AC357" s="4" t="s">
        <v>48</v>
      </c>
      <c r="AD357" s="4" t="s">
        <v>48</v>
      </c>
      <c r="AE357" s="4" t="s">
        <v>48</v>
      </c>
      <c r="AF357" s="4" t="s">
        <v>48</v>
      </c>
      <c r="AG357" s="4" t="s">
        <v>48</v>
      </c>
      <c r="AH357" s="4" t="s">
        <v>49</v>
      </c>
      <c r="AI357" s="4" t="s">
        <v>49</v>
      </c>
      <c r="AJ357" s="4" t="s">
        <v>49</v>
      </c>
      <c r="AK357" s="4" t="s">
        <v>49</v>
      </c>
      <c r="AL357" s="4" t="s">
        <v>81</v>
      </c>
    </row>
    <row r="358" spans="1:38" ht="25.5">
      <c r="A358" s="4">
        <v>159964</v>
      </c>
      <c r="B358" s="4">
        <v>661531</v>
      </c>
      <c r="C358" s="4" t="s">
        <v>993</v>
      </c>
      <c r="D358" s="4" t="s">
        <v>994</v>
      </c>
      <c r="E358" s="4" t="s">
        <v>995</v>
      </c>
      <c r="F358" s="4" t="s">
        <v>385</v>
      </c>
      <c r="G358" s="4" t="s">
        <v>46</v>
      </c>
      <c r="H358" s="4" t="s">
        <v>47</v>
      </c>
      <c r="I358" s="4" t="s">
        <v>48</v>
      </c>
      <c r="J358" s="4" t="s">
        <v>49</v>
      </c>
      <c r="K358" s="4" t="s">
        <v>1000</v>
      </c>
      <c r="L358" s="4" t="s">
        <v>1001</v>
      </c>
      <c r="M358" s="4"/>
      <c r="N358" s="4" t="s">
        <v>998</v>
      </c>
      <c r="O358" s="4" t="s">
        <v>53</v>
      </c>
      <c r="P358" s="4" t="s">
        <v>999</v>
      </c>
      <c r="Q358" s="4">
        <v>47</v>
      </c>
      <c r="R358" s="4">
        <v>0</v>
      </c>
      <c r="S358" s="4">
        <v>20</v>
      </c>
      <c r="T358" s="4">
        <v>67</v>
      </c>
      <c r="U358" s="4">
        <v>0.70150000000000001</v>
      </c>
      <c r="V358" s="4">
        <v>0</v>
      </c>
      <c r="W358" s="4">
        <v>0.70150000000000001</v>
      </c>
      <c r="X358" s="4" t="s">
        <v>49</v>
      </c>
      <c r="Y358" s="4" t="s">
        <v>49</v>
      </c>
      <c r="Z358" s="4" t="s">
        <v>49</v>
      </c>
      <c r="AA358" s="4" t="s">
        <v>49</v>
      </c>
      <c r="AB358" s="4" t="s">
        <v>49</v>
      </c>
      <c r="AC358" s="4" t="s">
        <v>49</v>
      </c>
      <c r="AD358" s="4" t="s">
        <v>49</v>
      </c>
      <c r="AE358" s="4" t="s">
        <v>48</v>
      </c>
      <c r="AF358" s="4" t="s">
        <v>48</v>
      </c>
      <c r="AG358" s="4" t="s">
        <v>48</v>
      </c>
      <c r="AH358" s="4" t="s">
        <v>48</v>
      </c>
      <c r="AI358" s="4" t="s">
        <v>48</v>
      </c>
      <c r="AJ358" s="4" t="s">
        <v>48</v>
      </c>
      <c r="AK358" s="4" t="s">
        <v>48</v>
      </c>
      <c r="AL358" s="4" t="s">
        <v>55</v>
      </c>
    </row>
    <row r="359" spans="1:38" ht="25.5">
      <c r="A359" s="4">
        <v>159313</v>
      </c>
      <c r="B359" s="4">
        <v>661373</v>
      </c>
      <c r="C359" s="4" t="s">
        <v>1005</v>
      </c>
      <c r="D359" s="4" t="s">
        <v>1006</v>
      </c>
      <c r="E359" s="4" t="s">
        <v>1007</v>
      </c>
      <c r="F359" s="4" t="s">
        <v>96</v>
      </c>
      <c r="G359" s="4" t="s">
        <v>46</v>
      </c>
      <c r="H359" s="4" t="s">
        <v>47</v>
      </c>
      <c r="I359" s="4" t="s">
        <v>48</v>
      </c>
      <c r="J359" s="4" t="s">
        <v>49</v>
      </c>
      <c r="K359" s="4" t="s">
        <v>1008</v>
      </c>
      <c r="L359" s="4" t="s">
        <v>1009</v>
      </c>
      <c r="M359" s="4"/>
      <c r="N359" s="4" t="s">
        <v>1010</v>
      </c>
      <c r="O359" s="4" t="s">
        <v>53</v>
      </c>
      <c r="P359" s="4" t="s">
        <v>1011</v>
      </c>
      <c r="Q359" s="4">
        <v>157</v>
      </c>
      <c r="R359" s="4">
        <v>26</v>
      </c>
      <c r="S359" s="4">
        <v>298</v>
      </c>
      <c r="T359" s="4">
        <v>481</v>
      </c>
      <c r="U359" s="4">
        <v>0.32640000000000002</v>
      </c>
      <c r="V359" s="4">
        <v>5.4100000000000002E-2</v>
      </c>
      <c r="W359" s="4">
        <v>0.3805</v>
      </c>
      <c r="X359" s="4" t="s">
        <v>49</v>
      </c>
      <c r="Y359" s="4" t="s">
        <v>49</v>
      </c>
      <c r="Z359" s="4" t="s">
        <v>49</v>
      </c>
      <c r="AA359" s="4" t="s">
        <v>49</v>
      </c>
      <c r="AB359" s="4" t="s">
        <v>49</v>
      </c>
      <c r="AC359" s="4" t="s">
        <v>49</v>
      </c>
      <c r="AD359" s="4" t="s">
        <v>49</v>
      </c>
      <c r="AE359" s="4" t="s">
        <v>48</v>
      </c>
      <c r="AF359" s="4" t="s">
        <v>48</v>
      </c>
      <c r="AG359" s="4" t="s">
        <v>48</v>
      </c>
      <c r="AH359" s="4" t="s">
        <v>48</v>
      </c>
      <c r="AI359" s="4" t="s">
        <v>48</v>
      </c>
      <c r="AJ359" s="4" t="s">
        <v>48</v>
      </c>
      <c r="AK359" s="4" t="s">
        <v>48</v>
      </c>
      <c r="AL359" s="4" t="s">
        <v>81</v>
      </c>
    </row>
    <row r="360" spans="1:38" ht="25.5">
      <c r="A360" s="4">
        <v>159313</v>
      </c>
      <c r="B360" s="4">
        <v>661374</v>
      </c>
      <c r="C360" s="4" t="s">
        <v>1005</v>
      </c>
      <c r="D360" s="4" t="s">
        <v>1006</v>
      </c>
      <c r="E360" s="4" t="s">
        <v>1007</v>
      </c>
      <c r="F360" s="4" t="s">
        <v>96</v>
      </c>
      <c r="G360" s="4" t="s">
        <v>46</v>
      </c>
      <c r="H360" s="4" t="s">
        <v>47</v>
      </c>
      <c r="I360" s="4" t="s">
        <v>48</v>
      </c>
      <c r="J360" s="4" t="s">
        <v>49</v>
      </c>
      <c r="K360" s="4" t="s">
        <v>1012</v>
      </c>
      <c r="L360" s="4" t="s">
        <v>1013</v>
      </c>
      <c r="M360" s="4"/>
      <c r="N360" s="4" t="s">
        <v>1010</v>
      </c>
      <c r="O360" s="4" t="s">
        <v>53</v>
      </c>
      <c r="P360" s="4" t="s">
        <v>1011</v>
      </c>
      <c r="Q360" s="4">
        <v>62</v>
      </c>
      <c r="R360" s="4">
        <v>15</v>
      </c>
      <c r="S360" s="4">
        <v>196</v>
      </c>
      <c r="T360" s="4">
        <v>273</v>
      </c>
      <c r="U360" s="4">
        <v>0.2271</v>
      </c>
      <c r="V360" s="4">
        <v>5.4899999999999997E-2</v>
      </c>
      <c r="W360" s="4">
        <v>0.28210000000000002</v>
      </c>
      <c r="X360" s="4" t="s">
        <v>48</v>
      </c>
      <c r="Y360" s="4" t="s">
        <v>48</v>
      </c>
      <c r="Z360" s="4" t="s">
        <v>48</v>
      </c>
      <c r="AA360" s="4" t="s">
        <v>48</v>
      </c>
      <c r="AB360" s="4" t="s">
        <v>48</v>
      </c>
      <c r="AC360" s="4" t="s">
        <v>48</v>
      </c>
      <c r="AD360" s="4" t="s">
        <v>48</v>
      </c>
      <c r="AE360" s="4" t="s">
        <v>48</v>
      </c>
      <c r="AF360" s="4" t="s">
        <v>48</v>
      </c>
      <c r="AG360" s="4" t="s">
        <v>48</v>
      </c>
      <c r="AH360" s="4" t="s">
        <v>49</v>
      </c>
      <c r="AI360" s="4" t="s">
        <v>49</v>
      </c>
      <c r="AJ360" s="4" t="s">
        <v>49</v>
      </c>
      <c r="AK360" s="4" t="s">
        <v>49</v>
      </c>
      <c r="AL360" s="4" t="s">
        <v>81</v>
      </c>
    </row>
    <row r="361" spans="1:38" ht="25.5">
      <c r="A361" s="4">
        <v>159313</v>
      </c>
      <c r="B361" s="4">
        <v>662764</v>
      </c>
      <c r="C361" s="4" t="s">
        <v>1005</v>
      </c>
      <c r="D361" s="4" t="s">
        <v>1006</v>
      </c>
      <c r="E361" s="4" t="s">
        <v>1007</v>
      </c>
      <c r="F361" s="4" t="s">
        <v>96</v>
      </c>
      <c r="G361" s="4" t="s">
        <v>46</v>
      </c>
      <c r="H361" s="4" t="s">
        <v>47</v>
      </c>
      <c r="I361" s="4" t="s">
        <v>48</v>
      </c>
      <c r="J361" s="4" t="s">
        <v>49</v>
      </c>
      <c r="K361" s="4" t="s">
        <v>1014</v>
      </c>
      <c r="L361" s="4" t="s">
        <v>1013</v>
      </c>
      <c r="M361" s="4"/>
      <c r="N361" s="4" t="s">
        <v>1010</v>
      </c>
      <c r="O361" s="4" t="s">
        <v>53</v>
      </c>
      <c r="P361" s="4" t="s">
        <v>1011</v>
      </c>
      <c r="Q361" s="4">
        <v>68</v>
      </c>
      <c r="R361" s="4">
        <v>13</v>
      </c>
      <c r="S361" s="4">
        <v>162</v>
      </c>
      <c r="T361" s="4">
        <v>243</v>
      </c>
      <c r="U361" s="4">
        <v>0.27979999999999999</v>
      </c>
      <c r="V361" s="4">
        <v>5.3499999999999999E-2</v>
      </c>
      <c r="W361" s="4">
        <v>0.33329999999999999</v>
      </c>
      <c r="X361" s="4" t="s">
        <v>48</v>
      </c>
      <c r="Y361" s="4" t="s">
        <v>48</v>
      </c>
      <c r="Z361" s="4" t="s">
        <v>48</v>
      </c>
      <c r="AA361" s="4" t="s">
        <v>48</v>
      </c>
      <c r="AB361" s="4" t="s">
        <v>48</v>
      </c>
      <c r="AC361" s="4" t="s">
        <v>48</v>
      </c>
      <c r="AD361" s="4" t="s">
        <v>48</v>
      </c>
      <c r="AE361" s="4" t="s">
        <v>49</v>
      </c>
      <c r="AF361" s="4" t="s">
        <v>49</v>
      </c>
      <c r="AG361" s="4" t="s">
        <v>49</v>
      </c>
      <c r="AH361" s="4" t="s">
        <v>48</v>
      </c>
      <c r="AI361" s="4" t="s">
        <v>48</v>
      </c>
      <c r="AJ361" s="4" t="s">
        <v>48</v>
      </c>
      <c r="AK361" s="4" t="s">
        <v>48</v>
      </c>
      <c r="AL361" s="4" t="s">
        <v>81</v>
      </c>
    </row>
    <row r="362" spans="1:38" ht="25.5">
      <c r="A362" s="4">
        <v>159459</v>
      </c>
      <c r="B362" s="4">
        <v>661195</v>
      </c>
      <c r="C362" s="4" t="s">
        <v>1019</v>
      </c>
      <c r="D362" s="4" t="s">
        <v>1020</v>
      </c>
      <c r="E362" s="4" t="s">
        <v>595</v>
      </c>
      <c r="F362" s="4" t="s">
        <v>45</v>
      </c>
      <c r="G362" s="4" t="s">
        <v>46</v>
      </c>
      <c r="H362" s="4" t="s">
        <v>47</v>
      </c>
      <c r="I362" s="4" t="s">
        <v>48</v>
      </c>
      <c r="J362" s="4" t="s">
        <v>49</v>
      </c>
      <c r="K362" s="4" t="s">
        <v>1021</v>
      </c>
      <c r="L362" s="4" t="s">
        <v>1022</v>
      </c>
      <c r="M362" s="4"/>
      <c r="N362" s="4" t="s">
        <v>1023</v>
      </c>
      <c r="O362" s="4" t="s">
        <v>53</v>
      </c>
      <c r="P362" s="4" t="s">
        <v>1024</v>
      </c>
      <c r="Q362" s="4">
        <v>63</v>
      </c>
      <c r="R362" s="4">
        <v>29</v>
      </c>
      <c r="S362" s="4">
        <v>125</v>
      </c>
      <c r="T362" s="4">
        <v>217</v>
      </c>
      <c r="U362" s="4">
        <v>0.2903</v>
      </c>
      <c r="V362" s="4">
        <v>0.1336</v>
      </c>
      <c r="W362" s="4">
        <v>0.42399999999999999</v>
      </c>
      <c r="X362" s="4" t="s">
        <v>48</v>
      </c>
      <c r="Y362" s="4" t="s">
        <v>49</v>
      </c>
      <c r="Z362" s="4" t="s">
        <v>49</v>
      </c>
      <c r="AA362" s="4" t="s">
        <v>49</v>
      </c>
      <c r="AB362" s="4" t="s">
        <v>49</v>
      </c>
      <c r="AC362" s="4" t="s">
        <v>49</v>
      </c>
      <c r="AD362" s="4" t="s">
        <v>49</v>
      </c>
      <c r="AE362" s="4" t="s">
        <v>49</v>
      </c>
      <c r="AF362" s="4" t="s">
        <v>49</v>
      </c>
      <c r="AG362" s="4" t="s">
        <v>49</v>
      </c>
      <c r="AH362" s="4" t="s">
        <v>49</v>
      </c>
      <c r="AI362" s="4" t="s">
        <v>49</v>
      </c>
      <c r="AJ362" s="4" t="s">
        <v>49</v>
      </c>
      <c r="AK362" s="4" t="s">
        <v>49</v>
      </c>
      <c r="AL362" s="4" t="s">
        <v>81</v>
      </c>
    </row>
    <row r="363" spans="1:38" ht="25.5">
      <c r="A363" s="4">
        <v>159899</v>
      </c>
      <c r="B363" s="4">
        <v>661798</v>
      </c>
      <c r="C363" s="4" t="s">
        <v>1025</v>
      </c>
      <c r="D363" s="4" t="s">
        <v>1026</v>
      </c>
      <c r="E363" s="4" t="s">
        <v>87</v>
      </c>
      <c r="F363" s="4" t="s">
        <v>88</v>
      </c>
      <c r="G363" s="4" t="s">
        <v>46</v>
      </c>
      <c r="H363" s="4" t="s">
        <v>47</v>
      </c>
      <c r="I363" s="4" t="s">
        <v>48</v>
      </c>
      <c r="J363" s="4" t="s">
        <v>49</v>
      </c>
      <c r="K363" s="4" t="s">
        <v>1027</v>
      </c>
      <c r="L363" s="4" t="s">
        <v>1028</v>
      </c>
      <c r="M363" s="4"/>
      <c r="N363" s="4" t="s">
        <v>1029</v>
      </c>
      <c r="O363" s="4" t="s">
        <v>53</v>
      </c>
      <c r="P363" s="4" t="s">
        <v>1030</v>
      </c>
      <c r="Q363" s="4">
        <v>36</v>
      </c>
      <c r="R363" s="4">
        <v>0</v>
      </c>
      <c r="S363" s="4">
        <v>7</v>
      </c>
      <c r="T363" s="4">
        <v>43</v>
      </c>
      <c r="U363" s="4">
        <v>0.83720000000000006</v>
      </c>
      <c r="V363" s="4">
        <v>0</v>
      </c>
      <c r="W363" s="4">
        <v>0.83720000000000006</v>
      </c>
      <c r="X363" s="4" t="s">
        <v>48</v>
      </c>
      <c r="Y363" s="4" t="s">
        <v>49</v>
      </c>
      <c r="Z363" s="4" t="s">
        <v>49</v>
      </c>
      <c r="AA363" s="4" t="s">
        <v>49</v>
      </c>
      <c r="AB363" s="4" t="s">
        <v>49</v>
      </c>
      <c r="AC363" s="4" t="s">
        <v>49</v>
      </c>
      <c r="AD363" s="4" t="s">
        <v>49</v>
      </c>
      <c r="AE363" s="4" t="s">
        <v>49</v>
      </c>
      <c r="AF363" s="4" t="s">
        <v>48</v>
      </c>
      <c r="AG363" s="4" t="s">
        <v>48</v>
      </c>
      <c r="AH363" s="4" t="s">
        <v>48</v>
      </c>
      <c r="AI363" s="4" t="s">
        <v>48</v>
      </c>
      <c r="AJ363" s="4" t="s">
        <v>48</v>
      </c>
      <c r="AK363" s="4" t="s">
        <v>48</v>
      </c>
      <c r="AL363" s="4" t="s">
        <v>55</v>
      </c>
    </row>
    <row r="364" spans="1:38">
      <c r="A364" s="4">
        <v>159899</v>
      </c>
      <c r="B364" s="4">
        <v>661799</v>
      </c>
      <c r="C364" s="4" t="s">
        <v>1025</v>
      </c>
      <c r="D364" s="4" t="s">
        <v>1026</v>
      </c>
      <c r="E364" s="4" t="s">
        <v>87</v>
      </c>
      <c r="F364" s="4" t="s">
        <v>88</v>
      </c>
      <c r="G364" s="4" t="s">
        <v>46</v>
      </c>
      <c r="H364" s="4" t="s">
        <v>47</v>
      </c>
      <c r="I364" s="4" t="s">
        <v>48</v>
      </c>
      <c r="J364" s="4" t="s">
        <v>49</v>
      </c>
      <c r="K364" s="4" t="s">
        <v>1031</v>
      </c>
      <c r="L364" s="4" t="s">
        <v>1028</v>
      </c>
      <c r="M364" s="4"/>
      <c r="N364" s="4" t="s">
        <v>1029</v>
      </c>
      <c r="O364" s="4" t="s">
        <v>1032</v>
      </c>
      <c r="P364" s="4" t="s">
        <v>1030</v>
      </c>
      <c r="Q364" s="4">
        <v>19</v>
      </c>
      <c r="R364" s="4">
        <v>4</v>
      </c>
      <c r="S364" s="4">
        <v>25</v>
      </c>
      <c r="T364" s="4">
        <v>48</v>
      </c>
      <c r="U364" s="4">
        <v>0.39579999999999999</v>
      </c>
      <c r="V364" s="4">
        <v>8.3299999999999999E-2</v>
      </c>
      <c r="W364" s="4">
        <v>0.47920000000000001</v>
      </c>
      <c r="X364" s="4" t="s">
        <v>48</v>
      </c>
      <c r="Y364" s="4" t="s">
        <v>48</v>
      </c>
      <c r="Z364" s="4" t="s">
        <v>48</v>
      </c>
      <c r="AA364" s="4" t="s">
        <v>48</v>
      </c>
      <c r="AB364" s="4" t="s">
        <v>48</v>
      </c>
      <c r="AC364" s="4" t="s">
        <v>48</v>
      </c>
      <c r="AD364" s="4" t="s">
        <v>48</v>
      </c>
      <c r="AE364" s="4" t="s">
        <v>48</v>
      </c>
      <c r="AF364" s="4" t="s">
        <v>49</v>
      </c>
      <c r="AG364" s="4" t="s">
        <v>49</v>
      </c>
      <c r="AH364" s="4" t="s">
        <v>49</v>
      </c>
      <c r="AI364" s="4" t="s">
        <v>49</v>
      </c>
      <c r="AJ364" s="4" t="s">
        <v>49</v>
      </c>
      <c r="AK364" s="4" t="s">
        <v>49</v>
      </c>
      <c r="AL364" s="4" t="s">
        <v>81</v>
      </c>
    </row>
    <row r="365" spans="1:38" ht="25.5">
      <c r="A365" s="4">
        <v>159308</v>
      </c>
      <c r="B365" s="4">
        <v>661501</v>
      </c>
      <c r="C365" s="4" t="s">
        <v>1033</v>
      </c>
      <c r="D365" s="4" t="s">
        <v>1034</v>
      </c>
      <c r="E365" s="4"/>
      <c r="F365" s="4" t="s">
        <v>88</v>
      </c>
      <c r="G365" s="4" t="s">
        <v>46</v>
      </c>
      <c r="H365" s="4" t="s">
        <v>47</v>
      </c>
      <c r="I365" s="4" t="s">
        <v>48</v>
      </c>
      <c r="J365" s="4" t="s">
        <v>49</v>
      </c>
      <c r="K365" s="4" t="s">
        <v>1035</v>
      </c>
      <c r="L365" s="4" t="s">
        <v>1036</v>
      </c>
      <c r="M365" s="4"/>
      <c r="N365" s="4" t="s">
        <v>1037</v>
      </c>
      <c r="O365" s="4" t="s">
        <v>53</v>
      </c>
      <c r="P365" s="4" t="s">
        <v>1038</v>
      </c>
      <c r="Q365" s="4">
        <v>130</v>
      </c>
      <c r="R365" s="4">
        <v>0</v>
      </c>
      <c r="S365" s="4">
        <v>59</v>
      </c>
      <c r="T365" s="4">
        <v>189</v>
      </c>
      <c r="U365" s="4">
        <v>0.68779999999999997</v>
      </c>
      <c r="V365" s="4">
        <v>0</v>
      </c>
      <c r="W365" s="4">
        <v>0.68779999999999997</v>
      </c>
      <c r="X365" s="4" t="s">
        <v>49</v>
      </c>
      <c r="Y365" s="4" t="s">
        <v>49</v>
      </c>
      <c r="Z365" s="4" t="s">
        <v>49</v>
      </c>
      <c r="AA365" s="4" t="s">
        <v>49</v>
      </c>
      <c r="AB365" s="4" t="s">
        <v>49</v>
      </c>
      <c r="AC365" s="4" t="s">
        <v>49</v>
      </c>
      <c r="AD365" s="4" t="s">
        <v>49</v>
      </c>
      <c r="AE365" s="4" t="s">
        <v>49</v>
      </c>
      <c r="AF365" s="4" t="s">
        <v>49</v>
      </c>
      <c r="AG365" s="4" t="s">
        <v>49</v>
      </c>
      <c r="AH365" s="4" t="s">
        <v>49</v>
      </c>
      <c r="AI365" s="4" t="s">
        <v>49</v>
      </c>
      <c r="AJ365" s="4" t="s">
        <v>49</v>
      </c>
      <c r="AK365" s="4" t="s">
        <v>49</v>
      </c>
      <c r="AL365" s="4" t="s">
        <v>55</v>
      </c>
    </row>
    <row r="366" spans="1:38" ht="25.5">
      <c r="A366" s="4">
        <v>159353</v>
      </c>
      <c r="B366" s="4">
        <v>661856</v>
      </c>
      <c r="C366" s="4" t="s">
        <v>1039</v>
      </c>
      <c r="D366" s="4" t="s">
        <v>1040</v>
      </c>
      <c r="E366" s="4" t="s">
        <v>714</v>
      </c>
      <c r="F366" s="4" t="s">
        <v>88</v>
      </c>
      <c r="G366" s="4" t="s">
        <v>46</v>
      </c>
      <c r="H366" s="4" t="s">
        <v>47</v>
      </c>
      <c r="I366" s="4" t="s">
        <v>48</v>
      </c>
      <c r="J366" s="4" t="s">
        <v>49</v>
      </c>
      <c r="K366" s="4" t="s">
        <v>1041</v>
      </c>
      <c r="L366" s="4" t="s">
        <v>1042</v>
      </c>
      <c r="M366" s="4"/>
      <c r="N366" s="4" t="s">
        <v>1043</v>
      </c>
      <c r="O366" s="4" t="s">
        <v>53</v>
      </c>
      <c r="P366" s="4" t="s">
        <v>1044</v>
      </c>
      <c r="Q366" s="4">
        <v>84</v>
      </c>
      <c r="R366" s="4">
        <v>0</v>
      </c>
      <c r="S366" s="4">
        <v>30</v>
      </c>
      <c r="T366" s="4">
        <v>114</v>
      </c>
      <c r="U366" s="4">
        <v>0.73680000000000001</v>
      </c>
      <c r="V366" s="4">
        <v>0</v>
      </c>
      <c r="W366" s="4">
        <v>0.73680000000000001</v>
      </c>
      <c r="X366" s="4" t="s">
        <v>49</v>
      </c>
      <c r="Y366" s="4" t="s">
        <v>49</v>
      </c>
      <c r="Z366" s="4" t="s">
        <v>49</v>
      </c>
      <c r="AA366" s="4" t="s">
        <v>49</v>
      </c>
      <c r="AB366" s="4" t="s">
        <v>49</v>
      </c>
      <c r="AC366" s="4" t="s">
        <v>49</v>
      </c>
      <c r="AD366" s="4" t="s">
        <v>49</v>
      </c>
      <c r="AE366" s="4" t="s">
        <v>48</v>
      </c>
      <c r="AF366" s="4" t="s">
        <v>48</v>
      </c>
      <c r="AG366" s="4" t="s">
        <v>48</v>
      </c>
      <c r="AH366" s="4" t="s">
        <v>48</v>
      </c>
      <c r="AI366" s="4" t="s">
        <v>48</v>
      </c>
      <c r="AJ366" s="4" t="s">
        <v>48</v>
      </c>
      <c r="AK366" s="4" t="s">
        <v>48</v>
      </c>
      <c r="AL366" s="4" t="s">
        <v>55</v>
      </c>
    </row>
    <row r="367" spans="1:38" ht="25.5">
      <c r="A367" s="4">
        <v>159353</v>
      </c>
      <c r="B367" s="4">
        <v>661858</v>
      </c>
      <c r="C367" s="4" t="s">
        <v>1039</v>
      </c>
      <c r="D367" s="4" t="s">
        <v>1040</v>
      </c>
      <c r="E367" s="4" t="s">
        <v>1045</v>
      </c>
      <c r="F367" s="4" t="s">
        <v>88</v>
      </c>
      <c r="G367" s="4" t="s">
        <v>46</v>
      </c>
      <c r="H367" s="4" t="s">
        <v>47</v>
      </c>
      <c r="I367" s="4" t="s">
        <v>48</v>
      </c>
      <c r="J367" s="4" t="s">
        <v>49</v>
      </c>
      <c r="K367" s="4" t="s">
        <v>1046</v>
      </c>
      <c r="L367" s="4" t="s">
        <v>1047</v>
      </c>
      <c r="M367" s="4"/>
      <c r="N367" s="4" t="s">
        <v>1043</v>
      </c>
      <c r="O367" s="4" t="s">
        <v>53</v>
      </c>
      <c r="P367" s="4" t="s">
        <v>1044</v>
      </c>
      <c r="Q367" s="4">
        <v>119</v>
      </c>
      <c r="R367" s="4">
        <v>0</v>
      </c>
      <c r="S367" s="4">
        <v>11</v>
      </c>
      <c r="T367" s="4">
        <v>130</v>
      </c>
      <c r="U367" s="4">
        <v>0.91539999999999999</v>
      </c>
      <c r="V367" s="4">
        <v>0</v>
      </c>
      <c r="W367" s="4">
        <v>0.91539999999999999</v>
      </c>
      <c r="X367" s="4" t="s">
        <v>48</v>
      </c>
      <c r="Y367" s="4" t="s">
        <v>48</v>
      </c>
      <c r="Z367" s="4" t="s">
        <v>48</v>
      </c>
      <c r="AA367" s="4" t="s">
        <v>48</v>
      </c>
      <c r="AB367" s="4" t="s">
        <v>48</v>
      </c>
      <c r="AC367" s="4" t="s">
        <v>48</v>
      </c>
      <c r="AD367" s="4" t="s">
        <v>48</v>
      </c>
      <c r="AE367" s="4" t="s">
        <v>49</v>
      </c>
      <c r="AF367" s="4" t="s">
        <v>49</v>
      </c>
      <c r="AG367" s="4" t="s">
        <v>49</v>
      </c>
      <c r="AH367" s="4" t="s">
        <v>49</v>
      </c>
      <c r="AI367" s="4" t="s">
        <v>49</v>
      </c>
      <c r="AJ367" s="4" t="s">
        <v>49</v>
      </c>
      <c r="AK367" s="4" t="s">
        <v>49</v>
      </c>
      <c r="AL367" s="4" t="s">
        <v>55</v>
      </c>
    </row>
    <row r="368" spans="1:38" ht="25.5">
      <c r="A368" s="4">
        <v>159353</v>
      </c>
      <c r="B368" s="4">
        <v>685349</v>
      </c>
      <c r="C368" s="4" t="s">
        <v>1039</v>
      </c>
      <c r="D368" s="4" t="s">
        <v>1040</v>
      </c>
      <c r="E368" s="4" t="s">
        <v>1045</v>
      </c>
      <c r="F368" s="4" t="s">
        <v>88</v>
      </c>
      <c r="G368" s="4" t="s">
        <v>46</v>
      </c>
      <c r="H368" s="4" t="s">
        <v>47</v>
      </c>
      <c r="I368" s="4" t="s">
        <v>48</v>
      </c>
      <c r="J368" s="4" t="s">
        <v>49</v>
      </c>
      <c r="K368" s="4" t="s">
        <v>1048</v>
      </c>
      <c r="L368" s="4" t="s">
        <v>1049</v>
      </c>
      <c r="M368" s="4"/>
      <c r="N368" s="4" t="s">
        <v>1043</v>
      </c>
      <c r="O368" s="4" t="s">
        <v>53</v>
      </c>
      <c r="P368" s="4" t="s">
        <v>1044</v>
      </c>
      <c r="Q368" s="4">
        <v>36</v>
      </c>
      <c r="R368" s="4">
        <v>0</v>
      </c>
      <c r="S368" s="4">
        <v>4</v>
      </c>
      <c r="T368" s="4">
        <v>40</v>
      </c>
      <c r="U368" s="4">
        <v>0.9</v>
      </c>
      <c r="V368" s="4">
        <v>0</v>
      </c>
      <c r="W368" s="4">
        <v>0.9</v>
      </c>
      <c r="X368" s="4" t="s">
        <v>48</v>
      </c>
      <c r="Y368" s="4" t="s">
        <v>49</v>
      </c>
      <c r="Z368" s="4" t="s">
        <v>49</v>
      </c>
      <c r="AA368" s="4" t="s">
        <v>49</v>
      </c>
      <c r="AB368" s="4" t="s">
        <v>49</v>
      </c>
      <c r="AC368" s="4" t="s">
        <v>49</v>
      </c>
      <c r="AD368" s="4" t="s">
        <v>49</v>
      </c>
      <c r="AE368" s="4" t="s">
        <v>49</v>
      </c>
      <c r="AF368" s="4" t="s">
        <v>49</v>
      </c>
      <c r="AG368" s="4" t="s">
        <v>49</v>
      </c>
      <c r="AH368" s="4" t="s">
        <v>48</v>
      </c>
      <c r="AI368" s="4" t="s">
        <v>48</v>
      </c>
      <c r="AJ368" s="4" t="s">
        <v>48</v>
      </c>
      <c r="AK368" s="4" t="s">
        <v>48</v>
      </c>
      <c r="AL368" s="4" t="s">
        <v>55</v>
      </c>
    </row>
    <row r="369" spans="1:38" ht="25.5">
      <c r="A369" s="4">
        <v>159311</v>
      </c>
      <c r="B369" s="4">
        <v>660629</v>
      </c>
      <c r="C369" s="4" t="s">
        <v>1050</v>
      </c>
      <c r="D369" s="4" t="s">
        <v>1051</v>
      </c>
      <c r="E369" s="4" t="s">
        <v>114</v>
      </c>
      <c r="F369" s="4" t="s">
        <v>477</v>
      </c>
      <c r="G369" s="4" t="s">
        <v>46</v>
      </c>
      <c r="H369" s="4" t="s">
        <v>47</v>
      </c>
      <c r="I369" s="4" t="s">
        <v>48</v>
      </c>
      <c r="J369" s="4" t="s">
        <v>49</v>
      </c>
      <c r="K369" s="4" t="s">
        <v>1052</v>
      </c>
      <c r="L369" s="4" t="s">
        <v>1053</v>
      </c>
      <c r="M369" s="4"/>
      <c r="N369" s="4" t="s">
        <v>1054</v>
      </c>
      <c r="O369" s="4" t="s">
        <v>53</v>
      </c>
      <c r="P369" s="4" t="s">
        <v>1055</v>
      </c>
      <c r="Q369" s="4">
        <v>279</v>
      </c>
      <c r="R369" s="4">
        <v>0</v>
      </c>
      <c r="S369" s="4">
        <v>81</v>
      </c>
      <c r="T369" s="4">
        <v>360</v>
      </c>
      <c r="U369" s="4">
        <v>0.77500000000000002</v>
      </c>
      <c r="V369" s="4">
        <v>0</v>
      </c>
      <c r="W369" s="4">
        <v>0.77500000000000002</v>
      </c>
      <c r="X369" s="4" t="s">
        <v>49</v>
      </c>
      <c r="Y369" s="4" t="s">
        <v>49</v>
      </c>
      <c r="Z369" s="4" t="s">
        <v>49</v>
      </c>
      <c r="AA369" s="4" t="s">
        <v>49</v>
      </c>
      <c r="AB369" s="4" t="s">
        <v>49</v>
      </c>
      <c r="AC369" s="4" t="s">
        <v>49</v>
      </c>
      <c r="AD369" s="4" t="s">
        <v>49</v>
      </c>
      <c r="AE369" s="4" t="s">
        <v>49</v>
      </c>
      <c r="AF369" s="4" t="s">
        <v>49</v>
      </c>
      <c r="AG369" s="4" t="s">
        <v>49</v>
      </c>
      <c r="AH369" s="4" t="s">
        <v>48</v>
      </c>
      <c r="AI369" s="4" t="s">
        <v>48</v>
      </c>
      <c r="AJ369" s="4" t="s">
        <v>48</v>
      </c>
      <c r="AK369" s="4" t="s">
        <v>48</v>
      </c>
      <c r="AL369" s="4" t="s">
        <v>55</v>
      </c>
    </row>
    <row r="370" spans="1:38" ht="25.5">
      <c r="A370" s="4">
        <v>159311</v>
      </c>
      <c r="B370" s="4">
        <v>660630</v>
      </c>
      <c r="C370" s="4" t="s">
        <v>1050</v>
      </c>
      <c r="D370" s="4" t="s">
        <v>1051</v>
      </c>
      <c r="E370" s="4" t="s">
        <v>114</v>
      </c>
      <c r="F370" s="4" t="s">
        <v>477</v>
      </c>
      <c r="G370" s="4" t="s">
        <v>46</v>
      </c>
      <c r="H370" s="4" t="s">
        <v>47</v>
      </c>
      <c r="I370" s="4" t="s">
        <v>48</v>
      </c>
      <c r="J370" s="4" t="s">
        <v>49</v>
      </c>
      <c r="K370" s="4" t="s">
        <v>1056</v>
      </c>
      <c r="L370" s="4" t="s">
        <v>1057</v>
      </c>
      <c r="M370" s="4" t="s">
        <v>1058</v>
      </c>
      <c r="N370" s="4" t="s">
        <v>1054</v>
      </c>
      <c r="O370" s="4" t="s">
        <v>53</v>
      </c>
      <c r="P370" s="4" t="s">
        <v>1055</v>
      </c>
      <c r="Q370" s="4">
        <v>64</v>
      </c>
      <c r="R370" s="4">
        <v>0</v>
      </c>
      <c r="S370" s="4">
        <v>45</v>
      </c>
      <c r="T370" s="4">
        <v>109</v>
      </c>
      <c r="U370" s="4">
        <v>0.58720000000000006</v>
      </c>
      <c r="V370" s="4">
        <v>0</v>
      </c>
      <c r="W370" s="4">
        <v>0.58720000000000006</v>
      </c>
      <c r="X370" s="4" t="s">
        <v>48</v>
      </c>
      <c r="Y370" s="4" t="s">
        <v>48</v>
      </c>
      <c r="Z370" s="4" t="s">
        <v>48</v>
      </c>
      <c r="AA370" s="4" t="s">
        <v>48</v>
      </c>
      <c r="AB370" s="4" t="s">
        <v>48</v>
      </c>
      <c r="AC370" s="4" t="s">
        <v>48</v>
      </c>
      <c r="AD370" s="4" t="s">
        <v>48</v>
      </c>
      <c r="AE370" s="4" t="s">
        <v>48</v>
      </c>
      <c r="AF370" s="4" t="s">
        <v>48</v>
      </c>
      <c r="AG370" s="4" t="s">
        <v>48</v>
      </c>
      <c r="AH370" s="4" t="s">
        <v>49</v>
      </c>
      <c r="AI370" s="4" t="s">
        <v>49</v>
      </c>
      <c r="AJ370" s="4" t="s">
        <v>49</v>
      </c>
      <c r="AK370" s="4" t="s">
        <v>49</v>
      </c>
      <c r="AL370" s="4" t="s">
        <v>55</v>
      </c>
    </row>
    <row r="371" spans="1:38" ht="25.5">
      <c r="A371" s="4">
        <v>159920</v>
      </c>
      <c r="B371" s="4">
        <v>678929</v>
      </c>
      <c r="C371" s="4" t="s">
        <v>1059</v>
      </c>
      <c r="D371" s="4" t="s">
        <v>1060</v>
      </c>
      <c r="E371" s="4" t="s">
        <v>87</v>
      </c>
      <c r="F371" s="4" t="s">
        <v>88</v>
      </c>
      <c r="G371" s="4" t="s">
        <v>46</v>
      </c>
      <c r="H371" s="4" t="s">
        <v>47</v>
      </c>
      <c r="I371" s="4" t="s">
        <v>48</v>
      </c>
      <c r="J371" s="4" t="s">
        <v>49</v>
      </c>
      <c r="K371" s="4" t="s">
        <v>1061</v>
      </c>
      <c r="L371" s="4" t="s">
        <v>1062</v>
      </c>
      <c r="M371" s="4"/>
      <c r="N371" s="4" t="s">
        <v>1063</v>
      </c>
      <c r="O371" s="4" t="s">
        <v>53</v>
      </c>
      <c r="P371" s="4" t="s">
        <v>1064</v>
      </c>
      <c r="Q371" s="4">
        <v>121</v>
      </c>
      <c r="R371" s="4">
        <v>72</v>
      </c>
      <c r="S371" s="4">
        <v>156</v>
      </c>
      <c r="T371" s="4">
        <v>349</v>
      </c>
      <c r="U371" s="4">
        <v>0.34670000000000001</v>
      </c>
      <c r="V371" s="4">
        <v>0.20630000000000001</v>
      </c>
      <c r="W371" s="4">
        <v>0.55300000000000005</v>
      </c>
      <c r="X371" s="4" t="s">
        <v>49</v>
      </c>
      <c r="Y371" s="4" t="s">
        <v>49</v>
      </c>
      <c r="Z371" s="4" t="s">
        <v>49</v>
      </c>
      <c r="AA371" s="4" t="s">
        <v>49</v>
      </c>
      <c r="AB371" s="4" t="s">
        <v>49</v>
      </c>
      <c r="AC371" s="4" t="s">
        <v>49</v>
      </c>
      <c r="AD371" s="4" t="s">
        <v>49</v>
      </c>
      <c r="AE371" s="4" t="s">
        <v>48</v>
      </c>
      <c r="AF371" s="4" t="s">
        <v>48</v>
      </c>
      <c r="AG371" s="4" t="s">
        <v>48</v>
      </c>
      <c r="AH371" s="4" t="s">
        <v>48</v>
      </c>
      <c r="AI371" s="4" t="s">
        <v>48</v>
      </c>
      <c r="AJ371" s="4" t="s">
        <v>48</v>
      </c>
      <c r="AK371" s="4" t="s">
        <v>48</v>
      </c>
      <c r="AL371" s="4" t="s">
        <v>81</v>
      </c>
    </row>
    <row r="372" spans="1:38" ht="25.5">
      <c r="A372" s="4">
        <v>159920</v>
      </c>
      <c r="B372" s="4">
        <v>661805</v>
      </c>
      <c r="C372" s="4" t="s">
        <v>1059</v>
      </c>
      <c r="D372" s="4" t="s">
        <v>1060</v>
      </c>
      <c r="E372" s="4" t="s">
        <v>87</v>
      </c>
      <c r="F372" s="4" t="s">
        <v>88</v>
      </c>
      <c r="G372" s="4" t="s">
        <v>46</v>
      </c>
      <c r="H372" s="4" t="s">
        <v>47</v>
      </c>
      <c r="I372" s="4" t="s">
        <v>48</v>
      </c>
      <c r="J372" s="4" t="s">
        <v>49</v>
      </c>
      <c r="K372" s="4" t="s">
        <v>1065</v>
      </c>
      <c r="L372" s="4" t="s">
        <v>1066</v>
      </c>
      <c r="M372" s="4"/>
      <c r="N372" s="4" t="s">
        <v>1063</v>
      </c>
      <c r="O372" s="4" t="s">
        <v>53</v>
      </c>
      <c r="P372" s="4" t="s">
        <v>1064</v>
      </c>
      <c r="Q372" s="4">
        <v>108</v>
      </c>
      <c r="R372" s="4">
        <v>67</v>
      </c>
      <c r="S372" s="4">
        <v>144</v>
      </c>
      <c r="T372" s="4">
        <v>319</v>
      </c>
      <c r="U372" s="4">
        <v>0.33860000000000001</v>
      </c>
      <c r="V372" s="4">
        <v>0.21</v>
      </c>
      <c r="W372" s="4">
        <v>0.54859999999999998</v>
      </c>
      <c r="X372" s="4" t="s">
        <v>48</v>
      </c>
      <c r="Y372" s="4" t="s">
        <v>48</v>
      </c>
      <c r="Z372" s="4" t="s">
        <v>48</v>
      </c>
      <c r="AA372" s="4" t="s">
        <v>48</v>
      </c>
      <c r="AB372" s="4" t="s">
        <v>48</v>
      </c>
      <c r="AC372" s="4" t="s">
        <v>48</v>
      </c>
      <c r="AD372" s="4" t="s">
        <v>48</v>
      </c>
      <c r="AE372" s="4" t="s">
        <v>49</v>
      </c>
      <c r="AF372" s="4" t="s">
        <v>49</v>
      </c>
      <c r="AG372" s="4" t="s">
        <v>49</v>
      </c>
      <c r="AH372" s="4" t="s">
        <v>49</v>
      </c>
      <c r="AI372" s="4" t="s">
        <v>49</v>
      </c>
      <c r="AJ372" s="4" t="s">
        <v>49</v>
      </c>
      <c r="AK372" s="4" t="s">
        <v>49</v>
      </c>
      <c r="AL372" s="4" t="s">
        <v>81</v>
      </c>
    </row>
    <row r="373" spans="1:38" ht="25.5">
      <c r="A373" s="4">
        <v>159920</v>
      </c>
      <c r="B373" s="4">
        <v>687231</v>
      </c>
      <c r="C373" s="4" t="s">
        <v>1059</v>
      </c>
      <c r="D373" s="4" t="s">
        <v>1060</v>
      </c>
      <c r="E373" s="4" t="s">
        <v>87</v>
      </c>
      <c r="F373" s="4" t="s">
        <v>88</v>
      </c>
      <c r="G373" s="4" t="s">
        <v>46</v>
      </c>
      <c r="H373" s="4" t="s">
        <v>47</v>
      </c>
      <c r="I373" s="4" t="s">
        <v>48</v>
      </c>
      <c r="J373" s="4" t="s">
        <v>49</v>
      </c>
      <c r="K373" s="4" t="s">
        <v>1067</v>
      </c>
      <c r="L373" s="4" t="s">
        <v>1068</v>
      </c>
      <c r="M373" s="4"/>
      <c r="N373" s="4" t="s">
        <v>1063</v>
      </c>
      <c r="O373" s="4" t="s">
        <v>53</v>
      </c>
      <c r="P373" s="4" t="s">
        <v>1064</v>
      </c>
      <c r="Q373" s="4">
        <v>11</v>
      </c>
      <c r="R373" s="4">
        <v>2</v>
      </c>
      <c r="S373" s="4">
        <v>8</v>
      </c>
      <c r="T373" s="4">
        <v>21</v>
      </c>
      <c r="U373" s="4">
        <v>0.52380000000000004</v>
      </c>
      <c r="V373" s="4">
        <v>9.5200000000000007E-2</v>
      </c>
      <c r="W373" s="4">
        <v>0.61899999999999999</v>
      </c>
      <c r="X373" s="4" t="s">
        <v>48</v>
      </c>
      <c r="Y373" s="4" t="s">
        <v>48</v>
      </c>
      <c r="Z373" s="4" t="s">
        <v>48</v>
      </c>
      <c r="AA373" s="4" t="s">
        <v>48</v>
      </c>
      <c r="AB373" s="4" t="s">
        <v>48</v>
      </c>
      <c r="AC373" s="4" t="s">
        <v>48</v>
      </c>
      <c r="AD373" s="4" t="s">
        <v>48</v>
      </c>
      <c r="AE373" s="4" t="s">
        <v>48</v>
      </c>
      <c r="AF373" s="4" t="s">
        <v>48</v>
      </c>
      <c r="AG373" s="4" t="s">
        <v>48</v>
      </c>
      <c r="AH373" s="4" t="s">
        <v>49</v>
      </c>
      <c r="AI373" s="4" t="s">
        <v>49</v>
      </c>
      <c r="AJ373" s="4" t="s">
        <v>49</v>
      </c>
      <c r="AK373" s="4" t="s">
        <v>49</v>
      </c>
      <c r="AL373" s="4" t="s">
        <v>81</v>
      </c>
    </row>
    <row r="374" spans="1:38" ht="25.5">
      <c r="A374" s="4">
        <v>159456</v>
      </c>
      <c r="B374" s="4">
        <v>661308</v>
      </c>
      <c r="C374" s="4" t="s">
        <v>1069</v>
      </c>
      <c r="D374" s="4" t="s">
        <v>1070</v>
      </c>
      <c r="E374" s="4" t="s">
        <v>1071</v>
      </c>
      <c r="F374" s="4" t="s">
        <v>88</v>
      </c>
      <c r="G374" s="4" t="s">
        <v>46</v>
      </c>
      <c r="H374" s="4" t="s">
        <v>47</v>
      </c>
      <c r="I374" s="4" t="s">
        <v>48</v>
      </c>
      <c r="J374" s="4" t="s">
        <v>49</v>
      </c>
      <c r="K374" s="4" t="s">
        <v>1072</v>
      </c>
      <c r="L374" s="4" t="s">
        <v>1073</v>
      </c>
      <c r="M374" s="4"/>
      <c r="N374" s="4" t="s">
        <v>1074</v>
      </c>
      <c r="O374" s="4" t="s">
        <v>53</v>
      </c>
      <c r="P374" s="4" t="s">
        <v>1075</v>
      </c>
      <c r="Q374" s="4">
        <v>120</v>
      </c>
      <c r="R374" s="4">
        <v>0</v>
      </c>
      <c r="S374" s="4">
        <v>62</v>
      </c>
      <c r="T374" s="4">
        <v>182</v>
      </c>
      <c r="U374" s="4">
        <v>0.6593</v>
      </c>
      <c r="V374" s="4">
        <v>0</v>
      </c>
      <c r="W374" s="4">
        <v>0.6593</v>
      </c>
      <c r="X374" s="4" t="s">
        <v>49</v>
      </c>
      <c r="Y374" s="4" t="s">
        <v>49</v>
      </c>
      <c r="Z374" s="4" t="s">
        <v>49</v>
      </c>
      <c r="AA374" s="4" t="s">
        <v>49</v>
      </c>
      <c r="AB374" s="4" t="s">
        <v>49</v>
      </c>
      <c r="AC374" s="4" t="s">
        <v>49</v>
      </c>
      <c r="AD374" s="4" t="s">
        <v>49</v>
      </c>
      <c r="AE374" s="4" t="s">
        <v>48</v>
      </c>
      <c r="AF374" s="4" t="s">
        <v>48</v>
      </c>
      <c r="AG374" s="4" t="s">
        <v>48</v>
      </c>
      <c r="AH374" s="4" t="s">
        <v>48</v>
      </c>
      <c r="AI374" s="4" t="s">
        <v>48</v>
      </c>
      <c r="AJ374" s="4" t="s">
        <v>48</v>
      </c>
      <c r="AK374" s="4" t="s">
        <v>48</v>
      </c>
      <c r="AL374" s="4" t="s">
        <v>55</v>
      </c>
    </row>
    <row r="375" spans="1:38" ht="25.5">
      <c r="A375" s="4">
        <v>159456</v>
      </c>
      <c r="B375" s="4">
        <v>661310</v>
      </c>
      <c r="C375" s="4" t="s">
        <v>1069</v>
      </c>
      <c r="D375" s="4" t="s">
        <v>1070</v>
      </c>
      <c r="E375" s="4" t="s">
        <v>1071</v>
      </c>
      <c r="F375" s="4" t="s">
        <v>88</v>
      </c>
      <c r="G375" s="4" t="s">
        <v>46</v>
      </c>
      <c r="H375" s="4" t="s">
        <v>47</v>
      </c>
      <c r="I375" s="4" t="s">
        <v>48</v>
      </c>
      <c r="J375" s="4" t="s">
        <v>49</v>
      </c>
      <c r="K375" s="4" t="s">
        <v>1076</v>
      </c>
      <c r="L375" s="4" t="s">
        <v>1077</v>
      </c>
      <c r="M375" s="4"/>
      <c r="N375" s="4" t="s">
        <v>1074</v>
      </c>
      <c r="O375" s="4" t="s">
        <v>53</v>
      </c>
      <c r="P375" s="4" t="s">
        <v>1075</v>
      </c>
      <c r="Q375" s="4">
        <v>63</v>
      </c>
      <c r="R375" s="4">
        <v>0</v>
      </c>
      <c r="S375" s="4">
        <v>27</v>
      </c>
      <c r="T375" s="4">
        <v>90</v>
      </c>
      <c r="U375" s="4">
        <v>0.7</v>
      </c>
      <c r="V375" s="4">
        <v>0</v>
      </c>
      <c r="W375" s="4">
        <v>0.7</v>
      </c>
      <c r="X375" s="4" t="s">
        <v>48</v>
      </c>
      <c r="Y375" s="4" t="s">
        <v>48</v>
      </c>
      <c r="Z375" s="4" t="s">
        <v>48</v>
      </c>
      <c r="AA375" s="4" t="s">
        <v>48</v>
      </c>
      <c r="AB375" s="4" t="s">
        <v>48</v>
      </c>
      <c r="AC375" s="4" t="s">
        <v>48</v>
      </c>
      <c r="AD375" s="4" t="s">
        <v>48</v>
      </c>
      <c r="AE375" s="4" t="s">
        <v>48</v>
      </c>
      <c r="AF375" s="4" t="s">
        <v>48</v>
      </c>
      <c r="AG375" s="4" t="s">
        <v>48</v>
      </c>
      <c r="AH375" s="4" t="s">
        <v>49</v>
      </c>
      <c r="AI375" s="4" t="s">
        <v>49</v>
      </c>
      <c r="AJ375" s="4" t="s">
        <v>49</v>
      </c>
      <c r="AK375" s="4" t="s">
        <v>49</v>
      </c>
      <c r="AL375" s="4" t="s">
        <v>55</v>
      </c>
    </row>
    <row r="376" spans="1:38" ht="25.5">
      <c r="A376" s="4">
        <v>159456</v>
      </c>
      <c r="B376" s="4">
        <v>661309</v>
      </c>
      <c r="C376" s="4" t="s">
        <v>1069</v>
      </c>
      <c r="D376" s="4" t="s">
        <v>1070</v>
      </c>
      <c r="E376" s="4" t="s">
        <v>1071</v>
      </c>
      <c r="F376" s="4" t="s">
        <v>88</v>
      </c>
      <c r="G376" s="4" t="s">
        <v>46</v>
      </c>
      <c r="H376" s="4" t="s">
        <v>47</v>
      </c>
      <c r="I376" s="4" t="s">
        <v>48</v>
      </c>
      <c r="J376" s="4" t="s">
        <v>49</v>
      </c>
      <c r="K376" s="4" t="s">
        <v>1078</v>
      </c>
      <c r="L376" s="4" t="s">
        <v>1077</v>
      </c>
      <c r="M376" s="4"/>
      <c r="N376" s="4" t="s">
        <v>1074</v>
      </c>
      <c r="O376" s="4" t="s">
        <v>53</v>
      </c>
      <c r="P376" s="4" t="s">
        <v>1075</v>
      </c>
      <c r="Q376" s="4">
        <v>46</v>
      </c>
      <c r="R376" s="4">
        <v>0</v>
      </c>
      <c r="S376" s="4">
        <v>31</v>
      </c>
      <c r="T376" s="4">
        <v>77</v>
      </c>
      <c r="U376" s="4">
        <v>0.59740000000000004</v>
      </c>
      <c r="V376" s="4">
        <v>0</v>
      </c>
      <c r="W376" s="4">
        <v>0.59740000000000004</v>
      </c>
      <c r="X376" s="4" t="s">
        <v>48</v>
      </c>
      <c r="Y376" s="4" t="s">
        <v>48</v>
      </c>
      <c r="Z376" s="4" t="s">
        <v>48</v>
      </c>
      <c r="AA376" s="4" t="s">
        <v>48</v>
      </c>
      <c r="AB376" s="4" t="s">
        <v>48</v>
      </c>
      <c r="AC376" s="4" t="s">
        <v>48</v>
      </c>
      <c r="AD376" s="4" t="s">
        <v>48</v>
      </c>
      <c r="AE376" s="4" t="s">
        <v>49</v>
      </c>
      <c r="AF376" s="4" t="s">
        <v>49</v>
      </c>
      <c r="AG376" s="4" t="s">
        <v>49</v>
      </c>
      <c r="AH376" s="4" t="s">
        <v>48</v>
      </c>
      <c r="AI376" s="4" t="s">
        <v>48</v>
      </c>
      <c r="AJ376" s="4" t="s">
        <v>48</v>
      </c>
      <c r="AK376" s="4" t="s">
        <v>48</v>
      </c>
      <c r="AL376" s="4" t="s">
        <v>55</v>
      </c>
    </row>
    <row r="377" spans="1:38" ht="25.5">
      <c r="A377" s="4">
        <v>159383</v>
      </c>
      <c r="B377" s="4">
        <v>664291</v>
      </c>
      <c r="C377" s="4" t="s">
        <v>1113</v>
      </c>
      <c r="D377" s="4" t="s">
        <v>1114</v>
      </c>
      <c r="E377" s="4" t="s">
        <v>148</v>
      </c>
      <c r="F377" s="4" t="s">
        <v>88</v>
      </c>
      <c r="G377" s="4" t="s">
        <v>46</v>
      </c>
      <c r="H377" s="4" t="s">
        <v>47</v>
      </c>
      <c r="I377" s="4" t="s">
        <v>48</v>
      </c>
      <c r="J377" s="4" t="s">
        <v>49</v>
      </c>
      <c r="K377" s="4" t="s">
        <v>1115</v>
      </c>
      <c r="L377" s="4" t="s">
        <v>1116</v>
      </c>
      <c r="M377" s="4"/>
      <c r="N377" s="4" t="s">
        <v>1117</v>
      </c>
      <c r="O377" s="4" t="s">
        <v>53</v>
      </c>
      <c r="P377" s="4" t="s">
        <v>1118</v>
      </c>
      <c r="Q377" s="4">
        <v>160</v>
      </c>
      <c r="R377" s="4">
        <v>51</v>
      </c>
      <c r="S377" s="4">
        <v>249</v>
      </c>
      <c r="T377" s="4">
        <v>460</v>
      </c>
      <c r="U377" s="4">
        <v>0.3478</v>
      </c>
      <c r="V377" s="4">
        <v>0.1109</v>
      </c>
      <c r="W377" s="4">
        <v>0.4587</v>
      </c>
      <c r="X377" s="4" t="s">
        <v>48</v>
      </c>
      <c r="Y377" s="4" t="s">
        <v>48</v>
      </c>
      <c r="Z377" s="4" t="s">
        <v>48</v>
      </c>
      <c r="AA377" s="4" t="s">
        <v>48</v>
      </c>
      <c r="AB377" s="4" t="s">
        <v>49</v>
      </c>
      <c r="AC377" s="4" t="s">
        <v>49</v>
      </c>
      <c r="AD377" s="4" t="s">
        <v>49</v>
      </c>
      <c r="AE377" s="4" t="s">
        <v>48</v>
      </c>
      <c r="AF377" s="4" t="s">
        <v>48</v>
      </c>
      <c r="AG377" s="4" t="s">
        <v>48</v>
      </c>
      <c r="AH377" s="4" t="s">
        <v>48</v>
      </c>
      <c r="AI377" s="4" t="s">
        <v>48</v>
      </c>
      <c r="AJ377" s="4" t="s">
        <v>48</v>
      </c>
      <c r="AK377" s="4" t="s">
        <v>48</v>
      </c>
      <c r="AL377" s="4" t="s">
        <v>1119</v>
      </c>
    </row>
    <row r="378" spans="1:38" ht="25.5">
      <c r="A378" s="4">
        <v>159383</v>
      </c>
      <c r="B378" s="4">
        <v>687622</v>
      </c>
      <c r="C378" s="4" t="s">
        <v>1113</v>
      </c>
      <c r="D378" s="4" t="s">
        <v>1114</v>
      </c>
      <c r="E378" s="4"/>
      <c r="F378" s="4" t="s">
        <v>88</v>
      </c>
      <c r="G378" s="4" t="s">
        <v>46</v>
      </c>
      <c r="H378" s="4" t="s">
        <v>47</v>
      </c>
      <c r="I378" s="4" t="s">
        <v>48</v>
      </c>
      <c r="J378" s="4" t="s">
        <v>49</v>
      </c>
      <c r="K378" s="4" t="s">
        <v>1120</v>
      </c>
      <c r="L378" s="4" t="s">
        <v>1121</v>
      </c>
      <c r="M378" s="4"/>
      <c r="N378" s="4" t="s">
        <v>1117</v>
      </c>
      <c r="O378" s="4" t="s">
        <v>53</v>
      </c>
      <c r="P378" s="4" t="s">
        <v>1122</v>
      </c>
      <c r="Q378" s="4">
        <v>42</v>
      </c>
      <c r="R378" s="4">
        <v>2</v>
      </c>
      <c r="S378" s="4">
        <v>36</v>
      </c>
      <c r="T378" s="4">
        <v>80</v>
      </c>
      <c r="U378" s="4">
        <v>0.52500000000000002</v>
      </c>
      <c r="V378" s="4">
        <v>2.5000000000000001E-2</v>
      </c>
      <c r="W378" s="4">
        <v>0.55000000000000004</v>
      </c>
      <c r="X378" s="4" t="s">
        <v>48</v>
      </c>
      <c r="Y378" s="4" t="s">
        <v>48</v>
      </c>
      <c r="Z378" s="4" t="s">
        <v>48</v>
      </c>
      <c r="AA378" s="4" t="s">
        <v>48</v>
      </c>
      <c r="AB378" s="4" t="s">
        <v>48</v>
      </c>
      <c r="AC378" s="4" t="s">
        <v>48</v>
      </c>
      <c r="AD378" s="4" t="s">
        <v>48</v>
      </c>
      <c r="AE378" s="4" t="s">
        <v>48</v>
      </c>
      <c r="AF378" s="4" t="s">
        <v>48</v>
      </c>
      <c r="AG378" s="4" t="s">
        <v>48</v>
      </c>
      <c r="AH378" s="4" t="s">
        <v>49</v>
      </c>
      <c r="AI378" s="4" t="s">
        <v>49</v>
      </c>
      <c r="AJ378" s="4" t="s">
        <v>49</v>
      </c>
      <c r="AK378" s="4" t="s">
        <v>49</v>
      </c>
      <c r="AL378" s="4" t="s">
        <v>81</v>
      </c>
    </row>
    <row r="379" spans="1:38" ht="25.5">
      <c r="A379" s="4">
        <v>159383</v>
      </c>
      <c r="B379" s="4">
        <v>665190</v>
      </c>
      <c r="C379" s="4" t="s">
        <v>1113</v>
      </c>
      <c r="D379" s="4" t="s">
        <v>1114</v>
      </c>
      <c r="E379" s="4" t="s">
        <v>148</v>
      </c>
      <c r="F379" s="4" t="s">
        <v>88</v>
      </c>
      <c r="G379" s="4" t="s">
        <v>46</v>
      </c>
      <c r="H379" s="4" t="s">
        <v>47</v>
      </c>
      <c r="I379" s="4" t="s">
        <v>48</v>
      </c>
      <c r="J379" s="4" t="s">
        <v>49</v>
      </c>
      <c r="K379" s="4" t="s">
        <v>1123</v>
      </c>
      <c r="L379" s="4" t="s">
        <v>1124</v>
      </c>
      <c r="M379" s="4"/>
      <c r="N379" s="4" t="s">
        <v>1117</v>
      </c>
      <c r="O379" s="4" t="s">
        <v>53</v>
      </c>
      <c r="P379" s="4" t="s">
        <v>1118</v>
      </c>
      <c r="Q379" s="4">
        <v>83</v>
      </c>
      <c r="R379" s="4">
        <v>0</v>
      </c>
      <c r="S379" s="4">
        <v>0</v>
      </c>
      <c r="T379" s="4">
        <v>83</v>
      </c>
      <c r="U379" s="4">
        <v>1</v>
      </c>
      <c r="V379" s="4">
        <v>0</v>
      </c>
      <c r="W379" s="4">
        <v>1</v>
      </c>
      <c r="X379" s="4" t="s">
        <v>49</v>
      </c>
      <c r="Y379" s="4" t="s">
        <v>48</v>
      </c>
      <c r="Z379" s="4" t="s">
        <v>48</v>
      </c>
      <c r="AA379" s="4" t="s">
        <v>48</v>
      </c>
      <c r="AB379" s="4" t="s">
        <v>48</v>
      </c>
      <c r="AC379" s="4" t="s">
        <v>48</v>
      </c>
      <c r="AD379" s="4" t="s">
        <v>48</v>
      </c>
      <c r="AE379" s="4" t="s">
        <v>48</v>
      </c>
      <c r="AF379" s="4" t="s">
        <v>48</v>
      </c>
      <c r="AG379" s="4" t="s">
        <v>48</v>
      </c>
      <c r="AH379" s="4" t="s">
        <v>48</v>
      </c>
      <c r="AI379" s="4" t="s">
        <v>48</v>
      </c>
      <c r="AJ379" s="4" t="s">
        <v>48</v>
      </c>
      <c r="AK379" s="4" t="s">
        <v>48</v>
      </c>
      <c r="AL379" s="4" t="s">
        <v>55</v>
      </c>
    </row>
    <row r="380" spans="1:38" ht="25.5">
      <c r="A380" s="4">
        <v>159383</v>
      </c>
      <c r="B380" s="4">
        <v>663383</v>
      </c>
      <c r="C380" s="4" t="s">
        <v>1113</v>
      </c>
      <c r="D380" s="4" t="s">
        <v>1114</v>
      </c>
      <c r="E380" s="4" t="s">
        <v>148</v>
      </c>
      <c r="F380" s="4" t="s">
        <v>88</v>
      </c>
      <c r="G380" s="4" t="s">
        <v>46</v>
      </c>
      <c r="H380" s="4" t="s">
        <v>47</v>
      </c>
      <c r="I380" s="4" t="s">
        <v>48</v>
      </c>
      <c r="J380" s="4" t="s">
        <v>49</v>
      </c>
      <c r="K380" s="4" t="s">
        <v>1125</v>
      </c>
      <c r="L380" s="4" t="s">
        <v>1126</v>
      </c>
      <c r="M380" s="4"/>
      <c r="N380" s="4" t="s">
        <v>1117</v>
      </c>
      <c r="O380" s="4" t="s">
        <v>53</v>
      </c>
      <c r="P380" s="4" t="s">
        <v>1118</v>
      </c>
      <c r="Q380" s="4">
        <v>287</v>
      </c>
      <c r="R380" s="4">
        <v>0</v>
      </c>
      <c r="S380" s="4">
        <v>146</v>
      </c>
      <c r="T380" s="4">
        <v>433</v>
      </c>
      <c r="U380" s="4">
        <v>0.66279999999999994</v>
      </c>
      <c r="V380" s="4">
        <v>0</v>
      </c>
      <c r="W380" s="4">
        <v>0.66279999999999994</v>
      </c>
      <c r="X380" s="4" t="s">
        <v>49</v>
      </c>
      <c r="Y380" s="4" t="s">
        <v>49</v>
      </c>
      <c r="Z380" s="4" t="s">
        <v>49</v>
      </c>
      <c r="AA380" s="4" t="s">
        <v>49</v>
      </c>
      <c r="AB380" s="4" t="s">
        <v>48</v>
      </c>
      <c r="AC380" s="4" t="s">
        <v>48</v>
      </c>
      <c r="AD380" s="4" t="s">
        <v>48</v>
      </c>
      <c r="AE380" s="4" t="s">
        <v>48</v>
      </c>
      <c r="AF380" s="4" t="s">
        <v>48</v>
      </c>
      <c r="AG380" s="4" t="s">
        <v>48</v>
      </c>
      <c r="AH380" s="4" t="s">
        <v>48</v>
      </c>
      <c r="AI380" s="4" t="s">
        <v>48</v>
      </c>
      <c r="AJ380" s="4" t="s">
        <v>48</v>
      </c>
      <c r="AK380" s="4" t="s">
        <v>48</v>
      </c>
      <c r="AL380" s="4" t="s">
        <v>55</v>
      </c>
    </row>
    <row r="381" spans="1:38" ht="25.5">
      <c r="A381" s="4">
        <v>159383</v>
      </c>
      <c r="B381" s="4">
        <v>663994</v>
      </c>
      <c r="C381" s="4" t="s">
        <v>1113</v>
      </c>
      <c r="D381" s="4" t="s">
        <v>1114</v>
      </c>
      <c r="E381" s="4" t="s">
        <v>148</v>
      </c>
      <c r="F381" s="4" t="s">
        <v>88</v>
      </c>
      <c r="G381" s="4" t="s">
        <v>46</v>
      </c>
      <c r="H381" s="4" t="s">
        <v>47</v>
      </c>
      <c r="I381" s="4" t="s">
        <v>48</v>
      </c>
      <c r="J381" s="4" t="s">
        <v>49</v>
      </c>
      <c r="K381" s="4" t="s">
        <v>1127</v>
      </c>
      <c r="L381" s="4" t="s">
        <v>1121</v>
      </c>
      <c r="M381" s="4"/>
      <c r="N381" s="4" t="s">
        <v>1117</v>
      </c>
      <c r="O381" s="4" t="s">
        <v>53</v>
      </c>
      <c r="P381" s="4" t="s">
        <v>1118</v>
      </c>
      <c r="Q381" s="4">
        <v>214</v>
      </c>
      <c r="R381" s="4">
        <v>65</v>
      </c>
      <c r="S381" s="4">
        <v>362</v>
      </c>
      <c r="T381" s="4">
        <v>641</v>
      </c>
      <c r="U381" s="4">
        <v>0.33389999999999997</v>
      </c>
      <c r="V381" s="4">
        <v>0.1014</v>
      </c>
      <c r="W381" s="4">
        <v>0.43530000000000002</v>
      </c>
      <c r="X381" s="4" t="s">
        <v>48</v>
      </c>
      <c r="Y381" s="4" t="s">
        <v>48</v>
      </c>
      <c r="Z381" s="4" t="s">
        <v>48</v>
      </c>
      <c r="AA381" s="4" t="s">
        <v>48</v>
      </c>
      <c r="AB381" s="4" t="s">
        <v>48</v>
      </c>
      <c r="AC381" s="4" t="s">
        <v>48</v>
      </c>
      <c r="AD381" s="4" t="s">
        <v>48</v>
      </c>
      <c r="AE381" s="4" t="s">
        <v>48</v>
      </c>
      <c r="AF381" s="4" t="s">
        <v>48</v>
      </c>
      <c r="AG381" s="4" t="s">
        <v>48</v>
      </c>
      <c r="AH381" s="4" t="s">
        <v>49</v>
      </c>
      <c r="AI381" s="4" t="s">
        <v>49</v>
      </c>
      <c r="AJ381" s="4" t="s">
        <v>49</v>
      </c>
      <c r="AK381" s="4" t="s">
        <v>49</v>
      </c>
      <c r="AL381" s="4" t="s">
        <v>1119</v>
      </c>
    </row>
    <row r="382" spans="1:38" ht="25.5">
      <c r="A382" s="4">
        <v>159383</v>
      </c>
      <c r="B382" s="4">
        <v>663332</v>
      </c>
      <c r="C382" s="4" t="s">
        <v>1113</v>
      </c>
      <c r="D382" s="4" t="s">
        <v>1114</v>
      </c>
      <c r="E382" s="4" t="s">
        <v>148</v>
      </c>
      <c r="F382" s="4" t="s">
        <v>88</v>
      </c>
      <c r="G382" s="4" t="s">
        <v>46</v>
      </c>
      <c r="H382" s="4" t="s">
        <v>47</v>
      </c>
      <c r="I382" s="4" t="s">
        <v>48</v>
      </c>
      <c r="J382" s="4" t="s">
        <v>49</v>
      </c>
      <c r="K382" s="4" t="s">
        <v>1128</v>
      </c>
      <c r="L382" s="4" t="s">
        <v>1129</v>
      </c>
      <c r="M382" s="4" t="s">
        <v>1130</v>
      </c>
      <c r="N382" s="4" t="s">
        <v>1117</v>
      </c>
      <c r="O382" s="4" t="s">
        <v>53</v>
      </c>
      <c r="P382" s="4" t="s">
        <v>1118</v>
      </c>
      <c r="Q382" s="4">
        <v>307</v>
      </c>
      <c r="R382" s="4">
        <v>0</v>
      </c>
      <c r="S382" s="4">
        <v>192</v>
      </c>
      <c r="T382" s="4">
        <v>499</v>
      </c>
      <c r="U382" s="4">
        <v>0.61519999999999997</v>
      </c>
      <c r="V382" s="4">
        <v>0</v>
      </c>
      <c r="W382" s="4">
        <v>0.61519999999999997</v>
      </c>
      <c r="X382" s="4" t="s">
        <v>48</v>
      </c>
      <c r="Y382" s="4" t="s">
        <v>48</v>
      </c>
      <c r="Z382" s="4" t="s">
        <v>48</v>
      </c>
      <c r="AA382" s="4" t="s">
        <v>48</v>
      </c>
      <c r="AB382" s="4" t="s">
        <v>48</v>
      </c>
      <c r="AC382" s="4" t="s">
        <v>48</v>
      </c>
      <c r="AD382" s="4" t="s">
        <v>48</v>
      </c>
      <c r="AE382" s="4" t="s">
        <v>49</v>
      </c>
      <c r="AF382" s="4" t="s">
        <v>49</v>
      </c>
      <c r="AG382" s="4" t="s">
        <v>49</v>
      </c>
      <c r="AH382" s="4" t="s">
        <v>48</v>
      </c>
      <c r="AI382" s="4" t="s">
        <v>48</v>
      </c>
      <c r="AJ382" s="4" t="s">
        <v>48</v>
      </c>
      <c r="AK382" s="4" t="s">
        <v>48</v>
      </c>
      <c r="AL382" s="4" t="s">
        <v>55</v>
      </c>
    </row>
    <row r="383" spans="1:38" ht="25.5">
      <c r="A383" s="4">
        <v>159994</v>
      </c>
      <c r="B383" s="4">
        <v>661963</v>
      </c>
      <c r="C383" s="4" t="s">
        <v>1131</v>
      </c>
      <c r="D383" s="4" t="s">
        <v>1132</v>
      </c>
      <c r="E383" s="4" t="s">
        <v>390</v>
      </c>
      <c r="F383" s="4" t="s">
        <v>154</v>
      </c>
      <c r="G383" s="4" t="s">
        <v>46</v>
      </c>
      <c r="H383" s="4" t="s">
        <v>47</v>
      </c>
      <c r="I383" s="4" t="s">
        <v>48</v>
      </c>
      <c r="J383" s="4" t="s">
        <v>49</v>
      </c>
      <c r="K383" s="4" t="s">
        <v>1133</v>
      </c>
      <c r="L383" s="4" t="s">
        <v>1134</v>
      </c>
      <c r="M383" s="4"/>
      <c r="N383" s="4" t="s">
        <v>1135</v>
      </c>
      <c r="O383" s="4" t="s">
        <v>53</v>
      </c>
      <c r="P383" s="4" t="s">
        <v>1136</v>
      </c>
      <c r="Q383" s="4">
        <v>56</v>
      </c>
      <c r="R383" s="4">
        <v>17</v>
      </c>
      <c r="S383" s="4">
        <v>402</v>
      </c>
      <c r="T383" s="4">
        <v>475</v>
      </c>
      <c r="U383" s="4">
        <v>0.1179</v>
      </c>
      <c r="V383" s="4">
        <v>3.5799999999999998E-2</v>
      </c>
      <c r="W383" s="4">
        <v>0.1537</v>
      </c>
      <c r="X383" s="4" t="s">
        <v>49</v>
      </c>
      <c r="Y383" s="4" t="s">
        <v>49</v>
      </c>
      <c r="Z383" s="4" t="s">
        <v>48</v>
      </c>
      <c r="AA383" s="4" t="s">
        <v>48</v>
      </c>
      <c r="AB383" s="4" t="s">
        <v>48</v>
      </c>
      <c r="AC383" s="4" t="s">
        <v>49</v>
      </c>
      <c r="AD383" s="4" t="s">
        <v>49</v>
      </c>
      <c r="AE383" s="4" t="s">
        <v>48</v>
      </c>
      <c r="AF383" s="4" t="s">
        <v>48</v>
      </c>
      <c r="AG383" s="4" t="s">
        <v>48</v>
      </c>
      <c r="AH383" s="4" t="s">
        <v>48</v>
      </c>
      <c r="AI383" s="4" t="s">
        <v>48</v>
      </c>
      <c r="AJ383" s="4" t="s">
        <v>48</v>
      </c>
      <c r="AK383" s="4" t="s">
        <v>48</v>
      </c>
      <c r="AL383" s="4" t="s">
        <v>81</v>
      </c>
    </row>
    <row r="384" spans="1:38" ht="25.5">
      <c r="A384" s="4">
        <v>159994</v>
      </c>
      <c r="B384" s="4">
        <v>661964</v>
      </c>
      <c r="C384" s="4" t="s">
        <v>1131</v>
      </c>
      <c r="D384" s="4" t="s">
        <v>1132</v>
      </c>
      <c r="E384" s="4" t="s">
        <v>390</v>
      </c>
      <c r="F384" s="4" t="s">
        <v>154</v>
      </c>
      <c r="G384" s="4" t="s">
        <v>46</v>
      </c>
      <c r="H384" s="4" t="s">
        <v>47</v>
      </c>
      <c r="I384" s="4" t="s">
        <v>48</v>
      </c>
      <c r="J384" s="4" t="s">
        <v>49</v>
      </c>
      <c r="K384" s="4" t="s">
        <v>1137</v>
      </c>
      <c r="L384" s="4" t="s">
        <v>1138</v>
      </c>
      <c r="M384" s="4"/>
      <c r="N384" s="4" t="s">
        <v>1135</v>
      </c>
      <c r="O384" s="4" t="s">
        <v>53</v>
      </c>
      <c r="P384" s="4" t="s">
        <v>1136</v>
      </c>
      <c r="Q384" s="4">
        <v>59</v>
      </c>
      <c r="R384" s="4">
        <v>20</v>
      </c>
      <c r="S384" s="4">
        <v>368</v>
      </c>
      <c r="T384" s="4">
        <v>447</v>
      </c>
      <c r="U384" s="4">
        <v>0.13200000000000001</v>
      </c>
      <c r="V384" s="4">
        <v>4.4699999999999997E-2</v>
      </c>
      <c r="W384" s="4">
        <v>0.1767</v>
      </c>
      <c r="X384" s="4" t="s">
        <v>48</v>
      </c>
      <c r="Y384" s="4" t="s">
        <v>48</v>
      </c>
      <c r="Z384" s="4" t="s">
        <v>49</v>
      </c>
      <c r="AA384" s="4" t="s">
        <v>49</v>
      </c>
      <c r="AB384" s="4" t="s">
        <v>49</v>
      </c>
      <c r="AC384" s="4" t="s">
        <v>48</v>
      </c>
      <c r="AD384" s="4" t="s">
        <v>48</v>
      </c>
      <c r="AE384" s="4" t="s">
        <v>48</v>
      </c>
      <c r="AF384" s="4" t="s">
        <v>48</v>
      </c>
      <c r="AG384" s="4" t="s">
        <v>48</v>
      </c>
      <c r="AH384" s="4" t="s">
        <v>48</v>
      </c>
      <c r="AI384" s="4" t="s">
        <v>48</v>
      </c>
      <c r="AJ384" s="4" t="s">
        <v>48</v>
      </c>
      <c r="AK384" s="4" t="s">
        <v>48</v>
      </c>
      <c r="AL384" s="4" t="s">
        <v>81</v>
      </c>
    </row>
    <row r="385" spans="1:38" ht="25.5">
      <c r="A385" s="4">
        <v>159994</v>
      </c>
      <c r="B385" s="4">
        <v>661965</v>
      </c>
      <c r="C385" s="4" t="s">
        <v>1131</v>
      </c>
      <c r="D385" s="4" t="s">
        <v>1132</v>
      </c>
      <c r="E385" s="4" t="s">
        <v>390</v>
      </c>
      <c r="F385" s="4" t="s">
        <v>154</v>
      </c>
      <c r="G385" s="4" t="s">
        <v>46</v>
      </c>
      <c r="H385" s="4" t="s">
        <v>47</v>
      </c>
      <c r="I385" s="4" t="s">
        <v>48</v>
      </c>
      <c r="J385" s="4" t="s">
        <v>49</v>
      </c>
      <c r="K385" s="4" t="s">
        <v>1139</v>
      </c>
      <c r="L385" s="4" t="s">
        <v>1140</v>
      </c>
      <c r="M385" s="4"/>
      <c r="N385" s="4" t="s">
        <v>1135</v>
      </c>
      <c r="O385" s="4" t="s">
        <v>53</v>
      </c>
      <c r="P385" s="4" t="s">
        <v>1136</v>
      </c>
      <c r="Q385" s="4">
        <v>61</v>
      </c>
      <c r="R385" s="4">
        <v>31</v>
      </c>
      <c r="S385" s="4">
        <v>429</v>
      </c>
      <c r="T385" s="4">
        <v>521</v>
      </c>
      <c r="U385" s="4">
        <v>0.1171</v>
      </c>
      <c r="V385" s="4">
        <v>5.9499999999999997E-2</v>
      </c>
      <c r="W385" s="4">
        <v>0.17660000000000001</v>
      </c>
      <c r="X385" s="4" t="s">
        <v>48</v>
      </c>
      <c r="Y385" s="4" t="s">
        <v>48</v>
      </c>
      <c r="Z385" s="4" t="s">
        <v>48</v>
      </c>
      <c r="AA385" s="4" t="s">
        <v>48</v>
      </c>
      <c r="AB385" s="4" t="s">
        <v>48</v>
      </c>
      <c r="AC385" s="4" t="s">
        <v>48</v>
      </c>
      <c r="AD385" s="4" t="s">
        <v>48</v>
      </c>
      <c r="AE385" s="4" t="s">
        <v>49</v>
      </c>
      <c r="AF385" s="4" t="s">
        <v>49</v>
      </c>
      <c r="AG385" s="4" t="s">
        <v>49</v>
      </c>
      <c r="AH385" s="4" t="s">
        <v>48</v>
      </c>
      <c r="AI385" s="4" t="s">
        <v>48</v>
      </c>
      <c r="AJ385" s="4" t="s">
        <v>48</v>
      </c>
      <c r="AK385" s="4" t="s">
        <v>48</v>
      </c>
      <c r="AL385" s="4" t="s">
        <v>81</v>
      </c>
    </row>
    <row r="386" spans="1:38" ht="25.5">
      <c r="A386" s="4">
        <v>159867</v>
      </c>
      <c r="B386" s="4">
        <v>662026</v>
      </c>
      <c r="C386" s="4" t="s">
        <v>1141</v>
      </c>
      <c r="D386" s="4" t="s">
        <v>1142</v>
      </c>
      <c r="E386" s="4" t="s">
        <v>930</v>
      </c>
      <c r="F386" s="4" t="s">
        <v>88</v>
      </c>
      <c r="G386" s="4" t="s">
        <v>46</v>
      </c>
      <c r="H386" s="4" t="s">
        <v>47</v>
      </c>
      <c r="I386" s="4" t="s">
        <v>48</v>
      </c>
      <c r="J386" s="4" t="s">
        <v>49</v>
      </c>
      <c r="K386" s="4" t="s">
        <v>1143</v>
      </c>
      <c r="L386" s="4" t="s">
        <v>1144</v>
      </c>
      <c r="M386" s="4"/>
      <c r="N386" s="4" t="s">
        <v>1145</v>
      </c>
      <c r="O386" s="4" t="s">
        <v>53</v>
      </c>
      <c r="P386" s="4" t="s">
        <v>1146</v>
      </c>
      <c r="Q386" s="4">
        <v>10</v>
      </c>
      <c r="R386" s="4">
        <v>1</v>
      </c>
      <c r="S386" s="4">
        <v>8</v>
      </c>
      <c r="T386" s="4">
        <v>19</v>
      </c>
      <c r="U386" s="4">
        <v>0.52629999999999999</v>
      </c>
      <c r="V386" s="4">
        <v>5.2600000000000001E-2</v>
      </c>
      <c r="W386" s="4">
        <v>0.57889999999999997</v>
      </c>
      <c r="X386" s="4" t="s">
        <v>49</v>
      </c>
      <c r="Y386" s="4" t="s">
        <v>49</v>
      </c>
      <c r="Z386" s="4" t="s">
        <v>49</v>
      </c>
      <c r="AA386" s="4" t="s">
        <v>49</v>
      </c>
      <c r="AB386" s="4" t="s">
        <v>49</v>
      </c>
      <c r="AC386" s="4" t="s">
        <v>49</v>
      </c>
      <c r="AD386" s="4" t="s">
        <v>49</v>
      </c>
      <c r="AE386" s="4" t="s">
        <v>48</v>
      </c>
      <c r="AF386" s="4" t="s">
        <v>48</v>
      </c>
      <c r="AG386" s="4" t="s">
        <v>48</v>
      </c>
      <c r="AH386" s="4" t="s">
        <v>48</v>
      </c>
      <c r="AI386" s="4" t="s">
        <v>48</v>
      </c>
      <c r="AJ386" s="4" t="s">
        <v>48</v>
      </c>
      <c r="AK386" s="4" t="s">
        <v>48</v>
      </c>
      <c r="AL386" s="4" t="s">
        <v>81</v>
      </c>
    </row>
    <row r="387" spans="1:38" ht="25.5">
      <c r="A387" s="4">
        <v>159332</v>
      </c>
      <c r="B387" s="4">
        <v>660998</v>
      </c>
      <c r="C387" s="4" t="s">
        <v>1147</v>
      </c>
      <c r="D387" s="4" t="s">
        <v>1148</v>
      </c>
      <c r="E387" s="4" t="s">
        <v>148</v>
      </c>
      <c r="F387" s="4" t="s">
        <v>88</v>
      </c>
      <c r="G387" s="4" t="s">
        <v>46</v>
      </c>
      <c r="H387" s="4" t="s">
        <v>47</v>
      </c>
      <c r="I387" s="4" t="s">
        <v>48</v>
      </c>
      <c r="J387" s="4" t="s">
        <v>49</v>
      </c>
      <c r="K387" s="4" t="s">
        <v>1149</v>
      </c>
      <c r="L387" s="4" t="s">
        <v>1150</v>
      </c>
      <c r="M387" s="4"/>
      <c r="N387" s="4" t="s">
        <v>1151</v>
      </c>
      <c r="O387" s="4" t="s">
        <v>53</v>
      </c>
      <c r="P387" s="4" t="s">
        <v>1152</v>
      </c>
      <c r="Q387" s="4">
        <v>332</v>
      </c>
      <c r="R387" s="4">
        <v>0</v>
      </c>
      <c r="S387" s="4">
        <v>62</v>
      </c>
      <c r="T387" s="4">
        <v>394</v>
      </c>
      <c r="U387" s="4">
        <v>0.84260000000000002</v>
      </c>
      <c r="V387" s="4">
        <v>0</v>
      </c>
      <c r="W387" s="4">
        <v>0.84260000000000002</v>
      </c>
      <c r="X387" s="4" t="s">
        <v>49</v>
      </c>
      <c r="Y387" s="4" t="s">
        <v>49</v>
      </c>
      <c r="Z387" s="4" t="s">
        <v>49</v>
      </c>
      <c r="AA387" s="4" t="s">
        <v>49</v>
      </c>
      <c r="AB387" s="4" t="s">
        <v>49</v>
      </c>
      <c r="AC387" s="4" t="s">
        <v>49</v>
      </c>
      <c r="AD387" s="4" t="s">
        <v>49</v>
      </c>
      <c r="AE387" s="4" t="s">
        <v>49</v>
      </c>
      <c r="AF387" s="4" t="s">
        <v>48</v>
      </c>
      <c r="AG387" s="4" t="s">
        <v>48</v>
      </c>
      <c r="AH387" s="4" t="s">
        <v>48</v>
      </c>
      <c r="AI387" s="4" t="s">
        <v>48</v>
      </c>
      <c r="AJ387" s="4" t="s">
        <v>48</v>
      </c>
      <c r="AK387" s="4" t="s">
        <v>48</v>
      </c>
      <c r="AL387" s="4" t="s">
        <v>55</v>
      </c>
    </row>
    <row r="388" spans="1:38" ht="25.5">
      <c r="A388" s="4">
        <v>159332</v>
      </c>
      <c r="B388" s="4">
        <v>663363</v>
      </c>
      <c r="C388" s="4" t="s">
        <v>1147</v>
      </c>
      <c r="D388" s="4" t="s">
        <v>1148</v>
      </c>
      <c r="E388" s="4" t="s">
        <v>148</v>
      </c>
      <c r="F388" s="4" t="s">
        <v>88</v>
      </c>
      <c r="G388" s="4" t="s">
        <v>46</v>
      </c>
      <c r="H388" s="4" t="s">
        <v>47</v>
      </c>
      <c r="I388" s="4" t="s">
        <v>48</v>
      </c>
      <c r="J388" s="4" t="s">
        <v>49</v>
      </c>
      <c r="K388" s="4" t="s">
        <v>1153</v>
      </c>
      <c r="L388" s="4" t="s">
        <v>1154</v>
      </c>
      <c r="M388" s="4"/>
      <c r="N388" s="4" t="s">
        <v>148</v>
      </c>
      <c r="O388" s="4" t="s">
        <v>53</v>
      </c>
      <c r="P388" s="4" t="s">
        <v>1155</v>
      </c>
      <c r="Q388" s="4">
        <v>562</v>
      </c>
      <c r="R388" s="4">
        <v>0</v>
      </c>
      <c r="S388" s="4">
        <v>376</v>
      </c>
      <c r="T388" s="4">
        <v>938</v>
      </c>
      <c r="U388" s="4">
        <v>0.59909999999999997</v>
      </c>
      <c r="V388" s="4">
        <v>0</v>
      </c>
      <c r="W388" s="4">
        <v>0.59909999999999997</v>
      </c>
      <c r="X388" s="4" t="s">
        <v>48</v>
      </c>
      <c r="Y388" s="4" t="s">
        <v>48</v>
      </c>
      <c r="Z388" s="4" t="s">
        <v>48</v>
      </c>
      <c r="AA388" s="4" t="s">
        <v>48</v>
      </c>
      <c r="AB388" s="4" t="s">
        <v>48</v>
      </c>
      <c r="AC388" s="4" t="s">
        <v>48</v>
      </c>
      <c r="AD388" s="4" t="s">
        <v>48</v>
      </c>
      <c r="AE388" s="4" t="s">
        <v>48</v>
      </c>
      <c r="AF388" s="4" t="s">
        <v>48</v>
      </c>
      <c r="AG388" s="4" t="s">
        <v>48</v>
      </c>
      <c r="AH388" s="4" t="s">
        <v>49</v>
      </c>
      <c r="AI388" s="4" t="s">
        <v>49</v>
      </c>
      <c r="AJ388" s="4" t="s">
        <v>49</v>
      </c>
      <c r="AK388" s="4" t="s">
        <v>49</v>
      </c>
      <c r="AL388" s="4" t="s">
        <v>55</v>
      </c>
    </row>
    <row r="389" spans="1:38" ht="25.5">
      <c r="A389" s="4">
        <v>159332</v>
      </c>
      <c r="B389" s="4">
        <v>665826</v>
      </c>
      <c r="C389" s="4" t="s">
        <v>1147</v>
      </c>
      <c r="D389" s="4" t="s">
        <v>1148</v>
      </c>
      <c r="E389" s="4" t="s">
        <v>148</v>
      </c>
      <c r="F389" s="4" t="s">
        <v>88</v>
      </c>
      <c r="G389" s="4" t="s">
        <v>46</v>
      </c>
      <c r="H389" s="4" t="s">
        <v>47</v>
      </c>
      <c r="I389" s="4" t="s">
        <v>48</v>
      </c>
      <c r="J389" s="4" t="s">
        <v>49</v>
      </c>
      <c r="K389" s="4" t="s">
        <v>1156</v>
      </c>
      <c r="L389" s="4" t="s">
        <v>1157</v>
      </c>
      <c r="M389" s="4"/>
      <c r="N389" s="4" t="s">
        <v>148</v>
      </c>
      <c r="O389" s="4" t="s">
        <v>53</v>
      </c>
      <c r="P389" s="4" t="s">
        <v>1155</v>
      </c>
      <c r="Q389" s="4">
        <v>334</v>
      </c>
      <c r="R389" s="4">
        <v>0</v>
      </c>
      <c r="S389" s="4">
        <v>55</v>
      </c>
      <c r="T389" s="4">
        <v>389</v>
      </c>
      <c r="U389" s="4">
        <v>0.85860000000000003</v>
      </c>
      <c r="V389" s="4">
        <v>0</v>
      </c>
      <c r="W389" s="4">
        <v>0.85860000000000003</v>
      </c>
      <c r="X389" s="4" t="s">
        <v>48</v>
      </c>
      <c r="Y389" s="4" t="s">
        <v>48</v>
      </c>
      <c r="Z389" s="4" t="s">
        <v>48</v>
      </c>
      <c r="AA389" s="4" t="s">
        <v>48</v>
      </c>
      <c r="AB389" s="4" t="s">
        <v>48</v>
      </c>
      <c r="AC389" s="4" t="s">
        <v>48</v>
      </c>
      <c r="AD389" s="4" t="s">
        <v>48</v>
      </c>
      <c r="AE389" s="4" t="s">
        <v>48</v>
      </c>
      <c r="AF389" s="4" t="s">
        <v>49</v>
      </c>
      <c r="AG389" s="4" t="s">
        <v>49</v>
      </c>
      <c r="AH389" s="4" t="s">
        <v>48</v>
      </c>
      <c r="AI389" s="4" t="s">
        <v>48</v>
      </c>
      <c r="AJ389" s="4" t="s">
        <v>48</v>
      </c>
      <c r="AK389" s="4" t="s">
        <v>48</v>
      </c>
      <c r="AL389" s="4" t="s">
        <v>55</v>
      </c>
    </row>
    <row r="390" spans="1:38" ht="25.5">
      <c r="A390" s="4">
        <v>159332</v>
      </c>
      <c r="B390" s="4">
        <v>686447</v>
      </c>
      <c r="C390" s="4" t="s">
        <v>1147</v>
      </c>
      <c r="D390" s="4" t="s">
        <v>1148</v>
      </c>
      <c r="E390" s="4" t="s">
        <v>148</v>
      </c>
      <c r="F390" s="4" t="s">
        <v>88</v>
      </c>
      <c r="G390" s="4" t="s">
        <v>46</v>
      </c>
      <c r="H390" s="4" t="s">
        <v>47</v>
      </c>
      <c r="I390" s="4" t="s">
        <v>48</v>
      </c>
      <c r="J390" s="4" t="s">
        <v>49</v>
      </c>
      <c r="K390" s="4" t="s">
        <v>1158</v>
      </c>
      <c r="L390" s="4" t="s">
        <v>1159</v>
      </c>
      <c r="M390" s="4"/>
      <c r="N390" s="4" t="s">
        <v>712</v>
      </c>
      <c r="O390" s="4" t="s">
        <v>53</v>
      </c>
      <c r="P390" s="4" t="s">
        <v>1155</v>
      </c>
      <c r="Q390" s="4">
        <v>124</v>
      </c>
      <c r="R390" s="4">
        <v>0</v>
      </c>
      <c r="S390" s="4">
        <v>64</v>
      </c>
      <c r="T390" s="4">
        <v>188</v>
      </c>
      <c r="U390" s="4">
        <v>0.65959999999999996</v>
      </c>
      <c r="V390" s="4">
        <v>0</v>
      </c>
      <c r="W390" s="4">
        <v>0.65959999999999996</v>
      </c>
      <c r="X390" s="4" t="s">
        <v>48</v>
      </c>
      <c r="Y390" s="4" t="s">
        <v>49</v>
      </c>
      <c r="Z390" s="4" t="s">
        <v>49</v>
      </c>
      <c r="AA390" s="4" t="s">
        <v>49</v>
      </c>
      <c r="AB390" s="4" t="s">
        <v>49</v>
      </c>
      <c r="AC390" s="4" t="s">
        <v>49</v>
      </c>
      <c r="AD390" s="4" t="s">
        <v>49</v>
      </c>
      <c r="AE390" s="4" t="s">
        <v>49</v>
      </c>
      <c r="AF390" s="4" t="s">
        <v>49</v>
      </c>
      <c r="AG390" s="4" t="s">
        <v>49</v>
      </c>
      <c r="AH390" s="4" t="s">
        <v>49</v>
      </c>
      <c r="AI390" s="4" t="s">
        <v>49</v>
      </c>
      <c r="AJ390" s="4" t="s">
        <v>49</v>
      </c>
      <c r="AK390" s="4" t="s">
        <v>49</v>
      </c>
      <c r="AL390" s="4" t="s">
        <v>55</v>
      </c>
    </row>
    <row r="391" spans="1:38" ht="25.5">
      <c r="A391" s="4">
        <v>159332</v>
      </c>
      <c r="B391" s="4">
        <v>664033</v>
      </c>
      <c r="C391" s="4" t="s">
        <v>1147</v>
      </c>
      <c r="D391" s="4" t="s">
        <v>1148</v>
      </c>
      <c r="E391" s="4" t="s">
        <v>148</v>
      </c>
      <c r="F391" s="4" t="s">
        <v>88</v>
      </c>
      <c r="G391" s="4" t="s">
        <v>46</v>
      </c>
      <c r="H391" s="4" t="s">
        <v>47</v>
      </c>
      <c r="I391" s="4" t="s">
        <v>48</v>
      </c>
      <c r="J391" s="4" t="s">
        <v>49</v>
      </c>
      <c r="K391" s="4" t="s">
        <v>1160</v>
      </c>
      <c r="L391" s="4" t="s">
        <v>1161</v>
      </c>
      <c r="M391" s="4"/>
      <c r="N391" s="4" t="s">
        <v>1162</v>
      </c>
      <c r="O391" s="4" t="s">
        <v>53</v>
      </c>
      <c r="P391" s="4" t="s">
        <v>1163</v>
      </c>
      <c r="Q391" s="4">
        <v>329</v>
      </c>
      <c r="R391" s="4">
        <v>0</v>
      </c>
      <c r="S391" s="4">
        <v>36</v>
      </c>
      <c r="T391" s="4">
        <v>365</v>
      </c>
      <c r="U391" s="4">
        <v>0.90139999999999998</v>
      </c>
      <c r="V391" s="4">
        <v>0</v>
      </c>
      <c r="W391" s="4">
        <v>0.90139999999999998</v>
      </c>
      <c r="X391" s="4" t="s">
        <v>49</v>
      </c>
      <c r="Y391" s="4" t="s">
        <v>49</v>
      </c>
      <c r="Z391" s="4" t="s">
        <v>49</v>
      </c>
      <c r="AA391" s="4" t="s">
        <v>49</v>
      </c>
      <c r="AB391" s="4" t="s">
        <v>49</v>
      </c>
      <c r="AC391" s="4" t="s">
        <v>49</v>
      </c>
      <c r="AD391" s="4" t="s">
        <v>49</v>
      </c>
      <c r="AE391" s="4" t="s">
        <v>49</v>
      </c>
      <c r="AF391" s="4" t="s">
        <v>48</v>
      </c>
      <c r="AG391" s="4" t="s">
        <v>48</v>
      </c>
      <c r="AH391" s="4" t="s">
        <v>48</v>
      </c>
      <c r="AI391" s="4" t="s">
        <v>48</v>
      </c>
      <c r="AJ391" s="4" t="s">
        <v>48</v>
      </c>
      <c r="AK391" s="4" t="s">
        <v>48</v>
      </c>
      <c r="AL391" s="4" t="s">
        <v>55</v>
      </c>
    </row>
    <row r="392" spans="1:38" ht="25.5">
      <c r="A392" s="4">
        <v>159332</v>
      </c>
      <c r="B392" s="4">
        <v>660999</v>
      </c>
      <c r="C392" s="4" t="s">
        <v>1147</v>
      </c>
      <c r="D392" s="4" t="s">
        <v>1148</v>
      </c>
      <c r="E392" s="4" t="s">
        <v>148</v>
      </c>
      <c r="F392" s="4" t="s">
        <v>88</v>
      </c>
      <c r="G392" s="4" t="s">
        <v>46</v>
      </c>
      <c r="H392" s="4" t="s">
        <v>47</v>
      </c>
      <c r="I392" s="4" t="s">
        <v>48</v>
      </c>
      <c r="J392" s="4" t="s">
        <v>49</v>
      </c>
      <c r="K392" s="4" t="s">
        <v>1164</v>
      </c>
      <c r="L392" s="4" t="s">
        <v>1165</v>
      </c>
      <c r="M392" s="4"/>
      <c r="N392" s="4" t="s">
        <v>148</v>
      </c>
      <c r="O392" s="4" t="s">
        <v>53</v>
      </c>
      <c r="P392" s="4" t="s">
        <v>1155</v>
      </c>
      <c r="Q392" s="4">
        <v>136</v>
      </c>
      <c r="R392" s="4">
        <v>0</v>
      </c>
      <c r="S392" s="4">
        <v>248</v>
      </c>
      <c r="T392" s="4">
        <v>384</v>
      </c>
      <c r="U392" s="4">
        <v>0.35420000000000001</v>
      </c>
      <c r="V392" s="4">
        <v>0</v>
      </c>
      <c r="W392" s="4">
        <v>0.35420000000000001</v>
      </c>
      <c r="X392" s="4" t="s">
        <v>48</v>
      </c>
      <c r="Y392" s="4" t="s">
        <v>49</v>
      </c>
      <c r="Z392" s="4" t="s">
        <v>49</v>
      </c>
      <c r="AA392" s="4" t="s">
        <v>49</v>
      </c>
      <c r="AB392" s="4" t="s">
        <v>49</v>
      </c>
      <c r="AC392" s="4" t="s">
        <v>49</v>
      </c>
      <c r="AD392" s="4" t="s">
        <v>49</v>
      </c>
      <c r="AE392" s="4" t="s">
        <v>49</v>
      </c>
      <c r="AF392" s="4" t="s">
        <v>49</v>
      </c>
      <c r="AG392" s="4" t="s">
        <v>49</v>
      </c>
      <c r="AH392" s="4" t="s">
        <v>48</v>
      </c>
      <c r="AI392" s="4" t="s">
        <v>48</v>
      </c>
      <c r="AJ392" s="4" t="s">
        <v>48</v>
      </c>
      <c r="AK392" s="4" t="s">
        <v>48</v>
      </c>
      <c r="AL392" s="4" t="s">
        <v>55</v>
      </c>
    </row>
    <row r="393" spans="1:38" ht="25.5">
      <c r="A393" s="4">
        <v>159332</v>
      </c>
      <c r="B393" s="4">
        <v>663360</v>
      </c>
      <c r="C393" s="4" t="s">
        <v>1147</v>
      </c>
      <c r="D393" s="4" t="s">
        <v>1148</v>
      </c>
      <c r="E393" s="4" t="s">
        <v>148</v>
      </c>
      <c r="F393" s="4" t="s">
        <v>88</v>
      </c>
      <c r="G393" s="4" t="s">
        <v>46</v>
      </c>
      <c r="H393" s="4" t="s">
        <v>47</v>
      </c>
      <c r="I393" s="4" t="s">
        <v>48</v>
      </c>
      <c r="J393" s="4" t="s">
        <v>49</v>
      </c>
      <c r="K393" s="4" t="s">
        <v>1166</v>
      </c>
      <c r="L393" s="4" t="s">
        <v>1167</v>
      </c>
      <c r="M393" s="4"/>
      <c r="N393" s="4" t="s">
        <v>148</v>
      </c>
      <c r="O393" s="4" t="s">
        <v>53</v>
      </c>
      <c r="P393" s="4" t="s">
        <v>1168</v>
      </c>
      <c r="Q393" s="4">
        <v>490</v>
      </c>
      <c r="R393" s="4">
        <v>0</v>
      </c>
      <c r="S393" s="4">
        <v>0</v>
      </c>
      <c r="T393" s="4">
        <v>490</v>
      </c>
      <c r="U393" s="4">
        <v>1</v>
      </c>
      <c r="V393" s="4">
        <v>0</v>
      </c>
      <c r="W393" s="4">
        <v>1</v>
      </c>
      <c r="X393" s="4" t="s">
        <v>49</v>
      </c>
      <c r="Y393" s="4" t="s">
        <v>49</v>
      </c>
      <c r="Z393" s="4" t="s">
        <v>49</v>
      </c>
      <c r="AA393" s="4" t="s">
        <v>49</v>
      </c>
      <c r="AB393" s="4" t="s">
        <v>49</v>
      </c>
      <c r="AC393" s="4" t="s">
        <v>49</v>
      </c>
      <c r="AD393" s="4" t="s">
        <v>49</v>
      </c>
      <c r="AE393" s="4" t="s">
        <v>49</v>
      </c>
      <c r="AF393" s="4" t="s">
        <v>48</v>
      </c>
      <c r="AG393" s="4" t="s">
        <v>48</v>
      </c>
      <c r="AH393" s="4" t="s">
        <v>48</v>
      </c>
      <c r="AI393" s="4" t="s">
        <v>48</v>
      </c>
      <c r="AJ393" s="4" t="s">
        <v>48</v>
      </c>
      <c r="AK393" s="4" t="s">
        <v>48</v>
      </c>
      <c r="AL393" s="4" t="s">
        <v>55</v>
      </c>
    </row>
    <row r="394" spans="1:38" ht="25.5">
      <c r="A394" s="4">
        <v>159332</v>
      </c>
      <c r="B394" s="4">
        <v>660996</v>
      </c>
      <c r="C394" s="4" t="s">
        <v>1147</v>
      </c>
      <c r="D394" s="4" t="s">
        <v>1148</v>
      </c>
      <c r="E394" s="4" t="s">
        <v>148</v>
      </c>
      <c r="F394" s="4" t="s">
        <v>88</v>
      </c>
      <c r="G394" s="4" t="s">
        <v>46</v>
      </c>
      <c r="H394" s="4" t="s">
        <v>47</v>
      </c>
      <c r="I394" s="4" t="s">
        <v>48</v>
      </c>
      <c r="J394" s="4" t="s">
        <v>49</v>
      </c>
      <c r="K394" s="4" t="s">
        <v>1169</v>
      </c>
      <c r="L394" s="4" t="s">
        <v>1170</v>
      </c>
      <c r="M394" s="4"/>
      <c r="N394" s="4" t="s">
        <v>148</v>
      </c>
      <c r="O394" s="4" t="s">
        <v>53</v>
      </c>
      <c r="P394" s="4" t="s">
        <v>1155</v>
      </c>
      <c r="Q394" s="4">
        <v>362</v>
      </c>
      <c r="R394" s="4">
        <v>0</v>
      </c>
      <c r="S394" s="4">
        <v>61</v>
      </c>
      <c r="T394" s="4">
        <v>423</v>
      </c>
      <c r="U394" s="4">
        <v>0.85580000000000001</v>
      </c>
      <c r="V394" s="4">
        <v>0</v>
      </c>
      <c r="W394" s="4">
        <v>0.85580000000000001</v>
      </c>
      <c r="X394" s="4" t="s">
        <v>49</v>
      </c>
      <c r="Y394" s="4" t="s">
        <v>49</v>
      </c>
      <c r="Z394" s="4" t="s">
        <v>49</v>
      </c>
      <c r="AA394" s="4" t="s">
        <v>49</v>
      </c>
      <c r="AB394" s="4" t="s">
        <v>49</v>
      </c>
      <c r="AC394" s="4" t="s">
        <v>49</v>
      </c>
      <c r="AD394" s="4" t="s">
        <v>49</v>
      </c>
      <c r="AE394" s="4" t="s">
        <v>49</v>
      </c>
      <c r="AF394" s="4" t="s">
        <v>48</v>
      </c>
      <c r="AG394" s="4" t="s">
        <v>48</v>
      </c>
      <c r="AH394" s="4" t="s">
        <v>48</v>
      </c>
      <c r="AI394" s="4" t="s">
        <v>48</v>
      </c>
      <c r="AJ394" s="4" t="s">
        <v>48</v>
      </c>
      <c r="AK394" s="4" t="s">
        <v>48</v>
      </c>
      <c r="AL394" s="4" t="s">
        <v>55</v>
      </c>
    </row>
    <row r="395" spans="1:38" ht="25.5">
      <c r="A395" s="4">
        <v>159901</v>
      </c>
      <c r="B395" s="4">
        <v>662240</v>
      </c>
      <c r="C395" s="4" t="s">
        <v>1171</v>
      </c>
      <c r="D395" s="4" t="s">
        <v>1172</v>
      </c>
      <c r="E395" s="4" t="s">
        <v>1098</v>
      </c>
      <c r="F395" s="4" t="s">
        <v>385</v>
      </c>
      <c r="G395" s="4" t="s">
        <v>46</v>
      </c>
      <c r="H395" s="4" t="s">
        <v>47</v>
      </c>
      <c r="I395" s="4" t="s">
        <v>48</v>
      </c>
      <c r="J395" s="4" t="s">
        <v>49</v>
      </c>
      <c r="K395" s="4" t="s">
        <v>1173</v>
      </c>
      <c r="L395" s="4" t="s">
        <v>1174</v>
      </c>
      <c r="M395" s="4"/>
      <c r="N395" s="4" t="s">
        <v>1098</v>
      </c>
      <c r="O395" s="4" t="s">
        <v>53</v>
      </c>
      <c r="P395" s="4" t="s">
        <v>1175</v>
      </c>
      <c r="Q395" s="4">
        <v>628</v>
      </c>
      <c r="R395" s="4">
        <v>0</v>
      </c>
      <c r="S395" s="4">
        <v>205</v>
      </c>
      <c r="T395" s="4">
        <v>833</v>
      </c>
      <c r="U395" s="4">
        <v>0.75390000000000001</v>
      </c>
      <c r="V395" s="4">
        <v>0</v>
      </c>
      <c r="W395" s="4">
        <v>0.75390000000000001</v>
      </c>
      <c r="X395" s="4" t="s">
        <v>48</v>
      </c>
      <c r="Y395" s="4" t="s">
        <v>48</v>
      </c>
      <c r="Z395" s="4" t="s">
        <v>48</v>
      </c>
      <c r="AA395" s="4" t="s">
        <v>48</v>
      </c>
      <c r="AB395" s="4" t="s">
        <v>48</v>
      </c>
      <c r="AC395" s="4" t="s">
        <v>48</v>
      </c>
      <c r="AD395" s="4" t="s">
        <v>48</v>
      </c>
      <c r="AE395" s="4" t="s">
        <v>49</v>
      </c>
      <c r="AF395" s="4" t="s">
        <v>49</v>
      </c>
      <c r="AG395" s="4" t="s">
        <v>49</v>
      </c>
      <c r="AH395" s="4" t="s">
        <v>48</v>
      </c>
      <c r="AI395" s="4" t="s">
        <v>48</v>
      </c>
      <c r="AJ395" s="4" t="s">
        <v>48</v>
      </c>
      <c r="AK395" s="4" t="s">
        <v>48</v>
      </c>
      <c r="AL395" s="4" t="s">
        <v>55</v>
      </c>
    </row>
    <row r="396" spans="1:38" ht="25.5">
      <c r="A396" s="4">
        <v>159901</v>
      </c>
      <c r="B396" s="4">
        <v>662239</v>
      </c>
      <c r="C396" s="4" t="s">
        <v>1171</v>
      </c>
      <c r="D396" s="4" t="s">
        <v>1172</v>
      </c>
      <c r="E396" s="4" t="s">
        <v>1098</v>
      </c>
      <c r="F396" s="4" t="s">
        <v>385</v>
      </c>
      <c r="G396" s="4" t="s">
        <v>46</v>
      </c>
      <c r="H396" s="4" t="s">
        <v>47</v>
      </c>
      <c r="I396" s="4" t="s">
        <v>48</v>
      </c>
      <c r="J396" s="4" t="s">
        <v>49</v>
      </c>
      <c r="K396" s="4" t="s">
        <v>1176</v>
      </c>
      <c r="L396" s="4" t="s">
        <v>1174</v>
      </c>
      <c r="M396" s="4" t="s">
        <v>1177</v>
      </c>
      <c r="N396" s="4" t="s">
        <v>1098</v>
      </c>
      <c r="O396" s="4" t="s">
        <v>53</v>
      </c>
      <c r="P396" s="4" t="s">
        <v>1175</v>
      </c>
      <c r="Q396" s="4">
        <v>384</v>
      </c>
      <c r="R396" s="4">
        <v>0</v>
      </c>
      <c r="S396" s="4">
        <v>114</v>
      </c>
      <c r="T396" s="4">
        <v>498</v>
      </c>
      <c r="U396" s="4">
        <v>0.77110000000000001</v>
      </c>
      <c r="V396" s="4">
        <v>0</v>
      </c>
      <c r="W396" s="4">
        <v>0.77110000000000001</v>
      </c>
      <c r="X396" s="4" t="s">
        <v>48</v>
      </c>
      <c r="Y396" s="4" t="s">
        <v>49</v>
      </c>
      <c r="Z396" s="4" t="s">
        <v>49</v>
      </c>
      <c r="AA396" s="4" t="s">
        <v>49</v>
      </c>
      <c r="AB396" s="4" t="s">
        <v>49</v>
      </c>
      <c r="AC396" s="4" t="s">
        <v>49</v>
      </c>
      <c r="AD396" s="4" t="s">
        <v>49</v>
      </c>
      <c r="AE396" s="4" t="s">
        <v>48</v>
      </c>
      <c r="AF396" s="4" t="s">
        <v>48</v>
      </c>
      <c r="AG396" s="4" t="s">
        <v>48</v>
      </c>
      <c r="AH396" s="4" t="s">
        <v>48</v>
      </c>
      <c r="AI396" s="4" t="s">
        <v>48</v>
      </c>
      <c r="AJ396" s="4" t="s">
        <v>48</v>
      </c>
      <c r="AK396" s="4" t="s">
        <v>48</v>
      </c>
      <c r="AL396" s="4" t="s">
        <v>55</v>
      </c>
    </row>
    <row r="397" spans="1:38" ht="25.5">
      <c r="A397" s="4">
        <v>159901</v>
      </c>
      <c r="B397" s="4">
        <v>662241</v>
      </c>
      <c r="C397" s="4" t="s">
        <v>1171</v>
      </c>
      <c r="D397" s="4" t="s">
        <v>1172</v>
      </c>
      <c r="E397" s="4" t="s">
        <v>1098</v>
      </c>
      <c r="F397" s="4" t="s">
        <v>385</v>
      </c>
      <c r="G397" s="4" t="s">
        <v>46</v>
      </c>
      <c r="H397" s="4" t="s">
        <v>47</v>
      </c>
      <c r="I397" s="4" t="s">
        <v>48</v>
      </c>
      <c r="J397" s="4" t="s">
        <v>49</v>
      </c>
      <c r="K397" s="4" t="s">
        <v>1178</v>
      </c>
      <c r="L397" s="4" t="s">
        <v>1174</v>
      </c>
      <c r="M397" s="4"/>
      <c r="N397" s="4" t="s">
        <v>1098</v>
      </c>
      <c r="O397" s="4" t="s">
        <v>53</v>
      </c>
      <c r="P397" s="4" t="s">
        <v>1175</v>
      </c>
      <c r="Q397" s="4">
        <v>686</v>
      </c>
      <c r="R397" s="4">
        <v>0</v>
      </c>
      <c r="S397" s="4">
        <v>258</v>
      </c>
      <c r="T397" s="4">
        <v>944</v>
      </c>
      <c r="U397" s="4">
        <v>0.72670000000000001</v>
      </c>
      <c r="V397" s="4">
        <v>0</v>
      </c>
      <c r="W397" s="4">
        <v>0.72670000000000001</v>
      </c>
      <c r="X397" s="4" t="s">
        <v>48</v>
      </c>
      <c r="Y397" s="4" t="s">
        <v>48</v>
      </c>
      <c r="Z397" s="4" t="s">
        <v>48</v>
      </c>
      <c r="AA397" s="4" t="s">
        <v>48</v>
      </c>
      <c r="AB397" s="4" t="s">
        <v>48</v>
      </c>
      <c r="AC397" s="4" t="s">
        <v>48</v>
      </c>
      <c r="AD397" s="4" t="s">
        <v>48</v>
      </c>
      <c r="AE397" s="4" t="s">
        <v>48</v>
      </c>
      <c r="AF397" s="4" t="s">
        <v>48</v>
      </c>
      <c r="AG397" s="4" t="s">
        <v>48</v>
      </c>
      <c r="AH397" s="4" t="s">
        <v>49</v>
      </c>
      <c r="AI397" s="4" t="s">
        <v>49</v>
      </c>
      <c r="AJ397" s="4" t="s">
        <v>49</v>
      </c>
      <c r="AK397" s="4" t="s">
        <v>49</v>
      </c>
      <c r="AL397" s="4" t="s">
        <v>55</v>
      </c>
    </row>
    <row r="398" spans="1:38" ht="25.5">
      <c r="A398" s="4">
        <v>159901</v>
      </c>
      <c r="B398" s="4">
        <v>662238</v>
      </c>
      <c r="C398" s="4" t="s">
        <v>1171</v>
      </c>
      <c r="D398" s="4" t="s">
        <v>1172</v>
      </c>
      <c r="E398" s="4" t="s">
        <v>1098</v>
      </c>
      <c r="F398" s="4" t="s">
        <v>385</v>
      </c>
      <c r="G398" s="4" t="s">
        <v>46</v>
      </c>
      <c r="H398" s="4" t="s">
        <v>47</v>
      </c>
      <c r="I398" s="4" t="s">
        <v>48</v>
      </c>
      <c r="J398" s="4" t="s">
        <v>49</v>
      </c>
      <c r="K398" s="4" t="s">
        <v>1179</v>
      </c>
      <c r="L398" s="4" t="s">
        <v>1174</v>
      </c>
      <c r="M398" s="4"/>
      <c r="N398" s="4" t="s">
        <v>1098</v>
      </c>
      <c r="O398" s="4" t="s">
        <v>53</v>
      </c>
      <c r="P398" s="4" t="s">
        <v>1175</v>
      </c>
      <c r="Q398" s="4">
        <v>316</v>
      </c>
      <c r="R398" s="4">
        <v>0</v>
      </c>
      <c r="S398" s="4">
        <v>183</v>
      </c>
      <c r="T398" s="4">
        <v>499</v>
      </c>
      <c r="U398" s="4">
        <v>0.63329999999999997</v>
      </c>
      <c r="V398" s="4">
        <v>0</v>
      </c>
      <c r="W398" s="4">
        <v>0.63329999999999997</v>
      </c>
      <c r="X398" s="4" t="s">
        <v>48</v>
      </c>
      <c r="Y398" s="4" t="s">
        <v>49</v>
      </c>
      <c r="Z398" s="4" t="s">
        <v>49</v>
      </c>
      <c r="AA398" s="4" t="s">
        <v>49</v>
      </c>
      <c r="AB398" s="4" t="s">
        <v>49</v>
      </c>
      <c r="AC398" s="4" t="s">
        <v>49</v>
      </c>
      <c r="AD398" s="4" t="s">
        <v>49</v>
      </c>
      <c r="AE398" s="4" t="s">
        <v>48</v>
      </c>
      <c r="AF398" s="4" t="s">
        <v>48</v>
      </c>
      <c r="AG398" s="4" t="s">
        <v>48</v>
      </c>
      <c r="AH398" s="4" t="s">
        <v>48</v>
      </c>
      <c r="AI398" s="4" t="s">
        <v>48</v>
      </c>
      <c r="AJ398" s="4" t="s">
        <v>48</v>
      </c>
      <c r="AK398" s="4" t="s">
        <v>48</v>
      </c>
      <c r="AL398" s="4" t="s">
        <v>55</v>
      </c>
    </row>
    <row r="399" spans="1:38" ht="25.5">
      <c r="A399" s="4">
        <v>159901</v>
      </c>
      <c r="B399" s="4">
        <v>662237</v>
      </c>
      <c r="C399" s="4" t="s">
        <v>1171</v>
      </c>
      <c r="D399" s="4" t="s">
        <v>1172</v>
      </c>
      <c r="E399" s="4" t="s">
        <v>1098</v>
      </c>
      <c r="F399" s="4" t="s">
        <v>385</v>
      </c>
      <c r="G399" s="4" t="s">
        <v>46</v>
      </c>
      <c r="H399" s="4" t="s">
        <v>47</v>
      </c>
      <c r="I399" s="4" t="s">
        <v>48</v>
      </c>
      <c r="J399" s="4" t="s">
        <v>49</v>
      </c>
      <c r="K399" s="4" t="s">
        <v>1180</v>
      </c>
      <c r="L399" s="4" t="s">
        <v>1174</v>
      </c>
      <c r="M399" s="4"/>
      <c r="N399" s="4" t="s">
        <v>1098</v>
      </c>
      <c r="O399" s="4" t="s">
        <v>53</v>
      </c>
      <c r="P399" s="4" t="s">
        <v>1175</v>
      </c>
      <c r="Q399" s="4">
        <v>360</v>
      </c>
      <c r="R399" s="4">
        <v>0</v>
      </c>
      <c r="S399" s="4">
        <v>81</v>
      </c>
      <c r="T399" s="4">
        <v>441</v>
      </c>
      <c r="U399" s="4">
        <v>0.81630000000000003</v>
      </c>
      <c r="V399" s="4">
        <v>0</v>
      </c>
      <c r="W399" s="4">
        <v>0.81630000000000003</v>
      </c>
      <c r="X399" s="4" t="s">
        <v>48</v>
      </c>
      <c r="Y399" s="4" t="s">
        <v>49</v>
      </c>
      <c r="Z399" s="4" t="s">
        <v>49</v>
      </c>
      <c r="AA399" s="4" t="s">
        <v>49</v>
      </c>
      <c r="AB399" s="4" t="s">
        <v>49</v>
      </c>
      <c r="AC399" s="4" t="s">
        <v>49</v>
      </c>
      <c r="AD399" s="4" t="s">
        <v>49</v>
      </c>
      <c r="AE399" s="4" t="s">
        <v>48</v>
      </c>
      <c r="AF399" s="4" t="s">
        <v>48</v>
      </c>
      <c r="AG399" s="4" t="s">
        <v>48</v>
      </c>
      <c r="AH399" s="4" t="s">
        <v>48</v>
      </c>
      <c r="AI399" s="4" t="s">
        <v>48</v>
      </c>
      <c r="AJ399" s="4" t="s">
        <v>48</v>
      </c>
      <c r="AK399" s="4" t="s">
        <v>48</v>
      </c>
      <c r="AL399" s="4" t="s">
        <v>55</v>
      </c>
    </row>
    <row r="400" spans="1:38" ht="25.5">
      <c r="A400" s="4">
        <v>159244</v>
      </c>
      <c r="B400" s="4">
        <v>660455</v>
      </c>
      <c r="C400" s="4" t="s">
        <v>1181</v>
      </c>
      <c r="D400" s="4" t="s">
        <v>1182</v>
      </c>
      <c r="E400" s="4" t="s">
        <v>532</v>
      </c>
      <c r="F400" s="4" t="s">
        <v>154</v>
      </c>
      <c r="G400" s="4" t="s">
        <v>46</v>
      </c>
      <c r="H400" s="4" t="s">
        <v>47</v>
      </c>
      <c r="I400" s="4" t="s">
        <v>48</v>
      </c>
      <c r="J400" s="4" t="s">
        <v>49</v>
      </c>
      <c r="K400" s="4" t="s">
        <v>1183</v>
      </c>
      <c r="L400" s="4" t="s">
        <v>1184</v>
      </c>
      <c r="M400" s="4"/>
      <c r="N400" s="4" t="s">
        <v>1092</v>
      </c>
      <c r="O400" s="4" t="s">
        <v>53</v>
      </c>
      <c r="P400" s="4" t="s">
        <v>1093</v>
      </c>
      <c r="Q400" s="4">
        <v>372</v>
      </c>
      <c r="R400" s="4">
        <v>0</v>
      </c>
      <c r="S400" s="4">
        <v>227</v>
      </c>
      <c r="T400" s="4">
        <v>599</v>
      </c>
      <c r="U400" s="4">
        <v>0.621</v>
      </c>
      <c r="V400" s="4">
        <v>0</v>
      </c>
      <c r="W400" s="4">
        <v>0.621</v>
      </c>
      <c r="X400" s="4" t="s">
        <v>49</v>
      </c>
      <c r="Y400" s="4" t="s">
        <v>49</v>
      </c>
      <c r="Z400" s="4" t="s">
        <v>49</v>
      </c>
      <c r="AA400" s="4" t="s">
        <v>49</v>
      </c>
      <c r="AB400" s="4" t="s">
        <v>49</v>
      </c>
      <c r="AC400" s="4" t="s">
        <v>49</v>
      </c>
      <c r="AD400" s="4" t="s">
        <v>49</v>
      </c>
      <c r="AE400" s="4" t="s">
        <v>49</v>
      </c>
      <c r="AF400" s="4" t="s">
        <v>48</v>
      </c>
      <c r="AG400" s="4" t="s">
        <v>48</v>
      </c>
      <c r="AH400" s="4" t="s">
        <v>48</v>
      </c>
      <c r="AI400" s="4" t="s">
        <v>48</v>
      </c>
      <c r="AJ400" s="4" t="s">
        <v>48</v>
      </c>
      <c r="AK400" s="4" t="s">
        <v>48</v>
      </c>
      <c r="AL400" s="4" t="s">
        <v>55</v>
      </c>
    </row>
    <row r="401" spans="1:38" ht="25.5">
      <c r="A401" s="4">
        <v>159244</v>
      </c>
      <c r="B401" s="4">
        <v>662947</v>
      </c>
      <c r="C401" s="4" t="s">
        <v>1181</v>
      </c>
      <c r="D401" s="4" t="s">
        <v>1182</v>
      </c>
      <c r="E401" s="4" t="s">
        <v>532</v>
      </c>
      <c r="F401" s="4" t="s">
        <v>154</v>
      </c>
      <c r="G401" s="4" t="s">
        <v>46</v>
      </c>
      <c r="H401" s="4" t="s">
        <v>47</v>
      </c>
      <c r="I401" s="4" t="s">
        <v>48</v>
      </c>
      <c r="J401" s="4" t="s">
        <v>49</v>
      </c>
      <c r="K401" s="4" t="s">
        <v>1185</v>
      </c>
      <c r="L401" s="4" t="s">
        <v>1186</v>
      </c>
      <c r="M401" s="4"/>
      <c r="N401" s="4" t="s">
        <v>1092</v>
      </c>
      <c r="O401" s="4" t="s">
        <v>53</v>
      </c>
      <c r="P401" s="4" t="s">
        <v>1093</v>
      </c>
      <c r="Q401" s="4">
        <v>375</v>
      </c>
      <c r="R401" s="4">
        <v>0</v>
      </c>
      <c r="S401" s="4">
        <v>130</v>
      </c>
      <c r="T401" s="4">
        <v>505</v>
      </c>
      <c r="U401" s="4">
        <v>0.74260000000000004</v>
      </c>
      <c r="V401" s="4">
        <v>0</v>
      </c>
      <c r="W401" s="4">
        <v>0.74260000000000004</v>
      </c>
      <c r="X401" s="4" t="s">
        <v>49</v>
      </c>
      <c r="Y401" s="4" t="s">
        <v>49</v>
      </c>
      <c r="Z401" s="4" t="s">
        <v>49</v>
      </c>
      <c r="AA401" s="4" t="s">
        <v>49</v>
      </c>
      <c r="AB401" s="4" t="s">
        <v>49</v>
      </c>
      <c r="AC401" s="4" t="s">
        <v>49</v>
      </c>
      <c r="AD401" s="4" t="s">
        <v>49</v>
      </c>
      <c r="AE401" s="4" t="s">
        <v>49</v>
      </c>
      <c r="AF401" s="4" t="s">
        <v>48</v>
      </c>
      <c r="AG401" s="4" t="s">
        <v>48</v>
      </c>
      <c r="AH401" s="4" t="s">
        <v>48</v>
      </c>
      <c r="AI401" s="4" t="s">
        <v>48</v>
      </c>
      <c r="AJ401" s="4" t="s">
        <v>48</v>
      </c>
      <c r="AK401" s="4" t="s">
        <v>48</v>
      </c>
      <c r="AL401" s="4" t="s">
        <v>55</v>
      </c>
    </row>
    <row r="402" spans="1:38" ht="25.5">
      <c r="A402" s="4">
        <v>159244</v>
      </c>
      <c r="B402" s="4">
        <v>660453</v>
      </c>
      <c r="C402" s="4" t="s">
        <v>1181</v>
      </c>
      <c r="D402" s="4" t="s">
        <v>1182</v>
      </c>
      <c r="E402" s="4" t="s">
        <v>532</v>
      </c>
      <c r="F402" s="4" t="s">
        <v>154</v>
      </c>
      <c r="G402" s="4" t="s">
        <v>46</v>
      </c>
      <c r="H402" s="4" t="s">
        <v>47</v>
      </c>
      <c r="I402" s="4" t="s">
        <v>48</v>
      </c>
      <c r="J402" s="4" t="s">
        <v>49</v>
      </c>
      <c r="K402" s="4" t="s">
        <v>1187</v>
      </c>
      <c r="L402" s="4" t="s">
        <v>1188</v>
      </c>
      <c r="M402" s="4"/>
      <c r="N402" s="4" t="s">
        <v>1092</v>
      </c>
      <c r="O402" s="4" t="s">
        <v>53</v>
      </c>
      <c r="P402" s="4" t="s">
        <v>1093</v>
      </c>
      <c r="Q402" s="4">
        <v>524</v>
      </c>
      <c r="R402" s="4">
        <v>0</v>
      </c>
      <c r="S402" s="4">
        <v>173</v>
      </c>
      <c r="T402" s="4">
        <v>697</v>
      </c>
      <c r="U402" s="4">
        <v>0.75180000000000002</v>
      </c>
      <c r="V402" s="4">
        <v>0</v>
      </c>
      <c r="W402" s="4">
        <v>0.75180000000000002</v>
      </c>
      <c r="X402" s="4" t="s">
        <v>48</v>
      </c>
      <c r="Y402" s="4" t="s">
        <v>48</v>
      </c>
      <c r="Z402" s="4" t="s">
        <v>48</v>
      </c>
      <c r="AA402" s="4" t="s">
        <v>48</v>
      </c>
      <c r="AB402" s="4" t="s">
        <v>48</v>
      </c>
      <c r="AC402" s="4" t="s">
        <v>48</v>
      </c>
      <c r="AD402" s="4" t="s">
        <v>48</v>
      </c>
      <c r="AE402" s="4" t="s">
        <v>48</v>
      </c>
      <c r="AF402" s="4" t="s">
        <v>49</v>
      </c>
      <c r="AG402" s="4" t="s">
        <v>49</v>
      </c>
      <c r="AH402" s="4" t="s">
        <v>49</v>
      </c>
      <c r="AI402" s="4" t="s">
        <v>48</v>
      </c>
      <c r="AJ402" s="4" t="s">
        <v>48</v>
      </c>
      <c r="AK402" s="4" t="s">
        <v>48</v>
      </c>
      <c r="AL402" s="4" t="s">
        <v>55</v>
      </c>
    </row>
    <row r="403" spans="1:38" ht="25.5">
      <c r="A403" s="4">
        <v>159244</v>
      </c>
      <c r="B403" s="4">
        <v>660452</v>
      </c>
      <c r="C403" s="4" t="s">
        <v>1181</v>
      </c>
      <c r="D403" s="4" t="s">
        <v>1182</v>
      </c>
      <c r="E403" s="4" t="s">
        <v>532</v>
      </c>
      <c r="F403" s="4" t="s">
        <v>154</v>
      </c>
      <c r="G403" s="4" t="s">
        <v>46</v>
      </c>
      <c r="H403" s="4" t="s">
        <v>47</v>
      </c>
      <c r="I403" s="4" t="s">
        <v>48</v>
      </c>
      <c r="J403" s="4" t="s">
        <v>49</v>
      </c>
      <c r="K403" s="4" t="s">
        <v>1189</v>
      </c>
      <c r="L403" s="4" t="s">
        <v>1190</v>
      </c>
      <c r="M403" s="4"/>
      <c r="N403" s="4" t="s">
        <v>1092</v>
      </c>
      <c r="O403" s="4" t="s">
        <v>53</v>
      </c>
      <c r="P403" s="4" t="s">
        <v>1093</v>
      </c>
      <c r="Q403" s="4">
        <v>990</v>
      </c>
      <c r="R403" s="4">
        <v>0</v>
      </c>
      <c r="S403" s="4">
        <v>501</v>
      </c>
      <c r="T403" s="4">
        <v>1491</v>
      </c>
      <c r="U403" s="4">
        <v>0.66400000000000003</v>
      </c>
      <c r="V403" s="4">
        <v>0</v>
      </c>
      <c r="W403" s="4">
        <v>0.66400000000000003</v>
      </c>
      <c r="X403" s="4" t="s">
        <v>48</v>
      </c>
      <c r="Y403" s="4" t="s">
        <v>48</v>
      </c>
      <c r="Z403" s="4" t="s">
        <v>48</v>
      </c>
      <c r="AA403" s="4" t="s">
        <v>48</v>
      </c>
      <c r="AB403" s="4" t="s">
        <v>48</v>
      </c>
      <c r="AC403" s="4" t="s">
        <v>48</v>
      </c>
      <c r="AD403" s="4" t="s">
        <v>48</v>
      </c>
      <c r="AE403" s="4" t="s">
        <v>48</v>
      </c>
      <c r="AF403" s="4" t="s">
        <v>48</v>
      </c>
      <c r="AG403" s="4" t="s">
        <v>48</v>
      </c>
      <c r="AH403" s="4" t="s">
        <v>48</v>
      </c>
      <c r="AI403" s="4" t="s">
        <v>49</v>
      </c>
      <c r="AJ403" s="4" t="s">
        <v>49</v>
      </c>
      <c r="AK403" s="4" t="s">
        <v>49</v>
      </c>
      <c r="AL403" s="4" t="s">
        <v>55</v>
      </c>
    </row>
    <row r="404" spans="1:38" ht="25.5">
      <c r="A404" s="4">
        <v>159244</v>
      </c>
      <c r="B404" s="4">
        <v>660456</v>
      </c>
      <c r="C404" s="4" t="s">
        <v>1181</v>
      </c>
      <c r="D404" s="4" t="s">
        <v>1182</v>
      </c>
      <c r="E404" s="4" t="s">
        <v>532</v>
      </c>
      <c r="F404" s="4" t="s">
        <v>154</v>
      </c>
      <c r="G404" s="4" t="s">
        <v>46</v>
      </c>
      <c r="H404" s="4" t="s">
        <v>47</v>
      </c>
      <c r="I404" s="4" t="s">
        <v>48</v>
      </c>
      <c r="J404" s="4" t="s">
        <v>49</v>
      </c>
      <c r="K404" s="4" t="s">
        <v>1191</v>
      </c>
      <c r="L404" s="4" t="s">
        <v>1192</v>
      </c>
      <c r="M404" s="4"/>
      <c r="N404" s="4" t="s">
        <v>1092</v>
      </c>
      <c r="O404" s="4" t="s">
        <v>53</v>
      </c>
      <c r="P404" s="4" t="s">
        <v>1093</v>
      </c>
      <c r="Q404" s="4">
        <v>342</v>
      </c>
      <c r="R404" s="4">
        <v>0</v>
      </c>
      <c r="S404" s="4">
        <v>173</v>
      </c>
      <c r="T404" s="4">
        <v>515</v>
      </c>
      <c r="U404" s="4">
        <v>0.66410000000000002</v>
      </c>
      <c r="V404" s="4">
        <v>0</v>
      </c>
      <c r="W404" s="4">
        <v>0.66410000000000002</v>
      </c>
      <c r="X404" s="4" t="s">
        <v>49</v>
      </c>
      <c r="Y404" s="4" t="s">
        <v>49</v>
      </c>
      <c r="Z404" s="4" t="s">
        <v>49</v>
      </c>
      <c r="AA404" s="4" t="s">
        <v>49</v>
      </c>
      <c r="AB404" s="4" t="s">
        <v>49</v>
      </c>
      <c r="AC404" s="4" t="s">
        <v>49</v>
      </c>
      <c r="AD404" s="4" t="s">
        <v>49</v>
      </c>
      <c r="AE404" s="4" t="s">
        <v>49</v>
      </c>
      <c r="AF404" s="4" t="s">
        <v>48</v>
      </c>
      <c r="AG404" s="4" t="s">
        <v>48</v>
      </c>
      <c r="AH404" s="4" t="s">
        <v>48</v>
      </c>
      <c r="AI404" s="4" t="s">
        <v>48</v>
      </c>
      <c r="AJ404" s="4" t="s">
        <v>48</v>
      </c>
      <c r="AK404" s="4" t="s">
        <v>48</v>
      </c>
      <c r="AL404" s="4" t="s">
        <v>55</v>
      </c>
    </row>
    <row r="405" spans="1:38" ht="25.5">
      <c r="A405" s="4">
        <v>159244</v>
      </c>
      <c r="B405" s="4">
        <v>660457</v>
      </c>
      <c r="C405" s="4" t="s">
        <v>1181</v>
      </c>
      <c r="D405" s="4" t="s">
        <v>1182</v>
      </c>
      <c r="E405" s="4" t="s">
        <v>532</v>
      </c>
      <c r="F405" s="4" t="s">
        <v>154</v>
      </c>
      <c r="G405" s="4" t="s">
        <v>46</v>
      </c>
      <c r="H405" s="4" t="s">
        <v>47</v>
      </c>
      <c r="I405" s="4" t="s">
        <v>48</v>
      </c>
      <c r="J405" s="4" t="s">
        <v>49</v>
      </c>
      <c r="K405" s="4" t="s">
        <v>1193</v>
      </c>
      <c r="L405" s="4" t="s">
        <v>1194</v>
      </c>
      <c r="M405" s="4"/>
      <c r="N405" s="4" t="s">
        <v>1092</v>
      </c>
      <c r="O405" s="4" t="s">
        <v>53</v>
      </c>
      <c r="P405" s="4" t="s">
        <v>1093</v>
      </c>
      <c r="Q405" s="4">
        <v>430</v>
      </c>
      <c r="R405" s="4">
        <v>0</v>
      </c>
      <c r="S405" s="4">
        <v>119</v>
      </c>
      <c r="T405" s="4">
        <v>549</v>
      </c>
      <c r="U405" s="4">
        <v>0.78320000000000001</v>
      </c>
      <c r="V405" s="4">
        <v>0</v>
      </c>
      <c r="W405" s="4">
        <v>0.78320000000000001</v>
      </c>
      <c r="X405" s="4" t="s">
        <v>48</v>
      </c>
      <c r="Y405" s="4" t="s">
        <v>49</v>
      </c>
      <c r="Z405" s="4" t="s">
        <v>49</v>
      </c>
      <c r="AA405" s="4" t="s">
        <v>49</v>
      </c>
      <c r="AB405" s="4" t="s">
        <v>49</v>
      </c>
      <c r="AC405" s="4" t="s">
        <v>49</v>
      </c>
      <c r="AD405" s="4" t="s">
        <v>49</v>
      </c>
      <c r="AE405" s="4" t="s">
        <v>49</v>
      </c>
      <c r="AF405" s="4" t="s">
        <v>48</v>
      </c>
      <c r="AG405" s="4" t="s">
        <v>48</v>
      </c>
      <c r="AH405" s="4" t="s">
        <v>48</v>
      </c>
      <c r="AI405" s="4" t="s">
        <v>48</v>
      </c>
      <c r="AJ405" s="4" t="s">
        <v>48</v>
      </c>
      <c r="AK405" s="4" t="s">
        <v>48</v>
      </c>
      <c r="AL405" s="4" t="s">
        <v>55</v>
      </c>
    </row>
    <row r="406" spans="1:38" ht="25.5">
      <c r="A406" s="4">
        <v>159244</v>
      </c>
      <c r="B406" s="4">
        <v>660458</v>
      </c>
      <c r="C406" s="4" t="s">
        <v>1181</v>
      </c>
      <c r="D406" s="4" t="s">
        <v>1182</v>
      </c>
      <c r="E406" s="4" t="s">
        <v>532</v>
      </c>
      <c r="F406" s="4" t="s">
        <v>154</v>
      </c>
      <c r="G406" s="4" t="s">
        <v>46</v>
      </c>
      <c r="H406" s="4" t="s">
        <v>47</v>
      </c>
      <c r="I406" s="4" t="s">
        <v>48</v>
      </c>
      <c r="J406" s="4" t="s">
        <v>49</v>
      </c>
      <c r="K406" s="4" t="s">
        <v>1195</v>
      </c>
      <c r="L406" s="4" t="s">
        <v>1196</v>
      </c>
      <c r="M406" s="4"/>
      <c r="N406" s="4" t="s">
        <v>1092</v>
      </c>
      <c r="O406" s="4" t="s">
        <v>53</v>
      </c>
      <c r="P406" s="4" t="s">
        <v>1093</v>
      </c>
      <c r="Q406" s="4">
        <v>362</v>
      </c>
      <c r="R406" s="4">
        <v>0</v>
      </c>
      <c r="S406" s="4">
        <v>161</v>
      </c>
      <c r="T406" s="4">
        <v>523</v>
      </c>
      <c r="U406" s="4">
        <v>0.69220000000000004</v>
      </c>
      <c r="V406" s="4">
        <v>0</v>
      </c>
      <c r="W406" s="4">
        <v>0.69220000000000004</v>
      </c>
      <c r="X406" s="4" t="s">
        <v>49</v>
      </c>
      <c r="Y406" s="4" t="s">
        <v>49</v>
      </c>
      <c r="Z406" s="4" t="s">
        <v>49</v>
      </c>
      <c r="AA406" s="4" t="s">
        <v>49</v>
      </c>
      <c r="AB406" s="4" t="s">
        <v>49</v>
      </c>
      <c r="AC406" s="4" t="s">
        <v>49</v>
      </c>
      <c r="AD406" s="4" t="s">
        <v>49</v>
      </c>
      <c r="AE406" s="4" t="s">
        <v>49</v>
      </c>
      <c r="AF406" s="4" t="s">
        <v>48</v>
      </c>
      <c r="AG406" s="4" t="s">
        <v>48</v>
      </c>
      <c r="AH406" s="4" t="s">
        <v>48</v>
      </c>
      <c r="AI406" s="4" t="s">
        <v>48</v>
      </c>
      <c r="AJ406" s="4" t="s">
        <v>48</v>
      </c>
      <c r="AK406" s="4" t="s">
        <v>48</v>
      </c>
      <c r="AL406" s="4" t="s">
        <v>55</v>
      </c>
    </row>
    <row r="407" spans="1:38" ht="25.5">
      <c r="A407" s="4">
        <v>159244</v>
      </c>
      <c r="B407" s="4">
        <v>660459</v>
      </c>
      <c r="C407" s="4" t="s">
        <v>1181</v>
      </c>
      <c r="D407" s="4" t="s">
        <v>1182</v>
      </c>
      <c r="E407" s="4" t="s">
        <v>532</v>
      </c>
      <c r="F407" s="4" t="s">
        <v>154</v>
      </c>
      <c r="G407" s="4" t="s">
        <v>46</v>
      </c>
      <c r="H407" s="4" t="s">
        <v>47</v>
      </c>
      <c r="I407" s="4" t="s">
        <v>48</v>
      </c>
      <c r="J407" s="4" t="s">
        <v>49</v>
      </c>
      <c r="K407" s="4" t="s">
        <v>1197</v>
      </c>
      <c r="L407" s="4" t="s">
        <v>1198</v>
      </c>
      <c r="M407" s="4"/>
      <c r="N407" s="4" t="s">
        <v>1199</v>
      </c>
      <c r="O407" s="4" t="s">
        <v>53</v>
      </c>
      <c r="P407" s="4" t="s">
        <v>1200</v>
      </c>
      <c r="Q407" s="4">
        <v>325</v>
      </c>
      <c r="R407" s="4">
        <v>0</v>
      </c>
      <c r="S407" s="4">
        <v>1</v>
      </c>
      <c r="T407" s="4">
        <v>326</v>
      </c>
      <c r="U407" s="4">
        <v>0.99690000000000001</v>
      </c>
      <c r="V407" s="4">
        <v>0</v>
      </c>
      <c r="W407" s="4">
        <v>0.99690000000000001</v>
      </c>
      <c r="X407" s="4" t="s">
        <v>48</v>
      </c>
      <c r="Y407" s="4" t="s">
        <v>49</v>
      </c>
      <c r="Z407" s="4" t="s">
        <v>49</v>
      </c>
      <c r="AA407" s="4" t="s">
        <v>49</v>
      </c>
      <c r="AB407" s="4" t="s">
        <v>49</v>
      </c>
      <c r="AC407" s="4" t="s">
        <v>49</v>
      </c>
      <c r="AD407" s="4" t="s">
        <v>49</v>
      </c>
      <c r="AE407" s="4" t="s">
        <v>49</v>
      </c>
      <c r="AF407" s="4" t="s">
        <v>48</v>
      </c>
      <c r="AG407" s="4" t="s">
        <v>48</v>
      </c>
      <c r="AH407" s="4" t="s">
        <v>48</v>
      </c>
      <c r="AI407" s="4" t="s">
        <v>48</v>
      </c>
      <c r="AJ407" s="4" t="s">
        <v>48</v>
      </c>
      <c r="AK407" s="4" t="s">
        <v>48</v>
      </c>
      <c r="AL407" s="4" t="s">
        <v>55</v>
      </c>
    </row>
    <row r="408" spans="1:38" ht="25.5">
      <c r="A408" s="4">
        <v>159244</v>
      </c>
      <c r="B408" s="4">
        <v>660454</v>
      </c>
      <c r="C408" s="4" t="s">
        <v>1181</v>
      </c>
      <c r="D408" s="4" t="s">
        <v>1182</v>
      </c>
      <c r="E408" s="4" t="s">
        <v>532</v>
      </c>
      <c r="F408" s="4" t="s">
        <v>154</v>
      </c>
      <c r="G408" s="4" t="s">
        <v>46</v>
      </c>
      <c r="H408" s="4" t="s">
        <v>47</v>
      </c>
      <c r="I408" s="4" t="s">
        <v>48</v>
      </c>
      <c r="J408" s="4" t="s">
        <v>49</v>
      </c>
      <c r="K408" s="4" t="s">
        <v>1201</v>
      </c>
      <c r="L408" s="4" t="s">
        <v>1202</v>
      </c>
      <c r="M408" s="4"/>
      <c r="N408" s="4" t="s">
        <v>1092</v>
      </c>
      <c r="O408" s="4" t="s">
        <v>53</v>
      </c>
      <c r="P408" s="4" t="s">
        <v>1093</v>
      </c>
      <c r="Q408" s="4">
        <v>483</v>
      </c>
      <c r="R408" s="4">
        <v>0</v>
      </c>
      <c r="S408" s="4">
        <v>222</v>
      </c>
      <c r="T408" s="4">
        <v>705</v>
      </c>
      <c r="U408" s="4">
        <v>0.68510000000000004</v>
      </c>
      <c r="V408" s="4">
        <v>0</v>
      </c>
      <c r="W408" s="4">
        <v>0.68510000000000004</v>
      </c>
      <c r="X408" s="4" t="s">
        <v>48</v>
      </c>
      <c r="Y408" s="4" t="s">
        <v>48</v>
      </c>
      <c r="Z408" s="4" t="s">
        <v>48</v>
      </c>
      <c r="AA408" s="4" t="s">
        <v>48</v>
      </c>
      <c r="AB408" s="4" t="s">
        <v>48</v>
      </c>
      <c r="AC408" s="4" t="s">
        <v>48</v>
      </c>
      <c r="AD408" s="4" t="s">
        <v>48</v>
      </c>
      <c r="AE408" s="4" t="s">
        <v>48</v>
      </c>
      <c r="AF408" s="4" t="s">
        <v>49</v>
      </c>
      <c r="AG408" s="4" t="s">
        <v>49</v>
      </c>
      <c r="AH408" s="4" t="s">
        <v>49</v>
      </c>
      <c r="AI408" s="4" t="s">
        <v>48</v>
      </c>
      <c r="AJ408" s="4" t="s">
        <v>48</v>
      </c>
      <c r="AK408" s="4" t="s">
        <v>48</v>
      </c>
      <c r="AL408" s="4" t="s">
        <v>55</v>
      </c>
    </row>
    <row r="409" spans="1:38" ht="25.5">
      <c r="A409" s="4">
        <v>159394</v>
      </c>
      <c r="B409" s="4">
        <v>661734</v>
      </c>
      <c r="C409" s="4" t="s">
        <v>1203</v>
      </c>
      <c r="D409" s="4" t="s">
        <v>1204</v>
      </c>
      <c r="E409" s="4" t="s">
        <v>871</v>
      </c>
      <c r="F409" s="4" t="s">
        <v>154</v>
      </c>
      <c r="G409" s="4" t="s">
        <v>46</v>
      </c>
      <c r="H409" s="4" t="s">
        <v>47</v>
      </c>
      <c r="I409" s="4" t="s">
        <v>48</v>
      </c>
      <c r="J409" s="4" t="s">
        <v>49</v>
      </c>
      <c r="K409" s="4" t="s">
        <v>1205</v>
      </c>
      <c r="L409" s="4" t="s">
        <v>1206</v>
      </c>
      <c r="M409" s="4"/>
      <c r="N409" s="4" t="s">
        <v>1207</v>
      </c>
      <c r="O409" s="4" t="s">
        <v>53</v>
      </c>
      <c r="P409" s="4" t="s">
        <v>1208</v>
      </c>
      <c r="Q409" s="4">
        <v>45</v>
      </c>
      <c r="R409" s="4">
        <v>5</v>
      </c>
      <c r="S409" s="4">
        <v>46</v>
      </c>
      <c r="T409" s="4">
        <v>96</v>
      </c>
      <c r="U409" s="4">
        <v>0.46879999999999999</v>
      </c>
      <c r="V409" s="4">
        <v>5.21E-2</v>
      </c>
      <c r="W409" s="4">
        <v>0.52080000000000004</v>
      </c>
      <c r="X409" s="4" t="s">
        <v>49</v>
      </c>
      <c r="Y409" s="4" t="s">
        <v>49</v>
      </c>
      <c r="Z409" s="4" t="s">
        <v>49</v>
      </c>
      <c r="AA409" s="4" t="s">
        <v>49</v>
      </c>
      <c r="AB409" s="4" t="s">
        <v>49</v>
      </c>
      <c r="AC409" s="4" t="s">
        <v>49</v>
      </c>
      <c r="AD409" s="4" t="s">
        <v>49</v>
      </c>
      <c r="AE409" s="4" t="s">
        <v>49</v>
      </c>
      <c r="AF409" s="4" t="s">
        <v>49</v>
      </c>
      <c r="AG409" s="4" t="s">
        <v>49</v>
      </c>
      <c r="AH409" s="4" t="s">
        <v>49</v>
      </c>
      <c r="AI409" s="4" t="s">
        <v>49</v>
      </c>
      <c r="AJ409" s="4" t="s">
        <v>49</v>
      </c>
      <c r="AK409" s="4" t="s">
        <v>49</v>
      </c>
      <c r="AL409" s="4" t="s">
        <v>81</v>
      </c>
    </row>
    <row r="410" spans="1:38" ht="25.5">
      <c r="A410" s="4">
        <v>159397</v>
      </c>
      <c r="B410" s="4">
        <v>662064</v>
      </c>
      <c r="C410" s="4" t="s">
        <v>1209</v>
      </c>
      <c r="D410" s="4" t="s">
        <v>1210</v>
      </c>
      <c r="E410" s="4" t="s">
        <v>390</v>
      </c>
      <c r="F410" s="4" t="s">
        <v>154</v>
      </c>
      <c r="G410" s="4" t="s">
        <v>46</v>
      </c>
      <c r="H410" s="4" t="s">
        <v>47</v>
      </c>
      <c r="I410" s="4" t="s">
        <v>48</v>
      </c>
      <c r="J410" s="4" t="s">
        <v>49</v>
      </c>
      <c r="K410" s="4" t="s">
        <v>1211</v>
      </c>
      <c r="L410" s="4" t="s">
        <v>1212</v>
      </c>
      <c r="M410" s="4"/>
      <c r="N410" s="4" t="s">
        <v>1213</v>
      </c>
      <c r="O410" s="4" t="s">
        <v>53</v>
      </c>
      <c r="P410" s="4" t="s">
        <v>1214</v>
      </c>
      <c r="Q410" s="4">
        <v>110</v>
      </c>
      <c r="R410" s="4">
        <v>0</v>
      </c>
      <c r="S410" s="4">
        <v>58</v>
      </c>
      <c r="T410" s="4">
        <v>168</v>
      </c>
      <c r="U410" s="4">
        <v>0.65480000000000005</v>
      </c>
      <c r="V410" s="4">
        <v>0</v>
      </c>
      <c r="W410" s="4">
        <v>0.65480000000000005</v>
      </c>
      <c r="X410" s="4" t="s">
        <v>49</v>
      </c>
      <c r="Y410" s="4" t="s">
        <v>49</v>
      </c>
      <c r="Z410" s="4" t="s">
        <v>49</v>
      </c>
      <c r="AA410" s="4" t="s">
        <v>49</v>
      </c>
      <c r="AB410" s="4" t="s">
        <v>49</v>
      </c>
      <c r="AC410" s="4" t="s">
        <v>49</v>
      </c>
      <c r="AD410" s="4" t="s">
        <v>49</v>
      </c>
      <c r="AE410" s="4" t="s">
        <v>49</v>
      </c>
      <c r="AF410" s="4" t="s">
        <v>49</v>
      </c>
      <c r="AG410" s="4" t="s">
        <v>49</v>
      </c>
      <c r="AH410" s="4" t="s">
        <v>48</v>
      </c>
      <c r="AI410" s="4" t="s">
        <v>48</v>
      </c>
      <c r="AJ410" s="4" t="s">
        <v>48</v>
      </c>
      <c r="AK410" s="4" t="s">
        <v>48</v>
      </c>
      <c r="AL410" s="4" t="s">
        <v>55</v>
      </c>
    </row>
    <row r="411" spans="1:38" ht="25.5">
      <c r="A411" s="4">
        <v>159397</v>
      </c>
      <c r="B411" s="4">
        <v>662065</v>
      </c>
      <c r="C411" s="4" t="s">
        <v>1209</v>
      </c>
      <c r="D411" s="4" t="s">
        <v>1210</v>
      </c>
      <c r="E411" s="4" t="s">
        <v>390</v>
      </c>
      <c r="F411" s="4" t="s">
        <v>154</v>
      </c>
      <c r="G411" s="4" t="s">
        <v>46</v>
      </c>
      <c r="H411" s="4" t="s">
        <v>47</v>
      </c>
      <c r="I411" s="4" t="s">
        <v>48</v>
      </c>
      <c r="J411" s="4" t="s">
        <v>49</v>
      </c>
      <c r="K411" s="4" t="s">
        <v>1215</v>
      </c>
      <c r="L411" s="4" t="s">
        <v>1216</v>
      </c>
      <c r="M411" s="4"/>
      <c r="N411" s="4" t="s">
        <v>1217</v>
      </c>
      <c r="O411" s="4" t="s">
        <v>53</v>
      </c>
      <c r="P411" s="4" t="s">
        <v>1218</v>
      </c>
      <c r="Q411" s="4">
        <v>114</v>
      </c>
      <c r="R411" s="4">
        <v>49</v>
      </c>
      <c r="S411" s="4">
        <v>253</v>
      </c>
      <c r="T411" s="4">
        <v>416</v>
      </c>
      <c r="U411" s="4">
        <v>0.27400000000000002</v>
      </c>
      <c r="V411" s="4">
        <v>0.1178</v>
      </c>
      <c r="W411" s="4">
        <v>0.39179999999999998</v>
      </c>
      <c r="X411" s="4" t="s">
        <v>49</v>
      </c>
      <c r="Y411" s="4" t="s">
        <v>49</v>
      </c>
      <c r="Z411" s="4" t="s">
        <v>49</v>
      </c>
      <c r="AA411" s="4" t="s">
        <v>49</v>
      </c>
      <c r="AB411" s="4" t="s">
        <v>49</v>
      </c>
      <c r="AC411" s="4" t="s">
        <v>49</v>
      </c>
      <c r="AD411" s="4" t="s">
        <v>49</v>
      </c>
      <c r="AE411" s="4" t="s">
        <v>48</v>
      </c>
      <c r="AF411" s="4" t="s">
        <v>48</v>
      </c>
      <c r="AG411" s="4" t="s">
        <v>48</v>
      </c>
      <c r="AH411" s="4" t="s">
        <v>48</v>
      </c>
      <c r="AI411" s="4" t="s">
        <v>48</v>
      </c>
      <c r="AJ411" s="4" t="s">
        <v>48</v>
      </c>
      <c r="AK411" s="4" t="s">
        <v>48</v>
      </c>
      <c r="AL411" s="4" t="s">
        <v>81</v>
      </c>
    </row>
    <row r="412" spans="1:38" ht="25.5">
      <c r="A412" s="4">
        <v>159397</v>
      </c>
      <c r="B412" s="4">
        <v>662068</v>
      </c>
      <c r="C412" s="4" t="s">
        <v>1209</v>
      </c>
      <c r="D412" s="4" t="s">
        <v>1210</v>
      </c>
      <c r="E412" s="4" t="s">
        <v>390</v>
      </c>
      <c r="F412" s="4" t="s">
        <v>154</v>
      </c>
      <c r="G412" s="4" t="s">
        <v>46</v>
      </c>
      <c r="H412" s="4" t="s">
        <v>47</v>
      </c>
      <c r="I412" s="4" t="s">
        <v>48</v>
      </c>
      <c r="J412" s="4" t="s">
        <v>49</v>
      </c>
      <c r="K412" s="4" t="s">
        <v>1219</v>
      </c>
      <c r="L412" s="4" t="s">
        <v>1220</v>
      </c>
      <c r="M412" s="4"/>
      <c r="N412" s="4" t="s">
        <v>1217</v>
      </c>
      <c r="O412" s="4" t="s">
        <v>53</v>
      </c>
      <c r="P412" s="4" t="s">
        <v>1218</v>
      </c>
      <c r="Q412" s="4">
        <v>154</v>
      </c>
      <c r="R412" s="4">
        <v>54</v>
      </c>
      <c r="S412" s="4">
        <v>408</v>
      </c>
      <c r="T412" s="4">
        <v>616</v>
      </c>
      <c r="U412" s="4">
        <v>0.25</v>
      </c>
      <c r="V412" s="4">
        <v>8.77E-2</v>
      </c>
      <c r="W412" s="4">
        <v>0.3377</v>
      </c>
      <c r="X412" s="4" t="s">
        <v>48</v>
      </c>
      <c r="Y412" s="4" t="s">
        <v>48</v>
      </c>
      <c r="Z412" s="4" t="s">
        <v>48</v>
      </c>
      <c r="AA412" s="4" t="s">
        <v>48</v>
      </c>
      <c r="AB412" s="4" t="s">
        <v>48</v>
      </c>
      <c r="AC412" s="4" t="s">
        <v>48</v>
      </c>
      <c r="AD412" s="4" t="s">
        <v>48</v>
      </c>
      <c r="AE412" s="4" t="s">
        <v>48</v>
      </c>
      <c r="AF412" s="4" t="s">
        <v>48</v>
      </c>
      <c r="AG412" s="4" t="s">
        <v>48</v>
      </c>
      <c r="AH412" s="4" t="s">
        <v>49</v>
      </c>
      <c r="AI412" s="4" t="s">
        <v>49</v>
      </c>
      <c r="AJ412" s="4" t="s">
        <v>49</v>
      </c>
      <c r="AK412" s="4" t="s">
        <v>49</v>
      </c>
      <c r="AL412" s="4" t="s">
        <v>81</v>
      </c>
    </row>
    <row r="413" spans="1:38" ht="25.5">
      <c r="A413" s="4">
        <v>159397</v>
      </c>
      <c r="B413" s="4">
        <v>662067</v>
      </c>
      <c r="C413" s="4" t="s">
        <v>1209</v>
      </c>
      <c r="D413" s="4" t="s">
        <v>1210</v>
      </c>
      <c r="E413" s="4" t="s">
        <v>390</v>
      </c>
      <c r="F413" s="4" t="s">
        <v>154</v>
      </c>
      <c r="G413" s="4" t="s">
        <v>46</v>
      </c>
      <c r="H413" s="4" t="s">
        <v>47</v>
      </c>
      <c r="I413" s="4" t="s">
        <v>48</v>
      </c>
      <c r="J413" s="4" t="s">
        <v>49</v>
      </c>
      <c r="K413" s="4" t="s">
        <v>1221</v>
      </c>
      <c r="L413" s="4" t="s">
        <v>1222</v>
      </c>
      <c r="M413" s="4"/>
      <c r="N413" s="4" t="s">
        <v>1217</v>
      </c>
      <c r="O413" s="4" t="s">
        <v>53</v>
      </c>
      <c r="P413" s="4" t="s">
        <v>1218</v>
      </c>
      <c r="Q413" s="4">
        <v>139</v>
      </c>
      <c r="R413" s="4">
        <v>42</v>
      </c>
      <c r="S413" s="4">
        <v>235</v>
      </c>
      <c r="T413" s="4">
        <v>416</v>
      </c>
      <c r="U413" s="4">
        <v>0.33410000000000001</v>
      </c>
      <c r="V413" s="4">
        <v>0.10100000000000001</v>
      </c>
      <c r="W413" s="4">
        <v>0.43509999999999999</v>
      </c>
      <c r="X413" s="4" t="s">
        <v>48</v>
      </c>
      <c r="Y413" s="4" t="s">
        <v>48</v>
      </c>
      <c r="Z413" s="4" t="s">
        <v>48</v>
      </c>
      <c r="AA413" s="4" t="s">
        <v>48</v>
      </c>
      <c r="AB413" s="4" t="s">
        <v>48</v>
      </c>
      <c r="AC413" s="4" t="s">
        <v>48</v>
      </c>
      <c r="AD413" s="4" t="s">
        <v>48</v>
      </c>
      <c r="AE413" s="4" t="s">
        <v>49</v>
      </c>
      <c r="AF413" s="4" t="s">
        <v>49</v>
      </c>
      <c r="AG413" s="4" t="s">
        <v>49</v>
      </c>
      <c r="AH413" s="4" t="s">
        <v>48</v>
      </c>
      <c r="AI413" s="4" t="s">
        <v>48</v>
      </c>
      <c r="AJ413" s="4" t="s">
        <v>48</v>
      </c>
      <c r="AK413" s="4" t="s">
        <v>48</v>
      </c>
      <c r="AL413" s="4" t="s">
        <v>81</v>
      </c>
    </row>
    <row r="414" spans="1:38" ht="25.5">
      <c r="A414" s="4">
        <v>159397</v>
      </c>
      <c r="B414" s="4">
        <v>662066</v>
      </c>
      <c r="C414" s="4" t="s">
        <v>1209</v>
      </c>
      <c r="D414" s="4" t="s">
        <v>1210</v>
      </c>
      <c r="E414" s="4" t="s">
        <v>390</v>
      </c>
      <c r="F414" s="4" t="s">
        <v>154</v>
      </c>
      <c r="G414" s="4" t="s">
        <v>46</v>
      </c>
      <c r="H414" s="4" t="s">
        <v>47</v>
      </c>
      <c r="I414" s="4" t="s">
        <v>48</v>
      </c>
      <c r="J414" s="4" t="s">
        <v>49</v>
      </c>
      <c r="K414" s="4" t="s">
        <v>1223</v>
      </c>
      <c r="L414" s="4" t="s">
        <v>1224</v>
      </c>
      <c r="M414" s="4"/>
      <c r="N414" s="4" t="s">
        <v>1217</v>
      </c>
      <c r="O414" s="4" t="s">
        <v>53</v>
      </c>
      <c r="P414" s="4" t="s">
        <v>1218</v>
      </c>
      <c r="Q414" s="4">
        <v>105</v>
      </c>
      <c r="R414" s="4">
        <v>33</v>
      </c>
      <c r="S414" s="4">
        <v>243</v>
      </c>
      <c r="T414" s="4">
        <v>381</v>
      </c>
      <c r="U414" s="4">
        <v>0.27560000000000001</v>
      </c>
      <c r="V414" s="4">
        <v>8.6599999999999996E-2</v>
      </c>
      <c r="W414" s="4">
        <v>0.36220000000000002</v>
      </c>
      <c r="X414" s="4" t="s">
        <v>49</v>
      </c>
      <c r="Y414" s="4" t="s">
        <v>49</v>
      </c>
      <c r="Z414" s="4" t="s">
        <v>49</v>
      </c>
      <c r="AA414" s="4" t="s">
        <v>49</v>
      </c>
      <c r="AB414" s="4" t="s">
        <v>49</v>
      </c>
      <c r="AC414" s="4" t="s">
        <v>49</v>
      </c>
      <c r="AD414" s="4" t="s">
        <v>49</v>
      </c>
      <c r="AE414" s="4" t="s">
        <v>48</v>
      </c>
      <c r="AF414" s="4" t="s">
        <v>48</v>
      </c>
      <c r="AG414" s="4" t="s">
        <v>48</v>
      </c>
      <c r="AH414" s="4" t="s">
        <v>48</v>
      </c>
      <c r="AI414" s="4" t="s">
        <v>48</v>
      </c>
      <c r="AJ414" s="4" t="s">
        <v>48</v>
      </c>
      <c r="AK414" s="4" t="s">
        <v>48</v>
      </c>
      <c r="AL414" s="4" t="s">
        <v>81</v>
      </c>
    </row>
    <row r="415" spans="1:38" ht="25.5">
      <c r="A415" s="4">
        <v>159949</v>
      </c>
      <c r="B415" s="4">
        <v>687532</v>
      </c>
      <c r="C415" s="4" t="s">
        <v>1228</v>
      </c>
      <c r="D415" s="4" t="s">
        <v>1229</v>
      </c>
      <c r="E415" s="4" t="s">
        <v>114</v>
      </c>
      <c r="F415" s="4" t="s">
        <v>96</v>
      </c>
      <c r="G415" s="4" t="s">
        <v>46</v>
      </c>
      <c r="H415" s="4" t="s">
        <v>47</v>
      </c>
      <c r="I415" s="4" t="s">
        <v>48</v>
      </c>
      <c r="J415" s="4" t="s">
        <v>49</v>
      </c>
      <c r="K415" s="4" t="s">
        <v>1230</v>
      </c>
      <c r="L415" s="4" t="s">
        <v>1231</v>
      </c>
      <c r="M415" s="4"/>
      <c r="N415" s="4" t="s">
        <v>1232</v>
      </c>
      <c r="O415" s="4" t="s">
        <v>53</v>
      </c>
      <c r="P415" s="4" t="s">
        <v>1233</v>
      </c>
      <c r="Q415" s="4">
        <v>162</v>
      </c>
      <c r="R415" s="4">
        <v>15</v>
      </c>
      <c r="S415" s="4">
        <v>269</v>
      </c>
      <c r="T415" s="4">
        <v>446</v>
      </c>
      <c r="U415" s="4">
        <v>0.36320000000000002</v>
      </c>
      <c r="V415" s="4">
        <v>3.3599999999999998E-2</v>
      </c>
      <c r="W415" s="4">
        <v>0.39689999999999998</v>
      </c>
      <c r="X415" s="4" t="s">
        <v>49</v>
      </c>
      <c r="Y415" s="4" t="s">
        <v>48</v>
      </c>
      <c r="Z415" s="4" t="s">
        <v>48</v>
      </c>
      <c r="AA415" s="4" t="s">
        <v>48</v>
      </c>
      <c r="AB415" s="4" t="s">
        <v>48</v>
      </c>
      <c r="AC415" s="4" t="s">
        <v>48</v>
      </c>
      <c r="AD415" s="4" t="s">
        <v>48</v>
      </c>
      <c r="AE415" s="4" t="s">
        <v>48</v>
      </c>
      <c r="AF415" s="4" t="s">
        <v>48</v>
      </c>
      <c r="AG415" s="4" t="s">
        <v>48</v>
      </c>
      <c r="AH415" s="4" t="s">
        <v>48</v>
      </c>
      <c r="AI415" s="4" t="s">
        <v>48</v>
      </c>
      <c r="AJ415" s="4" t="s">
        <v>48</v>
      </c>
      <c r="AK415" s="4" t="s">
        <v>48</v>
      </c>
      <c r="AL415" s="4" t="s">
        <v>81</v>
      </c>
    </row>
    <row r="416" spans="1:38" ht="25.5">
      <c r="A416" s="4">
        <v>159949</v>
      </c>
      <c r="B416" s="4">
        <v>665385</v>
      </c>
      <c r="C416" s="4" t="s">
        <v>1228</v>
      </c>
      <c r="D416" s="4" t="s">
        <v>1229</v>
      </c>
      <c r="E416" s="4" t="s">
        <v>114</v>
      </c>
      <c r="F416" s="4" t="s">
        <v>96</v>
      </c>
      <c r="G416" s="4" t="s">
        <v>46</v>
      </c>
      <c r="H416" s="4" t="s">
        <v>47</v>
      </c>
      <c r="I416" s="4" t="s">
        <v>48</v>
      </c>
      <c r="J416" s="4" t="s">
        <v>49</v>
      </c>
      <c r="K416" s="4" t="s">
        <v>1234</v>
      </c>
      <c r="L416" s="4" t="s">
        <v>1235</v>
      </c>
      <c r="M416" s="4"/>
      <c r="N416" s="4" t="s">
        <v>1232</v>
      </c>
      <c r="O416" s="4" t="s">
        <v>53</v>
      </c>
      <c r="P416" s="4" t="s">
        <v>1236</v>
      </c>
      <c r="Q416" s="4">
        <v>351</v>
      </c>
      <c r="R416" s="4">
        <v>0</v>
      </c>
      <c r="S416" s="4">
        <v>338</v>
      </c>
      <c r="T416" s="4">
        <v>689</v>
      </c>
      <c r="U416" s="4">
        <v>0.50939999999999996</v>
      </c>
      <c r="V416" s="4">
        <v>0</v>
      </c>
      <c r="W416" s="4">
        <v>0.50939999999999996</v>
      </c>
      <c r="X416" s="4" t="s">
        <v>48</v>
      </c>
      <c r="Y416" s="4" t="s">
        <v>48</v>
      </c>
      <c r="Z416" s="4" t="s">
        <v>48</v>
      </c>
      <c r="AA416" s="4" t="s">
        <v>48</v>
      </c>
      <c r="AB416" s="4" t="s">
        <v>48</v>
      </c>
      <c r="AC416" s="4" t="s">
        <v>48</v>
      </c>
      <c r="AD416" s="4" t="s">
        <v>48</v>
      </c>
      <c r="AE416" s="4" t="s">
        <v>48</v>
      </c>
      <c r="AF416" s="4" t="s">
        <v>49</v>
      </c>
      <c r="AG416" s="4" t="s">
        <v>49</v>
      </c>
      <c r="AH416" s="4" t="s">
        <v>48</v>
      </c>
      <c r="AI416" s="4" t="s">
        <v>48</v>
      </c>
      <c r="AJ416" s="4" t="s">
        <v>48</v>
      </c>
      <c r="AK416" s="4" t="s">
        <v>48</v>
      </c>
      <c r="AL416" s="4" t="s">
        <v>55</v>
      </c>
    </row>
    <row r="417" spans="1:38" ht="25.5">
      <c r="A417" s="4">
        <v>159949</v>
      </c>
      <c r="B417" s="4">
        <v>665383</v>
      </c>
      <c r="C417" s="4" t="s">
        <v>1228</v>
      </c>
      <c r="D417" s="4" t="s">
        <v>1229</v>
      </c>
      <c r="E417" s="4" t="s">
        <v>114</v>
      </c>
      <c r="F417" s="4" t="s">
        <v>96</v>
      </c>
      <c r="G417" s="4" t="s">
        <v>46</v>
      </c>
      <c r="H417" s="4" t="s">
        <v>47</v>
      </c>
      <c r="I417" s="4" t="s">
        <v>48</v>
      </c>
      <c r="J417" s="4" t="s">
        <v>49</v>
      </c>
      <c r="K417" s="4" t="s">
        <v>1237</v>
      </c>
      <c r="L417" s="4" t="s">
        <v>1238</v>
      </c>
      <c r="M417" s="4"/>
      <c r="N417" s="4" t="s">
        <v>1232</v>
      </c>
      <c r="O417" s="4" t="s">
        <v>53</v>
      </c>
      <c r="P417" s="4" t="s">
        <v>1239</v>
      </c>
      <c r="Q417" s="4">
        <v>136</v>
      </c>
      <c r="R417" s="4">
        <v>53</v>
      </c>
      <c r="S417" s="4">
        <v>252</v>
      </c>
      <c r="T417" s="4">
        <v>441</v>
      </c>
      <c r="U417" s="4">
        <v>0.30840000000000001</v>
      </c>
      <c r="V417" s="4">
        <v>0.1202</v>
      </c>
      <c r="W417" s="4">
        <v>0.42859999999999998</v>
      </c>
      <c r="X417" s="4" t="s">
        <v>48</v>
      </c>
      <c r="Y417" s="4" t="s">
        <v>49</v>
      </c>
      <c r="Z417" s="4" t="s">
        <v>49</v>
      </c>
      <c r="AA417" s="4" t="s">
        <v>49</v>
      </c>
      <c r="AB417" s="4" t="s">
        <v>49</v>
      </c>
      <c r="AC417" s="4" t="s">
        <v>49</v>
      </c>
      <c r="AD417" s="4" t="s">
        <v>49</v>
      </c>
      <c r="AE417" s="4" t="s">
        <v>49</v>
      </c>
      <c r="AF417" s="4" t="s">
        <v>48</v>
      </c>
      <c r="AG417" s="4" t="s">
        <v>48</v>
      </c>
      <c r="AH417" s="4" t="s">
        <v>48</v>
      </c>
      <c r="AI417" s="4" t="s">
        <v>48</v>
      </c>
      <c r="AJ417" s="4" t="s">
        <v>48</v>
      </c>
      <c r="AK417" s="4" t="s">
        <v>48</v>
      </c>
      <c r="AL417" s="4" t="s">
        <v>81</v>
      </c>
    </row>
    <row r="418" spans="1:38" ht="25.5">
      <c r="A418" s="4">
        <v>159949</v>
      </c>
      <c r="B418" s="4">
        <v>660596</v>
      </c>
      <c r="C418" s="4" t="s">
        <v>1228</v>
      </c>
      <c r="D418" s="4" t="s">
        <v>1229</v>
      </c>
      <c r="E418" s="4" t="s">
        <v>114</v>
      </c>
      <c r="F418" s="4" t="s">
        <v>96</v>
      </c>
      <c r="G418" s="4" t="s">
        <v>46</v>
      </c>
      <c r="H418" s="4" t="s">
        <v>47</v>
      </c>
      <c r="I418" s="4" t="s">
        <v>48</v>
      </c>
      <c r="J418" s="4" t="s">
        <v>49</v>
      </c>
      <c r="K418" s="4" t="s">
        <v>1240</v>
      </c>
      <c r="L418" s="4" t="s">
        <v>1241</v>
      </c>
      <c r="M418" s="4"/>
      <c r="N418" s="4" t="s">
        <v>1232</v>
      </c>
      <c r="O418" s="4" t="s">
        <v>53</v>
      </c>
      <c r="P418" s="4" t="s">
        <v>1236</v>
      </c>
      <c r="Q418" s="4">
        <v>53</v>
      </c>
      <c r="R418" s="4">
        <v>16</v>
      </c>
      <c r="S418" s="4">
        <v>332</v>
      </c>
      <c r="T418" s="4">
        <v>401</v>
      </c>
      <c r="U418" s="4">
        <v>0.13220000000000001</v>
      </c>
      <c r="V418" s="4">
        <v>3.9899999999999998E-2</v>
      </c>
      <c r="W418" s="4">
        <v>0.1721</v>
      </c>
      <c r="X418" s="4" t="s">
        <v>48</v>
      </c>
      <c r="Y418" s="4" t="s">
        <v>49</v>
      </c>
      <c r="Z418" s="4" t="s">
        <v>49</v>
      </c>
      <c r="AA418" s="4" t="s">
        <v>49</v>
      </c>
      <c r="AB418" s="4" t="s">
        <v>49</v>
      </c>
      <c r="AC418" s="4" t="s">
        <v>49</v>
      </c>
      <c r="AD418" s="4" t="s">
        <v>49</v>
      </c>
      <c r="AE418" s="4" t="s">
        <v>49</v>
      </c>
      <c r="AF418" s="4" t="s">
        <v>48</v>
      </c>
      <c r="AG418" s="4" t="s">
        <v>48</v>
      </c>
      <c r="AH418" s="4" t="s">
        <v>48</v>
      </c>
      <c r="AI418" s="4" t="s">
        <v>48</v>
      </c>
      <c r="AJ418" s="4" t="s">
        <v>48</v>
      </c>
      <c r="AK418" s="4" t="s">
        <v>48</v>
      </c>
      <c r="AL418" s="4" t="s">
        <v>81</v>
      </c>
    </row>
    <row r="419" spans="1:38" ht="25.5">
      <c r="A419" s="4">
        <v>159949</v>
      </c>
      <c r="B419" s="4">
        <v>665387</v>
      </c>
      <c r="C419" s="4" t="s">
        <v>1228</v>
      </c>
      <c r="D419" s="4" t="s">
        <v>1229</v>
      </c>
      <c r="E419" s="4" t="s">
        <v>114</v>
      </c>
      <c r="F419" s="4" t="s">
        <v>96</v>
      </c>
      <c r="G419" s="4" t="s">
        <v>46</v>
      </c>
      <c r="H419" s="4" t="s">
        <v>47</v>
      </c>
      <c r="I419" s="4" t="s">
        <v>48</v>
      </c>
      <c r="J419" s="4" t="s">
        <v>49</v>
      </c>
      <c r="K419" s="4" t="s">
        <v>1242</v>
      </c>
      <c r="L419" s="4" t="s">
        <v>1243</v>
      </c>
      <c r="M419" s="4"/>
      <c r="N419" s="4" t="s">
        <v>1244</v>
      </c>
      <c r="O419" s="4" t="s">
        <v>53</v>
      </c>
      <c r="P419" s="4" t="s">
        <v>1236</v>
      </c>
      <c r="Q419" s="4">
        <v>166</v>
      </c>
      <c r="R419" s="4">
        <v>35</v>
      </c>
      <c r="S419" s="4">
        <v>472</v>
      </c>
      <c r="T419" s="4">
        <v>673</v>
      </c>
      <c r="U419" s="4">
        <v>0.2467</v>
      </c>
      <c r="V419" s="4">
        <v>5.1999999999999998E-2</v>
      </c>
      <c r="W419" s="4">
        <v>0.29870000000000002</v>
      </c>
      <c r="X419" s="4" t="s">
        <v>48</v>
      </c>
      <c r="Y419" s="4" t="s">
        <v>48</v>
      </c>
      <c r="Z419" s="4" t="s">
        <v>48</v>
      </c>
      <c r="AA419" s="4" t="s">
        <v>48</v>
      </c>
      <c r="AB419" s="4" t="s">
        <v>48</v>
      </c>
      <c r="AC419" s="4" t="s">
        <v>48</v>
      </c>
      <c r="AD419" s="4" t="s">
        <v>48</v>
      </c>
      <c r="AE419" s="4" t="s">
        <v>48</v>
      </c>
      <c r="AF419" s="4" t="s">
        <v>49</v>
      </c>
      <c r="AG419" s="4" t="s">
        <v>49</v>
      </c>
      <c r="AH419" s="4" t="s">
        <v>48</v>
      </c>
      <c r="AI419" s="4" t="s">
        <v>48</v>
      </c>
      <c r="AJ419" s="4" t="s">
        <v>48</v>
      </c>
      <c r="AK419" s="4" t="s">
        <v>48</v>
      </c>
      <c r="AL419" s="4" t="s">
        <v>81</v>
      </c>
    </row>
    <row r="420" spans="1:38" ht="25.5">
      <c r="A420" s="4">
        <v>159949</v>
      </c>
      <c r="B420" s="4">
        <v>660597</v>
      </c>
      <c r="C420" s="4" t="s">
        <v>1228</v>
      </c>
      <c r="D420" s="4" t="s">
        <v>1229</v>
      </c>
      <c r="E420" s="4" t="s">
        <v>114</v>
      </c>
      <c r="F420" s="4" t="s">
        <v>96</v>
      </c>
      <c r="G420" s="4" t="s">
        <v>46</v>
      </c>
      <c r="H420" s="4" t="s">
        <v>47</v>
      </c>
      <c r="I420" s="4" t="s">
        <v>48</v>
      </c>
      <c r="J420" s="4" t="s">
        <v>49</v>
      </c>
      <c r="K420" s="4" t="s">
        <v>1245</v>
      </c>
      <c r="L420" s="4" t="s">
        <v>1246</v>
      </c>
      <c r="M420" s="4"/>
      <c r="N420" s="4" t="s">
        <v>1232</v>
      </c>
      <c r="O420" s="4" t="s">
        <v>53</v>
      </c>
      <c r="P420" s="4" t="s">
        <v>1236</v>
      </c>
      <c r="Q420" s="4">
        <v>329</v>
      </c>
      <c r="R420" s="4">
        <v>0</v>
      </c>
      <c r="S420" s="4">
        <v>122</v>
      </c>
      <c r="T420" s="4">
        <v>451</v>
      </c>
      <c r="U420" s="4">
        <v>0.72950000000000004</v>
      </c>
      <c r="V420" s="4">
        <v>0</v>
      </c>
      <c r="W420" s="4">
        <v>0.72950000000000004</v>
      </c>
      <c r="X420" s="4" t="s">
        <v>48</v>
      </c>
      <c r="Y420" s="4" t="s">
        <v>49</v>
      </c>
      <c r="Z420" s="4" t="s">
        <v>49</v>
      </c>
      <c r="AA420" s="4" t="s">
        <v>49</v>
      </c>
      <c r="AB420" s="4" t="s">
        <v>49</v>
      </c>
      <c r="AC420" s="4" t="s">
        <v>49</v>
      </c>
      <c r="AD420" s="4" t="s">
        <v>49</v>
      </c>
      <c r="AE420" s="4" t="s">
        <v>49</v>
      </c>
      <c r="AF420" s="4" t="s">
        <v>48</v>
      </c>
      <c r="AG420" s="4" t="s">
        <v>48</v>
      </c>
      <c r="AH420" s="4" t="s">
        <v>48</v>
      </c>
      <c r="AI420" s="4" t="s">
        <v>48</v>
      </c>
      <c r="AJ420" s="4" t="s">
        <v>48</v>
      </c>
      <c r="AK420" s="4" t="s">
        <v>48</v>
      </c>
      <c r="AL420" s="4" t="s">
        <v>55</v>
      </c>
    </row>
    <row r="421" spans="1:38" ht="25.5">
      <c r="A421" s="4">
        <v>159949</v>
      </c>
      <c r="B421" s="4">
        <v>660598</v>
      </c>
      <c r="C421" s="4" t="s">
        <v>1228</v>
      </c>
      <c r="D421" s="4" t="s">
        <v>1229</v>
      </c>
      <c r="E421" s="4" t="s">
        <v>114</v>
      </c>
      <c r="F421" s="4" t="s">
        <v>96</v>
      </c>
      <c r="G421" s="4" t="s">
        <v>46</v>
      </c>
      <c r="H421" s="4" t="s">
        <v>47</v>
      </c>
      <c r="I421" s="4" t="s">
        <v>48</v>
      </c>
      <c r="J421" s="4" t="s">
        <v>49</v>
      </c>
      <c r="K421" s="4" t="s">
        <v>1247</v>
      </c>
      <c r="L421" s="4" t="s">
        <v>1248</v>
      </c>
      <c r="M421" s="4"/>
      <c r="N421" s="4" t="s">
        <v>1249</v>
      </c>
      <c r="O421" s="4" t="s">
        <v>53</v>
      </c>
      <c r="P421" s="4" t="s">
        <v>1250</v>
      </c>
      <c r="Q421" s="4">
        <v>371</v>
      </c>
      <c r="R421" s="4">
        <v>0</v>
      </c>
      <c r="S421" s="4">
        <v>178</v>
      </c>
      <c r="T421" s="4">
        <v>549</v>
      </c>
      <c r="U421" s="4">
        <v>0.67579999999999996</v>
      </c>
      <c r="V421" s="4">
        <v>0</v>
      </c>
      <c r="W421" s="4">
        <v>0.67579999999999996</v>
      </c>
      <c r="X421" s="4" t="s">
        <v>48</v>
      </c>
      <c r="Y421" s="4" t="s">
        <v>49</v>
      </c>
      <c r="Z421" s="4" t="s">
        <v>49</v>
      </c>
      <c r="AA421" s="4" t="s">
        <v>49</v>
      </c>
      <c r="AB421" s="4" t="s">
        <v>49</v>
      </c>
      <c r="AC421" s="4" t="s">
        <v>49</v>
      </c>
      <c r="AD421" s="4" t="s">
        <v>49</v>
      </c>
      <c r="AE421" s="4" t="s">
        <v>49</v>
      </c>
      <c r="AF421" s="4" t="s">
        <v>48</v>
      </c>
      <c r="AG421" s="4" t="s">
        <v>48</v>
      </c>
      <c r="AH421" s="4" t="s">
        <v>48</v>
      </c>
      <c r="AI421" s="4" t="s">
        <v>48</v>
      </c>
      <c r="AJ421" s="4" t="s">
        <v>48</v>
      </c>
      <c r="AK421" s="4" t="s">
        <v>48</v>
      </c>
      <c r="AL421" s="4" t="s">
        <v>55</v>
      </c>
    </row>
    <row r="422" spans="1:38" ht="25.5">
      <c r="A422" s="4">
        <v>159949</v>
      </c>
      <c r="B422" s="4">
        <v>660599</v>
      </c>
      <c r="C422" s="4" t="s">
        <v>1228</v>
      </c>
      <c r="D422" s="4" t="s">
        <v>1229</v>
      </c>
      <c r="E422" s="4" t="s">
        <v>114</v>
      </c>
      <c r="F422" s="4" t="s">
        <v>96</v>
      </c>
      <c r="G422" s="4" t="s">
        <v>46</v>
      </c>
      <c r="H422" s="4" t="s">
        <v>47</v>
      </c>
      <c r="I422" s="4" t="s">
        <v>48</v>
      </c>
      <c r="J422" s="4" t="s">
        <v>49</v>
      </c>
      <c r="K422" s="4" t="s">
        <v>1251</v>
      </c>
      <c r="L422" s="4" t="s">
        <v>1252</v>
      </c>
      <c r="M422" s="4"/>
      <c r="N422" s="4" t="s">
        <v>1253</v>
      </c>
      <c r="O422" s="4" t="s">
        <v>53</v>
      </c>
      <c r="P422" s="4" t="s">
        <v>1254</v>
      </c>
      <c r="Q422" s="4">
        <v>272</v>
      </c>
      <c r="R422" s="4">
        <v>0</v>
      </c>
      <c r="S422" s="4">
        <v>140</v>
      </c>
      <c r="T422" s="4">
        <v>412</v>
      </c>
      <c r="U422" s="4">
        <v>0.66020000000000001</v>
      </c>
      <c r="V422" s="4">
        <v>0</v>
      </c>
      <c r="W422" s="4">
        <v>0.66020000000000001</v>
      </c>
      <c r="X422" s="4" t="s">
        <v>48</v>
      </c>
      <c r="Y422" s="4" t="s">
        <v>49</v>
      </c>
      <c r="Z422" s="4" t="s">
        <v>49</v>
      </c>
      <c r="AA422" s="4" t="s">
        <v>49</v>
      </c>
      <c r="AB422" s="4" t="s">
        <v>49</v>
      </c>
      <c r="AC422" s="4" t="s">
        <v>49</v>
      </c>
      <c r="AD422" s="4" t="s">
        <v>49</v>
      </c>
      <c r="AE422" s="4" t="s">
        <v>49</v>
      </c>
      <c r="AF422" s="4" t="s">
        <v>48</v>
      </c>
      <c r="AG422" s="4" t="s">
        <v>48</v>
      </c>
      <c r="AH422" s="4" t="s">
        <v>48</v>
      </c>
      <c r="AI422" s="4" t="s">
        <v>48</v>
      </c>
      <c r="AJ422" s="4" t="s">
        <v>48</v>
      </c>
      <c r="AK422" s="4" t="s">
        <v>48</v>
      </c>
      <c r="AL422" s="4" t="s">
        <v>55</v>
      </c>
    </row>
    <row r="423" spans="1:38" ht="25.5">
      <c r="A423" s="4">
        <v>159949</v>
      </c>
      <c r="B423" s="4">
        <v>663377</v>
      </c>
      <c r="C423" s="4" t="s">
        <v>1228</v>
      </c>
      <c r="D423" s="4" t="s">
        <v>1229</v>
      </c>
      <c r="E423" s="4" t="s">
        <v>114</v>
      </c>
      <c r="F423" s="4" t="s">
        <v>96</v>
      </c>
      <c r="G423" s="4" t="s">
        <v>46</v>
      </c>
      <c r="H423" s="4" t="s">
        <v>47</v>
      </c>
      <c r="I423" s="4" t="s">
        <v>48</v>
      </c>
      <c r="J423" s="4" t="s">
        <v>49</v>
      </c>
      <c r="K423" s="4" t="s">
        <v>1255</v>
      </c>
      <c r="L423" s="4" t="s">
        <v>1256</v>
      </c>
      <c r="M423" s="4"/>
      <c r="N423" s="4" t="s">
        <v>1232</v>
      </c>
      <c r="O423" s="4" t="s">
        <v>53</v>
      </c>
      <c r="P423" s="4" t="s">
        <v>1236</v>
      </c>
      <c r="Q423" s="4">
        <v>305</v>
      </c>
      <c r="R423" s="4">
        <v>0</v>
      </c>
      <c r="S423" s="4">
        <v>140</v>
      </c>
      <c r="T423" s="4">
        <v>445</v>
      </c>
      <c r="U423" s="4">
        <v>0.68540000000000001</v>
      </c>
      <c r="V423" s="4">
        <v>0</v>
      </c>
      <c r="W423" s="4">
        <v>0.68540000000000001</v>
      </c>
      <c r="X423" s="4" t="s">
        <v>48</v>
      </c>
      <c r="Y423" s="4" t="s">
        <v>49</v>
      </c>
      <c r="Z423" s="4" t="s">
        <v>49</v>
      </c>
      <c r="AA423" s="4" t="s">
        <v>49</v>
      </c>
      <c r="AB423" s="4" t="s">
        <v>49</v>
      </c>
      <c r="AC423" s="4" t="s">
        <v>49</v>
      </c>
      <c r="AD423" s="4" t="s">
        <v>49</v>
      </c>
      <c r="AE423" s="4" t="s">
        <v>49</v>
      </c>
      <c r="AF423" s="4" t="s">
        <v>48</v>
      </c>
      <c r="AG423" s="4" t="s">
        <v>48</v>
      </c>
      <c r="AH423" s="4" t="s">
        <v>48</v>
      </c>
      <c r="AI423" s="4" t="s">
        <v>48</v>
      </c>
      <c r="AJ423" s="4" t="s">
        <v>48</v>
      </c>
      <c r="AK423" s="4" t="s">
        <v>48</v>
      </c>
      <c r="AL423" s="4" t="s">
        <v>55</v>
      </c>
    </row>
    <row r="424" spans="1:38" ht="25.5">
      <c r="A424" s="4">
        <v>159949</v>
      </c>
      <c r="B424" s="4">
        <v>663388</v>
      </c>
      <c r="C424" s="4" t="s">
        <v>1228</v>
      </c>
      <c r="D424" s="4" t="s">
        <v>1229</v>
      </c>
      <c r="E424" s="4" t="s">
        <v>114</v>
      </c>
      <c r="F424" s="4" t="s">
        <v>96</v>
      </c>
      <c r="G424" s="4" t="s">
        <v>46</v>
      </c>
      <c r="H424" s="4" t="s">
        <v>47</v>
      </c>
      <c r="I424" s="4" t="s">
        <v>48</v>
      </c>
      <c r="J424" s="4" t="s">
        <v>49</v>
      </c>
      <c r="K424" s="4" t="s">
        <v>1257</v>
      </c>
      <c r="L424" s="4" t="s">
        <v>1258</v>
      </c>
      <c r="M424" s="4"/>
      <c r="N424" s="4" t="s">
        <v>1232</v>
      </c>
      <c r="O424" s="4" t="s">
        <v>53</v>
      </c>
      <c r="P424" s="4" t="s">
        <v>1236</v>
      </c>
      <c r="Q424" s="4">
        <v>384</v>
      </c>
      <c r="R424" s="4">
        <v>0</v>
      </c>
      <c r="S424" s="4">
        <v>95</v>
      </c>
      <c r="T424" s="4">
        <v>479</v>
      </c>
      <c r="U424" s="4">
        <v>0.80169999999999997</v>
      </c>
      <c r="V424" s="4">
        <v>0</v>
      </c>
      <c r="W424" s="4">
        <v>0.80169999999999997</v>
      </c>
      <c r="X424" s="4" t="s">
        <v>48</v>
      </c>
      <c r="Y424" s="4" t="s">
        <v>48</v>
      </c>
      <c r="Z424" s="4" t="s">
        <v>48</v>
      </c>
      <c r="AA424" s="4" t="s">
        <v>48</v>
      </c>
      <c r="AB424" s="4" t="s">
        <v>48</v>
      </c>
      <c r="AC424" s="4" t="s">
        <v>48</v>
      </c>
      <c r="AD424" s="4" t="s">
        <v>48</v>
      </c>
      <c r="AE424" s="4" t="s">
        <v>48</v>
      </c>
      <c r="AF424" s="4" t="s">
        <v>49</v>
      </c>
      <c r="AG424" s="4" t="s">
        <v>49</v>
      </c>
      <c r="AH424" s="4" t="s">
        <v>48</v>
      </c>
      <c r="AI424" s="4" t="s">
        <v>48</v>
      </c>
      <c r="AJ424" s="4" t="s">
        <v>48</v>
      </c>
      <c r="AK424" s="4" t="s">
        <v>48</v>
      </c>
      <c r="AL424" s="4" t="s">
        <v>55</v>
      </c>
    </row>
    <row r="425" spans="1:38" ht="25.5">
      <c r="A425" s="4">
        <v>159949</v>
      </c>
      <c r="B425" s="4">
        <v>660601</v>
      </c>
      <c r="C425" s="4" t="s">
        <v>1228</v>
      </c>
      <c r="D425" s="4" t="s">
        <v>1229</v>
      </c>
      <c r="E425" s="4" t="s">
        <v>114</v>
      </c>
      <c r="F425" s="4" t="s">
        <v>96</v>
      </c>
      <c r="G425" s="4" t="s">
        <v>46</v>
      </c>
      <c r="H425" s="4" t="s">
        <v>47</v>
      </c>
      <c r="I425" s="4" t="s">
        <v>48</v>
      </c>
      <c r="J425" s="4" t="s">
        <v>49</v>
      </c>
      <c r="K425" s="4" t="s">
        <v>1259</v>
      </c>
      <c r="L425" s="4" t="s">
        <v>1260</v>
      </c>
      <c r="M425" s="4"/>
      <c r="N425" s="4" t="s">
        <v>1253</v>
      </c>
      <c r="O425" s="4" t="s">
        <v>53</v>
      </c>
      <c r="P425" s="4" t="s">
        <v>1233</v>
      </c>
      <c r="Q425" s="4">
        <v>28</v>
      </c>
      <c r="R425" s="4">
        <v>10</v>
      </c>
      <c r="S425" s="4">
        <v>233</v>
      </c>
      <c r="T425" s="4">
        <v>271</v>
      </c>
      <c r="U425" s="4">
        <v>0.1033</v>
      </c>
      <c r="V425" s="4">
        <v>3.6900000000000002E-2</v>
      </c>
      <c r="W425" s="4">
        <v>0.14019999999999999</v>
      </c>
      <c r="X425" s="4" t="s">
        <v>48</v>
      </c>
      <c r="Y425" s="4" t="s">
        <v>49</v>
      </c>
      <c r="Z425" s="4" t="s">
        <v>49</v>
      </c>
      <c r="AA425" s="4" t="s">
        <v>49</v>
      </c>
      <c r="AB425" s="4" t="s">
        <v>49</v>
      </c>
      <c r="AC425" s="4" t="s">
        <v>49</v>
      </c>
      <c r="AD425" s="4" t="s">
        <v>49</v>
      </c>
      <c r="AE425" s="4" t="s">
        <v>49</v>
      </c>
      <c r="AF425" s="4" t="s">
        <v>48</v>
      </c>
      <c r="AG425" s="4" t="s">
        <v>48</v>
      </c>
      <c r="AH425" s="4" t="s">
        <v>48</v>
      </c>
      <c r="AI425" s="4" t="s">
        <v>48</v>
      </c>
      <c r="AJ425" s="4" t="s">
        <v>48</v>
      </c>
      <c r="AK425" s="4" t="s">
        <v>48</v>
      </c>
      <c r="AL425" s="4" t="s">
        <v>81</v>
      </c>
    </row>
    <row r="426" spans="1:38" ht="25.5">
      <c r="A426" s="4">
        <v>159949</v>
      </c>
      <c r="B426" s="4">
        <v>687681</v>
      </c>
      <c r="C426" s="4" t="s">
        <v>1228</v>
      </c>
      <c r="D426" s="4" t="s">
        <v>1229</v>
      </c>
      <c r="E426" s="4" t="s">
        <v>114</v>
      </c>
      <c r="F426" s="4" t="s">
        <v>96</v>
      </c>
      <c r="G426" s="4" t="s">
        <v>46</v>
      </c>
      <c r="H426" s="4" t="s">
        <v>47</v>
      </c>
      <c r="I426" s="4" t="s">
        <v>48</v>
      </c>
      <c r="J426" s="4" t="s">
        <v>49</v>
      </c>
      <c r="K426" s="4" t="s">
        <v>1261</v>
      </c>
      <c r="L426" s="4" t="s">
        <v>1262</v>
      </c>
      <c r="M426" s="4"/>
      <c r="N426" s="4" t="s">
        <v>1253</v>
      </c>
      <c r="O426" s="4" t="s">
        <v>53</v>
      </c>
      <c r="P426" s="4" t="s">
        <v>1233</v>
      </c>
      <c r="Q426" s="4">
        <v>85</v>
      </c>
      <c r="R426" s="4">
        <v>24</v>
      </c>
      <c r="S426" s="4">
        <v>455</v>
      </c>
      <c r="T426" s="4">
        <v>564</v>
      </c>
      <c r="U426" s="4">
        <v>0.1507</v>
      </c>
      <c r="V426" s="4">
        <v>4.2599999999999999E-2</v>
      </c>
      <c r="W426" s="4">
        <v>0.1933</v>
      </c>
      <c r="X426" s="4" t="s">
        <v>48</v>
      </c>
      <c r="Y426" s="4" t="s">
        <v>49</v>
      </c>
      <c r="Z426" s="4" t="s">
        <v>49</v>
      </c>
      <c r="AA426" s="4" t="s">
        <v>49</v>
      </c>
      <c r="AB426" s="4" t="s">
        <v>49</v>
      </c>
      <c r="AC426" s="4" t="s">
        <v>49</v>
      </c>
      <c r="AD426" s="4" t="s">
        <v>49</v>
      </c>
      <c r="AE426" s="4" t="s">
        <v>49</v>
      </c>
      <c r="AF426" s="4" t="s">
        <v>49</v>
      </c>
      <c r="AG426" s="4" t="s">
        <v>49</v>
      </c>
      <c r="AH426" s="4" t="s">
        <v>49</v>
      </c>
      <c r="AI426" s="4" t="s">
        <v>49</v>
      </c>
      <c r="AJ426" s="4" t="s">
        <v>49</v>
      </c>
      <c r="AK426" s="4" t="s">
        <v>49</v>
      </c>
      <c r="AL426" s="4" t="s">
        <v>81</v>
      </c>
    </row>
    <row r="427" spans="1:38" ht="25.5">
      <c r="A427" s="4">
        <v>159949</v>
      </c>
      <c r="B427" s="4">
        <v>660626</v>
      </c>
      <c r="C427" s="4" t="s">
        <v>1228</v>
      </c>
      <c r="D427" s="4" t="s">
        <v>1229</v>
      </c>
      <c r="E427" s="4" t="s">
        <v>114</v>
      </c>
      <c r="F427" s="4" t="s">
        <v>96</v>
      </c>
      <c r="G427" s="4" t="s">
        <v>46</v>
      </c>
      <c r="H427" s="4" t="s">
        <v>47</v>
      </c>
      <c r="I427" s="4" t="s">
        <v>48</v>
      </c>
      <c r="J427" s="4" t="s">
        <v>49</v>
      </c>
      <c r="K427" s="4" t="s">
        <v>1263</v>
      </c>
      <c r="L427" s="4" t="s">
        <v>1264</v>
      </c>
      <c r="M427" s="4"/>
      <c r="N427" s="4" t="s">
        <v>1253</v>
      </c>
      <c r="O427" s="4" t="s">
        <v>53</v>
      </c>
      <c r="P427" s="4" t="s">
        <v>1233</v>
      </c>
      <c r="Q427" s="4">
        <v>360</v>
      </c>
      <c r="R427" s="4">
        <v>134</v>
      </c>
      <c r="S427" s="4">
        <v>1102</v>
      </c>
      <c r="T427" s="4">
        <v>1596</v>
      </c>
      <c r="U427" s="4">
        <v>0.22559999999999999</v>
      </c>
      <c r="V427" s="4">
        <v>8.4000000000000005E-2</v>
      </c>
      <c r="W427" s="4">
        <v>0.3095</v>
      </c>
      <c r="X427" s="4" t="s">
        <v>48</v>
      </c>
      <c r="Y427" s="4" t="s">
        <v>48</v>
      </c>
      <c r="Z427" s="4" t="s">
        <v>48</v>
      </c>
      <c r="AA427" s="4" t="s">
        <v>48</v>
      </c>
      <c r="AB427" s="4" t="s">
        <v>48</v>
      </c>
      <c r="AC427" s="4" t="s">
        <v>48</v>
      </c>
      <c r="AD427" s="4" t="s">
        <v>48</v>
      </c>
      <c r="AE427" s="4" t="s">
        <v>48</v>
      </c>
      <c r="AF427" s="4" t="s">
        <v>48</v>
      </c>
      <c r="AG427" s="4" t="s">
        <v>48</v>
      </c>
      <c r="AH427" s="4" t="s">
        <v>49</v>
      </c>
      <c r="AI427" s="4" t="s">
        <v>49</v>
      </c>
      <c r="AJ427" s="4" t="s">
        <v>49</v>
      </c>
      <c r="AK427" s="4" t="s">
        <v>49</v>
      </c>
      <c r="AL427" s="4" t="s">
        <v>81</v>
      </c>
    </row>
    <row r="428" spans="1:38" ht="25.5">
      <c r="A428" s="4">
        <v>159949</v>
      </c>
      <c r="B428" s="4">
        <v>660603</v>
      </c>
      <c r="C428" s="4" t="s">
        <v>1228</v>
      </c>
      <c r="D428" s="4" t="s">
        <v>1229</v>
      </c>
      <c r="E428" s="4" t="s">
        <v>114</v>
      </c>
      <c r="F428" s="4" t="s">
        <v>96</v>
      </c>
      <c r="G428" s="4" t="s">
        <v>46</v>
      </c>
      <c r="H428" s="4" t="s">
        <v>47</v>
      </c>
      <c r="I428" s="4" t="s">
        <v>48</v>
      </c>
      <c r="J428" s="4" t="s">
        <v>49</v>
      </c>
      <c r="K428" s="4" t="s">
        <v>1265</v>
      </c>
      <c r="L428" s="4" t="s">
        <v>1266</v>
      </c>
      <c r="M428" s="4"/>
      <c r="N428" s="4" t="s">
        <v>1232</v>
      </c>
      <c r="O428" s="4" t="s">
        <v>53</v>
      </c>
      <c r="P428" s="4" t="s">
        <v>1236</v>
      </c>
      <c r="Q428" s="4">
        <v>118</v>
      </c>
      <c r="R428" s="4">
        <v>39</v>
      </c>
      <c r="S428" s="4">
        <v>245</v>
      </c>
      <c r="T428" s="4">
        <v>402</v>
      </c>
      <c r="U428" s="4">
        <v>0.29349999999999998</v>
      </c>
      <c r="V428" s="4">
        <v>9.7000000000000003E-2</v>
      </c>
      <c r="W428" s="4">
        <v>0.39050000000000001</v>
      </c>
      <c r="X428" s="4" t="s">
        <v>48</v>
      </c>
      <c r="Y428" s="4" t="s">
        <v>49</v>
      </c>
      <c r="Z428" s="4" t="s">
        <v>49</v>
      </c>
      <c r="AA428" s="4" t="s">
        <v>49</v>
      </c>
      <c r="AB428" s="4" t="s">
        <v>49</v>
      </c>
      <c r="AC428" s="4" t="s">
        <v>49</v>
      </c>
      <c r="AD428" s="4" t="s">
        <v>49</v>
      </c>
      <c r="AE428" s="4" t="s">
        <v>49</v>
      </c>
      <c r="AF428" s="4" t="s">
        <v>48</v>
      </c>
      <c r="AG428" s="4" t="s">
        <v>48</v>
      </c>
      <c r="AH428" s="4" t="s">
        <v>48</v>
      </c>
      <c r="AI428" s="4" t="s">
        <v>48</v>
      </c>
      <c r="AJ428" s="4" t="s">
        <v>48</v>
      </c>
      <c r="AK428" s="4" t="s">
        <v>48</v>
      </c>
      <c r="AL428" s="4" t="s">
        <v>81</v>
      </c>
    </row>
    <row r="429" spans="1:38" ht="25.5">
      <c r="A429" s="4">
        <v>159949</v>
      </c>
      <c r="B429" s="4">
        <v>660604</v>
      </c>
      <c r="C429" s="4" t="s">
        <v>1228</v>
      </c>
      <c r="D429" s="4" t="s">
        <v>1229</v>
      </c>
      <c r="E429" s="4" t="s">
        <v>114</v>
      </c>
      <c r="F429" s="4" t="s">
        <v>96</v>
      </c>
      <c r="G429" s="4" t="s">
        <v>46</v>
      </c>
      <c r="H429" s="4" t="s">
        <v>47</v>
      </c>
      <c r="I429" s="4" t="s">
        <v>48</v>
      </c>
      <c r="J429" s="4" t="s">
        <v>49</v>
      </c>
      <c r="K429" s="4" t="s">
        <v>1267</v>
      </c>
      <c r="L429" s="4" t="s">
        <v>1268</v>
      </c>
      <c r="M429" s="4"/>
      <c r="N429" s="4" t="s">
        <v>1232</v>
      </c>
      <c r="O429" s="4" t="s">
        <v>53</v>
      </c>
      <c r="P429" s="4" t="s">
        <v>1236</v>
      </c>
      <c r="Q429" s="4">
        <v>70</v>
      </c>
      <c r="R429" s="4">
        <v>24</v>
      </c>
      <c r="S429" s="4">
        <v>488</v>
      </c>
      <c r="T429" s="4">
        <v>582</v>
      </c>
      <c r="U429" s="4">
        <v>0.1203</v>
      </c>
      <c r="V429" s="4">
        <v>4.1200000000000001E-2</v>
      </c>
      <c r="W429" s="4">
        <v>0.1615</v>
      </c>
      <c r="X429" s="4" t="s">
        <v>48</v>
      </c>
      <c r="Y429" s="4" t="s">
        <v>49</v>
      </c>
      <c r="Z429" s="4" t="s">
        <v>49</v>
      </c>
      <c r="AA429" s="4" t="s">
        <v>49</v>
      </c>
      <c r="AB429" s="4" t="s">
        <v>49</v>
      </c>
      <c r="AC429" s="4" t="s">
        <v>49</v>
      </c>
      <c r="AD429" s="4" t="s">
        <v>49</v>
      </c>
      <c r="AE429" s="4" t="s">
        <v>49</v>
      </c>
      <c r="AF429" s="4" t="s">
        <v>48</v>
      </c>
      <c r="AG429" s="4" t="s">
        <v>48</v>
      </c>
      <c r="AH429" s="4" t="s">
        <v>48</v>
      </c>
      <c r="AI429" s="4" t="s">
        <v>48</v>
      </c>
      <c r="AJ429" s="4" t="s">
        <v>48</v>
      </c>
      <c r="AK429" s="4" t="s">
        <v>48</v>
      </c>
      <c r="AL429" s="4" t="s">
        <v>81</v>
      </c>
    </row>
    <row r="430" spans="1:38" ht="25.5">
      <c r="A430" s="4">
        <v>159949</v>
      </c>
      <c r="B430" s="4">
        <v>665380</v>
      </c>
      <c r="C430" s="4" t="s">
        <v>1228</v>
      </c>
      <c r="D430" s="4" t="s">
        <v>1229</v>
      </c>
      <c r="E430" s="4" t="s">
        <v>114</v>
      </c>
      <c r="F430" s="4" t="s">
        <v>96</v>
      </c>
      <c r="G430" s="4" t="s">
        <v>46</v>
      </c>
      <c r="H430" s="4" t="s">
        <v>47</v>
      </c>
      <c r="I430" s="4" t="s">
        <v>48</v>
      </c>
      <c r="J430" s="4" t="s">
        <v>49</v>
      </c>
      <c r="K430" s="4" t="s">
        <v>1269</v>
      </c>
      <c r="L430" s="4" t="s">
        <v>1270</v>
      </c>
      <c r="M430" s="4"/>
      <c r="N430" s="4" t="s">
        <v>1232</v>
      </c>
      <c r="O430" s="4" t="s">
        <v>53</v>
      </c>
      <c r="P430" s="4" t="s">
        <v>1236</v>
      </c>
      <c r="Q430" s="4">
        <v>282</v>
      </c>
      <c r="R430" s="4">
        <v>0</v>
      </c>
      <c r="S430" s="4">
        <v>166</v>
      </c>
      <c r="T430" s="4">
        <v>448</v>
      </c>
      <c r="U430" s="4">
        <v>0.62949999999999995</v>
      </c>
      <c r="V430" s="4">
        <v>0</v>
      </c>
      <c r="W430" s="4">
        <v>0.62949999999999995</v>
      </c>
      <c r="X430" s="4" t="s">
        <v>48</v>
      </c>
      <c r="Y430" s="4" t="s">
        <v>49</v>
      </c>
      <c r="Z430" s="4" t="s">
        <v>49</v>
      </c>
      <c r="AA430" s="4" t="s">
        <v>49</v>
      </c>
      <c r="AB430" s="4" t="s">
        <v>49</v>
      </c>
      <c r="AC430" s="4" t="s">
        <v>49</v>
      </c>
      <c r="AD430" s="4" t="s">
        <v>49</v>
      </c>
      <c r="AE430" s="4" t="s">
        <v>49</v>
      </c>
      <c r="AF430" s="4" t="s">
        <v>48</v>
      </c>
      <c r="AG430" s="4" t="s">
        <v>48</v>
      </c>
      <c r="AH430" s="4" t="s">
        <v>48</v>
      </c>
      <c r="AI430" s="4" t="s">
        <v>48</v>
      </c>
      <c r="AJ430" s="4" t="s">
        <v>48</v>
      </c>
      <c r="AK430" s="4" t="s">
        <v>48</v>
      </c>
      <c r="AL430" s="4" t="s">
        <v>55</v>
      </c>
    </row>
    <row r="431" spans="1:38" ht="25.5">
      <c r="A431" s="4">
        <v>159949</v>
      </c>
      <c r="B431" s="4">
        <v>663811</v>
      </c>
      <c r="C431" s="4" t="s">
        <v>1228</v>
      </c>
      <c r="D431" s="4" t="s">
        <v>1229</v>
      </c>
      <c r="E431" s="4" t="s">
        <v>114</v>
      </c>
      <c r="F431" s="4" t="s">
        <v>96</v>
      </c>
      <c r="G431" s="4" t="s">
        <v>46</v>
      </c>
      <c r="H431" s="4" t="s">
        <v>47</v>
      </c>
      <c r="I431" s="4" t="s">
        <v>48</v>
      </c>
      <c r="J431" s="4" t="s">
        <v>49</v>
      </c>
      <c r="K431" s="4" t="s">
        <v>1271</v>
      </c>
      <c r="L431" s="4" t="s">
        <v>1272</v>
      </c>
      <c r="M431" s="4"/>
      <c r="N431" s="4" t="s">
        <v>1232</v>
      </c>
      <c r="O431" s="4" t="s">
        <v>53</v>
      </c>
      <c r="P431" s="4" t="s">
        <v>1239</v>
      </c>
      <c r="Q431" s="4">
        <v>220</v>
      </c>
      <c r="R431" s="4">
        <v>67</v>
      </c>
      <c r="S431" s="4">
        <v>305</v>
      </c>
      <c r="T431" s="4">
        <v>592</v>
      </c>
      <c r="U431" s="4">
        <v>0.37159999999999999</v>
      </c>
      <c r="V431" s="4">
        <v>0.1132</v>
      </c>
      <c r="W431" s="4">
        <v>0.48480000000000001</v>
      </c>
      <c r="X431" s="4" t="s">
        <v>48</v>
      </c>
      <c r="Y431" s="4" t="s">
        <v>49</v>
      </c>
      <c r="Z431" s="4" t="s">
        <v>49</v>
      </c>
      <c r="AA431" s="4" t="s">
        <v>49</v>
      </c>
      <c r="AB431" s="4" t="s">
        <v>49</v>
      </c>
      <c r="AC431" s="4" t="s">
        <v>49</v>
      </c>
      <c r="AD431" s="4" t="s">
        <v>49</v>
      </c>
      <c r="AE431" s="4" t="s">
        <v>49</v>
      </c>
      <c r="AF431" s="4" t="s">
        <v>48</v>
      </c>
      <c r="AG431" s="4" t="s">
        <v>48</v>
      </c>
      <c r="AH431" s="4" t="s">
        <v>48</v>
      </c>
      <c r="AI431" s="4" t="s">
        <v>48</v>
      </c>
      <c r="AJ431" s="4" t="s">
        <v>48</v>
      </c>
      <c r="AK431" s="4" t="s">
        <v>48</v>
      </c>
      <c r="AL431" s="4" t="s">
        <v>81</v>
      </c>
    </row>
    <row r="432" spans="1:38" ht="25.5">
      <c r="A432" s="4">
        <v>159949</v>
      </c>
      <c r="B432" s="4">
        <v>660623</v>
      </c>
      <c r="C432" s="4" t="s">
        <v>1228</v>
      </c>
      <c r="D432" s="4" t="s">
        <v>1229</v>
      </c>
      <c r="E432" s="4" t="s">
        <v>114</v>
      </c>
      <c r="F432" s="4" t="s">
        <v>96</v>
      </c>
      <c r="G432" s="4" t="s">
        <v>46</v>
      </c>
      <c r="H432" s="4" t="s">
        <v>47</v>
      </c>
      <c r="I432" s="4" t="s">
        <v>48</v>
      </c>
      <c r="J432" s="4" t="s">
        <v>49</v>
      </c>
      <c r="K432" s="4" t="s">
        <v>1273</v>
      </c>
      <c r="L432" s="4" t="s">
        <v>1274</v>
      </c>
      <c r="M432" s="4"/>
      <c r="N432" s="4" t="s">
        <v>1275</v>
      </c>
      <c r="O432" s="4" t="s">
        <v>53</v>
      </c>
      <c r="P432" s="4" t="s">
        <v>1276</v>
      </c>
      <c r="Q432" s="4">
        <v>429</v>
      </c>
      <c r="R432" s="4">
        <v>168</v>
      </c>
      <c r="S432" s="4">
        <v>789</v>
      </c>
      <c r="T432" s="4">
        <v>1386</v>
      </c>
      <c r="U432" s="4">
        <v>0.3095</v>
      </c>
      <c r="V432" s="4">
        <v>0.1212</v>
      </c>
      <c r="W432" s="4">
        <v>0.43070000000000003</v>
      </c>
      <c r="X432" s="4" t="s">
        <v>48</v>
      </c>
      <c r="Y432" s="4" t="s">
        <v>48</v>
      </c>
      <c r="Z432" s="4" t="s">
        <v>48</v>
      </c>
      <c r="AA432" s="4" t="s">
        <v>48</v>
      </c>
      <c r="AB432" s="4" t="s">
        <v>48</v>
      </c>
      <c r="AC432" s="4" t="s">
        <v>48</v>
      </c>
      <c r="AD432" s="4" t="s">
        <v>48</v>
      </c>
      <c r="AE432" s="4" t="s">
        <v>48</v>
      </c>
      <c r="AF432" s="4" t="s">
        <v>48</v>
      </c>
      <c r="AG432" s="4" t="s">
        <v>48</v>
      </c>
      <c r="AH432" s="4" t="s">
        <v>49</v>
      </c>
      <c r="AI432" s="4" t="s">
        <v>49</v>
      </c>
      <c r="AJ432" s="4" t="s">
        <v>49</v>
      </c>
      <c r="AK432" s="4" t="s">
        <v>49</v>
      </c>
      <c r="AL432" s="4" t="s">
        <v>81</v>
      </c>
    </row>
    <row r="433" spans="1:38" ht="25.5">
      <c r="A433" s="4">
        <v>159949</v>
      </c>
      <c r="B433" s="4">
        <v>660608</v>
      </c>
      <c r="C433" s="4" t="s">
        <v>1228</v>
      </c>
      <c r="D433" s="4" t="s">
        <v>1229</v>
      </c>
      <c r="E433" s="4" t="s">
        <v>114</v>
      </c>
      <c r="F433" s="4" t="s">
        <v>96</v>
      </c>
      <c r="G433" s="4" t="s">
        <v>46</v>
      </c>
      <c r="H433" s="4" t="s">
        <v>47</v>
      </c>
      <c r="I433" s="4" t="s">
        <v>48</v>
      </c>
      <c r="J433" s="4" t="s">
        <v>49</v>
      </c>
      <c r="K433" s="4" t="s">
        <v>1277</v>
      </c>
      <c r="L433" s="4" t="s">
        <v>1278</v>
      </c>
      <c r="M433" s="4"/>
      <c r="N433" s="4" t="s">
        <v>1253</v>
      </c>
      <c r="O433" s="4" t="s">
        <v>53</v>
      </c>
      <c r="P433" s="4" t="s">
        <v>1233</v>
      </c>
      <c r="Q433" s="4">
        <v>52</v>
      </c>
      <c r="R433" s="4">
        <v>25</v>
      </c>
      <c r="S433" s="4">
        <v>532</v>
      </c>
      <c r="T433" s="4">
        <v>609</v>
      </c>
      <c r="U433" s="4">
        <v>8.5400000000000004E-2</v>
      </c>
      <c r="V433" s="4">
        <v>4.1099999999999998E-2</v>
      </c>
      <c r="W433" s="4">
        <v>0.12640000000000001</v>
      </c>
      <c r="X433" s="4" t="s">
        <v>48</v>
      </c>
      <c r="Y433" s="4" t="s">
        <v>49</v>
      </c>
      <c r="Z433" s="4" t="s">
        <v>49</v>
      </c>
      <c r="AA433" s="4" t="s">
        <v>49</v>
      </c>
      <c r="AB433" s="4" t="s">
        <v>49</v>
      </c>
      <c r="AC433" s="4" t="s">
        <v>49</v>
      </c>
      <c r="AD433" s="4" t="s">
        <v>49</v>
      </c>
      <c r="AE433" s="4" t="s">
        <v>49</v>
      </c>
      <c r="AF433" s="4" t="s">
        <v>49</v>
      </c>
      <c r="AG433" s="4" t="s">
        <v>49</v>
      </c>
      <c r="AH433" s="4" t="s">
        <v>48</v>
      </c>
      <c r="AI433" s="4" t="s">
        <v>48</v>
      </c>
      <c r="AJ433" s="4" t="s">
        <v>48</v>
      </c>
      <c r="AK433" s="4" t="s">
        <v>48</v>
      </c>
      <c r="AL433" s="4" t="s">
        <v>81</v>
      </c>
    </row>
    <row r="434" spans="1:38" ht="25.5">
      <c r="A434" s="4">
        <v>159949</v>
      </c>
      <c r="B434" s="4">
        <v>660607</v>
      </c>
      <c r="C434" s="4" t="s">
        <v>1228</v>
      </c>
      <c r="D434" s="4" t="s">
        <v>1229</v>
      </c>
      <c r="E434" s="4" t="s">
        <v>114</v>
      </c>
      <c r="F434" s="4" t="s">
        <v>96</v>
      </c>
      <c r="G434" s="4" t="s">
        <v>46</v>
      </c>
      <c r="H434" s="4" t="s">
        <v>47</v>
      </c>
      <c r="I434" s="4" t="s">
        <v>48</v>
      </c>
      <c r="J434" s="4" t="s">
        <v>49</v>
      </c>
      <c r="K434" s="4" t="s">
        <v>1279</v>
      </c>
      <c r="L434" s="4" t="s">
        <v>1280</v>
      </c>
      <c r="M434" s="4"/>
      <c r="N434" s="4" t="s">
        <v>1232</v>
      </c>
      <c r="O434" s="4" t="s">
        <v>53</v>
      </c>
      <c r="P434" s="4" t="s">
        <v>1233</v>
      </c>
      <c r="Q434" s="4">
        <v>31</v>
      </c>
      <c r="R434" s="4">
        <v>28</v>
      </c>
      <c r="S434" s="4">
        <v>414</v>
      </c>
      <c r="T434" s="4">
        <v>473</v>
      </c>
      <c r="U434" s="4">
        <v>6.5500000000000003E-2</v>
      </c>
      <c r="V434" s="4">
        <v>5.9200000000000003E-2</v>
      </c>
      <c r="W434" s="4">
        <v>0.12470000000000001</v>
      </c>
      <c r="X434" s="4" t="s">
        <v>48</v>
      </c>
      <c r="Y434" s="4" t="s">
        <v>49</v>
      </c>
      <c r="Z434" s="4" t="s">
        <v>49</v>
      </c>
      <c r="AA434" s="4" t="s">
        <v>49</v>
      </c>
      <c r="AB434" s="4" t="s">
        <v>49</v>
      </c>
      <c r="AC434" s="4" t="s">
        <v>49</v>
      </c>
      <c r="AD434" s="4" t="s">
        <v>49</v>
      </c>
      <c r="AE434" s="4" t="s">
        <v>49</v>
      </c>
      <c r="AF434" s="4" t="s">
        <v>49</v>
      </c>
      <c r="AG434" s="4" t="s">
        <v>49</v>
      </c>
      <c r="AH434" s="4" t="s">
        <v>48</v>
      </c>
      <c r="AI434" s="4" t="s">
        <v>48</v>
      </c>
      <c r="AJ434" s="4" t="s">
        <v>48</v>
      </c>
      <c r="AK434" s="4" t="s">
        <v>48</v>
      </c>
      <c r="AL434" s="4" t="s">
        <v>81</v>
      </c>
    </row>
    <row r="435" spans="1:38" ht="25.5">
      <c r="A435" s="4">
        <v>159949</v>
      </c>
      <c r="B435" s="4">
        <v>660609</v>
      </c>
      <c r="C435" s="4" t="s">
        <v>1228</v>
      </c>
      <c r="D435" s="4" t="s">
        <v>1229</v>
      </c>
      <c r="E435" s="4" t="s">
        <v>114</v>
      </c>
      <c r="F435" s="4" t="s">
        <v>96</v>
      </c>
      <c r="G435" s="4" t="s">
        <v>46</v>
      </c>
      <c r="H435" s="4" t="s">
        <v>47</v>
      </c>
      <c r="I435" s="4" t="s">
        <v>48</v>
      </c>
      <c r="J435" s="4" t="s">
        <v>49</v>
      </c>
      <c r="K435" s="4" t="s">
        <v>1281</v>
      </c>
      <c r="L435" s="4" t="s">
        <v>1282</v>
      </c>
      <c r="M435" s="4"/>
      <c r="N435" s="4" t="s">
        <v>1232</v>
      </c>
      <c r="O435" s="4" t="s">
        <v>53</v>
      </c>
      <c r="P435" s="4" t="s">
        <v>1239</v>
      </c>
      <c r="Q435" s="4">
        <v>187</v>
      </c>
      <c r="R435" s="4">
        <v>51</v>
      </c>
      <c r="S435" s="4">
        <v>299</v>
      </c>
      <c r="T435" s="4">
        <v>537</v>
      </c>
      <c r="U435" s="4">
        <v>0.34820000000000001</v>
      </c>
      <c r="V435" s="4">
        <v>9.5000000000000001E-2</v>
      </c>
      <c r="W435" s="4">
        <v>0.44319999999999998</v>
      </c>
      <c r="X435" s="4" t="s">
        <v>48</v>
      </c>
      <c r="Y435" s="4" t="s">
        <v>49</v>
      </c>
      <c r="Z435" s="4" t="s">
        <v>49</v>
      </c>
      <c r="AA435" s="4" t="s">
        <v>49</v>
      </c>
      <c r="AB435" s="4" t="s">
        <v>49</v>
      </c>
      <c r="AC435" s="4" t="s">
        <v>49</v>
      </c>
      <c r="AD435" s="4" t="s">
        <v>49</v>
      </c>
      <c r="AE435" s="4" t="s">
        <v>49</v>
      </c>
      <c r="AF435" s="4" t="s">
        <v>48</v>
      </c>
      <c r="AG435" s="4" t="s">
        <v>48</v>
      </c>
      <c r="AH435" s="4" t="s">
        <v>48</v>
      </c>
      <c r="AI435" s="4" t="s">
        <v>48</v>
      </c>
      <c r="AJ435" s="4" t="s">
        <v>48</v>
      </c>
      <c r="AK435" s="4" t="s">
        <v>48</v>
      </c>
      <c r="AL435" s="4" t="s">
        <v>81</v>
      </c>
    </row>
    <row r="436" spans="1:38" ht="25.5">
      <c r="A436" s="4">
        <v>159949</v>
      </c>
      <c r="B436" s="4">
        <v>679002</v>
      </c>
      <c r="C436" s="4" t="s">
        <v>1228</v>
      </c>
      <c r="D436" s="4" t="s">
        <v>1229</v>
      </c>
      <c r="E436" s="4" t="s">
        <v>114</v>
      </c>
      <c r="F436" s="4" t="s">
        <v>96</v>
      </c>
      <c r="G436" s="4" t="s">
        <v>46</v>
      </c>
      <c r="H436" s="4" t="s">
        <v>47</v>
      </c>
      <c r="I436" s="4" t="s">
        <v>48</v>
      </c>
      <c r="J436" s="4" t="s">
        <v>49</v>
      </c>
      <c r="K436" s="4" t="s">
        <v>1283</v>
      </c>
      <c r="L436" s="4" t="s">
        <v>1284</v>
      </c>
      <c r="M436" s="4"/>
      <c r="N436" s="4" t="s">
        <v>1232</v>
      </c>
      <c r="O436" s="4" t="s">
        <v>53</v>
      </c>
      <c r="P436" s="4" t="s">
        <v>1239</v>
      </c>
      <c r="Q436" s="4">
        <v>152</v>
      </c>
      <c r="R436" s="4">
        <v>51</v>
      </c>
      <c r="S436" s="4">
        <v>268</v>
      </c>
      <c r="T436" s="4">
        <v>471</v>
      </c>
      <c r="U436" s="4">
        <v>0.32269999999999999</v>
      </c>
      <c r="V436" s="4">
        <v>0.10829999999999999</v>
      </c>
      <c r="W436" s="4">
        <v>0.43099999999999999</v>
      </c>
      <c r="X436" s="4" t="s">
        <v>48</v>
      </c>
      <c r="Y436" s="4" t="s">
        <v>49</v>
      </c>
      <c r="Z436" s="4" t="s">
        <v>49</v>
      </c>
      <c r="AA436" s="4" t="s">
        <v>49</v>
      </c>
      <c r="AB436" s="4" t="s">
        <v>49</v>
      </c>
      <c r="AC436" s="4" t="s">
        <v>49</v>
      </c>
      <c r="AD436" s="4" t="s">
        <v>49</v>
      </c>
      <c r="AE436" s="4" t="s">
        <v>49</v>
      </c>
      <c r="AF436" s="4" t="s">
        <v>48</v>
      </c>
      <c r="AG436" s="4" t="s">
        <v>48</v>
      </c>
      <c r="AH436" s="4" t="s">
        <v>48</v>
      </c>
      <c r="AI436" s="4" t="s">
        <v>48</v>
      </c>
      <c r="AJ436" s="4" t="s">
        <v>48</v>
      </c>
      <c r="AK436" s="4" t="s">
        <v>48</v>
      </c>
      <c r="AL436" s="4" t="s">
        <v>81</v>
      </c>
    </row>
    <row r="437" spans="1:38" ht="25.5">
      <c r="A437" s="4">
        <v>159949</v>
      </c>
      <c r="B437" s="4">
        <v>660624</v>
      </c>
      <c r="C437" s="4" t="s">
        <v>1228</v>
      </c>
      <c r="D437" s="4" t="s">
        <v>1229</v>
      </c>
      <c r="E437" s="4" t="s">
        <v>114</v>
      </c>
      <c r="F437" s="4" t="s">
        <v>96</v>
      </c>
      <c r="G437" s="4" t="s">
        <v>46</v>
      </c>
      <c r="H437" s="4" t="s">
        <v>47</v>
      </c>
      <c r="I437" s="4" t="s">
        <v>48</v>
      </c>
      <c r="J437" s="4" t="s">
        <v>49</v>
      </c>
      <c r="K437" s="4" t="s">
        <v>1285</v>
      </c>
      <c r="L437" s="4" t="s">
        <v>1286</v>
      </c>
      <c r="M437" s="4"/>
      <c r="N437" s="4" t="s">
        <v>1232</v>
      </c>
      <c r="O437" s="4" t="s">
        <v>53</v>
      </c>
      <c r="P437" s="4" t="s">
        <v>1239</v>
      </c>
      <c r="Q437" s="4">
        <v>480</v>
      </c>
      <c r="R437" s="4">
        <v>140</v>
      </c>
      <c r="S437" s="4">
        <v>935</v>
      </c>
      <c r="T437" s="4">
        <v>1555</v>
      </c>
      <c r="U437" s="4">
        <v>0.30869999999999997</v>
      </c>
      <c r="V437" s="4">
        <v>0.09</v>
      </c>
      <c r="W437" s="4">
        <v>0.3987</v>
      </c>
      <c r="X437" s="4" t="s">
        <v>48</v>
      </c>
      <c r="Y437" s="4" t="s">
        <v>48</v>
      </c>
      <c r="Z437" s="4" t="s">
        <v>48</v>
      </c>
      <c r="AA437" s="4" t="s">
        <v>48</v>
      </c>
      <c r="AB437" s="4" t="s">
        <v>48</v>
      </c>
      <c r="AC437" s="4" t="s">
        <v>48</v>
      </c>
      <c r="AD437" s="4" t="s">
        <v>48</v>
      </c>
      <c r="AE437" s="4" t="s">
        <v>48</v>
      </c>
      <c r="AF437" s="4" t="s">
        <v>48</v>
      </c>
      <c r="AG437" s="4" t="s">
        <v>48</v>
      </c>
      <c r="AH437" s="4" t="s">
        <v>49</v>
      </c>
      <c r="AI437" s="4" t="s">
        <v>49</v>
      </c>
      <c r="AJ437" s="4" t="s">
        <v>49</v>
      </c>
      <c r="AK437" s="4" t="s">
        <v>49</v>
      </c>
      <c r="AL437" s="4" t="s">
        <v>81</v>
      </c>
    </row>
    <row r="438" spans="1:38" ht="25.5">
      <c r="A438" s="4">
        <v>159949</v>
      </c>
      <c r="B438" s="4">
        <v>660622</v>
      </c>
      <c r="C438" s="4" t="s">
        <v>1228</v>
      </c>
      <c r="D438" s="4" t="s">
        <v>1229</v>
      </c>
      <c r="E438" s="4" t="s">
        <v>114</v>
      </c>
      <c r="F438" s="4" t="s">
        <v>96</v>
      </c>
      <c r="G438" s="4" t="s">
        <v>46</v>
      </c>
      <c r="H438" s="4" t="s">
        <v>47</v>
      </c>
      <c r="I438" s="4" t="s">
        <v>48</v>
      </c>
      <c r="J438" s="4" t="s">
        <v>49</v>
      </c>
      <c r="K438" s="4" t="s">
        <v>1287</v>
      </c>
      <c r="L438" s="4" t="s">
        <v>1288</v>
      </c>
      <c r="M438" s="4"/>
      <c r="N438" s="4" t="s">
        <v>1232</v>
      </c>
      <c r="O438" s="4" t="s">
        <v>53</v>
      </c>
      <c r="P438" s="4" t="s">
        <v>1239</v>
      </c>
      <c r="Q438" s="4">
        <v>239</v>
      </c>
      <c r="R438" s="4">
        <v>56</v>
      </c>
      <c r="S438" s="4">
        <v>436</v>
      </c>
      <c r="T438" s="4">
        <v>731</v>
      </c>
      <c r="U438" s="4">
        <v>0.32690000000000002</v>
      </c>
      <c r="V438" s="4">
        <v>7.6600000000000001E-2</v>
      </c>
      <c r="W438" s="4">
        <v>0.40360000000000001</v>
      </c>
      <c r="X438" s="4" t="s">
        <v>48</v>
      </c>
      <c r="Y438" s="4" t="s">
        <v>48</v>
      </c>
      <c r="Z438" s="4" t="s">
        <v>48</v>
      </c>
      <c r="AA438" s="4" t="s">
        <v>48</v>
      </c>
      <c r="AB438" s="4" t="s">
        <v>48</v>
      </c>
      <c r="AC438" s="4" t="s">
        <v>48</v>
      </c>
      <c r="AD438" s="4" t="s">
        <v>48</v>
      </c>
      <c r="AE438" s="4" t="s">
        <v>48</v>
      </c>
      <c r="AF438" s="4" t="s">
        <v>49</v>
      </c>
      <c r="AG438" s="4" t="s">
        <v>49</v>
      </c>
      <c r="AH438" s="4" t="s">
        <v>48</v>
      </c>
      <c r="AI438" s="4" t="s">
        <v>48</v>
      </c>
      <c r="AJ438" s="4" t="s">
        <v>48</v>
      </c>
      <c r="AK438" s="4" t="s">
        <v>48</v>
      </c>
      <c r="AL438" s="4" t="s">
        <v>81</v>
      </c>
    </row>
    <row r="439" spans="1:38" ht="25.5">
      <c r="A439" s="4">
        <v>159949</v>
      </c>
      <c r="B439" s="4">
        <v>665384</v>
      </c>
      <c r="C439" s="4" t="s">
        <v>1228</v>
      </c>
      <c r="D439" s="4" t="s">
        <v>1229</v>
      </c>
      <c r="E439" s="4" t="s">
        <v>114</v>
      </c>
      <c r="F439" s="4" t="s">
        <v>96</v>
      </c>
      <c r="G439" s="4" t="s">
        <v>46</v>
      </c>
      <c r="H439" s="4" t="s">
        <v>47</v>
      </c>
      <c r="I439" s="4" t="s">
        <v>48</v>
      </c>
      <c r="J439" s="4" t="s">
        <v>49</v>
      </c>
      <c r="K439" s="4" t="s">
        <v>1289</v>
      </c>
      <c r="L439" s="4" t="s">
        <v>1290</v>
      </c>
      <c r="M439" s="4"/>
      <c r="N439" s="4" t="s">
        <v>1249</v>
      </c>
      <c r="O439" s="4" t="s">
        <v>53</v>
      </c>
      <c r="P439" s="4" t="s">
        <v>1250</v>
      </c>
      <c r="Q439" s="4">
        <v>164</v>
      </c>
      <c r="R439" s="4">
        <v>33</v>
      </c>
      <c r="S439" s="4">
        <v>232</v>
      </c>
      <c r="T439" s="4">
        <v>429</v>
      </c>
      <c r="U439" s="4">
        <v>0.38229999999999997</v>
      </c>
      <c r="V439" s="4">
        <v>7.6899999999999996E-2</v>
      </c>
      <c r="W439" s="4">
        <v>0.4592</v>
      </c>
      <c r="X439" s="4" t="s">
        <v>48</v>
      </c>
      <c r="Y439" s="4" t="s">
        <v>49</v>
      </c>
      <c r="Z439" s="4" t="s">
        <v>49</v>
      </c>
      <c r="AA439" s="4" t="s">
        <v>49</v>
      </c>
      <c r="AB439" s="4" t="s">
        <v>49</v>
      </c>
      <c r="AC439" s="4" t="s">
        <v>49</v>
      </c>
      <c r="AD439" s="4" t="s">
        <v>49</v>
      </c>
      <c r="AE439" s="4" t="s">
        <v>49</v>
      </c>
      <c r="AF439" s="4" t="s">
        <v>48</v>
      </c>
      <c r="AG439" s="4" t="s">
        <v>48</v>
      </c>
      <c r="AH439" s="4" t="s">
        <v>48</v>
      </c>
      <c r="AI439" s="4" t="s">
        <v>48</v>
      </c>
      <c r="AJ439" s="4" t="s">
        <v>48</v>
      </c>
      <c r="AK439" s="4" t="s">
        <v>48</v>
      </c>
      <c r="AL439" s="4" t="s">
        <v>81</v>
      </c>
    </row>
    <row r="440" spans="1:38" ht="25.5">
      <c r="A440" s="4">
        <v>159949</v>
      </c>
      <c r="B440" s="4">
        <v>660625</v>
      </c>
      <c r="C440" s="4" t="s">
        <v>1228</v>
      </c>
      <c r="D440" s="4" t="s">
        <v>1229</v>
      </c>
      <c r="E440" s="4" t="s">
        <v>114</v>
      </c>
      <c r="F440" s="4" t="s">
        <v>96</v>
      </c>
      <c r="G440" s="4" t="s">
        <v>46</v>
      </c>
      <c r="H440" s="4" t="s">
        <v>47</v>
      </c>
      <c r="I440" s="4" t="s">
        <v>48</v>
      </c>
      <c r="J440" s="4" t="s">
        <v>49</v>
      </c>
      <c r="K440" s="4" t="s">
        <v>1291</v>
      </c>
      <c r="L440" s="4" t="s">
        <v>1292</v>
      </c>
      <c r="M440" s="4"/>
      <c r="N440" s="4" t="s">
        <v>1249</v>
      </c>
      <c r="O440" s="4" t="s">
        <v>53</v>
      </c>
      <c r="P440" s="4" t="s">
        <v>1250</v>
      </c>
      <c r="Q440" s="4">
        <v>318</v>
      </c>
      <c r="R440" s="4">
        <v>115</v>
      </c>
      <c r="S440" s="4">
        <v>969</v>
      </c>
      <c r="T440" s="4">
        <v>1402</v>
      </c>
      <c r="U440" s="4">
        <v>0.2268</v>
      </c>
      <c r="V440" s="4">
        <v>8.2000000000000003E-2</v>
      </c>
      <c r="W440" s="4">
        <v>0.30880000000000002</v>
      </c>
      <c r="X440" s="4" t="s">
        <v>48</v>
      </c>
      <c r="Y440" s="4" t="s">
        <v>48</v>
      </c>
      <c r="Z440" s="4" t="s">
        <v>48</v>
      </c>
      <c r="AA440" s="4" t="s">
        <v>48</v>
      </c>
      <c r="AB440" s="4" t="s">
        <v>48</v>
      </c>
      <c r="AC440" s="4" t="s">
        <v>48</v>
      </c>
      <c r="AD440" s="4" t="s">
        <v>48</v>
      </c>
      <c r="AE440" s="4" t="s">
        <v>48</v>
      </c>
      <c r="AF440" s="4" t="s">
        <v>48</v>
      </c>
      <c r="AG440" s="4" t="s">
        <v>48</v>
      </c>
      <c r="AH440" s="4" t="s">
        <v>49</v>
      </c>
      <c r="AI440" s="4" t="s">
        <v>49</v>
      </c>
      <c r="AJ440" s="4" t="s">
        <v>49</v>
      </c>
      <c r="AK440" s="4" t="s">
        <v>49</v>
      </c>
      <c r="AL440" s="4" t="s">
        <v>81</v>
      </c>
    </row>
    <row r="441" spans="1:38" ht="25.5">
      <c r="A441" s="4">
        <v>159949</v>
      </c>
      <c r="B441" s="4">
        <v>660612</v>
      </c>
      <c r="C441" s="4" t="s">
        <v>1228</v>
      </c>
      <c r="D441" s="4" t="s">
        <v>1229</v>
      </c>
      <c r="E441" s="4" t="s">
        <v>114</v>
      </c>
      <c r="F441" s="4" t="s">
        <v>96</v>
      </c>
      <c r="G441" s="4" t="s">
        <v>46</v>
      </c>
      <c r="H441" s="4" t="s">
        <v>47</v>
      </c>
      <c r="I441" s="4" t="s">
        <v>48</v>
      </c>
      <c r="J441" s="4" t="s">
        <v>49</v>
      </c>
      <c r="K441" s="4" t="s">
        <v>1293</v>
      </c>
      <c r="L441" s="4" t="s">
        <v>1294</v>
      </c>
      <c r="M441" s="4"/>
      <c r="N441" s="4" t="s">
        <v>1232</v>
      </c>
      <c r="O441" s="4" t="s">
        <v>53</v>
      </c>
      <c r="P441" s="4" t="s">
        <v>1239</v>
      </c>
      <c r="Q441" s="4">
        <v>178</v>
      </c>
      <c r="R441" s="4">
        <v>46</v>
      </c>
      <c r="S441" s="4">
        <v>332</v>
      </c>
      <c r="T441" s="4">
        <v>556</v>
      </c>
      <c r="U441" s="4">
        <v>0.3201</v>
      </c>
      <c r="V441" s="4">
        <v>8.2699999999999996E-2</v>
      </c>
      <c r="W441" s="4">
        <v>0.40289999999999998</v>
      </c>
      <c r="X441" s="4" t="s">
        <v>48</v>
      </c>
      <c r="Y441" s="4" t="s">
        <v>49</v>
      </c>
      <c r="Z441" s="4" t="s">
        <v>49</v>
      </c>
      <c r="AA441" s="4" t="s">
        <v>49</v>
      </c>
      <c r="AB441" s="4" t="s">
        <v>49</v>
      </c>
      <c r="AC441" s="4" t="s">
        <v>49</v>
      </c>
      <c r="AD441" s="4" t="s">
        <v>49</v>
      </c>
      <c r="AE441" s="4" t="s">
        <v>49</v>
      </c>
      <c r="AF441" s="4" t="s">
        <v>48</v>
      </c>
      <c r="AG441" s="4" t="s">
        <v>48</v>
      </c>
      <c r="AH441" s="4" t="s">
        <v>48</v>
      </c>
      <c r="AI441" s="4" t="s">
        <v>48</v>
      </c>
      <c r="AJ441" s="4" t="s">
        <v>48</v>
      </c>
      <c r="AK441" s="4" t="s">
        <v>48</v>
      </c>
      <c r="AL441" s="4" t="s">
        <v>81</v>
      </c>
    </row>
    <row r="442" spans="1:38" ht="25.5">
      <c r="A442" s="4">
        <v>159949</v>
      </c>
      <c r="B442" s="4">
        <v>660627</v>
      </c>
      <c r="C442" s="4" t="s">
        <v>1228</v>
      </c>
      <c r="D442" s="4" t="s">
        <v>1229</v>
      </c>
      <c r="E442" s="4" t="s">
        <v>114</v>
      </c>
      <c r="F442" s="4" t="s">
        <v>96</v>
      </c>
      <c r="G442" s="4" t="s">
        <v>46</v>
      </c>
      <c r="H442" s="4" t="s">
        <v>47</v>
      </c>
      <c r="I442" s="4" t="s">
        <v>48</v>
      </c>
      <c r="J442" s="4" t="s">
        <v>49</v>
      </c>
      <c r="K442" s="4" t="s">
        <v>1295</v>
      </c>
      <c r="L442" s="4" t="s">
        <v>1262</v>
      </c>
      <c r="M442" s="4"/>
      <c r="N442" s="4" t="s">
        <v>1253</v>
      </c>
      <c r="O442" s="4" t="s">
        <v>53</v>
      </c>
      <c r="P442" s="4" t="s">
        <v>1233</v>
      </c>
      <c r="Q442" s="4">
        <v>129</v>
      </c>
      <c r="R442" s="4">
        <v>0</v>
      </c>
      <c r="S442" s="4">
        <v>61</v>
      </c>
      <c r="T442" s="4">
        <v>190</v>
      </c>
      <c r="U442" s="4">
        <v>0.67889999999999995</v>
      </c>
      <c r="V442" s="4">
        <v>0</v>
      </c>
      <c r="W442" s="4">
        <v>0.67889999999999995</v>
      </c>
      <c r="X442" s="4" t="s">
        <v>48</v>
      </c>
      <c r="Y442" s="4" t="s">
        <v>49</v>
      </c>
      <c r="Z442" s="4" t="s">
        <v>49</v>
      </c>
      <c r="AA442" s="4" t="s">
        <v>49</v>
      </c>
      <c r="AB442" s="4" t="s">
        <v>49</v>
      </c>
      <c r="AC442" s="4" t="s">
        <v>49</v>
      </c>
      <c r="AD442" s="4" t="s">
        <v>49</v>
      </c>
      <c r="AE442" s="4" t="s">
        <v>49</v>
      </c>
      <c r="AF442" s="4" t="s">
        <v>49</v>
      </c>
      <c r="AG442" s="4" t="s">
        <v>49</v>
      </c>
      <c r="AH442" s="4" t="s">
        <v>49</v>
      </c>
      <c r="AI442" s="4" t="s">
        <v>49</v>
      </c>
      <c r="AJ442" s="4" t="s">
        <v>49</v>
      </c>
      <c r="AK442" s="4" t="s">
        <v>49</v>
      </c>
      <c r="AL442" s="4" t="s">
        <v>55</v>
      </c>
    </row>
    <row r="443" spans="1:38" ht="25.5">
      <c r="A443" s="4">
        <v>159949</v>
      </c>
      <c r="B443" s="4">
        <v>660613</v>
      </c>
      <c r="C443" s="4" t="s">
        <v>1228</v>
      </c>
      <c r="D443" s="4" t="s">
        <v>1229</v>
      </c>
      <c r="E443" s="4" t="s">
        <v>114</v>
      </c>
      <c r="F443" s="4" t="s">
        <v>96</v>
      </c>
      <c r="G443" s="4" t="s">
        <v>46</v>
      </c>
      <c r="H443" s="4" t="s">
        <v>47</v>
      </c>
      <c r="I443" s="4" t="s">
        <v>48</v>
      </c>
      <c r="J443" s="4" t="s">
        <v>49</v>
      </c>
      <c r="K443" s="4" t="s">
        <v>1296</v>
      </c>
      <c r="L443" s="4" t="s">
        <v>1297</v>
      </c>
      <c r="M443" s="4"/>
      <c r="N443" s="4" t="s">
        <v>1253</v>
      </c>
      <c r="O443" s="4" t="s">
        <v>53</v>
      </c>
      <c r="P443" s="4" t="s">
        <v>1254</v>
      </c>
      <c r="Q443" s="4">
        <v>55</v>
      </c>
      <c r="R443" s="4">
        <v>17</v>
      </c>
      <c r="S443" s="4">
        <v>337</v>
      </c>
      <c r="T443" s="4">
        <v>409</v>
      </c>
      <c r="U443" s="4">
        <v>0.13450000000000001</v>
      </c>
      <c r="V443" s="4">
        <v>4.1599999999999998E-2</v>
      </c>
      <c r="W443" s="4">
        <v>0.17599999999999999</v>
      </c>
      <c r="X443" s="4" t="s">
        <v>48</v>
      </c>
      <c r="Y443" s="4" t="s">
        <v>49</v>
      </c>
      <c r="Z443" s="4" t="s">
        <v>49</v>
      </c>
      <c r="AA443" s="4" t="s">
        <v>49</v>
      </c>
      <c r="AB443" s="4" t="s">
        <v>49</v>
      </c>
      <c r="AC443" s="4" t="s">
        <v>49</v>
      </c>
      <c r="AD443" s="4" t="s">
        <v>49</v>
      </c>
      <c r="AE443" s="4" t="s">
        <v>49</v>
      </c>
      <c r="AF443" s="4" t="s">
        <v>48</v>
      </c>
      <c r="AG443" s="4" t="s">
        <v>48</v>
      </c>
      <c r="AH443" s="4" t="s">
        <v>48</v>
      </c>
      <c r="AI443" s="4" t="s">
        <v>48</v>
      </c>
      <c r="AJ443" s="4" t="s">
        <v>48</v>
      </c>
      <c r="AK443" s="4" t="s">
        <v>48</v>
      </c>
      <c r="AL443" s="4" t="s">
        <v>81</v>
      </c>
    </row>
    <row r="444" spans="1:38" ht="25.5">
      <c r="A444" s="4">
        <v>159949</v>
      </c>
      <c r="B444" s="4">
        <v>660614</v>
      </c>
      <c r="C444" s="4" t="s">
        <v>1228</v>
      </c>
      <c r="D444" s="4" t="s">
        <v>1229</v>
      </c>
      <c r="E444" s="4" t="s">
        <v>114</v>
      </c>
      <c r="F444" s="4" t="s">
        <v>96</v>
      </c>
      <c r="G444" s="4" t="s">
        <v>46</v>
      </c>
      <c r="H444" s="4" t="s">
        <v>47</v>
      </c>
      <c r="I444" s="4" t="s">
        <v>48</v>
      </c>
      <c r="J444" s="4" t="s">
        <v>49</v>
      </c>
      <c r="K444" s="4" t="s">
        <v>1298</v>
      </c>
      <c r="L444" s="4" t="s">
        <v>1299</v>
      </c>
      <c r="M444" s="4"/>
      <c r="N444" s="4" t="s">
        <v>1253</v>
      </c>
      <c r="O444" s="4" t="s">
        <v>53</v>
      </c>
      <c r="P444" s="4" t="s">
        <v>1233</v>
      </c>
      <c r="Q444" s="4">
        <v>70</v>
      </c>
      <c r="R444" s="4">
        <v>22</v>
      </c>
      <c r="S444" s="4">
        <v>398</v>
      </c>
      <c r="T444" s="4">
        <v>490</v>
      </c>
      <c r="U444" s="4">
        <v>0.1429</v>
      </c>
      <c r="V444" s="4">
        <v>4.4900000000000002E-2</v>
      </c>
      <c r="W444" s="4">
        <v>0.18779999999999999</v>
      </c>
      <c r="X444" s="4" t="s">
        <v>48</v>
      </c>
      <c r="Y444" s="4" t="s">
        <v>49</v>
      </c>
      <c r="Z444" s="4" t="s">
        <v>49</v>
      </c>
      <c r="AA444" s="4" t="s">
        <v>49</v>
      </c>
      <c r="AB444" s="4" t="s">
        <v>49</v>
      </c>
      <c r="AC444" s="4" t="s">
        <v>49</v>
      </c>
      <c r="AD444" s="4" t="s">
        <v>49</v>
      </c>
      <c r="AE444" s="4" t="s">
        <v>49</v>
      </c>
      <c r="AF444" s="4" t="s">
        <v>48</v>
      </c>
      <c r="AG444" s="4" t="s">
        <v>48</v>
      </c>
      <c r="AH444" s="4" t="s">
        <v>48</v>
      </c>
      <c r="AI444" s="4" t="s">
        <v>48</v>
      </c>
      <c r="AJ444" s="4" t="s">
        <v>48</v>
      </c>
      <c r="AK444" s="4" t="s">
        <v>48</v>
      </c>
      <c r="AL444" s="4" t="s">
        <v>81</v>
      </c>
    </row>
    <row r="445" spans="1:38" ht="25.5">
      <c r="A445" s="4">
        <v>159949</v>
      </c>
      <c r="B445" s="4">
        <v>660615</v>
      </c>
      <c r="C445" s="4" t="s">
        <v>1228</v>
      </c>
      <c r="D445" s="4" t="s">
        <v>1229</v>
      </c>
      <c r="E445" s="4" t="s">
        <v>114</v>
      </c>
      <c r="F445" s="4" t="s">
        <v>96</v>
      </c>
      <c r="G445" s="4" t="s">
        <v>46</v>
      </c>
      <c r="H445" s="4" t="s">
        <v>47</v>
      </c>
      <c r="I445" s="4" t="s">
        <v>48</v>
      </c>
      <c r="J445" s="4" t="s">
        <v>49</v>
      </c>
      <c r="K445" s="4" t="s">
        <v>1300</v>
      </c>
      <c r="L445" s="4" t="s">
        <v>1301</v>
      </c>
      <c r="M445" s="4"/>
      <c r="N445" s="4" t="s">
        <v>1232</v>
      </c>
      <c r="O445" s="4" t="s">
        <v>53</v>
      </c>
      <c r="P445" s="4" t="s">
        <v>1239</v>
      </c>
      <c r="Q445" s="4">
        <v>309</v>
      </c>
      <c r="R445" s="4">
        <v>62</v>
      </c>
      <c r="S445" s="4">
        <v>269</v>
      </c>
      <c r="T445" s="4">
        <v>640</v>
      </c>
      <c r="U445" s="4">
        <v>0.48280000000000001</v>
      </c>
      <c r="V445" s="4">
        <v>9.69E-2</v>
      </c>
      <c r="W445" s="4">
        <v>0.57969999999999999</v>
      </c>
      <c r="X445" s="4" t="s">
        <v>48</v>
      </c>
      <c r="Y445" s="4" t="s">
        <v>49</v>
      </c>
      <c r="Z445" s="4" t="s">
        <v>49</v>
      </c>
      <c r="AA445" s="4" t="s">
        <v>49</v>
      </c>
      <c r="AB445" s="4" t="s">
        <v>49</v>
      </c>
      <c r="AC445" s="4" t="s">
        <v>49</v>
      </c>
      <c r="AD445" s="4" t="s">
        <v>49</v>
      </c>
      <c r="AE445" s="4" t="s">
        <v>49</v>
      </c>
      <c r="AF445" s="4" t="s">
        <v>48</v>
      </c>
      <c r="AG445" s="4" t="s">
        <v>48</v>
      </c>
      <c r="AH445" s="4" t="s">
        <v>48</v>
      </c>
      <c r="AI445" s="4" t="s">
        <v>48</v>
      </c>
      <c r="AJ445" s="4" t="s">
        <v>48</v>
      </c>
      <c r="AK445" s="4" t="s">
        <v>48</v>
      </c>
      <c r="AL445" s="4" t="s">
        <v>81</v>
      </c>
    </row>
    <row r="446" spans="1:38" ht="25.5">
      <c r="A446" s="4">
        <v>159949</v>
      </c>
      <c r="B446" s="4">
        <v>660616</v>
      </c>
      <c r="C446" s="4" t="s">
        <v>1228</v>
      </c>
      <c r="D446" s="4" t="s">
        <v>1229</v>
      </c>
      <c r="E446" s="4" t="s">
        <v>114</v>
      </c>
      <c r="F446" s="4" t="s">
        <v>96</v>
      </c>
      <c r="G446" s="4" t="s">
        <v>46</v>
      </c>
      <c r="H446" s="4" t="s">
        <v>47</v>
      </c>
      <c r="I446" s="4" t="s">
        <v>48</v>
      </c>
      <c r="J446" s="4" t="s">
        <v>49</v>
      </c>
      <c r="K446" s="4" t="s">
        <v>1302</v>
      </c>
      <c r="L446" s="4" t="s">
        <v>1303</v>
      </c>
      <c r="M446" s="4"/>
      <c r="N446" s="4" t="s">
        <v>1249</v>
      </c>
      <c r="O446" s="4" t="s">
        <v>53</v>
      </c>
      <c r="P446" s="4" t="s">
        <v>1250</v>
      </c>
      <c r="Q446" s="4">
        <v>92</v>
      </c>
      <c r="R446" s="4">
        <v>37</v>
      </c>
      <c r="S446" s="4">
        <v>593</v>
      </c>
      <c r="T446" s="4">
        <v>722</v>
      </c>
      <c r="U446" s="4">
        <v>0.12740000000000001</v>
      </c>
      <c r="V446" s="4">
        <v>5.1200000000000002E-2</v>
      </c>
      <c r="W446" s="4">
        <v>0.1787</v>
      </c>
      <c r="X446" s="4" t="s">
        <v>48</v>
      </c>
      <c r="Y446" s="4" t="s">
        <v>49</v>
      </c>
      <c r="Z446" s="4" t="s">
        <v>49</v>
      </c>
      <c r="AA446" s="4" t="s">
        <v>49</v>
      </c>
      <c r="AB446" s="4" t="s">
        <v>49</v>
      </c>
      <c r="AC446" s="4" t="s">
        <v>49</v>
      </c>
      <c r="AD446" s="4" t="s">
        <v>49</v>
      </c>
      <c r="AE446" s="4" t="s">
        <v>49</v>
      </c>
      <c r="AF446" s="4" t="s">
        <v>48</v>
      </c>
      <c r="AG446" s="4" t="s">
        <v>48</v>
      </c>
      <c r="AH446" s="4" t="s">
        <v>48</v>
      </c>
      <c r="AI446" s="4" t="s">
        <v>48</v>
      </c>
      <c r="AJ446" s="4" t="s">
        <v>48</v>
      </c>
      <c r="AK446" s="4" t="s">
        <v>48</v>
      </c>
      <c r="AL446" s="4" t="s">
        <v>81</v>
      </c>
    </row>
    <row r="447" spans="1:38" ht="25.5">
      <c r="A447" s="4">
        <v>159949</v>
      </c>
      <c r="B447" s="4">
        <v>660617</v>
      </c>
      <c r="C447" s="4" t="s">
        <v>1228</v>
      </c>
      <c r="D447" s="4" t="s">
        <v>1229</v>
      </c>
      <c r="E447" s="4" t="s">
        <v>114</v>
      </c>
      <c r="F447" s="4" t="s">
        <v>96</v>
      </c>
      <c r="G447" s="4" t="s">
        <v>46</v>
      </c>
      <c r="H447" s="4" t="s">
        <v>47</v>
      </c>
      <c r="I447" s="4" t="s">
        <v>48</v>
      </c>
      <c r="J447" s="4" t="s">
        <v>49</v>
      </c>
      <c r="K447" s="4" t="s">
        <v>1304</v>
      </c>
      <c r="L447" s="4" t="s">
        <v>1305</v>
      </c>
      <c r="M447" s="4"/>
      <c r="N447" s="4" t="s">
        <v>1253</v>
      </c>
      <c r="O447" s="4" t="s">
        <v>53</v>
      </c>
      <c r="P447" s="4" t="s">
        <v>1233</v>
      </c>
      <c r="Q447" s="4">
        <v>121</v>
      </c>
      <c r="R447" s="4">
        <v>50</v>
      </c>
      <c r="S447" s="4">
        <v>322</v>
      </c>
      <c r="T447" s="4">
        <v>493</v>
      </c>
      <c r="U447" s="4">
        <v>0.24540000000000001</v>
      </c>
      <c r="V447" s="4">
        <v>0.1014</v>
      </c>
      <c r="W447" s="4">
        <v>0.34689999999999999</v>
      </c>
      <c r="X447" s="4" t="s">
        <v>48</v>
      </c>
      <c r="Y447" s="4" t="s">
        <v>49</v>
      </c>
      <c r="Z447" s="4" t="s">
        <v>49</v>
      </c>
      <c r="AA447" s="4" t="s">
        <v>49</v>
      </c>
      <c r="AB447" s="4" t="s">
        <v>49</v>
      </c>
      <c r="AC447" s="4" t="s">
        <v>49</v>
      </c>
      <c r="AD447" s="4" t="s">
        <v>49</v>
      </c>
      <c r="AE447" s="4" t="s">
        <v>49</v>
      </c>
      <c r="AF447" s="4" t="s">
        <v>48</v>
      </c>
      <c r="AG447" s="4" t="s">
        <v>48</v>
      </c>
      <c r="AH447" s="4" t="s">
        <v>48</v>
      </c>
      <c r="AI447" s="4" t="s">
        <v>48</v>
      </c>
      <c r="AJ447" s="4" t="s">
        <v>48</v>
      </c>
      <c r="AK447" s="4" t="s">
        <v>48</v>
      </c>
      <c r="AL447" s="4" t="s">
        <v>81</v>
      </c>
    </row>
    <row r="448" spans="1:38" ht="25.5">
      <c r="A448" s="4">
        <v>159948</v>
      </c>
      <c r="B448" s="4">
        <v>686944</v>
      </c>
      <c r="C448" s="4" t="s">
        <v>1306</v>
      </c>
      <c r="D448" s="4" t="s">
        <v>1307</v>
      </c>
      <c r="E448" s="4" t="s">
        <v>871</v>
      </c>
      <c r="F448" s="4" t="s">
        <v>154</v>
      </c>
      <c r="G448" s="4" t="s">
        <v>46</v>
      </c>
      <c r="H448" s="4" t="s">
        <v>47</v>
      </c>
      <c r="I448" s="4" t="s">
        <v>48</v>
      </c>
      <c r="J448" s="4" t="s">
        <v>49</v>
      </c>
      <c r="K448" s="4" t="s">
        <v>1308</v>
      </c>
      <c r="L448" s="4" t="s">
        <v>1309</v>
      </c>
      <c r="M448" s="4"/>
      <c r="N448" s="4" t="s">
        <v>1096</v>
      </c>
      <c r="O448" s="4" t="s">
        <v>53</v>
      </c>
      <c r="P448" s="4" t="s">
        <v>1097</v>
      </c>
      <c r="Q448" s="4">
        <v>48</v>
      </c>
      <c r="R448" s="4">
        <v>0</v>
      </c>
      <c r="S448" s="4">
        <v>15</v>
      </c>
      <c r="T448" s="4">
        <v>63</v>
      </c>
      <c r="U448" s="4">
        <v>0.76190000000000002</v>
      </c>
      <c r="V448" s="4">
        <v>0</v>
      </c>
      <c r="W448" s="4">
        <v>0.76190000000000002</v>
      </c>
      <c r="X448" s="4" t="s">
        <v>49</v>
      </c>
      <c r="Y448" s="4" t="s">
        <v>48</v>
      </c>
      <c r="Z448" s="4" t="s">
        <v>48</v>
      </c>
      <c r="AA448" s="4" t="s">
        <v>48</v>
      </c>
      <c r="AB448" s="4" t="s">
        <v>48</v>
      </c>
      <c r="AC448" s="4" t="s">
        <v>48</v>
      </c>
      <c r="AD448" s="4" t="s">
        <v>48</v>
      </c>
      <c r="AE448" s="4" t="s">
        <v>48</v>
      </c>
      <c r="AF448" s="4" t="s">
        <v>48</v>
      </c>
      <c r="AG448" s="4" t="s">
        <v>48</v>
      </c>
      <c r="AH448" s="4" t="s">
        <v>48</v>
      </c>
      <c r="AI448" s="4" t="s">
        <v>48</v>
      </c>
      <c r="AJ448" s="4" t="s">
        <v>48</v>
      </c>
      <c r="AK448" s="4" t="s">
        <v>48</v>
      </c>
      <c r="AL448" s="4" t="s">
        <v>55</v>
      </c>
    </row>
    <row r="449" spans="1:38" ht="25.5">
      <c r="A449" s="4">
        <v>159948</v>
      </c>
      <c r="B449" s="4">
        <v>661741</v>
      </c>
      <c r="C449" s="4" t="s">
        <v>1306</v>
      </c>
      <c r="D449" s="4" t="s">
        <v>1307</v>
      </c>
      <c r="E449" s="4" t="s">
        <v>871</v>
      </c>
      <c r="F449" s="4" t="s">
        <v>154</v>
      </c>
      <c r="G449" s="4" t="s">
        <v>46</v>
      </c>
      <c r="H449" s="4" t="s">
        <v>47</v>
      </c>
      <c r="I449" s="4" t="s">
        <v>48</v>
      </c>
      <c r="J449" s="4" t="s">
        <v>49</v>
      </c>
      <c r="K449" s="4" t="s">
        <v>1310</v>
      </c>
      <c r="L449" s="4" t="s">
        <v>1309</v>
      </c>
      <c r="M449" s="4" t="s">
        <v>1311</v>
      </c>
      <c r="N449" s="4" t="s">
        <v>1096</v>
      </c>
      <c r="O449" s="4" t="s">
        <v>53</v>
      </c>
      <c r="P449" s="4" t="s">
        <v>1097</v>
      </c>
      <c r="Q449" s="4">
        <v>308</v>
      </c>
      <c r="R449" s="4">
        <v>69</v>
      </c>
      <c r="S449" s="4">
        <v>735</v>
      </c>
      <c r="T449" s="4">
        <v>1112</v>
      </c>
      <c r="U449" s="4">
        <v>0.27700000000000002</v>
      </c>
      <c r="V449" s="4">
        <v>6.2100000000000002E-2</v>
      </c>
      <c r="W449" s="4">
        <v>0.33900000000000002</v>
      </c>
      <c r="X449" s="4" t="s">
        <v>48</v>
      </c>
      <c r="Y449" s="4" t="s">
        <v>48</v>
      </c>
      <c r="Z449" s="4" t="s">
        <v>48</v>
      </c>
      <c r="AA449" s="4" t="s">
        <v>48</v>
      </c>
      <c r="AB449" s="4" t="s">
        <v>48</v>
      </c>
      <c r="AC449" s="4" t="s">
        <v>48</v>
      </c>
      <c r="AD449" s="4" t="s">
        <v>48</v>
      </c>
      <c r="AE449" s="4" t="s">
        <v>48</v>
      </c>
      <c r="AF449" s="4" t="s">
        <v>48</v>
      </c>
      <c r="AG449" s="4" t="s">
        <v>48</v>
      </c>
      <c r="AH449" s="4" t="s">
        <v>49</v>
      </c>
      <c r="AI449" s="4" t="s">
        <v>49</v>
      </c>
      <c r="AJ449" s="4" t="s">
        <v>49</v>
      </c>
      <c r="AK449" s="4" t="s">
        <v>49</v>
      </c>
      <c r="AL449" s="4" t="s">
        <v>81</v>
      </c>
    </row>
    <row r="450" spans="1:38" ht="25.5">
      <c r="A450" s="4">
        <v>159948</v>
      </c>
      <c r="B450" s="4">
        <v>686917</v>
      </c>
      <c r="C450" s="4" t="s">
        <v>1306</v>
      </c>
      <c r="D450" s="4" t="s">
        <v>1307</v>
      </c>
      <c r="E450" s="4" t="s">
        <v>871</v>
      </c>
      <c r="F450" s="4" t="s">
        <v>154</v>
      </c>
      <c r="G450" s="4" t="s">
        <v>46</v>
      </c>
      <c r="H450" s="4" t="s">
        <v>47</v>
      </c>
      <c r="I450" s="4" t="s">
        <v>48</v>
      </c>
      <c r="J450" s="4" t="s">
        <v>49</v>
      </c>
      <c r="K450" s="4" t="s">
        <v>1312</v>
      </c>
      <c r="L450" s="4" t="s">
        <v>1313</v>
      </c>
      <c r="M450" s="4"/>
      <c r="N450" s="4" t="s">
        <v>1096</v>
      </c>
      <c r="O450" s="4" t="s">
        <v>53</v>
      </c>
      <c r="P450" s="4" t="s">
        <v>1097</v>
      </c>
      <c r="Q450" s="4">
        <v>291</v>
      </c>
      <c r="R450" s="4">
        <v>0</v>
      </c>
      <c r="S450" s="4">
        <v>71</v>
      </c>
      <c r="T450" s="4">
        <v>362</v>
      </c>
      <c r="U450" s="4">
        <v>0.80389999999999995</v>
      </c>
      <c r="V450" s="4">
        <v>0</v>
      </c>
      <c r="W450" s="4">
        <v>0.80389999999999995</v>
      </c>
      <c r="X450" s="4" t="s">
        <v>49</v>
      </c>
      <c r="Y450" s="4" t="s">
        <v>49</v>
      </c>
      <c r="Z450" s="4" t="s">
        <v>49</v>
      </c>
      <c r="AA450" s="4" t="s">
        <v>49</v>
      </c>
      <c r="AB450" s="4" t="s">
        <v>49</v>
      </c>
      <c r="AC450" s="4" t="s">
        <v>49</v>
      </c>
      <c r="AD450" s="4" t="s">
        <v>49</v>
      </c>
      <c r="AE450" s="4" t="s">
        <v>48</v>
      </c>
      <c r="AF450" s="4" t="s">
        <v>48</v>
      </c>
      <c r="AG450" s="4" t="s">
        <v>48</v>
      </c>
      <c r="AH450" s="4" t="s">
        <v>48</v>
      </c>
      <c r="AI450" s="4" t="s">
        <v>48</v>
      </c>
      <c r="AJ450" s="4" t="s">
        <v>48</v>
      </c>
      <c r="AK450" s="4" t="s">
        <v>48</v>
      </c>
      <c r="AL450" s="4" t="s">
        <v>55</v>
      </c>
    </row>
    <row r="451" spans="1:38" ht="25.5">
      <c r="A451" s="4">
        <v>159948</v>
      </c>
      <c r="B451" s="4">
        <v>687778</v>
      </c>
      <c r="C451" s="4" t="s">
        <v>1306</v>
      </c>
      <c r="D451" s="4" t="s">
        <v>1307</v>
      </c>
      <c r="E451" s="4" t="s">
        <v>714</v>
      </c>
      <c r="F451" s="4" t="s">
        <v>154</v>
      </c>
      <c r="G451" s="4" t="s">
        <v>46</v>
      </c>
      <c r="H451" s="4" t="s">
        <v>47</v>
      </c>
      <c r="I451" s="4" t="s">
        <v>48</v>
      </c>
      <c r="J451" s="4" t="s">
        <v>49</v>
      </c>
      <c r="K451" s="4" t="s">
        <v>1314</v>
      </c>
      <c r="L451" s="4" t="s">
        <v>1315</v>
      </c>
      <c r="M451" s="4"/>
      <c r="N451" s="4" t="s">
        <v>1096</v>
      </c>
      <c r="O451" s="4" t="s">
        <v>53</v>
      </c>
      <c r="P451" s="4" t="s">
        <v>1097</v>
      </c>
      <c r="Q451" s="4">
        <v>33</v>
      </c>
      <c r="R451" s="4">
        <v>2</v>
      </c>
      <c r="S451" s="4">
        <v>0</v>
      </c>
      <c r="T451" s="4">
        <v>53</v>
      </c>
      <c r="U451" s="4">
        <v>0</v>
      </c>
      <c r="V451" s="4">
        <v>0</v>
      </c>
      <c r="W451" s="4">
        <v>0</v>
      </c>
      <c r="X451" s="4" t="s">
        <v>48</v>
      </c>
      <c r="Y451" s="4" t="s">
        <v>48</v>
      </c>
      <c r="Z451" s="4" t="s">
        <v>48</v>
      </c>
      <c r="AA451" s="4" t="s">
        <v>48</v>
      </c>
      <c r="AB451" s="4" t="s">
        <v>48</v>
      </c>
      <c r="AC451" s="4" t="s">
        <v>48</v>
      </c>
      <c r="AD451" s="4" t="s">
        <v>48</v>
      </c>
      <c r="AE451" s="4" t="s">
        <v>48</v>
      </c>
      <c r="AF451" s="4" t="s">
        <v>48</v>
      </c>
      <c r="AG451" s="4" t="s">
        <v>48</v>
      </c>
      <c r="AH451" s="4" t="s">
        <v>49</v>
      </c>
      <c r="AI451" s="4" t="s">
        <v>49</v>
      </c>
      <c r="AJ451" s="4" t="s">
        <v>49</v>
      </c>
      <c r="AK451" s="4" t="s">
        <v>49</v>
      </c>
      <c r="AL451" s="4" t="s">
        <v>81</v>
      </c>
    </row>
    <row r="452" spans="1:38" ht="25.5">
      <c r="A452" s="4">
        <v>159948</v>
      </c>
      <c r="B452" s="4">
        <v>661737</v>
      </c>
      <c r="C452" s="4" t="s">
        <v>1306</v>
      </c>
      <c r="D452" s="4" t="s">
        <v>1307</v>
      </c>
      <c r="E452" s="4" t="s">
        <v>871</v>
      </c>
      <c r="F452" s="4" t="s">
        <v>154</v>
      </c>
      <c r="G452" s="4" t="s">
        <v>46</v>
      </c>
      <c r="H452" s="4" t="s">
        <v>47</v>
      </c>
      <c r="I452" s="4" t="s">
        <v>48</v>
      </c>
      <c r="J452" s="4" t="s">
        <v>49</v>
      </c>
      <c r="K452" s="4" t="s">
        <v>1316</v>
      </c>
      <c r="L452" s="4" t="s">
        <v>1309</v>
      </c>
      <c r="M452" s="4"/>
      <c r="N452" s="4" t="s">
        <v>1096</v>
      </c>
      <c r="O452" s="4" t="s">
        <v>53</v>
      </c>
      <c r="P452" s="4" t="s">
        <v>1097</v>
      </c>
      <c r="Q452" s="4">
        <v>179</v>
      </c>
      <c r="R452" s="4">
        <v>0</v>
      </c>
      <c r="S452" s="4">
        <v>144</v>
      </c>
      <c r="T452" s="4">
        <v>323</v>
      </c>
      <c r="U452" s="4">
        <v>0.55420000000000003</v>
      </c>
      <c r="V452" s="4">
        <v>0</v>
      </c>
      <c r="W452" s="4">
        <v>0.55420000000000003</v>
      </c>
      <c r="X452" s="4" t="s">
        <v>48</v>
      </c>
      <c r="Y452" s="4" t="s">
        <v>49</v>
      </c>
      <c r="Z452" s="4" t="s">
        <v>49</v>
      </c>
      <c r="AA452" s="4" t="s">
        <v>49</v>
      </c>
      <c r="AB452" s="4" t="s">
        <v>49</v>
      </c>
      <c r="AC452" s="4" t="s">
        <v>49</v>
      </c>
      <c r="AD452" s="4" t="s">
        <v>49</v>
      </c>
      <c r="AE452" s="4" t="s">
        <v>48</v>
      </c>
      <c r="AF452" s="4" t="s">
        <v>48</v>
      </c>
      <c r="AG452" s="4" t="s">
        <v>48</v>
      </c>
      <c r="AH452" s="4" t="s">
        <v>48</v>
      </c>
      <c r="AI452" s="4" t="s">
        <v>48</v>
      </c>
      <c r="AJ452" s="4" t="s">
        <v>48</v>
      </c>
      <c r="AK452" s="4" t="s">
        <v>48</v>
      </c>
      <c r="AL452" s="4" t="s">
        <v>55</v>
      </c>
    </row>
    <row r="453" spans="1:38" ht="25.5">
      <c r="A453" s="4">
        <v>159948</v>
      </c>
      <c r="B453" s="4">
        <v>661740</v>
      </c>
      <c r="C453" s="4" t="s">
        <v>1306</v>
      </c>
      <c r="D453" s="4" t="s">
        <v>1307</v>
      </c>
      <c r="E453" s="4" t="s">
        <v>871</v>
      </c>
      <c r="F453" s="4" t="s">
        <v>154</v>
      </c>
      <c r="G453" s="4" t="s">
        <v>46</v>
      </c>
      <c r="H453" s="4" t="s">
        <v>47</v>
      </c>
      <c r="I453" s="4" t="s">
        <v>48</v>
      </c>
      <c r="J453" s="4" t="s">
        <v>49</v>
      </c>
      <c r="K453" s="4" t="s">
        <v>1317</v>
      </c>
      <c r="L453" s="4" t="s">
        <v>1318</v>
      </c>
      <c r="M453" s="4" t="s">
        <v>1319</v>
      </c>
      <c r="N453" s="4" t="s">
        <v>1096</v>
      </c>
      <c r="O453" s="4" t="s">
        <v>53</v>
      </c>
      <c r="P453" s="4" t="s">
        <v>1097</v>
      </c>
      <c r="Q453" s="4">
        <v>269</v>
      </c>
      <c r="R453" s="4">
        <v>44</v>
      </c>
      <c r="S453" s="4">
        <v>472</v>
      </c>
      <c r="T453" s="4">
        <v>785</v>
      </c>
      <c r="U453" s="4">
        <v>0.3427</v>
      </c>
      <c r="V453" s="4">
        <v>5.6099999999999997E-2</v>
      </c>
      <c r="W453" s="4">
        <v>0.3987</v>
      </c>
      <c r="X453" s="4" t="s">
        <v>48</v>
      </c>
      <c r="Y453" s="4" t="s">
        <v>48</v>
      </c>
      <c r="Z453" s="4" t="s">
        <v>48</v>
      </c>
      <c r="AA453" s="4" t="s">
        <v>48</v>
      </c>
      <c r="AB453" s="4" t="s">
        <v>48</v>
      </c>
      <c r="AC453" s="4" t="s">
        <v>48</v>
      </c>
      <c r="AD453" s="4" t="s">
        <v>48</v>
      </c>
      <c r="AE453" s="4" t="s">
        <v>49</v>
      </c>
      <c r="AF453" s="4" t="s">
        <v>49</v>
      </c>
      <c r="AG453" s="4" t="s">
        <v>49</v>
      </c>
      <c r="AH453" s="4" t="s">
        <v>48</v>
      </c>
      <c r="AI453" s="4" t="s">
        <v>48</v>
      </c>
      <c r="AJ453" s="4" t="s">
        <v>48</v>
      </c>
      <c r="AK453" s="4" t="s">
        <v>48</v>
      </c>
      <c r="AL453" s="4" t="s">
        <v>81</v>
      </c>
    </row>
    <row r="454" spans="1:38" ht="25.5">
      <c r="A454" s="4">
        <v>159948</v>
      </c>
      <c r="B454" s="4">
        <v>661738</v>
      </c>
      <c r="C454" s="4" t="s">
        <v>1306</v>
      </c>
      <c r="D454" s="4" t="s">
        <v>1307</v>
      </c>
      <c r="E454" s="4" t="s">
        <v>871</v>
      </c>
      <c r="F454" s="4" t="s">
        <v>154</v>
      </c>
      <c r="G454" s="4" t="s">
        <v>46</v>
      </c>
      <c r="H454" s="4" t="s">
        <v>47</v>
      </c>
      <c r="I454" s="4" t="s">
        <v>48</v>
      </c>
      <c r="J454" s="4" t="s">
        <v>49</v>
      </c>
      <c r="K454" s="4" t="s">
        <v>1320</v>
      </c>
      <c r="L454" s="4" t="s">
        <v>1309</v>
      </c>
      <c r="M454" s="4"/>
      <c r="N454" s="4" t="s">
        <v>1096</v>
      </c>
      <c r="O454" s="4" t="s">
        <v>53</v>
      </c>
      <c r="P454" s="4" t="s">
        <v>1097</v>
      </c>
      <c r="Q454" s="4">
        <v>223</v>
      </c>
      <c r="R454" s="4">
        <v>0</v>
      </c>
      <c r="S454" s="4">
        <v>119</v>
      </c>
      <c r="T454" s="4">
        <v>342</v>
      </c>
      <c r="U454" s="4">
        <v>0.65200000000000002</v>
      </c>
      <c r="V454" s="4">
        <v>0</v>
      </c>
      <c r="W454" s="4">
        <v>0.65200000000000002</v>
      </c>
      <c r="X454" s="4" t="s">
        <v>49</v>
      </c>
      <c r="Y454" s="4" t="s">
        <v>49</v>
      </c>
      <c r="Z454" s="4" t="s">
        <v>49</v>
      </c>
      <c r="AA454" s="4" t="s">
        <v>49</v>
      </c>
      <c r="AB454" s="4" t="s">
        <v>49</v>
      </c>
      <c r="AC454" s="4" t="s">
        <v>49</v>
      </c>
      <c r="AD454" s="4" t="s">
        <v>49</v>
      </c>
      <c r="AE454" s="4" t="s">
        <v>48</v>
      </c>
      <c r="AF454" s="4" t="s">
        <v>48</v>
      </c>
      <c r="AG454" s="4" t="s">
        <v>48</v>
      </c>
      <c r="AH454" s="4" t="s">
        <v>48</v>
      </c>
      <c r="AI454" s="4" t="s">
        <v>48</v>
      </c>
      <c r="AJ454" s="4" t="s">
        <v>48</v>
      </c>
      <c r="AK454" s="4" t="s">
        <v>48</v>
      </c>
      <c r="AL454" s="4" t="s">
        <v>55</v>
      </c>
    </row>
    <row r="455" spans="1:38" ht="25.5">
      <c r="A455" s="4">
        <v>159948</v>
      </c>
      <c r="B455" s="4">
        <v>661739</v>
      </c>
      <c r="C455" s="4" t="s">
        <v>1306</v>
      </c>
      <c r="D455" s="4" t="s">
        <v>1307</v>
      </c>
      <c r="E455" s="4" t="s">
        <v>871</v>
      </c>
      <c r="F455" s="4" t="s">
        <v>154</v>
      </c>
      <c r="G455" s="4" t="s">
        <v>46</v>
      </c>
      <c r="H455" s="4" t="s">
        <v>47</v>
      </c>
      <c r="I455" s="4" t="s">
        <v>48</v>
      </c>
      <c r="J455" s="4" t="s">
        <v>49</v>
      </c>
      <c r="K455" s="4" t="s">
        <v>1321</v>
      </c>
      <c r="L455" s="4" t="s">
        <v>1309</v>
      </c>
      <c r="M455" s="4"/>
      <c r="N455" s="4" t="s">
        <v>1096</v>
      </c>
      <c r="O455" s="4" t="s">
        <v>53</v>
      </c>
      <c r="P455" s="4" t="s">
        <v>1097</v>
      </c>
      <c r="Q455" s="4">
        <v>84</v>
      </c>
      <c r="R455" s="4">
        <v>24</v>
      </c>
      <c r="S455" s="4">
        <v>317</v>
      </c>
      <c r="T455" s="4">
        <v>425</v>
      </c>
      <c r="U455" s="4">
        <v>0.1976</v>
      </c>
      <c r="V455" s="4">
        <v>5.6500000000000002E-2</v>
      </c>
      <c r="W455" s="4">
        <v>0.25409999999999999</v>
      </c>
      <c r="X455" s="4" t="s">
        <v>48</v>
      </c>
      <c r="Y455" s="4" t="s">
        <v>49</v>
      </c>
      <c r="Z455" s="4" t="s">
        <v>49</v>
      </c>
      <c r="AA455" s="4" t="s">
        <v>49</v>
      </c>
      <c r="AB455" s="4" t="s">
        <v>49</v>
      </c>
      <c r="AC455" s="4" t="s">
        <v>49</v>
      </c>
      <c r="AD455" s="4" t="s">
        <v>49</v>
      </c>
      <c r="AE455" s="4" t="s">
        <v>48</v>
      </c>
      <c r="AF455" s="4" t="s">
        <v>48</v>
      </c>
      <c r="AG455" s="4" t="s">
        <v>48</v>
      </c>
      <c r="AH455" s="4" t="s">
        <v>48</v>
      </c>
      <c r="AI455" s="4" t="s">
        <v>48</v>
      </c>
      <c r="AJ455" s="4" t="s">
        <v>48</v>
      </c>
      <c r="AK455" s="4" t="s">
        <v>48</v>
      </c>
      <c r="AL455" s="4" t="s">
        <v>81</v>
      </c>
    </row>
    <row r="456" spans="1:38" ht="25.5">
      <c r="A456" s="4">
        <v>159417</v>
      </c>
      <c r="B456" s="4">
        <v>662586</v>
      </c>
      <c r="C456" s="4" t="s">
        <v>1322</v>
      </c>
      <c r="D456" s="4" t="s">
        <v>1323</v>
      </c>
      <c r="E456" s="4" t="s">
        <v>44</v>
      </c>
      <c r="F456" s="4" t="s">
        <v>45</v>
      </c>
      <c r="G456" s="4" t="s">
        <v>46</v>
      </c>
      <c r="H456" s="4" t="s">
        <v>47</v>
      </c>
      <c r="I456" s="4" t="s">
        <v>48</v>
      </c>
      <c r="J456" s="4" t="s">
        <v>49</v>
      </c>
      <c r="K456" s="4" t="s">
        <v>1324</v>
      </c>
      <c r="L456" s="4" t="s">
        <v>1325</v>
      </c>
      <c r="M456" s="4"/>
      <c r="N456" s="4" t="s">
        <v>1326</v>
      </c>
      <c r="O456" s="4" t="s">
        <v>53</v>
      </c>
      <c r="P456" s="4" t="s">
        <v>1327</v>
      </c>
      <c r="Q456" s="4">
        <v>69</v>
      </c>
      <c r="R456" s="4">
        <v>0</v>
      </c>
      <c r="S456" s="4">
        <v>18</v>
      </c>
      <c r="T456" s="4">
        <v>87</v>
      </c>
      <c r="U456" s="4">
        <v>0.79310000000000003</v>
      </c>
      <c r="V456" s="4">
        <v>0</v>
      </c>
      <c r="W456" s="4">
        <v>0.79310000000000003</v>
      </c>
      <c r="X456" s="4" t="s">
        <v>48</v>
      </c>
      <c r="Y456" s="4" t="s">
        <v>48</v>
      </c>
      <c r="Z456" s="4" t="s">
        <v>48</v>
      </c>
      <c r="AA456" s="4" t="s">
        <v>48</v>
      </c>
      <c r="AB456" s="4" t="s">
        <v>48</v>
      </c>
      <c r="AC456" s="4" t="s">
        <v>48</v>
      </c>
      <c r="AD456" s="4" t="s">
        <v>48</v>
      </c>
      <c r="AE456" s="4" t="s">
        <v>48</v>
      </c>
      <c r="AF456" s="4" t="s">
        <v>48</v>
      </c>
      <c r="AG456" s="4" t="s">
        <v>48</v>
      </c>
      <c r="AH456" s="4" t="s">
        <v>49</v>
      </c>
      <c r="AI456" s="4" t="s">
        <v>49</v>
      </c>
      <c r="AJ456" s="4" t="s">
        <v>49</v>
      </c>
      <c r="AK456" s="4" t="s">
        <v>49</v>
      </c>
      <c r="AL456" s="4" t="s">
        <v>55</v>
      </c>
    </row>
    <row r="457" spans="1:38" ht="25.5">
      <c r="A457" s="4">
        <v>159417</v>
      </c>
      <c r="B457" s="4">
        <v>660757</v>
      </c>
      <c r="C457" s="4" t="s">
        <v>1322</v>
      </c>
      <c r="D457" s="4" t="s">
        <v>1323</v>
      </c>
      <c r="E457" s="4" t="s">
        <v>44</v>
      </c>
      <c r="F457" s="4" t="s">
        <v>45</v>
      </c>
      <c r="G457" s="4" t="s">
        <v>46</v>
      </c>
      <c r="H457" s="4" t="s">
        <v>47</v>
      </c>
      <c r="I457" s="4" t="s">
        <v>48</v>
      </c>
      <c r="J457" s="4" t="s">
        <v>49</v>
      </c>
      <c r="K457" s="4" t="s">
        <v>1328</v>
      </c>
      <c r="L457" s="4" t="s">
        <v>1329</v>
      </c>
      <c r="M457" s="4"/>
      <c r="N457" s="4" t="s">
        <v>1330</v>
      </c>
      <c r="O457" s="4" t="s">
        <v>53</v>
      </c>
      <c r="P457" s="4" t="s">
        <v>1327</v>
      </c>
      <c r="Q457" s="4">
        <v>476</v>
      </c>
      <c r="R457" s="4">
        <v>0</v>
      </c>
      <c r="S457" s="4">
        <v>188</v>
      </c>
      <c r="T457" s="4">
        <v>664</v>
      </c>
      <c r="U457" s="4">
        <v>0.71689999999999998</v>
      </c>
      <c r="V457" s="4">
        <v>0</v>
      </c>
      <c r="W457" s="4">
        <v>0.71689999999999998</v>
      </c>
      <c r="X457" s="4" t="s">
        <v>49</v>
      </c>
      <c r="Y457" s="4" t="s">
        <v>49</v>
      </c>
      <c r="Z457" s="4" t="s">
        <v>49</v>
      </c>
      <c r="AA457" s="4" t="s">
        <v>49</v>
      </c>
      <c r="AB457" s="4" t="s">
        <v>49</v>
      </c>
      <c r="AC457" s="4" t="s">
        <v>49</v>
      </c>
      <c r="AD457" s="4" t="s">
        <v>49</v>
      </c>
      <c r="AE457" s="4" t="s">
        <v>48</v>
      </c>
      <c r="AF457" s="4" t="s">
        <v>48</v>
      </c>
      <c r="AG457" s="4" t="s">
        <v>48</v>
      </c>
      <c r="AH457" s="4" t="s">
        <v>48</v>
      </c>
      <c r="AI457" s="4" t="s">
        <v>48</v>
      </c>
      <c r="AJ457" s="4" t="s">
        <v>48</v>
      </c>
      <c r="AK457" s="4" t="s">
        <v>48</v>
      </c>
      <c r="AL457" s="4" t="s">
        <v>55</v>
      </c>
    </row>
    <row r="458" spans="1:38" ht="25.5">
      <c r="A458" s="4">
        <v>159417</v>
      </c>
      <c r="B458" s="4">
        <v>660759</v>
      </c>
      <c r="C458" s="4" t="s">
        <v>1322</v>
      </c>
      <c r="D458" s="4" t="s">
        <v>1323</v>
      </c>
      <c r="E458" s="4" t="s">
        <v>44</v>
      </c>
      <c r="F458" s="4" t="s">
        <v>45</v>
      </c>
      <c r="G458" s="4" t="s">
        <v>46</v>
      </c>
      <c r="H458" s="4" t="s">
        <v>47</v>
      </c>
      <c r="I458" s="4" t="s">
        <v>48</v>
      </c>
      <c r="J458" s="4" t="s">
        <v>49</v>
      </c>
      <c r="K458" s="4" t="s">
        <v>1331</v>
      </c>
      <c r="L458" s="4" t="s">
        <v>1332</v>
      </c>
      <c r="M458" s="4"/>
      <c r="N458" s="4" t="s">
        <v>1333</v>
      </c>
      <c r="O458" s="4" t="s">
        <v>53</v>
      </c>
      <c r="P458" s="4" t="s">
        <v>1327</v>
      </c>
      <c r="Q458" s="4">
        <v>290</v>
      </c>
      <c r="R458" s="4">
        <v>0</v>
      </c>
      <c r="S458" s="4">
        <v>213</v>
      </c>
      <c r="T458" s="4">
        <v>503</v>
      </c>
      <c r="U458" s="4">
        <v>0.57650000000000001</v>
      </c>
      <c r="V458" s="4">
        <v>0</v>
      </c>
      <c r="W458" s="4">
        <v>0.57650000000000001</v>
      </c>
      <c r="X458" s="4" t="s">
        <v>48</v>
      </c>
      <c r="Y458" s="4" t="s">
        <v>48</v>
      </c>
      <c r="Z458" s="4" t="s">
        <v>48</v>
      </c>
      <c r="AA458" s="4" t="s">
        <v>48</v>
      </c>
      <c r="AB458" s="4" t="s">
        <v>48</v>
      </c>
      <c r="AC458" s="4" t="s">
        <v>48</v>
      </c>
      <c r="AD458" s="4" t="s">
        <v>48</v>
      </c>
      <c r="AE458" s="4" t="s">
        <v>48</v>
      </c>
      <c r="AF458" s="4" t="s">
        <v>48</v>
      </c>
      <c r="AG458" s="4" t="s">
        <v>48</v>
      </c>
      <c r="AH458" s="4" t="s">
        <v>49</v>
      </c>
      <c r="AI458" s="4" t="s">
        <v>49</v>
      </c>
      <c r="AJ458" s="4" t="s">
        <v>49</v>
      </c>
      <c r="AK458" s="4" t="s">
        <v>49</v>
      </c>
      <c r="AL458" s="4" t="s">
        <v>55</v>
      </c>
    </row>
    <row r="459" spans="1:38" ht="25.5">
      <c r="A459" s="4">
        <v>159417</v>
      </c>
      <c r="B459" s="4">
        <v>660758</v>
      </c>
      <c r="C459" s="4" t="s">
        <v>1322</v>
      </c>
      <c r="D459" s="4" t="s">
        <v>1323</v>
      </c>
      <c r="E459" s="4" t="s">
        <v>44</v>
      </c>
      <c r="F459" s="4" t="s">
        <v>45</v>
      </c>
      <c r="G459" s="4" t="s">
        <v>46</v>
      </c>
      <c r="H459" s="4" t="s">
        <v>47</v>
      </c>
      <c r="I459" s="4" t="s">
        <v>48</v>
      </c>
      <c r="J459" s="4" t="s">
        <v>49</v>
      </c>
      <c r="K459" s="4" t="s">
        <v>1334</v>
      </c>
      <c r="L459" s="4" t="s">
        <v>1335</v>
      </c>
      <c r="M459" s="4"/>
      <c r="N459" s="4" t="s">
        <v>1333</v>
      </c>
      <c r="O459" s="4" t="s">
        <v>53</v>
      </c>
      <c r="P459" s="4" t="s">
        <v>1327</v>
      </c>
      <c r="Q459" s="4">
        <v>240</v>
      </c>
      <c r="R459" s="4">
        <v>0</v>
      </c>
      <c r="S459" s="4">
        <v>125</v>
      </c>
      <c r="T459" s="4">
        <v>365</v>
      </c>
      <c r="U459" s="4">
        <v>0.65749999999999997</v>
      </c>
      <c r="V459" s="4">
        <v>0</v>
      </c>
      <c r="W459" s="4">
        <v>0.65749999999999997</v>
      </c>
      <c r="X459" s="4" t="s">
        <v>48</v>
      </c>
      <c r="Y459" s="4" t="s">
        <v>48</v>
      </c>
      <c r="Z459" s="4" t="s">
        <v>48</v>
      </c>
      <c r="AA459" s="4" t="s">
        <v>48</v>
      </c>
      <c r="AB459" s="4" t="s">
        <v>48</v>
      </c>
      <c r="AC459" s="4" t="s">
        <v>48</v>
      </c>
      <c r="AD459" s="4" t="s">
        <v>48</v>
      </c>
      <c r="AE459" s="4" t="s">
        <v>49</v>
      </c>
      <c r="AF459" s="4" t="s">
        <v>49</v>
      </c>
      <c r="AG459" s="4" t="s">
        <v>49</v>
      </c>
      <c r="AH459" s="4" t="s">
        <v>48</v>
      </c>
      <c r="AI459" s="4" t="s">
        <v>48</v>
      </c>
      <c r="AJ459" s="4" t="s">
        <v>48</v>
      </c>
      <c r="AK459" s="4" t="s">
        <v>48</v>
      </c>
      <c r="AL459" s="4" t="s">
        <v>55</v>
      </c>
    </row>
    <row r="460" spans="1:38" ht="25.5">
      <c r="A460" s="4">
        <v>159384</v>
      </c>
      <c r="B460" s="4">
        <v>664365</v>
      </c>
      <c r="C460" s="4" t="s">
        <v>1336</v>
      </c>
      <c r="D460" s="4" t="s">
        <v>1337</v>
      </c>
      <c r="E460" s="4" t="s">
        <v>921</v>
      </c>
      <c r="F460" s="4" t="s">
        <v>88</v>
      </c>
      <c r="G460" s="4" t="s">
        <v>46</v>
      </c>
      <c r="H460" s="4" t="s">
        <v>47</v>
      </c>
      <c r="I460" s="4" t="s">
        <v>48</v>
      </c>
      <c r="J460" s="4" t="s">
        <v>49</v>
      </c>
      <c r="K460" s="4" t="s">
        <v>1338</v>
      </c>
      <c r="L460" s="4" t="s">
        <v>1339</v>
      </c>
      <c r="M460" s="4"/>
      <c r="N460" s="4" t="s">
        <v>1340</v>
      </c>
      <c r="O460" s="4" t="s">
        <v>53</v>
      </c>
      <c r="P460" s="4" t="s">
        <v>1341</v>
      </c>
      <c r="Q460" s="4">
        <v>40</v>
      </c>
      <c r="R460" s="4">
        <v>0</v>
      </c>
      <c r="S460" s="4">
        <v>6</v>
      </c>
      <c r="T460" s="4">
        <v>46</v>
      </c>
      <c r="U460" s="4">
        <v>0.86960000000000004</v>
      </c>
      <c r="V460" s="4">
        <v>0</v>
      </c>
      <c r="W460" s="4">
        <v>0.86960000000000004</v>
      </c>
      <c r="X460" s="4" t="s">
        <v>49</v>
      </c>
      <c r="Y460" s="4" t="s">
        <v>49</v>
      </c>
      <c r="Z460" s="4" t="s">
        <v>49</v>
      </c>
      <c r="AA460" s="4" t="s">
        <v>49</v>
      </c>
      <c r="AB460" s="4" t="s">
        <v>49</v>
      </c>
      <c r="AC460" s="4" t="s">
        <v>49</v>
      </c>
      <c r="AD460" s="4" t="s">
        <v>49</v>
      </c>
      <c r="AE460" s="4" t="s">
        <v>48</v>
      </c>
      <c r="AF460" s="4" t="s">
        <v>48</v>
      </c>
      <c r="AG460" s="4" t="s">
        <v>48</v>
      </c>
      <c r="AH460" s="4" t="s">
        <v>48</v>
      </c>
      <c r="AI460" s="4" t="s">
        <v>48</v>
      </c>
      <c r="AJ460" s="4" t="s">
        <v>48</v>
      </c>
      <c r="AK460" s="4" t="s">
        <v>48</v>
      </c>
      <c r="AL460" s="4" t="s">
        <v>55</v>
      </c>
    </row>
    <row r="461" spans="1:38" ht="25.5">
      <c r="A461" s="4">
        <v>159384</v>
      </c>
      <c r="B461" s="4">
        <v>662201</v>
      </c>
      <c r="C461" s="4" t="s">
        <v>1336</v>
      </c>
      <c r="D461" s="4" t="s">
        <v>1337</v>
      </c>
      <c r="E461" s="4" t="s">
        <v>921</v>
      </c>
      <c r="F461" s="4" t="s">
        <v>88</v>
      </c>
      <c r="G461" s="4" t="s">
        <v>46</v>
      </c>
      <c r="H461" s="4" t="s">
        <v>47</v>
      </c>
      <c r="I461" s="4" t="s">
        <v>48</v>
      </c>
      <c r="J461" s="4" t="s">
        <v>49</v>
      </c>
      <c r="K461" s="4" t="s">
        <v>1342</v>
      </c>
      <c r="L461" s="4" t="s">
        <v>1339</v>
      </c>
      <c r="M461" s="4"/>
      <c r="N461" s="4" t="s">
        <v>1340</v>
      </c>
      <c r="O461" s="4" t="s">
        <v>53</v>
      </c>
      <c r="P461" s="4" t="s">
        <v>1341</v>
      </c>
      <c r="Q461" s="4">
        <v>34</v>
      </c>
      <c r="R461" s="4">
        <v>0</v>
      </c>
      <c r="S461" s="4">
        <v>17</v>
      </c>
      <c r="T461" s="4">
        <v>51</v>
      </c>
      <c r="U461" s="4">
        <v>0.66669999999999996</v>
      </c>
      <c r="V461" s="4">
        <v>0</v>
      </c>
      <c r="W461" s="4">
        <v>0.66669999999999996</v>
      </c>
      <c r="X461" s="4" t="s">
        <v>48</v>
      </c>
      <c r="Y461" s="4" t="s">
        <v>48</v>
      </c>
      <c r="Z461" s="4" t="s">
        <v>48</v>
      </c>
      <c r="AA461" s="4" t="s">
        <v>48</v>
      </c>
      <c r="AB461" s="4" t="s">
        <v>48</v>
      </c>
      <c r="AC461" s="4" t="s">
        <v>48</v>
      </c>
      <c r="AD461" s="4" t="s">
        <v>48</v>
      </c>
      <c r="AE461" s="4" t="s">
        <v>49</v>
      </c>
      <c r="AF461" s="4" t="s">
        <v>49</v>
      </c>
      <c r="AG461" s="4" t="s">
        <v>49</v>
      </c>
      <c r="AH461" s="4" t="s">
        <v>48</v>
      </c>
      <c r="AI461" s="4" t="s">
        <v>48</v>
      </c>
      <c r="AJ461" s="4" t="s">
        <v>48</v>
      </c>
      <c r="AK461" s="4" t="s">
        <v>48</v>
      </c>
      <c r="AL461" s="4" t="s">
        <v>55</v>
      </c>
    </row>
    <row r="462" spans="1:38" ht="25.5">
      <c r="A462" s="4">
        <v>159561</v>
      </c>
      <c r="B462" s="4">
        <v>661175</v>
      </c>
      <c r="C462" s="4" t="s">
        <v>1343</v>
      </c>
      <c r="D462" s="4" t="s">
        <v>1344</v>
      </c>
      <c r="E462" s="4" t="s">
        <v>619</v>
      </c>
      <c r="F462" s="4" t="s">
        <v>154</v>
      </c>
      <c r="G462" s="4" t="s">
        <v>46</v>
      </c>
      <c r="H462" s="4" t="s">
        <v>47</v>
      </c>
      <c r="I462" s="4" t="s">
        <v>48</v>
      </c>
      <c r="J462" s="4" t="s">
        <v>49</v>
      </c>
      <c r="K462" s="4" t="s">
        <v>1345</v>
      </c>
      <c r="L462" s="4" t="s">
        <v>1346</v>
      </c>
      <c r="M462" s="4"/>
      <c r="N462" s="4" t="s">
        <v>1347</v>
      </c>
      <c r="O462" s="4" t="s">
        <v>53</v>
      </c>
      <c r="P462" s="4" t="s">
        <v>1348</v>
      </c>
      <c r="Q462" s="4">
        <v>125</v>
      </c>
      <c r="R462" s="4">
        <v>0</v>
      </c>
      <c r="S462" s="4">
        <v>55</v>
      </c>
      <c r="T462" s="4">
        <v>180</v>
      </c>
      <c r="U462" s="4">
        <v>0.69440000000000002</v>
      </c>
      <c r="V462" s="4">
        <v>0</v>
      </c>
      <c r="W462" s="4">
        <v>0.69440000000000002</v>
      </c>
      <c r="X462" s="4" t="s">
        <v>48</v>
      </c>
      <c r="Y462" s="4" t="s">
        <v>48</v>
      </c>
      <c r="Z462" s="4" t="s">
        <v>48</v>
      </c>
      <c r="AA462" s="4" t="s">
        <v>48</v>
      </c>
      <c r="AB462" s="4" t="s">
        <v>48</v>
      </c>
      <c r="AC462" s="4" t="s">
        <v>48</v>
      </c>
      <c r="AD462" s="4" t="s">
        <v>48</v>
      </c>
      <c r="AE462" s="4" t="s">
        <v>49</v>
      </c>
      <c r="AF462" s="4" t="s">
        <v>49</v>
      </c>
      <c r="AG462" s="4" t="s">
        <v>49</v>
      </c>
      <c r="AH462" s="4" t="s">
        <v>49</v>
      </c>
      <c r="AI462" s="4" t="s">
        <v>49</v>
      </c>
      <c r="AJ462" s="4" t="s">
        <v>49</v>
      </c>
      <c r="AK462" s="4" t="s">
        <v>49</v>
      </c>
      <c r="AL462" s="4" t="s">
        <v>55</v>
      </c>
    </row>
    <row r="463" spans="1:38" ht="25.5">
      <c r="A463" s="4">
        <v>159561</v>
      </c>
      <c r="B463" s="4">
        <v>661174</v>
      </c>
      <c r="C463" s="4" t="s">
        <v>1343</v>
      </c>
      <c r="D463" s="4" t="s">
        <v>1344</v>
      </c>
      <c r="E463" s="4" t="s">
        <v>619</v>
      </c>
      <c r="F463" s="4" t="s">
        <v>154</v>
      </c>
      <c r="G463" s="4" t="s">
        <v>46</v>
      </c>
      <c r="H463" s="4" t="s">
        <v>47</v>
      </c>
      <c r="I463" s="4" t="s">
        <v>48</v>
      </c>
      <c r="J463" s="4" t="s">
        <v>49</v>
      </c>
      <c r="K463" s="4" t="s">
        <v>1349</v>
      </c>
      <c r="L463" s="4" t="s">
        <v>1346</v>
      </c>
      <c r="M463" s="4"/>
      <c r="N463" s="4" t="s">
        <v>1347</v>
      </c>
      <c r="O463" s="4" t="s">
        <v>53</v>
      </c>
      <c r="P463" s="4" t="s">
        <v>1348</v>
      </c>
      <c r="Q463" s="4">
        <v>210</v>
      </c>
      <c r="R463" s="4">
        <v>0</v>
      </c>
      <c r="S463" s="4">
        <v>10</v>
      </c>
      <c r="T463" s="4">
        <v>220</v>
      </c>
      <c r="U463" s="4">
        <v>0.95450000000000002</v>
      </c>
      <c r="V463" s="4">
        <v>0</v>
      </c>
      <c r="W463" s="4">
        <v>0.95450000000000002</v>
      </c>
      <c r="X463" s="4" t="s">
        <v>49</v>
      </c>
      <c r="Y463" s="4" t="s">
        <v>49</v>
      </c>
      <c r="Z463" s="4" t="s">
        <v>49</v>
      </c>
      <c r="AA463" s="4" t="s">
        <v>49</v>
      </c>
      <c r="AB463" s="4" t="s">
        <v>49</v>
      </c>
      <c r="AC463" s="4" t="s">
        <v>49</v>
      </c>
      <c r="AD463" s="4" t="s">
        <v>49</v>
      </c>
      <c r="AE463" s="4" t="s">
        <v>48</v>
      </c>
      <c r="AF463" s="4" t="s">
        <v>48</v>
      </c>
      <c r="AG463" s="4" t="s">
        <v>48</v>
      </c>
      <c r="AH463" s="4" t="s">
        <v>48</v>
      </c>
      <c r="AI463" s="4" t="s">
        <v>48</v>
      </c>
      <c r="AJ463" s="4" t="s">
        <v>48</v>
      </c>
      <c r="AK463" s="4" t="s">
        <v>48</v>
      </c>
      <c r="AL463" s="4" t="s">
        <v>55</v>
      </c>
    </row>
    <row r="464" spans="1:38" ht="25.5">
      <c r="A464" s="4">
        <v>159954</v>
      </c>
      <c r="B464" s="4">
        <v>660829</v>
      </c>
      <c r="C464" s="4" t="s">
        <v>1350</v>
      </c>
      <c r="D464" s="4" t="s">
        <v>1351</v>
      </c>
      <c r="E464" s="4" t="s">
        <v>153</v>
      </c>
      <c r="F464" s="4" t="s">
        <v>154</v>
      </c>
      <c r="G464" s="4" t="s">
        <v>46</v>
      </c>
      <c r="H464" s="4" t="s">
        <v>47</v>
      </c>
      <c r="I464" s="4" t="s">
        <v>48</v>
      </c>
      <c r="J464" s="4" t="s">
        <v>49</v>
      </c>
      <c r="K464" s="4" t="s">
        <v>1352</v>
      </c>
      <c r="L464" s="4" t="s">
        <v>1353</v>
      </c>
      <c r="M464" s="4" t="s">
        <v>1354</v>
      </c>
      <c r="N464" s="4" t="s">
        <v>1355</v>
      </c>
      <c r="O464" s="4" t="s">
        <v>53</v>
      </c>
      <c r="P464" s="4" t="s">
        <v>1356</v>
      </c>
      <c r="Q464" s="4">
        <v>67</v>
      </c>
      <c r="R464" s="4">
        <v>30</v>
      </c>
      <c r="S464" s="4">
        <v>300</v>
      </c>
      <c r="T464" s="4">
        <v>397</v>
      </c>
      <c r="U464" s="4">
        <v>0.16880000000000001</v>
      </c>
      <c r="V464" s="4">
        <v>7.5600000000000001E-2</v>
      </c>
      <c r="W464" s="4">
        <v>0.24429999999999999</v>
      </c>
      <c r="X464" s="4" t="s">
        <v>48</v>
      </c>
      <c r="Y464" s="4" t="s">
        <v>49</v>
      </c>
      <c r="Z464" s="4" t="s">
        <v>49</v>
      </c>
      <c r="AA464" s="4" t="s">
        <v>49</v>
      </c>
      <c r="AB464" s="4" t="s">
        <v>49</v>
      </c>
      <c r="AC464" s="4" t="s">
        <v>49</v>
      </c>
      <c r="AD464" s="4" t="s">
        <v>49</v>
      </c>
      <c r="AE464" s="4" t="s">
        <v>48</v>
      </c>
      <c r="AF464" s="4" t="s">
        <v>48</v>
      </c>
      <c r="AG464" s="4" t="s">
        <v>48</v>
      </c>
      <c r="AH464" s="4" t="s">
        <v>48</v>
      </c>
      <c r="AI464" s="4" t="s">
        <v>48</v>
      </c>
      <c r="AJ464" s="4" t="s">
        <v>48</v>
      </c>
      <c r="AK464" s="4" t="s">
        <v>48</v>
      </c>
      <c r="AL464" s="4" t="s">
        <v>81</v>
      </c>
    </row>
    <row r="465" spans="1:38" ht="25.5">
      <c r="A465" s="4">
        <v>159954</v>
      </c>
      <c r="B465" s="4">
        <v>660825</v>
      </c>
      <c r="C465" s="4" t="s">
        <v>1350</v>
      </c>
      <c r="D465" s="4" t="s">
        <v>1351</v>
      </c>
      <c r="E465" s="4" t="s">
        <v>153</v>
      </c>
      <c r="F465" s="4" t="s">
        <v>154</v>
      </c>
      <c r="G465" s="4" t="s">
        <v>46</v>
      </c>
      <c r="H465" s="4" t="s">
        <v>47</v>
      </c>
      <c r="I465" s="4" t="s">
        <v>48</v>
      </c>
      <c r="J465" s="4" t="s">
        <v>49</v>
      </c>
      <c r="K465" s="4" t="s">
        <v>1357</v>
      </c>
      <c r="L465" s="4" t="s">
        <v>1358</v>
      </c>
      <c r="M465" s="4"/>
      <c r="N465" s="4" t="s">
        <v>1359</v>
      </c>
      <c r="O465" s="4" t="s">
        <v>53</v>
      </c>
      <c r="P465" s="4" t="s">
        <v>1360</v>
      </c>
      <c r="Q465" s="4">
        <v>95</v>
      </c>
      <c r="R465" s="4">
        <v>37</v>
      </c>
      <c r="S465" s="4">
        <v>290</v>
      </c>
      <c r="T465" s="4">
        <v>422</v>
      </c>
      <c r="U465" s="4">
        <v>0.22509999999999999</v>
      </c>
      <c r="V465" s="4">
        <v>8.77E-2</v>
      </c>
      <c r="W465" s="4">
        <v>0.31280000000000002</v>
      </c>
      <c r="X465" s="4" t="s">
        <v>48</v>
      </c>
      <c r="Y465" s="4" t="s">
        <v>49</v>
      </c>
      <c r="Z465" s="4" t="s">
        <v>49</v>
      </c>
      <c r="AA465" s="4" t="s">
        <v>49</v>
      </c>
      <c r="AB465" s="4" t="s">
        <v>49</v>
      </c>
      <c r="AC465" s="4" t="s">
        <v>49</v>
      </c>
      <c r="AD465" s="4" t="s">
        <v>49</v>
      </c>
      <c r="AE465" s="4" t="s">
        <v>48</v>
      </c>
      <c r="AF465" s="4" t="s">
        <v>48</v>
      </c>
      <c r="AG465" s="4" t="s">
        <v>48</v>
      </c>
      <c r="AH465" s="4" t="s">
        <v>48</v>
      </c>
      <c r="AI465" s="4" t="s">
        <v>48</v>
      </c>
      <c r="AJ465" s="4" t="s">
        <v>48</v>
      </c>
      <c r="AK465" s="4" t="s">
        <v>48</v>
      </c>
      <c r="AL465" s="4" t="s">
        <v>81</v>
      </c>
    </row>
    <row r="466" spans="1:38" ht="25.5">
      <c r="A466" s="4">
        <v>159954</v>
      </c>
      <c r="B466" s="4">
        <v>660830</v>
      </c>
      <c r="C466" s="4" t="s">
        <v>1350</v>
      </c>
      <c r="D466" s="4" t="s">
        <v>1351</v>
      </c>
      <c r="E466" s="4" t="s">
        <v>153</v>
      </c>
      <c r="F466" s="4" t="s">
        <v>154</v>
      </c>
      <c r="G466" s="4" t="s">
        <v>46</v>
      </c>
      <c r="H466" s="4" t="s">
        <v>47</v>
      </c>
      <c r="I466" s="4" t="s">
        <v>48</v>
      </c>
      <c r="J466" s="4" t="s">
        <v>49</v>
      </c>
      <c r="K466" s="4" t="s">
        <v>1361</v>
      </c>
      <c r="L466" s="4" t="s">
        <v>1362</v>
      </c>
      <c r="M466" s="4" t="s">
        <v>1354</v>
      </c>
      <c r="N466" s="4" t="s">
        <v>1359</v>
      </c>
      <c r="O466" s="4" t="s">
        <v>53</v>
      </c>
      <c r="P466" s="4" t="s">
        <v>1360</v>
      </c>
      <c r="Q466" s="4">
        <v>100</v>
      </c>
      <c r="R466" s="4">
        <v>43</v>
      </c>
      <c r="S466" s="4">
        <v>385</v>
      </c>
      <c r="T466" s="4">
        <v>528</v>
      </c>
      <c r="U466" s="4">
        <v>0.18940000000000001</v>
      </c>
      <c r="V466" s="4">
        <v>8.14E-2</v>
      </c>
      <c r="W466" s="4">
        <v>0.27079999999999999</v>
      </c>
      <c r="X466" s="4" t="s">
        <v>48</v>
      </c>
      <c r="Y466" s="4" t="s">
        <v>48</v>
      </c>
      <c r="Z466" s="4" t="s">
        <v>48</v>
      </c>
      <c r="AA466" s="4" t="s">
        <v>48</v>
      </c>
      <c r="AB466" s="4" t="s">
        <v>48</v>
      </c>
      <c r="AC466" s="4" t="s">
        <v>48</v>
      </c>
      <c r="AD466" s="4" t="s">
        <v>48</v>
      </c>
      <c r="AE466" s="4" t="s">
        <v>49</v>
      </c>
      <c r="AF466" s="4" t="s">
        <v>49</v>
      </c>
      <c r="AG466" s="4" t="s">
        <v>49</v>
      </c>
      <c r="AH466" s="4" t="s">
        <v>48</v>
      </c>
      <c r="AI466" s="4" t="s">
        <v>48</v>
      </c>
      <c r="AJ466" s="4" t="s">
        <v>48</v>
      </c>
      <c r="AK466" s="4" t="s">
        <v>48</v>
      </c>
      <c r="AL466" s="4" t="s">
        <v>81</v>
      </c>
    </row>
    <row r="467" spans="1:38" ht="25.5">
      <c r="A467" s="4">
        <v>159954</v>
      </c>
      <c r="B467" s="4">
        <v>660832</v>
      </c>
      <c r="C467" s="4" t="s">
        <v>1350</v>
      </c>
      <c r="D467" s="4" t="s">
        <v>1351</v>
      </c>
      <c r="E467" s="4" t="s">
        <v>153</v>
      </c>
      <c r="F467" s="4" t="s">
        <v>154</v>
      </c>
      <c r="G467" s="4" t="s">
        <v>46</v>
      </c>
      <c r="H467" s="4" t="s">
        <v>47</v>
      </c>
      <c r="I467" s="4" t="s">
        <v>48</v>
      </c>
      <c r="J467" s="4" t="s">
        <v>49</v>
      </c>
      <c r="K467" s="4" t="s">
        <v>1363</v>
      </c>
      <c r="L467" s="4" t="s">
        <v>1354</v>
      </c>
      <c r="M467" s="4"/>
      <c r="N467" s="4" t="s">
        <v>1359</v>
      </c>
      <c r="O467" s="4" t="s">
        <v>53</v>
      </c>
      <c r="P467" s="4" t="s">
        <v>1360</v>
      </c>
      <c r="Q467" s="4">
        <v>218</v>
      </c>
      <c r="R467" s="4">
        <v>95</v>
      </c>
      <c r="S467" s="4">
        <v>1073</v>
      </c>
      <c r="T467" s="4">
        <v>1386</v>
      </c>
      <c r="U467" s="4">
        <v>0.1573</v>
      </c>
      <c r="V467" s="4">
        <v>6.8500000000000005E-2</v>
      </c>
      <c r="W467" s="4">
        <v>0.2258</v>
      </c>
      <c r="X467" s="4" t="s">
        <v>48</v>
      </c>
      <c r="Y467" s="4" t="s">
        <v>48</v>
      </c>
      <c r="Z467" s="4" t="s">
        <v>48</v>
      </c>
      <c r="AA467" s="4" t="s">
        <v>48</v>
      </c>
      <c r="AB467" s="4" t="s">
        <v>48</v>
      </c>
      <c r="AC467" s="4" t="s">
        <v>48</v>
      </c>
      <c r="AD467" s="4" t="s">
        <v>48</v>
      </c>
      <c r="AE467" s="4" t="s">
        <v>48</v>
      </c>
      <c r="AF467" s="4" t="s">
        <v>48</v>
      </c>
      <c r="AG467" s="4" t="s">
        <v>48</v>
      </c>
      <c r="AH467" s="4" t="s">
        <v>49</v>
      </c>
      <c r="AI467" s="4" t="s">
        <v>49</v>
      </c>
      <c r="AJ467" s="4" t="s">
        <v>49</v>
      </c>
      <c r="AK467" s="4" t="s">
        <v>49</v>
      </c>
      <c r="AL467" s="4" t="s">
        <v>81</v>
      </c>
    </row>
    <row r="468" spans="1:38" ht="25.5">
      <c r="A468" s="4">
        <v>159954</v>
      </c>
      <c r="B468" s="4">
        <v>684890</v>
      </c>
      <c r="C468" s="4" t="s">
        <v>1350</v>
      </c>
      <c r="D468" s="4" t="s">
        <v>1351</v>
      </c>
      <c r="E468" s="4" t="s">
        <v>153</v>
      </c>
      <c r="F468" s="4" t="s">
        <v>154</v>
      </c>
      <c r="G468" s="4" t="s">
        <v>46</v>
      </c>
      <c r="H468" s="4" t="s">
        <v>47</v>
      </c>
      <c r="I468" s="4" t="s">
        <v>48</v>
      </c>
      <c r="J468" s="4" t="s">
        <v>49</v>
      </c>
      <c r="K468" s="4" t="s">
        <v>1364</v>
      </c>
      <c r="L468" s="4" t="s">
        <v>1365</v>
      </c>
      <c r="M468" s="4" t="s">
        <v>1354</v>
      </c>
      <c r="N468" s="4" t="s">
        <v>1359</v>
      </c>
      <c r="O468" s="4" t="s">
        <v>53</v>
      </c>
      <c r="P468" s="4" t="s">
        <v>1360</v>
      </c>
      <c r="Q468" s="4">
        <v>100</v>
      </c>
      <c r="R468" s="4">
        <v>0</v>
      </c>
      <c r="S468" s="4">
        <v>0</v>
      </c>
      <c r="T468" s="4">
        <v>100</v>
      </c>
      <c r="U468" s="4">
        <v>1</v>
      </c>
      <c r="V468" s="4">
        <v>0</v>
      </c>
      <c r="W468" s="4">
        <v>1</v>
      </c>
      <c r="X468" s="4" t="s">
        <v>49</v>
      </c>
      <c r="Y468" s="4" t="s">
        <v>48</v>
      </c>
      <c r="Z468" s="4" t="s">
        <v>48</v>
      </c>
      <c r="AA468" s="4" t="s">
        <v>48</v>
      </c>
      <c r="AB468" s="4" t="s">
        <v>48</v>
      </c>
      <c r="AC468" s="4" t="s">
        <v>48</v>
      </c>
      <c r="AD468" s="4" t="s">
        <v>48</v>
      </c>
      <c r="AE468" s="4" t="s">
        <v>48</v>
      </c>
      <c r="AF468" s="4" t="s">
        <v>48</v>
      </c>
      <c r="AG468" s="4" t="s">
        <v>48</v>
      </c>
      <c r="AH468" s="4" t="s">
        <v>48</v>
      </c>
      <c r="AI468" s="4" t="s">
        <v>48</v>
      </c>
      <c r="AJ468" s="4" t="s">
        <v>48</v>
      </c>
      <c r="AK468" s="4" t="s">
        <v>48</v>
      </c>
      <c r="AL468" s="4" t="s">
        <v>55</v>
      </c>
    </row>
    <row r="469" spans="1:38" ht="25.5">
      <c r="A469" s="4">
        <v>159954</v>
      </c>
      <c r="B469" s="4">
        <v>660828</v>
      </c>
      <c r="C469" s="4" t="s">
        <v>1350</v>
      </c>
      <c r="D469" s="4" t="s">
        <v>1351</v>
      </c>
      <c r="E469" s="4" t="s">
        <v>153</v>
      </c>
      <c r="F469" s="4" t="s">
        <v>154</v>
      </c>
      <c r="G469" s="4" t="s">
        <v>46</v>
      </c>
      <c r="H469" s="4" t="s">
        <v>47</v>
      </c>
      <c r="I469" s="4" t="s">
        <v>48</v>
      </c>
      <c r="J469" s="4" t="s">
        <v>49</v>
      </c>
      <c r="K469" s="4" t="s">
        <v>1366</v>
      </c>
      <c r="L469" s="4" t="s">
        <v>1367</v>
      </c>
      <c r="M469" s="4" t="s">
        <v>1354</v>
      </c>
      <c r="N469" s="4" t="s">
        <v>1359</v>
      </c>
      <c r="O469" s="4" t="s">
        <v>53</v>
      </c>
      <c r="P469" s="4" t="s">
        <v>1360</v>
      </c>
      <c r="Q469" s="4">
        <v>63</v>
      </c>
      <c r="R469" s="4">
        <v>28</v>
      </c>
      <c r="S469" s="4">
        <v>241</v>
      </c>
      <c r="T469" s="4">
        <v>332</v>
      </c>
      <c r="U469" s="4">
        <v>0.1898</v>
      </c>
      <c r="V469" s="4">
        <v>8.43E-2</v>
      </c>
      <c r="W469" s="4">
        <v>0.27410000000000001</v>
      </c>
      <c r="X469" s="4" t="s">
        <v>48</v>
      </c>
      <c r="Y469" s="4" t="s">
        <v>49</v>
      </c>
      <c r="Z469" s="4" t="s">
        <v>49</v>
      </c>
      <c r="AA469" s="4" t="s">
        <v>49</v>
      </c>
      <c r="AB469" s="4" t="s">
        <v>49</v>
      </c>
      <c r="AC469" s="4" t="s">
        <v>49</v>
      </c>
      <c r="AD469" s="4" t="s">
        <v>49</v>
      </c>
      <c r="AE469" s="4" t="s">
        <v>48</v>
      </c>
      <c r="AF469" s="4" t="s">
        <v>48</v>
      </c>
      <c r="AG469" s="4" t="s">
        <v>48</v>
      </c>
      <c r="AH469" s="4" t="s">
        <v>48</v>
      </c>
      <c r="AI469" s="4" t="s">
        <v>48</v>
      </c>
      <c r="AJ469" s="4" t="s">
        <v>48</v>
      </c>
      <c r="AK469" s="4" t="s">
        <v>48</v>
      </c>
      <c r="AL469" s="4" t="s">
        <v>81</v>
      </c>
    </row>
    <row r="470" spans="1:38" ht="25.5">
      <c r="A470" s="4">
        <v>159954</v>
      </c>
      <c r="B470" s="4">
        <v>661412</v>
      </c>
      <c r="C470" s="4" t="s">
        <v>1350</v>
      </c>
      <c r="D470" s="4" t="s">
        <v>1351</v>
      </c>
      <c r="E470" s="4" t="s">
        <v>153</v>
      </c>
      <c r="F470" s="4" t="s">
        <v>154</v>
      </c>
      <c r="G470" s="4" t="s">
        <v>46</v>
      </c>
      <c r="H470" s="4" t="s">
        <v>47</v>
      </c>
      <c r="I470" s="4" t="s">
        <v>48</v>
      </c>
      <c r="J470" s="4" t="s">
        <v>49</v>
      </c>
      <c r="K470" s="4" t="s">
        <v>742</v>
      </c>
      <c r="L470" s="4" t="s">
        <v>1368</v>
      </c>
      <c r="M470" s="4" t="s">
        <v>1369</v>
      </c>
      <c r="N470" s="4" t="s">
        <v>1359</v>
      </c>
      <c r="O470" s="4" t="s">
        <v>53</v>
      </c>
      <c r="P470" s="4" t="s">
        <v>1360</v>
      </c>
      <c r="Q470" s="4">
        <v>78</v>
      </c>
      <c r="R470" s="4">
        <v>41</v>
      </c>
      <c r="S470" s="4">
        <v>267</v>
      </c>
      <c r="T470" s="4">
        <v>386</v>
      </c>
      <c r="U470" s="4">
        <v>0.2021</v>
      </c>
      <c r="V470" s="4">
        <v>0.1062</v>
      </c>
      <c r="W470" s="4">
        <v>0.30830000000000002</v>
      </c>
      <c r="X470" s="4" t="s">
        <v>48</v>
      </c>
      <c r="Y470" s="4" t="s">
        <v>49</v>
      </c>
      <c r="Z470" s="4" t="s">
        <v>49</v>
      </c>
      <c r="AA470" s="4" t="s">
        <v>49</v>
      </c>
      <c r="AB470" s="4" t="s">
        <v>49</v>
      </c>
      <c r="AC470" s="4" t="s">
        <v>49</v>
      </c>
      <c r="AD470" s="4" t="s">
        <v>49</v>
      </c>
      <c r="AE470" s="4" t="s">
        <v>48</v>
      </c>
      <c r="AF470" s="4" t="s">
        <v>48</v>
      </c>
      <c r="AG470" s="4" t="s">
        <v>48</v>
      </c>
      <c r="AH470" s="4" t="s">
        <v>48</v>
      </c>
      <c r="AI470" s="4" t="s">
        <v>48</v>
      </c>
      <c r="AJ470" s="4" t="s">
        <v>48</v>
      </c>
      <c r="AK470" s="4" t="s">
        <v>48</v>
      </c>
      <c r="AL470" s="4" t="s">
        <v>81</v>
      </c>
    </row>
    <row r="471" spans="1:38" ht="25.5">
      <c r="A471" s="4">
        <v>159954</v>
      </c>
      <c r="B471" s="4">
        <v>660831</v>
      </c>
      <c r="C471" s="4" t="s">
        <v>1350</v>
      </c>
      <c r="D471" s="4" t="s">
        <v>1351</v>
      </c>
      <c r="E471" s="4" t="s">
        <v>153</v>
      </c>
      <c r="F471" s="4" t="s">
        <v>154</v>
      </c>
      <c r="G471" s="4" t="s">
        <v>46</v>
      </c>
      <c r="H471" s="4" t="s">
        <v>47</v>
      </c>
      <c r="I471" s="4" t="s">
        <v>48</v>
      </c>
      <c r="J471" s="4" t="s">
        <v>49</v>
      </c>
      <c r="K471" s="4" t="s">
        <v>1370</v>
      </c>
      <c r="L471" s="4" t="s">
        <v>1371</v>
      </c>
      <c r="M471" s="4" t="s">
        <v>1354</v>
      </c>
      <c r="N471" s="4" t="s">
        <v>1359</v>
      </c>
      <c r="O471" s="4" t="s">
        <v>53</v>
      </c>
      <c r="P471" s="4" t="s">
        <v>1360</v>
      </c>
      <c r="Q471" s="4">
        <v>73</v>
      </c>
      <c r="R471" s="4">
        <v>34</v>
      </c>
      <c r="S471" s="4">
        <v>364</v>
      </c>
      <c r="T471" s="4">
        <v>471</v>
      </c>
      <c r="U471" s="4">
        <v>0.155</v>
      </c>
      <c r="V471" s="4">
        <v>7.22E-2</v>
      </c>
      <c r="W471" s="4">
        <v>0.22720000000000001</v>
      </c>
      <c r="X471" s="4" t="s">
        <v>48</v>
      </c>
      <c r="Y471" s="4" t="s">
        <v>48</v>
      </c>
      <c r="Z471" s="4" t="s">
        <v>48</v>
      </c>
      <c r="AA471" s="4" t="s">
        <v>48</v>
      </c>
      <c r="AB471" s="4" t="s">
        <v>48</v>
      </c>
      <c r="AC471" s="4" t="s">
        <v>48</v>
      </c>
      <c r="AD471" s="4" t="s">
        <v>48</v>
      </c>
      <c r="AE471" s="4" t="s">
        <v>49</v>
      </c>
      <c r="AF471" s="4" t="s">
        <v>49</v>
      </c>
      <c r="AG471" s="4" t="s">
        <v>49</v>
      </c>
      <c r="AH471" s="4" t="s">
        <v>48</v>
      </c>
      <c r="AI471" s="4" t="s">
        <v>48</v>
      </c>
      <c r="AJ471" s="4" t="s">
        <v>48</v>
      </c>
      <c r="AK471" s="4" t="s">
        <v>48</v>
      </c>
      <c r="AL471" s="4" t="s">
        <v>81</v>
      </c>
    </row>
    <row r="472" spans="1:38" ht="25.5">
      <c r="A472" s="4">
        <v>159954</v>
      </c>
      <c r="B472" s="4">
        <v>660827</v>
      </c>
      <c r="C472" s="4" t="s">
        <v>1350</v>
      </c>
      <c r="D472" s="4" t="s">
        <v>1351</v>
      </c>
      <c r="E472" s="4" t="s">
        <v>153</v>
      </c>
      <c r="F472" s="4" t="s">
        <v>154</v>
      </c>
      <c r="G472" s="4" t="s">
        <v>46</v>
      </c>
      <c r="H472" s="4" t="s">
        <v>47</v>
      </c>
      <c r="I472" s="4" t="s">
        <v>48</v>
      </c>
      <c r="J472" s="4" t="s">
        <v>49</v>
      </c>
      <c r="K472" s="4" t="s">
        <v>1372</v>
      </c>
      <c r="L472" s="4" t="s">
        <v>1373</v>
      </c>
      <c r="M472" s="4" t="s">
        <v>1354</v>
      </c>
      <c r="N472" s="4" t="s">
        <v>1359</v>
      </c>
      <c r="O472" s="4" t="s">
        <v>53</v>
      </c>
      <c r="P472" s="4" t="s">
        <v>1360</v>
      </c>
      <c r="Q472" s="4">
        <v>60</v>
      </c>
      <c r="R472" s="4">
        <v>17</v>
      </c>
      <c r="S472" s="4">
        <v>332</v>
      </c>
      <c r="T472" s="4">
        <v>409</v>
      </c>
      <c r="U472" s="4">
        <v>0.1467</v>
      </c>
      <c r="V472" s="4">
        <v>4.1599999999999998E-2</v>
      </c>
      <c r="W472" s="4">
        <v>0.1883</v>
      </c>
      <c r="X472" s="4" t="s">
        <v>48</v>
      </c>
      <c r="Y472" s="4" t="s">
        <v>49</v>
      </c>
      <c r="Z472" s="4" t="s">
        <v>49</v>
      </c>
      <c r="AA472" s="4" t="s">
        <v>49</v>
      </c>
      <c r="AB472" s="4" t="s">
        <v>49</v>
      </c>
      <c r="AC472" s="4" t="s">
        <v>49</v>
      </c>
      <c r="AD472" s="4" t="s">
        <v>49</v>
      </c>
      <c r="AE472" s="4" t="s">
        <v>48</v>
      </c>
      <c r="AF472" s="4" t="s">
        <v>48</v>
      </c>
      <c r="AG472" s="4" t="s">
        <v>48</v>
      </c>
      <c r="AH472" s="4" t="s">
        <v>48</v>
      </c>
      <c r="AI472" s="4" t="s">
        <v>48</v>
      </c>
      <c r="AJ472" s="4" t="s">
        <v>48</v>
      </c>
      <c r="AK472" s="4" t="s">
        <v>48</v>
      </c>
      <c r="AL472" s="4" t="s">
        <v>81</v>
      </c>
    </row>
    <row r="473" spans="1:38" ht="25.5">
      <c r="A473" s="4">
        <v>159961</v>
      </c>
      <c r="B473" s="4">
        <v>661357</v>
      </c>
      <c r="C473" s="4" t="s">
        <v>1374</v>
      </c>
      <c r="D473" s="4" t="s">
        <v>1375</v>
      </c>
      <c r="E473" s="4" t="s">
        <v>995</v>
      </c>
      <c r="F473" s="4" t="s">
        <v>385</v>
      </c>
      <c r="G473" s="4" t="s">
        <v>46</v>
      </c>
      <c r="H473" s="4" t="s">
        <v>47</v>
      </c>
      <c r="I473" s="4" t="s">
        <v>48</v>
      </c>
      <c r="J473" s="4" t="s">
        <v>49</v>
      </c>
      <c r="K473" s="4" t="s">
        <v>1376</v>
      </c>
      <c r="L473" s="4" t="s">
        <v>1377</v>
      </c>
      <c r="M473" s="4"/>
      <c r="N473" s="4" t="s">
        <v>1102</v>
      </c>
      <c r="O473" s="4" t="s">
        <v>53</v>
      </c>
      <c r="P473" s="4" t="s">
        <v>1103</v>
      </c>
      <c r="Q473" s="4">
        <v>322</v>
      </c>
      <c r="R473" s="4">
        <v>0</v>
      </c>
      <c r="S473" s="4">
        <v>160</v>
      </c>
      <c r="T473" s="4">
        <v>482</v>
      </c>
      <c r="U473" s="4">
        <v>0.66800000000000004</v>
      </c>
      <c r="V473" s="4">
        <v>0</v>
      </c>
      <c r="W473" s="4">
        <v>0.66800000000000004</v>
      </c>
      <c r="X473" s="4" t="s">
        <v>48</v>
      </c>
      <c r="Y473" s="4" t="s">
        <v>49</v>
      </c>
      <c r="Z473" s="4" t="s">
        <v>49</v>
      </c>
      <c r="AA473" s="4" t="s">
        <v>49</v>
      </c>
      <c r="AB473" s="4" t="s">
        <v>49</v>
      </c>
      <c r="AC473" s="4" t="s">
        <v>49</v>
      </c>
      <c r="AD473" s="4" t="s">
        <v>48</v>
      </c>
      <c r="AE473" s="4" t="s">
        <v>48</v>
      </c>
      <c r="AF473" s="4" t="s">
        <v>48</v>
      </c>
      <c r="AG473" s="4" t="s">
        <v>48</v>
      </c>
      <c r="AH473" s="4" t="s">
        <v>48</v>
      </c>
      <c r="AI473" s="4" t="s">
        <v>48</v>
      </c>
      <c r="AJ473" s="4" t="s">
        <v>48</v>
      </c>
      <c r="AK473" s="4" t="s">
        <v>48</v>
      </c>
      <c r="AL473" s="4" t="s">
        <v>55</v>
      </c>
    </row>
    <row r="474" spans="1:38" ht="25.5">
      <c r="A474" s="4">
        <v>159961</v>
      </c>
      <c r="B474" s="4">
        <v>664277</v>
      </c>
      <c r="C474" s="4" t="s">
        <v>1374</v>
      </c>
      <c r="D474" s="4" t="s">
        <v>1375</v>
      </c>
      <c r="E474" s="4" t="s">
        <v>995</v>
      </c>
      <c r="F474" s="4" t="s">
        <v>385</v>
      </c>
      <c r="G474" s="4" t="s">
        <v>46</v>
      </c>
      <c r="H474" s="4" t="s">
        <v>47</v>
      </c>
      <c r="I474" s="4" t="s">
        <v>48</v>
      </c>
      <c r="J474" s="4" t="s">
        <v>49</v>
      </c>
      <c r="K474" s="4" t="s">
        <v>1379</v>
      </c>
      <c r="L474" s="4" t="s">
        <v>1380</v>
      </c>
      <c r="M474" s="4"/>
      <c r="N474" s="4" t="s">
        <v>1102</v>
      </c>
      <c r="O474" s="4" t="s">
        <v>53</v>
      </c>
      <c r="P474" s="4" t="s">
        <v>1103</v>
      </c>
      <c r="Q474" s="4">
        <v>333</v>
      </c>
      <c r="R474" s="4">
        <v>0</v>
      </c>
      <c r="S474" s="4">
        <v>134</v>
      </c>
      <c r="T474" s="4">
        <v>467</v>
      </c>
      <c r="U474" s="4">
        <v>0.71309999999999996</v>
      </c>
      <c r="V474" s="4">
        <v>0</v>
      </c>
      <c r="W474" s="4">
        <v>0.71309999999999996</v>
      </c>
      <c r="X474" s="4" t="s">
        <v>48</v>
      </c>
      <c r="Y474" s="4" t="s">
        <v>48</v>
      </c>
      <c r="Z474" s="4" t="s">
        <v>48</v>
      </c>
      <c r="AA474" s="4" t="s">
        <v>48</v>
      </c>
      <c r="AB474" s="4" t="s">
        <v>48</v>
      </c>
      <c r="AC474" s="4" t="s">
        <v>48</v>
      </c>
      <c r="AD474" s="4" t="s">
        <v>48</v>
      </c>
      <c r="AE474" s="4" t="s">
        <v>48</v>
      </c>
      <c r="AF474" s="4" t="s">
        <v>49</v>
      </c>
      <c r="AG474" s="4" t="s">
        <v>49</v>
      </c>
      <c r="AH474" s="4" t="s">
        <v>48</v>
      </c>
      <c r="AI474" s="4" t="s">
        <v>48</v>
      </c>
      <c r="AJ474" s="4" t="s">
        <v>48</v>
      </c>
      <c r="AK474" s="4" t="s">
        <v>48</v>
      </c>
      <c r="AL474" s="4" t="s">
        <v>55</v>
      </c>
    </row>
    <row r="475" spans="1:38" ht="25.5">
      <c r="A475" s="4">
        <v>159961</v>
      </c>
      <c r="B475" s="4">
        <v>661360</v>
      </c>
      <c r="C475" s="4" t="s">
        <v>1374</v>
      </c>
      <c r="D475" s="4" t="s">
        <v>1375</v>
      </c>
      <c r="E475" s="4" t="s">
        <v>995</v>
      </c>
      <c r="F475" s="4" t="s">
        <v>385</v>
      </c>
      <c r="G475" s="4" t="s">
        <v>46</v>
      </c>
      <c r="H475" s="4" t="s">
        <v>47</v>
      </c>
      <c r="I475" s="4" t="s">
        <v>48</v>
      </c>
      <c r="J475" s="4" t="s">
        <v>49</v>
      </c>
      <c r="K475" s="4" t="s">
        <v>1381</v>
      </c>
      <c r="L475" s="4" t="s">
        <v>1382</v>
      </c>
      <c r="M475" s="4"/>
      <c r="N475" s="4" t="s">
        <v>1102</v>
      </c>
      <c r="O475" s="4" t="s">
        <v>53</v>
      </c>
      <c r="P475" s="4" t="s">
        <v>1103</v>
      </c>
      <c r="Q475" s="4">
        <v>540</v>
      </c>
      <c r="R475" s="4">
        <v>0</v>
      </c>
      <c r="S475" s="4">
        <v>389</v>
      </c>
      <c r="T475" s="4">
        <v>929</v>
      </c>
      <c r="U475" s="4">
        <v>0.58130000000000004</v>
      </c>
      <c r="V475" s="4">
        <v>0</v>
      </c>
      <c r="W475" s="4">
        <v>0.58130000000000004</v>
      </c>
      <c r="X475" s="4" t="s">
        <v>48</v>
      </c>
      <c r="Y475" s="4" t="s">
        <v>48</v>
      </c>
      <c r="Z475" s="4" t="s">
        <v>48</v>
      </c>
      <c r="AA475" s="4" t="s">
        <v>48</v>
      </c>
      <c r="AB475" s="4" t="s">
        <v>48</v>
      </c>
      <c r="AC475" s="4" t="s">
        <v>48</v>
      </c>
      <c r="AD475" s="4" t="s">
        <v>48</v>
      </c>
      <c r="AE475" s="4" t="s">
        <v>48</v>
      </c>
      <c r="AF475" s="4" t="s">
        <v>48</v>
      </c>
      <c r="AG475" s="4" t="s">
        <v>48</v>
      </c>
      <c r="AH475" s="4" t="s">
        <v>49</v>
      </c>
      <c r="AI475" s="4" t="s">
        <v>49</v>
      </c>
      <c r="AJ475" s="4" t="s">
        <v>49</v>
      </c>
      <c r="AK475" s="4" t="s">
        <v>49</v>
      </c>
      <c r="AL475" s="4" t="s">
        <v>55</v>
      </c>
    </row>
    <row r="476" spans="1:38" ht="25.5">
      <c r="A476" s="4">
        <v>159961</v>
      </c>
      <c r="B476" s="4">
        <v>661358</v>
      </c>
      <c r="C476" s="4" t="s">
        <v>1374</v>
      </c>
      <c r="D476" s="4" t="s">
        <v>1375</v>
      </c>
      <c r="E476" s="4" t="s">
        <v>995</v>
      </c>
      <c r="F476" s="4" t="s">
        <v>385</v>
      </c>
      <c r="G476" s="4" t="s">
        <v>46</v>
      </c>
      <c r="H476" s="4" t="s">
        <v>47</v>
      </c>
      <c r="I476" s="4" t="s">
        <v>48</v>
      </c>
      <c r="J476" s="4" t="s">
        <v>49</v>
      </c>
      <c r="K476" s="4" t="s">
        <v>1191</v>
      </c>
      <c r="L476" s="4" t="s">
        <v>1383</v>
      </c>
      <c r="M476" s="4"/>
      <c r="N476" s="4" t="s">
        <v>1102</v>
      </c>
      <c r="O476" s="4" t="s">
        <v>53</v>
      </c>
      <c r="P476" s="4" t="s">
        <v>1103</v>
      </c>
      <c r="Q476" s="4">
        <v>370</v>
      </c>
      <c r="R476" s="4">
        <v>0</v>
      </c>
      <c r="S476" s="4">
        <v>95</v>
      </c>
      <c r="T476" s="4">
        <v>465</v>
      </c>
      <c r="U476" s="4">
        <v>0.79569999999999996</v>
      </c>
      <c r="V476" s="4">
        <v>0</v>
      </c>
      <c r="W476" s="4">
        <v>0.79569999999999996</v>
      </c>
      <c r="X476" s="4" t="s">
        <v>48</v>
      </c>
      <c r="Y476" s="4" t="s">
        <v>49</v>
      </c>
      <c r="Z476" s="4" t="s">
        <v>49</v>
      </c>
      <c r="AA476" s="4" t="s">
        <v>49</v>
      </c>
      <c r="AB476" s="4" t="s">
        <v>49</v>
      </c>
      <c r="AC476" s="4" t="s">
        <v>49</v>
      </c>
      <c r="AD476" s="4" t="s">
        <v>48</v>
      </c>
      <c r="AE476" s="4" t="s">
        <v>48</v>
      </c>
      <c r="AF476" s="4" t="s">
        <v>48</v>
      </c>
      <c r="AG476" s="4" t="s">
        <v>48</v>
      </c>
      <c r="AH476" s="4" t="s">
        <v>48</v>
      </c>
      <c r="AI476" s="4" t="s">
        <v>48</v>
      </c>
      <c r="AJ476" s="4" t="s">
        <v>48</v>
      </c>
      <c r="AK476" s="4" t="s">
        <v>48</v>
      </c>
      <c r="AL476" s="4" t="s">
        <v>55</v>
      </c>
    </row>
    <row r="477" spans="1:38" ht="25.5">
      <c r="A477" s="4">
        <v>159961</v>
      </c>
      <c r="B477" s="4">
        <v>661361</v>
      </c>
      <c r="C477" s="4" t="s">
        <v>1374</v>
      </c>
      <c r="D477" s="4" t="s">
        <v>1375</v>
      </c>
      <c r="E477" s="4" t="s">
        <v>995</v>
      </c>
      <c r="F477" s="4" t="s">
        <v>385</v>
      </c>
      <c r="G477" s="4" t="s">
        <v>46</v>
      </c>
      <c r="H477" s="4" t="s">
        <v>47</v>
      </c>
      <c r="I477" s="4" t="s">
        <v>48</v>
      </c>
      <c r="J477" s="4" t="s">
        <v>49</v>
      </c>
      <c r="K477" s="4" t="s">
        <v>1384</v>
      </c>
      <c r="L477" s="4" t="s">
        <v>1385</v>
      </c>
      <c r="M477" s="4"/>
      <c r="N477" s="4" t="s">
        <v>1102</v>
      </c>
      <c r="O477" s="4" t="s">
        <v>53</v>
      </c>
      <c r="P477" s="4" t="s">
        <v>1103</v>
      </c>
      <c r="Q477" s="4">
        <v>285</v>
      </c>
      <c r="R477" s="4">
        <v>0</v>
      </c>
      <c r="S477" s="4">
        <v>100</v>
      </c>
      <c r="T477" s="4">
        <v>385</v>
      </c>
      <c r="U477" s="4">
        <v>0.74029999999999996</v>
      </c>
      <c r="V477" s="4">
        <v>0</v>
      </c>
      <c r="W477" s="4">
        <v>0.74029999999999996</v>
      </c>
      <c r="X477" s="4" t="s">
        <v>48</v>
      </c>
      <c r="Y477" s="4" t="s">
        <v>48</v>
      </c>
      <c r="Z477" s="4" t="s">
        <v>48</v>
      </c>
      <c r="AA477" s="4" t="s">
        <v>48</v>
      </c>
      <c r="AB477" s="4" t="s">
        <v>48</v>
      </c>
      <c r="AC477" s="4" t="s">
        <v>48</v>
      </c>
      <c r="AD477" s="4" t="s">
        <v>49</v>
      </c>
      <c r="AE477" s="4" t="s">
        <v>49</v>
      </c>
      <c r="AF477" s="4" t="s">
        <v>48</v>
      </c>
      <c r="AG477" s="4" t="s">
        <v>48</v>
      </c>
      <c r="AH477" s="4" t="s">
        <v>48</v>
      </c>
      <c r="AI477" s="4" t="s">
        <v>48</v>
      </c>
      <c r="AJ477" s="4" t="s">
        <v>48</v>
      </c>
      <c r="AK477" s="4" t="s">
        <v>48</v>
      </c>
      <c r="AL477" s="4" t="s">
        <v>55</v>
      </c>
    </row>
    <row r="478" spans="1:38" ht="25.5">
      <c r="A478" s="4">
        <v>159873</v>
      </c>
      <c r="B478" s="4">
        <v>660652</v>
      </c>
      <c r="C478" s="4" t="s">
        <v>1386</v>
      </c>
      <c r="D478" s="4" t="s">
        <v>1387</v>
      </c>
      <c r="E478" s="4" t="s">
        <v>114</v>
      </c>
      <c r="F478" s="4" t="s">
        <v>96</v>
      </c>
      <c r="G478" s="4" t="s">
        <v>46</v>
      </c>
      <c r="H478" s="4" t="s">
        <v>47</v>
      </c>
      <c r="I478" s="4" t="s">
        <v>48</v>
      </c>
      <c r="J478" s="4" t="s">
        <v>49</v>
      </c>
      <c r="K478" s="4" t="s">
        <v>627</v>
      </c>
      <c r="L478" s="4" t="s">
        <v>1388</v>
      </c>
      <c r="M478" s="4"/>
      <c r="N478" s="4" t="s">
        <v>1389</v>
      </c>
      <c r="O478" s="4" t="s">
        <v>53</v>
      </c>
      <c r="P478" s="4" t="s">
        <v>1390</v>
      </c>
      <c r="Q478" s="4">
        <v>1009</v>
      </c>
      <c r="R478" s="4">
        <v>0</v>
      </c>
      <c r="S478" s="4">
        <v>713</v>
      </c>
      <c r="T478" s="4">
        <v>1722</v>
      </c>
      <c r="U478" s="4">
        <v>0.58589999999999998</v>
      </c>
      <c r="V478" s="4">
        <v>0</v>
      </c>
      <c r="W478" s="4">
        <v>0.58589999999999998</v>
      </c>
      <c r="X478" s="4" t="s">
        <v>48</v>
      </c>
      <c r="Y478" s="4" t="s">
        <v>48</v>
      </c>
      <c r="Z478" s="4" t="s">
        <v>48</v>
      </c>
      <c r="AA478" s="4" t="s">
        <v>48</v>
      </c>
      <c r="AB478" s="4" t="s">
        <v>48</v>
      </c>
      <c r="AC478" s="4" t="s">
        <v>48</v>
      </c>
      <c r="AD478" s="4" t="s">
        <v>48</v>
      </c>
      <c r="AE478" s="4" t="s">
        <v>48</v>
      </c>
      <c r="AF478" s="4" t="s">
        <v>48</v>
      </c>
      <c r="AG478" s="4" t="s">
        <v>48</v>
      </c>
      <c r="AH478" s="4" t="s">
        <v>49</v>
      </c>
      <c r="AI478" s="4" t="s">
        <v>49</v>
      </c>
      <c r="AJ478" s="4" t="s">
        <v>49</v>
      </c>
      <c r="AK478" s="4" t="s">
        <v>49</v>
      </c>
      <c r="AL478" s="4" t="s">
        <v>55</v>
      </c>
    </row>
    <row r="479" spans="1:38" ht="25.5">
      <c r="A479" s="4">
        <v>159873</v>
      </c>
      <c r="B479" s="4">
        <v>660631</v>
      </c>
      <c r="C479" s="4" t="s">
        <v>1386</v>
      </c>
      <c r="D479" s="4" t="s">
        <v>1387</v>
      </c>
      <c r="E479" s="4" t="s">
        <v>114</v>
      </c>
      <c r="F479" s="4" t="s">
        <v>96</v>
      </c>
      <c r="G479" s="4" t="s">
        <v>46</v>
      </c>
      <c r="H479" s="4" t="s">
        <v>47</v>
      </c>
      <c r="I479" s="4" t="s">
        <v>48</v>
      </c>
      <c r="J479" s="4" t="s">
        <v>49</v>
      </c>
      <c r="K479" s="4" t="s">
        <v>1391</v>
      </c>
      <c r="L479" s="4" t="s">
        <v>1392</v>
      </c>
      <c r="M479" s="4"/>
      <c r="N479" s="4" t="s">
        <v>1275</v>
      </c>
      <c r="O479" s="4" t="s">
        <v>53</v>
      </c>
      <c r="P479" s="4" t="s">
        <v>1276</v>
      </c>
      <c r="Q479" s="4">
        <v>130</v>
      </c>
      <c r="R479" s="4">
        <v>14</v>
      </c>
      <c r="S479" s="4">
        <v>559</v>
      </c>
      <c r="T479" s="4">
        <v>703</v>
      </c>
      <c r="U479" s="4">
        <v>0.18490000000000001</v>
      </c>
      <c r="V479" s="4">
        <v>1.9900000000000001E-2</v>
      </c>
      <c r="W479" s="4">
        <v>0.20480000000000001</v>
      </c>
      <c r="X479" s="4" t="s">
        <v>49</v>
      </c>
      <c r="Y479" s="4" t="s">
        <v>49</v>
      </c>
      <c r="Z479" s="4" t="s">
        <v>49</v>
      </c>
      <c r="AA479" s="4" t="s">
        <v>49</v>
      </c>
      <c r="AB479" s="4" t="s">
        <v>49</v>
      </c>
      <c r="AC479" s="4" t="s">
        <v>49</v>
      </c>
      <c r="AD479" s="4" t="s">
        <v>49</v>
      </c>
      <c r="AE479" s="4" t="s">
        <v>48</v>
      </c>
      <c r="AF479" s="4" t="s">
        <v>48</v>
      </c>
      <c r="AG479" s="4" t="s">
        <v>48</v>
      </c>
      <c r="AH479" s="4" t="s">
        <v>48</v>
      </c>
      <c r="AI479" s="4" t="s">
        <v>48</v>
      </c>
      <c r="AJ479" s="4" t="s">
        <v>48</v>
      </c>
      <c r="AK479" s="4" t="s">
        <v>48</v>
      </c>
      <c r="AL479" s="4" t="s">
        <v>81</v>
      </c>
    </row>
    <row r="480" spans="1:38" ht="25.5">
      <c r="A480" s="4">
        <v>159873</v>
      </c>
      <c r="B480" s="4">
        <v>660647</v>
      </c>
      <c r="C480" s="4" t="s">
        <v>1386</v>
      </c>
      <c r="D480" s="4" t="s">
        <v>1387</v>
      </c>
      <c r="E480" s="4" t="s">
        <v>114</v>
      </c>
      <c r="F480" s="4" t="s">
        <v>96</v>
      </c>
      <c r="G480" s="4" t="s">
        <v>46</v>
      </c>
      <c r="H480" s="4" t="s">
        <v>47</v>
      </c>
      <c r="I480" s="4" t="s">
        <v>48</v>
      </c>
      <c r="J480" s="4" t="s">
        <v>49</v>
      </c>
      <c r="K480" s="4" t="s">
        <v>1393</v>
      </c>
      <c r="L480" s="4" t="s">
        <v>1394</v>
      </c>
      <c r="M480" s="4"/>
      <c r="N480" s="4" t="s">
        <v>1389</v>
      </c>
      <c r="O480" s="4" t="s">
        <v>53</v>
      </c>
      <c r="P480" s="4" t="s">
        <v>1395</v>
      </c>
      <c r="Q480" s="4">
        <v>428</v>
      </c>
      <c r="R480" s="4">
        <v>0</v>
      </c>
      <c r="S480" s="4">
        <v>441</v>
      </c>
      <c r="T480" s="4">
        <v>869</v>
      </c>
      <c r="U480" s="4">
        <v>0.49249999999999999</v>
      </c>
      <c r="V480" s="4">
        <v>0</v>
      </c>
      <c r="W480" s="4">
        <v>0.49249999999999999</v>
      </c>
      <c r="X480" s="4" t="s">
        <v>48</v>
      </c>
      <c r="Y480" s="4" t="s">
        <v>48</v>
      </c>
      <c r="Z480" s="4" t="s">
        <v>48</v>
      </c>
      <c r="AA480" s="4" t="s">
        <v>48</v>
      </c>
      <c r="AB480" s="4" t="s">
        <v>48</v>
      </c>
      <c r="AC480" s="4" t="s">
        <v>48</v>
      </c>
      <c r="AD480" s="4" t="s">
        <v>48</v>
      </c>
      <c r="AE480" s="4" t="s">
        <v>49</v>
      </c>
      <c r="AF480" s="4" t="s">
        <v>49</v>
      </c>
      <c r="AG480" s="4" t="s">
        <v>49</v>
      </c>
      <c r="AH480" s="4" t="s">
        <v>48</v>
      </c>
      <c r="AI480" s="4" t="s">
        <v>48</v>
      </c>
      <c r="AJ480" s="4" t="s">
        <v>48</v>
      </c>
      <c r="AK480" s="4" t="s">
        <v>48</v>
      </c>
      <c r="AL480" s="4" t="s">
        <v>55</v>
      </c>
    </row>
    <row r="481" spans="1:38" ht="25.5">
      <c r="A481" s="4">
        <v>159873</v>
      </c>
      <c r="B481" s="4">
        <v>663456</v>
      </c>
      <c r="C481" s="4" t="s">
        <v>1386</v>
      </c>
      <c r="D481" s="4" t="s">
        <v>1387</v>
      </c>
      <c r="E481" s="4" t="s">
        <v>114</v>
      </c>
      <c r="F481" s="4" t="s">
        <v>96</v>
      </c>
      <c r="G481" s="4" t="s">
        <v>46</v>
      </c>
      <c r="H481" s="4" t="s">
        <v>47</v>
      </c>
      <c r="I481" s="4" t="s">
        <v>48</v>
      </c>
      <c r="J481" s="4" t="s">
        <v>49</v>
      </c>
      <c r="K481" s="4" t="s">
        <v>1396</v>
      </c>
      <c r="L481" s="4" t="s">
        <v>1397</v>
      </c>
      <c r="M481" s="4"/>
      <c r="N481" s="4" t="s">
        <v>1389</v>
      </c>
      <c r="O481" s="4" t="s">
        <v>53</v>
      </c>
      <c r="P481" s="4" t="s">
        <v>1395</v>
      </c>
      <c r="Q481" s="4">
        <v>507</v>
      </c>
      <c r="R481" s="4">
        <v>0</v>
      </c>
      <c r="S481" s="4">
        <v>138</v>
      </c>
      <c r="T481" s="4">
        <v>645</v>
      </c>
      <c r="U481" s="4">
        <v>0.78600000000000003</v>
      </c>
      <c r="V481" s="4">
        <v>0</v>
      </c>
      <c r="W481" s="4">
        <v>0.78600000000000003</v>
      </c>
      <c r="X481" s="4" t="s">
        <v>49</v>
      </c>
      <c r="Y481" s="4" t="s">
        <v>49</v>
      </c>
      <c r="Z481" s="4" t="s">
        <v>49</v>
      </c>
      <c r="AA481" s="4" t="s">
        <v>49</v>
      </c>
      <c r="AB481" s="4" t="s">
        <v>49</v>
      </c>
      <c r="AC481" s="4" t="s">
        <v>49</v>
      </c>
      <c r="AD481" s="4" t="s">
        <v>49</v>
      </c>
      <c r="AE481" s="4" t="s">
        <v>48</v>
      </c>
      <c r="AF481" s="4" t="s">
        <v>48</v>
      </c>
      <c r="AG481" s="4" t="s">
        <v>48</v>
      </c>
      <c r="AH481" s="4" t="s">
        <v>48</v>
      </c>
      <c r="AI481" s="4" t="s">
        <v>48</v>
      </c>
      <c r="AJ481" s="4" t="s">
        <v>48</v>
      </c>
      <c r="AK481" s="4" t="s">
        <v>48</v>
      </c>
      <c r="AL481" s="4" t="s">
        <v>55</v>
      </c>
    </row>
    <row r="482" spans="1:38" ht="25.5">
      <c r="A482" s="4">
        <v>159873</v>
      </c>
      <c r="B482" s="4">
        <v>660653</v>
      </c>
      <c r="C482" s="4" t="s">
        <v>1386</v>
      </c>
      <c r="D482" s="4" t="s">
        <v>1387</v>
      </c>
      <c r="E482" s="4" t="s">
        <v>114</v>
      </c>
      <c r="F482" s="4" t="s">
        <v>96</v>
      </c>
      <c r="G482" s="4" t="s">
        <v>46</v>
      </c>
      <c r="H482" s="4" t="s">
        <v>47</v>
      </c>
      <c r="I482" s="4" t="s">
        <v>48</v>
      </c>
      <c r="J482" s="4" t="s">
        <v>49</v>
      </c>
      <c r="K482" s="4" t="s">
        <v>1398</v>
      </c>
      <c r="L482" s="4" t="s">
        <v>1399</v>
      </c>
      <c r="M482" s="4"/>
      <c r="N482" s="4" t="s">
        <v>1389</v>
      </c>
      <c r="O482" s="4" t="s">
        <v>53</v>
      </c>
      <c r="P482" s="4" t="s">
        <v>1400</v>
      </c>
      <c r="Q482" s="4">
        <v>1046</v>
      </c>
      <c r="R482" s="4">
        <v>0</v>
      </c>
      <c r="S482" s="4">
        <v>638</v>
      </c>
      <c r="T482" s="4">
        <v>1684</v>
      </c>
      <c r="U482" s="4">
        <v>0.62109999999999999</v>
      </c>
      <c r="V482" s="4">
        <v>0</v>
      </c>
      <c r="W482" s="4">
        <v>0.62109999999999999</v>
      </c>
      <c r="X482" s="4" t="s">
        <v>48</v>
      </c>
      <c r="Y482" s="4" t="s">
        <v>48</v>
      </c>
      <c r="Z482" s="4" t="s">
        <v>48</v>
      </c>
      <c r="AA482" s="4" t="s">
        <v>48</v>
      </c>
      <c r="AB482" s="4" t="s">
        <v>48</v>
      </c>
      <c r="AC482" s="4" t="s">
        <v>48</v>
      </c>
      <c r="AD482" s="4" t="s">
        <v>48</v>
      </c>
      <c r="AE482" s="4" t="s">
        <v>48</v>
      </c>
      <c r="AF482" s="4" t="s">
        <v>48</v>
      </c>
      <c r="AG482" s="4" t="s">
        <v>48</v>
      </c>
      <c r="AH482" s="4" t="s">
        <v>49</v>
      </c>
      <c r="AI482" s="4" t="s">
        <v>49</v>
      </c>
      <c r="AJ482" s="4" t="s">
        <v>49</v>
      </c>
      <c r="AK482" s="4" t="s">
        <v>49</v>
      </c>
      <c r="AL482" s="4" t="s">
        <v>55</v>
      </c>
    </row>
    <row r="483" spans="1:38" ht="25.5">
      <c r="A483" s="4">
        <v>159873</v>
      </c>
      <c r="B483" s="4">
        <v>665401</v>
      </c>
      <c r="C483" s="4" t="s">
        <v>1386</v>
      </c>
      <c r="D483" s="4" t="s">
        <v>1387</v>
      </c>
      <c r="E483" s="4" t="s">
        <v>114</v>
      </c>
      <c r="F483" s="4" t="s">
        <v>96</v>
      </c>
      <c r="G483" s="4" t="s">
        <v>46</v>
      </c>
      <c r="H483" s="4" t="s">
        <v>47</v>
      </c>
      <c r="I483" s="4" t="s">
        <v>48</v>
      </c>
      <c r="J483" s="4" t="s">
        <v>49</v>
      </c>
      <c r="K483" s="4" t="s">
        <v>1401</v>
      </c>
      <c r="L483" s="4" t="s">
        <v>1402</v>
      </c>
      <c r="M483" s="4"/>
      <c r="N483" s="4" t="s">
        <v>1389</v>
      </c>
      <c r="O483" s="4" t="s">
        <v>53</v>
      </c>
      <c r="P483" s="4" t="s">
        <v>1390</v>
      </c>
      <c r="Q483" s="4">
        <v>651</v>
      </c>
      <c r="R483" s="4">
        <v>0</v>
      </c>
      <c r="S483" s="4">
        <v>248</v>
      </c>
      <c r="T483" s="4">
        <v>899</v>
      </c>
      <c r="U483" s="4">
        <v>0.72409999999999997</v>
      </c>
      <c r="V483" s="4">
        <v>0</v>
      </c>
      <c r="W483" s="4">
        <v>0.72409999999999997</v>
      </c>
      <c r="X483" s="4" t="s">
        <v>48</v>
      </c>
      <c r="Y483" s="4" t="s">
        <v>48</v>
      </c>
      <c r="Z483" s="4" t="s">
        <v>48</v>
      </c>
      <c r="AA483" s="4" t="s">
        <v>48</v>
      </c>
      <c r="AB483" s="4" t="s">
        <v>48</v>
      </c>
      <c r="AC483" s="4" t="s">
        <v>48</v>
      </c>
      <c r="AD483" s="4" t="s">
        <v>48</v>
      </c>
      <c r="AE483" s="4" t="s">
        <v>49</v>
      </c>
      <c r="AF483" s="4" t="s">
        <v>49</v>
      </c>
      <c r="AG483" s="4" t="s">
        <v>49</v>
      </c>
      <c r="AH483" s="4" t="s">
        <v>48</v>
      </c>
      <c r="AI483" s="4" t="s">
        <v>48</v>
      </c>
      <c r="AJ483" s="4" t="s">
        <v>48</v>
      </c>
      <c r="AK483" s="4" t="s">
        <v>48</v>
      </c>
      <c r="AL483" s="4" t="s">
        <v>55</v>
      </c>
    </row>
    <row r="484" spans="1:38" ht="25.5">
      <c r="A484" s="4">
        <v>159873</v>
      </c>
      <c r="B484" s="4">
        <v>663864</v>
      </c>
      <c r="C484" s="4" t="s">
        <v>1386</v>
      </c>
      <c r="D484" s="4" t="s">
        <v>1387</v>
      </c>
      <c r="E484" s="4" t="s">
        <v>114</v>
      </c>
      <c r="F484" s="4" t="s">
        <v>96</v>
      </c>
      <c r="G484" s="4" t="s">
        <v>46</v>
      </c>
      <c r="H484" s="4" t="s">
        <v>47</v>
      </c>
      <c r="I484" s="4" t="s">
        <v>48</v>
      </c>
      <c r="J484" s="4" t="s">
        <v>49</v>
      </c>
      <c r="K484" s="4" t="s">
        <v>1403</v>
      </c>
      <c r="L484" s="4" t="s">
        <v>1404</v>
      </c>
      <c r="M484" s="4"/>
      <c r="N484" s="4" t="s">
        <v>1389</v>
      </c>
      <c r="O484" s="4" t="s">
        <v>53</v>
      </c>
      <c r="P484" s="4" t="s">
        <v>1395</v>
      </c>
      <c r="Q484" s="4">
        <v>56</v>
      </c>
      <c r="R484" s="4">
        <v>20</v>
      </c>
      <c r="S484" s="4">
        <v>573</v>
      </c>
      <c r="T484" s="4">
        <v>649</v>
      </c>
      <c r="U484" s="4">
        <v>8.6300000000000002E-2</v>
      </c>
      <c r="V484" s="4">
        <v>3.0800000000000001E-2</v>
      </c>
      <c r="W484" s="4">
        <v>0.1171</v>
      </c>
      <c r="X484" s="4" t="s">
        <v>48</v>
      </c>
      <c r="Y484" s="4" t="s">
        <v>49</v>
      </c>
      <c r="Z484" s="4" t="s">
        <v>49</v>
      </c>
      <c r="AA484" s="4" t="s">
        <v>49</v>
      </c>
      <c r="AB484" s="4" t="s">
        <v>49</v>
      </c>
      <c r="AC484" s="4" t="s">
        <v>49</v>
      </c>
      <c r="AD484" s="4" t="s">
        <v>49</v>
      </c>
      <c r="AE484" s="4" t="s">
        <v>48</v>
      </c>
      <c r="AF484" s="4" t="s">
        <v>48</v>
      </c>
      <c r="AG484" s="4" t="s">
        <v>48</v>
      </c>
      <c r="AH484" s="4" t="s">
        <v>48</v>
      </c>
      <c r="AI484" s="4" t="s">
        <v>48</v>
      </c>
      <c r="AJ484" s="4" t="s">
        <v>48</v>
      </c>
      <c r="AK484" s="4" t="s">
        <v>48</v>
      </c>
      <c r="AL484" s="4" t="s">
        <v>81</v>
      </c>
    </row>
    <row r="485" spans="1:38" ht="25.5">
      <c r="A485" s="4">
        <v>159873</v>
      </c>
      <c r="B485" s="4">
        <v>660633</v>
      </c>
      <c r="C485" s="4" t="s">
        <v>1386</v>
      </c>
      <c r="D485" s="4" t="s">
        <v>1387</v>
      </c>
      <c r="E485" s="4" t="s">
        <v>114</v>
      </c>
      <c r="F485" s="4" t="s">
        <v>96</v>
      </c>
      <c r="G485" s="4" t="s">
        <v>46</v>
      </c>
      <c r="H485" s="4" t="s">
        <v>47</v>
      </c>
      <c r="I485" s="4" t="s">
        <v>48</v>
      </c>
      <c r="J485" s="4" t="s">
        <v>49</v>
      </c>
      <c r="K485" s="4" t="s">
        <v>1405</v>
      </c>
      <c r="L485" s="4" t="s">
        <v>1406</v>
      </c>
      <c r="M485" s="4"/>
      <c r="N485" s="4" t="s">
        <v>1389</v>
      </c>
      <c r="O485" s="4" t="s">
        <v>53</v>
      </c>
      <c r="P485" s="4" t="s">
        <v>1400</v>
      </c>
      <c r="Q485" s="4">
        <v>331</v>
      </c>
      <c r="R485" s="4">
        <v>0</v>
      </c>
      <c r="S485" s="4">
        <v>64</v>
      </c>
      <c r="T485" s="4">
        <v>395</v>
      </c>
      <c r="U485" s="4">
        <v>0.83799999999999997</v>
      </c>
      <c r="V485" s="4">
        <v>0</v>
      </c>
      <c r="W485" s="4">
        <v>0.83799999999999997</v>
      </c>
      <c r="X485" s="4" t="s">
        <v>49</v>
      </c>
      <c r="Y485" s="4" t="s">
        <v>49</v>
      </c>
      <c r="Z485" s="4" t="s">
        <v>49</v>
      </c>
      <c r="AA485" s="4" t="s">
        <v>49</v>
      </c>
      <c r="AB485" s="4" t="s">
        <v>49</v>
      </c>
      <c r="AC485" s="4" t="s">
        <v>49</v>
      </c>
      <c r="AD485" s="4" t="s">
        <v>49</v>
      </c>
      <c r="AE485" s="4" t="s">
        <v>48</v>
      </c>
      <c r="AF485" s="4" t="s">
        <v>48</v>
      </c>
      <c r="AG485" s="4" t="s">
        <v>48</v>
      </c>
      <c r="AH485" s="4" t="s">
        <v>48</v>
      </c>
      <c r="AI485" s="4" t="s">
        <v>48</v>
      </c>
      <c r="AJ485" s="4" t="s">
        <v>48</v>
      </c>
      <c r="AK485" s="4" t="s">
        <v>48</v>
      </c>
      <c r="AL485" s="4" t="s">
        <v>55</v>
      </c>
    </row>
    <row r="486" spans="1:38" ht="25.5">
      <c r="A486" s="4">
        <v>159873</v>
      </c>
      <c r="B486" s="4">
        <v>660649</v>
      </c>
      <c r="C486" s="4" t="s">
        <v>1386</v>
      </c>
      <c r="D486" s="4" t="s">
        <v>1387</v>
      </c>
      <c r="E486" s="4" t="s">
        <v>114</v>
      </c>
      <c r="F486" s="4" t="s">
        <v>96</v>
      </c>
      <c r="G486" s="4" t="s">
        <v>46</v>
      </c>
      <c r="H486" s="4" t="s">
        <v>47</v>
      </c>
      <c r="I486" s="4" t="s">
        <v>48</v>
      </c>
      <c r="J486" s="4" t="s">
        <v>49</v>
      </c>
      <c r="K486" s="4" t="s">
        <v>1407</v>
      </c>
      <c r="L486" s="4" t="s">
        <v>1408</v>
      </c>
      <c r="M486" s="4"/>
      <c r="N486" s="4" t="s">
        <v>1389</v>
      </c>
      <c r="O486" s="4" t="s">
        <v>53</v>
      </c>
      <c r="P486" s="4" t="s">
        <v>1395</v>
      </c>
      <c r="Q486" s="4">
        <v>127</v>
      </c>
      <c r="R486" s="4">
        <v>33</v>
      </c>
      <c r="S486" s="4">
        <v>855</v>
      </c>
      <c r="T486" s="4">
        <v>1015</v>
      </c>
      <c r="U486" s="4">
        <v>0.12509999999999999</v>
      </c>
      <c r="V486" s="4">
        <v>3.2500000000000001E-2</v>
      </c>
      <c r="W486" s="4">
        <v>0.15759999999999999</v>
      </c>
      <c r="X486" s="4" t="s">
        <v>48</v>
      </c>
      <c r="Y486" s="4" t="s">
        <v>48</v>
      </c>
      <c r="Z486" s="4" t="s">
        <v>48</v>
      </c>
      <c r="AA486" s="4" t="s">
        <v>48</v>
      </c>
      <c r="AB486" s="4" t="s">
        <v>48</v>
      </c>
      <c r="AC486" s="4" t="s">
        <v>48</v>
      </c>
      <c r="AD486" s="4" t="s">
        <v>48</v>
      </c>
      <c r="AE486" s="4" t="s">
        <v>49</v>
      </c>
      <c r="AF486" s="4" t="s">
        <v>49</v>
      </c>
      <c r="AG486" s="4" t="s">
        <v>49</v>
      </c>
      <c r="AH486" s="4" t="s">
        <v>48</v>
      </c>
      <c r="AI486" s="4" t="s">
        <v>48</v>
      </c>
      <c r="AJ486" s="4" t="s">
        <v>48</v>
      </c>
      <c r="AK486" s="4" t="s">
        <v>48</v>
      </c>
      <c r="AL486" s="4" t="s">
        <v>81</v>
      </c>
    </row>
    <row r="487" spans="1:38" ht="25.5">
      <c r="A487" s="4">
        <v>159873</v>
      </c>
      <c r="B487" s="4">
        <v>660634</v>
      </c>
      <c r="C487" s="4" t="s">
        <v>1386</v>
      </c>
      <c r="D487" s="4" t="s">
        <v>1387</v>
      </c>
      <c r="E487" s="4" t="s">
        <v>114</v>
      </c>
      <c r="F487" s="4" t="s">
        <v>96</v>
      </c>
      <c r="G487" s="4" t="s">
        <v>46</v>
      </c>
      <c r="H487" s="4" t="s">
        <v>47</v>
      </c>
      <c r="I487" s="4" t="s">
        <v>48</v>
      </c>
      <c r="J487" s="4" t="s">
        <v>49</v>
      </c>
      <c r="K487" s="4" t="s">
        <v>1409</v>
      </c>
      <c r="L487" s="4" t="s">
        <v>1410</v>
      </c>
      <c r="M487" s="4"/>
      <c r="N487" s="4" t="s">
        <v>1389</v>
      </c>
      <c r="O487" s="4" t="s">
        <v>53</v>
      </c>
      <c r="P487" s="4" t="s">
        <v>1400</v>
      </c>
      <c r="Q487" s="4">
        <v>452</v>
      </c>
      <c r="R487" s="4">
        <v>0</v>
      </c>
      <c r="S487" s="4">
        <v>0</v>
      </c>
      <c r="T487" s="4">
        <v>452</v>
      </c>
      <c r="U487" s="4">
        <v>1</v>
      </c>
      <c r="V487" s="4">
        <v>0</v>
      </c>
      <c r="W487" s="4">
        <v>1</v>
      </c>
      <c r="X487" s="4" t="s">
        <v>49</v>
      </c>
      <c r="Y487" s="4" t="s">
        <v>49</v>
      </c>
      <c r="Z487" s="4" t="s">
        <v>49</v>
      </c>
      <c r="AA487" s="4" t="s">
        <v>49</v>
      </c>
      <c r="AB487" s="4" t="s">
        <v>49</v>
      </c>
      <c r="AC487" s="4" t="s">
        <v>49</v>
      </c>
      <c r="AD487" s="4" t="s">
        <v>49</v>
      </c>
      <c r="AE487" s="4" t="s">
        <v>48</v>
      </c>
      <c r="AF487" s="4" t="s">
        <v>48</v>
      </c>
      <c r="AG487" s="4" t="s">
        <v>48</v>
      </c>
      <c r="AH487" s="4" t="s">
        <v>48</v>
      </c>
      <c r="AI487" s="4" t="s">
        <v>48</v>
      </c>
      <c r="AJ487" s="4" t="s">
        <v>48</v>
      </c>
      <c r="AK487" s="4" t="s">
        <v>48</v>
      </c>
      <c r="AL487" s="4" t="s">
        <v>55</v>
      </c>
    </row>
    <row r="488" spans="1:38" ht="25.5">
      <c r="A488" s="4">
        <v>159873</v>
      </c>
      <c r="B488" s="4">
        <v>660650</v>
      </c>
      <c r="C488" s="4" t="s">
        <v>1386</v>
      </c>
      <c r="D488" s="4" t="s">
        <v>1387</v>
      </c>
      <c r="E488" s="4" t="s">
        <v>114</v>
      </c>
      <c r="F488" s="4" t="s">
        <v>96</v>
      </c>
      <c r="G488" s="4" t="s">
        <v>46</v>
      </c>
      <c r="H488" s="4" t="s">
        <v>47</v>
      </c>
      <c r="I488" s="4" t="s">
        <v>48</v>
      </c>
      <c r="J488" s="4" t="s">
        <v>49</v>
      </c>
      <c r="K488" s="4" t="s">
        <v>1411</v>
      </c>
      <c r="L488" s="4" t="s">
        <v>1412</v>
      </c>
      <c r="M488" s="4"/>
      <c r="N488" s="4" t="s">
        <v>1413</v>
      </c>
      <c r="O488" s="4" t="s">
        <v>53</v>
      </c>
      <c r="P488" s="4" t="s">
        <v>1276</v>
      </c>
      <c r="Q488" s="4">
        <v>215</v>
      </c>
      <c r="R488" s="4">
        <v>64</v>
      </c>
      <c r="S488" s="4">
        <v>738</v>
      </c>
      <c r="T488" s="4">
        <v>1017</v>
      </c>
      <c r="U488" s="4">
        <v>0.2114</v>
      </c>
      <c r="V488" s="4">
        <v>6.2899999999999998E-2</v>
      </c>
      <c r="W488" s="4">
        <v>0.27429999999999999</v>
      </c>
      <c r="X488" s="4" t="s">
        <v>48</v>
      </c>
      <c r="Y488" s="4" t="s">
        <v>48</v>
      </c>
      <c r="Z488" s="4" t="s">
        <v>48</v>
      </c>
      <c r="AA488" s="4" t="s">
        <v>48</v>
      </c>
      <c r="AB488" s="4" t="s">
        <v>48</v>
      </c>
      <c r="AC488" s="4" t="s">
        <v>48</v>
      </c>
      <c r="AD488" s="4" t="s">
        <v>48</v>
      </c>
      <c r="AE488" s="4" t="s">
        <v>49</v>
      </c>
      <c r="AF488" s="4" t="s">
        <v>49</v>
      </c>
      <c r="AG488" s="4" t="s">
        <v>49</v>
      </c>
      <c r="AH488" s="4" t="s">
        <v>48</v>
      </c>
      <c r="AI488" s="4" t="s">
        <v>48</v>
      </c>
      <c r="AJ488" s="4" t="s">
        <v>48</v>
      </c>
      <c r="AK488" s="4" t="s">
        <v>48</v>
      </c>
      <c r="AL488" s="4" t="s">
        <v>81</v>
      </c>
    </row>
    <row r="489" spans="1:38" ht="25.5">
      <c r="A489" s="4">
        <v>159873</v>
      </c>
      <c r="B489" s="4">
        <v>660654</v>
      </c>
      <c r="C489" s="4" t="s">
        <v>1386</v>
      </c>
      <c r="D489" s="4" t="s">
        <v>1387</v>
      </c>
      <c r="E489" s="4" t="s">
        <v>114</v>
      </c>
      <c r="F489" s="4" t="s">
        <v>96</v>
      </c>
      <c r="G489" s="4" t="s">
        <v>46</v>
      </c>
      <c r="H489" s="4" t="s">
        <v>47</v>
      </c>
      <c r="I489" s="4" t="s">
        <v>48</v>
      </c>
      <c r="J489" s="4" t="s">
        <v>49</v>
      </c>
      <c r="K489" s="4" t="s">
        <v>1414</v>
      </c>
      <c r="L489" s="4" t="s">
        <v>1415</v>
      </c>
      <c r="M489" s="4"/>
      <c r="N489" s="4" t="s">
        <v>1413</v>
      </c>
      <c r="O489" s="4" t="s">
        <v>53</v>
      </c>
      <c r="P489" s="4" t="s">
        <v>1276</v>
      </c>
      <c r="Q489" s="4">
        <v>382</v>
      </c>
      <c r="R489" s="4">
        <v>102</v>
      </c>
      <c r="S489" s="4">
        <v>1695</v>
      </c>
      <c r="T489" s="4">
        <v>2179</v>
      </c>
      <c r="U489" s="4">
        <v>0.17530000000000001</v>
      </c>
      <c r="V489" s="4">
        <v>4.6800000000000001E-2</v>
      </c>
      <c r="W489" s="4">
        <v>0.22209999999999999</v>
      </c>
      <c r="X489" s="4" t="s">
        <v>48</v>
      </c>
      <c r="Y489" s="4" t="s">
        <v>48</v>
      </c>
      <c r="Z489" s="4" t="s">
        <v>48</v>
      </c>
      <c r="AA489" s="4" t="s">
        <v>48</v>
      </c>
      <c r="AB489" s="4" t="s">
        <v>48</v>
      </c>
      <c r="AC489" s="4" t="s">
        <v>48</v>
      </c>
      <c r="AD489" s="4" t="s">
        <v>48</v>
      </c>
      <c r="AE489" s="4" t="s">
        <v>48</v>
      </c>
      <c r="AF489" s="4" t="s">
        <v>48</v>
      </c>
      <c r="AG489" s="4" t="s">
        <v>48</v>
      </c>
      <c r="AH489" s="4" t="s">
        <v>49</v>
      </c>
      <c r="AI489" s="4" t="s">
        <v>49</v>
      </c>
      <c r="AJ489" s="4" t="s">
        <v>49</v>
      </c>
      <c r="AK489" s="4" t="s">
        <v>49</v>
      </c>
      <c r="AL489" s="4" t="s">
        <v>81</v>
      </c>
    </row>
    <row r="490" spans="1:38" ht="25.5">
      <c r="A490" s="4">
        <v>159873</v>
      </c>
      <c r="B490" s="4">
        <v>660635</v>
      </c>
      <c r="C490" s="4" t="s">
        <v>1386</v>
      </c>
      <c r="D490" s="4" t="s">
        <v>1387</v>
      </c>
      <c r="E490" s="4" t="s">
        <v>114</v>
      </c>
      <c r="F490" s="4" t="s">
        <v>96</v>
      </c>
      <c r="G490" s="4" t="s">
        <v>46</v>
      </c>
      <c r="H490" s="4" t="s">
        <v>47</v>
      </c>
      <c r="I490" s="4" t="s">
        <v>48</v>
      </c>
      <c r="J490" s="4" t="s">
        <v>49</v>
      </c>
      <c r="K490" s="4" t="s">
        <v>1416</v>
      </c>
      <c r="L490" s="4" t="s">
        <v>1417</v>
      </c>
      <c r="M490" s="4"/>
      <c r="N490" s="4" t="s">
        <v>1389</v>
      </c>
      <c r="O490" s="4" t="s">
        <v>53</v>
      </c>
      <c r="P490" s="4" t="s">
        <v>1400</v>
      </c>
      <c r="Q490" s="4">
        <v>270</v>
      </c>
      <c r="R490" s="4">
        <v>0</v>
      </c>
      <c r="S490" s="4">
        <v>46</v>
      </c>
      <c r="T490" s="4">
        <v>316</v>
      </c>
      <c r="U490" s="4">
        <v>0.85440000000000005</v>
      </c>
      <c r="V490" s="4">
        <v>0</v>
      </c>
      <c r="W490" s="4">
        <v>0.85440000000000005</v>
      </c>
      <c r="X490" s="4" t="s">
        <v>49</v>
      </c>
      <c r="Y490" s="4" t="s">
        <v>49</v>
      </c>
      <c r="Z490" s="4" t="s">
        <v>49</v>
      </c>
      <c r="AA490" s="4" t="s">
        <v>49</v>
      </c>
      <c r="AB490" s="4" t="s">
        <v>49</v>
      </c>
      <c r="AC490" s="4" t="s">
        <v>49</v>
      </c>
      <c r="AD490" s="4" t="s">
        <v>49</v>
      </c>
      <c r="AE490" s="4" t="s">
        <v>48</v>
      </c>
      <c r="AF490" s="4" t="s">
        <v>48</v>
      </c>
      <c r="AG490" s="4" t="s">
        <v>48</v>
      </c>
      <c r="AH490" s="4" t="s">
        <v>48</v>
      </c>
      <c r="AI490" s="4" t="s">
        <v>48</v>
      </c>
      <c r="AJ490" s="4" t="s">
        <v>48</v>
      </c>
      <c r="AK490" s="4" t="s">
        <v>48</v>
      </c>
      <c r="AL490" s="4" t="s">
        <v>55</v>
      </c>
    </row>
    <row r="491" spans="1:38" ht="25.5">
      <c r="A491" s="4">
        <v>159873</v>
      </c>
      <c r="B491" s="4">
        <v>665402</v>
      </c>
      <c r="C491" s="4" t="s">
        <v>1386</v>
      </c>
      <c r="D491" s="4" t="s">
        <v>1387</v>
      </c>
      <c r="E491" s="4" t="s">
        <v>114</v>
      </c>
      <c r="F491" s="4" t="s">
        <v>96</v>
      </c>
      <c r="G491" s="4" t="s">
        <v>46</v>
      </c>
      <c r="H491" s="4" t="s">
        <v>47</v>
      </c>
      <c r="I491" s="4" t="s">
        <v>48</v>
      </c>
      <c r="J491" s="4" t="s">
        <v>49</v>
      </c>
      <c r="K491" s="4" t="s">
        <v>1418</v>
      </c>
      <c r="L491" s="4" t="s">
        <v>1419</v>
      </c>
      <c r="M491" s="4"/>
      <c r="N491" s="4" t="s">
        <v>1389</v>
      </c>
      <c r="O491" s="4" t="s">
        <v>53</v>
      </c>
      <c r="P491" s="4" t="s">
        <v>1395</v>
      </c>
      <c r="Q491" s="4">
        <v>210</v>
      </c>
      <c r="R491" s="4">
        <v>0</v>
      </c>
      <c r="S491" s="4">
        <v>286</v>
      </c>
      <c r="T491" s="4">
        <v>496</v>
      </c>
      <c r="U491" s="4">
        <v>0.4234</v>
      </c>
      <c r="V491" s="4">
        <v>0</v>
      </c>
      <c r="W491" s="4">
        <v>0.4234</v>
      </c>
      <c r="X491" s="4" t="s">
        <v>48</v>
      </c>
      <c r="Y491" s="4" t="s">
        <v>49</v>
      </c>
      <c r="Z491" s="4" t="s">
        <v>49</v>
      </c>
      <c r="AA491" s="4" t="s">
        <v>49</v>
      </c>
      <c r="AB491" s="4" t="s">
        <v>49</v>
      </c>
      <c r="AC491" s="4" t="s">
        <v>49</v>
      </c>
      <c r="AD491" s="4" t="s">
        <v>49</v>
      </c>
      <c r="AE491" s="4" t="s">
        <v>48</v>
      </c>
      <c r="AF491" s="4" t="s">
        <v>48</v>
      </c>
      <c r="AG491" s="4" t="s">
        <v>48</v>
      </c>
      <c r="AH491" s="4" t="s">
        <v>48</v>
      </c>
      <c r="AI491" s="4" t="s">
        <v>48</v>
      </c>
      <c r="AJ491" s="4" t="s">
        <v>48</v>
      </c>
      <c r="AK491" s="4" t="s">
        <v>48</v>
      </c>
      <c r="AL491" s="4" t="s">
        <v>55</v>
      </c>
    </row>
    <row r="492" spans="1:38" ht="25.5">
      <c r="A492" s="4">
        <v>159873</v>
      </c>
      <c r="B492" s="4">
        <v>664057</v>
      </c>
      <c r="C492" s="4" t="s">
        <v>1386</v>
      </c>
      <c r="D492" s="4" t="s">
        <v>1387</v>
      </c>
      <c r="E492" s="4" t="s">
        <v>114</v>
      </c>
      <c r="F492" s="4" t="s">
        <v>96</v>
      </c>
      <c r="G492" s="4" t="s">
        <v>46</v>
      </c>
      <c r="H492" s="4" t="s">
        <v>47</v>
      </c>
      <c r="I492" s="4" t="s">
        <v>48</v>
      </c>
      <c r="J492" s="4" t="s">
        <v>49</v>
      </c>
      <c r="K492" s="4" t="s">
        <v>358</v>
      </c>
      <c r="L492" s="4" t="s">
        <v>1420</v>
      </c>
      <c r="M492" s="4"/>
      <c r="N492" s="4" t="s">
        <v>1421</v>
      </c>
      <c r="O492" s="4" t="s">
        <v>53</v>
      </c>
      <c r="P492" s="4" t="s">
        <v>1390</v>
      </c>
      <c r="Q492" s="4">
        <v>446</v>
      </c>
      <c r="R492" s="4">
        <v>0</v>
      </c>
      <c r="S492" s="4">
        <v>99</v>
      </c>
      <c r="T492" s="4">
        <v>545</v>
      </c>
      <c r="U492" s="4">
        <v>0.81830000000000003</v>
      </c>
      <c r="V492" s="4">
        <v>0</v>
      </c>
      <c r="W492" s="4">
        <v>0.81830000000000003</v>
      </c>
      <c r="X492" s="4" t="s">
        <v>49</v>
      </c>
      <c r="Y492" s="4" t="s">
        <v>49</v>
      </c>
      <c r="Z492" s="4" t="s">
        <v>49</v>
      </c>
      <c r="AA492" s="4" t="s">
        <v>49</v>
      </c>
      <c r="AB492" s="4" t="s">
        <v>49</v>
      </c>
      <c r="AC492" s="4" t="s">
        <v>49</v>
      </c>
      <c r="AD492" s="4" t="s">
        <v>49</v>
      </c>
      <c r="AE492" s="4" t="s">
        <v>48</v>
      </c>
      <c r="AF492" s="4" t="s">
        <v>48</v>
      </c>
      <c r="AG492" s="4" t="s">
        <v>48</v>
      </c>
      <c r="AH492" s="4" t="s">
        <v>48</v>
      </c>
      <c r="AI492" s="4" t="s">
        <v>48</v>
      </c>
      <c r="AJ492" s="4" t="s">
        <v>48</v>
      </c>
      <c r="AK492" s="4" t="s">
        <v>48</v>
      </c>
      <c r="AL492" s="4" t="s">
        <v>55</v>
      </c>
    </row>
    <row r="493" spans="1:38" ht="25.5">
      <c r="A493" s="4">
        <v>159873</v>
      </c>
      <c r="B493" s="4">
        <v>663451</v>
      </c>
      <c r="C493" s="4" t="s">
        <v>1386</v>
      </c>
      <c r="D493" s="4" t="s">
        <v>1387</v>
      </c>
      <c r="E493" s="4" t="s">
        <v>114</v>
      </c>
      <c r="F493" s="4" t="s">
        <v>96</v>
      </c>
      <c r="G493" s="4" t="s">
        <v>46</v>
      </c>
      <c r="H493" s="4" t="s">
        <v>47</v>
      </c>
      <c r="I493" s="4" t="s">
        <v>48</v>
      </c>
      <c r="J493" s="4" t="s">
        <v>49</v>
      </c>
      <c r="K493" s="4" t="s">
        <v>1422</v>
      </c>
      <c r="L493" s="4" t="s">
        <v>1423</v>
      </c>
      <c r="M493" s="4"/>
      <c r="N493" s="4" t="s">
        <v>1389</v>
      </c>
      <c r="O493" s="4" t="s">
        <v>53</v>
      </c>
      <c r="P493" s="4" t="s">
        <v>1390</v>
      </c>
      <c r="Q493" s="4">
        <v>382</v>
      </c>
      <c r="R493" s="4">
        <v>0</v>
      </c>
      <c r="S493" s="4">
        <v>45</v>
      </c>
      <c r="T493" s="4">
        <v>427</v>
      </c>
      <c r="U493" s="4">
        <v>0.89459999999999995</v>
      </c>
      <c r="V493" s="4">
        <v>0</v>
      </c>
      <c r="W493" s="4">
        <v>0.89459999999999995</v>
      </c>
      <c r="X493" s="4" t="s">
        <v>49</v>
      </c>
      <c r="Y493" s="4" t="s">
        <v>49</v>
      </c>
      <c r="Z493" s="4" t="s">
        <v>49</v>
      </c>
      <c r="AA493" s="4" t="s">
        <v>49</v>
      </c>
      <c r="AB493" s="4" t="s">
        <v>49</v>
      </c>
      <c r="AC493" s="4" t="s">
        <v>49</v>
      </c>
      <c r="AD493" s="4" t="s">
        <v>49</v>
      </c>
      <c r="AE493" s="4" t="s">
        <v>48</v>
      </c>
      <c r="AF493" s="4" t="s">
        <v>48</v>
      </c>
      <c r="AG493" s="4" t="s">
        <v>48</v>
      </c>
      <c r="AH493" s="4" t="s">
        <v>48</v>
      </c>
      <c r="AI493" s="4" t="s">
        <v>48</v>
      </c>
      <c r="AJ493" s="4" t="s">
        <v>48</v>
      </c>
      <c r="AK493" s="4" t="s">
        <v>48</v>
      </c>
      <c r="AL493" s="4" t="s">
        <v>55</v>
      </c>
    </row>
    <row r="494" spans="1:38" ht="25.5">
      <c r="A494" s="4">
        <v>159873</v>
      </c>
      <c r="B494" s="4">
        <v>660639</v>
      </c>
      <c r="C494" s="4" t="s">
        <v>1386</v>
      </c>
      <c r="D494" s="4" t="s">
        <v>1387</v>
      </c>
      <c r="E494" s="4" t="s">
        <v>114</v>
      </c>
      <c r="F494" s="4" t="s">
        <v>96</v>
      </c>
      <c r="G494" s="4" t="s">
        <v>46</v>
      </c>
      <c r="H494" s="4" t="s">
        <v>47</v>
      </c>
      <c r="I494" s="4" t="s">
        <v>48</v>
      </c>
      <c r="J494" s="4" t="s">
        <v>49</v>
      </c>
      <c r="K494" s="4" t="s">
        <v>1413</v>
      </c>
      <c r="L494" s="4" t="s">
        <v>1424</v>
      </c>
      <c r="M494" s="4"/>
      <c r="N494" s="4" t="s">
        <v>1275</v>
      </c>
      <c r="O494" s="4" t="s">
        <v>53</v>
      </c>
      <c r="P494" s="4" t="s">
        <v>1276</v>
      </c>
      <c r="Q494" s="4">
        <v>110</v>
      </c>
      <c r="R494" s="4">
        <v>31</v>
      </c>
      <c r="S494" s="4">
        <v>525</v>
      </c>
      <c r="T494" s="4">
        <v>666</v>
      </c>
      <c r="U494" s="4">
        <v>0.16520000000000001</v>
      </c>
      <c r="V494" s="4">
        <v>4.65E-2</v>
      </c>
      <c r="W494" s="4">
        <v>0.2117</v>
      </c>
      <c r="X494" s="4" t="s">
        <v>48</v>
      </c>
      <c r="Y494" s="4" t="s">
        <v>49</v>
      </c>
      <c r="Z494" s="4" t="s">
        <v>49</v>
      </c>
      <c r="AA494" s="4" t="s">
        <v>49</v>
      </c>
      <c r="AB494" s="4" t="s">
        <v>49</v>
      </c>
      <c r="AC494" s="4" t="s">
        <v>49</v>
      </c>
      <c r="AD494" s="4" t="s">
        <v>49</v>
      </c>
      <c r="AE494" s="4" t="s">
        <v>48</v>
      </c>
      <c r="AF494" s="4" t="s">
        <v>48</v>
      </c>
      <c r="AG494" s="4" t="s">
        <v>48</v>
      </c>
      <c r="AH494" s="4" t="s">
        <v>48</v>
      </c>
      <c r="AI494" s="4" t="s">
        <v>48</v>
      </c>
      <c r="AJ494" s="4" t="s">
        <v>48</v>
      </c>
      <c r="AK494" s="4" t="s">
        <v>48</v>
      </c>
      <c r="AL494" s="4" t="s">
        <v>81</v>
      </c>
    </row>
    <row r="495" spans="1:38" ht="25.5">
      <c r="A495" s="4">
        <v>159873</v>
      </c>
      <c r="B495" s="4">
        <v>660640</v>
      </c>
      <c r="C495" s="4" t="s">
        <v>1386</v>
      </c>
      <c r="D495" s="4" t="s">
        <v>1387</v>
      </c>
      <c r="E495" s="4" t="s">
        <v>114</v>
      </c>
      <c r="F495" s="4" t="s">
        <v>96</v>
      </c>
      <c r="G495" s="4" t="s">
        <v>46</v>
      </c>
      <c r="H495" s="4" t="s">
        <v>47</v>
      </c>
      <c r="I495" s="4" t="s">
        <v>48</v>
      </c>
      <c r="J495" s="4" t="s">
        <v>49</v>
      </c>
      <c r="K495" s="4" t="s">
        <v>1425</v>
      </c>
      <c r="L495" s="4" t="s">
        <v>1426</v>
      </c>
      <c r="M495" s="4"/>
      <c r="N495" s="4" t="s">
        <v>1389</v>
      </c>
      <c r="O495" s="4" t="s">
        <v>53</v>
      </c>
      <c r="P495" s="4" t="s">
        <v>1395</v>
      </c>
      <c r="Q495" s="4">
        <v>247</v>
      </c>
      <c r="R495" s="4">
        <v>0</v>
      </c>
      <c r="S495" s="4">
        <v>262</v>
      </c>
      <c r="T495" s="4">
        <v>509</v>
      </c>
      <c r="U495" s="4">
        <v>0.48530000000000001</v>
      </c>
      <c r="V495" s="4">
        <v>0</v>
      </c>
      <c r="W495" s="4">
        <v>0.48530000000000001</v>
      </c>
      <c r="X495" s="4" t="s">
        <v>49</v>
      </c>
      <c r="Y495" s="4" t="s">
        <v>49</v>
      </c>
      <c r="Z495" s="4" t="s">
        <v>49</v>
      </c>
      <c r="AA495" s="4" t="s">
        <v>49</v>
      </c>
      <c r="AB495" s="4" t="s">
        <v>49</v>
      </c>
      <c r="AC495" s="4" t="s">
        <v>49</v>
      </c>
      <c r="AD495" s="4" t="s">
        <v>49</v>
      </c>
      <c r="AE495" s="4" t="s">
        <v>48</v>
      </c>
      <c r="AF495" s="4" t="s">
        <v>48</v>
      </c>
      <c r="AG495" s="4" t="s">
        <v>48</v>
      </c>
      <c r="AH495" s="4" t="s">
        <v>48</v>
      </c>
      <c r="AI495" s="4" t="s">
        <v>48</v>
      </c>
      <c r="AJ495" s="4" t="s">
        <v>48</v>
      </c>
      <c r="AK495" s="4" t="s">
        <v>48</v>
      </c>
      <c r="AL495" s="4" t="s">
        <v>55</v>
      </c>
    </row>
    <row r="496" spans="1:38" ht="25.5">
      <c r="A496" s="4">
        <v>159873</v>
      </c>
      <c r="B496" s="4">
        <v>660651</v>
      </c>
      <c r="C496" s="4" t="s">
        <v>1386</v>
      </c>
      <c r="D496" s="4" t="s">
        <v>1387</v>
      </c>
      <c r="E496" s="4" t="s">
        <v>114</v>
      </c>
      <c r="F496" s="4" t="s">
        <v>96</v>
      </c>
      <c r="G496" s="4" t="s">
        <v>46</v>
      </c>
      <c r="H496" s="4" t="s">
        <v>47</v>
      </c>
      <c r="I496" s="4" t="s">
        <v>48</v>
      </c>
      <c r="J496" s="4" t="s">
        <v>49</v>
      </c>
      <c r="K496" s="4" t="s">
        <v>1427</v>
      </c>
      <c r="L496" s="4" t="s">
        <v>1428</v>
      </c>
      <c r="M496" s="4"/>
      <c r="N496" s="4" t="s">
        <v>1389</v>
      </c>
      <c r="O496" s="4" t="s">
        <v>53</v>
      </c>
      <c r="P496" s="4" t="s">
        <v>1400</v>
      </c>
      <c r="Q496" s="4">
        <v>544</v>
      </c>
      <c r="R496" s="4">
        <v>0</v>
      </c>
      <c r="S496" s="4">
        <v>141</v>
      </c>
      <c r="T496" s="4">
        <v>685</v>
      </c>
      <c r="U496" s="4">
        <v>0.79420000000000002</v>
      </c>
      <c r="V496" s="4">
        <v>0</v>
      </c>
      <c r="W496" s="4">
        <v>0.79420000000000002</v>
      </c>
      <c r="X496" s="4" t="s">
        <v>48</v>
      </c>
      <c r="Y496" s="4" t="s">
        <v>48</v>
      </c>
      <c r="Z496" s="4" t="s">
        <v>48</v>
      </c>
      <c r="AA496" s="4" t="s">
        <v>48</v>
      </c>
      <c r="AB496" s="4" t="s">
        <v>48</v>
      </c>
      <c r="AC496" s="4" t="s">
        <v>48</v>
      </c>
      <c r="AD496" s="4" t="s">
        <v>48</v>
      </c>
      <c r="AE496" s="4" t="s">
        <v>49</v>
      </c>
      <c r="AF496" s="4" t="s">
        <v>49</v>
      </c>
      <c r="AG496" s="4" t="s">
        <v>49</v>
      </c>
      <c r="AH496" s="4" t="s">
        <v>48</v>
      </c>
      <c r="AI496" s="4" t="s">
        <v>48</v>
      </c>
      <c r="AJ496" s="4" t="s">
        <v>48</v>
      </c>
      <c r="AK496" s="4" t="s">
        <v>48</v>
      </c>
      <c r="AL496" s="4" t="s">
        <v>55</v>
      </c>
    </row>
    <row r="497" spans="1:38" ht="25.5">
      <c r="A497" s="4">
        <v>159873</v>
      </c>
      <c r="B497" s="4">
        <v>660641</v>
      </c>
      <c r="C497" s="4" t="s">
        <v>1386</v>
      </c>
      <c r="D497" s="4" t="s">
        <v>1387</v>
      </c>
      <c r="E497" s="4" t="s">
        <v>114</v>
      </c>
      <c r="F497" s="4" t="s">
        <v>96</v>
      </c>
      <c r="G497" s="4" t="s">
        <v>46</v>
      </c>
      <c r="H497" s="4" t="s">
        <v>47</v>
      </c>
      <c r="I497" s="4" t="s">
        <v>48</v>
      </c>
      <c r="J497" s="4" t="s">
        <v>49</v>
      </c>
      <c r="K497" s="4" t="s">
        <v>1429</v>
      </c>
      <c r="L497" s="4" t="s">
        <v>1430</v>
      </c>
      <c r="M497" s="4"/>
      <c r="N497" s="4" t="s">
        <v>1389</v>
      </c>
      <c r="O497" s="4" t="s">
        <v>53</v>
      </c>
      <c r="P497" s="4" t="s">
        <v>1395</v>
      </c>
      <c r="Q497" s="4">
        <v>200</v>
      </c>
      <c r="R497" s="4">
        <v>42</v>
      </c>
      <c r="S497" s="4">
        <v>554</v>
      </c>
      <c r="T497" s="4">
        <v>796</v>
      </c>
      <c r="U497" s="4">
        <v>0.25130000000000002</v>
      </c>
      <c r="V497" s="4">
        <v>5.28E-2</v>
      </c>
      <c r="W497" s="4">
        <v>0.30399999999999999</v>
      </c>
      <c r="X497" s="4" t="s">
        <v>48</v>
      </c>
      <c r="Y497" s="4" t="s">
        <v>49</v>
      </c>
      <c r="Z497" s="4" t="s">
        <v>49</v>
      </c>
      <c r="AA497" s="4" t="s">
        <v>49</v>
      </c>
      <c r="AB497" s="4" t="s">
        <v>49</v>
      </c>
      <c r="AC497" s="4" t="s">
        <v>49</v>
      </c>
      <c r="AD497" s="4" t="s">
        <v>49</v>
      </c>
      <c r="AE497" s="4" t="s">
        <v>48</v>
      </c>
      <c r="AF497" s="4" t="s">
        <v>48</v>
      </c>
      <c r="AG497" s="4" t="s">
        <v>48</v>
      </c>
      <c r="AH497" s="4" t="s">
        <v>48</v>
      </c>
      <c r="AI497" s="4" t="s">
        <v>48</v>
      </c>
      <c r="AJ497" s="4" t="s">
        <v>48</v>
      </c>
      <c r="AK497" s="4" t="s">
        <v>48</v>
      </c>
      <c r="AL497" s="4" t="s">
        <v>81</v>
      </c>
    </row>
    <row r="498" spans="1:38" ht="25.5">
      <c r="A498" s="4">
        <v>159873</v>
      </c>
      <c r="B498" s="4">
        <v>663741</v>
      </c>
      <c r="C498" s="4" t="s">
        <v>1386</v>
      </c>
      <c r="D498" s="4" t="s">
        <v>1387</v>
      </c>
      <c r="E498" s="4" t="s">
        <v>114</v>
      </c>
      <c r="F498" s="4" t="s">
        <v>96</v>
      </c>
      <c r="G498" s="4" t="s">
        <v>46</v>
      </c>
      <c r="H498" s="4" t="s">
        <v>47</v>
      </c>
      <c r="I498" s="4" t="s">
        <v>48</v>
      </c>
      <c r="J498" s="4" t="s">
        <v>49</v>
      </c>
      <c r="K498" s="4" t="s">
        <v>1431</v>
      </c>
      <c r="L498" s="4" t="s">
        <v>1432</v>
      </c>
      <c r="M498" s="4"/>
      <c r="N498" s="4" t="s">
        <v>1389</v>
      </c>
      <c r="O498" s="4" t="s">
        <v>53</v>
      </c>
      <c r="P498" s="4" t="s">
        <v>1400</v>
      </c>
      <c r="Q498" s="4">
        <v>116</v>
      </c>
      <c r="R498" s="4">
        <v>0</v>
      </c>
      <c r="S498" s="4">
        <v>28</v>
      </c>
      <c r="T498" s="4">
        <v>144</v>
      </c>
      <c r="U498" s="4">
        <v>0.80559999999999998</v>
      </c>
      <c r="V498" s="4">
        <v>0</v>
      </c>
      <c r="W498" s="4">
        <v>0.80559999999999998</v>
      </c>
      <c r="X498" s="4" t="s">
        <v>48</v>
      </c>
      <c r="Y498" s="4" t="s">
        <v>48</v>
      </c>
      <c r="Z498" s="4" t="s">
        <v>48</v>
      </c>
      <c r="AA498" s="4" t="s">
        <v>48</v>
      </c>
      <c r="AB498" s="4" t="s">
        <v>48</v>
      </c>
      <c r="AC498" s="4" t="s">
        <v>48</v>
      </c>
      <c r="AD498" s="4" t="s">
        <v>48</v>
      </c>
      <c r="AE498" s="4" t="s">
        <v>48</v>
      </c>
      <c r="AF498" s="4" t="s">
        <v>48</v>
      </c>
      <c r="AG498" s="4" t="s">
        <v>48</v>
      </c>
      <c r="AH498" s="4" t="s">
        <v>49</v>
      </c>
      <c r="AI498" s="4" t="s">
        <v>49</v>
      </c>
      <c r="AJ498" s="4" t="s">
        <v>49</v>
      </c>
      <c r="AK498" s="4" t="s">
        <v>49</v>
      </c>
      <c r="AL498" s="4" t="s">
        <v>55</v>
      </c>
    </row>
    <row r="499" spans="1:38" ht="25.5">
      <c r="A499" s="4">
        <v>159873</v>
      </c>
      <c r="B499" s="4">
        <v>660642</v>
      </c>
      <c r="C499" s="4" t="s">
        <v>1386</v>
      </c>
      <c r="D499" s="4" t="s">
        <v>1387</v>
      </c>
      <c r="E499" s="4" t="s">
        <v>114</v>
      </c>
      <c r="F499" s="4" t="s">
        <v>96</v>
      </c>
      <c r="G499" s="4" t="s">
        <v>46</v>
      </c>
      <c r="H499" s="4" t="s">
        <v>47</v>
      </c>
      <c r="I499" s="4" t="s">
        <v>48</v>
      </c>
      <c r="J499" s="4" t="s">
        <v>49</v>
      </c>
      <c r="K499" s="4" t="s">
        <v>1433</v>
      </c>
      <c r="L499" s="4" t="s">
        <v>1434</v>
      </c>
      <c r="M499" s="4"/>
      <c r="N499" s="4" t="s">
        <v>1389</v>
      </c>
      <c r="O499" s="4" t="s">
        <v>53</v>
      </c>
      <c r="P499" s="4" t="s">
        <v>1395</v>
      </c>
      <c r="Q499" s="4">
        <v>78</v>
      </c>
      <c r="R499" s="4">
        <v>14</v>
      </c>
      <c r="S499" s="4">
        <v>447</v>
      </c>
      <c r="T499" s="4">
        <v>539</v>
      </c>
      <c r="U499" s="4">
        <v>0.1447</v>
      </c>
      <c r="V499" s="4">
        <v>2.5999999999999999E-2</v>
      </c>
      <c r="W499" s="4">
        <v>0.17069999999999999</v>
      </c>
      <c r="X499" s="4" t="s">
        <v>48</v>
      </c>
      <c r="Y499" s="4" t="s">
        <v>49</v>
      </c>
      <c r="Z499" s="4" t="s">
        <v>49</v>
      </c>
      <c r="AA499" s="4" t="s">
        <v>49</v>
      </c>
      <c r="AB499" s="4" t="s">
        <v>49</v>
      </c>
      <c r="AC499" s="4" t="s">
        <v>49</v>
      </c>
      <c r="AD499" s="4" t="s">
        <v>49</v>
      </c>
      <c r="AE499" s="4" t="s">
        <v>48</v>
      </c>
      <c r="AF499" s="4" t="s">
        <v>48</v>
      </c>
      <c r="AG499" s="4" t="s">
        <v>48</v>
      </c>
      <c r="AH499" s="4" t="s">
        <v>48</v>
      </c>
      <c r="AI499" s="4" t="s">
        <v>48</v>
      </c>
      <c r="AJ499" s="4" t="s">
        <v>48</v>
      </c>
      <c r="AK499" s="4" t="s">
        <v>48</v>
      </c>
      <c r="AL499" s="4" t="s">
        <v>81</v>
      </c>
    </row>
    <row r="500" spans="1:38" ht="25.5">
      <c r="A500" s="4">
        <v>159873</v>
      </c>
      <c r="B500" s="4">
        <v>664607</v>
      </c>
      <c r="C500" s="4" t="s">
        <v>1386</v>
      </c>
      <c r="D500" s="4" t="s">
        <v>1387</v>
      </c>
      <c r="E500" s="4" t="s">
        <v>114</v>
      </c>
      <c r="F500" s="4" t="s">
        <v>96</v>
      </c>
      <c r="G500" s="4" t="s">
        <v>46</v>
      </c>
      <c r="H500" s="4" t="s">
        <v>47</v>
      </c>
      <c r="I500" s="4" t="s">
        <v>48</v>
      </c>
      <c r="J500" s="4" t="s">
        <v>49</v>
      </c>
      <c r="K500" s="4" t="s">
        <v>1435</v>
      </c>
      <c r="L500" s="4" t="s">
        <v>1436</v>
      </c>
      <c r="M500" s="4"/>
      <c r="N500" s="4" t="s">
        <v>1389</v>
      </c>
      <c r="O500" s="4" t="s">
        <v>53</v>
      </c>
      <c r="P500" s="4" t="s">
        <v>1395</v>
      </c>
      <c r="Q500" s="4">
        <v>419</v>
      </c>
      <c r="R500" s="4">
        <v>0</v>
      </c>
      <c r="S500" s="4">
        <v>166</v>
      </c>
      <c r="T500" s="4">
        <v>585</v>
      </c>
      <c r="U500" s="4">
        <v>0.71619999999999995</v>
      </c>
      <c r="V500" s="4">
        <v>0</v>
      </c>
      <c r="W500" s="4">
        <v>0.71619999999999995</v>
      </c>
      <c r="X500" s="4" t="s">
        <v>49</v>
      </c>
      <c r="Y500" s="4" t="s">
        <v>49</v>
      </c>
      <c r="Z500" s="4" t="s">
        <v>49</v>
      </c>
      <c r="AA500" s="4" t="s">
        <v>49</v>
      </c>
      <c r="AB500" s="4" t="s">
        <v>49</v>
      </c>
      <c r="AC500" s="4" t="s">
        <v>49</v>
      </c>
      <c r="AD500" s="4" t="s">
        <v>49</v>
      </c>
      <c r="AE500" s="4" t="s">
        <v>48</v>
      </c>
      <c r="AF500" s="4" t="s">
        <v>48</v>
      </c>
      <c r="AG500" s="4" t="s">
        <v>48</v>
      </c>
      <c r="AH500" s="4" t="s">
        <v>48</v>
      </c>
      <c r="AI500" s="4" t="s">
        <v>48</v>
      </c>
      <c r="AJ500" s="4" t="s">
        <v>48</v>
      </c>
      <c r="AK500" s="4" t="s">
        <v>48</v>
      </c>
      <c r="AL500" s="4" t="s">
        <v>55</v>
      </c>
    </row>
    <row r="501" spans="1:38" ht="25.5">
      <c r="A501" s="4">
        <v>159873</v>
      </c>
      <c r="B501" s="4">
        <v>685757</v>
      </c>
      <c r="C501" s="4" t="s">
        <v>1386</v>
      </c>
      <c r="D501" s="4" t="s">
        <v>1387</v>
      </c>
      <c r="E501" s="4" t="s">
        <v>114</v>
      </c>
      <c r="F501" s="4" t="s">
        <v>96</v>
      </c>
      <c r="G501" s="4" t="s">
        <v>46</v>
      </c>
      <c r="H501" s="4" t="s">
        <v>47</v>
      </c>
      <c r="I501" s="4" t="s">
        <v>48</v>
      </c>
      <c r="J501" s="4" t="s">
        <v>49</v>
      </c>
      <c r="K501" s="4" t="s">
        <v>1437</v>
      </c>
      <c r="L501" s="4" t="s">
        <v>1438</v>
      </c>
      <c r="M501" s="4"/>
      <c r="N501" s="4" t="s">
        <v>1275</v>
      </c>
      <c r="O501" s="4" t="s">
        <v>53</v>
      </c>
      <c r="P501" s="4" t="s">
        <v>1276</v>
      </c>
      <c r="Q501" s="4">
        <v>45</v>
      </c>
      <c r="R501" s="4">
        <v>15</v>
      </c>
      <c r="S501" s="4">
        <v>683</v>
      </c>
      <c r="T501" s="4">
        <v>743</v>
      </c>
      <c r="U501" s="4">
        <v>6.0600000000000001E-2</v>
      </c>
      <c r="V501" s="4">
        <v>2.0199999999999999E-2</v>
      </c>
      <c r="W501" s="4">
        <v>8.0799999999999997E-2</v>
      </c>
      <c r="X501" s="4" t="s">
        <v>48</v>
      </c>
      <c r="Y501" s="4" t="s">
        <v>49</v>
      </c>
      <c r="Z501" s="4" t="s">
        <v>49</v>
      </c>
      <c r="AA501" s="4" t="s">
        <v>49</v>
      </c>
      <c r="AB501" s="4" t="s">
        <v>49</v>
      </c>
      <c r="AC501" s="4" t="s">
        <v>49</v>
      </c>
      <c r="AD501" s="4" t="s">
        <v>49</v>
      </c>
      <c r="AE501" s="4" t="s">
        <v>48</v>
      </c>
      <c r="AF501" s="4" t="s">
        <v>48</v>
      </c>
      <c r="AG501" s="4" t="s">
        <v>48</v>
      </c>
      <c r="AH501" s="4" t="s">
        <v>48</v>
      </c>
      <c r="AI501" s="4" t="s">
        <v>48</v>
      </c>
      <c r="AJ501" s="4" t="s">
        <v>48</v>
      </c>
      <c r="AK501" s="4" t="s">
        <v>48</v>
      </c>
      <c r="AL501" s="4" t="s">
        <v>81</v>
      </c>
    </row>
    <row r="502" spans="1:38" ht="25.5">
      <c r="A502" s="4">
        <v>159873</v>
      </c>
      <c r="B502" s="4">
        <v>660644</v>
      </c>
      <c r="C502" s="4" t="s">
        <v>1386</v>
      </c>
      <c r="D502" s="4" t="s">
        <v>1387</v>
      </c>
      <c r="E502" s="4" t="s">
        <v>114</v>
      </c>
      <c r="F502" s="4" t="s">
        <v>96</v>
      </c>
      <c r="G502" s="4" t="s">
        <v>46</v>
      </c>
      <c r="H502" s="4" t="s">
        <v>47</v>
      </c>
      <c r="I502" s="4" t="s">
        <v>48</v>
      </c>
      <c r="J502" s="4" t="s">
        <v>49</v>
      </c>
      <c r="K502" s="4" t="s">
        <v>1439</v>
      </c>
      <c r="L502" s="4" t="s">
        <v>1440</v>
      </c>
      <c r="M502" s="4"/>
      <c r="N502" s="4" t="s">
        <v>1389</v>
      </c>
      <c r="O502" s="4" t="s">
        <v>53</v>
      </c>
      <c r="P502" s="4" t="s">
        <v>1390</v>
      </c>
      <c r="Q502" s="4">
        <v>254</v>
      </c>
      <c r="R502" s="4">
        <v>0</v>
      </c>
      <c r="S502" s="4">
        <v>214</v>
      </c>
      <c r="T502" s="4">
        <v>468</v>
      </c>
      <c r="U502" s="4">
        <v>0.54269999999999996</v>
      </c>
      <c r="V502" s="4">
        <v>0</v>
      </c>
      <c r="W502" s="4">
        <v>0.54269999999999996</v>
      </c>
      <c r="X502" s="4" t="s">
        <v>49</v>
      </c>
      <c r="Y502" s="4" t="s">
        <v>49</v>
      </c>
      <c r="Z502" s="4" t="s">
        <v>49</v>
      </c>
      <c r="AA502" s="4" t="s">
        <v>49</v>
      </c>
      <c r="AB502" s="4" t="s">
        <v>49</v>
      </c>
      <c r="AC502" s="4" t="s">
        <v>49</v>
      </c>
      <c r="AD502" s="4" t="s">
        <v>49</v>
      </c>
      <c r="AE502" s="4" t="s">
        <v>48</v>
      </c>
      <c r="AF502" s="4" t="s">
        <v>48</v>
      </c>
      <c r="AG502" s="4" t="s">
        <v>48</v>
      </c>
      <c r="AH502" s="4" t="s">
        <v>48</v>
      </c>
      <c r="AI502" s="4" t="s">
        <v>48</v>
      </c>
      <c r="AJ502" s="4" t="s">
        <v>48</v>
      </c>
      <c r="AK502" s="4" t="s">
        <v>48</v>
      </c>
      <c r="AL502" s="4" t="s">
        <v>55</v>
      </c>
    </row>
    <row r="503" spans="1:38" ht="25.5">
      <c r="A503" s="4">
        <v>159873</v>
      </c>
      <c r="B503" s="4">
        <v>663740</v>
      </c>
      <c r="C503" s="4" t="s">
        <v>1386</v>
      </c>
      <c r="D503" s="4" t="s">
        <v>1387</v>
      </c>
      <c r="E503" s="4" t="s">
        <v>114</v>
      </c>
      <c r="F503" s="4" t="s">
        <v>96</v>
      </c>
      <c r="G503" s="4" t="s">
        <v>46</v>
      </c>
      <c r="H503" s="4" t="s">
        <v>47</v>
      </c>
      <c r="I503" s="4" t="s">
        <v>48</v>
      </c>
      <c r="J503" s="4" t="s">
        <v>49</v>
      </c>
      <c r="K503" s="4" t="s">
        <v>1441</v>
      </c>
      <c r="L503" s="4" t="s">
        <v>1442</v>
      </c>
      <c r="M503" s="4"/>
      <c r="N503" s="4" t="s">
        <v>1389</v>
      </c>
      <c r="O503" s="4" t="s">
        <v>53</v>
      </c>
      <c r="P503" s="4" t="s">
        <v>1400</v>
      </c>
      <c r="Q503" s="4">
        <v>206</v>
      </c>
      <c r="R503" s="4">
        <v>0</v>
      </c>
      <c r="S503" s="4">
        <v>232</v>
      </c>
      <c r="T503" s="4">
        <v>438</v>
      </c>
      <c r="U503" s="4">
        <v>0.4703</v>
      </c>
      <c r="V503" s="4">
        <v>0</v>
      </c>
      <c r="W503" s="4">
        <v>0.4703</v>
      </c>
      <c r="X503" s="4" t="s">
        <v>48</v>
      </c>
      <c r="Y503" s="4" t="s">
        <v>49</v>
      </c>
      <c r="Z503" s="4" t="s">
        <v>49</v>
      </c>
      <c r="AA503" s="4" t="s">
        <v>49</v>
      </c>
      <c r="AB503" s="4" t="s">
        <v>49</v>
      </c>
      <c r="AC503" s="4" t="s">
        <v>49</v>
      </c>
      <c r="AD503" s="4" t="s">
        <v>49</v>
      </c>
      <c r="AE503" s="4" t="s">
        <v>48</v>
      </c>
      <c r="AF503" s="4" t="s">
        <v>48</v>
      </c>
      <c r="AG503" s="4" t="s">
        <v>48</v>
      </c>
      <c r="AH503" s="4" t="s">
        <v>48</v>
      </c>
      <c r="AI503" s="4" t="s">
        <v>48</v>
      </c>
      <c r="AJ503" s="4" t="s">
        <v>48</v>
      </c>
      <c r="AK503" s="4" t="s">
        <v>48</v>
      </c>
      <c r="AL503" s="4" t="s">
        <v>55</v>
      </c>
    </row>
    <row r="504" spans="1:38" ht="25.5">
      <c r="A504" s="4">
        <v>159873</v>
      </c>
      <c r="B504" s="4">
        <v>660646</v>
      </c>
      <c r="C504" s="4" t="s">
        <v>1386</v>
      </c>
      <c r="D504" s="4" t="s">
        <v>1387</v>
      </c>
      <c r="E504" s="4" t="s">
        <v>114</v>
      </c>
      <c r="F504" s="4" t="s">
        <v>96</v>
      </c>
      <c r="G504" s="4" t="s">
        <v>46</v>
      </c>
      <c r="H504" s="4" t="s">
        <v>47</v>
      </c>
      <c r="I504" s="4" t="s">
        <v>48</v>
      </c>
      <c r="J504" s="4" t="s">
        <v>49</v>
      </c>
      <c r="K504" s="4" t="s">
        <v>1443</v>
      </c>
      <c r="L504" s="4" t="s">
        <v>1444</v>
      </c>
      <c r="M504" s="4"/>
      <c r="N504" s="4" t="s">
        <v>1275</v>
      </c>
      <c r="O504" s="4" t="s">
        <v>53</v>
      </c>
      <c r="P504" s="4" t="s">
        <v>1276</v>
      </c>
      <c r="Q504" s="4">
        <v>251</v>
      </c>
      <c r="R504" s="4">
        <v>0</v>
      </c>
      <c r="S504" s="4">
        <v>328</v>
      </c>
      <c r="T504" s="4">
        <v>579</v>
      </c>
      <c r="U504" s="4">
        <v>0.4335</v>
      </c>
      <c r="V504" s="4">
        <v>0</v>
      </c>
      <c r="W504" s="4">
        <v>0.4335</v>
      </c>
      <c r="X504" s="4" t="s">
        <v>48</v>
      </c>
      <c r="Y504" s="4" t="s">
        <v>49</v>
      </c>
      <c r="Z504" s="4" t="s">
        <v>49</v>
      </c>
      <c r="AA504" s="4" t="s">
        <v>49</v>
      </c>
      <c r="AB504" s="4" t="s">
        <v>49</v>
      </c>
      <c r="AC504" s="4" t="s">
        <v>49</v>
      </c>
      <c r="AD504" s="4" t="s">
        <v>49</v>
      </c>
      <c r="AE504" s="4" t="s">
        <v>48</v>
      </c>
      <c r="AF504" s="4" t="s">
        <v>48</v>
      </c>
      <c r="AG504" s="4" t="s">
        <v>48</v>
      </c>
      <c r="AH504" s="4" t="s">
        <v>48</v>
      </c>
      <c r="AI504" s="4" t="s">
        <v>48</v>
      </c>
      <c r="AJ504" s="4" t="s">
        <v>48</v>
      </c>
      <c r="AK504" s="4" t="s">
        <v>48</v>
      </c>
      <c r="AL504" s="4" t="s">
        <v>55</v>
      </c>
    </row>
    <row r="505" spans="1:38" ht="25.5">
      <c r="A505" s="4">
        <v>159907</v>
      </c>
      <c r="B505" s="4">
        <v>661254</v>
      </c>
      <c r="C505" s="4" t="s">
        <v>1445</v>
      </c>
      <c r="D505" s="4" t="s">
        <v>1446</v>
      </c>
      <c r="E505" s="4" t="s">
        <v>225</v>
      </c>
      <c r="F505" s="4" t="s">
        <v>75</v>
      </c>
      <c r="G505" s="4" t="s">
        <v>46</v>
      </c>
      <c r="H505" s="4" t="s">
        <v>47</v>
      </c>
      <c r="I505" s="4" t="s">
        <v>48</v>
      </c>
      <c r="J505" s="4" t="s">
        <v>49</v>
      </c>
      <c r="K505" s="4" t="s">
        <v>1447</v>
      </c>
      <c r="L505" s="4" t="s">
        <v>1448</v>
      </c>
      <c r="M505" s="4"/>
      <c r="N505" s="4" t="s">
        <v>242</v>
      </c>
      <c r="O505" s="4" t="s">
        <v>53</v>
      </c>
      <c r="P505" s="4" t="s">
        <v>1449</v>
      </c>
      <c r="Q505" s="4">
        <v>254</v>
      </c>
      <c r="R505" s="4">
        <v>0</v>
      </c>
      <c r="S505" s="4">
        <v>96</v>
      </c>
      <c r="T505" s="4">
        <v>350</v>
      </c>
      <c r="U505" s="4">
        <v>0.72570000000000001</v>
      </c>
      <c r="V505" s="4">
        <v>0</v>
      </c>
      <c r="W505" s="4">
        <v>0.72570000000000001</v>
      </c>
      <c r="X505" s="4" t="s">
        <v>49</v>
      </c>
      <c r="Y505" s="4" t="s">
        <v>49</v>
      </c>
      <c r="Z505" s="4" t="s">
        <v>49</v>
      </c>
      <c r="AA505" s="4" t="s">
        <v>49</v>
      </c>
      <c r="AB505" s="4" t="s">
        <v>49</v>
      </c>
      <c r="AC505" s="4" t="s">
        <v>49</v>
      </c>
      <c r="AD505" s="4" t="s">
        <v>49</v>
      </c>
      <c r="AE505" s="4" t="s">
        <v>48</v>
      </c>
      <c r="AF505" s="4" t="s">
        <v>48</v>
      </c>
      <c r="AG505" s="4" t="s">
        <v>48</v>
      </c>
      <c r="AH505" s="4" t="s">
        <v>48</v>
      </c>
      <c r="AI505" s="4" t="s">
        <v>48</v>
      </c>
      <c r="AJ505" s="4" t="s">
        <v>48</v>
      </c>
      <c r="AK505" s="4" t="s">
        <v>48</v>
      </c>
      <c r="AL505" s="4" t="s">
        <v>55</v>
      </c>
    </row>
    <row r="506" spans="1:38" ht="25.5">
      <c r="A506" s="4">
        <v>159907</v>
      </c>
      <c r="B506" s="4">
        <v>661255</v>
      </c>
      <c r="C506" s="4" t="s">
        <v>1445</v>
      </c>
      <c r="D506" s="4" t="s">
        <v>1446</v>
      </c>
      <c r="E506" s="4" t="s">
        <v>225</v>
      </c>
      <c r="F506" s="4" t="s">
        <v>75</v>
      </c>
      <c r="G506" s="4" t="s">
        <v>46</v>
      </c>
      <c r="H506" s="4" t="s">
        <v>47</v>
      </c>
      <c r="I506" s="4" t="s">
        <v>48</v>
      </c>
      <c r="J506" s="4" t="s">
        <v>49</v>
      </c>
      <c r="K506" s="4" t="s">
        <v>1450</v>
      </c>
      <c r="L506" s="4" t="s">
        <v>1451</v>
      </c>
      <c r="M506" s="4"/>
      <c r="N506" s="4" t="s">
        <v>242</v>
      </c>
      <c r="O506" s="4" t="s">
        <v>53</v>
      </c>
      <c r="P506" s="4" t="s">
        <v>1449</v>
      </c>
      <c r="Q506" s="4">
        <v>399</v>
      </c>
      <c r="R506" s="4">
        <v>0</v>
      </c>
      <c r="S506" s="4">
        <v>49</v>
      </c>
      <c r="T506" s="4">
        <v>448</v>
      </c>
      <c r="U506" s="4">
        <v>0.89059999999999995</v>
      </c>
      <c r="V506" s="4">
        <v>0</v>
      </c>
      <c r="W506" s="4">
        <v>0.89059999999999995</v>
      </c>
      <c r="X506" s="4" t="s">
        <v>49</v>
      </c>
      <c r="Y506" s="4" t="s">
        <v>49</v>
      </c>
      <c r="Z506" s="4" t="s">
        <v>49</v>
      </c>
      <c r="AA506" s="4" t="s">
        <v>49</v>
      </c>
      <c r="AB506" s="4" t="s">
        <v>49</v>
      </c>
      <c r="AC506" s="4" t="s">
        <v>49</v>
      </c>
      <c r="AD506" s="4" t="s">
        <v>49</v>
      </c>
      <c r="AE506" s="4" t="s">
        <v>48</v>
      </c>
      <c r="AF506" s="4" t="s">
        <v>48</v>
      </c>
      <c r="AG506" s="4" t="s">
        <v>48</v>
      </c>
      <c r="AH506" s="4" t="s">
        <v>48</v>
      </c>
      <c r="AI506" s="4" t="s">
        <v>48</v>
      </c>
      <c r="AJ506" s="4" t="s">
        <v>48</v>
      </c>
      <c r="AK506" s="4" t="s">
        <v>48</v>
      </c>
      <c r="AL506" s="4" t="s">
        <v>55</v>
      </c>
    </row>
    <row r="507" spans="1:38" ht="25.5">
      <c r="A507" s="4">
        <v>159907</v>
      </c>
      <c r="B507" s="4">
        <v>663586</v>
      </c>
      <c r="C507" s="4" t="s">
        <v>1445</v>
      </c>
      <c r="D507" s="4" t="s">
        <v>1446</v>
      </c>
      <c r="E507" s="4" t="s">
        <v>225</v>
      </c>
      <c r="F507" s="4" t="s">
        <v>75</v>
      </c>
      <c r="G507" s="4" t="s">
        <v>46</v>
      </c>
      <c r="H507" s="4" t="s">
        <v>47</v>
      </c>
      <c r="I507" s="4" t="s">
        <v>48</v>
      </c>
      <c r="J507" s="4" t="s">
        <v>49</v>
      </c>
      <c r="K507" s="4" t="s">
        <v>172</v>
      </c>
      <c r="L507" s="4" t="s">
        <v>1452</v>
      </c>
      <c r="M507" s="4"/>
      <c r="N507" s="4" t="s">
        <v>242</v>
      </c>
      <c r="O507" s="4" t="s">
        <v>53</v>
      </c>
      <c r="P507" s="4" t="s">
        <v>1453</v>
      </c>
      <c r="Q507" s="4">
        <v>730</v>
      </c>
      <c r="R507" s="4">
        <v>0</v>
      </c>
      <c r="S507" s="4">
        <v>109</v>
      </c>
      <c r="T507" s="4">
        <v>839</v>
      </c>
      <c r="U507" s="4">
        <v>0.87009999999999998</v>
      </c>
      <c r="V507" s="4">
        <v>0</v>
      </c>
      <c r="W507" s="4">
        <v>0.87009999999999998</v>
      </c>
      <c r="X507" s="4" t="s">
        <v>48</v>
      </c>
      <c r="Y507" s="4" t="s">
        <v>48</v>
      </c>
      <c r="Z507" s="4" t="s">
        <v>48</v>
      </c>
      <c r="AA507" s="4" t="s">
        <v>48</v>
      </c>
      <c r="AB507" s="4" t="s">
        <v>48</v>
      </c>
      <c r="AC507" s="4" t="s">
        <v>48</v>
      </c>
      <c r="AD507" s="4" t="s">
        <v>48</v>
      </c>
      <c r="AE507" s="4" t="s">
        <v>49</v>
      </c>
      <c r="AF507" s="4" t="s">
        <v>49</v>
      </c>
      <c r="AG507" s="4" t="s">
        <v>49</v>
      </c>
      <c r="AH507" s="4" t="s">
        <v>48</v>
      </c>
      <c r="AI507" s="4" t="s">
        <v>48</v>
      </c>
      <c r="AJ507" s="4" t="s">
        <v>48</v>
      </c>
      <c r="AK507" s="4" t="s">
        <v>48</v>
      </c>
      <c r="AL507" s="4" t="s">
        <v>55</v>
      </c>
    </row>
    <row r="508" spans="1:38" ht="25.5">
      <c r="A508" s="4">
        <v>159907</v>
      </c>
      <c r="B508" s="4">
        <v>662725</v>
      </c>
      <c r="C508" s="4" t="s">
        <v>1445</v>
      </c>
      <c r="D508" s="4" t="s">
        <v>1446</v>
      </c>
      <c r="E508" s="4" t="s">
        <v>225</v>
      </c>
      <c r="F508" s="4" t="s">
        <v>75</v>
      </c>
      <c r="G508" s="4" t="s">
        <v>46</v>
      </c>
      <c r="H508" s="4" t="s">
        <v>47</v>
      </c>
      <c r="I508" s="4" t="s">
        <v>48</v>
      </c>
      <c r="J508" s="4" t="s">
        <v>49</v>
      </c>
      <c r="K508" s="4" t="s">
        <v>1454</v>
      </c>
      <c r="L508" s="4" t="s">
        <v>1455</v>
      </c>
      <c r="M508" s="4"/>
      <c r="N508" s="4" t="s">
        <v>242</v>
      </c>
      <c r="O508" s="4" t="s">
        <v>53</v>
      </c>
      <c r="P508" s="4" t="s">
        <v>1456</v>
      </c>
      <c r="Q508" s="4">
        <v>222</v>
      </c>
      <c r="R508" s="4">
        <v>0</v>
      </c>
      <c r="S508" s="4">
        <v>127</v>
      </c>
      <c r="T508" s="4">
        <v>349</v>
      </c>
      <c r="U508" s="4">
        <v>0.6361</v>
      </c>
      <c r="V508" s="4">
        <v>0</v>
      </c>
      <c r="W508" s="4">
        <v>0.6361</v>
      </c>
      <c r="X508" s="4" t="s">
        <v>49</v>
      </c>
      <c r="Y508" s="4" t="s">
        <v>49</v>
      </c>
      <c r="Z508" s="4" t="s">
        <v>49</v>
      </c>
      <c r="AA508" s="4" t="s">
        <v>49</v>
      </c>
      <c r="AB508" s="4" t="s">
        <v>49</v>
      </c>
      <c r="AC508" s="4" t="s">
        <v>49</v>
      </c>
      <c r="AD508" s="4" t="s">
        <v>49</v>
      </c>
      <c r="AE508" s="4" t="s">
        <v>48</v>
      </c>
      <c r="AF508" s="4" t="s">
        <v>48</v>
      </c>
      <c r="AG508" s="4" t="s">
        <v>48</v>
      </c>
      <c r="AH508" s="4" t="s">
        <v>48</v>
      </c>
      <c r="AI508" s="4" t="s">
        <v>48</v>
      </c>
      <c r="AJ508" s="4" t="s">
        <v>48</v>
      </c>
      <c r="AK508" s="4" t="s">
        <v>48</v>
      </c>
      <c r="AL508" s="4" t="s">
        <v>55</v>
      </c>
    </row>
    <row r="509" spans="1:38" ht="25.5">
      <c r="A509" s="4">
        <v>159907</v>
      </c>
      <c r="B509" s="4">
        <v>664339</v>
      </c>
      <c r="C509" s="4" t="s">
        <v>1445</v>
      </c>
      <c r="D509" s="4" t="s">
        <v>1446</v>
      </c>
      <c r="E509" s="4" t="s">
        <v>225</v>
      </c>
      <c r="F509" s="4" t="s">
        <v>75</v>
      </c>
      <c r="G509" s="4" t="s">
        <v>46</v>
      </c>
      <c r="H509" s="4" t="s">
        <v>47</v>
      </c>
      <c r="I509" s="4" t="s">
        <v>48</v>
      </c>
      <c r="J509" s="4" t="s">
        <v>49</v>
      </c>
      <c r="K509" s="4" t="s">
        <v>1457</v>
      </c>
      <c r="L509" s="4" t="s">
        <v>1458</v>
      </c>
      <c r="M509" s="4"/>
      <c r="N509" s="4" t="s">
        <v>242</v>
      </c>
      <c r="O509" s="4" t="s">
        <v>53</v>
      </c>
      <c r="P509" s="4" t="s">
        <v>243</v>
      </c>
      <c r="Q509" s="4">
        <v>765</v>
      </c>
      <c r="R509" s="4">
        <v>0</v>
      </c>
      <c r="S509" s="4">
        <v>120</v>
      </c>
      <c r="T509" s="4">
        <v>885</v>
      </c>
      <c r="U509" s="4">
        <v>0.86439999999999995</v>
      </c>
      <c r="V509" s="4">
        <v>0</v>
      </c>
      <c r="W509" s="4">
        <v>0.86439999999999995</v>
      </c>
      <c r="X509" s="4" t="s">
        <v>48</v>
      </c>
      <c r="Y509" s="4" t="s">
        <v>48</v>
      </c>
      <c r="Z509" s="4" t="s">
        <v>48</v>
      </c>
      <c r="AA509" s="4" t="s">
        <v>48</v>
      </c>
      <c r="AB509" s="4" t="s">
        <v>48</v>
      </c>
      <c r="AC509" s="4" t="s">
        <v>48</v>
      </c>
      <c r="AD509" s="4" t="s">
        <v>48</v>
      </c>
      <c r="AE509" s="4" t="s">
        <v>49</v>
      </c>
      <c r="AF509" s="4" t="s">
        <v>49</v>
      </c>
      <c r="AG509" s="4" t="s">
        <v>49</v>
      </c>
      <c r="AH509" s="4" t="s">
        <v>48</v>
      </c>
      <c r="AI509" s="4" t="s">
        <v>48</v>
      </c>
      <c r="AJ509" s="4" t="s">
        <v>48</v>
      </c>
      <c r="AK509" s="4" t="s">
        <v>48</v>
      </c>
      <c r="AL509" s="4" t="s">
        <v>55</v>
      </c>
    </row>
    <row r="510" spans="1:38" ht="25.5">
      <c r="A510" s="4">
        <v>159907</v>
      </c>
      <c r="B510" s="4">
        <v>663374</v>
      </c>
      <c r="C510" s="4" t="s">
        <v>1445</v>
      </c>
      <c r="D510" s="4" t="s">
        <v>1446</v>
      </c>
      <c r="E510" s="4" t="s">
        <v>225</v>
      </c>
      <c r="F510" s="4" t="s">
        <v>75</v>
      </c>
      <c r="G510" s="4" t="s">
        <v>46</v>
      </c>
      <c r="H510" s="4" t="s">
        <v>47</v>
      </c>
      <c r="I510" s="4" t="s">
        <v>48</v>
      </c>
      <c r="J510" s="4" t="s">
        <v>49</v>
      </c>
      <c r="K510" s="4" t="s">
        <v>1459</v>
      </c>
      <c r="L510" s="4" t="s">
        <v>1460</v>
      </c>
      <c r="M510" s="4"/>
      <c r="N510" s="4" t="s">
        <v>242</v>
      </c>
      <c r="O510" s="4" t="s">
        <v>53</v>
      </c>
      <c r="P510" s="4" t="s">
        <v>1456</v>
      </c>
      <c r="Q510" s="4">
        <v>338</v>
      </c>
      <c r="R510" s="4">
        <v>0</v>
      </c>
      <c r="S510" s="4">
        <v>66</v>
      </c>
      <c r="T510" s="4">
        <v>404</v>
      </c>
      <c r="U510" s="4">
        <v>0.83660000000000001</v>
      </c>
      <c r="V510" s="4">
        <v>0</v>
      </c>
      <c r="W510" s="4">
        <v>0.83660000000000001</v>
      </c>
      <c r="X510" s="4" t="s">
        <v>49</v>
      </c>
      <c r="Y510" s="4" t="s">
        <v>49</v>
      </c>
      <c r="Z510" s="4" t="s">
        <v>49</v>
      </c>
      <c r="AA510" s="4" t="s">
        <v>49</v>
      </c>
      <c r="AB510" s="4" t="s">
        <v>49</v>
      </c>
      <c r="AC510" s="4" t="s">
        <v>49</v>
      </c>
      <c r="AD510" s="4" t="s">
        <v>49</v>
      </c>
      <c r="AE510" s="4" t="s">
        <v>48</v>
      </c>
      <c r="AF510" s="4" t="s">
        <v>48</v>
      </c>
      <c r="AG510" s="4" t="s">
        <v>48</v>
      </c>
      <c r="AH510" s="4" t="s">
        <v>48</v>
      </c>
      <c r="AI510" s="4" t="s">
        <v>48</v>
      </c>
      <c r="AJ510" s="4" t="s">
        <v>48</v>
      </c>
      <c r="AK510" s="4" t="s">
        <v>48</v>
      </c>
      <c r="AL510" s="4" t="s">
        <v>55</v>
      </c>
    </row>
    <row r="511" spans="1:38" ht="25.5">
      <c r="A511" s="4">
        <v>159907</v>
      </c>
      <c r="B511" s="4">
        <v>663566</v>
      </c>
      <c r="C511" s="4" t="s">
        <v>1445</v>
      </c>
      <c r="D511" s="4" t="s">
        <v>1446</v>
      </c>
      <c r="E511" s="4" t="s">
        <v>225</v>
      </c>
      <c r="F511" s="4" t="s">
        <v>75</v>
      </c>
      <c r="G511" s="4" t="s">
        <v>46</v>
      </c>
      <c r="H511" s="4" t="s">
        <v>47</v>
      </c>
      <c r="I511" s="4" t="s">
        <v>48</v>
      </c>
      <c r="J511" s="4" t="s">
        <v>49</v>
      </c>
      <c r="K511" s="4" t="s">
        <v>1461</v>
      </c>
      <c r="L511" s="4" t="s">
        <v>1462</v>
      </c>
      <c r="M511" s="4"/>
      <c r="N511" s="4" t="s">
        <v>242</v>
      </c>
      <c r="O511" s="4" t="s">
        <v>53</v>
      </c>
      <c r="P511" s="4" t="s">
        <v>1463</v>
      </c>
      <c r="Q511" s="4">
        <v>332</v>
      </c>
      <c r="R511" s="4">
        <v>0</v>
      </c>
      <c r="S511" s="4">
        <v>50</v>
      </c>
      <c r="T511" s="4">
        <v>382</v>
      </c>
      <c r="U511" s="4">
        <v>0.86909999999999998</v>
      </c>
      <c r="V511" s="4">
        <v>0</v>
      </c>
      <c r="W511" s="4">
        <v>0.86909999999999998</v>
      </c>
      <c r="X511" s="4" t="s">
        <v>49</v>
      </c>
      <c r="Y511" s="4" t="s">
        <v>49</v>
      </c>
      <c r="Z511" s="4" t="s">
        <v>49</v>
      </c>
      <c r="AA511" s="4" t="s">
        <v>49</v>
      </c>
      <c r="AB511" s="4" t="s">
        <v>49</v>
      </c>
      <c r="AC511" s="4" t="s">
        <v>49</v>
      </c>
      <c r="AD511" s="4" t="s">
        <v>49</v>
      </c>
      <c r="AE511" s="4" t="s">
        <v>48</v>
      </c>
      <c r="AF511" s="4" t="s">
        <v>48</v>
      </c>
      <c r="AG511" s="4" t="s">
        <v>48</v>
      </c>
      <c r="AH511" s="4" t="s">
        <v>48</v>
      </c>
      <c r="AI511" s="4" t="s">
        <v>48</v>
      </c>
      <c r="AJ511" s="4" t="s">
        <v>48</v>
      </c>
      <c r="AK511" s="4" t="s">
        <v>48</v>
      </c>
      <c r="AL511" s="4" t="s">
        <v>55</v>
      </c>
    </row>
    <row r="512" spans="1:38" ht="25.5">
      <c r="A512" s="4">
        <v>159907</v>
      </c>
      <c r="B512" s="4">
        <v>686485</v>
      </c>
      <c r="C512" s="4" t="s">
        <v>1445</v>
      </c>
      <c r="D512" s="4" t="s">
        <v>1446</v>
      </c>
      <c r="E512" s="4" t="s">
        <v>225</v>
      </c>
      <c r="F512" s="4" t="s">
        <v>75</v>
      </c>
      <c r="G512" s="4" t="s">
        <v>46</v>
      </c>
      <c r="H512" s="4" t="s">
        <v>47</v>
      </c>
      <c r="I512" s="4" t="s">
        <v>48</v>
      </c>
      <c r="J512" s="4" t="s">
        <v>49</v>
      </c>
      <c r="K512" s="4" t="s">
        <v>1464</v>
      </c>
      <c r="L512" s="4" t="s">
        <v>1465</v>
      </c>
      <c r="M512" s="4"/>
      <c r="N512" s="4" t="s">
        <v>242</v>
      </c>
      <c r="O512" s="4" t="s">
        <v>53</v>
      </c>
      <c r="P512" s="4" t="s">
        <v>1449</v>
      </c>
      <c r="Q512" s="4">
        <v>242</v>
      </c>
      <c r="R512" s="4">
        <v>0</v>
      </c>
      <c r="S512" s="4">
        <v>221</v>
      </c>
      <c r="T512" s="4">
        <v>463</v>
      </c>
      <c r="U512" s="4">
        <v>0.52270000000000005</v>
      </c>
      <c r="V512" s="4">
        <v>0</v>
      </c>
      <c r="W512" s="4">
        <v>0.52270000000000005</v>
      </c>
      <c r="X512" s="4" t="s">
        <v>49</v>
      </c>
      <c r="Y512" s="4" t="s">
        <v>49</v>
      </c>
      <c r="Z512" s="4" t="s">
        <v>49</v>
      </c>
      <c r="AA512" s="4" t="s">
        <v>49</v>
      </c>
      <c r="AB512" s="4" t="s">
        <v>49</v>
      </c>
      <c r="AC512" s="4" t="s">
        <v>49</v>
      </c>
      <c r="AD512" s="4" t="s">
        <v>49</v>
      </c>
      <c r="AE512" s="4" t="s">
        <v>48</v>
      </c>
      <c r="AF512" s="4" t="s">
        <v>48</v>
      </c>
      <c r="AG512" s="4" t="s">
        <v>48</v>
      </c>
      <c r="AH512" s="4" t="s">
        <v>48</v>
      </c>
      <c r="AI512" s="4" t="s">
        <v>48</v>
      </c>
      <c r="AJ512" s="4" t="s">
        <v>48</v>
      </c>
      <c r="AK512" s="4" t="s">
        <v>48</v>
      </c>
      <c r="AL512" s="4" t="s">
        <v>55</v>
      </c>
    </row>
    <row r="513" spans="1:38" ht="25.5">
      <c r="A513" s="4">
        <v>159907</v>
      </c>
      <c r="B513" s="4">
        <v>664144</v>
      </c>
      <c r="C513" s="4" t="s">
        <v>1445</v>
      </c>
      <c r="D513" s="4" t="s">
        <v>1446</v>
      </c>
      <c r="E513" s="4" t="s">
        <v>225</v>
      </c>
      <c r="F513" s="4" t="s">
        <v>75</v>
      </c>
      <c r="G513" s="4" t="s">
        <v>46</v>
      </c>
      <c r="H513" s="4" t="s">
        <v>47</v>
      </c>
      <c r="I513" s="4" t="s">
        <v>48</v>
      </c>
      <c r="J513" s="4" t="s">
        <v>49</v>
      </c>
      <c r="K513" s="4" t="s">
        <v>1466</v>
      </c>
      <c r="L513" s="4" t="s">
        <v>1467</v>
      </c>
      <c r="M513" s="4"/>
      <c r="N513" s="4" t="s">
        <v>242</v>
      </c>
      <c r="O513" s="4" t="s">
        <v>53</v>
      </c>
      <c r="P513" s="4" t="s">
        <v>1453</v>
      </c>
      <c r="Q513" s="4">
        <v>384</v>
      </c>
      <c r="R513" s="4">
        <v>0</v>
      </c>
      <c r="S513" s="4">
        <v>64</v>
      </c>
      <c r="T513" s="4">
        <v>448</v>
      </c>
      <c r="U513" s="4">
        <v>0.85709999999999997</v>
      </c>
      <c r="V513" s="4">
        <v>0</v>
      </c>
      <c r="W513" s="4">
        <v>0.85709999999999997</v>
      </c>
      <c r="X513" s="4" t="s">
        <v>49</v>
      </c>
      <c r="Y513" s="4" t="s">
        <v>49</v>
      </c>
      <c r="Z513" s="4" t="s">
        <v>49</v>
      </c>
      <c r="AA513" s="4" t="s">
        <v>49</v>
      </c>
      <c r="AB513" s="4" t="s">
        <v>49</v>
      </c>
      <c r="AC513" s="4" t="s">
        <v>49</v>
      </c>
      <c r="AD513" s="4" t="s">
        <v>49</v>
      </c>
      <c r="AE513" s="4" t="s">
        <v>48</v>
      </c>
      <c r="AF513" s="4" t="s">
        <v>48</v>
      </c>
      <c r="AG513" s="4" t="s">
        <v>48</v>
      </c>
      <c r="AH513" s="4" t="s">
        <v>48</v>
      </c>
      <c r="AI513" s="4" t="s">
        <v>48</v>
      </c>
      <c r="AJ513" s="4" t="s">
        <v>48</v>
      </c>
      <c r="AK513" s="4" t="s">
        <v>48</v>
      </c>
      <c r="AL513" s="4" t="s">
        <v>55</v>
      </c>
    </row>
    <row r="514" spans="1:38" ht="25.5">
      <c r="A514" s="4">
        <v>159907</v>
      </c>
      <c r="B514" s="4">
        <v>661278</v>
      </c>
      <c r="C514" s="4" t="s">
        <v>1445</v>
      </c>
      <c r="D514" s="4" t="s">
        <v>1446</v>
      </c>
      <c r="E514" s="4" t="s">
        <v>225</v>
      </c>
      <c r="F514" s="4" t="s">
        <v>75</v>
      </c>
      <c r="G514" s="4" t="s">
        <v>46</v>
      </c>
      <c r="H514" s="4" t="s">
        <v>47</v>
      </c>
      <c r="I514" s="4" t="s">
        <v>48</v>
      </c>
      <c r="J514" s="4" t="s">
        <v>49</v>
      </c>
      <c r="K514" s="4" t="s">
        <v>1468</v>
      </c>
      <c r="L514" s="4" t="s">
        <v>1469</v>
      </c>
      <c r="M514" s="4"/>
      <c r="N514" s="4" t="s">
        <v>242</v>
      </c>
      <c r="O514" s="4" t="s">
        <v>53</v>
      </c>
      <c r="P514" s="4" t="s">
        <v>1453</v>
      </c>
      <c r="Q514" s="4">
        <v>1128</v>
      </c>
      <c r="R514" s="4">
        <v>0</v>
      </c>
      <c r="S514" s="4">
        <v>380</v>
      </c>
      <c r="T514" s="4">
        <v>1508</v>
      </c>
      <c r="U514" s="4">
        <v>0.748</v>
      </c>
      <c r="V514" s="4">
        <v>0</v>
      </c>
      <c r="W514" s="4">
        <v>0.748</v>
      </c>
      <c r="X514" s="4" t="s">
        <v>48</v>
      </c>
      <c r="Y514" s="4" t="s">
        <v>48</v>
      </c>
      <c r="Z514" s="4" t="s">
        <v>48</v>
      </c>
      <c r="AA514" s="4" t="s">
        <v>48</v>
      </c>
      <c r="AB514" s="4" t="s">
        <v>48</v>
      </c>
      <c r="AC514" s="4" t="s">
        <v>48</v>
      </c>
      <c r="AD514" s="4" t="s">
        <v>48</v>
      </c>
      <c r="AE514" s="4" t="s">
        <v>48</v>
      </c>
      <c r="AF514" s="4" t="s">
        <v>48</v>
      </c>
      <c r="AG514" s="4" t="s">
        <v>48</v>
      </c>
      <c r="AH514" s="4" t="s">
        <v>49</v>
      </c>
      <c r="AI514" s="4" t="s">
        <v>49</v>
      </c>
      <c r="AJ514" s="4" t="s">
        <v>49</v>
      </c>
      <c r="AK514" s="4" t="s">
        <v>49</v>
      </c>
      <c r="AL514" s="4" t="s">
        <v>55</v>
      </c>
    </row>
    <row r="515" spans="1:38" ht="25.5">
      <c r="A515" s="4">
        <v>159907</v>
      </c>
      <c r="B515" s="4">
        <v>661258</v>
      </c>
      <c r="C515" s="4" t="s">
        <v>1445</v>
      </c>
      <c r="D515" s="4" t="s">
        <v>1446</v>
      </c>
      <c r="E515" s="4" t="s">
        <v>225</v>
      </c>
      <c r="F515" s="4" t="s">
        <v>75</v>
      </c>
      <c r="G515" s="4" t="s">
        <v>46</v>
      </c>
      <c r="H515" s="4" t="s">
        <v>47</v>
      </c>
      <c r="I515" s="4" t="s">
        <v>48</v>
      </c>
      <c r="J515" s="4" t="s">
        <v>49</v>
      </c>
      <c r="K515" s="4" t="s">
        <v>1470</v>
      </c>
      <c r="L515" s="4" t="s">
        <v>1471</v>
      </c>
      <c r="M515" s="4"/>
      <c r="N515" s="4" t="s">
        <v>242</v>
      </c>
      <c r="O515" s="4" t="s">
        <v>53</v>
      </c>
      <c r="P515" s="4" t="s">
        <v>1453</v>
      </c>
      <c r="Q515" s="4">
        <v>340</v>
      </c>
      <c r="R515" s="4">
        <v>0</v>
      </c>
      <c r="S515" s="4">
        <v>16</v>
      </c>
      <c r="T515" s="4">
        <v>356</v>
      </c>
      <c r="U515" s="4">
        <v>0.95509999999999995</v>
      </c>
      <c r="V515" s="4">
        <v>0</v>
      </c>
      <c r="W515" s="4">
        <v>0.95509999999999995</v>
      </c>
      <c r="X515" s="4" t="s">
        <v>49</v>
      </c>
      <c r="Y515" s="4" t="s">
        <v>49</v>
      </c>
      <c r="Z515" s="4" t="s">
        <v>49</v>
      </c>
      <c r="AA515" s="4" t="s">
        <v>49</v>
      </c>
      <c r="AB515" s="4" t="s">
        <v>49</v>
      </c>
      <c r="AC515" s="4" t="s">
        <v>49</v>
      </c>
      <c r="AD515" s="4" t="s">
        <v>49</v>
      </c>
      <c r="AE515" s="4" t="s">
        <v>48</v>
      </c>
      <c r="AF515" s="4" t="s">
        <v>48</v>
      </c>
      <c r="AG515" s="4" t="s">
        <v>48</v>
      </c>
      <c r="AH515" s="4" t="s">
        <v>48</v>
      </c>
      <c r="AI515" s="4" t="s">
        <v>48</v>
      </c>
      <c r="AJ515" s="4" t="s">
        <v>48</v>
      </c>
      <c r="AK515" s="4" t="s">
        <v>48</v>
      </c>
      <c r="AL515" s="4" t="s">
        <v>55</v>
      </c>
    </row>
    <row r="516" spans="1:38" ht="25.5">
      <c r="A516" s="4">
        <v>159907</v>
      </c>
      <c r="B516" s="4">
        <v>661259</v>
      </c>
      <c r="C516" s="4" t="s">
        <v>1445</v>
      </c>
      <c r="D516" s="4" t="s">
        <v>1446</v>
      </c>
      <c r="E516" s="4" t="s">
        <v>225</v>
      </c>
      <c r="F516" s="4" t="s">
        <v>75</v>
      </c>
      <c r="G516" s="4" t="s">
        <v>46</v>
      </c>
      <c r="H516" s="4" t="s">
        <v>47</v>
      </c>
      <c r="I516" s="4" t="s">
        <v>48</v>
      </c>
      <c r="J516" s="4" t="s">
        <v>49</v>
      </c>
      <c r="K516" s="4" t="s">
        <v>1472</v>
      </c>
      <c r="L516" s="4" t="s">
        <v>1473</v>
      </c>
      <c r="M516" s="4"/>
      <c r="N516" s="4" t="s">
        <v>242</v>
      </c>
      <c r="O516" s="4" t="s">
        <v>53</v>
      </c>
      <c r="P516" s="4" t="s">
        <v>1456</v>
      </c>
      <c r="Q516" s="4">
        <v>125</v>
      </c>
      <c r="R516" s="4">
        <v>0</v>
      </c>
      <c r="S516" s="4">
        <v>298</v>
      </c>
      <c r="T516" s="4">
        <v>423</v>
      </c>
      <c r="U516" s="4">
        <v>0.29549999999999998</v>
      </c>
      <c r="V516" s="4">
        <v>0</v>
      </c>
      <c r="W516" s="4">
        <v>0.29549999999999998</v>
      </c>
      <c r="X516" s="4" t="s">
        <v>49</v>
      </c>
      <c r="Y516" s="4" t="s">
        <v>49</v>
      </c>
      <c r="Z516" s="4" t="s">
        <v>49</v>
      </c>
      <c r="AA516" s="4" t="s">
        <v>49</v>
      </c>
      <c r="AB516" s="4" t="s">
        <v>49</v>
      </c>
      <c r="AC516" s="4" t="s">
        <v>49</v>
      </c>
      <c r="AD516" s="4" t="s">
        <v>49</v>
      </c>
      <c r="AE516" s="4" t="s">
        <v>48</v>
      </c>
      <c r="AF516" s="4" t="s">
        <v>48</v>
      </c>
      <c r="AG516" s="4" t="s">
        <v>48</v>
      </c>
      <c r="AH516" s="4" t="s">
        <v>48</v>
      </c>
      <c r="AI516" s="4" t="s">
        <v>48</v>
      </c>
      <c r="AJ516" s="4" t="s">
        <v>48</v>
      </c>
      <c r="AK516" s="4" t="s">
        <v>48</v>
      </c>
      <c r="AL516" s="4" t="s">
        <v>55</v>
      </c>
    </row>
    <row r="517" spans="1:38" ht="25.5">
      <c r="A517" s="4">
        <v>159907</v>
      </c>
      <c r="B517" s="4">
        <v>665710</v>
      </c>
      <c r="C517" s="4" t="s">
        <v>1445</v>
      </c>
      <c r="D517" s="4" t="s">
        <v>1446</v>
      </c>
      <c r="E517" s="4" t="s">
        <v>225</v>
      </c>
      <c r="F517" s="4" t="s">
        <v>75</v>
      </c>
      <c r="G517" s="4" t="s">
        <v>46</v>
      </c>
      <c r="H517" s="4" t="s">
        <v>47</v>
      </c>
      <c r="I517" s="4" t="s">
        <v>48</v>
      </c>
      <c r="J517" s="4" t="s">
        <v>49</v>
      </c>
      <c r="K517" s="4" t="s">
        <v>431</v>
      </c>
      <c r="L517" s="4" t="s">
        <v>1474</v>
      </c>
      <c r="M517" s="4"/>
      <c r="N517" s="4" t="s">
        <v>242</v>
      </c>
      <c r="O517" s="4" t="s">
        <v>53</v>
      </c>
      <c r="P517" s="4" t="s">
        <v>1449</v>
      </c>
      <c r="Q517" s="4">
        <v>517</v>
      </c>
      <c r="R517" s="4">
        <v>0</v>
      </c>
      <c r="S517" s="4">
        <v>273</v>
      </c>
      <c r="T517" s="4">
        <v>790</v>
      </c>
      <c r="U517" s="4">
        <v>0.65439999999999998</v>
      </c>
      <c r="V517" s="4">
        <v>0</v>
      </c>
      <c r="W517" s="4">
        <v>0.65439999999999998</v>
      </c>
      <c r="X517" s="4" t="s">
        <v>48</v>
      </c>
      <c r="Y517" s="4" t="s">
        <v>48</v>
      </c>
      <c r="Z517" s="4" t="s">
        <v>48</v>
      </c>
      <c r="AA517" s="4" t="s">
        <v>48</v>
      </c>
      <c r="AB517" s="4" t="s">
        <v>48</v>
      </c>
      <c r="AC517" s="4" t="s">
        <v>48</v>
      </c>
      <c r="AD517" s="4" t="s">
        <v>48</v>
      </c>
      <c r="AE517" s="4" t="s">
        <v>49</v>
      </c>
      <c r="AF517" s="4" t="s">
        <v>49</v>
      </c>
      <c r="AG517" s="4" t="s">
        <v>49</v>
      </c>
      <c r="AH517" s="4" t="s">
        <v>48</v>
      </c>
      <c r="AI517" s="4" t="s">
        <v>48</v>
      </c>
      <c r="AJ517" s="4" t="s">
        <v>48</v>
      </c>
      <c r="AK517" s="4" t="s">
        <v>48</v>
      </c>
      <c r="AL517" s="4" t="s">
        <v>55</v>
      </c>
    </row>
    <row r="518" spans="1:38" ht="25.5">
      <c r="A518" s="4">
        <v>159907</v>
      </c>
      <c r="B518" s="4">
        <v>661260</v>
      </c>
      <c r="C518" s="4" t="s">
        <v>1445</v>
      </c>
      <c r="D518" s="4" t="s">
        <v>1446</v>
      </c>
      <c r="E518" s="4" t="s">
        <v>225</v>
      </c>
      <c r="F518" s="4" t="s">
        <v>75</v>
      </c>
      <c r="G518" s="4" t="s">
        <v>46</v>
      </c>
      <c r="H518" s="4" t="s">
        <v>47</v>
      </c>
      <c r="I518" s="4" t="s">
        <v>48</v>
      </c>
      <c r="J518" s="4" t="s">
        <v>49</v>
      </c>
      <c r="K518" s="4" t="s">
        <v>1475</v>
      </c>
      <c r="L518" s="4" t="s">
        <v>1476</v>
      </c>
      <c r="M518" s="4"/>
      <c r="N518" s="4" t="s">
        <v>242</v>
      </c>
      <c r="O518" s="4" t="s">
        <v>53</v>
      </c>
      <c r="P518" s="4" t="s">
        <v>1453</v>
      </c>
      <c r="Q518" s="4">
        <v>280</v>
      </c>
      <c r="R518" s="4">
        <v>0</v>
      </c>
      <c r="S518" s="4">
        <v>205</v>
      </c>
      <c r="T518" s="4">
        <v>485</v>
      </c>
      <c r="U518" s="4">
        <v>0.57730000000000004</v>
      </c>
      <c r="V518" s="4">
        <v>0</v>
      </c>
      <c r="W518" s="4">
        <v>0.57730000000000004</v>
      </c>
      <c r="X518" s="4" t="s">
        <v>49</v>
      </c>
      <c r="Y518" s="4" t="s">
        <v>49</v>
      </c>
      <c r="Z518" s="4" t="s">
        <v>49</v>
      </c>
      <c r="AA518" s="4" t="s">
        <v>49</v>
      </c>
      <c r="AB518" s="4" t="s">
        <v>49</v>
      </c>
      <c r="AC518" s="4" t="s">
        <v>49</v>
      </c>
      <c r="AD518" s="4" t="s">
        <v>49</v>
      </c>
      <c r="AE518" s="4" t="s">
        <v>48</v>
      </c>
      <c r="AF518" s="4" t="s">
        <v>48</v>
      </c>
      <c r="AG518" s="4" t="s">
        <v>48</v>
      </c>
      <c r="AH518" s="4" t="s">
        <v>48</v>
      </c>
      <c r="AI518" s="4" t="s">
        <v>48</v>
      </c>
      <c r="AJ518" s="4" t="s">
        <v>48</v>
      </c>
      <c r="AK518" s="4" t="s">
        <v>48</v>
      </c>
      <c r="AL518" s="4" t="s">
        <v>55</v>
      </c>
    </row>
    <row r="519" spans="1:38" ht="25.5">
      <c r="A519" s="4">
        <v>159907</v>
      </c>
      <c r="B519" s="4">
        <v>661261</v>
      </c>
      <c r="C519" s="4" t="s">
        <v>1445</v>
      </c>
      <c r="D519" s="4" t="s">
        <v>1446</v>
      </c>
      <c r="E519" s="4" t="s">
        <v>225</v>
      </c>
      <c r="F519" s="4" t="s">
        <v>75</v>
      </c>
      <c r="G519" s="4" t="s">
        <v>46</v>
      </c>
      <c r="H519" s="4" t="s">
        <v>47</v>
      </c>
      <c r="I519" s="4" t="s">
        <v>48</v>
      </c>
      <c r="J519" s="4" t="s">
        <v>49</v>
      </c>
      <c r="K519" s="4" t="s">
        <v>1477</v>
      </c>
      <c r="L519" s="4" t="s">
        <v>1478</v>
      </c>
      <c r="M519" s="4"/>
      <c r="N519" s="4" t="s">
        <v>242</v>
      </c>
      <c r="O519" s="4" t="s">
        <v>53</v>
      </c>
      <c r="P519" s="4" t="s">
        <v>1453</v>
      </c>
      <c r="Q519" s="4">
        <v>224</v>
      </c>
      <c r="R519" s="4">
        <v>0</v>
      </c>
      <c r="S519" s="4">
        <v>77</v>
      </c>
      <c r="T519" s="4">
        <v>301</v>
      </c>
      <c r="U519" s="4">
        <v>0.74419999999999997</v>
      </c>
      <c r="V519" s="4">
        <v>0</v>
      </c>
      <c r="W519" s="4">
        <v>0.74419999999999997</v>
      </c>
      <c r="X519" s="4" t="s">
        <v>49</v>
      </c>
      <c r="Y519" s="4" t="s">
        <v>49</v>
      </c>
      <c r="Z519" s="4" t="s">
        <v>49</v>
      </c>
      <c r="AA519" s="4" t="s">
        <v>49</v>
      </c>
      <c r="AB519" s="4" t="s">
        <v>49</v>
      </c>
      <c r="AC519" s="4" t="s">
        <v>49</v>
      </c>
      <c r="AD519" s="4" t="s">
        <v>49</v>
      </c>
      <c r="AE519" s="4" t="s">
        <v>48</v>
      </c>
      <c r="AF519" s="4" t="s">
        <v>48</v>
      </c>
      <c r="AG519" s="4" t="s">
        <v>48</v>
      </c>
      <c r="AH519" s="4" t="s">
        <v>48</v>
      </c>
      <c r="AI519" s="4" t="s">
        <v>48</v>
      </c>
      <c r="AJ519" s="4" t="s">
        <v>48</v>
      </c>
      <c r="AK519" s="4" t="s">
        <v>48</v>
      </c>
      <c r="AL519" s="4" t="s">
        <v>55</v>
      </c>
    </row>
    <row r="520" spans="1:38" ht="25.5">
      <c r="A520" s="4">
        <v>159907</v>
      </c>
      <c r="B520" s="4">
        <v>665787</v>
      </c>
      <c r="C520" s="4" t="s">
        <v>1445</v>
      </c>
      <c r="D520" s="4" t="s">
        <v>1446</v>
      </c>
      <c r="E520" s="4" t="s">
        <v>225</v>
      </c>
      <c r="F520" s="4" t="s">
        <v>75</v>
      </c>
      <c r="G520" s="4" t="s">
        <v>46</v>
      </c>
      <c r="H520" s="4" t="s">
        <v>47</v>
      </c>
      <c r="I520" s="4" t="s">
        <v>48</v>
      </c>
      <c r="J520" s="4" t="s">
        <v>49</v>
      </c>
      <c r="K520" s="4" t="s">
        <v>1479</v>
      </c>
      <c r="L520" s="4" t="s">
        <v>1480</v>
      </c>
      <c r="M520" s="4"/>
      <c r="N520" s="4" t="s">
        <v>242</v>
      </c>
      <c r="O520" s="4" t="s">
        <v>53</v>
      </c>
      <c r="P520" s="4" t="s">
        <v>1463</v>
      </c>
      <c r="Q520" s="4">
        <v>244</v>
      </c>
      <c r="R520" s="4">
        <v>0</v>
      </c>
      <c r="S520" s="4">
        <v>218</v>
      </c>
      <c r="T520" s="4">
        <v>462</v>
      </c>
      <c r="U520" s="4">
        <v>0.52810000000000001</v>
      </c>
      <c r="V520" s="4">
        <v>0</v>
      </c>
      <c r="W520" s="4">
        <v>0.52810000000000001</v>
      </c>
      <c r="X520" s="4" t="s">
        <v>48</v>
      </c>
      <c r="Y520" s="4" t="s">
        <v>48</v>
      </c>
      <c r="Z520" s="4" t="s">
        <v>48</v>
      </c>
      <c r="AA520" s="4" t="s">
        <v>48</v>
      </c>
      <c r="AB520" s="4" t="s">
        <v>48</v>
      </c>
      <c r="AC520" s="4" t="s">
        <v>48</v>
      </c>
      <c r="AD520" s="4" t="s">
        <v>48</v>
      </c>
      <c r="AE520" s="4" t="s">
        <v>48</v>
      </c>
      <c r="AF520" s="4" t="s">
        <v>48</v>
      </c>
      <c r="AG520" s="4" t="s">
        <v>48</v>
      </c>
      <c r="AH520" s="4" t="s">
        <v>49</v>
      </c>
      <c r="AI520" s="4" t="s">
        <v>49</v>
      </c>
      <c r="AJ520" s="4" t="s">
        <v>49</v>
      </c>
      <c r="AK520" s="4" t="s">
        <v>49</v>
      </c>
      <c r="AL520" s="4" t="s">
        <v>55</v>
      </c>
    </row>
    <row r="521" spans="1:38" ht="25.5">
      <c r="A521" s="4">
        <v>159907</v>
      </c>
      <c r="B521" s="4">
        <v>661280</v>
      </c>
      <c r="C521" s="4" t="s">
        <v>1445</v>
      </c>
      <c r="D521" s="4" t="s">
        <v>1446</v>
      </c>
      <c r="E521" s="4" t="s">
        <v>225</v>
      </c>
      <c r="F521" s="4" t="s">
        <v>75</v>
      </c>
      <c r="G521" s="4" t="s">
        <v>46</v>
      </c>
      <c r="H521" s="4" t="s">
        <v>47</v>
      </c>
      <c r="I521" s="4" t="s">
        <v>48</v>
      </c>
      <c r="J521" s="4" t="s">
        <v>49</v>
      </c>
      <c r="K521" s="4" t="s">
        <v>1481</v>
      </c>
      <c r="L521" s="4" t="s">
        <v>1482</v>
      </c>
      <c r="M521" s="4"/>
      <c r="N521" s="4" t="s">
        <v>242</v>
      </c>
      <c r="O521" s="4" t="s">
        <v>53</v>
      </c>
      <c r="P521" s="4" t="s">
        <v>1449</v>
      </c>
      <c r="Q521" s="4">
        <v>1116</v>
      </c>
      <c r="R521" s="4">
        <v>0</v>
      </c>
      <c r="S521" s="4">
        <v>443</v>
      </c>
      <c r="T521" s="4">
        <v>1559</v>
      </c>
      <c r="U521" s="4">
        <v>0.71579999999999999</v>
      </c>
      <c r="V521" s="4">
        <v>0</v>
      </c>
      <c r="W521" s="4">
        <v>0.71579999999999999</v>
      </c>
      <c r="X521" s="4" t="s">
        <v>48</v>
      </c>
      <c r="Y521" s="4" t="s">
        <v>48</v>
      </c>
      <c r="Z521" s="4" t="s">
        <v>48</v>
      </c>
      <c r="AA521" s="4" t="s">
        <v>48</v>
      </c>
      <c r="AB521" s="4" t="s">
        <v>48</v>
      </c>
      <c r="AC521" s="4" t="s">
        <v>48</v>
      </c>
      <c r="AD521" s="4" t="s">
        <v>48</v>
      </c>
      <c r="AE521" s="4" t="s">
        <v>48</v>
      </c>
      <c r="AF521" s="4" t="s">
        <v>48</v>
      </c>
      <c r="AG521" s="4" t="s">
        <v>48</v>
      </c>
      <c r="AH521" s="4" t="s">
        <v>49</v>
      </c>
      <c r="AI521" s="4" t="s">
        <v>49</v>
      </c>
      <c r="AJ521" s="4" t="s">
        <v>49</v>
      </c>
      <c r="AK521" s="4" t="s">
        <v>49</v>
      </c>
      <c r="AL521" s="4" t="s">
        <v>55</v>
      </c>
    </row>
    <row r="522" spans="1:38" ht="25.5">
      <c r="A522" s="4">
        <v>159907</v>
      </c>
      <c r="B522" s="4">
        <v>664610</v>
      </c>
      <c r="C522" s="4" t="s">
        <v>1445</v>
      </c>
      <c r="D522" s="4" t="s">
        <v>1446</v>
      </c>
      <c r="E522" s="4" t="s">
        <v>225</v>
      </c>
      <c r="F522" s="4" t="s">
        <v>75</v>
      </c>
      <c r="G522" s="4" t="s">
        <v>46</v>
      </c>
      <c r="H522" s="4" t="s">
        <v>47</v>
      </c>
      <c r="I522" s="4" t="s">
        <v>48</v>
      </c>
      <c r="J522" s="4" t="s">
        <v>49</v>
      </c>
      <c r="K522" s="4" t="s">
        <v>1483</v>
      </c>
      <c r="L522" s="4" t="s">
        <v>1484</v>
      </c>
      <c r="M522" s="4" t="s">
        <v>1485</v>
      </c>
      <c r="N522" s="4" t="s">
        <v>242</v>
      </c>
      <c r="O522" s="4" t="s">
        <v>53</v>
      </c>
      <c r="P522" s="4" t="s">
        <v>1453</v>
      </c>
      <c r="Q522" s="4">
        <v>37</v>
      </c>
      <c r="R522" s="4">
        <v>0</v>
      </c>
      <c r="S522" s="4">
        <v>0</v>
      </c>
      <c r="T522" s="4">
        <v>37</v>
      </c>
      <c r="U522" s="4">
        <v>1</v>
      </c>
      <c r="V522" s="4">
        <v>0</v>
      </c>
      <c r="W522" s="4">
        <v>1</v>
      </c>
      <c r="X522" s="4" t="s">
        <v>48</v>
      </c>
      <c r="Y522" s="4" t="s">
        <v>49</v>
      </c>
      <c r="Z522" s="4" t="s">
        <v>49</v>
      </c>
      <c r="AA522" s="4" t="s">
        <v>49</v>
      </c>
      <c r="AB522" s="4" t="s">
        <v>49</v>
      </c>
      <c r="AC522" s="4" t="s">
        <v>49</v>
      </c>
      <c r="AD522" s="4" t="s">
        <v>49</v>
      </c>
      <c r="AE522" s="4" t="s">
        <v>49</v>
      </c>
      <c r="AF522" s="4" t="s">
        <v>49</v>
      </c>
      <c r="AG522" s="4" t="s">
        <v>49</v>
      </c>
      <c r="AH522" s="4" t="s">
        <v>49</v>
      </c>
      <c r="AI522" s="4" t="s">
        <v>49</v>
      </c>
      <c r="AJ522" s="4" t="s">
        <v>49</v>
      </c>
      <c r="AK522" s="4" t="s">
        <v>49</v>
      </c>
      <c r="AL522" s="4" t="s">
        <v>55</v>
      </c>
    </row>
    <row r="523" spans="1:38" ht="25.5">
      <c r="A523" s="4">
        <v>159907</v>
      </c>
      <c r="B523" s="4">
        <v>665769</v>
      </c>
      <c r="C523" s="4" t="s">
        <v>1445</v>
      </c>
      <c r="D523" s="4" t="s">
        <v>1446</v>
      </c>
      <c r="E523" s="4" t="s">
        <v>225</v>
      </c>
      <c r="F523" s="4" t="s">
        <v>75</v>
      </c>
      <c r="G523" s="4" t="s">
        <v>46</v>
      </c>
      <c r="H523" s="4" t="s">
        <v>47</v>
      </c>
      <c r="I523" s="4" t="s">
        <v>48</v>
      </c>
      <c r="J523" s="4" t="s">
        <v>49</v>
      </c>
      <c r="K523" s="4" t="s">
        <v>1486</v>
      </c>
      <c r="L523" s="4" t="s">
        <v>1487</v>
      </c>
      <c r="M523" s="4"/>
      <c r="N523" s="4" t="s">
        <v>242</v>
      </c>
      <c r="O523" s="4" t="s">
        <v>53</v>
      </c>
      <c r="P523" s="4" t="s">
        <v>1449</v>
      </c>
      <c r="Q523" s="4">
        <v>154</v>
      </c>
      <c r="R523" s="4">
        <v>0</v>
      </c>
      <c r="S523" s="4">
        <v>38</v>
      </c>
      <c r="T523" s="4">
        <v>192</v>
      </c>
      <c r="U523" s="4">
        <v>0.80210000000000004</v>
      </c>
      <c r="V523" s="4">
        <v>0</v>
      </c>
      <c r="W523" s="4">
        <v>0.80210000000000004</v>
      </c>
      <c r="X523" s="4" t="s">
        <v>48</v>
      </c>
      <c r="Y523" s="4" t="s">
        <v>49</v>
      </c>
      <c r="Z523" s="4" t="s">
        <v>49</v>
      </c>
      <c r="AA523" s="4" t="s">
        <v>49</v>
      </c>
      <c r="AB523" s="4" t="s">
        <v>49</v>
      </c>
      <c r="AC523" s="4" t="s">
        <v>49</v>
      </c>
      <c r="AD523" s="4" t="s">
        <v>49</v>
      </c>
      <c r="AE523" s="4" t="s">
        <v>49</v>
      </c>
      <c r="AF523" s="4" t="s">
        <v>49</v>
      </c>
      <c r="AG523" s="4" t="s">
        <v>49</v>
      </c>
      <c r="AH523" s="4" t="s">
        <v>48</v>
      </c>
      <c r="AI523" s="4" t="s">
        <v>48</v>
      </c>
      <c r="AJ523" s="4" t="s">
        <v>48</v>
      </c>
      <c r="AK523" s="4" t="s">
        <v>48</v>
      </c>
      <c r="AL523" s="4" t="s">
        <v>55</v>
      </c>
    </row>
    <row r="524" spans="1:38" ht="25.5">
      <c r="A524" s="4">
        <v>159907</v>
      </c>
      <c r="B524" s="4">
        <v>661262</v>
      </c>
      <c r="C524" s="4" t="s">
        <v>1445</v>
      </c>
      <c r="D524" s="4" t="s">
        <v>1446</v>
      </c>
      <c r="E524" s="4" t="s">
        <v>225</v>
      </c>
      <c r="F524" s="4" t="s">
        <v>75</v>
      </c>
      <c r="G524" s="4" t="s">
        <v>46</v>
      </c>
      <c r="H524" s="4" t="s">
        <v>47</v>
      </c>
      <c r="I524" s="4" t="s">
        <v>48</v>
      </c>
      <c r="J524" s="4" t="s">
        <v>49</v>
      </c>
      <c r="K524" s="4" t="s">
        <v>1488</v>
      </c>
      <c r="L524" s="4" t="s">
        <v>1489</v>
      </c>
      <c r="M524" s="4"/>
      <c r="N524" s="4" t="s">
        <v>569</v>
      </c>
      <c r="O524" s="4" t="s">
        <v>53</v>
      </c>
      <c r="P524" s="4" t="s">
        <v>570</v>
      </c>
      <c r="Q524" s="4">
        <v>113</v>
      </c>
      <c r="R524" s="4">
        <v>0</v>
      </c>
      <c r="S524" s="4">
        <v>281</v>
      </c>
      <c r="T524" s="4">
        <v>394</v>
      </c>
      <c r="U524" s="4">
        <v>0.2868</v>
      </c>
      <c r="V524" s="4">
        <v>0</v>
      </c>
      <c r="W524" s="4">
        <v>0.2868</v>
      </c>
      <c r="X524" s="4" t="s">
        <v>49</v>
      </c>
      <c r="Y524" s="4" t="s">
        <v>49</v>
      </c>
      <c r="Z524" s="4" t="s">
        <v>49</v>
      </c>
      <c r="AA524" s="4" t="s">
        <v>49</v>
      </c>
      <c r="AB524" s="4" t="s">
        <v>49</v>
      </c>
      <c r="AC524" s="4" t="s">
        <v>49</v>
      </c>
      <c r="AD524" s="4" t="s">
        <v>49</v>
      </c>
      <c r="AE524" s="4" t="s">
        <v>48</v>
      </c>
      <c r="AF524" s="4" t="s">
        <v>48</v>
      </c>
      <c r="AG524" s="4" t="s">
        <v>48</v>
      </c>
      <c r="AH524" s="4" t="s">
        <v>48</v>
      </c>
      <c r="AI524" s="4" t="s">
        <v>48</v>
      </c>
      <c r="AJ524" s="4" t="s">
        <v>48</v>
      </c>
      <c r="AK524" s="4" t="s">
        <v>48</v>
      </c>
      <c r="AL524" s="4" t="s">
        <v>55</v>
      </c>
    </row>
    <row r="525" spans="1:38" ht="25.5">
      <c r="A525" s="4">
        <v>159907</v>
      </c>
      <c r="B525" s="4">
        <v>661263</v>
      </c>
      <c r="C525" s="4" t="s">
        <v>1445</v>
      </c>
      <c r="D525" s="4" t="s">
        <v>1446</v>
      </c>
      <c r="E525" s="4" t="s">
        <v>225</v>
      </c>
      <c r="F525" s="4" t="s">
        <v>75</v>
      </c>
      <c r="G525" s="4" t="s">
        <v>46</v>
      </c>
      <c r="H525" s="4" t="s">
        <v>47</v>
      </c>
      <c r="I525" s="4" t="s">
        <v>48</v>
      </c>
      <c r="J525" s="4" t="s">
        <v>49</v>
      </c>
      <c r="K525" s="4" t="s">
        <v>1490</v>
      </c>
      <c r="L525" s="4" t="s">
        <v>1491</v>
      </c>
      <c r="M525" s="4"/>
      <c r="N525" s="4" t="s">
        <v>242</v>
      </c>
      <c r="O525" s="4" t="s">
        <v>53</v>
      </c>
      <c r="P525" s="4" t="s">
        <v>1449</v>
      </c>
      <c r="Q525" s="4">
        <v>381</v>
      </c>
      <c r="R525" s="4">
        <v>0</v>
      </c>
      <c r="S525" s="4">
        <v>63</v>
      </c>
      <c r="T525" s="4">
        <v>444</v>
      </c>
      <c r="U525" s="4">
        <v>0.85809999999999997</v>
      </c>
      <c r="V525" s="4">
        <v>0</v>
      </c>
      <c r="W525" s="4">
        <v>0.85809999999999997</v>
      </c>
      <c r="X525" s="4" t="s">
        <v>49</v>
      </c>
      <c r="Y525" s="4" t="s">
        <v>49</v>
      </c>
      <c r="Z525" s="4" t="s">
        <v>49</v>
      </c>
      <c r="AA525" s="4" t="s">
        <v>49</v>
      </c>
      <c r="AB525" s="4" t="s">
        <v>49</v>
      </c>
      <c r="AC525" s="4" t="s">
        <v>49</v>
      </c>
      <c r="AD525" s="4" t="s">
        <v>49</v>
      </c>
      <c r="AE525" s="4" t="s">
        <v>48</v>
      </c>
      <c r="AF525" s="4" t="s">
        <v>48</v>
      </c>
      <c r="AG525" s="4" t="s">
        <v>48</v>
      </c>
      <c r="AH525" s="4" t="s">
        <v>48</v>
      </c>
      <c r="AI525" s="4" t="s">
        <v>48</v>
      </c>
      <c r="AJ525" s="4" t="s">
        <v>48</v>
      </c>
      <c r="AK525" s="4" t="s">
        <v>48</v>
      </c>
      <c r="AL525" s="4" t="s">
        <v>55</v>
      </c>
    </row>
    <row r="526" spans="1:38" ht="25.5">
      <c r="A526" s="4">
        <v>159907</v>
      </c>
      <c r="B526" s="4">
        <v>661281</v>
      </c>
      <c r="C526" s="4" t="s">
        <v>1445</v>
      </c>
      <c r="D526" s="4" t="s">
        <v>1446</v>
      </c>
      <c r="E526" s="4" t="s">
        <v>225</v>
      </c>
      <c r="F526" s="4" t="s">
        <v>75</v>
      </c>
      <c r="G526" s="4" t="s">
        <v>46</v>
      </c>
      <c r="H526" s="4" t="s">
        <v>47</v>
      </c>
      <c r="I526" s="4" t="s">
        <v>48</v>
      </c>
      <c r="J526" s="4" t="s">
        <v>49</v>
      </c>
      <c r="K526" s="4" t="s">
        <v>1492</v>
      </c>
      <c r="L526" s="4" t="s">
        <v>1493</v>
      </c>
      <c r="M526" s="4"/>
      <c r="N526" s="4" t="s">
        <v>242</v>
      </c>
      <c r="O526" s="4" t="s">
        <v>53</v>
      </c>
      <c r="P526" s="4" t="s">
        <v>1453</v>
      </c>
      <c r="Q526" s="4">
        <v>150</v>
      </c>
      <c r="R526" s="4">
        <v>0</v>
      </c>
      <c r="S526" s="4">
        <v>34</v>
      </c>
      <c r="T526" s="4">
        <v>184</v>
      </c>
      <c r="U526" s="4">
        <v>0.81520000000000004</v>
      </c>
      <c r="V526" s="4">
        <v>0</v>
      </c>
      <c r="W526" s="4">
        <v>0.81520000000000004</v>
      </c>
      <c r="X526" s="4" t="s">
        <v>48</v>
      </c>
      <c r="Y526" s="4" t="s">
        <v>48</v>
      </c>
      <c r="Z526" s="4" t="s">
        <v>48</v>
      </c>
      <c r="AA526" s="4" t="s">
        <v>48</v>
      </c>
      <c r="AB526" s="4" t="s">
        <v>48</v>
      </c>
      <c r="AC526" s="4" t="s">
        <v>48</v>
      </c>
      <c r="AD526" s="4" t="s">
        <v>48</v>
      </c>
      <c r="AE526" s="4" t="s">
        <v>48</v>
      </c>
      <c r="AF526" s="4" t="s">
        <v>48</v>
      </c>
      <c r="AG526" s="4" t="s">
        <v>48</v>
      </c>
      <c r="AH526" s="4" t="s">
        <v>49</v>
      </c>
      <c r="AI526" s="4" t="s">
        <v>49</v>
      </c>
      <c r="AJ526" s="4" t="s">
        <v>49</v>
      </c>
      <c r="AK526" s="4" t="s">
        <v>49</v>
      </c>
      <c r="AL526" s="4" t="s">
        <v>55</v>
      </c>
    </row>
    <row r="527" spans="1:38" ht="25.5">
      <c r="A527" s="4">
        <v>159907</v>
      </c>
      <c r="B527" s="4">
        <v>661264</v>
      </c>
      <c r="C527" s="4" t="s">
        <v>1445</v>
      </c>
      <c r="D527" s="4" t="s">
        <v>1446</v>
      </c>
      <c r="E527" s="4" t="s">
        <v>225</v>
      </c>
      <c r="F527" s="4" t="s">
        <v>75</v>
      </c>
      <c r="G527" s="4" t="s">
        <v>46</v>
      </c>
      <c r="H527" s="4" t="s">
        <v>47</v>
      </c>
      <c r="I527" s="4" t="s">
        <v>48</v>
      </c>
      <c r="J527" s="4" t="s">
        <v>49</v>
      </c>
      <c r="K527" s="4" t="s">
        <v>1494</v>
      </c>
      <c r="L527" s="4" t="s">
        <v>1495</v>
      </c>
      <c r="M527" s="4"/>
      <c r="N527" s="4" t="s">
        <v>242</v>
      </c>
      <c r="O527" s="4" t="s">
        <v>53</v>
      </c>
      <c r="P527" s="4" t="s">
        <v>1463</v>
      </c>
      <c r="Q527" s="4">
        <v>406</v>
      </c>
      <c r="R527" s="4">
        <v>0</v>
      </c>
      <c r="S527" s="4">
        <v>123</v>
      </c>
      <c r="T527" s="4">
        <v>529</v>
      </c>
      <c r="U527" s="4">
        <v>0.76749999999999996</v>
      </c>
      <c r="V527" s="4">
        <v>0</v>
      </c>
      <c r="W527" s="4">
        <v>0.76749999999999996</v>
      </c>
      <c r="X527" s="4" t="s">
        <v>49</v>
      </c>
      <c r="Y527" s="4" t="s">
        <v>49</v>
      </c>
      <c r="Z527" s="4" t="s">
        <v>49</v>
      </c>
      <c r="AA527" s="4" t="s">
        <v>49</v>
      </c>
      <c r="AB527" s="4" t="s">
        <v>49</v>
      </c>
      <c r="AC527" s="4" t="s">
        <v>49</v>
      </c>
      <c r="AD527" s="4" t="s">
        <v>49</v>
      </c>
      <c r="AE527" s="4" t="s">
        <v>48</v>
      </c>
      <c r="AF527" s="4" t="s">
        <v>48</v>
      </c>
      <c r="AG527" s="4" t="s">
        <v>48</v>
      </c>
      <c r="AH527" s="4" t="s">
        <v>48</v>
      </c>
      <c r="AI527" s="4" t="s">
        <v>48</v>
      </c>
      <c r="AJ527" s="4" t="s">
        <v>48</v>
      </c>
      <c r="AK527" s="4" t="s">
        <v>48</v>
      </c>
      <c r="AL527" s="4" t="s">
        <v>55</v>
      </c>
    </row>
    <row r="528" spans="1:38" ht="25.5">
      <c r="A528" s="4">
        <v>159907</v>
      </c>
      <c r="B528" s="4">
        <v>661265</v>
      </c>
      <c r="C528" s="4" t="s">
        <v>1445</v>
      </c>
      <c r="D528" s="4" t="s">
        <v>1446</v>
      </c>
      <c r="E528" s="4" t="s">
        <v>225</v>
      </c>
      <c r="F528" s="4" t="s">
        <v>75</v>
      </c>
      <c r="G528" s="4" t="s">
        <v>46</v>
      </c>
      <c r="H528" s="4" t="s">
        <v>47</v>
      </c>
      <c r="I528" s="4" t="s">
        <v>48</v>
      </c>
      <c r="J528" s="4" t="s">
        <v>49</v>
      </c>
      <c r="K528" s="4" t="s">
        <v>1496</v>
      </c>
      <c r="L528" s="4" t="s">
        <v>1497</v>
      </c>
      <c r="M528" s="4"/>
      <c r="N528" s="4" t="s">
        <v>242</v>
      </c>
      <c r="O528" s="4" t="s">
        <v>53</v>
      </c>
      <c r="P528" s="4" t="s">
        <v>1449</v>
      </c>
      <c r="Q528" s="4">
        <v>335</v>
      </c>
      <c r="R528" s="4">
        <v>0</v>
      </c>
      <c r="S528" s="4">
        <v>48</v>
      </c>
      <c r="T528" s="4">
        <v>383</v>
      </c>
      <c r="U528" s="4">
        <v>0.87470000000000003</v>
      </c>
      <c r="V528" s="4">
        <v>0</v>
      </c>
      <c r="W528" s="4">
        <v>0.87470000000000003</v>
      </c>
      <c r="X528" s="4" t="s">
        <v>49</v>
      </c>
      <c r="Y528" s="4" t="s">
        <v>49</v>
      </c>
      <c r="Z528" s="4" t="s">
        <v>49</v>
      </c>
      <c r="AA528" s="4" t="s">
        <v>49</v>
      </c>
      <c r="AB528" s="4" t="s">
        <v>49</v>
      </c>
      <c r="AC528" s="4" t="s">
        <v>49</v>
      </c>
      <c r="AD528" s="4" t="s">
        <v>49</v>
      </c>
      <c r="AE528" s="4" t="s">
        <v>48</v>
      </c>
      <c r="AF528" s="4" t="s">
        <v>48</v>
      </c>
      <c r="AG528" s="4" t="s">
        <v>48</v>
      </c>
      <c r="AH528" s="4" t="s">
        <v>48</v>
      </c>
      <c r="AI528" s="4" t="s">
        <v>48</v>
      </c>
      <c r="AJ528" s="4" t="s">
        <v>48</v>
      </c>
      <c r="AK528" s="4" t="s">
        <v>48</v>
      </c>
      <c r="AL528" s="4" t="s">
        <v>55</v>
      </c>
    </row>
    <row r="529" spans="1:38" ht="25.5">
      <c r="A529" s="4">
        <v>159907</v>
      </c>
      <c r="B529" s="4">
        <v>661279</v>
      </c>
      <c r="C529" s="4" t="s">
        <v>1445</v>
      </c>
      <c r="D529" s="4" t="s">
        <v>1446</v>
      </c>
      <c r="E529" s="4" t="s">
        <v>225</v>
      </c>
      <c r="F529" s="4" t="s">
        <v>75</v>
      </c>
      <c r="G529" s="4" t="s">
        <v>46</v>
      </c>
      <c r="H529" s="4" t="s">
        <v>47</v>
      </c>
      <c r="I529" s="4" t="s">
        <v>48</v>
      </c>
      <c r="J529" s="4" t="s">
        <v>49</v>
      </c>
      <c r="K529" s="4" t="s">
        <v>1498</v>
      </c>
      <c r="L529" s="4" t="s">
        <v>1499</v>
      </c>
      <c r="M529" s="4"/>
      <c r="N529" s="4" t="s">
        <v>242</v>
      </c>
      <c r="O529" s="4" t="s">
        <v>53</v>
      </c>
      <c r="P529" s="4" t="s">
        <v>1456</v>
      </c>
      <c r="Q529" s="4">
        <v>923</v>
      </c>
      <c r="R529" s="4">
        <v>0</v>
      </c>
      <c r="S529" s="4">
        <v>683</v>
      </c>
      <c r="T529" s="4">
        <v>1606</v>
      </c>
      <c r="U529" s="4">
        <v>0.57469999999999999</v>
      </c>
      <c r="V529" s="4">
        <v>0</v>
      </c>
      <c r="W529" s="4">
        <v>0.57469999999999999</v>
      </c>
      <c r="X529" s="4" t="s">
        <v>48</v>
      </c>
      <c r="Y529" s="4" t="s">
        <v>48</v>
      </c>
      <c r="Z529" s="4" t="s">
        <v>48</v>
      </c>
      <c r="AA529" s="4" t="s">
        <v>48</v>
      </c>
      <c r="AB529" s="4" t="s">
        <v>48</v>
      </c>
      <c r="AC529" s="4" t="s">
        <v>48</v>
      </c>
      <c r="AD529" s="4" t="s">
        <v>48</v>
      </c>
      <c r="AE529" s="4" t="s">
        <v>48</v>
      </c>
      <c r="AF529" s="4" t="s">
        <v>48</v>
      </c>
      <c r="AG529" s="4" t="s">
        <v>48</v>
      </c>
      <c r="AH529" s="4" t="s">
        <v>49</v>
      </c>
      <c r="AI529" s="4" t="s">
        <v>49</v>
      </c>
      <c r="AJ529" s="4" t="s">
        <v>49</v>
      </c>
      <c r="AK529" s="4" t="s">
        <v>49</v>
      </c>
      <c r="AL529" s="4" t="s">
        <v>55</v>
      </c>
    </row>
    <row r="530" spans="1:38" ht="25.5">
      <c r="A530" s="4">
        <v>159907</v>
      </c>
      <c r="B530" s="4">
        <v>663373</v>
      </c>
      <c r="C530" s="4" t="s">
        <v>1445</v>
      </c>
      <c r="D530" s="4" t="s">
        <v>1446</v>
      </c>
      <c r="E530" s="4" t="s">
        <v>225</v>
      </c>
      <c r="F530" s="4" t="s">
        <v>75</v>
      </c>
      <c r="G530" s="4" t="s">
        <v>46</v>
      </c>
      <c r="H530" s="4" t="s">
        <v>47</v>
      </c>
      <c r="I530" s="4" t="s">
        <v>48</v>
      </c>
      <c r="J530" s="4" t="s">
        <v>49</v>
      </c>
      <c r="K530" s="4" t="s">
        <v>1500</v>
      </c>
      <c r="L530" s="4" t="s">
        <v>1501</v>
      </c>
      <c r="M530" s="4"/>
      <c r="N530" s="4" t="s">
        <v>242</v>
      </c>
      <c r="O530" s="4" t="s">
        <v>53</v>
      </c>
      <c r="P530" s="4" t="s">
        <v>243</v>
      </c>
      <c r="Q530" s="4">
        <v>374</v>
      </c>
      <c r="R530" s="4">
        <v>0</v>
      </c>
      <c r="S530" s="4">
        <v>28</v>
      </c>
      <c r="T530" s="4">
        <v>402</v>
      </c>
      <c r="U530" s="4">
        <v>0.93030000000000002</v>
      </c>
      <c r="V530" s="4">
        <v>0</v>
      </c>
      <c r="W530" s="4">
        <v>0.93030000000000002</v>
      </c>
      <c r="X530" s="4" t="s">
        <v>49</v>
      </c>
      <c r="Y530" s="4" t="s">
        <v>49</v>
      </c>
      <c r="Z530" s="4" t="s">
        <v>49</v>
      </c>
      <c r="AA530" s="4" t="s">
        <v>49</v>
      </c>
      <c r="AB530" s="4" t="s">
        <v>49</v>
      </c>
      <c r="AC530" s="4" t="s">
        <v>49</v>
      </c>
      <c r="AD530" s="4" t="s">
        <v>49</v>
      </c>
      <c r="AE530" s="4" t="s">
        <v>48</v>
      </c>
      <c r="AF530" s="4" t="s">
        <v>48</v>
      </c>
      <c r="AG530" s="4" t="s">
        <v>48</v>
      </c>
      <c r="AH530" s="4" t="s">
        <v>48</v>
      </c>
      <c r="AI530" s="4" t="s">
        <v>48</v>
      </c>
      <c r="AJ530" s="4" t="s">
        <v>48</v>
      </c>
      <c r="AK530" s="4" t="s">
        <v>48</v>
      </c>
      <c r="AL530" s="4" t="s">
        <v>55</v>
      </c>
    </row>
    <row r="531" spans="1:38" ht="25.5">
      <c r="A531" s="4">
        <v>159907</v>
      </c>
      <c r="B531" s="4">
        <v>661275</v>
      </c>
      <c r="C531" s="4" t="s">
        <v>1445</v>
      </c>
      <c r="D531" s="4" t="s">
        <v>1446</v>
      </c>
      <c r="E531" s="4" t="s">
        <v>225</v>
      </c>
      <c r="F531" s="4" t="s">
        <v>75</v>
      </c>
      <c r="G531" s="4" t="s">
        <v>46</v>
      </c>
      <c r="H531" s="4" t="s">
        <v>47</v>
      </c>
      <c r="I531" s="4" t="s">
        <v>48</v>
      </c>
      <c r="J531" s="4" t="s">
        <v>49</v>
      </c>
      <c r="K531" s="4" t="s">
        <v>1502</v>
      </c>
      <c r="L531" s="4" t="s">
        <v>1503</v>
      </c>
      <c r="M531" s="4"/>
      <c r="N531" s="4" t="s">
        <v>242</v>
      </c>
      <c r="O531" s="4" t="s">
        <v>53</v>
      </c>
      <c r="P531" s="4" t="s">
        <v>1453</v>
      </c>
      <c r="Q531" s="4">
        <v>476</v>
      </c>
      <c r="R531" s="4">
        <v>0</v>
      </c>
      <c r="S531" s="4">
        <v>368</v>
      </c>
      <c r="T531" s="4">
        <v>844</v>
      </c>
      <c r="U531" s="4">
        <v>0.56399999999999995</v>
      </c>
      <c r="V531" s="4">
        <v>0</v>
      </c>
      <c r="W531" s="4">
        <v>0.56399999999999995</v>
      </c>
      <c r="X531" s="4" t="s">
        <v>48</v>
      </c>
      <c r="Y531" s="4" t="s">
        <v>48</v>
      </c>
      <c r="Z531" s="4" t="s">
        <v>48</v>
      </c>
      <c r="AA531" s="4" t="s">
        <v>48</v>
      </c>
      <c r="AB531" s="4" t="s">
        <v>48</v>
      </c>
      <c r="AC531" s="4" t="s">
        <v>48</v>
      </c>
      <c r="AD531" s="4" t="s">
        <v>48</v>
      </c>
      <c r="AE531" s="4" t="s">
        <v>49</v>
      </c>
      <c r="AF531" s="4" t="s">
        <v>49</v>
      </c>
      <c r="AG531" s="4" t="s">
        <v>49</v>
      </c>
      <c r="AH531" s="4" t="s">
        <v>48</v>
      </c>
      <c r="AI531" s="4" t="s">
        <v>48</v>
      </c>
      <c r="AJ531" s="4" t="s">
        <v>48</v>
      </c>
      <c r="AK531" s="4" t="s">
        <v>48</v>
      </c>
      <c r="AL531" s="4" t="s">
        <v>55</v>
      </c>
    </row>
    <row r="532" spans="1:38" ht="25.5">
      <c r="A532" s="4">
        <v>159907</v>
      </c>
      <c r="B532" s="4">
        <v>661267</v>
      </c>
      <c r="C532" s="4" t="s">
        <v>1445</v>
      </c>
      <c r="D532" s="4" t="s">
        <v>1446</v>
      </c>
      <c r="E532" s="4" t="s">
        <v>225</v>
      </c>
      <c r="F532" s="4" t="s">
        <v>75</v>
      </c>
      <c r="G532" s="4" t="s">
        <v>46</v>
      </c>
      <c r="H532" s="4" t="s">
        <v>47</v>
      </c>
      <c r="I532" s="4" t="s">
        <v>48</v>
      </c>
      <c r="J532" s="4" t="s">
        <v>49</v>
      </c>
      <c r="K532" s="4" t="s">
        <v>127</v>
      </c>
      <c r="L532" s="4" t="s">
        <v>1504</v>
      </c>
      <c r="M532" s="4"/>
      <c r="N532" s="4" t="s">
        <v>242</v>
      </c>
      <c r="O532" s="4" t="s">
        <v>53</v>
      </c>
      <c r="P532" s="4" t="s">
        <v>1449</v>
      </c>
      <c r="Q532" s="4">
        <v>305</v>
      </c>
      <c r="R532" s="4">
        <v>0</v>
      </c>
      <c r="S532" s="4">
        <v>237</v>
      </c>
      <c r="T532" s="4">
        <v>542</v>
      </c>
      <c r="U532" s="4">
        <v>0.56269999999999998</v>
      </c>
      <c r="V532" s="4">
        <v>0</v>
      </c>
      <c r="W532" s="4">
        <v>0.56269999999999998</v>
      </c>
      <c r="X532" s="4" t="s">
        <v>49</v>
      </c>
      <c r="Y532" s="4" t="s">
        <v>49</v>
      </c>
      <c r="Z532" s="4" t="s">
        <v>49</v>
      </c>
      <c r="AA532" s="4" t="s">
        <v>49</v>
      </c>
      <c r="AB532" s="4" t="s">
        <v>49</v>
      </c>
      <c r="AC532" s="4" t="s">
        <v>49</v>
      </c>
      <c r="AD532" s="4" t="s">
        <v>49</v>
      </c>
      <c r="AE532" s="4" t="s">
        <v>48</v>
      </c>
      <c r="AF532" s="4" t="s">
        <v>48</v>
      </c>
      <c r="AG532" s="4" t="s">
        <v>48</v>
      </c>
      <c r="AH532" s="4" t="s">
        <v>48</v>
      </c>
      <c r="AI532" s="4" t="s">
        <v>48</v>
      </c>
      <c r="AJ532" s="4" t="s">
        <v>48</v>
      </c>
      <c r="AK532" s="4" t="s">
        <v>48</v>
      </c>
      <c r="AL532" s="4" t="s">
        <v>55</v>
      </c>
    </row>
    <row r="533" spans="1:38" ht="25.5">
      <c r="A533" s="4">
        <v>159907</v>
      </c>
      <c r="B533" s="4">
        <v>661268</v>
      </c>
      <c r="C533" s="4" t="s">
        <v>1445</v>
      </c>
      <c r="D533" s="4" t="s">
        <v>1446</v>
      </c>
      <c r="E533" s="4" t="s">
        <v>225</v>
      </c>
      <c r="F533" s="4" t="s">
        <v>75</v>
      </c>
      <c r="G533" s="4" t="s">
        <v>46</v>
      </c>
      <c r="H533" s="4" t="s">
        <v>47</v>
      </c>
      <c r="I533" s="4" t="s">
        <v>48</v>
      </c>
      <c r="J533" s="4" t="s">
        <v>49</v>
      </c>
      <c r="K533" s="4" t="s">
        <v>1505</v>
      </c>
      <c r="L533" s="4" t="s">
        <v>1506</v>
      </c>
      <c r="M533" s="4"/>
      <c r="N533" s="4" t="s">
        <v>242</v>
      </c>
      <c r="O533" s="4" t="s">
        <v>53</v>
      </c>
      <c r="P533" s="4" t="s">
        <v>1456</v>
      </c>
      <c r="Q533" s="4">
        <v>195</v>
      </c>
      <c r="R533" s="4">
        <v>0</v>
      </c>
      <c r="S533" s="4">
        <v>115</v>
      </c>
      <c r="T533" s="4">
        <v>310</v>
      </c>
      <c r="U533" s="4">
        <v>0.629</v>
      </c>
      <c r="V533" s="4">
        <v>0</v>
      </c>
      <c r="W533" s="4">
        <v>0.629</v>
      </c>
      <c r="X533" s="4" t="s">
        <v>49</v>
      </c>
      <c r="Y533" s="4" t="s">
        <v>49</v>
      </c>
      <c r="Z533" s="4" t="s">
        <v>49</v>
      </c>
      <c r="AA533" s="4" t="s">
        <v>49</v>
      </c>
      <c r="AB533" s="4" t="s">
        <v>49</v>
      </c>
      <c r="AC533" s="4" t="s">
        <v>49</v>
      </c>
      <c r="AD533" s="4" t="s">
        <v>49</v>
      </c>
      <c r="AE533" s="4" t="s">
        <v>48</v>
      </c>
      <c r="AF533" s="4" t="s">
        <v>48</v>
      </c>
      <c r="AG533" s="4" t="s">
        <v>48</v>
      </c>
      <c r="AH533" s="4" t="s">
        <v>48</v>
      </c>
      <c r="AI533" s="4" t="s">
        <v>48</v>
      </c>
      <c r="AJ533" s="4" t="s">
        <v>48</v>
      </c>
      <c r="AK533" s="4" t="s">
        <v>48</v>
      </c>
      <c r="AL533" s="4" t="s">
        <v>55</v>
      </c>
    </row>
    <row r="534" spans="1:38" ht="25.5">
      <c r="A534" s="4">
        <v>159907</v>
      </c>
      <c r="B534" s="4">
        <v>661276</v>
      </c>
      <c r="C534" s="4" t="s">
        <v>1445</v>
      </c>
      <c r="D534" s="4" t="s">
        <v>1446</v>
      </c>
      <c r="E534" s="4" t="s">
        <v>225</v>
      </c>
      <c r="F534" s="4" t="s">
        <v>75</v>
      </c>
      <c r="G534" s="4" t="s">
        <v>46</v>
      </c>
      <c r="H534" s="4" t="s">
        <v>47</v>
      </c>
      <c r="I534" s="4" t="s">
        <v>48</v>
      </c>
      <c r="J534" s="4" t="s">
        <v>49</v>
      </c>
      <c r="K534" s="4" t="s">
        <v>1507</v>
      </c>
      <c r="L534" s="4" t="s">
        <v>1508</v>
      </c>
      <c r="M534" s="4"/>
      <c r="N534" s="4" t="s">
        <v>1509</v>
      </c>
      <c r="O534" s="4" t="s">
        <v>53</v>
      </c>
      <c r="P534" s="4" t="s">
        <v>1456</v>
      </c>
      <c r="Q534" s="4">
        <v>377</v>
      </c>
      <c r="R534" s="4">
        <v>0</v>
      </c>
      <c r="S534" s="4">
        <v>437</v>
      </c>
      <c r="T534" s="4">
        <v>814</v>
      </c>
      <c r="U534" s="4">
        <v>0.46310000000000001</v>
      </c>
      <c r="V534" s="4">
        <v>0</v>
      </c>
      <c r="W534" s="4">
        <v>0.46310000000000001</v>
      </c>
      <c r="X534" s="4" t="s">
        <v>48</v>
      </c>
      <c r="Y534" s="4" t="s">
        <v>48</v>
      </c>
      <c r="Z534" s="4" t="s">
        <v>48</v>
      </c>
      <c r="AA534" s="4" t="s">
        <v>48</v>
      </c>
      <c r="AB534" s="4" t="s">
        <v>48</v>
      </c>
      <c r="AC534" s="4" t="s">
        <v>48</v>
      </c>
      <c r="AD534" s="4" t="s">
        <v>48</v>
      </c>
      <c r="AE534" s="4" t="s">
        <v>49</v>
      </c>
      <c r="AF534" s="4" t="s">
        <v>49</v>
      </c>
      <c r="AG534" s="4" t="s">
        <v>49</v>
      </c>
      <c r="AH534" s="4" t="s">
        <v>48</v>
      </c>
      <c r="AI534" s="4" t="s">
        <v>48</v>
      </c>
      <c r="AJ534" s="4" t="s">
        <v>48</v>
      </c>
      <c r="AK534" s="4" t="s">
        <v>48</v>
      </c>
      <c r="AL534" s="4" t="s">
        <v>55</v>
      </c>
    </row>
    <row r="535" spans="1:38" ht="25.5">
      <c r="A535" s="4">
        <v>159907</v>
      </c>
      <c r="B535" s="4">
        <v>661269</v>
      </c>
      <c r="C535" s="4" t="s">
        <v>1445</v>
      </c>
      <c r="D535" s="4" t="s">
        <v>1446</v>
      </c>
      <c r="E535" s="4" t="s">
        <v>225</v>
      </c>
      <c r="F535" s="4" t="s">
        <v>75</v>
      </c>
      <c r="G535" s="4" t="s">
        <v>46</v>
      </c>
      <c r="H535" s="4" t="s">
        <v>47</v>
      </c>
      <c r="I535" s="4" t="s">
        <v>48</v>
      </c>
      <c r="J535" s="4" t="s">
        <v>49</v>
      </c>
      <c r="K535" s="4" t="s">
        <v>1510</v>
      </c>
      <c r="L535" s="4" t="s">
        <v>1511</v>
      </c>
      <c r="M535" s="4"/>
      <c r="N535" s="4" t="s">
        <v>242</v>
      </c>
      <c r="O535" s="4" t="s">
        <v>53</v>
      </c>
      <c r="P535" s="4" t="s">
        <v>1449</v>
      </c>
      <c r="Q535" s="4">
        <v>339</v>
      </c>
      <c r="R535" s="4">
        <v>0</v>
      </c>
      <c r="S535" s="4">
        <v>129</v>
      </c>
      <c r="T535" s="4">
        <v>468</v>
      </c>
      <c r="U535" s="4">
        <v>0.72440000000000004</v>
      </c>
      <c r="V535" s="4">
        <v>0</v>
      </c>
      <c r="W535" s="4">
        <v>0.72440000000000004</v>
      </c>
      <c r="X535" s="4" t="s">
        <v>49</v>
      </c>
      <c r="Y535" s="4" t="s">
        <v>49</v>
      </c>
      <c r="Z535" s="4" t="s">
        <v>49</v>
      </c>
      <c r="AA535" s="4" t="s">
        <v>49</v>
      </c>
      <c r="AB535" s="4" t="s">
        <v>49</v>
      </c>
      <c r="AC535" s="4" t="s">
        <v>49</v>
      </c>
      <c r="AD535" s="4" t="s">
        <v>49</v>
      </c>
      <c r="AE535" s="4" t="s">
        <v>48</v>
      </c>
      <c r="AF535" s="4" t="s">
        <v>48</v>
      </c>
      <c r="AG535" s="4" t="s">
        <v>48</v>
      </c>
      <c r="AH535" s="4" t="s">
        <v>48</v>
      </c>
      <c r="AI535" s="4" t="s">
        <v>48</v>
      </c>
      <c r="AJ535" s="4" t="s">
        <v>48</v>
      </c>
      <c r="AK535" s="4" t="s">
        <v>48</v>
      </c>
      <c r="AL535" s="4" t="s">
        <v>55</v>
      </c>
    </row>
    <row r="536" spans="1:38" ht="25.5">
      <c r="A536" s="4">
        <v>159907</v>
      </c>
      <c r="B536" s="4">
        <v>661270</v>
      </c>
      <c r="C536" s="4" t="s">
        <v>1445</v>
      </c>
      <c r="D536" s="4" t="s">
        <v>1446</v>
      </c>
      <c r="E536" s="4" t="s">
        <v>225</v>
      </c>
      <c r="F536" s="4" t="s">
        <v>75</v>
      </c>
      <c r="G536" s="4" t="s">
        <v>46</v>
      </c>
      <c r="H536" s="4" t="s">
        <v>47</v>
      </c>
      <c r="I536" s="4" t="s">
        <v>48</v>
      </c>
      <c r="J536" s="4" t="s">
        <v>49</v>
      </c>
      <c r="K536" s="4" t="s">
        <v>1512</v>
      </c>
      <c r="L536" s="4" t="s">
        <v>1513</v>
      </c>
      <c r="M536" s="4"/>
      <c r="N536" s="4" t="s">
        <v>242</v>
      </c>
      <c r="O536" s="4" t="s">
        <v>53</v>
      </c>
      <c r="P536" s="4" t="s">
        <v>243</v>
      </c>
      <c r="Q536" s="4">
        <v>283</v>
      </c>
      <c r="R536" s="4">
        <v>0</v>
      </c>
      <c r="S536" s="4">
        <v>102</v>
      </c>
      <c r="T536" s="4">
        <v>385</v>
      </c>
      <c r="U536" s="4">
        <v>0.73509999999999998</v>
      </c>
      <c r="V536" s="4">
        <v>0</v>
      </c>
      <c r="W536" s="4">
        <v>0.73509999999999998</v>
      </c>
      <c r="X536" s="4" t="s">
        <v>49</v>
      </c>
      <c r="Y536" s="4" t="s">
        <v>49</v>
      </c>
      <c r="Z536" s="4" t="s">
        <v>49</v>
      </c>
      <c r="AA536" s="4" t="s">
        <v>49</v>
      </c>
      <c r="AB536" s="4" t="s">
        <v>49</v>
      </c>
      <c r="AC536" s="4" t="s">
        <v>49</v>
      </c>
      <c r="AD536" s="4" t="s">
        <v>49</v>
      </c>
      <c r="AE536" s="4" t="s">
        <v>48</v>
      </c>
      <c r="AF536" s="4" t="s">
        <v>48</v>
      </c>
      <c r="AG536" s="4" t="s">
        <v>48</v>
      </c>
      <c r="AH536" s="4" t="s">
        <v>48</v>
      </c>
      <c r="AI536" s="4" t="s">
        <v>48</v>
      </c>
      <c r="AJ536" s="4" t="s">
        <v>48</v>
      </c>
      <c r="AK536" s="4" t="s">
        <v>48</v>
      </c>
      <c r="AL536" s="4" t="s">
        <v>55</v>
      </c>
    </row>
    <row r="537" spans="1:38" ht="25.5">
      <c r="A537" s="4">
        <v>159907</v>
      </c>
      <c r="B537" s="4">
        <v>661271</v>
      </c>
      <c r="C537" s="4" t="s">
        <v>1445</v>
      </c>
      <c r="D537" s="4" t="s">
        <v>1446</v>
      </c>
      <c r="E537" s="4" t="s">
        <v>225</v>
      </c>
      <c r="F537" s="4" t="s">
        <v>75</v>
      </c>
      <c r="G537" s="4" t="s">
        <v>46</v>
      </c>
      <c r="H537" s="4" t="s">
        <v>47</v>
      </c>
      <c r="I537" s="4" t="s">
        <v>48</v>
      </c>
      <c r="J537" s="4" t="s">
        <v>49</v>
      </c>
      <c r="K537" s="4" t="s">
        <v>795</v>
      </c>
      <c r="L537" s="4" t="s">
        <v>1514</v>
      </c>
      <c r="M537" s="4"/>
      <c r="N537" s="4" t="s">
        <v>242</v>
      </c>
      <c r="O537" s="4" t="s">
        <v>53</v>
      </c>
      <c r="P537" s="4" t="s">
        <v>243</v>
      </c>
      <c r="Q537" s="4">
        <v>313</v>
      </c>
      <c r="R537" s="4">
        <v>0</v>
      </c>
      <c r="S537" s="4">
        <v>124</v>
      </c>
      <c r="T537" s="4">
        <v>437</v>
      </c>
      <c r="U537" s="4">
        <v>0.71619999999999995</v>
      </c>
      <c r="V537" s="4">
        <v>0</v>
      </c>
      <c r="W537" s="4">
        <v>0.71619999999999995</v>
      </c>
      <c r="X537" s="4" t="s">
        <v>49</v>
      </c>
      <c r="Y537" s="4" t="s">
        <v>49</v>
      </c>
      <c r="Z537" s="4" t="s">
        <v>49</v>
      </c>
      <c r="AA537" s="4" t="s">
        <v>49</v>
      </c>
      <c r="AB537" s="4" t="s">
        <v>49</v>
      </c>
      <c r="AC537" s="4" t="s">
        <v>49</v>
      </c>
      <c r="AD537" s="4" t="s">
        <v>49</v>
      </c>
      <c r="AE537" s="4" t="s">
        <v>48</v>
      </c>
      <c r="AF537" s="4" t="s">
        <v>48</v>
      </c>
      <c r="AG537" s="4" t="s">
        <v>48</v>
      </c>
      <c r="AH537" s="4" t="s">
        <v>48</v>
      </c>
      <c r="AI537" s="4" t="s">
        <v>48</v>
      </c>
      <c r="AJ537" s="4" t="s">
        <v>48</v>
      </c>
      <c r="AK537" s="4" t="s">
        <v>48</v>
      </c>
      <c r="AL537" s="4" t="s">
        <v>55</v>
      </c>
    </row>
    <row r="538" spans="1:38" ht="25.5">
      <c r="A538" s="4">
        <v>159907</v>
      </c>
      <c r="B538" s="4">
        <v>663841</v>
      </c>
      <c r="C538" s="4" t="s">
        <v>1445</v>
      </c>
      <c r="D538" s="4" t="s">
        <v>1446</v>
      </c>
      <c r="E538" s="4" t="s">
        <v>225</v>
      </c>
      <c r="F538" s="4" t="s">
        <v>75</v>
      </c>
      <c r="G538" s="4" t="s">
        <v>46</v>
      </c>
      <c r="H538" s="4" t="s">
        <v>47</v>
      </c>
      <c r="I538" s="4" t="s">
        <v>48</v>
      </c>
      <c r="J538" s="4" t="s">
        <v>49</v>
      </c>
      <c r="K538" s="4" t="s">
        <v>1515</v>
      </c>
      <c r="L538" s="4" t="s">
        <v>1516</v>
      </c>
      <c r="M538" s="4"/>
      <c r="N538" s="4" t="s">
        <v>569</v>
      </c>
      <c r="O538" s="4" t="s">
        <v>53</v>
      </c>
      <c r="P538" s="4" t="s">
        <v>570</v>
      </c>
      <c r="Q538" s="4">
        <v>735</v>
      </c>
      <c r="R538" s="4">
        <v>0</v>
      </c>
      <c r="S538" s="4">
        <v>1203</v>
      </c>
      <c r="T538" s="4">
        <v>1938</v>
      </c>
      <c r="U538" s="4">
        <v>0.37930000000000003</v>
      </c>
      <c r="V538" s="4">
        <v>0</v>
      </c>
      <c r="W538" s="4">
        <v>0.37930000000000003</v>
      </c>
      <c r="X538" s="4" t="s">
        <v>48</v>
      </c>
      <c r="Y538" s="4" t="s">
        <v>48</v>
      </c>
      <c r="Z538" s="4" t="s">
        <v>48</v>
      </c>
      <c r="AA538" s="4" t="s">
        <v>48</v>
      </c>
      <c r="AB538" s="4" t="s">
        <v>48</v>
      </c>
      <c r="AC538" s="4" t="s">
        <v>48</v>
      </c>
      <c r="AD538" s="4" t="s">
        <v>48</v>
      </c>
      <c r="AE538" s="4" t="s">
        <v>48</v>
      </c>
      <c r="AF538" s="4" t="s">
        <v>48</v>
      </c>
      <c r="AG538" s="4" t="s">
        <v>48</v>
      </c>
      <c r="AH538" s="4" t="s">
        <v>49</v>
      </c>
      <c r="AI538" s="4" t="s">
        <v>49</v>
      </c>
      <c r="AJ538" s="4" t="s">
        <v>49</v>
      </c>
      <c r="AK538" s="4" t="s">
        <v>49</v>
      </c>
      <c r="AL538" s="4" t="s">
        <v>55</v>
      </c>
    </row>
    <row r="539" spans="1:38" ht="25.5">
      <c r="A539" s="4">
        <v>159907</v>
      </c>
      <c r="B539" s="4">
        <v>661277</v>
      </c>
      <c r="C539" s="4" t="s">
        <v>1445</v>
      </c>
      <c r="D539" s="4" t="s">
        <v>1446</v>
      </c>
      <c r="E539" s="4" t="s">
        <v>225</v>
      </c>
      <c r="F539" s="4" t="s">
        <v>75</v>
      </c>
      <c r="G539" s="4" t="s">
        <v>46</v>
      </c>
      <c r="H539" s="4" t="s">
        <v>47</v>
      </c>
      <c r="I539" s="4" t="s">
        <v>48</v>
      </c>
      <c r="J539" s="4" t="s">
        <v>49</v>
      </c>
      <c r="K539" s="4" t="s">
        <v>1517</v>
      </c>
      <c r="L539" s="4" t="s">
        <v>1518</v>
      </c>
      <c r="M539" s="4"/>
      <c r="N539" s="4" t="s">
        <v>242</v>
      </c>
      <c r="O539" s="4" t="s">
        <v>53</v>
      </c>
      <c r="P539" s="4" t="s">
        <v>1456</v>
      </c>
      <c r="Q539" s="4">
        <v>605</v>
      </c>
      <c r="R539" s="4">
        <v>0</v>
      </c>
      <c r="S539" s="4">
        <v>147</v>
      </c>
      <c r="T539" s="4">
        <v>752</v>
      </c>
      <c r="U539" s="4">
        <v>0.80449999999999999</v>
      </c>
      <c r="V539" s="4">
        <v>0</v>
      </c>
      <c r="W539" s="4">
        <v>0.80449999999999999</v>
      </c>
      <c r="X539" s="4" t="s">
        <v>48</v>
      </c>
      <c r="Y539" s="4" t="s">
        <v>48</v>
      </c>
      <c r="Z539" s="4" t="s">
        <v>48</v>
      </c>
      <c r="AA539" s="4" t="s">
        <v>48</v>
      </c>
      <c r="AB539" s="4" t="s">
        <v>48</v>
      </c>
      <c r="AC539" s="4" t="s">
        <v>48</v>
      </c>
      <c r="AD539" s="4" t="s">
        <v>48</v>
      </c>
      <c r="AE539" s="4" t="s">
        <v>49</v>
      </c>
      <c r="AF539" s="4" t="s">
        <v>49</v>
      </c>
      <c r="AG539" s="4" t="s">
        <v>49</v>
      </c>
      <c r="AH539" s="4" t="s">
        <v>48</v>
      </c>
      <c r="AI539" s="4" t="s">
        <v>48</v>
      </c>
      <c r="AJ539" s="4" t="s">
        <v>48</v>
      </c>
      <c r="AK539" s="4" t="s">
        <v>48</v>
      </c>
      <c r="AL539" s="4" t="s">
        <v>55</v>
      </c>
    </row>
    <row r="540" spans="1:38" ht="25.5">
      <c r="A540" s="4">
        <v>159907</v>
      </c>
      <c r="B540" s="4">
        <v>662704</v>
      </c>
      <c r="C540" s="4" t="s">
        <v>1445</v>
      </c>
      <c r="D540" s="4" t="s">
        <v>1446</v>
      </c>
      <c r="E540" s="4" t="s">
        <v>225</v>
      </c>
      <c r="F540" s="4" t="s">
        <v>75</v>
      </c>
      <c r="G540" s="4" t="s">
        <v>46</v>
      </c>
      <c r="H540" s="4" t="s">
        <v>47</v>
      </c>
      <c r="I540" s="4" t="s">
        <v>48</v>
      </c>
      <c r="J540" s="4" t="s">
        <v>49</v>
      </c>
      <c r="K540" s="4" t="s">
        <v>1519</v>
      </c>
      <c r="L540" s="4" t="s">
        <v>1520</v>
      </c>
      <c r="M540" s="4"/>
      <c r="N540" s="4" t="s">
        <v>242</v>
      </c>
      <c r="O540" s="4" t="s">
        <v>53</v>
      </c>
      <c r="P540" s="4" t="s">
        <v>1449</v>
      </c>
      <c r="Q540" s="4">
        <v>217</v>
      </c>
      <c r="R540" s="4">
        <v>0</v>
      </c>
      <c r="S540" s="4">
        <v>144</v>
      </c>
      <c r="T540" s="4">
        <v>361</v>
      </c>
      <c r="U540" s="4">
        <v>0.60109999999999997</v>
      </c>
      <c r="V540" s="4">
        <v>0</v>
      </c>
      <c r="W540" s="4">
        <v>0.60109999999999997</v>
      </c>
      <c r="X540" s="4" t="s">
        <v>49</v>
      </c>
      <c r="Y540" s="4" t="s">
        <v>49</v>
      </c>
      <c r="Z540" s="4" t="s">
        <v>49</v>
      </c>
      <c r="AA540" s="4" t="s">
        <v>49</v>
      </c>
      <c r="AB540" s="4" t="s">
        <v>49</v>
      </c>
      <c r="AC540" s="4" t="s">
        <v>49</v>
      </c>
      <c r="AD540" s="4" t="s">
        <v>49</v>
      </c>
      <c r="AE540" s="4" t="s">
        <v>48</v>
      </c>
      <c r="AF540" s="4" t="s">
        <v>48</v>
      </c>
      <c r="AG540" s="4" t="s">
        <v>48</v>
      </c>
      <c r="AH540" s="4" t="s">
        <v>48</v>
      </c>
      <c r="AI540" s="4" t="s">
        <v>48</v>
      </c>
      <c r="AJ540" s="4" t="s">
        <v>48</v>
      </c>
      <c r="AK540" s="4" t="s">
        <v>48</v>
      </c>
      <c r="AL540" s="4" t="s">
        <v>55</v>
      </c>
    </row>
    <row r="541" spans="1:38" ht="25.5">
      <c r="A541" s="4">
        <v>159505</v>
      </c>
      <c r="B541" s="4">
        <v>661553</v>
      </c>
      <c r="C541" s="4" t="s">
        <v>1521</v>
      </c>
      <c r="D541" s="4" t="s">
        <v>1522</v>
      </c>
      <c r="E541" s="4" t="s">
        <v>806</v>
      </c>
      <c r="F541" s="4" t="s">
        <v>88</v>
      </c>
      <c r="G541" s="4" t="s">
        <v>46</v>
      </c>
      <c r="H541" s="4" t="s">
        <v>47</v>
      </c>
      <c r="I541" s="4" t="s">
        <v>48</v>
      </c>
      <c r="J541" s="4" t="s">
        <v>49</v>
      </c>
      <c r="K541" s="4" t="s">
        <v>425</v>
      </c>
      <c r="L541" s="4" t="s">
        <v>1523</v>
      </c>
      <c r="M541" s="4"/>
      <c r="N541" s="4" t="s">
        <v>1524</v>
      </c>
      <c r="O541" s="4" t="s">
        <v>53</v>
      </c>
      <c r="P541" s="4" t="s">
        <v>1525</v>
      </c>
      <c r="Q541" s="4">
        <v>18</v>
      </c>
      <c r="R541" s="4">
        <v>0</v>
      </c>
      <c r="S541" s="4">
        <v>15</v>
      </c>
      <c r="T541" s="4">
        <v>33</v>
      </c>
      <c r="U541" s="4">
        <v>0.54549999999999998</v>
      </c>
      <c r="V541" s="4">
        <v>0</v>
      </c>
      <c r="W541" s="4">
        <v>0.54549999999999998</v>
      </c>
      <c r="X541" s="4" t="s">
        <v>48</v>
      </c>
      <c r="Y541" s="4" t="s">
        <v>49</v>
      </c>
      <c r="Z541" s="4" t="s">
        <v>49</v>
      </c>
      <c r="AA541" s="4" t="s">
        <v>49</v>
      </c>
      <c r="AB541" s="4" t="s">
        <v>49</v>
      </c>
      <c r="AC541" s="4" t="s">
        <v>49</v>
      </c>
      <c r="AD541" s="4" t="s">
        <v>49</v>
      </c>
      <c r="AE541" s="4" t="s">
        <v>49</v>
      </c>
      <c r="AF541" s="4" t="s">
        <v>48</v>
      </c>
      <c r="AG541" s="4" t="s">
        <v>48</v>
      </c>
      <c r="AH541" s="4" t="s">
        <v>48</v>
      </c>
      <c r="AI541" s="4" t="s">
        <v>48</v>
      </c>
      <c r="AJ541" s="4" t="s">
        <v>48</v>
      </c>
      <c r="AK541" s="4" t="s">
        <v>48</v>
      </c>
      <c r="AL541" s="4" t="s">
        <v>55</v>
      </c>
    </row>
    <row r="542" spans="1:38" ht="25.5">
      <c r="A542" s="4">
        <v>159922</v>
      </c>
      <c r="B542" s="4">
        <v>682258</v>
      </c>
      <c r="C542" s="4" t="s">
        <v>1526</v>
      </c>
      <c r="D542" s="4" t="s">
        <v>1527</v>
      </c>
      <c r="E542" s="4" t="s">
        <v>153</v>
      </c>
      <c r="F542" s="4" t="s">
        <v>269</v>
      </c>
      <c r="G542" s="4" t="s">
        <v>46</v>
      </c>
      <c r="H542" s="4" t="s">
        <v>47</v>
      </c>
      <c r="I542" s="4" t="s">
        <v>48</v>
      </c>
      <c r="J542" s="4" t="s">
        <v>49</v>
      </c>
      <c r="K542" s="4" t="s">
        <v>1528</v>
      </c>
      <c r="L542" s="4" t="s">
        <v>1529</v>
      </c>
      <c r="M542" s="4"/>
      <c r="N542" s="4" t="s">
        <v>1530</v>
      </c>
      <c r="O542" s="4" t="s">
        <v>53</v>
      </c>
      <c r="P542" s="4" t="s">
        <v>1531</v>
      </c>
      <c r="Q542" s="4">
        <v>175</v>
      </c>
      <c r="R542" s="4">
        <v>0</v>
      </c>
      <c r="S542" s="4">
        <v>0</v>
      </c>
      <c r="T542" s="4">
        <v>175</v>
      </c>
      <c r="U542" s="4">
        <v>1</v>
      </c>
      <c r="V542" s="4">
        <v>0</v>
      </c>
      <c r="W542" s="4">
        <v>1</v>
      </c>
      <c r="X542" s="4" t="s">
        <v>48</v>
      </c>
      <c r="Y542" s="4" t="s">
        <v>48</v>
      </c>
      <c r="Z542" s="4" t="s">
        <v>48</v>
      </c>
      <c r="AA542" s="4" t="s">
        <v>48</v>
      </c>
      <c r="AB542" s="4" t="s">
        <v>48</v>
      </c>
      <c r="AC542" s="4" t="s">
        <v>48</v>
      </c>
      <c r="AD542" s="4" t="s">
        <v>48</v>
      </c>
      <c r="AE542" s="4" t="s">
        <v>48</v>
      </c>
      <c r="AF542" s="4" t="s">
        <v>48</v>
      </c>
      <c r="AG542" s="4" t="s">
        <v>48</v>
      </c>
      <c r="AH542" s="4" t="s">
        <v>49</v>
      </c>
      <c r="AI542" s="4" t="s">
        <v>49</v>
      </c>
      <c r="AJ542" s="4" t="s">
        <v>49</v>
      </c>
      <c r="AK542" s="4" t="s">
        <v>49</v>
      </c>
      <c r="AL542" s="4" t="s">
        <v>55</v>
      </c>
    </row>
    <row r="543" spans="1:38" ht="25.5">
      <c r="A543" s="4">
        <v>159922</v>
      </c>
      <c r="B543" s="4">
        <v>663394</v>
      </c>
      <c r="C543" s="4" t="s">
        <v>1526</v>
      </c>
      <c r="D543" s="4" t="s">
        <v>1527</v>
      </c>
      <c r="E543" s="4" t="s">
        <v>153</v>
      </c>
      <c r="F543" s="4" t="s">
        <v>269</v>
      </c>
      <c r="G543" s="4" t="s">
        <v>46</v>
      </c>
      <c r="H543" s="4" t="s">
        <v>47</v>
      </c>
      <c r="I543" s="4" t="s">
        <v>48</v>
      </c>
      <c r="J543" s="4" t="s">
        <v>49</v>
      </c>
      <c r="K543" s="4" t="s">
        <v>1532</v>
      </c>
      <c r="L543" s="4" t="s">
        <v>1533</v>
      </c>
      <c r="M543" s="4"/>
      <c r="N543" s="4" t="s">
        <v>1530</v>
      </c>
      <c r="O543" s="4" t="s">
        <v>53</v>
      </c>
      <c r="P543" s="4" t="s">
        <v>1534</v>
      </c>
      <c r="Q543" s="4">
        <v>239</v>
      </c>
      <c r="R543" s="4">
        <v>0</v>
      </c>
      <c r="S543" s="4">
        <v>94</v>
      </c>
      <c r="T543" s="4">
        <v>333</v>
      </c>
      <c r="U543" s="4">
        <v>0.7177</v>
      </c>
      <c r="V543" s="4">
        <v>0</v>
      </c>
      <c r="W543" s="4">
        <v>0.7177</v>
      </c>
      <c r="X543" s="4" t="s">
        <v>49</v>
      </c>
      <c r="Y543" s="4" t="s">
        <v>49</v>
      </c>
      <c r="Z543" s="4" t="s">
        <v>49</v>
      </c>
      <c r="AA543" s="4" t="s">
        <v>49</v>
      </c>
      <c r="AB543" s="4" t="s">
        <v>49</v>
      </c>
      <c r="AC543" s="4" t="s">
        <v>49</v>
      </c>
      <c r="AD543" s="4" t="s">
        <v>49</v>
      </c>
      <c r="AE543" s="4" t="s">
        <v>48</v>
      </c>
      <c r="AF543" s="4" t="s">
        <v>48</v>
      </c>
      <c r="AG543" s="4" t="s">
        <v>48</v>
      </c>
      <c r="AH543" s="4" t="s">
        <v>48</v>
      </c>
      <c r="AI543" s="4" t="s">
        <v>48</v>
      </c>
      <c r="AJ543" s="4" t="s">
        <v>48</v>
      </c>
      <c r="AK543" s="4" t="s">
        <v>48</v>
      </c>
      <c r="AL543" s="4" t="s">
        <v>55</v>
      </c>
    </row>
    <row r="544" spans="1:38" ht="25.5">
      <c r="A544" s="4">
        <v>159922</v>
      </c>
      <c r="B544" s="4">
        <v>661378</v>
      </c>
      <c r="C544" s="4" t="s">
        <v>1526</v>
      </c>
      <c r="D544" s="4" t="s">
        <v>1527</v>
      </c>
      <c r="E544" s="4" t="s">
        <v>153</v>
      </c>
      <c r="F544" s="4" t="s">
        <v>269</v>
      </c>
      <c r="G544" s="4" t="s">
        <v>46</v>
      </c>
      <c r="H544" s="4" t="s">
        <v>47</v>
      </c>
      <c r="I544" s="4" t="s">
        <v>48</v>
      </c>
      <c r="J544" s="4" t="s">
        <v>49</v>
      </c>
      <c r="K544" s="4" t="s">
        <v>1535</v>
      </c>
      <c r="L544" s="4" t="s">
        <v>1536</v>
      </c>
      <c r="M544" s="4"/>
      <c r="N544" s="4" t="s">
        <v>1530</v>
      </c>
      <c r="O544" s="4" t="s">
        <v>53</v>
      </c>
      <c r="P544" s="4" t="s">
        <v>1534</v>
      </c>
      <c r="Q544" s="4">
        <v>245</v>
      </c>
      <c r="R544" s="4">
        <v>0</v>
      </c>
      <c r="S544" s="4">
        <v>113</v>
      </c>
      <c r="T544" s="4">
        <v>358</v>
      </c>
      <c r="U544" s="4">
        <v>0.68440000000000001</v>
      </c>
      <c r="V544" s="4">
        <v>0</v>
      </c>
      <c r="W544" s="4">
        <v>0.68440000000000001</v>
      </c>
      <c r="X544" s="4" t="s">
        <v>49</v>
      </c>
      <c r="Y544" s="4" t="s">
        <v>49</v>
      </c>
      <c r="Z544" s="4" t="s">
        <v>49</v>
      </c>
      <c r="AA544" s="4" t="s">
        <v>49</v>
      </c>
      <c r="AB544" s="4" t="s">
        <v>49</v>
      </c>
      <c r="AC544" s="4" t="s">
        <v>49</v>
      </c>
      <c r="AD544" s="4" t="s">
        <v>49</v>
      </c>
      <c r="AE544" s="4" t="s">
        <v>48</v>
      </c>
      <c r="AF544" s="4" t="s">
        <v>48</v>
      </c>
      <c r="AG544" s="4" t="s">
        <v>48</v>
      </c>
      <c r="AH544" s="4" t="s">
        <v>48</v>
      </c>
      <c r="AI544" s="4" t="s">
        <v>48</v>
      </c>
      <c r="AJ544" s="4" t="s">
        <v>48</v>
      </c>
      <c r="AK544" s="4" t="s">
        <v>48</v>
      </c>
      <c r="AL544" s="4" t="s">
        <v>55</v>
      </c>
    </row>
    <row r="545" spans="1:38" ht="25.5">
      <c r="A545" s="4">
        <v>159922</v>
      </c>
      <c r="B545" s="4">
        <v>663395</v>
      </c>
      <c r="C545" s="4" t="s">
        <v>1526</v>
      </c>
      <c r="D545" s="4" t="s">
        <v>1527</v>
      </c>
      <c r="E545" s="4" t="s">
        <v>153</v>
      </c>
      <c r="F545" s="4" t="s">
        <v>269</v>
      </c>
      <c r="G545" s="4" t="s">
        <v>46</v>
      </c>
      <c r="H545" s="4" t="s">
        <v>47</v>
      </c>
      <c r="I545" s="4" t="s">
        <v>48</v>
      </c>
      <c r="J545" s="4" t="s">
        <v>49</v>
      </c>
      <c r="K545" s="4" t="s">
        <v>1537</v>
      </c>
      <c r="L545" s="4" t="s">
        <v>1538</v>
      </c>
      <c r="M545" s="4"/>
      <c r="N545" s="4" t="s">
        <v>161</v>
      </c>
      <c r="O545" s="4" t="s">
        <v>53</v>
      </c>
      <c r="P545" s="4" t="s">
        <v>180</v>
      </c>
      <c r="Q545" s="4">
        <v>184</v>
      </c>
      <c r="R545" s="4">
        <v>0</v>
      </c>
      <c r="S545" s="4">
        <v>121</v>
      </c>
      <c r="T545" s="4">
        <v>305</v>
      </c>
      <c r="U545" s="4">
        <v>0.60329999999999995</v>
      </c>
      <c r="V545" s="4">
        <v>0</v>
      </c>
      <c r="W545" s="4">
        <v>0.60329999999999995</v>
      </c>
      <c r="X545" s="4" t="s">
        <v>49</v>
      </c>
      <c r="Y545" s="4" t="s">
        <v>49</v>
      </c>
      <c r="Z545" s="4" t="s">
        <v>49</v>
      </c>
      <c r="AA545" s="4" t="s">
        <v>49</v>
      </c>
      <c r="AB545" s="4" t="s">
        <v>49</v>
      </c>
      <c r="AC545" s="4" t="s">
        <v>49</v>
      </c>
      <c r="AD545" s="4" t="s">
        <v>49</v>
      </c>
      <c r="AE545" s="4" t="s">
        <v>48</v>
      </c>
      <c r="AF545" s="4" t="s">
        <v>48</v>
      </c>
      <c r="AG545" s="4" t="s">
        <v>48</v>
      </c>
      <c r="AH545" s="4" t="s">
        <v>48</v>
      </c>
      <c r="AI545" s="4" t="s">
        <v>48</v>
      </c>
      <c r="AJ545" s="4" t="s">
        <v>48</v>
      </c>
      <c r="AK545" s="4" t="s">
        <v>48</v>
      </c>
      <c r="AL545" s="4" t="s">
        <v>55</v>
      </c>
    </row>
    <row r="546" spans="1:38" ht="25.5">
      <c r="A546" s="4">
        <v>159922</v>
      </c>
      <c r="B546" s="4">
        <v>664040</v>
      </c>
      <c r="C546" s="4" t="s">
        <v>1526</v>
      </c>
      <c r="D546" s="4" t="s">
        <v>1527</v>
      </c>
      <c r="E546" s="4" t="s">
        <v>153</v>
      </c>
      <c r="F546" s="4" t="s">
        <v>269</v>
      </c>
      <c r="G546" s="4" t="s">
        <v>46</v>
      </c>
      <c r="H546" s="4" t="s">
        <v>47</v>
      </c>
      <c r="I546" s="4" t="s">
        <v>48</v>
      </c>
      <c r="J546" s="4" t="s">
        <v>49</v>
      </c>
      <c r="K546" s="4" t="s">
        <v>1539</v>
      </c>
      <c r="L546" s="4" t="s">
        <v>1540</v>
      </c>
      <c r="M546" s="4"/>
      <c r="N546" s="4" t="s">
        <v>1530</v>
      </c>
      <c r="O546" s="4" t="s">
        <v>53</v>
      </c>
      <c r="P546" s="4" t="s">
        <v>1534</v>
      </c>
      <c r="Q546" s="4">
        <v>841</v>
      </c>
      <c r="R546" s="4">
        <v>0</v>
      </c>
      <c r="S546" s="4">
        <v>516</v>
      </c>
      <c r="T546" s="4">
        <v>1357</v>
      </c>
      <c r="U546" s="4">
        <v>0.61970000000000003</v>
      </c>
      <c r="V546" s="4">
        <v>0</v>
      </c>
      <c r="W546" s="4">
        <v>0.61970000000000003</v>
      </c>
      <c r="X546" s="4" t="s">
        <v>48</v>
      </c>
      <c r="Y546" s="4" t="s">
        <v>48</v>
      </c>
      <c r="Z546" s="4" t="s">
        <v>48</v>
      </c>
      <c r="AA546" s="4" t="s">
        <v>48</v>
      </c>
      <c r="AB546" s="4" t="s">
        <v>48</v>
      </c>
      <c r="AC546" s="4" t="s">
        <v>48</v>
      </c>
      <c r="AD546" s="4" t="s">
        <v>48</v>
      </c>
      <c r="AE546" s="4" t="s">
        <v>48</v>
      </c>
      <c r="AF546" s="4" t="s">
        <v>48</v>
      </c>
      <c r="AG546" s="4" t="s">
        <v>48</v>
      </c>
      <c r="AH546" s="4" t="s">
        <v>49</v>
      </c>
      <c r="AI546" s="4" t="s">
        <v>49</v>
      </c>
      <c r="AJ546" s="4" t="s">
        <v>49</v>
      </c>
      <c r="AK546" s="4" t="s">
        <v>49</v>
      </c>
      <c r="AL546" s="4" t="s">
        <v>55</v>
      </c>
    </row>
    <row r="547" spans="1:38" ht="25.5">
      <c r="A547" s="4">
        <v>159922</v>
      </c>
      <c r="B547" s="4">
        <v>663728</v>
      </c>
      <c r="C547" s="4" t="s">
        <v>1526</v>
      </c>
      <c r="D547" s="4" t="s">
        <v>1527</v>
      </c>
      <c r="E547" s="4" t="s">
        <v>153</v>
      </c>
      <c r="F547" s="4" t="s">
        <v>269</v>
      </c>
      <c r="G547" s="4" t="s">
        <v>46</v>
      </c>
      <c r="H547" s="4" t="s">
        <v>47</v>
      </c>
      <c r="I547" s="4" t="s">
        <v>48</v>
      </c>
      <c r="J547" s="4" t="s">
        <v>49</v>
      </c>
      <c r="K547" s="4" t="s">
        <v>1541</v>
      </c>
      <c r="L547" s="4" t="s">
        <v>1542</v>
      </c>
      <c r="M547" s="4"/>
      <c r="N547" s="4" t="s">
        <v>1530</v>
      </c>
      <c r="O547" s="4" t="s">
        <v>53</v>
      </c>
      <c r="P547" s="4" t="s">
        <v>1531</v>
      </c>
      <c r="Q547" s="4">
        <v>293</v>
      </c>
      <c r="R547" s="4">
        <v>0</v>
      </c>
      <c r="S547" s="4">
        <v>125</v>
      </c>
      <c r="T547" s="4">
        <v>418</v>
      </c>
      <c r="U547" s="4">
        <v>0.70099999999999996</v>
      </c>
      <c r="V547" s="4">
        <v>0</v>
      </c>
      <c r="W547" s="4">
        <v>0.70099999999999996</v>
      </c>
      <c r="X547" s="4" t="s">
        <v>49</v>
      </c>
      <c r="Y547" s="4" t="s">
        <v>49</v>
      </c>
      <c r="Z547" s="4" t="s">
        <v>49</v>
      </c>
      <c r="AA547" s="4" t="s">
        <v>49</v>
      </c>
      <c r="AB547" s="4" t="s">
        <v>49</v>
      </c>
      <c r="AC547" s="4" t="s">
        <v>49</v>
      </c>
      <c r="AD547" s="4" t="s">
        <v>49</v>
      </c>
      <c r="AE547" s="4" t="s">
        <v>48</v>
      </c>
      <c r="AF547" s="4" t="s">
        <v>48</v>
      </c>
      <c r="AG547" s="4" t="s">
        <v>48</v>
      </c>
      <c r="AH547" s="4" t="s">
        <v>48</v>
      </c>
      <c r="AI547" s="4" t="s">
        <v>48</v>
      </c>
      <c r="AJ547" s="4" t="s">
        <v>48</v>
      </c>
      <c r="AK547" s="4" t="s">
        <v>48</v>
      </c>
      <c r="AL547" s="4" t="s">
        <v>55</v>
      </c>
    </row>
    <row r="548" spans="1:38" ht="25.5">
      <c r="A548" s="4">
        <v>159922</v>
      </c>
      <c r="B548" s="4">
        <v>663390</v>
      </c>
      <c r="C548" s="4" t="s">
        <v>1526</v>
      </c>
      <c r="D548" s="4" t="s">
        <v>1527</v>
      </c>
      <c r="E548" s="4" t="s">
        <v>153</v>
      </c>
      <c r="F548" s="4" t="s">
        <v>269</v>
      </c>
      <c r="G548" s="4" t="s">
        <v>46</v>
      </c>
      <c r="H548" s="4" t="s">
        <v>47</v>
      </c>
      <c r="I548" s="4" t="s">
        <v>48</v>
      </c>
      <c r="J548" s="4" t="s">
        <v>49</v>
      </c>
      <c r="K548" s="4" t="s">
        <v>1401</v>
      </c>
      <c r="L548" s="4" t="s">
        <v>1543</v>
      </c>
      <c r="M548" s="4"/>
      <c r="N548" s="4" t="s">
        <v>1544</v>
      </c>
      <c r="O548" s="4" t="s">
        <v>53</v>
      </c>
      <c r="P548" s="4" t="s">
        <v>1545</v>
      </c>
      <c r="Q548" s="4">
        <v>639</v>
      </c>
      <c r="R548" s="4">
        <v>0</v>
      </c>
      <c r="S548" s="4">
        <v>102</v>
      </c>
      <c r="T548" s="4">
        <v>741</v>
      </c>
      <c r="U548" s="4">
        <v>0.86229999999999996</v>
      </c>
      <c r="V548" s="4">
        <v>0</v>
      </c>
      <c r="W548" s="4">
        <v>0.86229999999999996</v>
      </c>
      <c r="X548" s="4" t="s">
        <v>48</v>
      </c>
      <c r="Y548" s="4" t="s">
        <v>48</v>
      </c>
      <c r="Z548" s="4" t="s">
        <v>48</v>
      </c>
      <c r="AA548" s="4" t="s">
        <v>48</v>
      </c>
      <c r="AB548" s="4" t="s">
        <v>48</v>
      </c>
      <c r="AC548" s="4" t="s">
        <v>48</v>
      </c>
      <c r="AD548" s="4" t="s">
        <v>48</v>
      </c>
      <c r="AE548" s="4" t="s">
        <v>49</v>
      </c>
      <c r="AF548" s="4" t="s">
        <v>49</v>
      </c>
      <c r="AG548" s="4" t="s">
        <v>49</v>
      </c>
      <c r="AH548" s="4" t="s">
        <v>48</v>
      </c>
      <c r="AI548" s="4" t="s">
        <v>48</v>
      </c>
      <c r="AJ548" s="4" t="s">
        <v>48</v>
      </c>
      <c r="AK548" s="4" t="s">
        <v>48</v>
      </c>
      <c r="AL548" s="4" t="s">
        <v>55</v>
      </c>
    </row>
    <row r="549" spans="1:38" ht="25.5">
      <c r="A549" s="4">
        <v>159922</v>
      </c>
      <c r="B549" s="4">
        <v>663393</v>
      </c>
      <c r="C549" s="4" t="s">
        <v>1526</v>
      </c>
      <c r="D549" s="4" t="s">
        <v>1527</v>
      </c>
      <c r="E549" s="4" t="s">
        <v>153</v>
      </c>
      <c r="F549" s="4" t="s">
        <v>269</v>
      </c>
      <c r="G549" s="4" t="s">
        <v>46</v>
      </c>
      <c r="H549" s="4" t="s">
        <v>47</v>
      </c>
      <c r="I549" s="4" t="s">
        <v>48</v>
      </c>
      <c r="J549" s="4" t="s">
        <v>49</v>
      </c>
      <c r="K549" s="4" t="s">
        <v>1546</v>
      </c>
      <c r="L549" s="4" t="s">
        <v>1547</v>
      </c>
      <c r="M549" s="4"/>
      <c r="N549" s="4" t="s">
        <v>1530</v>
      </c>
      <c r="O549" s="4" t="s">
        <v>53</v>
      </c>
      <c r="P549" s="4" t="s">
        <v>1531</v>
      </c>
      <c r="Q549" s="4">
        <v>1198</v>
      </c>
      <c r="R549" s="4">
        <v>0</v>
      </c>
      <c r="S549" s="4">
        <v>441</v>
      </c>
      <c r="T549" s="4">
        <v>1639</v>
      </c>
      <c r="U549" s="4">
        <v>0.73089999999999999</v>
      </c>
      <c r="V549" s="4">
        <v>0</v>
      </c>
      <c r="W549" s="4">
        <v>0.73089999999999999</v>
      </c>
      <c r="X549" s="4" t="s">
        <v>48</v>
      </c>
      <c r="Y549" s="4" t="s">
        <v>48</v>
      </c>
      <c r="Z549" s="4" t="s">
        <v>48</v>
      </c>
      <c r="AA549" s="4" t="s">
        <v>48</v>
      </c>
      <c r="AB549" s="4" t="s">
        <v>48</v>
      </c>
      <c r="AC549" s="4" t="s">
        <v>48</v>
      </c>
      <c r="AD549" s="4" t="s">
        <v>48</v>
      </c>
      <c r="AE549" s="4" t="s">
        <v>48</v>
      </c>
      <c r="AF549" s="4" t="s">
        <v>48</v>
      </c>
      <c r="AG549" s="4" t="s">
        <v>48</v>
      </c>
      <c r="AH549" s="4" t="s">
        <v>49</v>
      </c>
      <c r="AI549" s="4" t="s">
        <v>49</v>
      </c>
      <c r="AJ549" s="4" t="s">
        <v>49</v>
      </c>
      <c r="AK549" s="4" t="s">
        <v>49</v>
      </c>
      <c r="AL549" s="4" t="s">
        <v>55</v>
      </c>
    </row>
    <row r="550" spans="1:38" ht="25.5">
      <c r="A550" s="4">
        <v>159922</v>
      </c>
      <c r="B550" s="4">
        <v>664048</v>
      </c>
      <c r="C550" s="4" t="s">
        <v>1526</v>
      </c>
      <c r="D550" s="4" t="s">
        <v>1527</v>
      </c>
      <c r="E550" s="4" t="s">
        <v>153</v>
      </c>
      <c r="F550" s="4" t="s">
        <v>269</v>
      </c>
      <c r="G550" s="4" t="s">
        <v>46</v>
      </c>
      <c r="H550" s="4" t="s">
        <v>47</v>
      </c>
      <c r="I550" s="4" t="s">
        <v>48</v>
      </c>
      <c r="J550" s="4" t="s">
        <v>49</v>
      </c>
      <c r="K550" s="4" t="s">
        <v>1548</v>
      </c>
      <c r="L550" s="4" t="s">
        <v>1549</v>
      </c>
      <c r="M550" s="4"/>
      <c r="N550" s="4" t="s">
        <v>1530</v>
      </c>
      <c r="O550" s="4" t="s">
        <v>53</v>
      </c>
      <c r="P550" s="4" t="s">
        <v>1531</v>
      </c>
      <c r="Q550" s="4">
        <v>99</v>
      </c>
      <c r="R550" s="4">
        <v>0</v>
      </c>
      <c r="S550" s="4">
        <v>204</v>
      </c>
      <c r="T550" s="4">
        <v>303</v>
      </c>
      <c r="U550" s="4">
        <v>0.32669999999999999</v>
      </c>
      <c r="V550" s="4">
        <v>0</v>
      </c>
      <c r="W550" s="4">
        <v>0.32669999999999999</v>
      </c>
      <c r="X550" s="4" t="s">
        <v>48</v>
      </c>
      <c r="Y550" s="4" t="s">
        <v>48</v>
      </c>
      <c r="Z550" s="4" t="s">
        <v>48</v>
      </c>
      <c r="AA550" s="4" t="s">
        <v>48</v>
      </c>
      <c r="AB550" s="4" t="s">
        <v>48</v>
      </c>
      <c r="AC550" s="4" t="s">
        <v>48</v>
      </c>
      <c r="AD550" s="4" t="s">
        <v>48</v>
      </c>
      <c r="AE550" s="4" t="s">
        <v>49</v>
      </c>
      <c r="AF550" s="4" t="s">
        <v>49</v>
      </c>
      <c r="AG550" s="4" t="s">
        <v>49</v>
      </c>
      <c r="AH550" s="4" t="s">
        <v>49</v>
      </c>
      <c r="AI550" s="4" t="s">
        <v>49</v>
      </c>
      <c r="AJ550" s="4" t="s">
        <v>48</v>
      </c>
      <c r="AK550" s="4" t="s">
        <v>48</v>
      </c>
      <c r="AL550" s="4" t="s">
        <v>55</v>
      </c>
    </row>
    <row r="551" spans="1:38" ht="25.5">
      <c r="A551" s="4">
        <v>159922</v>
      </c>
      <c r="B551" s="4">
        <v>679081</v>
      </c>
      <c r="C551" s="4" t="s">
        <v>1526</v>
      </c>
      <c r="D551" s="4" t="s">
        <v>1527</v>
      </c>
      <c r="E551" s="4" t="s">
        <v>153</v>
      </c>
      <c r="F551" s="4" t="s">
        <v>269</v>
      </c>
      <c r="G551" s="4" t="s">
        <v>46</v>
      </c>
      <c r="H551" s="4" t="s">
        <v>47</v>
      </c>
      <c r="I551" s="4" t="s">
        <v>48</v>
      </c>
      <c r="J551" s="4" t="s">
        <v>49</v>
      </c>
      <c r="K551" s="4" t="s">
        <v>1550</v>
      </c>
      <c r="L551" s="4" t="s">
        <v>1551</v>
      </c>
      <c r="M551" s="4"/>
      <c r="N551" s="4" t="s">
        <v>1530</v>
      </c>
      <c r="O551" s="4" t="s">
        <v>53</v>
      </c>
      <c r="P551" s="4" t="s">
        <v>1534</v>
      </c>
      <c r="Q551" s="4">
        <v>197</v>
      </c>
      <c r="R551" s="4">
        <v>0</v>
      </c>
      <c r="S551" s="4">
        <v>124</v>
      </c>
      <c r="T551" s="4">
        <v>321</v>
      </c>
      <c r="U551" s="4">
        <v>0.61370000000000002</v>
      </c>
      <c r="V551" s="4">
        <v>0</v>
      </c>
      <c r="W551" s="4">
        <v>0.61370000000000002</v>
      </c>
      <c r="X551" s="4" t="s">
        <v>48</v>
      </c>
      <c r="Y551" s="4" t="s">
        <v>49</v>
      </c>
      <c r="Z551" s="4" t="s">
        <v>49</v>
      </c>
      <c r="AA551" s="4" t="s">
        <v>49</v>
      </c>
      <c r="AB551" s="4" t="s">
        <v>49</v>
      </c>
      <c r="AC551" s="4" t="s">
        <v>49</v>
      </c>
      <c r="AD551" s="4" t="s">
        <v>49</v>
      </c>
      <c r="AE551" s="4" t="s">
        <v>48</v>
      </c>
      <c r="AF551" s="4" t="s">
        <v>48</v>
      </c>
      <c r="AG551" s="4" t="s">
        <v>48</v>
      </c>
      <c r="AH551" s="4" t="s">
        <v>48</v>
      </c>
      <c r="AI551" s="4" t="s">
        <v>48</v>
      </c>
      <c r="AJ551" s="4" t="s">
        <v>48</v>
      </c>
      <c r="AK551" s="4" t="s">
        <v>48</v>
      </c>
      <c r="AL551" s="4" t="s">
        <v>55</v>
      </c>
    </row>
    <row r="552" spans="1:38" ht="25.5">
      <c r="A552" s="4">
        <v>159922</v>
      </c>
      <c r="B552" s="4">
        <v>661400</v>
      </c>
      <c r="C552" s="4" t="s">
        <v>1526</v>
      </c>
      <c r="D552" s="4" t="s">
        <v>1527</v>
      </c>
      <c r="E552" s="4" t="s">
        <v>153</v>
      </c>
      <c r="F552" s="4" t="s">
        <v>269</v>
      </c>
      <c r="G552" s="4" t="s">
        <v>46</v>
      </c>
      <c r="H552" s="4" t="s">
        <v>47</v>
      </c>
      <c r="I552" s="4" t="s">
        <v>48</v>
      </c>
      <c r="J552" s="4" t="s">
        <v>49</v>
      </c>
      <c r="K552" s="4" t="s">
        <v>1552</v>
      </c>
      <c r="L552" s="4" t="s">
        <v>1553</v>
      </c>
      <c r="M552" s="4"/>
      <c r="N552" s="4" t="s">
        <v>1530</v>
      </c>
      <c r="O552" s="4" t="s">
        <v>53</v>
      </c>
      <c r="P552" s="4" t="s">
        <v>1531</v>
      </c>
      <c r="Q552" s="4">
        <v>520</v>
      </c>
      <c r="R552" s="4">
        <v>0</v>
      </c>
      <c r="S552" s="4">
        <v>97</v>
      </c>
      <c r="T552" s="4">
        <v>617</v>
      </c>
      <c r="U552" s="4">
        <v>0.84279999999999999</v>
      </c>
      <c r="V552" s="4">
        <v>0</v>
      </c>
      <c r="W552" s="4">
        <v>0.84279999999999999</v>
      </c>
      <c r="X552" s="4" t="s">
        <v>48</v>
      </c>
      <c r="Y552" s="4" t="s">
        <v>48</v>
      </c>
      <c r="Z552" s="4" t="s">
        <v>48</v>
      </c>
      <c r="AA552" s="4" t="s">
        <v>48</v>
      </c>
      <c r="AB552" s="4" t="s">
        <v>48</v>
      </c>
      <c r="AC552" s="4" t="s">
        <v>48</v>
      </c>
      <c r="AD552" s="4" t="s">
        <v>48</v>
      </c>
      <c r="AE552" s="4" t="s">
        <v>49</v>
      </c>
      <c r="AF552" s="4" t="s">
        <v>49</v>
      </c>
      <c r="AG552" s="4" t="s">
        <v>49</v>
      </c>
      <c r="AH552" s="4" t="s">
        <v>48</v>
      </c>
      <c r="AI552" s="4" t="s">
        <v>48</v>
      </c>
      <c r="AJ552" s="4" t="s">
        <v>48</v>
      </c>
      <c r="AK552" s="4" t="s">
        <v>48</v>
      </c>
      <c r="AL552" s="4" t="s">
        <v>55</v>
      </c>
    </row>
    <row r="553" spans="1:38" ht="25.5">
      <c r="A553" s="4">
        <v>159922</v>
      </c>
      <c r="B553" s="4">
        <v>661401</v>
      </c>
      <c r="C553" s="4" t="s">
        <v>1526</v>
      </c>
      <c r="D553" s="4" t="s">
        <v>1527</v>
      </c>
      <c r="E553" s="4" t="s">
        <v>153</v>
      </c>
      <c r="F553" s="4" t="s">
        <v>269</v>
      </c>
      <c r="G553" s="4" t="s">
        <v>46</v>
      </c>
      <c r="H553" s="4" t="s">
        <v>47</v>
      </c>
      <c r="I553" s="4" t="s">
        <v>48</v>
      </c>
      <c r="J553" s="4" t="s">
        <v>49</v>
      </c>
      <c r="K553" s="4" t="s">
        <v>1554</v>
      </c>
      <c r="L553" s="4" t="s">
        <v>1555</v>
      </c>
      <c r="M553" s="4"/>
      <c r="N553" s="4" t="s">
        <v>161</v>
      </c>
      <c r="O553" s="4" t="s">
        <v>53</v>
      </c>
      <c r="P553" s="4" t="s">
        <v>180</v>
      </c>
      <c r="Q553" s="4">
        <v>430</v>
      </c>
      <c r="R553" s="4">
        <v>0</v>
      </c>
      <c r="S553" s="4">
        <v>219</v>
      </c>
      <c r="T553" s="4">
        <v>649</v>
      </c>
      <c r="U553" s="4">
        <v>0.66259999999999997</v>
      </c>
      <c r="V553" s="4">
        <v>0</v>
      </c>
      <c r="W553" s="4">
        <v>0.66259999999999997</v>
      </c>
      <c r="X553" s="4" t="s">
        <v>48</v>
      </c>
      <c r="Y553" s="4" t="s">
        <v>48</v>
      </c>
      <c r="Z553" s="4" t="s">
        <v>48</v>
      </c>
      <c r="AA553" s="4" t="s">
        <v>48</v>
      </c>
      <c r="AB553" s="4" t="s">
        <v>48</v>
      </c>
      <c r="AC553" s="4" t="s">
        <v>48</v>
      </c>
      <c r="AD553" s="4" t="s">
        <v>48</v>
      </c>
      <c r="AE553" s="4" t="s">
        <v>49</v>
      </c>
      <c r="AF553" s="4" t="s">
        <v>49</v>
      </c>
      <c r="AG553" s="4" t="s">
        <v>49</v>
      </c>
      <c r="AH553" s="4" t="s">
        <v>48</v>
      </c>
      <c r="AI553" s="4" t="s">
        <v>48</v>
      </c>
      <c r="AJ553" s="4" t="s">
        <v>48</v>
      </c>
      <c r="AK553" s="4" t="s">
        <v>48</v>
      </c>
      <c r="AL553" s="4" t="s">
        <v>55</v>
      </c>
    </row>
    <row r="554" spans="1:38" ht="25.5">
      <c r="A554" s="4">
        <v>159922</v>
      </c>
      <c r="B554" s="4">
        <v>679077</v>
      </c>
      <c r="C554" s="4" t="s">
        <v>1526</v>
      </c>
      <c r="D554" s="4" t="s">
        <v>1527</v>
      </c>
      <c r="E554" s="4" t="s">
        <v>153</v>
      </c>
      <c r="F554" s="4" t="s">
        <v>269</v>
      </c>
      <c r="G554" s="4" t="s">
        <v>46</v>
      </c>
      <c r="H554" s="4" t="s">
        <v>47</v>
      </c>
      <c r="I554" s="4" t="s">
        <v>48</v>
      </c>
      <c r="J554" s="4" t="s">
        <v>49</v>
      </c>
      <c r="K554" s="4" t="s">
        <v>1556</v>
      </c>
      <c r="L554" s="4" t="s">
        <v>1557</v>
      </c>
      <c r="M554" s="4"/>
      <c r="N554" s="4" t="s">
        <v>1530</v>
      </c>
      <c r="O554" s="4" t="s">
        <v>53</v>
      </c>
      <c r="P554" s="4" t="s">
        <v>180</v>
      </c>
      <c r="Q554" s="4">
        <v>490</v>
      </c>
      <c r="R554" s="4">
        <v>0</v>
      </c>
      <c r="S554" s="4">
        <v>8</v>
      </c>
      <c r="T554" s="4">
        <v>498</v>
      </c>
      <c r="U554" s="4">
        <v>0.9839</v>
      </c>
      <c r="V554" s="4">
        <v>0</v>
      </c>
      <c r="W554" s="4">
        <v>0.9839</v>
      </c>
      <c r="X554" s="4" t="s">
        <v>49</v>
      </c>
      <c r="Y554" s="4" t="s">
        <v>49</v>
      </c>
      <c r="Z554" s="4" t="s">
        <v>49</v>
      </c>
      <c r="AA554" s="4" t="s">
        <v>49</v>
      </c>
      <c r="AB554" s="4" t="s">
        <v>49</v>
      </c>
      <c r="AC554" s="4" t="s">
        <v>49</v>
      </c>
      <c r="AD554" s="4" t="s">
        <v>49</v>
      </c>
      <c r="AE554" s="4" t="s">
        <v>48</v>
      </c>
      <c r="AF554" s="4" t="s">
        <v>48</v>
      </c>
      <c r="AG554" s="4" t="s">
        <v>48</v>
      </c>
      <c r="AH554" s="4" t="s">
        <v>48</v>
      </c>
      <c r="AI554" s="4" t="s">
        <v>48</v>
      </c>
      <c r="AJ554" s="4" t="s">
        <v>48</v>
      </c>
      <c r="AK554" s="4" t="s">
        <v>48</v>
      </c>
      <c r="AL554" s="4" t="s">
        <v>55</v>
      </c>
    </row>
    <row r="555" spans="1:38" ht="25.5">
      <c r="A555" s="4">
        <v>159922</v>
      </c>
      <c r="B555" s="4">
        <v>663396</v>
      </c>
      <c r="C555" s="4" t="s">
        <v>1526</v>
      </c>
      <c r="D555" s="4" t="s">
        <v>1527</v>
      </c>
      <c r="E555" s="4" t="s">
        <v>153</v>
      </c>
      <c r="F555" s="4" t="s">
        <v>269</v>
      </c>
      <c r="G555" s="4" t="s">
        <v>46</v>
      </c>
      <c r="H555" s="4" t="s">
        <v>47</v>
      </c>
      <c r="I555" s="4" t="s">
        <v>48</v>
      </c>
      <c r="J555" s="4" t="s">
        <v>49</v>
      </c>
      <c r="K555" s="4" t="s">
        <v>1558</v>
      </c>
      <c r="L555" s="4" t="s">
        <v>1559</v>
      </c>
      <c r="M555" s="4"/>
      <c r="N555" s="4" t="s">
        <v>1530</v>
      </c>
      <c r="O555" s="4" t="s">
        <v>53</v>
      </c>
      <c r="P555" s="4" t="s">
        <v>1534</v>
      </c>
      <c r="Q555" s="4">
        <v>299</v>
      </c>
      <c r="R555" s="4">
        <v>0</v>
      </c>
      <c r="S555" s="4">
        <v>69</v>
      </c>
      <c r="T555" s="4">
        <v>368</v>
      </c>
      <c r="U555" s="4">
        <v>0.8125</v>
      </c>
      <c r="V555" s="4">
        <v>0</v>
      </c>
      <c r="W555" s="4">
        <v>0.8125</v>
      </c>
      <c r="X555" s="4" t="s">
        <v>48</v>
      </c>
      <c r="Y555" s="4" t="s">
        <v>49</v>
      </c>
      <c r="Z555" s="4" t="s">
        <v>49</v>
      </c>
      <c r="AA555" s="4" t="s">
        <v>49</v>
      </c>
      <c r="AB555" s="4" t="s">
        <v>49</v>
      </c>
      <c r="AC555" s="4" t="s">
        <v>49</v>
      </c>
      <c r="AD555" s="4" t="s">
        <v>49</v>
      </c>
      <c r="AE555" s="4" t="s">
        <v>48</v>
      </c>
      <c r="AF555" s="4" t="s">
        <v>48</v>
      </c>
      <c r="AG555" s="4" t="s">
        <v>48</v>
      </c>
      <c r="AH555" s="4" t="s">
        <v>48</v>
      </c>
      <c r="AI555" s="4" t="s">
        <v>48</v>
      </c>
      <c r="AJ555" s="4" t="s">
        <v>48</v>
      </c>
      <c r="AK555" s="4" t="s">
        <v>48</v>
      </c>
      <c r="AL555" s="4" t="s">
        <v>55</v>
      </c>
    </row>
    <row r="556" spans="1:38" ht="25.5">
      <c r="A556" s="4">
        <v>159922</v>
      </c>
      <c r="B556" s="4">
        <v>661384</v>
      </c>
      <c r="C556" s="4" t="s">
        <v>1526</v>
      </c>
      <c r="D556" s="4" t="s">
        <v>1527</v>
      </c>
      <c r="E556" s="4" t="s">
        <v>153</v>
      </c>
      <c r="F556" s="4" t="s">
        <v>269</v>
      </c>
      <c r="G556" s="4" t="s">
        <v>46</v>
      </c>
      <c r="H556" s="4" t="s">
        <v>47</v>
      </c>
      <c r="I556" s="4" t="s">
        <v>48</v>
      </c>
      <c r="J556" s="4" t="s">
        <v>49</v>
      </c>
      <c r="K556" s="4" t="s">
        <v>1560</v>
      </c>
      <c r="L556" s="4" t="s">
        <v>1561</v>
      </c>
      <c r="M556" s="4"/>
      <c r="N556" s="4" t="s">
        <v>161</v>
      </c>
      <c r="O556" s="4" t="s">
        <v>53</v>
      </c>
      <c r="P556" s="4" t="s">
        <v>180</v>
      </c>
      <c r="Q556" s="4">
        <v>280</v>
      </c>
      <c r="R556" s="4">
        <v>0</v>
      </c>
      <c r="S556" s="4">
        <v>139</v>
      </c>
      <c r="T556" s="4">
        <v>419</v>
      </c>
      <c r="U556" s="4">
        <v>0.66830000000000001</v>
      </c>
      <c r="V556" s="4">
        <v>0</v>
      </c>
      <c r="W556" s="4">
        <v>0.66830000000000001</v>
      </c>
      <c r="X556" s="4" t="s">
        <v>48</v>
      </c>
      <c r="Y556" s="4" t="s">
        <v>49</v>
      </c>
      <c r="Z556" s="4" t="s">
        <v>49</v>
      </c>
      <c r="AA556" s="4" t="s">
        <v>49</v>
      </c>
      <c r="AB556" s="4" t="s">
        <v>49</v>
      </c>
      <c r="AC556" s="4" t="s">
        <v>49</v>
      </c>
      <c r="AD556" s="4" t="s">
        <v>49</v>
      </c>
      <c r="AE556" s="4" t="s">
        <v>48</v>
      </c>
      <c r="AF556" s="4" t="s">
        <v>48</v>
      </c>
      <c r="AG556" s="4" t="s">
        <v>48</v>
      </c>
      <c r="AH556" s="4" t="s">
        <v>48</v>
      </c>
      <c r="AI556" s="4" t="s">
        <v>48</v>
      </c>
      <c r="AJ556" s="4" t="s">
        <v>48</v>
      </c>
      <c r="AK556" s="4" t="s">
        <v>48</v>
      </c>
      <c r="AL556" s="4" t="s">
        <v>55</v>
      </c>
    </row>
    <row r="557" spans="1:38" ht="25.5">
      <c r="A557" s="4">
        <v>159922</v>
      </c>
      <c r="B557" s="4">
        <v>661402</v>
      </c>
      <c r="C557" s="4" t="s">
        <v>1526</v>
      </c>
      <c r="D557" s="4" t="s">
        <v>1527</v>
      </c>
      <c r="E557" s="4" t="s">
        <v>153</v>
      </c>
      <c r="F557" s="4" t="s">
        <v>269</v>
      </c>
      <c r="G557" s="4" t="s">
        <v>46</v>
      </c>
      <c r="H557" s="4" t="s">
        <v>47</v>
      </c>
      <c r="I557" s="4" t="s">
        <v>48</v>
      </c>
      <c r="J557" s="4" t="s">
        <v>49</v>
      </c>
      <c r="K557" s="4" t="s">
        <v>1562</v>
      </c>
      <c r="L557" s="4" t="s">
        <v>1563</v>
      </c>
      <c r="M557" s="4"/>
      <c r="N557" s="4" t="s">
        <v>1530</v>
      </c>
      <c r="O557" s="4" t="s">
        <v>53</v>
      </c>
      <c r="P557" s="4" t="s">
        <v>1534</v>
      </c>
      <c r="Q557" s="4">
        <v>415</v>
      </c>
      <c r="R557" s="4">
        <v>0</v>
      </c>
      <c r="S557" s="4">
        <v>205</v>
      </c>
      <c r="T557" s="4">
        <v>620</v>
      </c>
      <c r="U557" s="4">
        <v>0.6694</v>
      </c>
      <c r="V557" s="4">
        <v>0</v>
      </c>
      <c r="W557" s="4">
        <v>0.6694</v>
      </c>
      <c r="X557" s="4" t="s">
        <v>48</v>
      </c>
      <c r="Y557" s="4" t="s">
        <v>48</v>
      </c>
      <c r="Z557" s="4" t="s">
        <v>48</v>
      </c>
      <c r="AA557" s="4" t="s">
        <v>48</v>
      </c>
      <c r="AB557" s="4" t="s">
        <v>48</v>
      </c>
      <c r="AC557" s="4" t="s">
        <v>48</v>
      </c>
      <c r="AD557" s="4" t="s">
        <v>48</v>
      </c>
      <c r="AE557" s="4" t="s">
        <v>49</v>
      </c>
      <c r="AF557" s="4" t="s">
        <v>49</v>
      </c>
      <c r="AG557" s="4" t="s">
        <v>49</v>
      </c>
      <c r="AH557" s="4" t="s">
        <v>48</v>
      </c>
      <c r="AI557" s="4" t="s">
        <v>48</v>
      </c>
      <c r="AJ557" s="4" t="s">
        <v>48</v>
      </c>
      <c r="AK557" s="4" t="s">
        <v>48</v>
      </c>
      <c r="AL557" s="4" t="s">
        <v>55</v>
      </c>
    </row>
    <row r="558" spans="1:38" ht="25.5">
      <c r="A558" s="4">
        <v>159922</v>
      </c>
      <c r="B558" s="4">
        <v>663397</v>
      </c>
      <c r="C558" s="4" t="s">
        <v>1526</v>
      </c>
      <c r="D558" s="4" t="s">
        <v>1527</v>
      </c>
      <c r="E558" s="4" t="s">
        <v>153</v>
      </c>
      <c r="F558" s="4" t="s">
        <v>269</v>
      </c>
      <c r="G558" s="4" t="s">
        <v>46</v>
      </c>
      <c r="H558" s="4" t="s">
        <v>47</v>
      </c>
      <c r="I558" s="4" t="s">
        <v>48</v>
      </c>
      <c r="J558" s="4" t="s">
        <v>49</v>
      </c>
      <c r="K558" s="4" t="s">
        <v>1564</v>
      </c>
      <c r="L558" s="4" t="s">
        <v>1565</v>
      </c>
      <c r="M558" s="4"/>
      <c r="N558" s="4" t="s">
        <v>1530</v>
      </c>
      <c r="O558" s="4" t="s">
        <v>53</v>
      </c>
      <c r="P558" s="4" t="s">
        <v>1531</v>
      </c>
      <c r="Q558" s="4">
        <v>542</v>
      </c>
      <c r="R558" s="4">
        <v>0</v>
      </c>
      <c r="S558" s="4">
        <v>0</v>
      </c>
      <c r="T558" s="4">
        <v>542</v>
      </c>
      <c r="U558" s="4">
        <v>1</v>
      </c>
      <c r="V558" s="4">
        <v>0</v>
      </c>
      <c r="W558" s="4">
        <v>1</v>
      </c>
      <c r="X558" s="4" t="s">
        <v>49</v>
      </c>
      <c r="Y558" s="4" t="s">
        <v>49</v>
      </c>
      <c r="Z558" s="4" t="s">
        <v>49</v>
      </c>
      <c r="AA558" s="4" t="s">
        <v>49</v>
      </c>
      <c r="AB558" s="4" t="s">
        <v>49</v>
      </c>
      <c r="AC558" s="4" t="s">
        <v>49</v>
      </c>
      <c r="AD558" s="4" t="s">
        <v>49</v>
      </c>
      <c r="AE558" s="4" t="s">
        <v>48</v>
      </c>
      <c r="AF558" s="4" t="s">
        <v>48</v>
      </c>
      <c r="AG558" s="4" t="s">
        <v>48</v>
      </c>
      <c r="AH558" s="4" t="s">
        <v>48</v>
      </c>
      <c r="AI558" s="4" t="s">
        <v>48</v>
      </c>
      <c r="AJ558" s="4" t="s">
        <v>48</v>
      </c>
      <c r="AK558" s="4" t="s">
        <v>48</v>
      </c>
      <c r="AL558" s="4" t="s">
        <v>55</v>
      </c>
    </row>
    <row r="559" spans="1:38" ht="25.5">
      <c r="A559" s="4">
        <v>159922</v>
      </c>
      <c r="B559" s="4">
        <v>664043</v>
      </c>
      <c r="C559" s="4" t="s">
        <v>1526</v>
      </c>
      <c r="D559" s="4" t="s">
        <v>1527</v>
      </c>
      <c r="E559" s="4" t="s">
        <v>153</v>
      </c>
      <c r="F559" s="4" t="s">
        <v>269</v>
      </c>
      <c r="G559" s="4" t="s">
        <v>46</v>
      </c>
      <c r="H559" s="4" t="s">
        <v>47</v>
      </c>
      <c r="I559" s="4" t="s">
        <v>48</v>
      </c>
      <c r="J559" s="4" t="s">
        <v>49</v>
      </c>
      <c r="K559" s="4" t="s">
        <v>1566</v>
      </c>
      <c r="L559" s="4" t="s">
        <v>1567</v>
      </c>
      <c r="M559" s="4"/>
      <c r="N559" s="4" t="s">
        <v>161</v>
      </c>
      <c r="O559" s="4" t="s">
        <v>53</v>
      </c>
      <c r="P559" s="4" t="s">
        <v>180</v>
      </c>
      <c r="Q559" s="4">
        <v>208</v>
      </c>
      <c r="R559" s="4">
        <v>0</v>
      </c>
      <c r="S559" s="4">
        <v>227</v>
      </c>
      <c r="T559" s="4">
        <v>435</v>
      </c>
      <c r="U559" s="4">
        <v>0.47820000000000001</v>
      </c>
      <c r="V559" s="4">
        <v>0</v>
      </c>
      <c r="W559" s="4">
        <v>0.47820000000000001</v>
      </c>
      <c r="X559" s="4" t="s">
        <v>49</v>
      </c>
      <c r="Y559" s="4" t="s">
        <v>49</v>
      </c>
      <c r="Z559" s="4" t="s">
        <v>49</v>
      </c>
      <c r="AA559" s="4" t="s">
        <v>49</v>
      </c>
      <c r="AB559" s="4" t="s">
        <v>49</v>
      </c>
      <c r="AC559" s="4" t="s">
        <v>49</v>
      </c>
      <c r="AD559" s="4" t="s">
        <v>49</v>
      </c>
      <c r="AE559" s="4" t="s">
        <v>48</v>
      </c>
      <c r="AF559" s="4" t="s">
        <v>48</v>
      </c>
      <c r="AG559" s="4" t="s">
        <v>48</v>
      </c>
      <c r="AH559" s="4" t="s">
        <v>48</v>
      </c>
      <c r="AI559" s="4" t="s">
        <v>48</v>
      </c>
      <c r="AJ559" s="4" t="s">
        <v>48</v>
      </c>
      <c r="AK559" s="4" t="s">
        <v>48</v>
      </c>
      <c r="AL559" s="4" t="s">
        <v>55</v>
      </c>
    </row>
    <row r="560" spans="1:38" ht="25.5">
      <c r="A560" s="4">
        <v>159922</v>
      </c>
      <c r="B560" s="4">
        <v>663398</v>
      </c>
      <c r="C560" s="4" t="s">
        <v>1526</v>
      </c>
      <c r="D560" s="4" t="s">
        <v>1527</v>
      </c>
      <c r="E560" s="4" t="s">
        <v>153</v>
      </c>
      <c r="F560" s="4" t="s">
        <v>269</v>
      </c>
      <c r="G560" s="4" t="s">
        <v>46</v>
      </c>
      <c r="H560" s="4" t="s">
        <v>47</v>
      </c>
      <c r="I560" s="4" t="s">
        <v>48</v>
      </c>
      <c r="J560" s="4" t="s">
        <v>49</v>
      </c>
      <c r="K560" s="4" t="s">
        <v>1568</v>
      </c>
      <c r="L560" s="4" t="s">
        <v>1569</v>
      </c>
      <c r="M560" s="4"/>
      <c r="N560" s="4" t="s">
        <v>1530</v>
      </c>
      <c r="O560" s="4" t="s">
        <v>53</v>
      </c>
      <c r="P560" s="4" t="s">
        <v>1531</v>
      </c>
      <c r="Q560" s="4">
        <v>441</v>
      </c>
      <c r="R560" s="4">
        <v>0</v>
      </c>
      <c r="S560" s="4">
        <v>58</v>
      </c>
      <c r="T560" s="4">
        <v>499</v>
      </c>
      <c r="U560" s="4">
        <v>0.88380000000000003</v>
      </c>
      <c r="V560" s="4">
        <v>0</v>
      </c>
      <c r="W560" s="4">
        <v>0.88380000000000003</v>
      </c>
      <c r="X560" s="4" t="s">
        <v>48</v>
      </c>
      <c r="Y560" s="4" t="s">
        <v>49</v>
      </c>
      <c r="Z560" s="4" t="s">
        <v>49</v>
      </c>
      <c r="AA560" s="4" t="s">
        <v>49</v>
      </c>
      <c r="AB560" s="4" t="s">
        <v>49</v>
      </c>
      <c r="AC560" s="4" t="s">
        <v>49</v>
      </c>
      <c r="AD560" s="4" t="s">
        <v>49</v>
      </c>
      <c r="AE560" s="4" t="s">
        <v>48</v>
      </c>
      <c r="AF560" s="4" t="s">
        <v>48</v>
      </c>
      <c r="AG560" s="4" t="s">
        <v>48</v>
      </c>
      <c r="AH560" s="4" t="s">
        <v>48</v>
      </c>
      <c r="AI560" s="4" t="s">
        <v>48</v>
      </c>
      <c r="AJ560" s="4" t="s">
        <v>48</v>
      </c>
      <c r="AK560" s="4" t="s">
        <v>48</v>
      </c>
      <c r="AL560" s="4" t="s">
        <v>55</v>
      </c>
    </row>
    <row r="561" spans="1:38" ht="25.5">
      <c r="A561" s="4">
        <v>159922</v>
      </c>
      <c r="B561" s="4">
        <v>661388</v>
      </c>
      <c r="C561" s="4" t="s">
        <v>1526</v>
      </c>
      <c r="D561" s="4" t="s">
        <v>1527</v>
      </c>
      <c r="E561" s="4" t="s">
        <v>153</v>
      </c>
      <c r="F561" s="4" t="s">
        <v>269</v>
      </c>
      <c r="G561" s="4" t="s">
        <v>46</v>
      </c>
      <c r="H561" s="4" t="s">
        <v>47</v>
      </c>
      <c r="I561" s="4" t="s">
        <v>48</v>
      </c>
      <c r="J561" s="4" t="s">
        <v>49</v>
      </c>
      <c r="K561" s="4" t="s">
        <v>1570</v>
      </c>
      <c r="L561" s="4" t="s">
        <v>1571</v>
      </c>
      <c r="M561" s="4"/>
      <c r="N561" s="4" t="s">
        <v>1530</v>
      </c>
      <c r="O561" s="4" t="s">
        <v>53</v>
      </c>
      <c r="P561" s="4" t="s">
        <v>1531</v>
      </c>
      <c r="Q561" s="4">
        <v>333</v>
      </c>
      <c r="R561" s="4">
        <v>0</v>
      </c>
      <c r="S561" s="4">
        <v>142</v>
      </c>
      <c r="T561" s="4">
        <v>475</v>
      </c>
      <c r="U561" s="4">
        <v>0.70109999999999995</v>
      </c>
      <c r="V561" s="4">
        <v>0</v>
      </c>
      <c r="W561" s="4">
        <v>0.70109999999999995</v>
      </c>
      <c r="X561" s="4" t="s">
        <v>48</v>
      </c>
      <c r="Y561" s="4" t="s">
        <v>49</v>
      </c>
      <c r="Z561" s="4" t="s">
        <v>49</v>
      </c>
      <c r="AA561" s="4" t="s">
        <v>49</v>
      </c>
      <c r="AB561" s="4" t="s">
        <v>49</v>
      </c>
      <c r="AC561" s="4" t="s">
        <v>49</v>
      </c>
      <c r="AD561" s="4" t="s">
        <v>49</v>
      </c>
      <c r="AE561" s="4" t="s">
        <v>49</v>
      </c>
      <c r="AF561" s="4" t="s">
        <v>49</v>
      </c>
      <c r="AG561" s="4" t="s">
        <v>49</v>
      </c>
      <c r="AH561" s="4" t="s">
        <v>48</v>
      </c>
      <c r="AI561" s="4" t="s">
        <v>48</v>
      </c>
      <c r="AJ561" s="4" t="s">
        <v>48</v>
      </c>
      <c r="AK561" s="4" t="s">
        <v>48</v>
      </c>
      <c r="AL561" s="4" t="s">
        <v>55</v>
      </c>
    </row>
    <row r="562" spans="1:38" ht="25.5">
      <c r="A562" s="4">
        <v>159922</v>
      </c>
      <c r="B562" s="4">
        <v>664776</v>
      </c>
      <c r="C562" s="4" t="s">
        <v>1526</v>
      </c>
      <c r="D562" s="4" t="s">
        <v>1527</v>
      </c>
      <c r="E562" s="4" t="s">
        <v>153</v>
      </c>
      <c r="F562" s="4" t="s">
        <v>269</v>
      </c>
      <c r="G562" s="4" t="s">
        <v>46</v>
      </c>
      <c r="H562" s="4" t="s">
        <v>47</v>
      </c>
      <c r="I562" s="4" t="s">
        <v>48</v>
      </c>
      <c r="J562" s="4" t="s">
        <v>49</v>
      </c>
      <c r="K562" s="4" t="s">
        <v>1572</v>
      </c>
      <c r="L562" s="4" t="s">
        <v>1573</v>
      </c>
      <c r="M562" s="4"/>
      <c r="N562" s="4" t="s">
        <v>1530</v>
      </c>
      <c r="O562" s="4" t="s">
        <v>53</v>
      </c>
      <c r="P562" s="4" t="s">
        <v>1534</v>
      </c>
      <c r="Q562" s="4">
        <v>34</v>
      </c>
      <c r="R562" s="4">
        <v>0</v>
      </c>
      <c r="S562" s="4">
        <v>24</v>
      </c>
      <c r="T562" s="4">
        <v>58</v>
      </c>
      <c r="U562" s="4">
        <v>0.58620000000000005</v>
      </c>
      <c r="V562" s="4">
        <v>0</v>
      </c>
      <c r="W562" s="4">
        <v>0.58620000000000005</v>
      </c>
      <c r="X562" s="4" t="s">
        <v>48</v>
      </c>
      <c r="Y562" s="4" t="s">
        <v>48</v>
      </c>
      <c r="Z562" s="4" t="s">
        <v>48</v>
      </c>
      <c r="AA562" s="4" t="s">
        <v>48</v>
      </c>
      <c r="AB562" s="4" t="s">
        <v>48</v>
      </c>
      <c r="AC562" s="4" t="s">
        <v>48</v>
      </c>
      <c r="AD562" s="4" t="s">
        <v>48</v>
      </c>
      <c r="AE562" s="4" t="s">
        <v>48</v>
      </c>
      <c r="AF562" s="4" t="s">
        <v>48</v>
      </c>
      <c r="AG562" s="4" t="s">
        <v>48</v>
      </c>
      <c r="AH562" s="4" t="s">
        <v>48</v>
      </c>
      <c r="AI562" s="4" t="s">
        <v>48</v>
      </c>
      <c r="AJ562" s="4" t="s">
        <v>48</v>
      </c>
      <c r="AK562" s="4" t="s">
        <v>49</v>
      </c>
      <c r="AL562" s="4" t="s">
        <v>55</v>
      </c>
    </row>
    <row r="563" spans="1:38" ht="25.5">
      <c r="A563" s="4">
        <v>159922</v>
      </c>
      <c r="B563" s="4">
        <v>663399</v>
      </c>
      <c r="C563" s="4" t="s">
        <v>1526</v>
      </c>
      <c r="D563" s="4" t="s">
        <v>1527</v>
      </c>
      <c r="E563" s="4" t="s">
        <v>153</v>
      </c>
      <c r="F563" s="4" t="s">
        <v>269</v>
      </c>
      <c r="G563" s="4" t="s">
        <v>46</v>
      </c>
      <c r="H563" s="4" t="s">
        <v>47</v>
      </c>
      <c r="I563" s="4" t="s">
        <v>48</v>
      </c>
      <c r="J563" s="4" t="s">
        <v>49</v>
      </c>
      <c r="K563" s="4" t="s">
        <v>1574</v>
      </c>
      <c r="L563" s="4" t="s">
        <v>1575</v>
      </c>
      <c r="M563" s="4"/>
      <c r="N563" s="4" t="s">
        <v>1530</v>
      </c>
      <c r="O563" s="4" t="s">
        <v>53</v>
      </c>
      <c r="P563" s="4" t="s">
        <v>1534</v>
      </c>
      <c r="Q563" s="4">
        <v>428</v>
      </c>
      <c r="R563" s="4">
        <v>0</v>
      </c>
      <c r="S563" s="4">
        <v>50</v>
      </c>
      <c r="T563" s="4">
        <v>478</v>
      </c>
      <c r="U563" s="4">
        <v>0.89539999999999997</v>
      </c>
      <c r="V563" s="4">
        <v>0</v>
      </c>
      <c r="W563" s="4">
        <v>0.89539999999999997</v>
      </c>
      <c r="X563" s="4" t="s">
        <v>49</v>
      </c>
      <c r="Y563" s="4" t="s">
        <v>49</v>
      </c>
      <c r="Z563" s="4" t="s">
        <v>49</v>
      </c>
      <c r="AA563" s="4" t="s">
        <v>49</v>
      </c>
      <c r="AB563" s="4" t="s">
        <v>49</v>
      </c>
      <c r="AC563" s="4" t="s">
        <v>49</v>
      </c>
      <c r="AD563" s="4" t="s">
        <v>49</v>
      </c>
      <c r="AE563" s="4" t="s">
        <v>49</v>
      </c>
      <c r="AF563" s="4" t="s">
        <v>48</v>
      </c>
      <c r="AG563" s="4" t="s">
        <v>48</v>
      </c>
      <c r="AH563" s="4" t="s">
        <v>48</v>
      </c>
      <c r="AI563" s="4" t="s">
        <v>48</v>
      </c>
      <c r="AJ563" s="4" t="s">
        <v>48</v>
      </c>
      <c r="AK563" s="4" t="s">
        <v>48</v>
      </c>
      <c r="AL563" s="4" t="s">
        <v>55</v>
      </c>
    </row>
    <row r="564" spans="1:38" ht="25.5">
      <c r="A564" s="4">
        <v>159922</v>
      </c>
      <c r="B564" s="4">
        <v>665318</v>
      </c>
      <c r="C564" s="4" t="s">
        <v>1526</v>
      </c>
      <c r="D564" s="4" t="s">
        <v>1527</v>
      </c>
      <c r="E564" s="4" t="s">
        <v>153</v>
      </c>
      <c r="F564" s="4" t="s">
        <v>269</v>
      </c>
      <c r="G564" s="4" t="s">
        <v>46</v>
      </c>
      <c r="H564" s="4" t="s">
        <v>47</v>
      </c>
      <c r="I564" s="4" t="s">
        <v>48</v>
      </c>
      <c r="J564" s="4" t="s">
        <v>49</v>
      </c>
      <c r="K564" s="4" t="s">
        <v>1576</v>
      </c>
      <c r="L564" s="4" t="s">
        <v>1577</v>
      </c>
      <c r="M564" s="4"/>
      <c r="N564" s="4" t="s">
        <v>1530</v>
      </c>
      <c r="O564" s="4" t="s">
        <v>53</v>
      </c>
      <c r="P564" s="4" t="s">
        <v>1531</v>
      </c>
      <c r="Q564" s="4">
        <v>430</v>
      </c>
      <c r="R564" s="4">
        <v>0</v>
      </c>
      <c r="S564" s="4">
        <v>0</v>
      </c>
      <c r="T564" s="4">
        <v>430</v>
      </c>
      <c r="U564" s="4">
        <v>1</v>
      </c>
      <c r="V564" s="4">
        <v>0</v>
      </c>
      <c r="W564" s="4">
        <v>1</v>
      </c>
      <c r="X564" s="4" t="s">
        <v>48</v>
      </c>
      <c r="Y564" s="4" t="s">
        <v>49</v>
      </c>
      <c r="Z564" s="4" t="s">
        <v>49</v>
      </c>
      <c r="AA564" s="4" t="s">
        <v>49</v>
      </c>
      <c r="AB564" s="4" t="s">
        <v>49</v>
      </c>
      <c r="AC564" s="4" t="s">
        <v>49</v>
      </c>
      <c r="AD564" s="4" t="s">
        <v>49</v>
      </c>
      <c r="AE564" s="4" t="s">
        <v>48</v>
      </c>
      <c r="AF564" s="4" t="s">
        <v>48</v>
      </c>
      <c r="AG564" s="4" t="s">
        <v>48</v>
      </c>
      <c r="AH564" s="4" t="s">
        <v>48</v>
      </c>
      <c r="AI564" s="4" t="s">
        <v>48</v>
      </c>
      <c r="AJ564" s="4" t="s">
        <v>48</v>
      </c>
      <c r="AK564" s="4" t="s">
        <v>48</v>
      </c>
      <c r="AL564" s="4" t="s">
        <v>55</v>
      </c>
    </row>
    <row r="565" spans="1:38" ht="25.5">
      <c r="A565" s="4">
        <v>159922</v>
      </c>
      <c r="B565" s="4">
        <v>665319</v>
      </c>
      <c r="C565" s="4" t="s">
        <v>1526</v>
      </c>
      <c r="D565" s="4" t="s">
        <v>1527</v>
      </c>
      <c r="E565" s="4" t="s">
        <v>153</v>
      </c>
      <c r="F565" s="4" t="s">
        <v>269</v>
      </c>
      <c r="G565" s="4" t="s">
        <v>46</v>
      </c>
      <c r="H565" s="4" t="s">
        <v>47</v>
      </c>
      <c r="I565" s="4" t="s">
        <v>48</v>
      </c>
      <c r="J565" s="4" t="s">
        <v>49</v>
      </c>
      <c r="K565" s="4" t="s">
        <v>1578</v>
      </c>
      <c r="L565" s="4" t="s">
        <v>1579</v>
      </c>
      <c r="M565" s="4"/>
      <c r="N565" s="4" t="s">
        <v>1530</v>
      </c>
      <c r="O565" s="4" t="s">
        <v>53</v>
      </c>
      <c r="P565" s="4" t="s">
        <v>1531</v>
      </c>
      <c r="Q565" s="4">
        <v>517</v>
      </c>
      <c r="R565" s="4">
        <v>0</v>
      </c>
      <c r="S565" s="4">
        <v>5</v>
      </c>
      <c r="T565" s="4">
        <v>522</v>
      </c>
      <c r="U565" s="4">
        <v>0.99039999999999995</v>
      </c>
      <c r="V565" s="4">
        <v>0</v>
      </c>
      <c r="W565" s="4">
        <v>0.99039999999999995</v>
      </c>
      <c r="X565" s="4" t="s">
        <v>49</v>
      </c>
      <c r="Y565" s="4" t="s">
        <v>49</v>
      </c>
      <c r="Z565" s="4" t="s">
        <v>49</v>
      </c>
      <c r="AA565" s="4" t="s">
        <v>49</v>
      </c>
      <c r="AB565" s="4" t="s">
        <v>49</v>
      </c>
      <c r="AC565" s="4" t="s">
        <v>49</v>
      </c>
      <c r="AD565" s="4" t="s">
        <v>49</v>
      </c>
      <c r="AE565" s="4" t="s">
        <v>48</v>
      </c>
      <c r="AF565" s="4" t="s">
        <v>48</v>
      </c>
      <c r="AG565" s="4" t="s">
        <v>48</v>
      </c>
      <c r="AH565" s="4" t="s">
        <v>48</v>
      </c>
      <c r="AI565" s="4" t="s">
        <v>48</v>
      </c>
      <c r="AJ565" s="4" t="s">
        <v>48</v>
      </c>
      <c r="AK565" s="4" t="s">
        <v>48</v>
      </c>
      <c r="AL565" s="4" t="s">
        <v>55</v>
      </c>
    </row>
    <row r="566" spans="1:38" ht="25.5">
      <c r="A566" s="4">
        <v>159922</v>
      </c>
      <c r="B566" s="4">
        <v>663391</v>
      </c>
      <c r="C566" s="4" t="s">
        <v>1526</v>
      </c>
      <c r="D566" s="4" t="s">
        <v>1527</v>
      </c>
      <c r="E566" s="4" t="s">
        <v>153</v>
      </c>
      <c r="F566" s="4" t="s">
        <v>269</v>
      </c>
      <c r="G566" s="4" t="s">
        <v>46</v>
      </c>
      <c r="H566" s="4" t="s">
        <v>47</v>
      </c>
      <c r="I566" s="4" t="s">
        <v>48</v>
      </c>
      <c r="J566" s="4" t="s">
        <v>49</v>
      </c>
      <c r="K566" s="4" t="s">
        <v>1580</v>
      </c>
      <c r="L566" s="4" t="s">
        <v>1581</v>
      </c>
      <c r="M566" s="4"/>
      <c r="N566" s="4" t="s">
        <v>1530</v>
      </c>
      <c r="O566" s="4" t="s">
        <v>53</v>
      </c>
      <c r="P566" s="4" t="s">
        <v>1531</v>
      </c>
      <c r="Q566" s="4">
        <v>555</v>
      </c>
      <c r="R566" s="4">
        <v>0</v>
      </c>
      <c r="S566" s="4">
        <v>108</v>
      </c>
      <c r="T566" s="4">
        <v>663</v>
      </c>
      <c r="U566" s="4">
        <v>0.83709999999999996</v>
      </c>
      <c r="V566" s="4">
        <v>0</v>
      </c>
      <c r="W566" s="4">
        <v>0.83709999999999996</v>
      </c>
      <c r="X566" s="4" t="s">
        <v>48</v>
      </c>
      <c r="Y566" s="4" t="s">
        <v>48</v>
      </c>
      <c r="Z566" s="4" t="s">
        <v>48</v>
      </c>
      <c r="AA566" s="4" t="s">
        <v>48</v>
      </c>
      <c r="AB566" s="4" t="s">
        <v>48</v>
      </c>
      <c r="AC566" s="4" t="s">
        <v>48</v>
      </c>
      <c r="AD566" s="4" t="s">
        <v>48</v>
      </c>
      <c r="AE566" s="4" t="s">
        <v>49</v>
      </c>
      <c r="AF566" s="4" t="s">
        <v>49</v>
      </c>
      <c r="AG566" s="4" t="s">
        <v>49</v>
      </c>
      <c r="AH566" s="4" t="s">
        <v>48</v>
      </c>
      <c r="AI566" s="4" t="s">
        <v>48</v>
      </c>
      <c r="AJ566" s="4" t="s">
        <v>48</v>
      </c>
      <c r="AK566" s="4" t="s">
        <v>48</v>
      </c>
      <c r="AL566" s="4" t="s">
        <v>55</v>
      </c>
    </row>
    <row r="567" spans="1:38" ht="25.5">
      <c r="A567" s="4">
        <v>159922</v>
      </c>
      <c r="B567" s="4">
        <v>663392</v>
      </c>
      <c r="C567" s="4" t="s">
        <v>1526</v>
      </c>
      <c r="D567" s="4" t="s">
        <v>1527</v>
      </c>
      <c r="E567" s="4" t="s">
        <v>153</v>
      </c>
      <c r="F567" s="4" t="s">
        <v>269</v>
      </c>
      <c r="G567" s="4" t="s">
        <v>46</v>
      </c>
      <c r="H567" s="4" t="s">
        <v>47</v>
      </c>
      <c r="I567" s="4" t="s">
        <v>48</v>
      </c>
      <c r="J567" s="4" t="s">
        <v>49</v>
      </c>
      <c r="K567" s="4" t="s">
        <v>1582</v>
      </c>
      <c r="L567" s="4" t="s">
        <v>1583</v>
      </c>
      <c r="M567" s="4"/>
      <c r="N567" s="4" t="s">
        <v>1530</v>
      </c>
      <c r="O567" s="4" t="s">
        <v>53</v>
      </c>
      <c r="P567" s="4" t="s">
        <v>1534</v>
      </c>
      <c r="Q567" s="4">
        <v>366</v>
      </c>
      <c r="R567" s="4">
        <v>0</v>
      </c>
      <c r="S567" s="4">
        <v>172</v>
      </c>
      <c r="T567" s="4">
        <v>538</v>
      </c>
      <c r="U567" s="4">
        <v>0.68030000000000002</v>
      </c>
      <c r="V567" s="4">
        <v>0</v>
      </c>
      <c r="W567" s="4">
        <v>0.68030000000000002</v>
      </c>
      <c r="X567" s="4" t="s">
        <v>48</v>
      </c>
      <c r="Y567" s="4" t="s">
        <v>48</v>
      </c>
      <c r="Z567" s="4" t="s">
        <v>48</v>
      </c>
      <c r="AA567" s="4" t="s">
        <v>48</v>
      </c>
      <c r="AB567" s="4" t="s">
        <v>48</v>
      </c>
      <c r="AC567" s="4" t="s">
        <v>48</v>
      </c>
      <c r="AD567" s="4" t="s">
        <v>48</v>
      </c>
      <c r="AE567" s="4" t="s">
        <v>49</v>
      </c>
      <c r="AF567" s="4" t="s">
        <v>49</v>
      </c>
      <c r="AG567" s="4" t="s">
        <v>49</v>
      </c>
      <c r="AH567" s="4" t="s">
        <v>49</v>
      </c>
      <c r="AI567" s="4" t="s">
        <v>49</v>
      </c>
      <c r="AJ567" s="4" t="s">
        <v>49</v>
      </c>
      <c r="AK567" s="4" t="s">
        <v>49</v>
      </c>
      <c r="AL567" s="4" t="s">
        <v>55</v>
      </c>
    </row>
    <row r="568" spans="1:38" ht="25.5">
      <c r="A568" s="4">
        <v>159922</v>
      </c>
      <c r="B568" s="4">
        <v>663738</v>
      </c>
      <c r="C568" s="4" t="s">
        <v>1526</v>
      </c>
      <c r="D568" s="4" t="s">
        <v>1527</v>
      </c>
      <c r="E568" s="4" t="s">
        <v>153</v>
      </c>
      <c r="F568" s="4" t="s">
        <v>269</v>
      </c>
      <c r="G568" s="4" t="s">
        <v>46</v>
      </c>
      <c r="H568" s="4" t="s">
        <v>47</v>
      </c>
      <c r="I568" s="4" t="s">
        <v>48</v>
      </c>
      <c r="J568" s="4" t="s">
        <v>49</v>
      </c>
      <c r="K568" s="4" t="s">
        <v>1584</v>
      </c>
      <c r="L568" s="4" t="s">
        <v>1585</v>
      </c>
      <c r="M568" s="4"/>
      <c r="N568" s="4" t="s">
        <v>161</v>
      </c>
      <c r="O568" s="4" t="s">
        <v>53</v>
      </c>
      <c r="P568" s="4" t="s">
        <v>180</v>
      </c>
      <c r="Q568" s="4">
        <v>458</v>
      </c>
      <c r="R568" s="4">
        <v>0</v>
      </c>
      <c r="S568" s="4">
        <v>79</v>
      </c>
      <c r="T568" s="4">
        <v>537</v>
      </c>
      <c r="U568" s="4">
        <v>0.85289999999999999</v>
      </c>
      <c r="V568" s="4">
        <v>0</v>
      </c>
      <c r="W568" s="4">
        <v>0.85289999999999999</v>
      </c>
      <c r="X568" s="4" t="s">
        <v>48</v>
      </c>
      <c r="Y568" s="4" t="s">
        <v>48</v>
      </c>
      <c r="Z568" s="4" t="s">
        <v>48</v>
      </c>
      <c r="AA568" s="4" t="s">
        <v>48</v>
      </c>
      <c r="AB568" s="4" t="s">
        <v>48</v>
      </c>
      <c r="AC568" s="4" t="s">
        <v>48</v>
      </c>
      <c r="AD568" s="4" t="s">
        <v>48</v>
      </c>
      <c r="AE568" s="4" t="s">
        <v>49</v>
      </c>
      <c r="AF568" s="4" t="s">
        <v>49</v>
      </c>
      <c r="AG568" s="4" t="s">
        <v>49</v>
      </c>
      <c r="AH568" s="4" t="s">
        <v>48</v>
      </c>
      <c r="AI568" s="4" t="s">
        <v>48</v>
      </c>
      <c r="AJ568" s="4" t="s">
        <v>48</v>
      </c>
      <c r="AK568" s="4" t="s">
        <v>48</v>
      </c>
      <c r="AL568" s="4" t="s">
        <v>55</v>
      </c>
    </row>
    <row r="569" spans="1:38" ht="25.5">
      <c r="A569" s="4">
        <v>159922</v>
      </c>
      <c r="B569" s="4">
        <v>661392</v>
      </c>
      <c r="C569" s="4" t="s">
        <v>1526</v>
      </c>
      <c r="D569" s="4" t="s">
        <v>1527</v>
      </c>
      <c r="E569" s="4" t="s">
        <v>153</v>
      </c>
      <c r="F569" s="4" t="s">
        <v>269</v>
      </c>
      <c r="G569" s="4" t="s">
        <v>46</v>
      </c>
      <c r="H569" s="4" t="s">
        <v>47</v>
      </c>
      <c r="I569" s="4" t="s">
        <v>48</v>
      </c>
      <c r="J569" s="4" t="s">
        <v>49</v>
      </c>
      <c r="K569" s="4" t="s">
        <v>317</v>
      </c>
      <c r="L569" s="4" t="s">
        <v>1586</v>
      </c>
      <c r="M569" s="4"/>
      <c r="N569" s="4" t="s">
        <v>1530</v>
      </c>
      <c r="O569" s="4" t="s">
        <v>53</v>
      </c>
      <c r="P569" s="4" t="s">
        <v>1534</v>
      </c>
      <c r="Q569" s="4">
        <v>215</v>
      </c>
      <c r="R569" s="4">
        <v>0</v>
      </c>
      <c r="S569" s="4">
        <v>141</v>
      </c>
      <c r="T569" s="4">
        <v>356</v>
      </c>
      <c r="U569" s="4">
        <v>0.60389999999999999</v>
      </c>
      <c r="V569" s="4">
        <v>0</v>
      </c>
      <c r="W569" s="4">
        <v>0.60389999999999999</v>
      </c>
      <c r="X569" s="4" t="s">
        <v>48</v>
      </c>
      <c r="Y569" s="4" t="s">
        <v>49</v>
      </c>
      <c r="Z569" s="4" t="s">
        <v>49</v>
      </c>
      <c r="AA569" s="4" t="s">
        <v>49</v>
      </c>
      <c r="AB569" s="4" t="s">
        <v>49</v>
      </c>
      <c r="AC569" s="4" t="s">
        <v>49</v>
      </c>
      <c r="AD569" s="4" t="s">
        <v>49</v>
      </c>
      <c r="AE569" s="4" t="s">
        <v>48</v>
      </c>
      <c r="AF569" s="4" t="s">
        <v>48</v>
      </c>
      <c r="AG569" s="4" t="s">
        <v>48</v>
      </c>
      <c r="AH569" s="4" t="s">
        <v>48</v>
      </c>
      <c r="AI569" s="4" t="s">
        <v>48</v>
      </c>
      <c r="AJ569" s="4" t="s">
        <v>48</v>
      </c>
      <c r="AK569" s="4" t="s">
        <v>48</v>
      </c>
      <c r="AL569" s="4" t="s">
        <v>55</v>
      </c>
    </row>
    <row r="570" spans="1:38" ht="25.5">
      <c r="A570" s="4">
        <v>159922</v>
      </c>
      <c r="B570" s="4">
        <v>664044</v>
      </c>
      <c r="C570" s="4" t="s">
        <v>1526</v>
      </c>
      <c r="D570" s="4" t="s">
        <v>1527</v>
      </c>
      <c r="E570" s="4" t="s">
        <v>153</v>
      </c>
      <c r="F570" s="4" t="s">
        <v>269</v>
      </c>
      <c r="G570" s="4" t="s">
        <v>46</v>
      </c>
      <c r="H570" s="4" t="s">
        <v>47</v>
      </c>
      <c r="I570" s="4" t="s">
        <v>48</v>
      </c>
      <c r="J570" s="4" t="s">
        <v>49</v>
      </c>
      <c r="K570" s="4" t="s">
        <v>1587</v>
      </c>
      <c r="L570" s="4" t="s">
        <v>1588</v>
      </c>
      <c r="M570" s="4"/>
      <c r="N570" s="4" t="s">
        <v>1530</v>
      </c>
      <c r="O570" s="4" t="s">
        <v>53</v>
      </c>
      <c r="P570" s="4" t="s">
        <v>1534</v>
      </c>
      <c r="Q570" s="4">
        <v>353</v>
      </c>
      <c r="R570" s="4">
        <v>0</v>
      </c>
      <c r="S570" s="4">
        <v>28</v>
      </c>
      <c r="T570" s="4">
        <v>381</v>
      </c>
      <c r="U570" s="4">
        <v>0.92649999999999999</v>
      </c>
      <c r="V570" s="4">
        <v>0</v>
      </c>
      <c r="W570" s="4">
        <v>0.92649999999999999</v>
      </c>
      <c r="X570" s="4" t="s">
        <v>48</v>
      </c>
      <c r="Y570" s="4" t="s">
        <v>49</v>
      </c>
      <c r="Z570" s="4" t="s">
        <v>49</v>
      </c>
      <c r="AA570" s="4" t="s">
        <v>49</v>
      </c>
      <c r="AB570" s="4" t="s">
        <v>49</v>
      </c>
      <c r="AC570" s="4" t="s">
        <v>49</v>
      </c>
      <c r="AD570" s="4" t="s">
        <v>49</v>
      </c>
      <c r="AE570" s="4" t="s">
        <v>48</v>
      </c>
      <c r="AF570" s="4" t="s">
        <v>48</v>
      </c>
      <c r="AG570" s="4" t="s">
        <v>48</v>
      </c>
      <c r="AH570" s="4" t="s">
        <v>48</v>
      </c>
      <c r="AI570" s="4" t="s">
        <v>48</v>
      </c>
      <c r="AJ570" s="4" t="s">
        <v>48</v>
      </c>
      <c r="AK570" s="4" t="s">
        <v>48</v>
      </c>
      <c r="AL570" s="4" t="s">
        <v>55</v>
      </c>
    </row>
    <row r="571" spans="1:38" ht="25.5">
      <c r="A571" s="4">
        <v>159922</v>
      </c>
      <c r="B571" s="4">
        <v>661394</v>
      </c>
      <c r="C571" s="4" t="s">
        <v>1526</v>
      </c>
      <c r="D571" s="4" t="s">
        <v>1527</v>
      </c>
      <c r="E571" s="4" t="s">
        <v>153</v>
      </c>
      <c r="F571" s="4" t="s">
        <v>269</v>
      </c>
      <c r="G571" s="4" t="s">
        <v>46</v>
      </c>
      <c r="H571" s="4" t="s">
        <v>47</v>
      </c>
      <c r="I571" s="4" t="s">
        <v>48</v>
      </c>
      <c r="J571" s="4" t="s">
        <v>49</v>
      </c>
      <c r="K571" s="4" t="s">
        <v>1589</v>
      </c>
      <c r="L571" s="4" t="s">
        <v>1590</v>
      </c>
      <c r="M571" s="4"/>
      <c r="N571" s="4" t="s">
        <v>1544</v>
      </c>
      <c r="O571" s="4" t="s">
        <v>53</v>
      </c>
      <c r="P571" s="4" t="s">
        <v>1545</v>
      </c>
      <c r="Q571" s="4">
        <v>425</v>
      </c>
      <c r="R571" s="4">
        <v>0</v>
      </c>
      <c r="S571" s="4">
        <v>109</v>
      </c>
      <c r="T571" s="4">
        <v>534</v>
      </c>
      <c r="U571" s="4">
        <v>0.79590000000000005</v>
      </c>
      <c r="V571" s="4">
        <v>0</v>
      </c>
      <c r="W571" s="4">
        <v>0.79590000000000005</v>
      </c>
      <c r="X571" s="4" t="s">
        <v>48</v>
      </c>
      <c r="Y571" s="4" t="s">
        <v>49</v>
      </c>
      <c r="Z571" s="4" t="s">
        <v>49</v>
      </c>
      <c r="AA571" s="4" t="s">
        <v>49</v>
      </c>
      <c r="AB571" s="4" t="s">
        <v>49</v>
      </c>
      <c r="AC571" s="4" t="s">
        <v>49</v>
      </c>
      <c r="AD571" s="4" t="s">
        <v>49</v>
      </c>
      <c r="AE571" s="4" t="s">
        <v>48</v>
      </c>
      <c r="AF571" s="4" t="s">
        <v>48</v>
      </c>
      <c r="AG571" s="4" t="s">
        <v>48</v>
      </c>
      <c r="AH571" s="4" t="s">
        <v>48</v>
      </c>
      <c r="AI571" s="4" t="s">
        <v>48</v>
      </c>
      <c r="AJ571" s="4" t="s">
        <v>48</v>
      </c>
      <c r="AK571" s="4" t="s">
        <v>48</v>
      </c>
      <c r="AL571" s="4" t="s">
        <v>55</v>
      </c>
    </row>
    <row r="572" spans="1:38" ht="25.5">
      <c r="A572" s="4">
        <v>159922</v>
      </c>
      <c r="B572" s="4">
        <v>663400</v>
      </c>
      <c r="C572" s="4" t="s">
        <v>1526</v>
      </c>
      <c r="D572" s="4" t="s">
        <v>1527</v>
      </c>
      <c r="E572" s="4" t="s">
        <v>153</v>
      </c>
      <c r="F572" s="4" t="s">
        <v>269</v>
      </c>
      <c r="G572" s="4" t="s">
        <v>46</v>
      </c>
      <c r="H572" s="4" t="s">
        <v>47</v>
      </c>
      <c r="I572" s="4" t="s">
        <v>48</v>
      </c>
      <c r="J572" s="4" t="s">
        <v>49</v>
      </c>
      <c r="K572" s="4" t="s">
        <v>1591</v>
      </c>
      <c r="L572" s="4" t="s">
        <v>1592</v>
      </c>
      <c r="M572" s="4"/>
      <c r="N572" s="4" t="s">
        <v>1544</v>
      </c>
      <c r="O572" s="4" t="s">
        <v>53</v>
      </c>
      <c r="P572" s="4" t="s">
        <v>1545</v>
      </c>
      <c r="Q572" s="4">
        <v>534</v>
      </c>
      <c r="R572" s="4">
        <v>0</v>
      </c>
      <c r="S572" s="4">
        <v>0</v>
      </c>
      <c r="T572" s="4">
        <v>534</v>
      </c>
      <c r="U572" s="4">
        <v>1</v>
      </c>
      <c r="V572" s="4">
        <v>0</v>
      </c>
      <c r="W572" s="4">
        <v>1</v>
      </c>
      <c r="X572" s="4" t="s">
        <v>48</v>
      </c>
      <c r="Y572" s="4" t="s">
        <v>49</v>
      </c>
      <c r="Z572" s="4" t="s">
        <v>49</v>
      </c>
      <c r="AA572" s="4" t="s">
        <v>49</v>
      </c>
      <c r="AB572" s="4" t="s">
        <v>49</v>
      </c>
      <c r="AC572" s="4" t="s">
        <v>49</v>
      </c>
      <c r="AD572" s="4" t="s">
        <v>49</v>
      </c>
      <c r="AE572" s="4" t="s">
        <v>48</v>
      </c>
      <c r="AF572" s="4" t="s">
        <v>48</v>
      </c>
      <c r="AG572" s="4" t="s">
        <v>48</v>
      </c>
      <c r="AH572" s="4" t="s">
        <v>48</v>
      </c>
      <c r="AI572" s="4" t="s">
        <v>48</v>
      </c>
      <c r="AJ572" s="4" t="s">
        <v>48</v>
      </c>
      <c r="AK572" s="4" t="s">
        <v>48</v>
      </c>
      <c r="AL572" s="4" t="s">
        <v>55</v>
      </c>
    </row>
    <row r="573" spans="1:38" ht="25.5">
      <c r="A573" s="4">
        <v>159922</v>
      </c>
      <c r="B573" s="4">
        <v>664045</v>
      </c>
      <c r="C573" s="4" t="s">
        <v>1526</v>
      </c>
      <c r="D573" s="4" t="s">
        <v>1527</v>
      </c>
      <c r="E573" s="4" t="s">
        <v>153</v>
      </c>
      <c r="F573" s="4" t="s">
        <v>269</v>
      </c>
      <c r="G573" s="4" t="s">
        <v>46</v>
      </c>
      <c r="H573" s="4" t="s">
        <v>47</v>
      </c>
      <c r="I573" s="4" t="s">
        <v>48</v>
      </c>
      <c r="J573" s="4" t="s">
        <v>49</v>
      </c>
      <c r="K573" s="4" t="s">
        <v>1593</v>
      </c>
      <c r="L573" s="4" t="s">
        <v>1594</v>
      </c>
      <c r="M573" s="4"/>
      <c r="N573" s="4" t="s">
        <v>161</v>
      </c>
      <c r="O573" s="4" t="s">
        <v>53</v>
      </c>
      <c r="P573" s="4" t="s">
        <v>180</v>
      </c>
      <c r="Q573" s="4">
        <v>1142</v>
      </c>
      <c r="R573" s="4">
        <v>0</v>
      </c>
      <c r="S573" s="4">
        <v>658</v>
      </c>
      <c r="T573" s="4">
        <v>1800</v>
      </c>
      <c r="U573" s="4">
        <v>0.63439999999999996</v>
      </c>
      <c r="V573" s="4">
        <v>0</v>
      </c>
      <c r="W573" s="4">
        <v>0.63439999999999996</v>
      </c>
      <c r="X573" s="4" t="s">
        <v>48</v>
      </c>
      <c r="Y573" s="4" t="s">
        <v>48</v>
      </c>
      <c r="Z573" s="4" t="s">
        <v>48</v>
      </c>
      <c r="AA573" s="4" t="s">
        <v>48</v>
      </c>
      <c r="AB573" s="4" t="s">
        <v>48</v>
      </c>
      <c r="AC573" s="4" t="s">
        <v>48</v>
      </c>
      <c r="AD573" s="4" t="s">
        <v>48</v>
      </c>
      <c r="AE573" s="4" t="s">
        <v>48</v>
      </c>
      <c r="AF573" s="4" t="s">
        <v>48</v>
      </c>
      <c r="AG573" s="4" t="s">
        <v>48</v>
      </c>
      <c r="AH573" s="4" t="s">
        <v>49</v>
      </c>
      <c r="AI573" s="4" t="s">
        <v>49</v>
      </c>
      <c r="AJ573" s="4" t="s">
        <v>49</v>
      </c>
      <c r="AK573" s="4" t="s">
        <v>49</v>
      </c>
      <c r="AL573" s="4" t="s">
        <v>55</v>
      </c>
    </row>
    <row r="574" spans="1:38" ht="25.5">
      <c r="A574" s="4">
        <v>159922</v>
      </c>
      <c r="B574" s="4">
        <v>662721</v>
      </c>
      <c r="C574" s="4" t="s">
        <v>1526</v>
      </c>
      <c r="D574" s="4" t="s">
        <v>1527</v>
      </c>
      <c r="E574" s="4" t="s">
        <v>153</v>
      </c>
      <c r="F574" s="4" t="s">
        <v>269</v>
      </c>
      <c r="G574" s="4" t="s">
        <v>46</v>
      </c>
      <c r="H574" s="4" t="s">
        <v>47</v>
      </c>
      <c r="I574" s="4" t="s">
        <v>48</v>
      </c>
      <c r="J574" s="4" t="s">
        <v>49</v>
      </c>
      <c r="K574" s="4" t="s">
        <v>1595</v>
      </c>
      <c r="L574" s="4" t="s">
        <v>1596</v>
      </c>
      <c r="M574" s="4"/>
      <c r="N574" s="4" t="s">
        <v>1530</v>
      </c>
      <c r="O574" s="4" t="s">
        <v>53</v>
      </c>
      <c r="P574" s="4" t="s">
        <v>1531</v>
      </c>
      <c r="Q574" s="4">
        <v>1011</v>
      </c>
      <c r="R574" s="4">
        <v>0</v>
      </c>
      <c r="S574" s="4">
        <v>394</v>
      </c>
      <c r="T574" s="4">
        <v>1405</v>
      </c>
      <c r="U574" s="4">
        <v>0.71960000000000002</v>
      </c>
      <c r="V574" s="4">
        <v>0</v>
      </c>
      <c r="W574" s="4">
        <v>0.71960000000000002</v>
      </c>
      <c r="X574" s="4" t="s">
        <v>48</v>
      </c>
      <c r="Y574" s="4" t="s">
        <v>48</v>
      </c>
      <c r="Z574" s="4" t="s">
        <v>48</v>
      </c>
      <c r="AA574" s="4" t="s">
        <v>48</v>
      </c>
      <c r="AB574" s="4" t="s">
        <v>48</v>
      </c>
      <c r="AC574" s="4" t="s">
        <v>48</v>
      </c>
      <c r="AD574" s="4" t="s">
        <v>48</v>
      </c>
      <c r="AE574" s="4" t="s">
        <v>48</v>
      </c>
      <c r="AF574" s="4" t="s">
        <v>48</v>
      </c>
      <c r="AG574" s="4" t="s">
        <v>48</v>
      </c>
      <c r="AH574" s="4" t="s">
        <v>49</v>
      </c>
      <c r="AI574" s="4" t="s">
        <v>49</v>
      </c>
      <c r="AJ574" s="4" t="s">
        <v>49</v>
      </c>
      <c r="AK574" s="4" t="s">
        <v>49</v>
      </c>
      <c r="AL574" s="4" t="s">
        <v>55</v>
      </c>
    </row>
    <row r="575" spans="1:38" ht="25.5">
      <c r="A575" s="4">
        <v>159922</v>
      </c>
      <c r="B575" s="4">
        <v>664601</v>
      </c>
      <c r="C575" s="4" t="s">
        <v>1526</v>
      </c>
      <c r="D575" s="4" t="s">
        <v>1527</v>
      </c>
      <c r="E575" s="4" t="s">
        <v>153</v>
      </c>
      <c r="F575" s="4" t="s">
        <v>269</v>
      </c>
      <c r="G575" s="4" t="s">
        <v>46</v>
      </c>
      <c r="H575" s="4" t="s">
        <v>47</v>
      </c>
      <c r="I575" s="4" t="s">
        <v>48</v>
      </c>
      <c r="J575" s="4" t="s">
        <v>49</v>
      </c>
      <c r="K575" s="4" t="s">
        <v>1597</v>
      </c>
      <c r="L575" s="4" t="s">
        <v>1598</v>
      </c>
      <c r="M575" s="4"/>
      <c r="N575" s="4" t="s">
        <v>1530</v>
      </c>
      <c r="O575" s="4" t="s">
        <v>53</v>
      </c>
      <c r="P575" s="4" t="s">
        <v>1531</v>
      </c>
      <c r="Q575" s="4">
        <v>75</v>
      </c>
      <c r="R575" s="4">
        <v>0</v>
      </c>
      <c r="S575" s="4">
        <v>0</v>
      </c>
      <c r="T575" s="4">
        <v>75</v>
      </c>
      <c r="U575" s="4">
        <v>1</v>
      </c>
      <c r="V575" s="4">
        <v>0</v>
      </c>
      <c r="W575" s="4">
        <v>1</v>
      </c>
      <c r="X575" s="4" t="s">
        <v>48</v>
      </c>
      <c r="Y575" s="4" t="s">
        <v>48</v>
      </c>
      <c r="Z575" s="4" t="s">
        <v>48</v>
      </c>
      <c r="AA575" s="4" t="s">
        <v>48</v>
      </c>
      <c r="AB575" s="4" t="s">
        <v>48</v>
      </c>
      <c r="AC575" s="4" t="s">
        <v>48</v>
      </c>
      <c r="AD575" s="4" t="s">
        <v>48</v>
      </c>
      <c r="AE575" s="4" t="s">
        <v>48</v>
      </c>
      <c r="AF575" s="4" t="s">
        <v>48</v>
      </c>
      <c r="AG575" s="4" t="s">
        <v>48</v>
      </c>
      <c r="AH575" s="4" t="s">
        <v>49</v>
      </c>
      <c r="AI575" s="4" t="s">
        <v>49</v>
      </c>
      <c r="AJ575" s="4" t="s">
        <v>49</v>
      </c>
      <c r="AK575" s="4" t="s">
        <v>49</v>
      </c>
      <c r="AL575" s="4" t="s">
        <v>55</v>
      </c>
    </row>
    <row r="576" spans="1:38" ht="25.5">
      <c r="A576" s="4">
        <v>159922</v>
      </c>
      <c r="B576" s="4">
        <v>664922</v>
      </c>
      <c r="C576" s="4" t="s">
        <v>1526</v>
      </c>
      <c r="D576" s="4" t="s">
        <v>1527</v>
      </c>
      <c r="E576" s="4" t="s">
        <v>153</v>
      </c>
      <c r="F576" s="4" t="s">
        <v>269</v>
      </c>
      <c r="G576" s="4" t="s">
        <v>46</v>
      </c>
      <c r="H576" s="4" t="s">
        <v>47</v>
      </c>
      <c r="I576" s="4" t="s">
        <v>48</v>
      </c>
      <c r="J576" s="4" t="s">
        <v>49</v>
      </c>
      <c r="K576" s="4" t="s">
        <v>1599</v>
      </c>
      <c r="L576" s="4" t="s">
        <v>1600</v>
      </c>
      <c r="M576" s="4"/>
      <c r="N576" s="4" t="s">
        <v>1530</v>
      </c>
      <c r="O576" s="4" t="s">
        <v>53</v>
      </c>
      <c r="P576" s="4" t="s">
        <v>1534</v>
      </c>
      <c r="Q576" s="4">
        <v>303</v>
      </c>
      <c r="R576" s="4">
        <v>0</v>
      </c>
      <c r="S576" s="4">
        <v>69</v>
      </c>
      <c r="T576" s="4">
        <v>372</v>
      </c>
      <c r="U576" s="4">
        <v>0.8145</v>
      </c>
      <c r="V576" s="4">
        <v>0</v>
      </c>
      <c r="W576" s="4">
        <v>0.8145</v>
      </c>
      <c r="X576" s="4" t="s">
        <v>49</v>
      </c>
      <c r="Y576" s="4" t="s">
        <v>49</v>
      </c>
      <c r="Z576" s="4" t="s">
        <v>49</v>
      </c>
      <c r="AA576" s="4" t="s">
        <v>49</v>
      </c>
      <c r="AB576" s="4" t="s">
        <v>49</v>
      </c>
      <c r="AC576" s="4" t="s">
        <v>49</v>
      </c>
      <c r="AD576" s="4" t="s">
        <v>49</v>
      </c>
      <c r="AE576" s="4" t="s">
        <v>48</v>
      </c>
      <c r="AF576" s="4" t="s">
        <v>48</v>
      </c>
      <c r="AG576" s="4" t="s">
        <v>48</v>
      </c>
      <c r="AH576" s="4" t="s">
        <v>48</v>
      </c>
      <c r="AI576" s="4" t="s">
        <v>48</v>
      </c>
      <c r="AJ576" s="4" t="s">
        <v>48</v>
      </c>
      <c r="AK576" s="4" t="s">
        <v>48</v>
      </c>
      <c r="AL576" s="4" t="s">
        <v>55</v>
      </c>
    </row>
    <row r="577" spans="1:38" ht="25.5">
      <c r="A577" s="4">
        <v>159922</v>
      </c>
      <c r="B577" s="4">
        <v>663401</v>
      </c>
      <c r="C577" s="4" t="s">
        <v>1526</v>
      </c>
      <c r="D577" s="4" t="s">
        <v>1527</v>
      </c>
      <c r="E577" s="4" t="s">
        <v>153</v>
      </c>
      <c r="F577" s="4" t="s">
        <v>269</v>
      </c>
      <c r="G577" s="4" t="s">
        <v>46</v>
      </c>
      <c r="H577" s="4" t="s">
        <v>47</v>
      </c>
      <c r="I577" s="4" t="s">
        <v>48</v>
      </c>
      <c r="J577" s="4" t="s">
        <v>49</v>
      </c>
      <c r="K577" s="4" t="s">
        <v>1601</v>
      </c>
      <c r="L577" s="4" t="s">
        <v>1602</v>
      </c>
      <c r="M577" s="4"/>
      <c r="N577" s="4" t="s">
        <v>161</v>
      </c>
      <c r="O577" s="4" t="s">
        <v>53</v>
      </c>
      <c r="P577" s="4" t="s">
        <v>180</v>
      </c>
      <c r="Q577" s="4">
        <v>401</v>
      </c>
      <c r="R577" s="4">
        <v>0</v>
      </c>
      <c r="S577" s="4">
        <v>132</v>
      </c>
      <c r="T577" s="4">
        <v>533</v>
      </c>
      <c r="U577" s="4">
        <v>0.75229999999999997</v>
      </c>
      <c r="V577" s="4">
        <v>0</v>
      </c>
      <c r="W577" s="4">
        <v>0.75229999999999997</v>
      </c>
      <c r="X577" s="4" t="s">
        <v>48</v>
      </c>
      <c r="Y577" s="4" t="s">
        <v>49</v>
      </c>
      <c r="Z577" s="4" t="s">
        <v>49</v>
      </c>
      <c r="AA577" s="4" t="s">
        <v>49</v>
      </c>
      <c r="AB577" s="4" t="s">
        <v>49</v>
      </c>
      <c r="AC577" s="4" t="s">
        <v>49</v>
      </c>
      <c r="AD577" s="4" t="s">
        <v>49</v>
      </c>
      <c r="AE577" s="4" t="s">
        <v>48</v>
      </c>
      <c r="AF577" s="4" t="s">
        <v>48</v>
      </c>
      <c r="AG577" s="4" t="s">
        <v>48</v>
      </c>
      <c r="AH577" s="4" t="s">
        <v>48</v>
      </c>
      <c r="AI577" s="4" t="s">
        <v>48</v>
      </c>
      <c r="AJ577" s="4" t="s">
        <v>48</v>
      </c>
      <c r="AK577" s="4" t="s">
        <v>48</v>
      </c>
      <c r="AL577" s="4" t="s">
        <v>55</v>
      </c>
    </row>
    <row r="578" spans="1:38" ht="25.5">
      <c r="A578" s="4">
        <v>159922</v>
      </c>
      <c r="B578" s="4">
        <v>663402</v>
      </c>
      <c r="C578" s="4" t="s">
        <v>1526</v>
      </c>
      <c r="D578" s="4" t="s">
        <v>1527</v>
      </c>
      <c r="E578" s="4" t="s">
        <v>153</v>
      </c>
      <c r="F578" s="4" t="s">
        <v>269</v>
      </c>
      <c r="G578" s="4" t="s">
        <v>46</v>
      </c>
      <c r="H578" s="4" t="s">
        <v>47</v>
      </c>
      <c r="I578" s="4" t="s">
        <v>48</v>
      </c>
      <c r="J578" s="4" t="s">
        <v>49</v>
      </c>
      <c r="K578" s="4" t="s">
        <v>1603</v>
      </c>
      <c r="L578" s="4" t="s">
        <v>1604</v>
      </c>
      <c r="M578" s="4"/>
      <c r="N578" s="4" t="s">
        <v>1530</v>
      </c>
      <c r="O578" s="4" t="s">
        <v>53</v>
      </c>
      <c r="P578" s="4" t="s">
        <v>1531</v>
      </c>
      <c r="Q578" s="4">
        <v>536</v>
      </c>
      <c r="R578" s="4">
        <v>0</v>
      </c>
      <c r="S578" s="4">
        <v>48</v>
      </c>
      <c r="T578" s="4">
        <v>584</v>
      </c>
      <c r="U578" s="4">
        <v>0.91779999999999995</v>
      </c>
      <c r="V578" s="4">
        <v>0</v>
      </c>
      <c r="W578" s="4">
        <v>0.91779999999999995</v>
      </c>
      <c r="X578" s="4" t="s">
        <v>49</v>
      </c>
      <c r="Y578" s="4" t="s">
        <v>49</v>
      </c>
      <c r="Z578" s="4" t="s">
        <v>49</v>
      </c>
      <c r="AA578" s="4" t="s">
        <v>49</v>
      </c>
      <c r="AB578" s="4" t="s">
        <v>49</v>
      </c>
      <c r="AC578" s="4" t="s">
        <v>49</v>
      </c>
      <c r="AD578" s="4" t="s">
        <v>49</v>
      </c>
      <c r="AE578" s="4" t="s">
        <v>48</v>
      </c>
      <c r="AF578" s="4" t="s">
        <v>48</v>
      </c>
      <c r="AG578" s="4" t="s">
        <v>48</v>
      </c>
      <c r="AH578" s="4" t="s">
        <v>48</v>
      </c>
      <c r="AI578" s="4" t="s">
        <v>48</v>
      </c>
      <c r="AJ578" s="4" t="s">
        <v>48</v>
      </c>
      <c r="AK578" s="4" t="s">
        <v>48</v>
      </c>
      <c r="AL578" s="4" t="s">
        <v>55</v>
      </c>
    </row>
    <row r="579" spans="1:38" ht="25.5">
      <c r="A579" s="4">
        <v>159922</v>
      </c>
      <c r="B579" s="4">
        <v>664684</v>
      </c>
      <c r="C579" s="4" t="s">
        <v>1526</v>
      </c>
      <c r="D579" s="4" t="s">
        <v>1527</v>
      </c>
      <c r="E579" s="4" t="s">
        <v>153</v>
      </c>
      <c r="F579" s="4" t="s">
        <v>269</v>
      </c>
      <c r="G579" s="4" t="s">
        <v>46</v>
      </c>
      <c r="H579" s="4" t="s">
        <v>47</v>
      </c>
      <c r="I579" s="4" t="s">
        <v>48</v>
      </c>
      <c r="J579" s="4" t="s">
        <v>49</v>
      </c>
      <c r="K579" s="4" t="s">
        <v>1605</v>
      </c>
      <c r="L579" s="4" t="s">
        <v>1606</v>
      </c>
      <c r="M579" s="4"/>
      <c r="N579" s="4" t="s">
        <v>615</v>
      </c>
      <c r="O579" s="4" t="s">
        <v>53</v>
      </c>
      <c r="P579" s="4" t="s">
        <v>616</v>
      </c>
      <c r="Q579" s="4">
        <v>264</v>
      </c>
      <c r="R579" s="4">
        <v>0</v>
      </c>
      <c r="S579" s="4">
        <v>146</v>
      </c>
      <c r="T579" s="4">
        <v>410</v>
      </c>
      <c r="U579" s="4">
        <v>0.64390000000000003</v>
      </c>
      <c r="V579" s="4">
        <v>0</v>
      </c>
      <c r="W579" s="4">
        <v>0.64390000000000003</v>
      </c>
      <c r="X579" s="4" t="s">
        <v>48</v>
      </c>
      <c r="Y579" s="4" t="s">
        <v>49</v>
      </c>
      <c r="Z579" s="4" t="s">
        <v>49</v>
      </c>
      <c r="AA579" s="4" t="s">
        <v>49</v>
      </c>
      <c r="AB579" s="4" t="s">
        <v>49</v>
      </c>
      <c r="AC579" s="4" t="s">
        <v>49</v>
      </c>
      <c r="AD579" s="4" t="s">
        <v>49</v>
      </c>
      <c r="AE579" s="4" t="s">
        <v>49</v>
      </c>
      <c r="AF579" s="4" t="s">
        <v>49</v>
      </c>
      <c r="AG579" s="4" t="s">
        <v>49</v>
      </c>
      <c r="AH579" s="4" t="s">
        <v>48</v>
      </c>
      <c r="AI579" s="4" t="s">
        <v>48</v>
      </c>
      <c r="AJ579" s="4" t="s">
        <v>48</v>
      </c>
      <c r="AK579" s="4" t="s">
        <v>48</v>
      </c>
      <c r="AL579" s="4" t="s">
        <v>55</v>
      </c>
    </row>
    <row r="580" spans="1:38" ht="25.5">
      <c r="A580" s="4">
        <v>159289</v>
      </c>
      <c r="B580" s="4">
        <v>662151</v>
      </c>
      <c r="C580" s="4" t="s">
        <v>1607</v>
      </c>
      <c r="D580" s="4" t="s">
        <v>1608</v>
      </c>
      <c r="E580" s="4" t="s">
        <v>144</v>
      </c>
      <c r="F580" s="4" t="s">
        <v>477</v>
      </c>
      <c r="G580" s="4" t="s">
        <v>46</v>
      </c>
      <c r="H580" s="4" t="s">
        <v>47</v>
      </c>
      <c r="I580" s="4" t="s">
        <v>48</v>
      </c>
      <c r="J580" s="4" t="s">
        <v>49</v>
      </c>
      <c r="K580" s="4" t="s">
        <v>1609</v>
      </c>
      <c r="L580" s="4" t="s">
        <v>1610</v>
      </c>
      <c r="M580" s="4"/>
      <c r="N580" s="4" t="s">
        <v>1611</v>
      </c>
      <c r="O580" s="4" t="s">
        <v>53</v>
      </c>
      <c r="P580" s="4" t="s">
        <v>1612</v>
      </c>
      <c r="Q580" s="4">
        <v>30</v>
      </c>
      <c r="R580" s="4">
        <v>0</v>
      </c>
      <c r="S580" s="4">
        <v>8</v>
      </c>
      <c r="T580" s="4">
        <v>38</v>
      </c>
      <c r="U580" s="4">
        <v>0.78949999999999998</v>
      </c>
      <c r="V580" s="4">
        <v>0</v>
      </c>
      <c r="W580" s="4">
        <v>0.78949999999999998</v>
      </c>
      <c r="X580" s="4" t="s">
        <v>48</v>
      </c>
      <c r="Y580" s="4" t="s">
        <v>49</v>
      </c>
      <c r="Z580" s="4" t="s">
        <v>49</v>
      </c>
      <c r="AA580" s="4" t="s">
        <v>49</v>
      </c>
      <c r="AB580" s="4" t="s">
        <v>49</v>
      </c>
      <c r="AC580" s="4" t="s">
        <v>49</v>
      </c>
      <c r="AD580" s="4" t="s">
        <v>49</v>
      </c>
      <c r="AE580" s="4" t="s">
        <v>48</v>
      </c>
      <c r="AF580" s="4" t="s">
        <v>48</v>
      </c>
      <c r="AG580" s="4" t="s">
        <v>48</v>
      </c>
      <c r="AH580" s="4" t="s">
        <v>48</v>
      </c>
      <c r="AI580" s="4" t="s">
        <v>48</v>
      </c>
      <c r="AJ580" s="4" t="s">
        <v>48</v>
      </c>
      <c r="AK580" s="4" t="s">
        <v>48</v>
      </c>
      <c r="AL580" s="4" t="s">
        <v>55</v>
      </c>
    </row>
    <row r="581" spans="1:38" ht="25.5">
      <c r="A581" s="4">
        <v>159289</v>
      </c>
      <c r="B581" s="4">
        <v>664141</v>
      </c>
      <c r="C581" s="4" t="s">
        <v>1607</v>
      </c>
      <c r="D581" s="4" t="s">
        <v>1608</v>
      </c>
      <c r="E581" s="4" t="s">
        <v>144</v>
      </c>
      <c r="F581" s="4" t="s">
        <v>477</v>
      </c>
      <c r="G581" s="4" t="s">
        <v>46</v>
      </c>
      <c r="H581" s="4" t="s">
        <v>47</v>
      </c>
      <c r="I581" s="4" t="s">
        <v>48</v>
      </c>
      <c r="J581" s="4" t="s">
        <v>49</v>
      </c>
      <c r="K581" s="4" t="s">
        <v>1613</v>
      </c>
      <c r="L581" s="4" t="s">
        <v>1614</v>
      </c>
      <c r="M581" s="4"/>
      <c r="N581" s="4" t="s">
        <v>1615</v>
      </c>
      <c r="O581" s="4" t="s">
        <v>53</v>
      </c>
      <c r="P581" s="4" t="s">
        <v>1616</v>
      </c>
      <c r="Q581" s="4">
        <v>291</v>
      </c>
      <c r="R581" s="4">
        <v>0</v>
      </c>
      <c r="S581" s="4">
        <v>154</v>
      </c>
      <c r="T581" s="4">
        <v>445</v>
      </c>
      <c r="U581" s="4">
        <v>0.65390000000000004</v>
      </c>
      <c r="V581" s="4">
        <v>0</v>
      </c>
      <c r="W581" s="4">
        <v>0.65390000000000004</v>
      </c>
      <c r="X581" s="4" t="s">
        <v>49</v>
      </c>
      <c r="Y581" s="4" t="s">
        <v>49</v>
      </c>
      <c r="Z581" s="4" t="s">
        <v>49</v>
      </c>
      <c r="AA581" s="4" t="s">
        <v>49</v>
      </c>
      <c r="AB581" s="4" t="s">
        <v>49</v>
      </c>
      <c r="AC581" s="4" t="s">
        <v>49</v>
      </c>
      <c r="AD581" s="4" t="s">
        <v>49</v>
      </c>
      <c r="AE581" s="4" t="s">
        <v>48</v>
      </c>
      <c r="AF581" s="4" t="s">
        <v>48</v>
      </c>
      <c r="AG581" s="4" t="s">
        <v>48</v>
      </c>
      <c r="AH581" s="4" t="s">
        <v>48</v>
      </c>
      <c r="AI581" s="4" t="s">
        <v>48</v>
      </c>
      <c r="AJ581" s="4" t="s">
        <v>48</v>
      </c>
      <c r="AK581" s="4" t="s">
        <v>48</v>
      </c>
      <c r="AL581" s="4" t="s">
        <v>55</v>
      </c>
    </row>
    <row r="582" spans="1:38" ht="25.5">
      <c r="A582" s="4">
        <v>159289</v>
      </c>
      <c r="B582" s="4">
        <v>662152</v>
      </c>
      <c r="C582" s="4" t="s">
        <v>1607</v>
      </c>
      <c r="D582" s="4" t="s">
        <v>1608</v>
      </c>
      <c r="E582" s="4" t="s">
        <v>144</v>
      </c>
      <c r="F582" s="4" t="s">
        <v>477</v>
      </c>
      <c r="G582" s="4" t="s">
        <v>46</v>
      </c>
      <c r="H582" s="4" t="s">
        <v>47</v>
      </c>
      <c r="I582" s="4" t="s">
        <v>48</v>
      </c>
      <c r="J582" s="4" t="s">
        <v>49</v>
      </c>
      <c r="K582" s="4" t="s">
        <v>1617</v>
      </c>
      <c r="L582" s="4" t="s">
        <v>1618</v>
      </c>
      <c r="M582" s="4"/>
      <c r="N582" s="4" t="s">
        <v>1615</v>
      </c>
      <c r="O582" s="4" t="s">
        <v>53</v>
      </c>
      <c r="P582" s="4" t="s">
        <v>1616</v>
      </c>
      <c r="Q582" s="4">
        <v>241</v>
      </c>
      <c r="R582" s="4">
        <v>0</v>
      </c>
      <c r="S582" s="4">
        <v>83</v>
      </c>
      <c r="T582" s="4">
        <v>324</v>
      </c>
      <c r="U582" s="4">
        <v>0.74380000000000002</v>
      </c>
      <c r="V582" s="4">
        <v>0</v>
      </c>
      <c r="W582" s="4">
        <v>0.74380000000000002</v>
      </c>
      <c r="X582" s="4" t="s">
        <v>49</v>
      </c>
      <c r="Y582" s="4" t="s">
        <v>49</v>
      </c>
      <c r="Z582" s="4" t="s">
        <v>49</v>
      </c>
      <c r="AA582" s="4" t="s">
        <v>49</v>
      </c>
      <c r="AB582" s="4" t="s">
        <v>49</v>
      </c>
      <c r="AC582" s="4" t="s">
        <v>49</v>
      </c>
      <c r="AD582" s="4" t="s">
        <v>49</v>
      </c>
      <c r="AE582" s="4" t="s">
        <v>48</v>
      </c>
      <c r="AF582" s="4" t="s">
        <v>48</v>
      </c>
      <c r="AG582" s="4" t="s">
        <v>48</v>
      </c>
      <c r="AH582" s="4" t="s">
        <v>48</v>
      </c>
      <c r="AI582" s="4" t="s">
        <v>48</v>
      </c>
      <c r="AJ582" s="4" t="s">
        <v>48</v>
      </c>
      <c r="AK582" s="4" t="s">
        <v>48</v>
      </c>
      <c r="AL582" s="4" t="s">
        <v>55</v>
      </c>
    </row>
    <row r="583" spans="1:38" ht="25.5">
      <c r="A583" s="4">
        <v>159289</v>
      </c>
      <c r="B583" s="4">
        <v>662153</v>
      </c>
      <c r="C583" s="4" t="s">
        <v>1607</v>
      </c>
      <c r="D583" s="4" t="s">
        <v>1608</v>
      </c>
      <c r="E583" s="4" t="s">
        <v>144</v>
      </c>
      <c r="F583" s="4" t="s">
        <v>477</v>
      </c>
      <c r="G583" s="4" t="s">
        <v>46</v>
      </c>
      <c r="H583" s="4" t="s">
        <v>47</v>
      </c>
      <c r="I583" s="4" t="s">
        <v>48</v>
      </c>
      <c r="J583" s="4" t="s">
        <v>49</v>
      </c>
      <c r="K583" s="4" t="s">
        <v>894</v>
      </c>
      <c r="L583" s="4" t="s">
        <v>1619</v>
      </c>
      <c r="M583" s="4"/>
      <c r="N583" s="4" t="s">
        <v>1620</v>
      </c>
      <c r="O583" s="4" t="s">
        <v>53</v>
      </c>
      <c r="P583" s="4" t="s">
        <v>1621</v>
      </c>
      <c r="Q583" s="4">
        <v>206</v>
      </c>
      <c r="R583" s="4">
        <v>0</v>
      </c>
      <c r="S583" s="4">
        <v>164</v>
      </c>
      <c r="T583" s="4">
        <v>370</v>
      </c>
      <c r="U583" s="4">
        <v>0.55679999999999996</v>
      </c>
      <c r="V583" s="4">
        <v>0</v>
      </c>
      <c r="W583" s="4">
        <v>0.55679999999999996</v>
      </c>
      <c r="X583" s="4" t="s">
        <v>49</v>
      </c>
      <c r="Y583" s="4" t="s">
        <v>49</v>
      </c>
      <c r="Z583" s="4" t="s">
        <v>49</v>
      </c>
      <c r="AA583" s="4" t="s">
        <v>49</v>
      </c>
      <c r="AB583" s="4" t="s">
        <v>49</v>
      </c>
      <c r="AC583" s="4" t="s">
        <v>49</v>
      </c>
      <c r="AD583" s="4" t="s">
        <v>49</v>
      </c>
      <c r="AE583" s="4" t="s">
        <v>48</v>
      </c>
      <c r="AF583" s="4" t="s">
        <v>48</v>
      </c>
      <c r="AG583" s="4" t="s">
        <v>48</v>
      </c>
      <c r="AH583" s="4" t="s">
        <v>48</v>
      </c>
      <c r="AI583" s="4" t="s">
        <v>48</v>
      </c>
      <c r="AJ583" s="4" t="s">
        <v>48</v>
      </c>
      <c r="AK583" s="4" t="s">
        <v>48</v>
      </c>
      <c r="AL583" s="4" t="s">
        <v>55</v>
      </c>
    </row>
    <row r="584" spans="1:38" ht="25.5">
      <c r="A584" s="4">
        <v>159289</v>
      </c>
      <c r="B584" s="4">
        <v>662154</v>
      </c>
      <c r="C584" s="4" t="s">
        <v>1607</v>
      </c>
      <c r="D584" s="4" t="s">
        <v>1608</v>
      </c>
      <c r="E584" s="4" t="s">
        <v>144</v>
      </c>
      <c r="F584" s="4" t="s">
        <v>477</v>
      </c>
      <c r="G584" s="4" t="s">
        <v>46</v>
      </c>
      <c r="H584" s="4" t="s">
        <v>47</v>
      </c>
      <c r="I584" s="4" t="s">
        <v>48</v>
      </c>
      <c r="J584" s="4" t="s">
        <v>49</v>
      </c>
      <c r="K584" s="4" t="s">
        <v>1622</v>
      </c>
      <c r="L584" s="4" t="s">
        <v>1623</v>
      </c>
      <c r="M584" s="4"/>
      <c r="N584" s="4" t="s">
        <v>1615</v>
      </c>
      <c r="O584" s="4" t="s">
        <v>53</v>
      </c>
      <c r="P584" s="4" t="s">
        <v>1616</v>
      </c>
      <c r="Q584" s="4">
        <v>343</v>
      </c>
      <c r="R584" s="4">
        <v>0</v>
      </c>
      <c r="S584" s="4">
        <v>139</v>
      </c>
      <c r="T584" s="4">
        <v>482</v>
      </c>
      <c r="U584" s="4">
        <v>0.71160000000000001</v>
      </c>
      <c r="V584" s="4">
        <v>0</v>
      </c>
      <c r="W584" s="4">
        <v>0.71160000000000001</v>
      </c>
      <c r="X584" s="4" t="s">
        <v>49</v>
      </c>
      <c r="Y584" s="4" t="s">
        <v>49</v>
      </c>
      <c r="Z584" s="4" t="s">
        <v>49</v>
      </c>
      <c r="AA584" s="4" t="s">
        <v>49</v>
      </c>
      <c r="AB584" s="4" t="s">
        <v>49</v>
      </c>
      <c r="AC584" s="4" t="s">
        <v>49</v>
      </c>
      <c r="AD584" s="4" t="s">
        <v>49</v>
      </c>
      <c r="AE584" s="4" t="s">
        <v>48</v>
      </c>
      <c r="AF584" s="4" t="s">
        <v>48</v>
      </c>
      <c r="AG584" s="4" t="s">
        <v>48</v>
      </c>
      <c r="AH584" s="4" t="s">
        <v>48</v>
      </c>
      <c r="AI584" s="4" t="s">
        <v>48</v>
      </c>
      <c r="AJ584" s="4" t="s">
        <v>48</v>
      </c>
      <c r="AK584" s="4" t="s">
        <v>48</v>
      </c>
      <c r="AL584" s="4" t="s">
        <v>55</v>
      </c>
    </row>
    <row r="585" spans="1:38" ht="25.5">
      <c r="A585" s="4">
        <v>159289</v>
      </c>
      <c r="B585" s="4">
        <v>662160</v>
      </c>
      <c r="C585" s="4" t="s">
        <v>1607</v>
      </c>
      <c r="D585" s="4" t="s">
        <v>1608</v>
      </c>
      <c r="E585" s="4" t="s">
        <v>144</v>
      </c>
      <c r="F585" s="4" t="s">
        <v>477</v>
      </c>
      <c r="G585" s="4" t="s">
        <v>46</v>
      </c>
      <c r="H585" s="4" t="s">
        <v>47</v>
      </c>
      <c r="I585" s="4" t="s">
        <v>48</v>
      </c>
      <c r="J585" s="4" t="s">
        <v>49</v>
      </c>
      <c r="K585" s="4" t="s">
        <v>1624</v>
      </c>
      <c r="L585" s="4" t="s">
        <v>1625</v>
      </c>
      <c r="M585" s="4"/>
      <c r="N585" s="4" t="s">
        <v>1615</v>
      </c>
      <c r="O585" s="4" t="s">
        <v>53</v>
      </c>
      <c r="P585" s="4" t="s">
        <v>1616</v>
      </c>
      <c r="Q585" s="4">
        <v>392</v>
      </c>
      <c r="R585" s="4">
        <v>107</v>
      </c>
      <c r="S585" s="4">
        <v>875</v>
      </c>
      <c r="T585" s="4">
        <v>1374</v>
      </c>
      <c r="U585" s="4">
        <v>0.2853</v>
      </c>
      <c r="V585" s="4">
        <v>7.7899999999999997E-2</v>
      </c>
      <c r="W585" s="4">
        <v>0.36320000000000002</v>
      </c>
      <c r="X585" s="4" t="s">
        <v>48</v>
      </c>
      <c r="Y585" s="4" t="s">
        <v>48</v>
      </c>
      <c r="Z585" s="4" t="s">
        <v>48</v>
      </c>
      <c r="AA585" s="4" t="s">
        <v>48</v>
      </c>
      <c r="AB585" s="4" t="s">
        <v>48</v>
      </c>
      <c r="AC585" s="4" t="s">
        <v>48</v>
      </c>
      <c r="AD585" s="4" t="s">
        <v>48</v>
      </c>
      <c r="AE585" s="4" t="s">
        <v>48</v>
      </c>
      <c r="AF585" s="4" t="s">
        <v>48</v>
      </c>
      <c r="AG585" s="4" t="s">
        <v>48</v>
      </c>
      <c r="AH585" s="4" t="s">
        <v>49</v>
      </c>
      <c r="AI585" s="4" t="s">
        <v>49</v>
      </c>
      <c r="AJ585" s="4" t="s">
        <v>49</v>
      </c>
      <c r="AK585" s="4" t="s">
        <v>49</v>
      </c>
      <c r="AL585" s="4" t="s">
        <v>81</v>
      </c>
    </row>
    <row r="586" spans="1:38" ht="25.5">
      <c r="A586" s="4">
        <v>159289</v>
      </c>
      <c r="B586" s="4">
        <v>662158</v>
      </c>
      <c r="C586" s="4" t="s">
        <v>1607</v>
      </c>
      <c r="D586" s="4" t="s">
        <v>1608</v>
      </c>
      <c r="E586" s="4" t="s">
        <v>144</v>
      </c>
      <c r="F586" s="4" t="s">
        <v>477</v>
      </c>
      <c r="G586" s="4" t="s">
        <v>46</v>
      </c>
      <c r="H586" s="4" t="s">
        <v>47</v>
      </c>
      <c r="I586" s="4" t="s">
        <v>48</v>
      </c>
      <c r="J586" s="4" t="s">
        <v>49</v>
      </c>
      <c r="K586" s="4" t="s">
        <v>1626</v>
      </c>
      <c r="L586" s="4" t="s">
        <v>1627</v>
      </c>
      <c r="M586" s="4" t="s">
        <v>1628</v>
      </c>
      <c r="N586" s="4" t="s">
        <v>1615</v>
      </c>
      <c r="O586" s="4" t="s">
        <v>53</v>
      </c>
      <c r="P586" s="4" t="s">
        <v>1616</v>
      </c>
      <c r="Q586" s="4">
        <v>273</v>
      </c>
      <c r="R586" s="4">
        <v>0</v>
      </c>
      <c r="S586" s="4">
        <v>150</v>
      </c>
      <c r="T586" s="4">
        <v>423</v>
      </c>
      <c r="U586" s="4">
        <v>0.64539999999999997</v>
      </c>
      <c r="V586" s="4">
        <v>0</v>
      </c>
      <c r="W586" s="4">
        <v>0.64539999999999997</v>
      </c>
      <c r="X586" s="4" t="s">
        <v>48</v>
      </c>
      <c r="Y586" s="4" t="s">
        <v>48</v>
      </c>
      <c r="Z586" s="4" t="s">
        <v>48</v>
      </c>
      <c r="AA586" s="4" t="s">
        <v>48</v>
      </c>
      <c r="AB586" s="4" t="s">
        <v>48</v>
      </c>
      <c r="AC586" s="4" t="s">
        <v>48</v>
      </c>
      <c r="AD586" s="4" t="s">
        <v>48</v>
      </c>
      <c r="AE586" s="4" t="s">
        <v>49</v>
      </c>
      <c r="AF586" s="4" t="s">
        <v>49</v>
      </c>
      <c r="AG586" s="4" t="s">
        <v>49</v>
      </c>
      <c r="AH586" s="4" t="s">
        <v>48</v>
      </c>
      <c r="AI586" s="4" t="s">
        <v>48</v>
      </c>
      <c r="AJ586" s="4" t="s">
        <v>48</v>
      </c>
      <c r="AK586" s="4" t="s">
        <v>48</v>
      </c>
      <c r="AL586" s="4" t="s">
        <v>55</v>
      </c>
    </row>
    <row r="587" spans="1:38" ht="25.5">
      <c r="A587" s="4">
        <v>159289</v>
      </c>
      <c r="B587" s="4">
        <v>662157</v>
      </c>
      <c r="C587" s="4" t="s">
        <v>1607</v>
      </c>
      <c r="D587" s="4" t="s">
        <v>1608</v>
      </c>
      <c r="E587" s="4" t="s">
        <v>144</v>
      </c>
      <c r="F587" s="4" t="s">
        <v>477</v>
      </c>
      <c r="G587" s="4" t="s">
        <v>46</v>
      </c>
      <c r="H587" s="4" t="s">
        <v>47</v>
      </c>
      <c r="I587" s="4" t="s">
        <v>48</v>
      </c>
      <c r="J587" s="4" t="s">
        <v>49</v>
      </c>
      <c r="K587" s="4" t="s">
        <v>1629</v>
      </c>
      <c r="L587" s="4" t="s">
        <v>1630</v>
      </c>
      <c r="M587" s="4" t="s">
        <v>1631</v>
      </c>
      <c r="N587" s="4" t="s">
        <v>1615</v>
      </c>
      <c r="O587" s="4" t="s">
        <v>53</v>
      </c>
      <c r="P587" s="4" t="s">
        <v>1616</v>
      </c>
      <c r="Q587" s="4">
        <v>322</v>
      </c>
      <c r="R587" s="4">
        <v>0</v>
      </c>
      <c r="S587" s="4">
        <v>177</v>
      </c>
      <c r="T587" s="4">
        <v>499</v>
      </c>
      <c r="U587" s="4">
        <v>0.64529999999999998</v>
      </c>
      <c r="V587" s="4">
        <v>0</v>
      </c>
      <c r="W587" s="4">
        <v>0.64529999999999998</v>
      </c>
      <c r="X587" s="4" t="s">
        <v>49</v>
      </c>
      <c r="Y587" s="4" t="s">
        <v>49</v>
      </c>
      <c r="Z587" s="4" t="s">
        <v>49</v>
      </c>
      <c r="AA587" s="4" t="s">
        <v>49</v>
      </c>
      <c r="AB587" s="4" t="s">
        <v>49</v>
      </c>
      <c r="AC587" s="4" t="s">
        <v>49</v>
      </c>
      <c r="AD587" s="4" t="s">
        <v>49</v>
      </c>
      <c r="AE587" s="4" t="s">
        <v>48</v>
      </c>
      <c r="AF587" s="4" t="s">
        <v>48</v>
      </c>
      <c r="AG587" s="4" t="s">
        <v>48</v>
      </c>
      <c r="AH587" s="4" t="s">
        <v>48</v>
      </c>
      <c r="AI587" s="4" t="s">
        <v>48</v>
      </c>
      <c r="AJ587" s="4" t="s">
        <v>48</v>
      </c>
      <c r="AK587" s="4" t="s">
        <v>48</v>
      </c>
      <c r="AL587" s="4" t="s">
        <v>55</v>
      </c>
    </row>
    <row r="588" spans="1:38" ht="25.5">
      <c r="A588" s="4">
        <v>159289</v>
      </c>
      <c r="B588" s="4">
        <v>662159</v>
      </c>
      <c r="C588" s="4" t="s">
        <v>1607</v>
      </c>
      <c r="D588" s="4" t="s">
        <v>1608</v>
      </c>
      <c r="E588" s="4" t="s">
        <v>144</v>
      </c>
      <c r="F588" s="4" t="s">
        <v>477</v>
      </c>
      <c r="G588" s="4" t="s">
        <v>46</v>
      </c>
      <c r="H588" s="4" t="s">
        <v>47</v>
      </c>
      <c r="I588" s="4" t="s">
        <v>48</v>
      </c>
      <c r="J588" s="4" t="s">
        <v>49</v>
      </c>
      <c r="K588" s="4" t="s">
        <v>1632</v>
      </c>
      <c r="L588" s="4" t="s">
        <v>1633</v>
      </c>
      <c r="M588" s="4" t="s">
        <v>1634</v>
      </c>
      <c r="N588" s="4" t="s">
        <v>1615</v>
      </c>
      <c r="O588" s="4" t="s">
        <v>53</v>
      </c>
      <c r="P588" s="4" t="s">
        <v>1616</v>
      </c>
      <c r="Q588" s="4">
        <v>320</v>
      </c>
      <c r="R588" s="4">
        <v>0</v>
      </c>
      <c r="S588" s="4">
        <v>215</v>
      </c>
      <c r="T588" s="4">
        <v>535</v>
      </c>
      <c r="U588" s="4">
        <v>0.59809999999999997</v>
      </c>
      <c r="V588" s="4">
        <v>0</v>
      </c>
      <c r="W588" s="4">
        <v>0.59809999999999997</v>
      </c>
      <c r="X588" s="4" t="s">
        <v>48</v>
      </c>
      <c r="Y588" s="4" t="s">
        <v>48</v>
      </c>
      <c r="Z588" s="4" t="s">
        <v>48</v>
      </c>
      <c r="AA588" s="4" t="s">
        <v>48</v>
      </c>
      <c r="AB588" s="4" t="s">
        <v>48</v>
      </c>
      <c r="AC588" s="4" t="s">
        <v>48</v>
      </c>
      <c r="AD588" s="4" t="s">
        <v>48</v>
      </c>
      <c r="AE588" s="4" t="s">
        <v>49</v>
      </c>
      <c r="AF588" s="4" t="s">
        <v>49</v>
      </c>
      <c r="AG588" s="4" t="s">
        <v>49</v>
      </c>
      <c r="AH588" s="4" t="s">
        <v>48</v>
      </c>
      <c r="AI588" s="4" t="s">
        <v>48</v>
      </c>
      <c r="AJ588" s="4" t="s">
        <v>48</v>
      </c>
      <c r="AK588" s="4" t="s">
        <v>48</v>
      </c>
      <c r="AL588" s="4" t="s">
        <v>55</v>
      </c>
    </row>
    <row r="589" spans="1:38" ht="25.5">
      <c r="A589" s="4">
        <v>159289</v>
      </c>
      <c r="B589" s="4">
        <v>685809</v>
      </c>
      <c r="C589" s="4" t="s">
        <v>1607</v>
      </c>
      <c r="D589" s="4" t="s">
        <v>1608</v>
      </c>
      <c r="E589" s="4" t="s">
        <v>144</v>
      </c>
      <c r="F589" s="4" t="s">
        <v>477</v>
      </c>
      <c r="G589" s="4" t="s">
        <v>46</v>
      </c>
      <c r="H589" s="4" t="s">
        <v>47</v>
      </c>
      <c r="I589" s="4" t="s">
        <v>48</v>
      </c>
      <c r="J589" s="4" t="s">
        <v>49</v>
      </c>
      <c r="K589" s="4" t="s">
        <v>1635</v>
      </c>
      <c r="L589" s="4" t="s">
        <v>1636</v>
      </c>
      <c r="M589" s="4"/>
      <c r="N589" s="4" t="s">
        <v>145</v>
      </c>
      <c r="O589" s="4" t="s">
        <v>53</v>
      </c>
      <c r="P589" s="4" t="s">
        <v>343</v>
      </c>
      <c r="Q589" s="4">
        <v>18</v>
      </c>
      <c r="R589" s="4">
        <v>2</v>
      </c>
      <c r="S589" s="4">
        <v>15</v>
      </c>
      <c r="T589" s="4">
        <v>35</v>
      </c>
      <c r="U589" s="4">
        <v>0.51429999999999998</v>
      </c>
      <c r="V589" s="4">
        <v>5.7099999999999998E-2</v>
      </c>
      <c r="W589" s="4">
        <v>0.57140000000000002</v>
      </c>
      <c r="X589" s="4" t="s">
        <v>48</v>
      </c>
      <c r="Y589" s="4" t="s">
        <v>49</v>
      </c>
      <c r="Z589" s="4" t="s">
        <v>49</v>
      </c>
      <c r="AA589" s="4" t="s">
        <v>49</v>
      </c>
      <c r="AB589" s="4" t="s">
        <v>49</v>
      </c>
      <c r="AC589" s="4" t="s">
        <v>49</v>
      </c>
      <c r="AD589" s="4" t="s">
        <v>49</v>
      </c>
      <c r="AE589" s="4" t="s">
        <v>49</v>
      </c>
      <c r="AF589" s="4" t="s">
        <v>49</v>
      </c>
      <c r="AG589" s="4" t="s">
        <v>49</v>
      </c>
      <c r="AH589" s="4" t="s">
        <v>49</v>
      </c>
      <c r="AI589" s="4" t="s">
        <v>49</v>
      </c>
      <c r="AJ589" s="4" t="s">
        <v>49</v>
      </c>
      <c r="AK589" s="4" t="s">
        <v>49</v>
      </c>
      <c r="AL589" s="4" t="s">
        <v>81</v>
      </c>
    </row>
    <row r="590" spans="1:38" ht="25.5">
      <c r="A590" s="4">
        <v>159294</v>
      </c>
      <c r="B590" s="4">
        <v>662726</v>
      </c>
      <c r="C590" s="4" t="s">
        <v>1637</v>
      </c>
      <c r="D590" s="4" t="s">
        <v>1638</v>
      </c>
      <c r="E590" s="4" t="s">
        <v>390</v>
      </c>
      <c r="F590" s="4" t="s">
        <v>391</v>
      </c>
      <c r="G590" s="4" t="s">
        <v>46</v>
      </c>
      <c r="H590" s="4" t="s">
        <v>47</v>
      </c>
      <c r="I590" s="4" t="s">
        <v>48</v>
      </c>
      <c r="J590" s="4" t="s">
        <v>49</v>
      </c>
      <c r="K590" s="4" t="s">
        <v>1639</v>
      </c>
      <c r="L590" s="4" t="s">
        <v>1640</v>
      </c>
      <c r="M590" s="4"/>
      <c r="N590" s="4" t="s">
        <v>414</v>
      </c>
      <c r="O590" s="4" t="s">
        <v>53</v>
      </c>
      <c r="P590" s="4" t="s">
        <v>1641</v>
      </c>
      <c r="Q590" s="4">
        <v>226</v>
      </c>
      <c r="R590" s="4">
        <v>77</v>
      </c>
      <c r="S590" s="4">
        <v>301</v>
      </c>
      <c r="T590" s="4">
        <v>604</v>
      </c>
      <c r="U590" s="4">
        <v>0.37419999999999998</v>
      </c>
      <c r="V590" s="4">
        <v>0.1275</v>
      </c>
      <c r="W590" s="4">
        <v>0.50170000000000003</v>
      </c>
      <c r="X590" s="4" t="s">
        <v>48</v>
      </c>
      <c r="Y590" s="4" t="s">
        <v>48</v>
      </c>
      <c r="Z590" s="4" t="s">
        <v>48</v>
      </c>
      <c r="AA590" s="4" t="s">
        <v>48</v>
      </c>
      <c r="AB590" s="4" t="s">
        <v>48</v>
      </c>
      <c r="AC590" s="4" t="s">
        <v>48</v>
      </c>
      <c r="AD590" s="4" t="s">
        <v>48</v>
      </c>
      <c r="AE590" s="4" t="s">
        <v>48</v>
      </c>
      <c r="AF590" s="4" t="s">
        <v>48</v>
      </c>
      <c r="AG590" s="4" t="s">
        <v>49</v>
      </c>
      <c r="AH590" s="4" t="s">
        <v>49</v>
      </c>
      <c r="AI590" s="4" t="s">
        <v>48</v>
      </c>
      <c r="AJ590" s="4" t="s">
        <v>48</v>
      </c>
      <c r="AK590" s="4" t="s">
        <v>48</v>
      </c>
      <c r="AL590" s="4" t="s">
        <v>81</v>
      </c>
    </row>
    <row r="591" spans="1:38" ht="25.5">
      <c r="A591" s="4">
        <v>159294</v>
      </c>
      <c r="B591" s="4">
        <v>662080</v>
      </c>
      <c r="C591" s="4" t="s">
        <v>1637</v>
      </c>
      <c r="D591" s="4" t="s">
        <v>1638</v>
      </c>
      <c r="E591" s="4" t="s">
        <v>390</v>
      </c>
      <c r="F591" s="4" t="s">
        <v>391</v>
      </c>
      <c r="G591" s="4" t="s">
        <v>46</v>
      </c>
      <c r="H591" s="4" t="s">
        <v>47</v>
      </c>
      <c r="I591" s="4" t="s">
        <v>48</v>
      </c>
      <c r="J591" s="4" t="s">
        <v>49</v>
      </c>
      <c r="K591" s="4" t="s">
        <v>1642</v>
      </c>
      <c r="L591" s="4" t="s">
        <v>1643</v>
      </c>
      <c r="M591" s="4"/>
      <c r="N591" s="4" t="s">
        <v>1644</v>
      </c>
      <c r="O591" s="4" t="s">
        <v>53</v>
      </c>
      <c r="P591" s="4" t="s">
        <v>1645</v>
      </c>
      <c r="Q591" s="4">
        <v>157</v>
      </c>
      <c r="R591" s="4">
        <v>47</v>
      </c>
      <c r="S591" s="4">
        <v>280</v>
      </c>
      <c r="T591" s="4">
        <v>484</v>
      </c>
      <c r="U591" s="4">
        <v>0.32440000000000002</v>
      </c>
      <c r="V591" s="4">
        <v>9.7100000000000006E-2</v>
      </c>
      <c r="W591" s="4">
        <v>0.42149999999999999</v>
      </c>
      <c r="X591" s="4" t="s">
        <v>49</v>
      </c>
      <c r="Y591" s="4" t="s">
        <v>49</v>
      </c>
      <c r="Z591" s="4" t="s">
        <v>49</v>
      </c>
      <c r="AA591" s="4" t="s">
        <v>49</v>
      </c>
      <c r="AB591" s="4" t="s">
        <v>48</v>
      </c>
      <c r="AC591" s="4" t="s">
        <v>48</v>
      </c>
      <c r="AD591" s="4" t="s">
        <v>48</v>
      </c>
      <c r="AE591" s="4" t="s">
        <v>48</v>
      </c>
      <c r="AF591" s="4" t="s">
        <v>48</v>
      </c>
      <c r="AG591" s="4" t="s">
        <v>48</v>
      </c>
      <c r="AH591" s="4" t="s">
        <v>48</v>
      </c>
      <c r="AI591" s="4" t="s">
        <v>48</v>
      </c>
      <c r="AJ591" s="4" t="s">
        <v>48</v>
      </c>
      <c r="AK591" s="4" t="s">
        <v>48</v>
      </c>
      <c r="AL591" s="4" t="s">
        <v>81</v>
      </c>
    </row>
    <row r="592" spans="1:38" ht="25.5">
      <c r="A592" s="4">
        <v>159294</v>
      </c>
      <c r="B592" s="4">
        <v>686912</v>
      </c>
      <c r="C592" s="4" t="s">
        <v>1637</v>
      </c>
      <c r="D592" s="4" t="s">
        <v>1638</v>
      </c>
      <c r="E592" s="4" t="s">
        <v>390</v>
      </c>
      <c r="F592" s="4" t="s">
        <v>391</v>
      </c>
      <c r="G592" s="4" t="s">
        <v>46</v>
      </c>
      <c r="H592" s="4" t="s">
        <v>47</v>
      </c>
      <c r="I592" s="4" t="s">
        <v>48</v>
      </c>
      <c r="J592" s="4" t="s">
        <v>49</v>
      </c>
      <c r="K592" s="4" t="s">
        <v>1646</v>
      </c>
      <c r="L592" s="4" t="s">
        <v>1647</v>
      </c>
      <c r="M592" s="4"/>
      <c r="N592" s="4" t="s">
        <v>1648</v>
      </c>
      <c r="O592" s="4" t="s">
        <v>53</v>
      </c>
      <c r="P592" s="4" t="s">
        <v>1641</v>
      </c>
      <c r="Q592" s="4">
        <v>365</v>
      </c>
      <c r="R592" s="4">
        <v>92</v>
      </c>
      <c r="S592" s="4">
        <v>367</v>
      </c>
      <c r="T592" s="4">
        <v>824</v>
      </c>
      <c r="U592" s="4">
        <v>0.443</v>
      </c>
      <c r="V592" s="4">
        <v>0.11169999999999999</v>
      </c>
      <c r="W592" s="4">
        <v>0.55459999999999998</v>
      </c>
      <c r="X592" s="4" t="s">
        <v>48</v>
      </c>
      <c r="Y592" s="4" t="s">
        <v>49</v>
      </c>
      <c r="Z592" s="4" t="s">
        <v>49</v>
      </c>
      <c r="AA592" s="4" t="s">
        <v>49</v>
      </c>
      <c r="AB592" s="4" t="s">
        <v>49</v>
      </c>
      <c r="AC592" s="4" t="s">
        <v>49</v>
      </c>
      <c r="AD592" s="4" t="s">
        <v>49</v>
      </c>
      <c r="AE592" s="4" t="s">
        <v>48</v>
      </c>
      <c r="AF592" s="4" t="s">
        <v>48</v>
      </c>
      <c r="AG592" s="4" t="s">
        <v>48</v>
      </c>
      <c r="AH592" s="4" t="s">
        <v>48</v>
      </c>
      <c r="AI592" s="4" t="s">
        <v>48</v>
      </c>
      <c r="AJ592" s="4" t="s">
        <v>48</v>
      </c>
      <c r="AK592" s="4" t="s">
        <v>48</v>
      </c>
      <c r="AL592" s="4" t="s">
        <v>81</v>
      </c>
    </row>
    <row r="593" spans="1:38" ht="25.5">
      <c r="A593" s="4">
        <v>159294</v>
      </c>
      <c r="B593" s="4">
        <v>662077</v>
      </c>
      <c r="C593" s="4" t="s">
        <v>1637</v>
      </c>
      <c r="D593" s="4" t="s">
        <v>1638</v>
      </c>
      <c r="E593" s="4" t="s">
        <v>390</v>
      </c>
      <c r="F593" s="4" t="s">
        <v>391</v>
      </c>
      <c r="G593" s="4" t="s">
        <v>46</v>
      </c>
      <c r="H593" s="4" t="s">
        <v>47</v>
      </c>
      <c r="I593" s="4" t="s">
        <v>48</v>
      </c>
      <c r="J593" s="4" t="s">
        <v>49</v>
      </c>
      <c r="K593" s="4" t="s">
        <v>1649</v>
      </c>
      <c r="L593" s="4" t="s">
        <v>1650</v>
      </c>
      <c r="M593" s="4"/>
      <c r="N593" s="4" t="s">
        <v>414</v>
      </c>
      <c r="O593" s="4" t="s">
        <v>53</v>
      </c>
      <c r="P593" s="4" t="s">
        <v>1641</v>
      </c>
      <c r="Q593" s="4">
        <v>297</v>
      </c>
      <c r="R593" s="4">
        <v>98</v>
      </c>
      <c r="S593" s="4">
        <v>481</v>
      </c>
      <c r="T593" s="4">
        <v>876</v>
      </c>
      <c r="U593" s="4">
        <v>0.33900000000000002</v>
      </c>
      <c r="V593" s="4">
        <v>0.1119</v>
      </c>
      <c r="W593" s="4">
        <v>0.45090000000000002</v>
      </c>
      <c r="X593" s="4" t="s">
        <v>48</v>
      </c>
      <c r="Y593" s="4" t="s">
        <v>48</v>
      </c>
      <c r="Z593" s="4" t="s">
        <v>48</v>
      </c>
      <c r="AA593" s="4" t="s">
        <v>48</v>
      </c>
      <c r="AB593" s="4" t="s">
        <v>48</v>
      </c>
      <c r="AC593" s="4" t="s">
        <v>48</v>
      </c>
      <c r="AD593" s="4" t="s">
        <v>48</v>
      </c>
      <c r="AE593" s="4" t="s">
        <v>48</v>
      </c>
      <c r="AF593" s="4" t="s">
        <v>48</v>
      </c>
      <c r="AG593" s="4" t="s">
        <v>48</v>
      </c>
      <c r="AH593" s="4" t="s">
        <v>48</v>
      </c>
      <c r="AI593" s="4" t="s">
        <v>49</v>
      </c>
      <c r="AJ593" s="4" t="s">
        <v>49</v>
      </c>
      <c r="AK593" s="4" t="s">
        <v>49</v>
      </c>
      <c r="AL593" s="4" t="s">
        <v>81</v>
      </c>
    </row>
    <row r="594" spans="1:38" ht="25.5">
      <c r="A594" s="4">
        <v>159294</v>
      </c>
      <c r="B594" s="4">
        <v>662081</v>
      </c>
      <c r="C594" s="4" t="s">
        <v>1637</v>
      </c>
      <c r="D594" s="4" t="s">
        <v>1638</v>
      </c>
      <c r="E594" s="4" t="s">
        <v>390</v>
      </c>
      <c r="F594" s="4" t="s">
        <v>391</v>
      </c>
      <c r="G594" s="4" t="s">
        <v>46</v>
      </c>
      <c r="H594" s="4" t="s">
        <v>47</v>
      </c>
      <c r="I594" s="4" t="s">
        <v>48</v>
      </c>
      <c r="J594" s="4" t="s">
        <v>49</v>
      </c>
      <c r="K594" s="4" t="s">
        <v>1651</v>
      </c>
      <c r="L594" s="4" t="s">
        <v>1652</v>
      </c>
      <c r="M594" s="4"/>
      <c r="N594" s="4" t="s">
        <v>1653</v>
      </c>
      <c r="O594" s="4" t="s">
        <v>53</v>
      </c>
      <c r="P594" s="4" t="s">
        <v>1654</v>
      </c>
      <c r="Q594" s="4">
        <v>169</v>
      </c>
      <c r="R594" s="4">
        <v>47</v>
      </c>
      <c r="S594" s="4">
        <v>260</v>
      </c>
      <c r="T594" s="4">
        <v>476</v>
      </c>
      <c r="U594" s="4">
        <v>0.35499999999999998</v>
      </c>
      <c r="V594" s="4">
        <v>9.8699999999999996E-2</v>
      </c>
      <c r="W594" s="4">
        <v>0.45379999999999998</v>
      </c>
      <c r="X594" s="4" t="s">
        <v>48</v>
      </c>
      <c r="Y594" s="4" t="s">
        <v>48</v>
      </c>
      <c r="Z594" s="4" t="s">
        <v>48</v>
      </c>
      <c r="AA594" s="4" t="s">
        <v>48</v>
      </c>
      <c r="AB594" s="4" t="s">
        <v>49</v>
      </c>
      <c r="AC594" s="4" t="s">
        <v>49</v>
      </c>
      <c r="AD594" s="4" t="s">
        <v>49</v>
      </c>
      <c r="AE594" s="4" t="s">
        <v>48</v>
      </c>
      <c r="AF594" s="4" t="s">
        <v>48</v>
      </c>
      <c r="AG594" s="4" t="s">
        <v>48</v>
      </c>
      <c r="AH594" s="4" t="s">
        <v>48</v>
      </c>
      <c r="AI594" s="4" t="s">
        <v>48</v>
      </c>
      <c r="AJ594" s="4" t="s">
        <v>48</v>
      </c>
      <c r="AK594" s="4" t="s">
        <v>48</v>
      </c>
      <c r="AL594" s="4" t="s">
        <v>81</v>
      </c>
    </row>
    <row r="595" spans="1:38" ht="25.5">
      <c r="A595" s="4">
        <v>159294</v>
      </c>
      <c r="B595" s="4">
        <v>662078</v>
      </c>
      <c r="C595" s="4" t="s">
        <v>1637</v>
      </c>
      <c r="D595" s="4" t="s">
        <v>1638</v>
      </c>
      <c r="E595" s="4" t="s">
        <v>390</v>
      </c>
      <c r="F595" s="4" t="s">
        <v>391</v>
      </c>
      <c r="G595" s="4" t="s">
        <v>46</v>
      </c>
      <c r="H595" s="4" t="s">
        <v>47</v>
      </c>
      <c r="I595" s="4" t="s">
        <v>48</v>
      </c>
      <c r="J595" s="4" t="s">
        <v>49</v>
      </c>
      <c r="K595" s="4" t="s">
        <v>1655</v>
      </c>
      <c r="L595" s="4" t="s">
        <v>1656</v>
      </c>
      <c r="M595" s="4"/>
      <c r="N595" s="4" t="s">
        <v>1644</v>
      </c>
      <c r="O595" s="4" t="s">
        <v>53</v>
      </c>
      <c r="P595" s="4" t="s">
        <v>1645</v>
      </c>
      <c r="Q595" s="4">
        <v>289</v>
      </c>
      <c r="R595" s="4">
        <v>69</v>
      </c>
      <c r="S595" s="4">
        <v>304</v>
      </c>
      <c r="T595" s="4">
        <v>662</v>
      </c>
      <c r="U595" s="4">
        <v>0.43659999999999999</v>
      </c>
      <c r="V595" s="4">
        <v>0.1042</v>
      </c>
      <c r="W595" s="4">
        <v>0.54079999999999995</v>
      </c>
      <c r="X595" s="4" t="s">
        <v>48</v>
      </c>
      <c r="Y595" s="4" t="s">
        <v>48</v>
      </c>
      <c r="Z595" s="4" t="s">
        <v>48</v>
      </c>
      <c r="AA595" s="4" t="s">
        <v>48</v>
      </c>
      <c r="AB595" s="4" t="s">
        <v>48</v>
      </c>
      <c r="AC595" s="4" t="s">
        <v>48</v>
      </c>
      <c r="AD595" s="4" t="s">
        <v>48</v>
      </c>
      <c r="AE595" s="4" t="s">
        <v>49</v>
      </c>
      <c r="AF595" s="4" t="s">
        <v>49</v>
      </c>
      <c r="AG595" s="4" t="s">
        <v>48</v>
      </c>
      <c r="AH595" s="4" t="s">
        <v>48</v>
      </c>
      <c r="AI595" s="4" t="s">
        <v>48</v>
      </c>
      <c r="AJ595" s="4" t="s">
        <v>48</v>
      </c>
      <c r="AK595" s="4" t="s">
        <v>48</v>
      </c>
      <c r="AL595" s="4" t="s">
        <v>81</v>
      </c>
    </row>
    <row r="596" spans="1:38" ht="25.5">
      <c r="A596" s="4">
        <v>159898</v>
      </c>
      <c r="B596" s="4">
        <v>661121</v>
      </c>
      <c r="C596" s="4" t="s">
        <v>1657</v>
      </c>
      <c r="D596" s="4" t="s">
        <v>1658</v>
      </c>
      <c r="E596" s="4" t="s">
        <v>384</v>
      </c>
      <c r="F596" s="4" t="s">
        <v>385</v>
      </c>
      <c r="G596" s="4" t="s">
        <v>46</v>
      </c>
      <c r="H596" s="4" t="s">
        <v>47</v>
      </c>
      <c r="I596" s="4" t="s">
        <v>48</v>
      </c>
      <c r="J596" s="4" t="s">
        <v>49</v>
      </c>
      <c r="K596" s="4" t="s">
        <v>1659</v>
      </c>
      <c r="L596" s="4" t="s">
        <v>1660</v>
      </c>
      <c r="M596" s="4"/>
      <c r="N596" s="4" t="s">
        <v>386</v>
      </c>
      <c r="O596" s="4" t="s">
        <v>53</v>
      </c>
      <c r="P596" s="4" t="s">
        <v>1661</v>
      </c>
      <c r="Q596" s="4">
        <v>265</v>
      </c>
      <c r="R596" s="4">
        <v>0</v>
      </c>
      <c r="S596" s="4">
        <v>98</v>
      </c>
      <c r="T596" s="4">
        <v>363</v>
      </c>
      <c r="U596" s="4">
        <v>0.73</v>
      </c>
      <c r="V596" s="4">
        <v>0</v>
      </c>
      <c r="W596" s="4">
        <v>0.73</v>
      </c>
      <c r="X596" s="4" t="s">
        <v>49</v>
      </c>
      <c r="Y596" s="4" t="s">
        <v>49</v>
      </c>
      <c r="Z596" s="4" t="s">
        <v>49</v>
      </c>
      <c r="AA596" s="4" t="s">
        <v>49</v>
      </c>
      <c r="AB596" s="4" t="s">
        <v>49</v>
      </c>
      <c r="AC596" s="4" t="s">
        <v>49</v>
      </c>
      <c r="AD596" s="4" t="s">
        <v>49</v>
      </c>
      <c r="AE596" s="4" t="s">
        <v>48</v>
      </c>
      <c r="AF596" s="4" t="s">
        <v>48</v>
      </c>
      <c r="AG596" s="4" t="s">
        <v>48</v>
      </c>
      <c r="AH596" s="4" t="s">
        <v>48</v>
      </c>
      <c r="AI596" s="4" t="s">
        <v>48</v>
      </c>
      <c r="AJ596" s="4" t="s">
        <v>48</v>
      </c>
      <c r="AK596" s="4" t="s">
        <v>48</v>
      </c>
      <c r="AL596" s="4" t="s">
        <v>55</v>
      </c>
    </row>
    <row r="597" spans="1:38" ht="25.5">
      <c r="A597" s="4">
        <v>159898</v>
      </c>
      <c r="B597" s="4">
        <v>661122</v>
      </c>
      <c r="C597" s="4" t="s">
        <v>1657</v>
      </c>
      <c r="D597" s="4" t="s">
        <v>1658</v>
      </c>
      <c r="E597" s="4" t="s">
        <v>384</v>
      </c>
      <c r="F597" s="4" t="s">
        <v>385</v>
      </c>
      <c r="G597" s="4" t="s">
        <v>46</v>
      </c>
      <c r="H597" s="4" t="s">
        <v>47</v>
      </c>
      <c r="I597" s="4" t="s">
        <v>48</v>
      </c>
      <c r="J597" s="4" t="s">
        <v>49</v>
      </c>
      <c r="K597" s="4" t="s">
        <v>1662</v>
      </c>
      <c r="L597" s="4" t="s">
        <v>1663</v>
      </c>
      <c r="M597" s="4"/>
      <c r="N597" s="4" t="s">
        <v>386</v>
      </c>
      <c r="O597" s="4" t="s">
        <v>53</v>
      </c>
      <c r="P597" s="4" t="s">
        <v>1661</v>
      </c>
      <c r="Q597" s="4">
        <v>149</v>
      </c>
      <c r="R597" s="4">
        <v>0</v>
      </c>
      <c r="S597" s="4">
        <v>67</v>
      </c>
      <c r="T597" s="4">
        <v>216</v>
      </c>
      <c r="U597" s="4">
        <v>0.68979999999999997</v>
      </c>
      <c r="V597" s="4">
        <v>0</v>
      </c>
      <c r="W597" s="4">
        <v>0.68979999999999997</v>
      </c>
      <c r="X597" s="4" t="s">
        <v>48</v>
      </c>
      <c r="Y597" s="4" t="s">
        <v>48</v>
      </c>
      <c r="Z597" s="4" t="s">
        <v>48</v>
      </c>
      <c r="AA597" s="4" t="s">
        <v>48</v>
      </c>
      <c r="AB597" s="4" t="s">
        <v>48</v>
      </c>
      <c r="AC597" s="4" t="s">
        <v>48</v>
      </c>
      <c r="AD597" s="4" t="s">
        <v>48</v>
      </c>
      <c r="AE597" s="4" t="s">
        <v>49</v>
      </c>
      <c r="AF597" s="4" t="s">
        <v>49</v>
      </c>
      <c r="AG597" s="4" t="s">
        <v>49</v>
      </c>
      <c r="AH597" s="4" t="s">
        <v>48</v>
      </c>
      <c r="AI597" s="4" t="s">
        <v>48</v>
      </c>
      <c r="AJ597" s="4" t="s">
        <v>48</v>
      </c>
      <c r="AK597" s="4" t="s">
        <v>48</v>
      </c>
      <c r="AL597" s="4" t="s">
        <v>55</v>
      </c>
    </row>
    <row r="598" spans="1:38" ht="25.5">
      <c r="A598" s="4">
        <v>159898</v>
      </c>
      <c r="B598" s="4">
        <v>661123</v>
      </c>
      <c r="C598" s="4" t="s">
        <v>1657</v>
      </c>
      <c r="D598" s="4" t="s">
        <v>1658</v>
      </c>
      <c r="E598" s="4" t="s">
        <v>384</v>
      </c>
      <c r="F598" s="4" t="s">
        <v>385</v>
      </c>
      <c r="G598" s="4" t="s">
        <v>46</v>
      </c>
      <c r="H598" s="4" t="s">
        <v>47</v>
      </c>
      <c r="I598" s="4" t="s">
        <v>48</v>
      </c>
      <c r="J598" s="4" t="s">
        <v>49</v>
      </c>
      <c r="K598" s="4" t="s">
        <v>1664</v>
      </c>
      <c r="L598" s="4" t="s">
        <v>1665</v>
      </c>
      <c r="M598" s="4"/>
      <c r="N598" s="4" t="s">
        <v>386</v>
      </c>
      <c r="O598" s="4" t="s">
        <v>53</v>
      </c>
      <c r="P598" s="4" t="s">
        <v>1661</v>
      </c>
      <c r="Q598" s="4">
        <v>209</v>
      </c>
      <c r="R598" s="4">
        <v>0</v>
      </c>
      <c r="S598" s="4">
        <v>93</v>
      </c>
      <c r="T598" s="4">
        <v>302</v>
      </c>
      <c r="U598" s="4">
        <v>0.69210000000000005</v>
      </c>
      <c r="V598" s="4">
        <v>0</v>
      </c>
      <c r="W598" s="4">
        <v>0.69210000000000005</v>
      </c>
      <c r="X598" s="4" t="s">
        <v>48</v>
      </c>
      <c r="Y598" s="4" t="s">
        <v>48</v>
      </c>
      <c r="Z598" s="4" t="s">
        <v>48</v>
      </c>
      <c r="AA598" s="4" t="s">
        <v>48</v>
      </c>
      <c r="AB598" s="4" t="s">
        <v>48</v>
      </c>
      <c r="AC598" s="4" t="s">
        <v>48</v>
      </c>
      <c r="AD598" s="4" t="s">
        <v>48</v>
      </c>
      <c r="AE598" s="4" t="s">
        <v>48</v>
      </c>
      <c r="AF598" s="4" t="s">
        <v>48</v>
      </c>
      <c r="AG598" s="4" t="s">
        <v>48</v>
      </c>
      <c r="AH598" s="4" t="s">
        <v>49</v>
      </c>
      <c r="AI598" s="4" t="s">
        <v>49</v>
      </c>
      <c r="AJ598" s="4" t="s">
        <v>49</v>
      </c>
      <c r="AK598" s="4" t="s">
        <v>49</v>
      </c>
      <c r="AL598" s="4" t="s">
        <v>55</v>
      </c>
    </row>
    <row r="599" spans="1:38" ht="25.5">
      <c r="A599" s="4">
        <v>159976</v>
      </c>
      <c r="B599" s="4">
        <v>663369</v>
      </c>
      <c r="C599" s="4" t="s">
        <v>1666</v>
      </c>
      <c r="D599" s="4" t="s">
        <v>1667</v>
      </c>
      <c r="E599" s="4" t="s">
        <v>390</v>
      </c>
      <c r="F599" s="4" t="s">
        <v>391</v>
      </c>
      <c r="G599" s="4" t="s">
        <v>46</v>
      </c>
      <c r="H599" s="4" t="s">
        <v>47</v>
      </c>
      <c r="I599" s="4" t="s">
        <v>48</v>
      </c>
      <c r="J599" s="4" t="s">
        <v>49</v>
      </c>
      <c r="K599" s="4" t="s">
        <v>1668</v>
      </c>
      <c r="L599" s="4" t="s">
        <v>1669</v>
      </c>
      <c r="M599" s="4"/>
      <c r="N599" s="4" t="s">
        <v>414</v>
      </c>
      <c r="O599" s="4" t="s">
        <v>53</v>
      </c>
      <c r="P599" s="4" t="s">
        <v>1670</v>
      </c>
      <c r="Q599" s="4">
        <v>399</v>
      </c>
      <c r="R599" s="4">
        <v>0</v>
      </c>
      <c r="S599" s="4">
        <v>101</v>
      </c>
      <c r="T599" s="4">
        <v>500</v>
      </c>
      <c r="U599" s="4">
        <v>0.79800000000000004</v>
      </c>
      <c r="V599" s="4">
        <v>0</v>
      </c>
      <c r="W599" s="4">
        <v>0.79800000000000004</v>
      </c>
      <c r="X599" s="4" t="s">
        <v>48</v>
      </c>
      <c r="Y599" s="4" t="s">
        <v>49</v>
      </c>
      <c r="Z599" s="4" t="s">
        <v>49</v>
      </c>
      <c r="AA599" s="4" t="s">
        <v>49</v>
      </c>
      <c r="AB599" s="4" t="s">
        <v>49</v>
      </c>
      <c r="AC599" s="4" t="s">
        <v>49</v>
      </c>
      <c r="AD599" s="4" t="s">
        <v>49</v>
      </c>
      <c r="AE599" s="4" t="s">
        <v>48</v>
      </c>
      <c r="AF599" s="4" t="s">
        <v>48</v>
      </c>
      <c r="AG599" s="4" t="s">
        <v>48</v>
      </c>
      <c r="AH599" s="4" t="s">
        <v>48</v>
      </c>
      <c r="AI599" s="4" t="s">
        <v>48</v>
      </c>
      <c r="AJ599" s="4" t="s">
        <v>48</v>
      </c>
      <c r="AK599" s="4" t="s">
        <v>48</v>
      </c>
      <c r="AL599" s="4" t="s">
        <v>55</v>
      </c>
    </row>
    <row r="600" spans="1:38" ht="25.5">
      <c r="A600" s="4">
        <v>159976</v>
      </c>
      <c r="B600" s="4">
        <v>662031</v>
      </c>
      <c r="C600" s="4" t="s">
        <v>1666</v>
      </c>
      <c r="D600" s="4" t="s">
        <v>1667</v>
      </c>
      <c r="E600" s="4" t="s">
        <v>390</v>
      </c>
      <c r="F600" s="4" t="s">
        <v>391</v>
      </c>
      <c r="G600" s="4" t="s">
        <v>46</v>
      </c>
      <c r="H600" s="4" t="s">
        <v>47</v>
      </c>
      <c r="I600" s="4" t="s">
        <v>48</v>
      </c>
      <c r="J600" s="4" t="s">
        <v>49</v>
      </c>
      <c r="K600" s="4" t="s">
        <v>1671</v>
      </c>
      <c r="L600" s="4" t="s">
        <v>1672</v>
      </c>
      <c r="M600" s="4"/>
      <c r="N600" s="4" t="s">
        <v>414</v>
      </c>
      <c r="O600" s="4" t="s">
        <v>53</v>
      </c>
      <c r="P600" s="4" t="s">
        <v>418</v>
      </c>
      <c r="Q600" s="4">
        <v>241</v>
      </c>
      <c r="R600" s="4">
        <v>0</v>
      </c>
      <c r="S600" s="4">
        <v>112</v>
      </c>
      <c r="T600" s="4">
        <v>353</v>
      </c>
      <c r="U600" s="4">
        <v>0.68269999999999997</v>
      </c>
      <c r="V600" s="4">
        <v>0</v>
      </c>
      <c r="W600" s="4">
        <v>0.68269999999999997</v>
      </c>
      <c r="X600" s="4" t="s">
        <v>48</v>
      </c>
      <c r="Y600" s="4" t="s">
        <v>49</v>
      </c>
      <c r="Z600" s="4" t="s">
        <v>49</v>
      </c>
      <c r="AA600" s="4" t="s">
        <v>49</v>
      </c>
      <c r="AB600" s="4" t="s">
        <v>49</v>
      </c>
      <c r="AC600" s="4" t="s">
        <v>49</v>
      </c>
      <c r="AD600" s="4" t="s">
        <v>49</v>
      </c>
      <c r="AE600" s="4" t="s">
        <v>48</v>
      </c>
      <c r="AF600" s="4" t="s">
        <v>48</v>
      </c>
      <c r="AG600" s="4" t="s">
        <v>48</v>
      </c>
      <c r="AH600" s="4" t="s">
        <v>48</v>
      </c>
      <c r="AI600" s="4" t="s">
        <v>48</v>
      </c>
      <c r="AJ600" s="4" t="s">
        <v>48</v>
      </c>
      <c r="AK600" s="4" t="s">
        <v>48</v>
      </c>
      <c r="AL600" s="4" t="s">
        <v>55</v>
      </c>
    </row>
    <row r="601" spans="1:38" ht="25.5">
      <c r="A601" s="4">
        <v>159976</v>
      </c>
      <c r="B601" s="4">
        <v>663368</v>
      </c>
      <c r="C601" s="4" t="s">
        <v>1666</v>
      </c>
      <c r="D601" s="4" t="s">
        <v>1667</v>
      </c>
      <c r="E601" s="4" t="s">
        <v>390</v>
      </c>
      <c r="F601" s="4" t="s">
        <v>391</v>
      </c>
      <c r="G601" s="4" t="s">
        <v>46</v>
      </c>
      <c r="H601" s="4" t="s">
        <v>47</v>
      </c>
      <c r="I601" s="4" t="s">
        <v>48</v>
      </c>
      <c r="J601" s="4" t="s">
        <v>49</v>
      </c>
      <c r="K601" s="4" t="s">
        <v>1673</v>
      </c>
      <c r="L601" s="4" t="s">
        <v>1674</v>
      </c>
      <c r="M601" s="4"/>
      <c r="N601" s="4" t="s">
        <v>414</v>
      </c>
      <c r="O601" s="4" t="s">
        <v>53</v>
      </c>
      <c r="P601" s="4" t="s">
        <v>1670</v>
      </c>
      <c r="Q601" s="4">
        <v>350</v>
      </c>
      <c r="R601" s="4">
        <v>0</v>
      </c>
      <c r="S601" s="4">
        <v>0</v>
      </c>
      <c r="T601" s="4">
        <v>350</v>
      </c>
      <c r="U601" s="4">
        <v>1</v>
      </c>
      <c r="V601" s="4">
        <v>0</v>
      </c>
      <c r="W601" s="4">
        <v>1</v>
      </c>
      <c r="X601" s="4" t="s">
        <v>48</v>
      </c>
      <c r="Y601" s="4" t="s">
        <v>49</v>
      </c>
      <c r="Z601" s="4" t="s">
        <v>49</v>
      </c>
      <c r="AA601" s="4" t="s">
        <v>49</v>
      </c>
      <c r="AB601" s="4" t="s">
        <v>49</v>
      </c>
      <c r="AC601" s="4" t="s">
        <v>49</v>
      </c>
      <c r="AD601" s="4" t="s">
        <v>49</v>
      </c>
      <c r="AE601" s="4" t="s">
        <v>48</v>
      </c>
      <c r="AF601" s="4" t="s">
        <v>48</v>
      </c>
      <c r="AG601" s="4" t="s">
        <v>48</v>
      </c>
      <c r="AH601" s="4" t="s">
        <v>48</v>
      </c>
      <c r="AI601" s="4" t="s">
        <v>48</v>
      </c>
      <c r="AJ601" s="4" t="s">
        <v>48</v>
      </c>
      <c r="AK601" s="4" t="s">
        <v>48</v>
      </c>
      <c r="AL601" s="4" t="s">
        <v>55</v>
      </c>
    </row>
    <row r="602" spans="1:38" ht="25.5">
      <c r="A602" s="4">
        <v>159976</v>
      </c>
      <c r="B602" s="4">
        <v>662033</v>
      </c>
      <c r="C602" s="4" t="s">
        <v>1666</v>
      </c>
      <c r="D602" s="4" t="s">
        <v>1667</v>
      </c>
      <c r="E602" s="4" t="s">
        <v>390</v>
      </c>
      <c r="F602" s="4" t="s">
        <v>391</v>
      </c>
      <c r="G602" s="4" t="s">
        <v>46</v>
      </c>
      <c r="H602" s="4" t="s">
        <v>47</v>
      </c>
      <c r="I602" s="4" t="s">
        <v>48</v>
      </c>
      <c r="J602" s="4" t="s">
        <v>49</v>
      </c>
      <c r="K602" s="4" t="s">
        <v>1675</v>
      </c>
      <c r="L602" s="4" t="s">
        <v>1676</v>
      </c>
      <c r="M602" s="4"/>
      <c r="N602" s="4" t="s">
        <v>414</v>
      </c>
      <c r="O602" s="4" t="s">
        <v>53</v>
      </c>
      <c r="P602" s="4" t="s">
        <v>415</v>
      </c>
      <c r="Q602" s="4">
        <v>313</v>
      </c>
      <c r="R602" s="4">
        <v>0</v>
      </c>
      <c r="S602" s="4">
        <v>189</v>
      </c>
      <c r="T602" s="4">
        <v>502</v>
      </c>
      <c r="U602" s="4">
        <v>0.62350000000000005</v>
      </c>
      <c r="V602" s="4">
        <v>0</v>
      </c>
      <c r="W602" s="4">
        <v>0.62350000000000005</v>
      </c>
      <c r="X602" s="4" t="s">
        <v>48</v>
      </c>
      <c r="Y602" s="4" t="s">
        <v>49</v>
      </c>
      <c r="Z602" s="4" t="s">
        <v>49</v>
      </c>
      <c r="AA602" s="4" t="s">
        <v>49</v>
      </c>
      <c r="AB602" s="4" t="s">
        <v>49</v>
      </c>
      <c r="AC602" s="4" t="s">
        <v>49</v>
      </c>
      <c r="AD602" s="4" t="s">
        <v>49</v>
      </c>
      <c r="AE602" s="4" t="s">
        <v>48</v>
      </c>
      <c r="AF602" s="4" t="s">
        <v>48</v>
      </c>
      <c r="AG602" s="4" t="s">
        <v>48</v>
      </c>
      <c r="AH602" s="4" t="s">
        <v>48</v>
      </c>
      <c r="AI602" s="4" t="s">
        <v>48</v>
      </c>
      <c r="AJ602" s="4" t="s">
        <v>48</v>
      </c>
      <c r="AK602" s="4" t="s">
        <v>48</v>
      </c>
      <c r="AL602" s="4" t="s">
        <v>55</v>
      </c>
    </row>
    <row r="603" spans="1:38" ht="25.5">
      <c r="A603" s="4">
        <v>159976</v>
      </c>
      <c r="B603" s="4">
        <v>662460</v>
      </c>
      <c r="C603" s="4" t="s">
        <v>1666</v>
      </c>
      <c r="D603" s="4" t="s">
        <v>1667</v>
      </c>
      <c r="E603" s="4" t="s">
        <v>390</v>
      </c>
      <c r="F603" s="4" t="s">
        <v>391</v>
      </c>
      <c r="G603" s="4" t="s">
        <v>46</v>
      </c>
      <c r="H603" s="4" t="s">
        <v>47</v>
      </c>
      <c r="I603" s="4" t="s">
        <v>48</v>
      </c>
      <c r="J603" s="4" t="s">
        <v>49</v>
      </c>
      <c r="K603" s="4" t="s">
        <v>1677</v>
      </c>
      <c r="L603" s="4" t="s">
        <v>1678</v>
      </c>
      <c r="M603" s="4"/>
      <c r="N603" s="4" t="s">
        <v>414</v>
      </c>
      <c r="O603" s="4" t="s">
        <v>53</v>
      </c>
      <c r="P603" s="4" t="s">
        <v>1670</v>
      </c>
      <c r="Q603" s="4">
        <v>228</v>
      </c>
      <c r="R603" s="4">
        <v>0</v>
      </c>
      <c r="S603" s="4">
        <v>17</v>
      </c>
      <c r="T603" s="4">
        <v>245</v>
      </c>
      <c r="U603" s="4">
        <v>0.93059999999999998</v>
      </c>
      <c r="V603" s="4">
        <v>0</v>
      </c>
      <c r="W603" s="4">
        <v>0.93059999999999998</v>
      </c>
      <c r="X603" s="4" t="s">
        <v>49</v>
      </c>
      <c r="Y603" s="4" t="s">
        <v>48</v>
      </c>
      <c r="Z603" s="4" t="s">
        <v>48</v>
      </c>
      <c r="AA603" s="4" t="s">
        <v>48</v>
      </c>
      <c r="AB603" s="4" t="s">
        <v>48</v>
      </c>
      <c r="AC603" s="4" t="s">
        <v>48</v>
      </c>
      <c r="AD603" s="4" t="s">
        <v>48</v>
      </c>
      <c r="AE603" s="4" t="s">
        <v>48</v>
      </c>
      <c r="AF603" s="4" t="s">
        <v>48</v>
      </c>
      <c r="AG603" s="4" t="s">
        <v>48</v>
      </c>
      <c r="AH603" s="4" t="s">
        <v>48</v>
      </c>
      <c r="AI603" s="4" t="s">
        <v>48</v>
      </c>
      <c r="AJ603" s="4" t="s">
        <v>48</v>
      </c>
      <c r="AK603" s="4" t="s">
        <v>48</v>
      </c>
      <c r="AL603" s="4" t="s">
        <v>55</v>
      </c>
    </row>
    <row r="604" spans="1:38" ht="25.5">
      <c r="A604" s="4">
        <v>159976</v>
      </c>
      <c r="B604" s="4">
        <v>663753</v>
      </c>
      <c r="C604" s="4" t="s">
        <v>1666</v>
      </c>
      <c r="D604" s="4" t="s">
        <v>1667</v>
      </c>
      <c r="E604" s="4" t="s">
        <v>390</v>
      </c>
      <c r="F604" s="4" t="s">
        <v>391</v>
      </c>
      <c r="G604" s="4" t="s">
        <v>46</v>
      </c>
      <c r="H604" s="4" t="s">
        <v>47</v>
      </c>
      <c r="I604" s="4" t="s">
        <v>48</v>
      </c>
      <c r="J604" s="4" t="s">
        <v>49</v>
      </c>
      <c r="K604" s="4" t="s">
        <v>1679</v>
      </c>
      <c r="L604" s="4" t="s">
        <v>1680</v>
      </c>
      <c r="M604" s="4"/>
      <c r="N604" s="4" t="s">
        <v>414</v>
      </c>
      <c r="O604" s="4" t="s">
        <v>53</v>
      </c>
      <c r="P604" s="4" t="s">
        <v>415</v>
      </c>
      <c r="Q604" s="4">
        <v>309</v>
      </c>
      <c r="R604" s="4">
        <v>0</v>
      </c>
      <c r="S604" s="4">
        <v>23</v>
      </c>
      <c r="T604" s="4">
        <v>332</v>
      </c>
      <c r="U604" s="4">
        <v>0.93069999999999997</v>
      </c>
      <c r="V604" s="4">
        <v>0</v>
      </c>
      <c r="W604" s="4">
        <v>0.93069999999999997</v>
      </c>
      <c r="X604" s="4" t="s">
        <v>48</v>
      </c>
      <c r="Y604" s="4" t="s">
        <v>49</v>
      </c>
      <c r="Z604" s="4" t="s">
        <v>49</v>
      </c>
      <c r="AA604" s="4" t="s">
        <v>49</v>
      </c>
      <c r="AB604" s="4" t="s">
        <v>49</v>
      </c>
      <c r="AC604" s="4" t="s">
        <v>49</v>
      </c>
      <c r="AD604" s="4" t="s">
        <v>49</v>
      </c>
      <c r="AE604" s="4" t="s">
        <v>48</v>
      </c>
      <c r="AF604" s="4" t="s">
        <v>48</v>
      </c>
      <c r="AG604" s="4" t="s">
        <v>48</v>
      </c>
      <c r="AH604" s="4" t="s">
        <v>48</v>
      </c>
      <c r="AI604" s="4" t="s">
        <v>48</v>
      </c>
      <c r="AJ604" s="4" t="s">
        <v>48</v>
      </c>
      <c r="AK604" s="4" t="s">
        <v>48</v>
      </c>
      <c r="AL604" s="4" t="s">
        <v>55</v>
      </c>
    </row>
    <row r="605" spans="1:38" ht="25.5">
      <c r="A605" s="4">
        <v>159976</v>
      </c>
      <c r="B605" s="4">
        <v>665254</v>
      </c>
      <c r="C605" s="4" t="s">
        <v>1666</v>
      </c>
      <c r="D605" s="4" t="s">
        <v>1667</v>
      </c>
      <c r="E605" s="4" t="s">
        <v>390</v>
      </c>
      <c r="F605" s="4" t="s">
        <v>391</v>
      </c>
      <c r="G605" s="4" t="s">
        <v>46</v>
      </c>
      <c r="H605" s="4" t="s">
        <v>47</v>
      </c>
      <c r="I605" s="4" t="s">
        <v>48</v>
      </c>
      <c r="J605" s="4" t="s">
        <v>49</v>
      </c>
      <c r="K605" s="4" t="s">
        <v>1681</v>
      </c>
      <c r="L605" s="4" t="s">
        <v>1682</v>
      </c>
      <c r="M605" s="4"/>
      <c r="N605" s="4" t="s">
        <v>414</v>
      </c>
      <c r="O605" s="4" t="s">
        <v>53</v>
      </c>
      <c r="P605" s="4" t="s">
        <v>415</v>
      </c>
      <c r="Q605" s="4">
        <v>750</v>
      </c>
      <c r="R605" s="4">
        <v>0</v>
      </c>
      <c r="S605" s="4">
        <v>358</v>
      </c>
      <c r="T605" s="4">
        <v>1108</v>
      </c>
      <c r="U605" s="4">
        <v>0.67689999999999995</v>
      </c>
      <c r="V605" s="4">
        <v>0</v>
      </c>
      <c r="W605" s="4">
        <v>0.67689999999999995</v>
      </c>
      <c r="X605" s="4" t="s">
        <v>48</v>
      </c>
      <c r="Y605" s="4" t="s">
        <v>48</v>
      </c>
      <c r="Z605" s="4" t="s">
        <v>48</v>
      </c>
      <c r="AA605" s="4" t="s">
        <v>48</v>
      </c>
      <c r="AB605" s="4" t="s">
        <v>48</v>
      </c>
      <c r="AC605" s="4" t="s">
        <v>48</v>
      </c>
      <c r="AD605" s="4" t="s">
        <v>48</v>
      </c>
      <c r="AE605" s="4" t="s">
        <v>48</v>
      </c>
      <c r="AF605" s="4" t="s">
        <v>48</v>
      </c>
      <c r="AG605" s="4" t="s">
        <v>48</v>
      </c>
      <c r="AH605" s="4" t="s">
        <v>49</v>
      </c>
      <c r="AI605" s="4" t="s">
        <v>49</v>
      </c>
      <c r="AJ605" s="4" t="s">
        <v>49</v>
      </c>
      <c r="AK605" s="4" t="s">
        <v>49</v>
      </c>
      <c r="AL605" s="4" t="s">
        <v>55</v>
      </c>
    </row>
    <row r="606" spans="1:38" ht="25.5">
      <c r="A606" s="4">
        <v>159976</v>
      </c>
      <c r="B606" s="4">
        <v>662041</v>
      </c>
      <c r="C606" s="4" t="s">
        <v>1666</v>
      </c>
      <c r="D606" s="4" t="s">
        <v>1667</v>
      </c>
      <c r="E606" s="4" t="s">
        <v>390</v>
      </c>
      <c r="F606" s="4" t="s">
        <v>391</v>
      </c>
      <c r="G606" s="4" t="s">
        <v>46</v>
      </c>
      <c r="H606" s="4" t="s">
        <v>47</v>
      </c>
      <c r="I606" s="4" t="s">
        <v>48</v>
      </c>
      <c r="J606" s="4" t="s">
        <v>49</v>
      </c>
      <c r="K606" s="4" t="s">
        <v>1683</v>
      </c>
      <c r="L606" s="4" t="s">
        <v>1684</v>
      </c>
      <c r="M606" s="4"/>
      <c r="N606" s="4" t="s">
        <v>414</v>
      </c>
      <c r="O606" s="4" t="s">
        <v>53</v>
      </c>
      <c r="P606" s="4" t="s">
        <v>418</v>
      </c>
      <c r="Q606" s="4">
        <v>119</v>
      </c>
      <c r="R606" s="4">
        <v>0</v>
      </c>
      <c r="S606" s="4">
        <v>0</v>
      </c>
      <c r="T606" s="4">
        <v>119</v>
      </c>
      <c r="U606" s="4">
        <v>1</v>
      </c>
      <c r="V606" s="4">
        <v>0</v>
      </c>
      <c r="W606" s="4">
        <v>1</v>
      </c>
      <c r="X606" s="4" t="s">
        <v>48</v>
      </c>
      <c r="Y606" s="4" t="s">
        <v>48</v>
      </c>
      <c r="Z606" s="4" t="s">
        <v>48</v>
      </c>
      <c r="AA606" s="4" t="s">
        <v>48</v>
      </c>
      <c r="AB606" s="4" t="s">
        <v>48</v>
      </c>
      <c r="AC606" s="4" t="s">
        <v>48</v>
      </c>
      <c r="AD606" s="4" t="s">
        <v>48</v>
      </c>
      <c r="AE606" s="4" t="s">
        <v>48</v>
      </c>
      <c r="AF606" s="4" t="s">
        <v>48</v>
      </c>
      <c r="AG606" s="4" t="s">
        <v>48</v>
      </c>
      <c r="AH606" s="4" t="s">
        <v>49</v>
      </c>
      <c r="AI606" s="4" t="s">
        <v>49</v>
      </c>
      <c r="AJ606" s="4" t="s">
        <v>49</v>
      </c>
      <c r="AK606" s="4" t="s">
        <v>49</v>
      </c>
      <c r="AL606" s="4" t="s">
        <v>55</v>
      </c>
    </row>
    <row r="607" spans="1:38" ht="25.5">
      <c r="A607" s="4">
        <v>159976</v>
      </c>
      <c r="B607" s="4">
        <v>663370</v>
      </c>
      <c r="C607" s="4" t="s">
        <v>1666</v>
      </c>
      <c r="D607" s="4" t="s">
        <v>1667</v>
      </c>
      <c r="E607" s="4" t="s">
        <v>390</v>
      </c>
      <c r="F607" s="4" t="s">
        <v>391</v>
      </c>
      <c r="G607" s="4" t="s">
        <v>46</v>
      </c>
      <c r="H607" s="4" t="s">
        <v>47</v>
      </c>
      <c r="I607" s="4" t="s">
        <v>48</v>
      </c>
      <c r="J607" s="4" t="s">
        <v>49</v>
      </c>
      <c r="K607" s="4" t="s">
        <v>1685</v>
      </c>
      <c r="L607" s="4" t="s">
        <v>1686</v>
      </c>
      <c r="M607" s="4"/>
      <c r="N607" s="4" t="s">
        <v>414</v>
      </c>
      <c r="O607" s="4" t="s">
        <v>53</v>
      </c>
      <c r="P607" s="4" t="s">
        <v>415</v>
      </c>
      <c r="Q607" s="4">
        <v>403</v>
      </c>
      <c r="R607" s="4">
        <v>0</v>
      </c>
      <c r="S607" s="4">
        <v>28</v>
      </c>
      <c r="T607" s="4">
        <v>431</v>
      </c>
      <c r="U607" s="4">
        <v>0.93500000000000005</v>
      </c>
      <c r="V607" s="4">
        <v>0</v>
      </c>
      <c r="W607" s="4">
        <v>0.93500000000000005</v>
      </c>
      <c r="X607" s="4" t="s">
        <v>48</v>
      </c>
      <c r="Y607" s="4" t="s">
        <v>49</v>
      </c>
      <c r="Z607" s="4" t="s">
        <v>49</v>
      </c>
      <c r="AA607" s="4" t="s">
        <v>49</v>
      </c>
      <c r="AB607" s="4" t="s">
        <v>49</v>
      </c>
      <c r="AC607" s="4" t="s">
        <v>49</v>
      </c>
      <c r="AD607" s="4" t="s">
        <v>49</v>
      </c>
      <c r="AE607" s="4" t="s">
        <v>48</v>
      </c>
      <c r="AF607" s="4" t="s">
        <v>48</v>
      </c>
      <c r="AG607" s="4" t="s">
        <v>48</v>
      </c>
      <c r="AH607" s="4" t="s">
        <v>48</v>
      </c>
      <c r="AI607" s="4" t="s">
        <v>48</v>
      </c>
      <c r="AJ607" s="4" t="s">
        <v>48</v>
      </c>
      <c r="AK607" s="4" t="s">
        <v>48</v>
      </c>
      <c r="AL607" s="4" t="s">
        <v>55</v>
      </c>
    </row>
    <row r="608" spans="1:38" ht="25.5">
      <c r="A608" s="4">
        <v>159976</v>
      </c>
      <c r="B608" s="4">
        <v>678931</v>
      </c>
      <c r="C608" s="4" t="s">
        <v>1666</v>
      </c>
      <c r="D608" s="4" t="s">
        <v>1667</v>
      </c>
      <c r="E608" s="4" t="s">
        <v>390</v>
      </c>
      <c r="F608" s="4" t="s">
        <v>391</v>
      </c>
      <c r="G608" s="4" t="s">
        <v>46</v>
      </c>
      <c r="H608" s="4" t="s">
        <v>47</v>
      </c>
      <c r="I608" s="4" t="s">
        <v>48</v>
      </c>
      <c r="J608" s="4" t="s">
        <v>49</v>
      </c>
      <c r="K608" s="4" t="s">
        <v>1687</v>
      </c>
      <c r="L608" s="4" t="s">
        <v>1688</v>
      </c>
      <c r="M608" s="4"/>
      <c r="N608" s="4" t="s">
        <v>414</v>
      </c>
      <c r="O608" s="4" t="s">
        <v>53</v>
      </c>
      <c r="P608" s="4" t="s">
        <v>415</v>
      </c>
      <c r="Q608" s="4">
        <v>351</v>
      </c>
      <c r="R608" s="4">
        <v>0</v>
      </c>
      <c r="S608" s="4">
        <v>27</v>
      </c>
      <c r="T608" s="4">
        <v>378</v>
      </c>
      <c r="U608" s="4">
        <v>0.92859999999999998</v>
      </c>
      <c r="V608" s="4">
        <v>0</v>
      </c>
      <c r="W608" s="4">
        <v>0.92859999999999998</v>
      </c>
      <c r="X608" s="4" t="s">
        <v>48</v>
      </c>
      <c r="Y608" s="4" t="s">
        <v>49</v>
      </c>
      <c r="Z608" s="4" t="s">
        <v>49</v>
      </c>
      <c r="AA608" s="4" t="s">
        <v>49</v>
      </c>
      <c r="AB608" s="4" t="s">
        <v>49</v>
      </c>
      <c r="AC608" s="4" t="s">
        <v>49</v>
      </c>
      <c r="AD608" s="4" t="s">
        <v>49</v>
      </c>
      <c r="AE608" s="4" t="s">
        <v>48</v>
      </c>
      <c r="AF608" s="4" t="s">
        <v>48</v>
      </c>
      <c r="AG608" s="4" t="s">
        <v>48</v>
      </c>
      <c r="AH608" s="4" t="s">
        <v>48</v>
      </c>
      <c r="AI608" s="4" t="s">
        <v>48</v>
      </c>
      <c r="AJ608" s="4" t="s">
        <v>48</v>
      </c>
      <c r="AK608" s="4" t="s">
        <v>48</v>
      </c>
      <c r="AL608" s="4" t="s">
        <v>55</v>
      </c>
    </row>
    <row r="609" spans="1:38" ht="25.5">
      <c r="A609" s="4">
        <v>159976</v>
      </c>
      <c r="B609" s="4">
        <v>663367</v>
      </c>
      <c r="C609" s="4" t="s">
        <v>1666</v>
      </c>
      <c r="D609" s="4" t="s">
        <v>1667</v>
      </c>
      <c r="E609" s="4" t="s">
        <v>390</v>
      </c>
      <c r="F609" s="4" t="s">
        <v>391</v>
      </c>
      <c r="G609" s="4" t="s">
        <v>46</v>
      </c>
      <c r="H609" s="4" t="s">
        <v>47</v>
      </c>
      <c r="I609" s="4" t="s">
        <v>48</v>
      </c>
      <c r="J609" s="4" t="s">
        <v>49</v>
      </c>
      <c r="K609" s="4" t="s">
        <v>1689</v>
      </c>
      <c r="L609" s="4" t="s">
        <v>1690</v>
      </c>
      <c r="M609" s="4"/>
      <c r="N609" s="4" t="s">
        <v>414</v>
      </c>
      <c r="O609" s="4" t="s">
        <v>53</v>
      </c>
      <c r="P609" s="4" t="s">
        <v>415</v>
      </c>
      <c r="Q609" s="4">
        <v>415</v>
      </c>
      <c r="R609" s="4">
        <v>0</v>
      </c>
      <c r="S609" s="4">
        <v>10</v>
      </c>
      <c r="T609" s="4">
        <v>425</v>
      </c>
      <c r="U609" s="4">
        <v>0.97650000000000003</v>
      </c>
      <c r="V609" s="4">
        <v>0</v>
      </c>
      <c r="W609" s="4">
        <v>0.97650000000000003</v>
      </c>
      <c r="X609" s="4" t="s">
        <v>48</v>
      </c>
      <c r="Y609" s="4" t="s">
        <v>49</v>
      </c>
      <c r="Z609" s="4" t="s">
        <v>49</v>
      </c>
      <c r="AA609" s="4" t="s">
        <v>49</v>
      </c>
      <c r="AB609" s="4" t="s">
        <v>49</v>
      </c>
      <c r="AC609" s="4" t="s">
        <v>49</v>
      </c>
      <c r="AD609" s="4" t="s">
        <v>49</v>
      </c>
      <c r="AE609" s="4" t="s">
        <v>48</v>
      </c>
      <c r="AF609" s="4" t="s">
        <v>48</v>
      </c>
      <c r="AG609" s="4" t="s">
        <v>48</v>
      </c>
      <c r="AH609" s="4" t="s">
        <v>48</v>
      </c>
      <c r="AI609" s="4" t="s">
        <v>48</v>
      </c>
      <c r="AJ609" s="4" t="s">
        <v>48</v>
      </c>
      <c r="AK609" s="4" t="s">
        <v>48</v>
      </c>
      <c r="AL609" s="4" t="s">
        <v>55</v>
      </c>
    </row>
    <row r="610" spans="1:38" ht="25.5">
      <c r="A610" s="4">
        <v>159976</v>
      </c>
      <c r="B610" s="4">
        <v>665207</v>
      </c>
      <c r="C610" s="4" t="s">
        <v>1666</v>
      </c>
      <c r="D610" s="4" t="s">
        <v>1667</v>
      </c>
      <c r="E610" s="4" t="s">
        <v>390</v>
      </c>
      <c r="F610" s="4" t="s">
        <v>391</v>
      </c>
      <c r="G610" s="4" t="s">
        <v>46</v>
      </c>
      <c r="H610" s="4" t="s">
        <v>47</v>
      </c>
      <c r="I610" s="4" t="s">
        <v>48</v>
      </c>
      <c r="J610" s="4" t="s">
        <v>49</v>
      </c>
      <c r="K610" s="4" t="s">
        <v>1691</v>
      </c>
      <c r="L610" s="4" t="s">
        <v>1692</v>
      </c>
      <c r="M610" s="4"/>
      <c r="N610" s="4" t="s">
        <v>414</v>
      </c>
      <c r="O610" s="4" t="s">
        <v>53</v>
      </c>
      <c r="P610" s="4" t="s">
        <v>415</v>
      </c>
      <c r="Q610" s="4">
        <v>632</v>
      </c>
      <c r="R610" s="4">
        <v>0</v>
      </c>
      <c r="S610" s="4">
        <v>198</v>
      </c>
      <c r="T610" s="4">
        <v>830</v>
      </c>
      <c r="U610" s="4">
        <v>0.76139999999999997</v>
      </c>
      <c r="V610" s="4">
        <v>0</v>
      </c>
      <c r="W610" s="4">
        <v>0.76139999999999997</v>
      </c>
      <c r="X610" s="4" t="s">
        <v>48</v>
      </c>
      <c r="Y610" s="4" t="s">
        <v>48</v>
      </c>
      <c r="Z610" s="4" t="s">
        <v>48</v>
      </c>
      <c r="AA610" s="4" t="s">
        <v>48</v>
      </c>
      <c r="AB610" s="4" t="s">
        <v>48</v>
      </c>
      <c r="AC610" s="4" t="s">
        <v>48</v>
      </c>
      <c r="AD610" s="4" t="s">
        <v>48</v>
      </c>
      <c r="AE610" s="4" t="s">
        <v>49</v>
      </c>
      <c r="AF610" s="4" t="s">
        <v>49</v>
      </c>
      <c r="AG610" s="4" t="s">
        <v>49</v>
      </c>
      <c r="AH610" s="4" t="s">
        <v>48</v>
      </c>
      <c r="AI610" s="4" t="s">
        <v>48</v>
      </c>
      <c r="AJ610" s="4" t="s">
        <v>48</v>
      </c>
      <c r="AK610" s="4" t="s">
        <v>48</v>
      </c>
      <c r="AL610" s="4" t="s">
        <v>55</v>
      </c>
    </row>
    <row r="611" spans="1:38" ht="25.5">
      <c r="A611" s="4">
        <v>159976</v>
      </c>
      <c r="B611" s="4">
        <v>665206</v>
      </c>
      <c r="C611" s="4" t="s">
        <v>1666</v>
      </c>
      <c r="D611" s="4" t="s">
        <v>1667</v>
      </c>
      <c r="E611" s="4" t="s">
        <v>390</v>
      </c>
      <c r="F611" s="4" t="s">
        <v>391</v>
      </c>
      <c r="G611" s="4" t="s">
        <v>46</v>
      </c>
      <c r="H611" s="4" t="s">
        <v>47</v>
      </c>
      <c r="I611" s="4" t="s">
        <v>48</v>
      </c>
      <c r="J611" s="4" t="s">
        <v>49</v>
      </c>
      <c r="K611" s="4" t="s">
        <v>1693</v>
      </c>
      <c r="L611" s="4" t="s">
        <v>1694</v>
      </c>
      <c r="M611" s="4"/>
      <c r="N611" s="4" t="s">
        <v>414</v>
      </c>
      <c r="O611" s="4" t="s">
        <v>53</v>
      </c>
      <c r="P611" s="4" t="s">
        <v>1670</v>
      </c>
      <c r="Q611" s="4">
        <v>722</v>
      </c>
      <c r="R611" s="4">
        <v>0</v>
      </c>
      <c r="S611" s="4">
        <v>56</v>
      </c>
      <c r="T611" s="4">
        <v>778</v>
      </c>
      <c r="U611" s="4">
        <v>0.92800000000000005</v>
      </c>
      <c r="V611" s="4">
        <v>0</v>
      </c>
      <c r="W611" s="4">
        <v>0.92800000000000005</v>
      </c>
      <c r="X611" s="4" t="s">
        <v>48</v>
      </c>
      <c r="Y611" s="4" t="s">
        <v>48</v>
      </c>
      <c r="Z611" s="4" t="s">
        <v>48</v>
      </c>
      <c r="AA611" s="4" t="s">
        <v>48</v>
      </c>
      <c r="AB611" s="4" t="s">
        <v>48</v>
      </c>
      <c r="AC611" s="4" t="s">
        <v>48</v>
      </c>
      <c r="AD611" s="4" t="s">
        <v>48</v>
      </c>
      <c r="AE611" s="4" t="s">
        <v>49</v>
      </c>
      <c r="AF611" s="4" t="s">
        <v>49</v>
      </c>
      <c r="AG611" s="4" t="s">
        <v>49</v>
      </c>
      <c r="AH611" s="4" t="s">
        <v>48</v>
      </c>
      <c r="AI611" s="4" t="s">
        <v>48</v>
      </c>
      <c r="AJ611" s="4" t="s">
        <v>48</v>
      </c>
      <c r="AK611" s="4" t="s">
        <v>48</v>
      </c>
      <c r="AL611" s="4" t="s">
        <v>55</v>
      </c>
    </row>
    <row r="612" spans="1:38" ht="25.5">
      <c r="A612" s="4">
        <v>159976</v>
      </c>
      <c r="B612" s="4">
        <v>663594</v>
      </c>
      <c r="C612" s="4" t="s">
        <v>1666</v>
      </c>
      <c r="D612" s="4" t="s">
        <v>1667</v>
      </c>
      <c r="E612" s="4" t="s">
        <v>390</v>
      </c>
      <c r="F612" s="4" t="s">
        <v>391</v>
      </c>
      <c r="G612" s="4" t="s">
        <v>46</v>
      </c>
      <c r="H612" s="4" t="s">
        <v>47</v>
      </c>
      <c r="I612" s="4" t="s">
        <v>48</v>
      </c>
      <c r="J612" s="4" t="s">
        <v>49</v>
      </c>
      <c r="K612" s="4" t="s">
        <v>1695</v>
      </c>
      <c r="L612" s="4" t="s">
        <v>1696</v>
      </c>
      <c r="M612" s="4"/>
      <c r="N612" s="4" t="s">
        <v>414</v>
      </c>
      <c r="O612" s="4" t="s">
        <v>53</v>
      </c>
      <c r="P612" s="4" t="s">
        <v>1670</v>
      </c>
      <c r="Q612" s="4">
        <v>832</v>
      </c>
      <c r="R612" s="4">
        <v>0</v>
      </c>
      <c r="S612" s="4">
        <v>173</v>
      </c>
      <c r="T612" s="4">
        <v>1005</v>
      </c>
      <c r="U612" s="4">
        <v>0.82789999999999997</v>
      </c>
      <c r="V612" s="4">
        <v>0</v>
      </c>
      <c r="W612" s="4">
        <v>0.82789999999999997</v>
      </c>
      <c r="X612" s="4" t="s">
        <v>48</v>
      </c>
      <c r="Y612" s="4" t="s">
        <v>48</v>
      </c>
      <c r="Z612" s="4" t="s">
        <v>48</v>
      </c>
      <c r="AA612" s="4" t="s">
        <v>48</v>
      </c>
      <c r="AB612" s="4" t="s">
        <v>48</v>
      </c>
      <c r="AC612" s="4" t="s">
        <v>48</v>
      </c>
      <c r="AD612" s="4" t="s">
        <v>48</v>
      </c>
      <c r="AE612" s="4" t="s">
        <v>48</v>
      </c>
      <c r="AF612" s="4" t="s">
        <v>48</v>
      </c>
      <c r="AG612" s="4" t="s">
        <v>48</v>
      </c>
      <c r="AH612" s="4" t="s">
        <v>49</v>
      </c>
      <c r="AI612" s="4" t="s">
        <v>49</v>
      </c>
      <c r="AJ612" s="4" t="s">
        <v>49</v>
      </c>
      <c r="AK612" s="4" t="s">
        <v>49</v>
      </c>
      <c r="AL612" s="4" t="s">
        <v>55</v>
      </c>
    </row>
    <row r="613" spans="1:38" ht="25.5">
      <c r="A613" s="4">
        <v>159490</v>
      </c>
      <c r="B613" s="4">
        <v>661005</v>
      </c>
      <c r="C613" s="4" t="s">
        <v>1697</v>
      </c>
      <c r="D613" s="4" t="s">
        <v>1698</v>
      </c>
      <c r="E613" s="4" t="s">
        <v>148</v>
      </c>
      <c r="F613" s="4" t="s">
        <v>88</v>
      </c>
      <c r="G613" s="4" t="s">
        <v>46</v>
      </c>
      <c r="H613" s="4" t="s">
        <v>47</v>
      </c>
      <c r="I613" s="4" t="s">
        <v>48</v>
      </c>
      <c r="J613" s="4" t="s">
        <v>49</v>
      </c>
      <c r="K613" s="4" t="s">
        <v>1699</v>
      </c>
      <c r="L613" s="4" t="s">
        <v>1700</v>
      </c>
      <c r="M613" s="4"/>
      <c r="N613" s="4" t="s">
        <v>1701</v>
      </c>
      <c r="O613" s="4" t="s">
        <v>53</v>
      </c>
      <c r="P613" s="4" t="s">
        <v>1702</v>
      </c>
      <c r="Q613" s="4">
        <v>47</v>
      </c>
      <c r="R613" s="4">
        <v>27</v>
      </c>
      <c r="S613" s="4">
        <v>305</v>
      </c>
      <c r="T613" s="4">
        <v>379</v>
      </c>
      <c r="U613" s="4">
        <v>0.124</v>
      </c>
      <c r="V613" s="4">
        <v>7.1199999999999999E-2</v>
      </c>
      <c r="W613" s="4">
        <v>0.1953</v>
      </c>
      <c r="X613" s="4" t="s">
        <v>49</v>
      </c>
      <c r="Y613" s="4" t="s">
        <v>49</v>
      </c>
      <c r="Z613" s="4" t="s">
        <v>49</v>
      </c>
      <c r="AA613" s="4" t="s">
        <v>49</v>
      </c>
      <c r="AB613" s="4" t="s">
        <v>49</v>
      </c>
      <c r="AC613" s="4" t="s">
        <v>49</v>
      </c>
      <c r="AD613" s="4" t="s">
        <v>49</v>
      </c>
      <c r="AE613" s="4" t="s">
        <v>48</v>
      </c>
      <c r="AF613" s="4" t="s">
        <v>48</v>
      </c>
      <c r="AG613" s="4" t="s">
        <v>48</v>
      </c>
      <c r="AH613" s="4" t="s">
        <v>48</v>
      </c>
      <c r="AI613" s="4" t="s">
        <v>48</v>
      </c>
      <c r="AJ613" s="4" t="s">
        <v>48</v>
      </c>
      <c r="AK613" s="4" t="s">
        <v>48</v>
      </c>
      <c r="AL613" s="4" t="s">
        <v>81</v>
      </c>
    </row>
    <row r="614" spans="1:38" ht="25.5">
      <c r="A614" s="4">
        <v>159490</v>
      </c>
      <c r="B614" s="4">
        <v>661006</v>
      </c>
      <c r="C614" s="4" t="s">
        <v>1697</v>
      </c>
      <c r="D614" s="4" t="s">
        <v>1698</v>
      </c>
      <c r="E614" s="4" t="s">
        <v>714</v>
      </c>
      <c r="F614" s="4" t="s">
        <v>88</v>
      </c>
      <c r="G614" s="4" t="s">
        <v>46</v>
      </c>
      <c r="H614" s="4" t="s">
        <v>47</v>
      </c>
      <c r="I614" s="4" t="s">
        <v>48</v>
      </c>
      <c r="J614" s="4" t="s">
        <v>49</v>
      </c>
      <c r="K614" s="4" t="s">
        <v>1703</v>
      </c>
      <c r="L614" s="4" t="s">
        <v>1704</v>
      </c>
      <c r="M614" s="4"/>
      <c r="N614" s="4" t="s">
        <v>1701</v>
      </c>
      <c r="O614" s="4" t="s">
        <v>53</v>
      </c>
      <c r="P614" s="4" t="s">
        <v>1702</v>
      </c>
      <c r="Q614" s="4">
        <v>41</v>
      </c>
      <c r="R614" s="4">
        <v>16</v>
      </c>
      <c r="S614" s="4">
        <v>248</v>
      </c>
      <c r="T614" s="4">
        <v>305</v>
      </c>
      <c r="U614" s="4">
        <v>0.13439999999999999</v>
      </c>
      <c r="V614" s="4">
        <v>5.2499999999999998E-2</v>
      </c>
      <c r="W614" s="4">
        <v>0.18690000000000001</v>
      </c>
      <c r="X614" s="4" t="s">
        <v>48</v>
      </c>
      <c r="Y614" s="4" t="s">
        <v>48</v>
      </c>
      <c r="Z614" s="4" t="s">
        <v>48</v>
      </c>
      <c r="AA614" s="4" t="s">
        <v>48</v>
      </c>
      <c r="AB614" s="4" t="s">
        <v>48</v>
      </c>
      <c r="AC614" s="4" t="s">
        <v>48</v>
      </c>
      <c r="AD614" s="4" t="s">
        <v>48</v>
      </c>
      <c r="AE614" s="4" t="s">
        <v>48</v>
      </c>
      <c r="AF614" s="4" t="s">
        <v>48</v>
      </c>
      <c r="AG614" s="4" t="s">
        <v>48</v>
      </c>
      <c r="AH614" s="4" t="s">
        <v>49</v>
      </c>
      <c r="AI614" s="4" t="s">
        <v>49</v>
      </c>
      <c r="AJ614" s="4" t="s">
        <v>49</v>
      </c>
      <c r="AK614" s="4" t="s">
        <v>49</v>
      </c>
      <c r="AL614" s="4" t="s">
        <v>81</v>
      </c>
    </row>
    <row r="615" spans="1:38" ht="25.5">
      <c r="A615" s="4">
        <v>159490</v>
      </c>
      <c r="B615" s="4">
        <v>662927</v>
      </c>
      <c r="C615" s="4" t="s">
        <v>1697</v>
      </c>
      <c r="D615" s="4" t="s">
        <v>1698</v>
      </c>
      <c r="E615" s="4" t="s">
        <v>148</v>
      </c>
      <c r="F615" s="4" t="s">
        <v>88</v>
      </c>
      <c r="G615" s="4" t="s">
        <v>46</v>
      </c>
      <c r="H615" s="4" t="s">
        <v>47</v>
      </c>
      <c r="I615" s="4" t="s">
        <v>48</v>
      </c>
      <c r="J615" s="4" t="s">
        <v>49</v>
      </c>
      <c r="K615" s="4" t="s">
        <v>1705</v>
      </c>
      <c r="L615" s="4" t="s">
        <v>1704</v>
      </c>
      <c r="M615" s="4"/>
      <c r="N615" s="4" t="s">
        <v>1701</v>
      </c>
      <c r="O615" s="4" t="s">
        <v>53</v>
      </c>
      <c r="P615" s="4" t="s">
        <v>1702</v>
      </c>
      <c r="Q615" s="4">
        <v>33</v>
      </c>
      <c r="R615" s="4">
        <v>13</v>
      </c>
      <c r="S615" s="4">
        <v>152</v>
      </c>
      <c r="T615" s="4">
        <v>198</v>
      </c>
      <c r="U615" s="4">
        <v>0.16669999999999999</v>
      </c>
      <c r="V615" s="4">
        <v>6.5699999999999995E-2</v>
      </c>
      <c r="W615" s="4">
        <v>0.23230000000000001</v>
      </c>
      <c r="X615" s="4" t="s">
        <v>48</v>
      </c>
      <c r="Y615" s="4" t="s">
        <v>48</v>
      </c>
      <c r="Z615" s="4" t="s">
        <v>48</v>
      </c>
      <c r="AA615" s="4" t="s">
        <v>48</v>
      </c>
      <c r="AB615" s="4" t="s">
        <v>48</v>
      </c>
      <c r="AC615" s="4" t="s">
        <v>48</v>
      </c>
      <c r="AD615" s="4" t="s">
        <v>48</v>
      </c>
      <c r="AE615" s="4" t="s">
        <v>49</v>
      </c>
      <c r="AF615" s="4" t="s">
        <v>49</v>
      </c>
      <c r="AG615" s="4" t="s">
        <v>49</v>
      </c>
      <c r="AH615" s="4" t="s">
        <v>48</v>
      </c>
      <c r="AI615" s="4" t="s">
        <v>48</v>
      </c>
      <c r="AJ615" s="4" t="s">
        <v>48</v>
      </c>
      <c r="AK615" s="4" t="s">
        <v>48</v>
      </c>
      <c r="AL615" s="4" t="s">
        <v>81</v>
      </c>
    </row>
    <row r="616" spans="1:38" ht="25.5">
      <c r="A616" s="4">
        <v>159546</v>
      </c>
      <c r="B616" s="4">
        <v>662198</v>
      </c>
      <c r="C616" s="4" t="s">
        <v>1710</v>
      </c>
      <c r="D616" s="4" t="s">
        <v>1711</v>
      </c>
      <c r="E616" s="4" t="s">
        <v>921</v>
      </c>
      <c r="F616" s="4" t="s">
        <v>88</v>
      </c>
      <c r="G616" s="4" t="s">
        <v>46</v>
      </c>
      <c r="H616" s="4" t="s">
        <v>47</v>
      </c>
      <c r="I616" s="4" t="s">
        <v>48</v>
      </c>
      <c r="J616" s="4" t="s">
        <v>49</v>
      </c>
      <c r="K616" s="4" t="s">
        <v>1405</v>
      </c>
      <c r="L616" s="4" t="s">
        <v>1712</v>
      </c>
      <c r="M616" s="4" t="s">
        <v>1713</v>
      </c>
      <c r="N616" s="4" t="s">
        <v>1714</v>
      </c>
      <c r="O616" s="4" t="s">
        <v>53</v>
      </c>
      <c r="P616" s="4" t="s">
        <v>1715</v>
      </c>
      <c r="Q616" s="4">
        <v>50</v>
      </c>
      <c r="R616" s="4">
        <v>0</v>
      </c>
      <c r="S616" s="4">
        <v>1</v>
      </c>
      <c r="T616" s="4">
        <v>51</v>
      </c>
      <c r="U616" s="4">
        <v>0.98040000000000005</v>
      </c>
      <c r="V616" s="4">
        <v>0</v>
      </c>
      <c r="W616" s="4">
        <v>0.98040000000000005</v>
      </c>
      <c r="X616" s="4" t="s">
        <v>49</v>
      </c>
      <c r="Y616" s="4" t="s">
        <v>49</v>
      </c>
      <c r="Z616" s="4" t="s">
        <v>49</v>
      </c>
      <c r="AA616" s="4" t="s">
        <v>49</v>
      </c>
      <c r="AB616" s="4" t="s">
        <v>49</v>
      </c>
      <c r="AC616" s="4" t="s">
        <v>49</v>
      </c>
      <c r="AD616" s="4" t="s">
        <v>49</v>
      </c>
      <c r="AE616" s="4" t="s">
        <v>48</v>
      </c>
      <c r="AF616" s="4" t="s">
        <v>48</v>
      </c>
      <c r="AG616" s="4" t="s">
        <v>48</v>
      </c>
      <c r="AH616" s="4" t="s">
        <v>48</v>
      </c>
      <c r="AI616" s="4" t="s">
        <v>48</v>
      </c>
      <c r="AJ616" s="4" t="s">
        <v>48</v>
      </c>
      <c r="AK616" s="4" t="s">
        <v>48</v>
      </c>
      <c r="AL616" s="4" t="s">
        <v>55</v>
      </c>
    </row>
    <row r="617" spans="1:38" ht="25.5">
      <c r="A617" s="4">
        <v>159546</v>
      </c>
      <c r="B617" s="4">
        <v>662563</v>
      </c>
      <c r="C617" s="4" t="s">
        <v>1710</v>
      </c>
      <c r="D617" s="4" t="s">
        <v>1711</v>
      </c>
      <c r="E617" s="4" t="s">
        <v>921</v>
      </c>
      <c r="F617" s="4" t="s">
        <v>88</v>
      </c>
      <c r="G617" s="4" t="s">
        <v>46</v>
      </c>
      <c r="H617" s="4" t="s">
        <v>47</v>
      </c>
      <c r="I617" s="4" t="s">
        <v>48</v>
      </c>
      <c r="J617" s="4" t="s">
        <v>49</v>
      </c>
      <c r="K617" s="4" t="s">
        <v>1716</v>
      </c>
      <c r="L617" s="4" t="s">
        <v>1717</v>
      </c>
      <c r="M617" s="4"/>
      <c r="N617" s="4" t="s">
        <v>1718</v>
      </c>
      <c r="O617" s="4" t="s">
        <v>53</v>
      </c>
      <c r="P617" s="4" t="s">
        <v>1719</v>
      </c>
      <c r="Q617" s="4">
        <v>15</v>
      </c>
      <c r="R617" s="4">
        <v>6</v>
      </c>
      <c r="S617" s="4">
        <v>17</v>
      </c>
      <c r="T617" s="4">
        <v>38</v>
      </c>
      <c r="U617" s="4">
        <v>0.3947</v>
      </c>
      <c r="V617" s="4">
        <v>0.15790000000000001</v>
      </c>
      <c r="W617" s="4">
        <v>0.55259999999999998</v>
      </c>
      <c r="X617" s="4" t="s">
        <v>48</v>
      </c>
      <c r="Y617" s="4" t="s">
        <v>48</v>
      </c>
      <c r="Z617" s="4" t="s">
        <v>48</v>
      </c>
      <c r="AA617" s="4" t="s">
        <v>48</v>
      </c>
      <c r="AB617" s="4" t="s">
        <v>48</v>
      </c>
      <c r="AC617" s="4" t="s">
        <v>48</v>
      </c>
      <c r="AD617" s="4" t="s">
        <v>48</v>
      </c>
      <c r="AE617" s="4" t="s">
        <v>48</v>
      </c>
      <c r="AF617" s="4" t="s">
        <v>48</v>
      </c>
      <c r="AG617" s="4" t="s">
        <v>48</v>
      </c>
      <c r="AH617" s="4" t="s">
        <v>49</v>
      </c>
      <c r="AI617" s="4" t="s">
        <v>49</v>
      </c>
      <c r="AJ617" s="4" t="s">
        <v>49</v>
      </c>
      <c r="AK617" s="4" t="s">
        <v>49</v>
      </c>
      <c r="AL617" s="4" t="s">
        <v>81</v>
      </c>
    </row>
    <row r="618" spans="1:38" ht="25.5">
      <c r="A618" s="4">
        <v>159546</v>
      </c>
      <c r="B618" s="4">
        <v>662199</v>
      </c>
      <c r="C618" s="4" t="s">
        <v>1710</v>
      </c>
      <c r="D618" s="4" t="s">
        <v>1711</v>
      </c>
      <c r="E618" s="4" t="s">
        <v>921</v>
      </c>
      <c r="F618" s="4" t="s">
        <v>88</v>
      </c>
      <c r="G618" s="4" t="s">
        <v>46</v>
      </c>
      <c r="H618" s="4" t="s">
        <v>47</v>
      </c>
      <c r="I618" s="4" t="s">
        <v>48</v>
      </c>
      <c r="J618" s="4" t="s">
        <v>49</v>
      </c>
      <c r="K618" s="4" t="s">
        <v>1720</v>
      </c>
      <c r="L618" s="4" t="s">
        <v>1712</v>
      </c>
      <c r="M618" s="4" t="s">
        <v>1713</v>
      </c>
      <c r="N618" s="4" t="s">
        <v>1714</v>
      </c>
      <c r="O618" s="4" t="s">
        <v>53</v>
      </c>
      <c r="P618" s="4" t="s">
        <v>1715</v>
      </c>
      <c r="Q618" s="4">
        <v>6</v>
      </c>
      <c r="R618" s="4">
        <v>3</v>
      </c>
      <c r="S618" s="4">
        <v>16</v>
      </c>
      <c r="T618" s="4">
        <v>25</v>
      </c>
      <c r="U618" s="4">
        <v>0.24</v>
      </c>
      <c r="V618" s="4">
        <v>0.12</v>
      </c>
      <c r="W618" s="4">
        <v>0.36</v>
      </c>
      <c r="X618" s="4" t="s">
        <v>48</v>
      </c>
      <c r="Y618" s="4" t="s">
        <v>48</v>
      </c>
      <c r="Z618" s="4" t="s">
        <v>48</v>
      </c>
      <c r="AA618" s="4" t="s">
        <v>48</v>
      </c>
      <c r="AB618" s="4" t="s">
        <v>48</v>
      </c>
      <c r="AC618" s="4" t="s">
        <v>48</v>
      </c>
      <c r="AD618" s="4" t="s">
        <v>48</v>
      </c>
      <c r="AE618" s="4" t="s">
        <v>49</v>
      </c>
      <c r="AF618" s="4" t="s">
        <v>49</v>
      </c>
      <c r="AG618" s="4" t="s">
        <v>49</v>
      </c>
      <c r="AH618" s="4" t="s">
        <v>48</v>
      </c>
      <c r="AI618" s="4" t="s">
        <v>48</v>
      </c>
      <c r="AJ618" s="4" t="s">
        <v>48</v>
      </c>
      <c r="AK618" s="4" t="s">
        <v>48</v>
      </c>
      <c r="AL618" s="4" t="s">
        <v>81</v>
      </c>
    </row>
    <row r="619" spans="1:38" ht="25.5">
      <c r="A619" s="4">
        <v>159378</v>
      </c>
      <c r="B619" s="4">
        <v>661750</v>
      </c>
      <c r="C619" s="4" t="s">
        <v>1721</v>
      </c>
      <c r="D619" s="4" t="s">
        <v>1722</v>
      </c>
      <c r="E619" s="4" t="s">
        <v>661</v>
      </c>
      <c r="F619" s="4" t="s">
        <v>75</v>
      </c>
      <c r="G619" s="4" t="s">
        <v>46</v>
      </c>
      <c r="H619" s="4" t="s">
        <v>47</v>
      </c>
      <c r="I619" s="4" t="s">
        <v>48</v>
      </c>
      <c r="J619" s="4" t="s">
        <v>49</v>
      </c>
      <c r="K619" s="4" t="s">
        <v>1723</v>
      </c>
      <c r="L619" s="4" t="s">
        <v>1724</v>
      </c>
      <c r="M619" s="4"/>
      <c r="N619" s="4" t="s">
        <v>1725</v>
      </c>
      <c r="O619" s="4" t="s">
        <v>53</v>
      </c>
      <c r="P619" s="4" t="s">
        <v>1726</v>
      </c>
      <c r="Q619" s="4">
        <v>50</v>
      </c>
      <c r="R619" s="4">
        <v>0</v>
      </c>
      <c r="S619" s="4">
        <v>17</v>
      </c>
      <c r="T619" s="4">
        <v>67</v>
      </c>
      <c r="U619" s="4">
        <v>0.74629999999999996</v>
      </c>
      <c r="V619" s="4">
        <v>0</v>
      </c>
      <c r="W619" s="4">
        <v>0.74629999999999996</v>
      </c>
      <c r="X619" s="4" t="s">
        <v>49</v>
      </c>
      <c r="Y619" s="4" t="s">
        <v>49</v>
      </c>
      <c r="Z619" s="4" t="s">
        <v>49</v>
      </c>
      <c r="AA619" s="4" t="s">
        <v>49</v>
      </c>
      <c r="AB619" s="4" t="s">
        <v>49</v>
      </c>
      <c r="AC619" s="4" t="s">
        <v>49</v>
      </c>
      <c r="AD619" s="4" t="s">
        <v>49</v>
      </c>
      <c r="AE619" s="4" t="s">
        <v>49</v>
      </c>
      <c r="AF619" s="4" t="s">
        <v>49</v>
      </c>
      <c r="AG619" s="4" t="s">
        <v>49</v>
      </c>
      <c r="AH619" s="4" t="s">
        <v>49</v>
      </c>
      <c r="AI619" s="4" t="s">
        <v>49</v>
      </c>
      <c r="AJ619" s="4" t="s">
        <v>49</v>
      </c>
      <c r="AK619" s="4" t="s">
        <v>49</v>
      </c>
      <c r="AL619" s="4" t="s">
        <v>55</v>
      </c>
    </row>
    <row r="620" spans="1:38" ht="25.5">
      <c r="A620" s="4">
        <v>159446</v>
      </c>
      <c r="B620" s="4">
        <v>661755</v>
      </c>
      <c r="C620" s="4" t="s">
        <v>1727</v>
      </c>
      <c r="D620" s="4" t="s">
        <v>1728</v>
      </c>
      <c r="E620" s="4" t="s">
        <v>661</v>
      </c>
      <c r="F620" s="4" t="s">
        <v>75</v>
      </c>
      <c r="G620" s="4" t="s">
        <v>46</v>
      </c>
      <c r="H620" s="4" t="s">
        <v>47</v>
      </c>
      <c r="I620" s="4" t="s">
        <v>48</v>
      </c>
      <c r="J620" s="4" t="s">
        <v>49</v>
      </c>
      <c r="K620" s="4" t="s">
        <v>1729</v>
      </c>
      <c r="L620" s="4" t="s">
        <v>1730</v>
      </c>
      <c r="M620" s="4"/>
      <c r="N620" s="4" t="s">
        <v>1731</v>
      </c>
      <c r="O620" s="4" t="s">
        <v>53</v>
      </c>
      <c r="P620" s="4" t="s">
        <v>1732</v>
      </c>
      <c r="Q620" s="4">
        <v>194</v>
      </c>
      <c r="R620" s="4">
        <v>0</v>
      </c>
      <c r="S620" s="4">
        <v>126</v>
      </c>
      <c r="T620" s="4">
        <v>320</v>
      </c>
      <c r="U620" s="4">
        <v>0.60629999999999995</v>
      </c>
      <c r="V620" s="4">
        <v>0</v>
      </c>
      <c r="W620" s="4">
        <v>0.60629999999999995</v>
      </c>
      <c r="X620" s="4" t="s">
        <v>48</v>
      </c>
      <c r="Y620" s="4" t="s">
        <v>48</v>
      </c>
      <c r="Z620" s="4" t="s">
        <v>48</v>
      </c>
      <c r="AA620" s="4" t="s">
        <v>48</v>
      </c>
      <c r="AB620" s="4" t="s">
        <v>48</v>
      </c>
      <c r="AC620" s="4" t="s">
        <v>48</v>
      </c>
      <c r="AD620" s="4" t="s">
        <v>48</v>
      </c>
      <c r="AE620" s="4" t="s">
        <v>48</v>
      </c>
      <c r="AF620" s="4" t="s">
        <v>48</v>
      </c>
      <c r="AG620" s="4" t="s">
        <v>48</v>
      </c>
      <c r="AH620" s="4" t="s">
        <v>49</v>
      </c>
      <c r="AI620" s="4" t="s">
        <v>49</v>
      </c>
      <c r="AJ620" s="4" t="s">
        <v>49</v>
      </c>
      <c r="AK620" s="4" t="s">
        <v>49</v>
      </c>
      <c r="AL620" s="4" t="s">
        <v>55</v>
      </c>
    </row>
    <row r="621" spans="1:38" ht="25.5">
      <c r="A621" s="4">
        <v>159446</v>
      </c>
      <c r="B621" s="4">
        <v>661754</v>
      </c>
      <c r="C621" s="4" t="s">
        <v>1727</v>
      </c>
      <c r="D621" s="4" t="s">
        <v>1728</v>
      </c>
      <c r="E621" s="4" t="s">
        <v>714</v>
      </c>
      <c r="F621" s="4" t="s">
        <v>75</v>
      </c>
      <c r="G621" s="4" t="s">
        <v>46</v>
      </c>
      <c r="H621" s="4" t="s">
        <v>47</v>
      </c>
      <c r="I621" s="4" t="s">
        <v>48</v>
      </c>
      <c r="J621" s="4" t="s">
        <v>49</v>
      </c>
      <c r="K621" s="4" t="s">
        <v>1733</v>
      </c>
      <c r="L621" s="4" t="s">
        <v>1734</v>
      </c>
      <c r="M621" s="4"/>
      <c r="N621" s="4" t="s">
        <v>1731</v>
      </c>
      <c r="O621" s="4" t="s">
        <v>53</v>
      </c>
      <c r="P621" s="4" t="s">
        <v>1732</v>
      </c>
      <c r="Q621" s="4">
        <v>198</v>
      </c>
      <c r="R621" s="4">
        <v>0</v>
      </c>
      <c r="S621" s="4">
        <v>68</v>
      </c>
      <c r="T621" s="4">
        <v>266</v>
      </c>
      <c r="U621" s="4">
        <v>0.74439999999999995</v>
      </c>
      <c r="V621" s="4">
        <v>0</v>
      </c>
      <c r="W621" s="4">
        <v>0.74439999999999995</v>
      </c>
      <c r="X621" s="4" t="s">
        <v>48</v>
      </c>
      <c r="Y621" s="4" t="s">
        <v>48</v>
      </c>
      <c r="Z621" s="4" t="s">
        <v>48</v>
      </c>
      <c r="AA621" s="4" t="s">
        <v>48</v>
      </c>
      <c r="AB621" s="4" t="s">
        <v>48</v>
      </c>
      <c r="AC621" s="4" t="s">
        <v>48</v>
      </c>
      <c r="AD621" s="4" t="s">
        <v>49</v>
      </c>
      <c r="AE621" s="4" t="s">
        <v>49</v>
      </c>
      <c r="AF621" s="4" t="s">
        <v>49</v>
      </c>
      <c r="AG621" s="4" t="s">
        <v>49</v>
      </c>
      <c r="AH621" s="4" t="s">
        <v>48</v>
      </c>
      <c r="AI621" s="4" t="s">
        <v>48</v>
      </c>
      <c r="AJ621" s="4" t="s">
        <v>48</v>
      </c>
      <c r="AK621" s="4" t="s">
        <v>48</v>
      </c>
      <c r="AL621" s="4" t="s">
        <v>55</v>
      </c>
    </row>
    <row r="622" spans="1:38" ht="25.5">
      <c r="A622" s="4">
        <v>159446</v>
      </c>
      <c r="B622" s="4">
        <v>661753</v>
      </c>
      <c r="C622" s="4" t="s">
        <v>1727</v>
      </c>
      <c r="D622" s="4" t="s">
        <v>1728</v>
      </c>
      <c r="E622" s="4" t="s">
        <v>661</v>
      </c>
      <c r="F622" s="4" t="s">
        <v>75</v>
      </c>
      <c r="G622" s="4" t="s">
        <v>46</v>
      </c>
      <c r="H622" s="4" t="s">
        <v>47</v>
      </c>
      <c r="I622" s="4" t="s">
        <v>48</v>
      </c>
      <c r="J622" s="4" t="s">
        <v>49</v>
      </c>
      <c r="K622" s="4" t="s">
        <v>1735</v>
      </c>
      <c r="L622" s="4" t="s">
        <v>1736</v>
      </c>
      <c r="M622" s="4"/>
      <c r="N622" s="4" t="s">
        <v>1731</v>
      </c>
      <c r="O622" s="4" t="s">
        <v>53</v>
      </c>
      <c r="P622" s="4" t="s">
        <v>1732</v>
      </c>
      <c r="Q622" s="4">
        <v>248</v>
      </c>
      <c r="R622" s="4">
        <v>0</v>
      </c>
      <c r="S622" s="4">
        <v>54</v>
      </c>
      <c r="T622" s="4">
        <v>302</v>
      </c>
      <c r="U622" s="4">
        <v>0.82120000000000004</v>
      </c>
      <c r="V622" s="4">
        <v>0</v>
      </c>
      <c r="W622" s="4">
        <v>0.82120000000000004</v>
      </c>
      <c r="X622" s="4" t="s">
        <v>48</v>
      </c>
      <c r="Y622" s="4" t="s">
        <v>49</v>
      </c>
      <c r="Z622" s="4" t="s">
        <v>49</v>
      </c>
      <c r="AA622" s="4" t="s">
        <v>49</v>
      </c>
      <c r="AB622" s="4" t="s">
        <v>49</v>
      </c>
      <c r="AC622" s="4" t="s">
        <v>49</v>
      </c>
      <c r="AD622" s="4" t="s">
        <v>48</v>
      </c>
      <c r="AE622" s="4" t="s">
        <v>48</v>
      </c>
      <c r="AF622" s="4" t="s">
        <v>48</v>
      </c>
      <c r="AG622" s="4" t="s">
        <v>48</v>
      </c>
      <c r="AH622" s="4" t="s">
        <v>48</v>
      </c>
      <c r="AI622" s="4" t="s">
        <v>48</v>
      </c>
      <c r="AJ622" s="4" t="s">
        <v>48</v>
      </c>
      <c r="AK622" s="4" t="s">
        <v>48</v>
      </c>
      <c r="AL622" s="4" t="s">
        <v>55</v>
      </c>
    </row>
    <row r="623" spans="1:38" ht="25.5">
      <c r="A623" s="4">
        <v>159314</v>
      </c>
      <c r="B623" s="4">
        <v>681055</v>
      </c>
      <c r="C623" s="4" t="s">
        <v>1737</v>
      </c>
      <c r="D623" s="4" t="s">
        <v>1738</v>
      </c>
      <c r="E623" s="4" t="s">
        <v>520</v>
      </c>
      <c r="F623" s="4" t="s">
        <v>385</v>
      </c>
      <c r="G623" s="4" t="s">
        <v>46</v>
      </c>
      <c r="H623" s="4" t="s">
        <v>47</v>
      </c>
      <c r="I623" s="4" t="s">
        <v>48</v>
      </c>
      <c r="J623" s="4" t="s">
        <v>49</v>
      </c>
      <c r="K623" s="4" t="s">
        <v>1739</v>
      </c>
      <c r="L623" s="4" t="s">
        <v>1740</v>
      </c>
      <c r="M623" s="4"/>
      <c r="N623" s="4" t="s">
        <v>1741</v>
      </c>
      <c r="O623" s="4" t="s">
        <v>53</v>
      </c>
      <c r="P623" s="4" t="s">
        <v>1742</v>
      </c>
      <c r="Q623" s="4">
        <v>314</v>
      </c>
      <c r="R623" s="4">
        <v>0</v>
      </c>
      <c r="S623" s="4">
        <v>16</v>
      </c>
      <c r="T623" s="4">
        <v>330</v>
      </c>
      <c r="U623" s="4">
        <v>0.95150000000000001</v>
      </c>
      <c r="V623" s="4">
        <v>0</v>
      </c>
      <c r="W623" s="4">
        <v>0.95150000000000001</v>
      </c>
      <c r="X623" s="4" t="s">
        <v>49</v>
      </c>
      <c r="Y623" s="4" t="s">
        <v>49</v>
      </c>
      <c r="Z623" s="4" t="s">
        <v>49</v>
      </c>
      <c r="AA623" s="4" t="s">
        <v>49</v>
      </c>
      <c r="AB623" s="4" t="s">
        <v>49</v>
      </c>
      <c r="AC623" s="4" t="s">
        <v>49</v>
      </c>
      <c r="AD623" s="4" t="s">
        <v>49</v>
      </c>
      <c r="AE623" s="4" t="s">
        <v>49</v>
      </c>
      <c r="AF623" s="4" t="s">
        <v>48</v>
      </c>
      <c r="AG623" s="4" t="s">
        <v>48</v>
      </c>
      <c r="AH623" s="4" t="s">
        <v>48</v>
      </c>
      <c r="AI623" s="4" t="s">
        <v>48</v>
      </c>
      <c r="AJ623" s="4" t="s">
        <v>48</v>
      </c>
      <c r="AK623" s="4" t="s">
        <v>48</v>
      </c>
      <c r="AL623" s="4" t="s">
        <v>55</v>
      </c>
    </row>
    <row r="624" spans="1:38" ht="25.5">
      <c r="A624" s="4">
        <v>159314</v>
      </c>
      <c r="B624" s="4">
        <v>664331</v>
      </c>
      <c r="C624" s="4" t="s">
        <v>1737</v>
      </c>
      <c r="D624" s="4" t="s">
        <v>1738</v>
      </c>
      <c r="E624" s="4" t="s">
        <v>520</v>
      </c>
      <c r="F624" s="4" t="s">
        <v>385</v>
      </c>
      <c r="G624" s="4" t="s">
        <v>46</v>
      </c>
      <c r="H624" s="4" t="s">
        <v>47</v>
      </c>
      <c r="I624" s="4" t="s">
        <v>48</v>
      </c>
      <c r="J624" s="4" t="s">
        <v>49</v>
      </c>
      <c r="K624" s="4" t="s">
        <v>1743</v>
      </c>
      <c r="L624" s="4" t="s">
        <v>1744</v>
      </c>
      <c r="M624" s="4"/>
      <c r="N624" s="4" t="s">
        <v>1741</v>
      </c>
      <c r="O624" s="4" t="s">
        <v>53</v>
      </c>
      <c r="P624" s="4" t="s">
        <v>1742</v>
      </c>
      <c r="Q624" s="4">
        <v>335</v>
      </c>
      <c r="R624" s="4">
        <v>0</v>
      </c>
      <c r="S624" s="4">
        <v>0</v>
      </c>
      <c r="T624" s="4">
        <v>335</v>
      </c>
      <c r="U624" s="4">
        <v>1</v>
      </c>
      <c r="V624" s="4">
        <v>0</v>
      </c>
      <c r="W624" s="4">
        <v>1</v>
      </c>
      <c r="X624" s="4" t="s">
        <v>48</v>
      </c>
      <c r="Y624" s="4" t="s">
        <v>48</v>
      </c>
      <c r="Z624" s="4" t="s">
        <v>48</v>
      </c>
      <c r="AA624" s="4" t="s">
        <v>48</v>
      </c>
      <c r="AB624" s="4" t="s">
        <v>48</v>
      </c>
      <c r="AC624" s="4" t="s">
        <v>48</v>
      </c>
      <c r="AD624" s="4" t="s">
        <v>48</v>
      </c>
      <c r="AE624" s="4" t="s">
        <v>48</v>
      </c>
      <c r="AF624" s="4" t="s">
        <v>49</v>
      </c>
      <c r="AG624" s="4" t="s">
        <v>49</v>
      </c>
      <c r="AH624" s="4" t="s">
        <v>49</v>
      </c>
      <c r="AI624" s="4" t="s">
        <v>49</v>
      </c>
      <c r="AJ624" s="4" t="s">
        <v>49</v>
      </c>
      <c r="AK624" s="4" t="s">
        <v>49</v>
      </c>
      <c r="AL624" s="4" t="s">
        <v>55</v>
      </c>
    </row>
    <row r="625" spans="1:38" ht="25.5">
      <c r="A625" s="4">
        <v>159911</v>
      </c>
      <c r="B625" s="4">
        <v>662251</v>
      </c>
      <c r="C625" s="4" t="s">
        <v>1745</v>
      </c>
      <c r="D625" s="4" t="s">
        <v>1746</v>
      </c>
      <c r="E625" s="4" t="s">
        <v>1098</v>
      </c>
      <c r="F625" s="4" t="s">
        <v>385</v>
      </c>
      <c r="G625" s="4" t="s">
        <v>46</v>
      </c>
      <c r="H625" s="4" t="s">
        <v>47</v>
      </c>
      <c r="I625" s="4" t="s">
        <v>48</v>
      </c>
      <c r="J625" s="4" t="s">
        <v>49</v>
      </c>
      <c r="K625" s="4" t="s">
        <v>1747</v>
      </c>
      <c r="L625" s="4" t="s">
        <v>1748</v>
      </c>
      <c r="M625" s="4"/>
      <c r="N625" s="4" t="s">
        <v>1749</v>
      </c>
      <c r="O625" s="4" t="s">
        <v>53</v>
      </c>
      <c r="P625" s="4" t="s">
        <v>1750</v>
      </c>
      <c r="Q625" s="4">
        <v>467</v>
      </c>
      <c r="R625" s="4">
        <v>0</v>
      </c>
      <c r="S625" s="4">
        <v>0</v>
      </c>
      <c r="T625" s="4">
        <v>467</v>
      </c>
      <c r="U625" s="4">
        <v>1</v>
      </c>
      <c r="V625" s="4">
        <v>0</v>
      </c>
      <c r="W625" s="4">
        <v>1</v>
      </c>
      <c r="X625" s="4" t="s">
        <v>49</v>
      </c>
      <c r="Y625" s="4" t="s">
        <v>49</v>
      </c>
      <c r="Z625" s="4" t="s">
        <v>49</v>
      </c>
      <c r="AA625" s="4" t="s">
        <v>49</v>
      </c>
      <c r="AB625" s="4" t="s">
        <v>49</v>
      </c>
      <c r="AC625" s="4" t="s">
        <v>49</v>
      </c>
      <c r="AD625" s="4" t="s">
        <v>49</v>
      </c>
      <c r="AE625" s="4" t="s">
        <v>48</v>
      </c>
      <c r="AF625" s="4" t="s">
        <v>48</v>
      </c>
      <c r="AG625" s="4" t="s">
        <v>48</v>
      </c>
      <c r="AH625" s="4" t="s">
        <v>48</v>
      </c>
      <c r="AI625" s="4" t="s">
        <v>48</v>
      </c>
      <c r="AJ625" s="4" t="s">
        <v>48</v>
      </c>
      <c r="AK625" s="4" t="s">
        <v>48</v>
      </c>
      <c r="AL625" s="4" t="s">
        <v>55</v>
      </c>
    </row>
    <row r="626" spans="1:38" ht="25.5">
      <c r="A626" s="4">
        <v>159911</v>
      </c>
      <c r="B626" s="4">
        <v>685347</v>
      </c>
      <c r="C626" s="4" t="s">
        <v>1745</v>
      </c>
      <c r="D626" s="4" t="s">
        <v>1746</v>
      </c>
      <c r="E626" s="4" t="s">
        <v>1098</v>
      </c>
      <c r="F626" s="4" t="s">
        <v>385</v>
      </c>
      <c r="G626" s="4" t="s">
        <v>46</v>
      </c>
      <c r="H626" s="4" t="s">
        <v>47</v>
      </c>
      <c r="I626" s="4" t="s">
        <v>48</v>
      </c>
      <c r="J626" s="4" t="s">
        <v>49</v>
      </c>
      <c r="K626" s="4" t="s">
        <v>1751</v>
      </c>
      <c r="L626" s="4" t="s">
        <v>1752</v>
      </c>
      <c r="M626" s="4"/>
      <c r="N626" s="4" t="s">
        <v>1749</v>
      </c>
      <c r="O626" s="4" t="s">
        <v>53</v>
      </c>
      <c r="P626" s="4" t="s">
        <v>1750</v>
      </c>
      <c r="Q626" s="4">
        <v>33</v>
      </c>
      <c r="R626" s="4">
        <v>0</v>
      </c>
      <c r="S626" s="4">
        <v>0</v>
      </c>
      <c r="T626" s="4">
        <v>33</v>
      </c>
      <c r="U626" s="4">
        <v>1</v>
      </c>
      <c r="V626" s="4">
        <v>0</v>
      </c>
      <c r="W626" s="4">
        <v>1</v>
      </c>
      <c r="X626" s="4" t="s">
        <v>48</v>
      </c>
      <c r="Y626" s="4" t="s">
        <v>48</v>
      </c>
      <c r="Z626" s="4" t="s">
        <v>48</v>
      </c>
      <c r="AA626" s="4" t="s">
        <v>48</v>
      </c>
      <c r="AB626" s="4" t="s">
        <v>48</v>
      </c>
      <c r="AC626" s="4" t="s">
        <v>48</v>
      </c>
      <c r="AD626" s="4" t="s">
        <v>48</v>
      </c>
      <c r="AE626" s="4" t="s">
        <v>48</v>
      </c>
      <c r="AF626" s="4" t="s">
        <v>48</v>
      </c>
      <c r="AG626" s="4" t="s">
        <v>48</v>
      </c>
      <c r="AH626" s="4" t="s">
        <v>49</v>
      </c>
      <c r="AI626" s="4" t="s">
        <v>49</v>
      </c>
      <c r="AJ626" s="4" t="s">
        <v>49</v>
      </c>
      <c r="AK626" s="4" t="s">
        <v>49</v>
      </c>
      <c r="AL626" s="4" t="s">
        <v>55</v>
      </c>
    </row>
    <row r="627" spans="1:38" ht="25.5">
      <c r="A627" s="4">
        <v>159911</v>
      </c>
      <c r="B627" s="4">
        <v>663436</v>
      </c>
      <c r="C627" s="4" t="s">
        <v>1745</v>
      </c>
      <c r="D627" s="4" t="s">
        <v>1746</v>
      </c>
      <c r="E627" s="4" t="s">
        <v>1098</v>
      </c>
      <c r="F627" s="4" t="s">
        <v>385</v>
      </c>
      <c r="G627" s="4" t="s">
        <v>46</v>
      </c>
      <c r="H627" s="4" t="s">
        <v>47</v>
      </c>
      <c r="I627" s="4" t="s">
        <v>48</v>
      </c>
      <c r="J627" s="4" t="s">
        <v>49</v>
      </c>
      <c r="K627" s="4" t="s">
        <v>1753</v>
      </c>
      <c r="L627" s="4" t="s">
        <v>1754</v>
      </c>
      <c r="M627" s="4"/>
      <c r="N627" s="4" t="s">
        <v>1749</v>
      </c>
      <c r="O627" s="4" t="s">
        <v>53</v>
      </c>
      <c r="P627" s="4" t="s">
        <v>1750</v>
      </c>
      <c r="Q627" s="4">
        <v>1077</v>
      </c>
      <c r="R627" s="4">
        <v>0</v>
      </c>
      <c r="S627" s="4">
        <v>101</v>
      </c>
      <c r="T627" s="4">
        <v>1178</v>
      </c>
      <c r="U627" s="4">
        <v>0.9143</v>
      </c>
      <c r="V627" s="4">
        <v>0</v>
      </c>
      <c r="W627" s="4">
        <v>0.9143</v>
      </c>
      <c r="X627" s="4" t="s">
        <v>48</v>
      </c>
      <c r="Y627" s="4" t="s">
        <v>48</v>
      </c>
      <c r="Z627" s="4" t="s">
        <v>48</v>
      </c>
      <c r="AA627" s="4" t="s">
        <v>48</v>
      </c>
      <c r="AB627" s="4" t="s">
        <v>48</v>
      </c>
      <c r="AC627" s="4" t="s">
        <v>48</v>
      </c>
      <c r="AD627" s="4" t="s">
        <v>48</v>
      </c>
      <c r="AE627" s="4" t="s">
        <v>48</v>
      </c>
      <c r="AF627" s="4" t="s">
        <v>48</v>
      </c>
      <c r="AG627" s="4" t="s">
        <v>48</v>
      </c>
      <c r="AH627" s="4" t="s">
        <v>49</v>
      </c>
      <c r="AI627" s="4" t="s">
        <v>49</v>
      </c>
      <c r="AJ627" s="4" t="s">
        <v>49</v>
      </c>
      <c r="AK627" s="4" t="s">
        <v>49</v>
      </c>
      <c r="AL627" s="4" t="s">
        <v>55</v>
      </c>
    </row>
    <row r="628" spans="1:38" ht="25.5">
      <c r="A628" s="4">
        <v>159911</v>
      </c>
      <c r="B628" s="4">
        <v>662252</v>
      </c>
      <c r="C628" s="4" t="s">
        <v>1745</v>
      </c>
      <c r="D628" s="4" t="s">
        <v>1746</v>
      </c>
      <c r="E628" s="4" t="s">
        <v>1098</v>
      </c>
      <c r="F628" s="4" t="s">
        <v>385</v>
      </c>
      <c r="G628" s="4" t="s">
        <v>46</v>
      </c>
      <c r="H628" s="4" t="s">
        <v>47</v>
      </c>
      <c r="I628" s="4" t="s">
        <v>48</v>
      </c>
      <c r="J628" s="4" t="s">
        <v>49</v>
      </c>
      <c r="K628" s="4" t="s">
        <v>1755</v>
      </c>
      <c r="L628" s="4" t="s">
        <v>1756</v>
      </c>
      <c r="M628" s="4"/>
      <c r="N628" s="4" t="s">
        <v>1749</v>
      </c>
      <c r="O628" s="4" t="s">
        <v>53</v>
      </c>
      <c r="P628" s="4" t="s">
        <v>1750</v>
      </c>
      <c r="Q628" s="4">
        <v>836</v>
      </c>
      <c r="R628" s="4">
        <v>0</v>
      </c>
      <c r="S628" s="4">
        <v>9</v>
      </c>
      <c r="T628" s="4">
        <v>845</v>
      </c>
      <c r="U628" s="4">
        <v>0.98929999999999996</v>
      </c>
      <c r="V628" s="4">
        <v>0</v>
      </c>
      <c r="W628" s="4">
        <v>0.98929999999999996</v>
      </c>
      <c r="X628" s="4" t="s">
        <v>48</v>
      </c>
      <c r="Y628" s="4" t="s">
        <v>48</v>
      </c>
      <c r="Z628" s="4" t="s">
        <v>48</v>
      </c>
      <c r="AA628" s="4" t="s">
        <v>48</v>
      </c>
      <c r="AB628" s="4" t="s">
        <v>48</v>
      </c>
      <c r="AC628" s="4" t="s">
        <v>48</v>
      </c>
      <c r="AD628" s="4" t="s">
        <v>48</v>
      </c>
      <c r="AE628" s="4" t="s">
        <v>49</v>
      </c>
      <c r="AF628" s="4" t="s">
        <v>49</v>
      </c>
      <c r="AG628" s="4" t="s">
        <v>49</v>
      </c>
      <c r="AH628" s="4" t="s">
        <v>48</v>
      </c>
      <c r="AI628" s="4" t="s">
        <v>48</v>
      </c>
      <c r="AJ628" s="4" t="s">
        <v>48</v>
      </c>
      <c r="AK628" s="4" t="s">
        <v>48</v>
      </c>
      <c r="AL628" s="4" t="s">
        <v>55</v>
      </c>
    </row>
    <row r="629" spans="1:38" ht="25.5">
      <c r="A629" s="4">
        <v>159911</v>
      </c>
      <c r="B629" s="4">
        <v>662249</v>
      </c>
      <c r="C629" s="4" t="s">
        <v>1745</v>
      </c>
      <c r="D629" s="4" t="s">
        <v>1746</v>
      </c>
      <c r="E629" s="4" t="s">
        <v>1098</v>
      </c>
      <c r="F629" s="4" t="s">
        <v>385</v>
      </c>
      <c r="G629" s="4" t="s">
        <v>46</v>
      </c>
      <c r="H629" s="4" t="s">
        <v>47</v>
      </c>
      <c r="I629" s="4" t="s">
        <v>48</v>
      </c>
      <c r="J629" s="4" t="s">
        <v>49</v>
      </c>
      <c r="K629" s="4" t="s">
        <v>1757</v>
      </c>
      <c r="L629" s="4" t="s">
        <v>1758</v>
      </c>
      <c r="M629" s="4"/>
      <c r="N629" s="4" t="s">
        <v>1749</v>
      </c>
      <c r="O629" s="4" t="s">
        <v>53</v>
      </c>
      <c r="P629" s="4" t="s">
        <v>1750</v>
      </c>
      <c r="Q629" s="4">
        <v>476</v>
      </c>
      <c r="R629" s="4">
        <v>0</v>
      </c>
      <c r="S629" s="4">
        <v>76</v>
      </c>
      <c r="T629" s="4">
        <v>552</v>
      </c>
      <c r="U629" s="4">
        <v>0.86229999999999996</v>
      </c>
      <c r="V629" s="4">
        <v>0</v>
      </c>
      <c r="W629" s="4">
        <v>0.86229999999999996</v>
      </c>
      <c r="X629" s="4" t="s">
        <v>49</v>
      </c>
      <c r="Y629" s="4" t="s">
        <v>49</v>
      </c>
      <c r="Z629" s="4" t="s">
        <v>49</v>
      </c>
      <c r="AA629" s="4" t="s">
        <v>49</v>
      </c>
      <c r="AB629" s="4" t="s">
        <v>49</v>
      </c>
      <c r="AC629" s="4" t="s">
        <v>49</v>
      </c>
      <c r="AD629" s="4" t="s">
        <v>49</v>
      </c>
      <c r="AE629" s="4" t="s">
        <v>48</v>
      </c>
      <c r="AF629" s="4" t="s">
        <v>48</v>
      </c>
      <c r="AG629" s="4" t="s">
        <v>48</v>
      </c>
      <c r="AH629" s="4" t="s">
        <v>48</v>
      </c>
      <c r="AI629" s="4" t="s">
        <v>48</v>
      </c>
      <c r="AJ629" s="4" t="s">
        <v>48</v>
      </c>
      <c r="AK629" s="4" t="s">
        <v>48</v>
      </c>
      <c r="AL629" s="4" t="s">
        <v>55</v>
      </c>
    </row>
    <row r="630" spans="1:38" ht="25.5">
      <c r="A630" s="4">
        <v>159911</v>
      </c>
      <c r="B630" s="4">
        <v>662250</v>
      </c>
      <c r="C630" s="4" t="s">
        <v>1745</v>
      </c>
      <c r="D630" s="4" t="s">
        <v>1746</v>
      </c>
      <c r="E630" s="4" t="s">
        <v>1098</v>
      </c>
      <c r="F630" s="4" t="s">
        <v>385</v>
      </c>
      <c r="G630" s="4" t="s">
        <v>46</v>
      </c>
      <c r="H630" s="4" t="s">
        <v>47</v>
      </c>
      <c r="I630" s="4" t="s">
        <v>48</v>
      </c>
      <c r="J630" s="4" t="s">
        <v>49</v>
      </c>
      <c r="K630" s="4" t="s">
        <v>1759</v>
      </c>
      <c r="L630" s="4" t="s">
        <v>1760</v>
      </c>
      <c r="M630" s="4"/>
      <c r="N630" s="4" t="s">
        <v>1749</v>
      </c>
      <c r="O630" s="4" t="s">
        <v>53</v>
      </c>
      <c r="P630" s="4" t="s">
        <v>1750</v>
      </c>
      <c r="Q630" s="4">
        <v>545</v>
      </c>
      <c r="R630" s="4">
        <v>0</v>
      </c>
      <c r="S630" s="4">
        <v>0</v>
      </c>
      <c r="T630" s="4">
        <v>545</v>
      </c>
      <c r="U630" s="4">
        <v>1</v>
      </c>
      <c r="V630" s="4">
        <v>0</v>
      </c>
      <c r="W630" s="4">
        <v>1</v>
      </c>
      <c r="X630" s="4" t="s">
        <v>49</v>
      </c>
      <c r="Y630" s="4" t="s">
        <v>49</v>
      </c>
      <c r="Z630" s="4" t="s">
        <v>49</v>
      </c>
      <c r="AA630" s="4" t="s">
        <v>49</v>
      </c>
      <c r="AB630" s="4" t="s">
        <v>49</v>
      </c>
      <c r="AC630" s="4" t="s">
        <v>49</v>
      </c>
      <c r="AD630" s="4" t="s">
        <v>49</v>
      </c>
      <c r="AE630" s="4" t="s">
        <v>48</v>
      </c>
      <c r="AF630" s="4" t="s">
        <v>48</v>
      </c>
      <c r="AG630" s="4" t="s">
        <v>48</v>
      </c>
      <c r="AH630" s="4" t="s">
        <v>48</v>
      </c>
      <c r="AI630" s="4" t="s">
        <v>48</v>
      </c>
      <c r="AJ630" s="4" t="s">
        <v>48</v>
      </c>
      <c r="AK630" s="4" t="s">
        <v>48</v>
      </c>
      <c r="AL630" s="4" t="s">
        <v>55</v>
      </c>
    </row>
    <row r="631" spans="1:38" ht="25.5">
      <c r="A631" s="4">
        <v>159916</v>
      </c>
      <c r="B631" s="4">
        <v>664892</v>
      </c>
      <c r="C631" s="4" t="s">
        <v>1761</v>
      </c>
      <c r="D631" s="4" t="s">
        <v>1762</v>
      </c>
      <c r="E631" s="4" t="s">
        <v>1098</v>
      </c>
      <c r="F631" s="4" t="s">
        <v>385</v>
      </c>
      <c r="G631" s="4" t="s">
        <v>46</v>
      </c>
      <c r="H631" s="4" t="s">
        <v>47</v>
      </c>
      <c r="I631" s="4" t="s">
        <v>48</v>
      </c>
      <c r="J631" s="4" t="s">
        <v>49</v>
      </c>
      <c r="K631" s="4" t="s">
        <v>1763</v>
      </c>
      <c r="L631" s="4" t="s">
        <v>1764</v>
      </c>
      <c r="M631" s="4"/>
      <c r="N631" s="4" t="s">
        <v>1765</v>
      </c>
      <c r="O631" s="4" t="s">
        <v>53</v>
      </c>
      <c r="P631" s="4" t="s">
        <v>1766</v>
      </c>
      <c r="Q631" s="4">
        <v>409</v>
      </c>
      <c r="R631" s="4">
        <v>0</v>
      </c>
      <c r="S631" s="4">
        <v>0</v>
      </c>
      <c r="T631" s="4">
        <v>409</v>
      </c>
      <c r="U631" s="4">
        <v>1</v>
      </c>
      <c r="V631" s="4">
        <v>0</v>
      </c>
      <c r="W631" s="4">
        <v>1</v>
      </c>
      <c r="X631" s="4" t="s">
        <v>48</v>
      </c>
      <c r="Y631" s="4" t="s">
        <v>48</v>
      </c>
      <c r="Z631" s="4" t="s">
        <v>48</v>
      </c>
      <c r="AA631" s="4" t="s">
        <v>48</v>
      </c>
      <c r="AB631" s="4" t="s">
        <v>48</v>
      </c>
      <c r="AC631" s="4" t="s">
        <v>48</v>
      </c>
      <c r="AD631" s="4" t="s">
        <v>48</v>
      </c>
      <c r="AE631" s="4" t="s">
        <v>48</v>
      </c>
      <c r="AF631" s="4" t="s">
        <v>48</v>
      </c>
      <c r="AG631" s="4" t="s">
        <v>48</v>
      </c>
      <c r="AH631" s="4" t="s">
        <v>49</v>
      </c>
      <c r="AI631" s="4" t="s">
        <v>49</v>
      </c>
      <c r="AJ631" s="4" t="s">
        <v>49</v>
      </c>
      <c r="AK631" s="4" t="s">
        <v>49</v>
      </c>
      <c r="AL631" s="4" t="s">
        <v>55</v>
      </c>
    </row>
    <row r="632" spans="1:38" ht="25.5">
      <c r="A632" s="4">
        <v>159916</v>
      </c>
      <c r="B632" s="4">
        <v>662631</v>
      </c>
      <c r="C632" s="4" t="s">
        <v>1761</v>
      </c>
      <c r="D632" s="4" t="s">
        <v>1762</v>
      </c>
      <c r="E632" s="4" t="s">
        <v>1098</v>
      </c>
      <c r="F632" s="4" t="s">
        <v>385</v>
      </c>
      <c r="G632" s="4" t="s">
        <v>46</v>
      </c>
      <c r="H632" s="4" t="s">
        <v>47</v>
      </c>
      <c r="I632" s="4" t="s">
        <v>48</v>
      </c>
      <c r="J632" s="4" t="s">
        <v>49</v>
      </c>
      <c r="K632" s="4" t="s">
        <v>1767</v>
      </c>
      <c r="L632" s="4" t="s">
        <v>1764</v>
      </c>
      <c r="M632" s="4"/>
      <c r="N632" s="4" t="s">
        <v>1765</v>
      </c>
      <c r="O632" s="4" t="s">
        <v>53</v>
      </c>
      <c r="P632" s="4" t="s">
        <v>1766</v>
      </c>
      <c r="Q632" s="4">
        <v>423</v>
      </c>
      <c r="R632" s="4">
        <v>0</v>
      </c>
      <c r="S632" s="4">
        <v>0</v>
      </c>
      <c r="T632" s="4">
        <v>423</v>
      </c>
      <c r="U632" s="4">
        <v>1</v>
      </c>
      <c r="V632" s="4">
        <v>0</v>
      </c>
      <c r="W632" s="4">
        <v>1</v>
      </c>
      <c r="X632" s="4" t="s">
        <v>48</v>
      </c>
      <c r="Y632" s="4" t="s">
        <v>48</v>
      </c>
      <c r="Z632" s="4" t="s">
        <v>48</v>
      </c>
      <c r="AA632" s="4" t="s">
        <v>48</v>
      </c>
      <c r="AB632" s="4" t="s">
        <v>48</v>
      </c>
      <c r="AC632" s="4" t="s">
        <v>48</v>
      </c>
      <c r="AD632" s="4" t="s">
        <v>49</v>
      </c>
      <c r="AE632" s="4" t="s">
        <v>49</v>
      </c>
      <c r="AF632" s="4" t="s">
        <v>49</v>
      </c>
      <c r="AG632" s="4" t="s">
        <v>49</v>
      </c>
      <c r="AH632" s="4" t="s">
        <v>48</v>
      </c>
      <c r="AI632" s="4" t="s">
        <v>48</v>
      </c>
      <c r="AJ632" s="4" t="s">
        <v>48</v>
      </c>
      <c r="AK632" s="4" t="s">
        <v>48</v>
      </c>
      <c r="AL632" s="4" t="s">
        <v>55</v>
      </c>
    </row>
    <row r="633" spans="1:38" ht="25.5">
      <c r="A633" s="4">
        <v>159916</v>
      </c>
      <c r="B633" s="4">
        <v>659270</v>
      </c>
      <c r="C633" s="4" t="s">
        <v>1761</v>
      </c>
      <c r="D633" s="4" t="s">
        <v>1762</v>
      </c>
      <c r="E633" s="4" t="s">
        <v>1098</v>
      </c>
      <c r="F633" s="4" t="s">
        <v>385</v>
      </c>
      <c r="G633" s="4" t="s">
        <v>46</v>
      </c>
      <c r="H633" s="4" t="s">
        <v>47</v>
      </c>
      <c r="I633" s="4" t="s">
        <v>48</v>
      </c>
      <c r="J633" s="4" t="s">
        <v>49</v>
      </c>
      <c r="K633" s="4" t="s">
        <v>366</v>
      </c>
      <c r="L633" s="4" t="s">
        <v>1768</v>
      </c>
      <c r="M633" s="4"/>
      <c r="N633" s="4" t="s">
        <v>1765</v>
      </c>
      <c r="O633" s="4" t="s">
        <v>53</v>
      </c>
      <c r="P633" s="4" t="s">
        <v>1766</v>
      </c>
      <c r="Q633" s="4">
        <v>596</v>
      </c>
      <c r="R633" s="4">
        <v>0</v>
      </c>
      <c r="S633" s="4">
        <v>0</v>
      </c>
      <c r="T633" s="4">
        <v>596</v>
      </c>
      <c r="U633" s="4">
        <v>1</v>
      </c>
      <c r="V633" s="4">
        <v>0</v>
      </c>
      <c r="W633" s="4">
        <v>1</v>
      </c>
      <c r="X633" s="4" t="s">
        <v>49</v>
      </c>
      <c r="Y633" s="4" t="s">
        <v>49</v>
      </c>
      <c r="Z633" s="4" t="s">
        <v>49</v>
      </c>
      <c r="AA633" s="4" t="s">
        <v>49</v>
      </c>
      <c r="AB633" s="4" t="s">
        <v>49</v>
      </c>
      <c r="AC633" s="4" t="s">
        <v>49</v>
      </c>
      <c r="AD633" s="4" t="s">
        <v>48</v>
      </c>
      <c r="AE633" s="4" t="s">
        <v>48</v>
      </c>
      <c r="AF633" s="4" t="s">
        <v>48</v>
      </c>
      <c r="AG633" s="4" t="s">
        <v>48</v>
      </c>
      <c r="AH633" s="4" t="s">
        <v>48</v>
      </c>
      <c r="AI633" s="4" t="s">
        <v>48</v>
      </c>
      <c r="AJ633" s="4" t="s">
        <v>48</v>
      </c>
      <c r="AK633" s="4" t="s">
        <v>48</v>
      </c>
      <c r="AL633" s="4" t="s">
        <v>55</v>
      </c>
    </row>
    <row r="634" spans="1:38" ht="25.5">
      <c r="A634" s="4">
        <v>159365</v>
      </c>
      <c r="B634" s="4">
        <v>664475</v>
      </c>
      <c r="C634" s="4" t="s">
        <v>1769</v>
      </c>
      <c r="D634" s="4" t="s">
        <v>1770</v>
      </c>
      <c r="E634" s="4" t="s">
        <v>114</v>
      </c>
      <c r="F634" s="4" t="s">
        <v>477</v>
      </c>
      <c r="G634" s="4" t="s">
        <v>46</v>
      </c>
      <c r="H634" s="4" t="s">
        <v>47</v>
      </c>
      <c r="I634" s="4" t="s">
        <v>48</v>
      </c>
      <c r="J634" s="4" t="s">
        <v>49</v>
      </c>
      <c r="K634" s="4" t="s">
        <v>1771</v>
      </c>
      <c r="L634" s="4" t="s">
        <v>1772</v>
      </c>
      <c r="M634" s="4"/>
      <c r="N634" s="4" t="s">
        <v>1773</v>
      </c>
      <c r="O634" s="4" t="s">
        <v>53</v>
      </c>
      <c r="P634" s="4" t="s">
        <v>1774</v>
      </c>
      <c r="Q634" s="4">
        <v>138</v>
      </c>
      <c r="R634" s="4">
        <v>0</v>
      </c>
      <c r="S634" s="4">
        <v>46</v>
      </c>
      <c r="T634" s="4">
        <v>184</v>
      </c>
      <c r="U634" s="4">
        <v>0.75</v>
      </c>
      <c r="V634" s="4">
        <v>0</v>
      </c>
      <c r="W634" s="4">
        <v>0.75</v>
      </c>
      <c r="X634" s="4" t="s">
        <v>48</v>
      </c>
      <c r="Y634" s="4" t="s">
        <v>48</v>
      </c>
      <c r="Z634" s="4" t="s">
        <v>48</v>
      </c>
      <c r="AA634" s="4" t="s">
        <v>48</v>
      </c>
      <c r="AB634" s="4" t="s">
        <v>48</v>
      </c>
      <c r="AC634" s="4" t="s">
        <v>48</v>
      </c>
      <c r="AD634" s="4" t="s">
        <v>48</v>
      </c>
      <c r="AE634" s="4" t="s">
        <v>48</v>
      </c>
      <c r="AF634" s="4" t="s">
        <v>48</v>
      </c>
      <c r="AG634" s="4" t="s">
        <v>48</v>
      </c>
      <c r="AH634" s="4" t="s">
        <v>49</v>
      </c>
      <c r="AI634" s="4" t="s">
        <v>49</v>
      </c>
      <c r="AJ634" s="4" t="s">
        <v>49</v>
      </c>
      <c r="AK634" s="4" t="s">
        <v>49</v>
      </c>
      <c r="AL634" s="4" t="s">
        <v>55</v>
      </c>
    </row>
    <row r="635" spans="1:38" ht="25.5">
      <c r="A635" s="4">
        <v>159365</v>
      </c>
      <c r="B635" s="4">
        <v>660659</v>
      </c>
      <c r="C635" s="4" t="s">
        <v>1769</v>
      </c>
      <c r="D635" s="4" t="s">
        <v>1770</v>
      </c>
      <c r="E635" s="4" t="s">
        <v>114</v>
      </c>
      <c r="F635" s="4" t="s">
        <v>477</v>
      </c>
      <c r="G635" s="4" t="s">
        <v>46</v>
      </c>
      <c r="H635" s="4" t="s">
        <v>47</v>
      </c>
      <c r="I635" s="4" t="s">
        <v>48</v>
      </c>
      <c r="J635" s="4" t="s">
        <v>49</v>
      </c>
      <c r="K635" s="4" t="s">
        <v>1775</v>
      </c>
      <c r="L635" s="4" t="s">
        <v>1776</v>
      </c>
      <c r="M635" s="4"/>
      <c r="N635" s="4" t="s">
        <v>1773</v>
      </c>
      <c r="O635" s="4" t="s">
        <v>53</v>
      </c>
      <c r="P635" s="4" t="s">
        <v>1774</v>
      </c>
      <c r="Q635" s="4">
        <v>148</v>
      </c>
      <c r="R635" s="4">
        <v>50</v>
      </c>
      <c r="S635" s="4">
        <v>387</v>
      </c>
      <c r="T635" s="4">
        <v>585</v>
      </c>
      <c r="U635" s="4">
        <v>0.253</v>
      </c>
      <c r="V635" s="4">
        <v>8.5500000000000007E-2</v>
      </c>
      <c r="W635" s="4">
        <v>0.33850000000000002</v>
      </c>
      <c r="X635" s="4" t="s">
        <v>48</v>
      </c>
      <c r="Y635" s="4" t="s">
        <v>48</v>
      </c>
      <c r="Z635" s="4" t="s">
        <v>48</v>
      </c>
      <c r="AA635" s="4" t="s">
        <v>48</v>
      </c>
      <c r="AB635" s="4" t="s">
        <v>48</v>
      </c>
      <c r="AC635" s="4" t="s">
        <v>48</v>
      </c>
      <c r="AD635" s="4" t="s">
        <v>48</v>
      </c>
      <c r="AE635" s="4" t="s">
        <v>48</v>
      </c>
      <c r="AF635" s="4" t="s">
        <v>48</v>
      </c>
      <c r="AG635" s="4" t="s">
        <v>48</v>
      </c>
      <c r="AH635" s="4" t="s">
        <v>49</v>
      </c>
      <c r="AI635" s="4" t="s">
        <v>49</v>
      </c>
      <c r="AJ635" s="4" t="s">
        <v>49</v>
      </c>
      <c r="AK635" s="4" t="s">
        <v>49</v>
      </c>
      <c r="AL635" s="4" t="s">
        <v>81</v>
      </c>
    </row>
    <row r="636" spans="1:38" ht="25.5">
      <c r="A636" s="4">
        <v>159365</v>
      </c>
      <c r="B636" s="4">
        <v>665199</v>
      </c>
      <c r="C636" s="4" t="s">
        <v>1769</v>
      </c>
      <c r="D636" s="4" t="s">
        <v>1770</v>
      </c>
      <c r="E636" s="4" t="s">
        <v>114</v>
      </c>
      <c r="F636" s="4" t="s">
        <v>477</v>
      </c>
      <c r="G636" s="4" t="s">
        <v>46</v>
      </c>
      <c r="H636" s="4" t="s">
        <v>47</v>
      </c>
      <c r="I636" s="4" t="s">
        <v>48</v>
      </c>
      <c r="J636" s="4" t="s">
        <v>49</v>
      </c>
      <c r="K636" s="4" t="s">
        <v>1777</v>
      </c>
      <c r="L636" s="4" t="s">
        <v>1778</v>
      </c>
      <c r="M636" s="4"/>
      <c r="N636" s="4" t="s">
        <v>1773</v>
      </c>
      <c r="O636" s="4" t="s">
        <v>53</v>
      </c>
      <c r="P636" s="4" t="s">
        <v>1774</v>
      </c>
      <c r="Q636" s="4">
        <v>138</v>
      </c>
      <c r="R636" s="4">
        <v>53</v>
      </c>
      <c r="S636" s="4">
        <v>274</v>
      </c>
      <c r="T636" s="4">
        <v>465</v>
      </c>
      <c r="U636" s="4">
        <v>0.29680000000000001</v>
      </c>
      <c r="V636" s="4">
        <v>0.114</v>
      </c>
      <c r="W636" s="4">
        <v>0.4108</v>
      </c>
      <c r="X636" s="4" t="s">
        <v>48</v>
      </c>
      <c r="Y636" s="4" t="s">
        <v>48</v>
      </c>
      <c r="Z636" s="4" t="s">
        <v>48</v>
      </c>
      <c r="AA636" s="4" t="s">
        <v>48</v>
      </c>
      <c r="AB636" s="4" t="s">
        <v>48</v>
      </c>
      <c r="AC636" s="4" t="s">
        <v>48</v>
      </c>
      <c r="AD636" s="4" t="s">
        <v>48</v>
      </c>
      <c r="AE636" s="4" t="s">
        <v>49</v>
      </c>
      <c r="AF636" s="4" t="s">
        <v>49</v>
      </c>
      <c r="AG636" s="4" t="s">
        <v>49</v>
      </c>
      <c r="AH636" s="4" t="s">
        <v>48</v>
      </c>
      <c r="AI636" s="4" t="s">
        <v>48</v>
      </c>
      <c r="AJ636" s="4" t="s">
        <v>48</v>
      </c>
      <c r="AK636" s="4" t="s">
        <v>48</v>
      </c>
      <c r="AL636" s="4" t="s">
        <v>81</v>
      </c>
    </row>
    <row r="637" spans="1:38" ht="25.5">
      <c r="A637" s="4">
        <v>159365</v>
      </c>
      <c r="B637" s="4">
        <v>660657</v>
      </c>
      <c r="C637" s="4" t="s">
        <v>1769</v>
      </c>
      <c r="D637" s="4" t="s">
        <v>1770</v>
      </c>
      <c r="E637" s="4" t="s">
        <v>114</v>
      </c>
      <c r="F637" s="4" t="s">
        <v>477</v>
      </c>
      <c r="G637" s="4" t="s">
        <v>46</v>
      </c>
      <c r="H637" s="4" t="s">
        <v>47</v>
      </c>
      <c r="I637" s="4" t="s">
        <v>48</v>
      </c>
      <c r="J637" s="4" t="s">
        <v>49</v>
      </c>
      <c r="K637" s="4" t="s">
        <v>1779</v>
      </c>
      <c r="L637" s="4" t="s">
        <v>1780</v>
      </c>
      <c r="M637" s="4"/>
      <c r="N637" s="4" t="s">
        <v>1773</v>
      </c>
      <c r="O637" s="4" t="s">
        <v>53</v>
      </c>
      <c r="P637" s="4" t="s">
        <v>1774</v>
      </c>
      <c r="Q637" s="4">
        <v>198</v>
      </c>
      <c r="R637" s="4">
        <v>44</v>
      </c>
      <c r="S637" s="4">
        <v>298</v>
      </c>
      <c r="T637" s="4">
        <v>540</v>
      </c>
      <c r="U637" s="4">
        <v>0.36670000000000003</v>
      </c>
      <c r="V637" s="4">
        <v>8.1500000000000003E-2</v>
      </c>
      <c r="W637" s="4">
        <v>0.4481</v>
      </c>
      <c r="X637" s="4" t="s">
        <v>49</v>
      </c>
      <c r="Y637" s="4" t="s">
        <v>48</v>
      </c>
      <c r="Z637" s="4" t="s">
        <v>48</v>
      </c>
      <c r="AA637" s="4" t="s">
        <v>48</v>
      </c>
      <c r="AB637" s="4" t="s">
        <v>49</v>
      </c>
      <c r="AC637" s="4" t="s">
        <v>49</v>
      </c>
      <c r="AD637" s="4" t="s">
        <v>49</v>
      </c>
      <c r="AE637" s="4" t="s">
        <v>48</v>
      </c>
      <c r="AF637" s="4" t="s">
        <v>48</v>
      </c>
      <c r="AG637" s="4" t="s">
        <v>48</v>
      </c>
      <c r="AH637" s="4" t="s">
        <v>48</v>
      </c>
      <c r="AI637" s="4" t="s">
        <v>48</v>
      </c>
      <c r="AJ637" s="4" t="s">
        <v>48</v>
      </c>
      <c r="AK637" s="4" t="s">
        <v>48</v>
      </c>
      <c r="AL637" s="4" t="s">
        <v>81</v>
      </c>
    </row>
    <row r="638" spans="1:38" ht="25.5">
      <c r="A638" s="4">
        <v>159365</v>
      </c>
      <c r="B638" s="4">
        <v>664966</v>
      </c>
      <c r="C638" s="4" t="s">
        <v>1769</v>
      </c>
      <c r="D638" s="4" t="s">
        <v>1770</v>
      </c>
      <c r="E638" s="4" t="s">
        <v>114</v>
      </c>
      <c r="F638" s="4" t="s">
        <v>477</v>
      </c>
      <c r="G638" s="4" t="s">
        <v>46</v>
      </c>
      <c r="H638" s="4" t="s">
        <v>47</v>
      </c>
      <c r="I638" s="4" t="s">
        <v>48</v>
      </c>
      <c r="J638" s="4" t="s">
        <v>49</v>
      </c>
      <c r="K638" s="4" t="s">
        <v>1781</v>
      </c>
      <c r="L638" s="4" t="s">
        <v>1782</v>
      </c>
      <c r="M638" s="4"/>
      <c r="N638" s="4" t="s">
        <v>1773</v>
      </c>
      <c r="O638" s="4" t="s">
        <v>53</v>
      </c>
      <c r="P638" s="4" t="s">
        <v>1774</v>
      </c>
      <c r="Q638" s="4">
        <v>141</v>
      </c>
      <c r="R638" s="4">
        <v>40</v>
      </c>
      <c r="S638" s="4">
        <v>302</v>
      </c>
      <c r="T638" s="4">
        <v>483</v>
      </c>
      <c r="U638" s="4">
        <v>0.29189999999999999</v>
      </c>
      <c r="V638" s="4">
        <v>8.2799999999999999E-2</v>
      </c>
      <c r="W638" s="4">
        <v>0.37469999999999998</v>
      </c>
      <c r="X638" s="4" t="s">
        <v>48</v>
      </c>
      <c r="Y638" s="4" t="s">
        <v>49</v>
      </c>
      <c r="Z638" s="4" t="s">
        <v>49</v>
      </c>
      <c r="AA638" s="4" t="s">
        <v>49</v>
      </c>
      <c r="AB638" s="4" t="s">
        <v>48</v>
      </c>
      <c r="AC638" s="4" t="s">
        <v>48</v>
      </c>
      <c r="AD638" s="4" t="s">
        <v>48</v>
      </c>
      <c r="AE638" s="4" t="s">
        <v>48</v>
      </c>
      <c r="AF638" s="4" t="s">
        <v>48</v>
      </c>
      <c r="AG638" s="4" t="s">
        <v>48</v>
      </c>
      <c r="AH638" s="4" t="s">
        <v>48</v>
      </c>
      <c r="AI638" s="4" t="s">
        <v>48</v>
      </c>
      <c r="AJ638" s="4" t="s">
        <v>48</v>
      </c>
      <c r="AK638" s="4" t="s">
        <v>48</v>
      </c>
      <c r="AL638" s="4" t="s">
        <v>81</v>
      </c>
    </row>
    <row r="639" spans="1:38" ht="25.5">
      <c r="A639" s="4">
        <v>159365</v>
      </c>
      <c r="B639" s="4">
        <v>683636</v>
      </c>
      <c r="C639" s="4" t="s">
        <v>1769</v>
      </c>
      <c r="D639" s="4" t="s">
        <v>1770</v>
      </c>
      <c r="E639" s="4" t="s">
        <v>114</v>
      </c>
      <c r="F639" s="4" t="s">
        <v>477</v>
      </c>
      <c r="G639" s="4" t="s">
        <v>46</v>
      </c>
      <c r="H639" s="4" t="s">
        <v>47</v>
      </c>
      <c r="I639" s="4" t="s">
        <v>48</v>
      </c>
      <c r="J639" s="4" t="s">
        <v>49</v>
      </c>
      <c r="K639" s="4" t="s">
        <v>1783</v>
      </c>
      <c r="L639" s="4" t="s">
        <v>1784</v>
      </c>
      <c r="M639" s="4"/>
      <c r="N639" s="4" t="s">
        <v>1773</v>
      </c>
      <c r="O639" s="4" t="s">
        <v>53</v>
      </c>
      <c r="P639" s="4" t="s">
        <v>1774</v>
      </c>
      <c r="Q639" s="4">
        <v>43</v>
      </c>
      <c r="R639" s="4">
        <v>0</v>
      </c>
      <c r="S639" s="4">
        <v>0</v>
      </c>
      <c r="T639" s="4">
        <v>43</v>
      </c>
      <c r="U639" s="4">
        <v>1</v>
      </c>
      <c r="V639" s="4">
        <v>0</v>
      </c>
      <c r="W639" s="4">
        <v>1</v>
      </c>
      <c r="X639" s="4" t="s">
        <v>48</v>
      </c>
      <c r="Y639" s="4" t="s">
        <v>48</v>
      </c>
      <c r="Z639" s="4" t="s">
        <v>48</v>
      </c>
      <c r="AA639" s="4" t="s">
        <v>48</v>
      </c>
      <c r="AB639" s="4" t="s">
        <v>48</v>
      </c>
      <c r="AC639" s="4" t="s">
        <v>48</v>
      </c>
      <c r="AD639" s="4" t="s">
        <v>48</v>
      </c>
      <c r="AE639" s="4" t="s">
        <v>48</v>
      </c>
      <c r="AF639" s="4" t="s">
        <v>48</v>
      </c>
      <c r="AG639" s="4" t="s">
        <v>48</v>
      </c>
      <c r="AH639" s="4" t="s">
        <v>49</v>
      </c>
      <c r="AI639" s="4" t="s">
        <v>49</v>
      </c>
      <c r="AJ639" s="4" t="s">
        <v>49</v>
      </c>
      <c r="AK639" s="4" t="s">
        <v>49</v>
      </c>
      <c r="AL639" s="4" t="s">
        <v>55</v>
      </c>
    </row>
    <row r="640" spans="1:38" ht="25.5">
      <c r="A640" s="4">
        <v>159538</v>
      </c>
      <c r="B640" s="4">
        <v>661807</v>
      </c>
      <c r="C640" s="4" t="s">
        <v>1785</v>
      </c>
      <c r="D640" s="4" t="s">
        <v>1786</v>
      </c>
      <c r="E640" s="4" t="s">
        <v>1787</v>
      </c>
      <c r="F640" s="4" t="s">
        <v>45</v>
      </c>
      <c r="G640" s="4" t="s">
        <v>46</v>
      </c>
      <c r="H640" s="4" t="s">
        <v>47</v>
      </c>
      <c r="I640" s="4" t="s">
        <v>48</v>
      </c>
      <c r="J640" s="4" t="s">
        <v>49</v>
      </c>
      <c r="K640" s="4" t="s">
        <v>1788</v>
      </c>
      <c r="L640" s="4" t="s">
        <v>1789</v>
      </c>
      <c r="M640" s="4"/>
      <c r="N640" s="4" t="s">
        <v>1790</v>
      </c>
      <c r="O640" s="4" t="s">
        <v>53</v>
      </c>
      <c r="P640" s="4" t="s">
        <v>1791</v>
      </c>
      <c r="Q640" s="4">
        <v>81</v>
      </c>
      <c r="R640" s="4">
        <v>26</v>
      </c>
      <c r="S640" s="4">
        <v>133</v>
      </c>
      <c r="T640" s="4">
        <v>240</v>
      </c>
      <c r="U640" s="4">
        <v>0.33750000000000002</v>
      </c>
      <c r="V640" s="4">
        <v>0.10829999999999999</v>
      </c>
      <c r="W640" s="4">
        <v>0.44579999999999997</v>
      </c>
      <c r="X640" s="4" t="s">
        <v>48</v>
      </c>
      <c r="Y640" s="4" t="s">
        <v>49</v>
      </c>
      <c r="Z640" s="4" t="s">
        <v>49</v>
      </c>
      <c r="AA640" s="4" t="s">
        <v>49</v>
      </c>
      <c r="AB640" s="4" t="s">
        <v>49</v>
      </c>
      <c r="AC640" s="4" t="s">
        <v>49</v>
      </c>
      <c r="AD640" s="4" t="s">
        <v>49</v>
      </c>
      <c r="AE640" s="4" t="s">
        <v>49</v>
      </c>
      <c r="AF640" s="4" t="s">
        <v>49</v>
      </c>
      <c r="AG640" s="4" t="s">
        <v>49</v>
      </c>
      <c r="AH640" s="4" t="s">
        <v>48</v>
      </c>
      <c r="AI640" s="4" t="s">
        <v>48</v>
      </c>
      <c r="AJ640" s="4" t="s">
        <v>48</v>
      </c>
      <c r="AK640" s="4" t="s">
        <v>48</v>
      </c>
      <c r="AL640" s="4" t="s">
        <v>81</v>
      </c>
    </row>
    <row r="641" spans="1:38" ht="25.5">
      <c r="A641" s="4">
        <v>160526</v>
      </c>
      <c r="B641" s="4">
        <v>686658</v>
      </c>
      <c r="C641" s="4" t="s">
        <v>1792</v>
      </c>
      <c r="D641" s="4" t="s">
        <v>1793</v>
      </c>
      <c r="E641" s="4"/>
      <c r="F641" s="4" t="s">
        <v>88</v>
      </c>
      <c r="G641" s="4" t="s">
        <v>46</v>
      </c>
      <c r="H641" s="4" t="s">
        <v>47</v>
      </c>
      <c r="I641" s="4" t="s">
        <v>48</v>
      </c>
      <c r="J641" s="4" t="s">
        <v>48</v>
      </c>
      <c r="K641" s="4" t="s">
        <v>1792</v>
      </c>
      <c r="L641" s="4" t="s">
        <v>1794</v>
      </c>
      <c r="M641" s="4"/>
      <c r="N641" s="4" t="s">
        <v>148</v>
      </c>
      <c r="O641" s="4" t="s">
        <v>53</v>
      </c>
      <c r="P641" s="4" t="s">
        <v>798</v>
      </c>
      <c r="Q641" s="4">
        <v>295</v>
      </c>
      <c r="R641" s="4">
        <v>19</v>
      </c>
      <c r="S641" s="4">
        <v>233</v>
      </c>
      <c r="T641" s="4">
        <v>547</v>
      </c>
      <c r="U641" s="4">
        <v>0.5393</v>
      </c>
      <c r="V641" s="4">
        <v>3.4700000000000002E-2</v>
      </c>
      <c r="W641" s="4">
        <v>0.57399999999999995</v>
      </c>
      <c r="X641" s="4" t="s">
        <v>48</v>
      </c>
      <c r="Y641" s="4" t="s">
        <v>49</v>
      </c>
      <c r="Z641" s="4" t="s">
        <v>49</v>
      </c>
      <c r="AA641" s="4" t="s">
        <v>49</v>
      </c>
      <c r="AB641" s="4" t="s">
        <v>49</v>
      </c>
      <c r="AC641" s="4" t="s">
        <v>49</v>
      </c>
      <c r="AD641" s="4" t="s">
        <v>49</v>
      </c>
      <c r="AE641" s="4" t="s">
        <v>49</v>
      </c>
      <c r="AF641" s="4" t="s">
        <v>48</v>
      </c>
      <c r="AG641" s="4" t="s">
        <v>48</v>
      </c>
      <c r="AH641" s="4" t="s">
        <v>48</v>
      </c>
      <c r="AI641" s="4" t="s">
        <v>48</v>
      </c>
      <c r="AJ641" s="4" t="s">
        <v>48</v>
      </c>
      <c r="AK641" s="4" t="s">
        <v>48</v>
      </c>
      <c r="AL641" s="4" t="s">
        <v>81</v>
      </c>
    </row>
    <row r="642" spans="1:38" ht="25.5">
      <c r="A642" s="4">
        <v>159904</v>
      </c>
      <c r="B642" s="4">
        <v>661247</v>
      </c>
      <c r="C642" s="4" t="s">
        <v>1795</v>
      </c>
      <c r="D642" s="4" t="s">
        <v>1796</v>
      </c>
      <c r="E642" s="4" t="s">
        <v>225</v>
      </c>
      <c r="F642" s="4" t="s">
        <v>75</v>
      </c>
      <c r="G642" s="4" t="s">
        <v>46</v>
      </c>
      <c r="H642" s="4" t="s">
        <v>47</v>
      </c>
      <c r="I642" s="4" t="s">
        <v>48</v>
      </c>
      <c r="J642" s="4" t="s">
        <v>49</v>
      </c>
      <c r="K642" s="4" t="s">
        <v>1797</v>
      </c>
      <c r="L642" s="4" t="s">
        <v>1798</v>
      </c>
      <c r="M642" s="4"/>
      <c r="N642" s="4" t="s">
        <v>1799</v>
      </c>
      <c r="O642" s="4" t="s">
        <v>53</v>
      </c>
      <c r="P642" s="4" t="s">
        <v>1800</v>
      </c>
      <c r="Q642" s="4">
        <v>30</v>
      </c>
      <c r="R642" s="4">
        <v>18</v>
      </c>
      <c r="S642" s="4">
        <v>120</v>
      </c>
      <c r="T642" s="4">
        <v>168</v>
      </c>
      <c r="U642" s="4">
        <v>0.17860000000000001</v>
      </c>
      <c r="V642" s="4">
        <v>0.1071</v>
      </c>
      <c r="W642" s="4">
        <v>0.28570000000000001</v>
      </c>
      <c r="X642" s="4" t="s">
        <v>48</v>
      </c>
      <c r="Y642" s="4" t="s">
        <v>49</v>
      </c>
      <c r="Z642" s="4" t="s">
        <v>49</v>
      </c>
      <c r="AA642" s="4" t="s">
        <v>49</v>
      </c>
      <c r="AB642" s="4" t="s">
        <v>49</v>
      </c>
      <c r="AC642" s="4" t="s">
        <v>49</v>
      </c>
      <c r="AD642" s="4" t="s">
        <v>49</v>
      </c>
      <c r="AE642" s="4" t="s">
        <v>49</v>
      </c>
      <c r="AF642" s="4" t="s">
        <v>49</v>
      </c>
      <c r="AG642" s="4" t="s">
        <v>49</v>
      </c>
      <c r="AH642" s="4" t="s">
        <v>48</v>
      </c>
      <c r="AI642" s="4" t="s">
        <v>48</v>
      </c>
      <c r="AJ642" s="4" t="s">
        <v>48</v>
      </c>
      <c r="AK642" s="4" t="s">
        <v>48</v>
      </c>
      <c r="AL642" s="4" t="s">
        <v>81</v>
      </c>
    </row>
    <row r="643" spans="1:38" ht="25.5">
      <c r="A643" s="4">
        <v>159480</v>
      </c>
      <c r="B643" s="4">
        <v>661567</v>
      </c>
      <c r="C643" s="4" t="s">
        <v>1801</v>
      </c>
      <c r="D643" s="4" t="s">
        <v>1802</v>
      </c>
      <c r="E643" s="4" t="s">
        <v>1104</v>
      </c>
      <c r="F643" s="4" t="s">
        <v>391</v>
      </c>
      <c r="G643" s="4" t="s">
        <v>46</v>
      </c>
      <c r="H643" s="4" t="s">
        <v>47</v>
      </c>
      <c r="I643" s="4" t="s">
        <v>48</v>
      </c>
      <c r="J643" s="4" t="s">
        <v>49</v>
      </c>
      <c r="K643" s="4" t="s">
        <v>1803</v>
      </c>
      <c r="L643" s="4" t="s">
        <v>1804</v>
      </c>
      <c r="M643" s="4" t="s">
        <v>1804</v>
      </c>
      <c r="N643" s="4" t="s">
        <v>1106</v>
      </c>
      <c r="O643" s="4" t="s">
        <v>53</v>
      </c>
      <c r="P643" s="4" t="s">
        <v>1805</v>
      </c>
      <c r="Q643" s="4">
        <v>106</v>
      </c>
      <c r="R643" s="4">
        <v>24</v>
      </c>
      <c r="S643" s="4">
        <v>451</v>
      </c>
      <c r="T643" s="4">
        <v>581</v>
      </c>
      <c r="U643" s="4">
        <v>0.18240000000000001</v>
      </c>
      <c r="V643" s="4">
        <v>4.1300000000000003E-2</v>
      </c>
      <c r="W643" s="4">
        <v>0.2238</v>
      </c>
      <c r="X643" s="4" t="s">
        <v>49</v>
      </c>
      <c r="Y643" s="4" t="s">
        <v>49</v>
      </c>
      <c r="Z643" s="4" t="s">
        <v>49</v>
      </c>
      <c r="AA643" s="4" t="s">
        <v>49</v>
      </c>
      <c r="AB643" s="4" t="s">
        <v>49</v>
      </c>
      <c r="AC643" s="4" t="s">
        <v>49</v>
      </c>
      <c r="AD643" s="4" t="s">
        <v>49</v>
      </c>
      <c r="AE643" s="4" t="s">
        <v>49</v>
      </c>
      <c r="AF643" s="4" t="s">
        <v>49</v>
      </c>
      <c r="AG643" s="4" t="s">
        <v>49</v>
      </c>
      <c r="AH643" s="4" t="s">
        <v>48</v>
      </c>
      <c r="AI643" s="4" t="s">
        <v>48</v>
      </c>
      <c r="AJ643" s="4" t="s">
        <v>48</v>
      </c>
      <c r="AK643" s="4" t="s">
        <v>48</v>
      </c>
      <c r="AL643" s="4" t="s">
        <v>81</v>
      </c>
    </row>
    <row r="644" spans="1:38" ht="25.5">
      <c r="A644" s="4">
        <v>159917</v>
      </c>
      <c r="B644" s="4">
        <v>662019</v>
      </c>
      <c r="C644" s="4" t="s">
        <v>1808</v>
      </c>
      <c r="D644" s="4" t="s">
        <v>1809</v>
      </c>
      <c r="E644" s="4" t="s">
        <v>87</v>
      </c>
      <c r="F644" s="4" t="s">
        <v>88</v>
      </c>
      <c r="G644" s="4" t="s">
        <v>46</v>
      </c>
      <c r="H644" s="4" t="s">
        <v>47</v>
      </c>
      <c r="I644" s="4" t="s">
        <v>48</v>
      </c>
      <c r="J644" s="4" t="s">
        <v>49</v>
      </c>
      <c r="K644" s="4" t="s">
        <v>1810</v>
      </c>
      <c r="L644" s="4" t="s">
        <v>1811</v>
      </c>
      <c r="M644" s="4" t="s">
        <v>1812</v>
      </c>
      <c r="N644" s="4" t="s">
        <v>1813</v>
      </c>
      <c r="O644" s="4" t="s">
        <v>53</v>
      </c>
      <c r="P644" s="4" t="s">
        <v>1814</v>
      </c>
      <c r="Q644" s="4">
        <v>60</v>
      </c>
      <c r="R644" s="4">
        <v>0</v>
      </c>
      <c r="S644" s="4">
        <v>20</v>
      </c>
      <c r="T644" s="4">
        <v>80</v>
      </c>
      <c r="U644" s="4">
        <v>0.75</v>
      </c>
      <c r="V644" s="4">
        <v>0</v>
      </c>
      <c r="W644" s="4">
        <v>0.75</v>
      </c>
      <c r="X644" s="4" t="s">
        <v>49</v>
      </c>
      <c r="Y644" s="4" t="s">
        <v>49</v>
      </c>
      <c r="Z644" s="4" t="s">
        <v>49</v>
      </c>
      <c r="AA644" s="4" t="s">
        <v>49</v>
      </c>
      <c r="AB644" s="4" t="s">
        <v>49</v>
      </c>
      <c r="AC644" s="4" t="s">
        <v>49</v>
      </c>
      <c r="AD644" s="4" t="s">
        <v>49</v>
      </c>
      <c r="AE644" s="4" t="s">
        <v>49</v>
      </c>
      <c r="AF644" s="4" t="s">
        <v>48</v>
      </c>
      <c r="AG644" s="4" t="s">
        <v>48</v>
      </c>
      <c r="AH644" s="4" t="s">
        <v>48</v>
      </c>
      <c r="AI644" s="4" t="s">
        <v>48</v>
      </c>
      <c r="AJ644" s="4" t="s">
        <v>48</v>
      </c>
      <c r="AK644" s="4" t="s">
        <v>48</v>
      </c>
      <c r="AL644" s="4" t="s">
        <v>55</v>
      </c>
    </row>
    <row r="645" spans="1:38" ht="25.5">
      <c r="A645" s="4">
        <v>159917</v>
      </c>
      <c r="B645" s="4">
        <v>662021</v>
      </c>
      <c r="C645" s="4" t="s">
        <v>1808</v>
      </c>
      <c r="D645" s="4" t="s">
        <v>1809</v>
      </c>
      <c r="E645" s="4" t="s">
        <v>87</v>
      </c>
      <c r="F645" s="4" t="s">
        <v>88</v>
      </c>
      <c r="G645" s="4" t="s">
        <v>46</v>
      </c>
      <c r="H645" s="4" t="s">
        <v>47</v>
      </c>
      <c r="I645" s="4" t="s">
        <v>48</v>
      </c>
      <c r="J645" s="4" t="s">
        <v>49</v>
      </c>
      <c r="K645" s="4" t="s">
        <v>1815</v>
      </c>
      <c r="L645" s="4" t="s">
        <v>1816</v>
      </c>
      <c r="M645" s="4"/>
      <c r="N645" s="4" t="s">
        <v>1813</v>
      </c>
      <c r="O645" s="4" t="s">
        <v>53</v>
      </c>
      <c r="P645" s="4" t="s">
        <v>1814</v>
      </c>
      <c r="Q645" s="4">
        <v>24</v>
      </c>
      <c r="R645" s="4">
        <v>0</v>
      </c>
      <c r="S645" s="4">
        <v>1</v>
      </c>
      <c r="T645" s="4">
        <v>25</v>
      </c>
      <c r="U645" s="4">
        <v>0.96</v>
      </c>
      <c r="V645" s="4">
        <v>0</v>
      </c>
      <c r="W645" s="4">
        <v>0.96</v>
      </c>
      <c r="X645" s="4" t="s">
        <v>48</v>
      </c>
      <c r="Y645" s="4" t="s">
        <v>48</v>
      </c>
      <c r="Z645" s="4" t="s">
        <v>48</v>
      </c>
      <c r="AA645" s="4" t="s">
        <v>48</v>
      </c>
      <c r="AB645" s="4" t="s">
        <v>48</v>
      </c>
      <c r="AC645" s="4" t="s">
        <v>48</v>
      </c>
      <c r="AD645" s="4" t="s">
        <v>48</v>
      </c>
      <c r="AE645" s="4" t="s">
        <v>48</v>
      </c>
      <c r="AF645" s="4" t="s">
        <v>48</v>
      </c>
      <c r="AG645" s="4" t="s">
        <v>48</v>
      </c>
      <c r="AH645" s="4" t="s">
        <v>49</v>
      </c>
      <c r="AI645" s="4" t="s">
        <v>49</v>
      </c>
      <c r="AJ645" s="4" t="s">
        <v>49</v>
      </c>
      <c r="AK645" s="4" t="s">
        <v>49</v>
      </c>
      <c r="AL645" s="4" t="s">
        <v>55</v>
      </c>
    </row>
    <row r="646" spans="1:38" ht="25.5">
      <c r="A646" s="4">
        <v>159917</v>
      </c>
      <c r="B646" s="4">
        <v>662020</v>
      </c>
      <c r="C646" s="4" t="s">
        <v>1808</v>
      </c>
      <c r="D646" s="4" t="s">
        <v>1809</v>
      </c>
      <c r="E646" s="4" t="s">
        <v>714</v>
      </c>
      <c r="F646" s="4" t="s">
        <v>88</v>
      </c>
      <c r="G646" s="4" t="s">
        <v>46</v>
      </c>
      <c r="H646" s="4" t="s">
        <v>47</v>
      </c>
      <c r="I646" s="4" t="s">
        <v>48</v>
      </c>
      <c r="J646" s="4" t="s">
        <v>49</v>
      </c>
      <c r="K646" s="4" t="s">
        <v>1817</v>
      </c>
      <c r="L646" s="4" t="s">
        <v>1816</v>
      </c>
      <c r="M646" s="4"/>
      <c r="N646" s="4" t="s">
        <v>1813</v>
      </c>
      <c r="O646" s="4" t="s">
        <v>53</v>
      </c>
      <c r="P646" s="4" t="s">
        <v>1814</v>
      </c>
      <c r="Q646" s="4">
        <v>13</v>
      </c>
      <c r="R646" s="4">
        <v>0</v>
      </c>
      <c r="S646" s="4">
        <v>3</v>
      </c>
      <c r="T646" s="4">
        <v>16</v>
      </c>
      <c r="U646" s="4">
        <v>0.8125</v>
      </c>
      <c r="V646" s="4">
        <v>0</v>
      </c>
      <c r="W646" s="4">
        <v>0.8125</v>
      </c>
      <c r="X646" s="4" t="s">
        <v>48</v>
      </c>
      <c r="Y646" s="4" t="s">
        <v>48</v>
      </c>
      <c r="Z646" s="4" t="s">
        <v>48</v>
      </c>
      <c r="AA646" s="4" t="s">
        <v>48</v>
      </c>
      <c r="AB646" s="4" t="s">
        <v>48</v>
      </c>
      <c r="AC646" s="4" t="s">
        <v>48</v>
      </c>
      <c r="AD646" s="4" t="s">
        <v>48</v>
      </c>
      <c r="AE646" s="4" t="s">
        <v>48</v>
      </c>
      <c r="AF646" s="4" t="s">
        <v>49</v>
      </c>
      <c r="AG646" s="4" t="s">
        <v>49</v>
      </c>
      <c r="AH646" s="4" t="s">
        <v>48</v>
      </c>
      <c r="AI646" s="4" t="s">
        <v>48</v>
      </c>
      <c r="AJ646" s="4" t="s">
        <v>48</v>
      </c>
      <c r="AK646" s="4" t="s">
        <v>48</v>
      </c>
      <c r="AL646" s="4" t="s">
        <v>55</v>
      </c>
    </row>
    <row r="647" spans="1:38" ht="25.5">
      <c r="A647" s="4">
        <v>159915</v>
      </c>
      <c r="B647" s="4">
        <v>662272</v>
      </c>
      <c r="C647" s="4" t="s">
        <v>1818</v>
      </c>
      <c r="D647" s="4" t="s">
        <v>1819</v>
      </c>
      <c r="E647" s="4" t="s">
        <v>1098</v>
      </c>
      <c r="F647" s="4" t="s">
        <v>385</v>
      </c>
      <c r="G647" s="4" t="s">
        <v>46</v>
      </c>
      <c r="H647" s="4" t="s">
        <v>47</v>
      </c>
      <c r="I647" s="4" t="s">
        <v>48</v>
      </c>
      <c r="J647" s="4" t="s">
        <v>49</v>
      </c>
      <c r="K647" s="4" t="s">
        <v>1820</v>
      </c>
      <c r="L647" s="4" t="s">
        <v>1821</v>
      </c>
      <c r="M647" s="4"/>
      <c r="N647" s="4" t="s">
        <v>1822</v>
      </c>
      <c r="O647" s="4" t="s">
        <v>53</v>
      </c>
      <c r="P647" s="4" t="s">
        <v>1823</v>
      </c>
      <c r="Q647" s="4">
        <v>299</v>
      </c>
      <c r="R647" s="4">
        <v>0</v>
      </c>
      <c r="S647" s="4">
        <v>76</v>
      </c>
      <c r="T647" s="4">
        <v>375</v>
      </c>
      <c r="U647" s="4">
        <v>0.79730000000000001</v>
      </c>
      <c r="V647" s="4">
        <v>0</v>
      </c>
      <c r="W647" s="4">
        <v>0.79730000000000001</v>
      </c>
      <c r="X647" s="4" t="s">
        <v>48</v>
      </c>
      <c r="Y647" s="4" t="s">
        <v>48</v>
      </c>
      <c r="Z647" s="4" t="s">
        <v>48</v>
      </c>
      <c r="AA647" s="4" t="s">
        <v>48</v>
      </c>
      <c r="AB647" s="4" t="s">
        <v>48</v>
      </c>
      <c r="AC647" s="4" t="s">
        <v>48</v>
      </c>
      <c r="AD647" s="4" t="s">
        <v>48</v>
      </c>
      <c r="AE647" s="4" t="s">
        <v>48</v>
      </c>
      <c r="AF647" s="4" t="s">
        <v>48</v>
      </c>
      <c r="AG647" s="4" t="s">
        <v>48</v>
      </c>
      <c r="AH647" s="4" t="s">
        <v>49</v>
      </c>
      <c r="AI647" s="4" t="s">
        <v>49</v>
      </c>
      <c r="AJ647" s="4" t="s">
        <v>49</v>
      </c>
      <c r="AK647" s="4" t="s">
        <v>49</v>
      </c>
      <c r="AL647" s="4" t="s">
        <v>55</v>
      </c>
    </row>
    <row r="648" spans="1:38" ht="25.5">
      <c r="A648" s="4">
        <v>159915</v>
      </c>
      <c r="B648" s="4">
        <v>662702</v>
      </c>
      <c r="C648" s="4" t="s">
        <v>1818</v>
      </c>
      <c r="D648" s="4" t="s">
        <v>1819</v>
      </c>
      <c r="E648" s="4" t="s">
        <v>1098</v>
      </c>
      <c r="F648" s="4" t="s">
        <v>385</v>
      </c>
      <c r="G648" s="4" t="s">
        <v>46</v>
      </c>
      <c r="H648" s="4" t="s">
        <v>47</v>
      </c>
      <c r="I648" s="4" t="s">
        <v>48</v>
      </c>
      <c r="J648" s="4" t="s">
        <v>49</v>
      </c>
      <c r="K648" s="4" t="s">
        <v>1824</v>
      </c>
      <c r="L648" s="4" t="s">
        <v>1821</v>
      </c>
      <c r="M648" s="4"/>
      <c r="N648" s="4" t="s">
        <v>1822</v>
      </c>
      <c r="O648" s="4" t="s">
        <v>53</v>
      </c>
      <c r="P648" s="4" t="s">
        <v>1823</v>
      </c>
      <c r="Q648" s="4">
        <v>174</v>
      </c>
      <c r="R648" s="4">
        <v>0</v>
      </c>
      <c r="S648" s="4">
        <v>14</v>
      </c>
      <c r="T648" s="4">
        <v>188</v>
      </c>
      <c r="U648" s="4">
        <v>0.92549999999999999</v>
      </c>
      <c r="V648" s="4">
        <v>0</v>
      </c>
      <c r="W648" s="4">
        <v>0.92549999999999999</v>
      </c>
      <c r="X648" s="4" t="s">
        <v>48</v>
      </c>
      <c r="Y648" s="4" t="s">
        <v>48</v>
      </c>
      <c r="Z648" s="4" t="s">
        <v>48</v>
      </c>
      <c r="AA648" s="4" t="s">
        <v>48</v>
      </c>
      <c r="AB648" s="4" t="s">
        <v>48</v>
      </c>
      <c r="AC648" s="4" t="s">
        <v>48</v>
      </c>
      <c r="AD648" s="4" t="s">
        <v>48</v>
      </c>
      <c r="AE648" s="4" t="s">
        <v>49</v>
      </c>
      <c r="AF648" s="4" t="s">
        <v>49</v>
      </c>
      <c r="AG648" s="4" t="s">
        <v>49</v>
      </c>
      <c r="AH648" s="4" t="s">
        <v>48</v>
      </c>
      <c r="AI648" s="4" t="s">
        <v>48</v>
      </c>
      <c r="AJ648" s="4" t="s">
        <v>48</v>
      </c>
      <c r="AK648" s="4" t="s">
        <v>48</v>
      </c>
      <c r="AL648" s="4" t="s">
        <v>55</v>
      </c>
    </row>
    <row r="649" spans="1:38" ht="25.5">
      <c r="A649" s="4">
        <v>159915</v>
      </c>
      <c r="B649" s="4">
        <v>662270</v>
      </c>
      <c r="C649" s="4" t="s">
        <v>1818</v>
      </c>
      <c r="D649" s="4" t="s">
        <v>1819</v>
      </c>
      <c r="E649" s="4" t="s">
        <v>1098</v>
      </c>
      <c r="F649" s="4" t="s">
        <v>385</v>
      </c>
      <c r="G649" s="4" t="s">
        <v>46</v>
      </c>
      <c r="H649" s="4" t="s">
        <v>47</v>
      </c>
      <c r="I649" s="4" t="s">
        <v>48</v>
      </c>
      <c r="J649" s="4" t="s">
        <v>49</v>
      </c>
      <c r="K649" s="4" t="s">
        <v>1825</v>
      </c>
      <c r="L649" s="4" t="s">
        <v>1826</v>
      </c>
      <c r="M649" s="4"/>
      <c r="N649" s="4" t="s">
        <v>1822</v>
      </c>
      <c r="O649" s="4" t="s">
        <v>53</v>
      </c>
      <c r="P649" s="4" t="s">
        <v>1823</v>
      </c>
      <c r="Q649" s="4">
        <v>233</v>
      </c>
      <c r="R649" s="4">
        <v>0</v>
      </c>
      <c r="S649" s="4">
        <v>38</v>
      </c>
      <c r="T649" s="4">
        <v>271</v>
      </c>
      <c r="U649" s="4">
        <v>0.85980000000000001</v>
      </c>
      <c r="V649" s="4">
        <v>0</v>
      </c>
      <c r="W649" s="4">
        <v>0.85980000000000001</v>
      </c>
      <c r="X649" s="4" t="s">
        <v>48</v>
      </c>
      <c r="Y649" s="4" t="s">
        <v>49</v>
      </c>
      <c r="Z649" s="4" t="s">
        <v>49</v>
      </c>
      <c r="AA649" s="4" t="s">
        <v>49</v>
      </c>
      <c r="AB649" s="4" t="s">
        <v>48</v>
      </c>
      <c r="AC649" s="4" t="s">
        <v>48</v>
      </c>
      <c r="AD649" s="4" t="s">
        <v>48</v>
      </c>
      <c r="AE649" s="4" t="s">
        <v>48</v>
      </c>
      <c r="AF649" s="4" t="s">
        <v>48</v>
      </c>
      <c r="AG649" s="4" t="s">
        <v>48</v>
      </c>
      <c r="AH649" s="4" t="s">
        <v>48</v>
      </c>
      <c r="AI649" s="4" t="s">
        <v>48</v>
      </c>
      <c r="AJ649" s="4" t="s">
        <v>48</v>
      </c>
      <c r="AK649" s="4" t="s">
        <v>48</v>
      </c>
      <c r="AL649" s="4" t="s">
        <v>55</v>
      </c>
    </row>
    <row r="650" spans="1:38" ht="25.5">
      <c r="A650" s="4">
        <v>159915</v>
      </c>
      <c r="B650" s="4">
        <v>662271</v>
      </c>
      <c r="C650" s="4" t="s">
        <v>1818</v>
      </c>
      <c r="D650" s="4" t="s">
        <v>1819</v>
      </c>
      <c r="E650" s="4" t="s">
        <v>1098</v>
      </c>
      <c r="F650" s="4" t="s">
        <v>385</v>
      </c>
      <c r="G650" s="4" t="s">
        <v>46</v>
      </c>
      <c r="H650" s="4" t="s">
        <v>47</v>
      </c>
      <c r="I650" s="4" t="s">
        <v>48</v>
      </c>
      <c r="J650" s="4" t="s">
        <v>49</v>
      </c>
      <c r="K650" s="4" t="s">
        <v>1827</v>
      </c>
      <c r="L650" s="4" t="s">
        <v>1828</v>
      </c>
      <c r="M650" s="4"/>
      <c r="N650" s="4" t="s">
        <v>1829</v>
      </c>
      <c r="O650" s="4" t="s">
        <v>53</v>
      </c>
      <c r="P650" s="4" t="s">
        <v>1830</v>
      </c>
      <c r="Q650" s="4">
        <v>192</v>
      </c>
      <c r="R650" s="4">
        <v>0</v>
      </c>
      <c r="S650" s="4">
        <v>5</v>
      </c>
      <c r="T650" s="4">
        <v>197</v>
      </c>
      <c r="U650" s="4">
        <v>0.97460000000000002</v>
      </c>
      <c r="V650" s="4">
        <v>0</v>
      </c>
      <c r="W650" s="4">
        <v>0.97460000000000002</v>
      </c>
      <c r="X650" s="4" t="s">
        <v>48</v>
      </c>
      <c r="Y650" s="4" t="s">
        <v>48</v>
      </c>
      <c r="Z650" s="4" t="s">
        <v>48</v>
      </c>
      <c r="AA650" s="4" t="s">
        <v>48</v>
      </c>
      <c r="AB650" s="4" t="s">
        <v>49</v>
      </c>
      <c r="AC650" s="4" t="s">
        <v>49</v>
      </c>
      <c r="AD650" s="4" t="s">
        <v>49</v>
      </c>
      <c r="AE650" s="4" t="s">
        <v>48</v>
      </c>
      <c r="AF650" s="4" t="s">
        <v>48</v>
      </c>
      <c r="AG650" s="4" t="s">
        <v>48</v>
      </c>
      <c r="AH650" s="4" t="s">
        <v>48</v>
      </c>
      <c r="AI650" s="4" t="s">
        <v>48</v>
      </c>
      <c r="AJ650" s="4" t="s">
        <v>48</v>
      </c>
      <c r="AK650" s="4" t="s">
        <v>48</v>
      </c>
      <c r="AL650" s="4" t="s">
        <v>55</v>
      </c>
    </row>
    <row r="651" spans="1:38" ht="25.5">
      <c r="A651" s="4">
        <v>159928</v>
      </c>
      <c r="B651" s="4">
        <v>665506</v>
      </c>
      <c r="C651" s="4" t="s">
        <v>1831</v>
      </c>
      <c r="D651" s="4" t="s">
        <v>1832</v>
      </c>
      <c r="E651" s="4" t="s">
        <v>153</v>
      </c>
      <c r="F651" s="4" t="s">
        <v>1833</v>
      </c>
      <c r="G651" s="4" t="s">
        <v>46</v>
      </c>
      <c r="H651" s="4" t="s">
        <v>47</v>
      </c>
      <c r="I651" s="4" t="s">
        <v>48</v>
      </c>
      <c r="J651" s="4" t="s">
        <v>49</v>
      </c>
      <c r="K651" s="4" t="s">
        <v>1834</v>
      </c>
      <c r="L651" s="4" t="s">
        <v>1835</v>
      </c>
      <c r="M651" s="4"/>
      <c r="N651" s="4" t="s">
        <v>1836</v>
      </c>
      <c r="O651" s="4" t="s">
        <v>53</v>
      </c>
      <c r="P651" s="4" t="s">
        <v>1837</v>
      </c>
      <c r="Q651" s="4">
        <v>378</v>
      </c>
      <c r="R651" s="4">
        <v>0</v>
      </c>
      <c r="S651" s="4">
        <v>0</v>
      </c>
      <c r="T651" s="4">
        <v>378</v>
      </c>
      <c r="U651" s="4">
        <v>1</v>
      </c>
      <c r="V651" s="4">
        <v>0</v>
      </c>
      <c r="W651" s="4">
        <v>1</v>
      </c>
      <c r="X651" s="4" t="s">
        <v>49</v>
      </c>
      <c r="Y651" s="4" t="s">
        <v>49</v>
      </c>
      <c r="Z651" s="4" t="s">
        <v>49</v>
      </c>
      <c r="AA651" s="4" t="s">
        <v>49</v>
      </c>
      <c r="AB651" s="4" t="s">
        <v>49</v>
      </c>
      <c r="AC651" s="4" t="s">
        <v>49</v>
      </c>
      <c r="AD651" s="4" t="s">
        <v>49</v>
      </c>
      <c r="AE651" s="4" t="s">
        <v>48</v>
      </c>
      <c r="AF651" s="4" t="s">
        <v>48</v>
      </c>
      <c r="AG651" s="4" t="s">
        <v>48</v>
      </c>
      <c r="AH651" s="4" t="s">
        <v>48</v>
      </c>
      <c r="AI651" s="4" t="s">
        <v>48</v>
      </c>
      <c r="AJ651" s="4" t="s">
        <v>48</v>
      </c>
      <c r="AK651" s="4" t="s">
        <v>48</v>
      </c>
      <c r="AL651" s="4" t="s">
        <v>55</v>
      </c>
    </row>
    <row r="652" spans="1:38" ht="25.5">
      <c r="A652" s="4">
        <v>159928</v>
      </c>
      <c r="B652" s="4">
        <v>664621</v>
      </c>
      <c r="C652" s="4" t="s">
        <v>1831</v>
      </c>
      <c r="D652" s="4" t="s">
        <v>1832</v>
      </c>
      <c r="E652" s="4" t="s">
        <v>153</v>
      </c>
      <c r="F652" s="4" t="s">
        <v>1833</v>
      </c>
      <c r="G652" s="4" t="s">
        <v>46</v>
      </c>
      <c r="H652" s="4" t="s">
        <v>47</v>
      </c>
      <c r="I652" s="4" t="s">
        <v>48</v>
      </c>
      <c r="J652" s="4" t="s">
        <v>49</v>
      </c>
      <c r="K652" s="4" t="s">
        <v>1838</v>
      </c>
      <c r="L652" s="4" t="s">
        <v>1839</v>
      </c>
      <c r="M652" s="4"/>
      <c r="N652" s="4" t="s">
        <v>1840</v>
      </c>
      <c r="O652" s="4" t="s">
        <v>53</v>
      </c>
      <c r="P652" s="4" t="s">
        <v>1837</v>
      </c>
      <c r="Q652" s="4">
        <v>250</v>
      </c>
      <c r="R652" s="4">
        <v>0</v>
      </c>
      <c r="S652" s="4">
        <v>164</v>
      </c>
      <c r="T652" s="4">
        <v>414</v>
      </c>
      <c r="U652" s="4">
        <v>0.60389999999999999</v>
      </c>
      <c r="V652" s="4">
        <v>0</v>
      </c>
      <c r="W652" s="4">
        <v>0.60389999999999999</v>
      </c>
      <c r="X652" s="4" t="s">
        <v>48</v>
      </c>
      <c r="Y652" s="4" t="s">
        <v>48</v>
      </c>
      <c r="Z652" s="4" t="s">
        <v>48</v>
      </c>
      <c r="AA652" s="4" t="s">
        <v>48</v>
      </c>
      <c r="AB652" s="4" t="s">
        <v>48</v>
      </c>
      <c r="AC652" s="4" t="s">
        <v>48</v>
      </c>
      <c r="AD652" s="4" t="s">
        <v>48</v>
      </c>
      <c r="AE652" s="4" t="s">
        <v>49</v>
      </c>
      <c r="AF652" s="4" t="s">
        <v>49</v>
      </c>
      <c r="AG652" s="4" t="s">
        <v>49</v>
      </c>
      <c r="AH652" s="4" t="s">
        <v>49</v>
      </c>
      <c r="AI652" s="4" t="s">
        <v>49</v>
      </c>
      <c r="AJ652" s="4" t="s">
        <v>49</v>
      </c>
      <c r="AK652" s="4" t="s">
        <v>49</v>
      </c>
      <c r="AL652" s="4" t="s">
        <v>55</v>
      </c>
    </row>
    <row r="653" spans="1:38" ht="25.5">
      <c r="A653" s="4">
        <v>159928</v>
      </c>
      <c r="B653" s="4">
        <v>665493</v>
      </c>
      <c r="C653" s="4" t="s">
        <v>1831</v>
      </c>
      <c r="D653" s="4" t="s">
        <v>1832</v>
      </c>
      <c r="E653" s="4" t="s">
        <v>153</v>
      </c>
      <c r="F653" s="4" t="s">
        <v>1833</v>
      </c>
      <c r="G653" s="4" t="s">
        <v>46</v>
      </c>
      <c r="H653" s="4" t="s">
        <v>47</v>
      </c>
      <c r="I653" s="4" t="s">
        <v>48</v>
      </c>
      <c r="J653" s="4" t="s">
        <v>49</v>
      </c>
      <c r="K653" s="4" t="s">
        <v>1841</v>
      </c>
      <c r="L653" s="4" t="s">
        <v>1842</v>
      </c>
      <c r="M653" s="4"/>
      <c r="N653" s="4" t="s">
        <v>1840</v>
      </c>
      <c r="O653" s="4" t="s">
        <v>53</v>
      </c>
      <c r="P653" s="4" t="s">
        <v>1843</v>
      </c>
      <c r="Q653" s="4">
        <v>525</v>
      </c>
      <c r="R653" s="4">
        <v>0</v>
      </c>
      <c r="S653" s="4">
        <v>0</v>
      </c>
      <c r="T653" s="4">
        <v>525</v>
      </c>
      <c r="U653" s="4">
        <v>1</v>
      </c>
      <c r="V653" s="4">
        <v>0</v>
      </c>
      <c r="W653" s="4">
        <v>1</v>
      </c>
      <c r="X653" s="4" t="s">
        <v>49</v>
      </c>
      <c r="Y653" s="4" t="s">
        <v>49</v>
      </c>
      <c r="Z653" s="4" t="s">
        <v>49</v>
      </c>
      <c r="AA653" s="4" t="s">
        <v>49</v>
      </c>
      <c r="AB653" s="4" t="s">
        <v>49</v>
      </c>
      <c r="AC653" s="4" t="s">
        <v>49</v>
      </c>
      <c r="AD653" s="4" t="s">
        <v>49</v>
      </c>
      <c r="AE653" s="4" t="s">
        <v>48</v>
      </c>
      <c r="AF653" s="4" t="s">
        <v>48</v>
      </c>
      <c r="AG653" s="4" t="s">
        <v>48</v>
      </c>
      <c r="AH653" s="4" t="s">
        <v>48</v>
      </c>
      <c r="AI653" s="4" t="s">
        <v>48</v>
      </c>
      <c r="AJ653" s="4" t="s">
        <v>48</v>
      </c>
      <c r="AK653" s="4" t="s">
        <v>48</v>
      </c>
      <c r="AL653" s="4" t="s">
        <v>55</v>
      </c>
    </row>
    <row r="654" spans="1:38" ht="25.5">
      <c r="A654" s="4">
        <v>159928</v>
      </c>
      <c r="B654" s="4">
        <v>665892</v>
      </c>
      <c r="C654" s="4" t="s">
        <v>1831</v>
      </c>
      <c r="D654" s="4" t="s">
        <v>1832</v>
      </c>
      <c r="E654" s="4" t="s">
        <v>153</v>
      </c>
      <c r="F654" s="4" t="s">
        <v>1833</v>
      </c>
      <c r="G654" s="4" t="s">
        <v>46</v>
      </c>
      <c r="H654" s="4" t="s">
        <v>47</v>
      </c>
      <c r="I654" s="4" t="s">
        <v>48</v>
      </c>
      <c r="J654" s="4" t="s">
        <v>49</v>
      </c>
      <c r="K654" s="4" t="s">
        <v>172</v>
      </c>
      <c r="L654" s="4" t="s">
        <v>1844</v>
      </c>
      <c r="M654" s="4"/>
      <c r="N654" s="4" t="s">
        <v>1836</v>
      </c>
      <c r="O654" s="4" t="s">
        <v>53</v>
      </c>
      <c r="P654" s="4" t="s">
        <v>1845</v>
      </c>
      <c r="Q654" s="4">
        <v>642</v>
      </c>
      <c r="R654" s="4">
        <v>0</v>
      </c>
      <c r="S654" s="4">
        <v>38</v>
      </c>
      <c r="T654" s="4">
        <v>680</v>
      </c>
      <c r="U654" s="4">
        <v>0.94410000000000005</v>
      </c>
      <c r="V654" s="4">
        <v>0</v>
      </c>
      <c r="W654" s="4">
        <v>0.94410000000000005</v>
      </c>
      <c r="X654" s="4" t="s">
        <v>48</v>
      </c>
      <c r="Y654" s="4" t="s">
        <v>48</v>
      </c>
      <c r="Z654" s="4" t="s">
        <v>48</v>
      </c>
      <c r="AA654" s="4" t="s">
        <v>48</v>
      </c>
      <c r="AB654" s="4" t="s">
        <v>48</v>
      </c>
      <c r="AC654" s="4" t="s">
        <v>48</v>
      </c>
      <c r="AD654" s="4" t="s">
        <v>48</v>
      </c>
      <c r="AE654" s="4" t="s">
        <v>49</v>
      </c>
      <c r="AF654" s="4" t="s">
        <v>49</v>
      </c>
      <c r="AG654" s="4" t="s">
        <v>49</v>
      </c>
      <c r="AH654" s="4" t="s">
        <v>48</v>
      </c>
      <c r="AI654" s="4" t="s">
        <v>48</v>
      </c>
      <c r="AJ654" s="4" t="s">
        <v>48</v>
      </c>
      <c r="AK654" s="4" t="s">
        <v>48</v>
      </c>
      <c r="AL654" s="4" t="s">
        <v>55</v>
      </c>
    </row>
    <row r="655" spans="1:38" ht="25.5">
      <c r="A655" s="4">
        <v>159928</v>
      </c>
      <c r="B655" s="4">
        <v>660839</v>
      </c>
      <c r="C655" s="4" t="s">
        <v>1831</v>
      </c>
      <c r="D655" s="4" t="s">
        <v>1832</v>
      </c>
      <c r="E655" s="4" t="s">
        <v>153</v>
      </c>
      <c r="F655" s="4" t="s">
        <v>1833</v>
      </c>
      <c r="G655" s="4" t="s">
        <v>46</v>
      </c>
      <c r="H655" s="4" t="s">
        <v>47</v>
      </c>
      <c r="I655" s="4" t="s">
        <v>48</v>
      </c>
      <c r="J655" s="4" t="s">
        <v>49</v>
      </c>
      <c r="K655" s="4" t="s">
        <v>1846</v>
      </c>
      <c r="L655" s="4" t="s">
        <v>1847</v>
      </c>
      <c r="M655" s="4"/>
      <c r="N655" s="4" t="s">
        <v>1848</v>
      </c>
      <c r="O655" s="4" t="s">
        <v>53</v>
      </c>
      <c r="P655" s="4" t="s">
        <v>1837</v>
      </c>
      <c r="Q655" s="4">
        <v>345</v>
      </c>
      <c r="R655" s="4">
        <v>0</v>
      </c>
      <c r="S655" s="4">
        <v>53</v>
      </c>
      <c r="T655" s="4">
        <v>398</v>
      </c>
      <c r="U655" s="4">
        <v>0.86680000000000001</v>
      </c>
      <c r="V655" s="4">
        <v>0</v>
      </c>
      <c r="W655" s="4">
        <v>0.86680000000000001</v>
      </c>
      <c r="X655" s="4" t="s">
        <v>49</v>
      </c>
      <c r="Y655" s="4" t="s">
        <v>49</v>
      </c>
      <c r="Z655" s="4" t="s">
        <v>49</v>
      </c>
      <c r="AA655" s="4" t="s">
        <v>49</v>
      </c>
      <c r="AB655" s="4" t="s">
        <v>49</v>
      </c>
      <c r="AC655" s="4" t="s">
        <v>49</v>
      </c>
      <c r="AD655" s="4" t="s">
        <v>49</v>
      </c>
      <c r="AE655" s="4" t="s">
        <v>48</v>
      </c>
      <c r="AF655" s="4" t="s">
        <v>48</v>
      </c>
      <c r="AG655" s="4" t="s">
        <v>48</v>
      </c>
      <c r="AH655" s="4" t="s">
        <v>48</v>
      </c>
      <c r="AI655" s="4" t="s">
        <v>48</v>
      </c>
      <c r="AJ655" s="4" t="s">
        <v>48</v>
      </c>
      <c r="AK655" s="4" t="s">
        <v>48</v>
      </c>
      <c r="AL655" s="4" t="s">
        <v>55</v>
      </c>
    </row>
    <row r="656" spans="1:38" ht="25.5">
      <c r="A656" s="4">
        <v>159928</v>
      </c>
      <c r="B656" s="4">
        <v>665495</v>
      </c>
      <c r="C656" s="4" t="s">
        <v>1831</v>
      </c>
      <c r="D656" s="4" t="s">
        <v>1832</v>
      </c>
      <c r="E656" s="4" t="s">
        <v>153</v>
      </c>
      <c r="F656" s="4" t="s">
        <v>1833</v>
      </c>
      <c r="G656" s="4" t="s">
        <v>46</v>
      </c>
      <c r="H656" s="4" t="s">
        <v>47</v>
      </c>
      <c r="I656" s="4" t="s">
        <v>48</v>
      </c>
      <c r="J656" s="4" t="s">
        <v>49</v>
      </c>
      <c r="K656" s="4" t="s">
        <v>1849</v>
      </c>
      <c r="L656" s="4" t="s">
        <v>1850</v>
      </c>
      <c r="M656" s="4"/>
      <c r="N656" s="4" t="s">
        <v>1851</v>
      </c>
      <c r="O656" s="4" t="s">
        <v>53</v>
      </c>
      <c r="P656" s="4" t="s">
        <v>1843</v>
      </c>
      <c r="Q656" s="4">
        <v>591</v>
      </c>
      <c r="R656" s="4">
        <v>0</v>
      </c>
      <c r="S656" s="4">
        <v>11</v>
      </c>
      <c r="T656" s="4">
        <v>602</v>
      </c>
      <c r="U656" s="4">
        <v>0.98170000000000002</v>
      </c>
      <c r="V656" s="4">
        <v>0</v>
      </c>
      <c r="W656" s="4">
        <v>0.98170000000000002</v>
      </c>
      <c r="X656" s="4" t="s">
        <v>48</v>
      </c>
      <c r="Y656" s="4" t="s">
        <v>48</v>
      </c>
      <c r="Z656" s="4" t="s">
        <v>48</v>
      </c>
      <c r="AA656" s="4" t="s">
        <v>48</v>
      </c>
      <c r="AB656" s="4" t="s">
        <v>48</v>
      </c>
      <c r="AC656" s="4" t="s">
        <v>48</v>
      </c>
      <c r="AD656" s="4" t="s">
        <v>48</v>
      </c>
      <c r="AE656" s="4" t="s">
        <v>49</v>
      </c>
      <c r="AF656" s="4" t="s">
        <v>49</v>
      </c>
      <c r="AG656" s="4" t="s">
        <v>49</v>
      </c>
      <c r="AH656" s="4" t="s">
        <v>48</v>
      </c>
      <c r="AI656" s="4" t="s">
        <v>48</v>
      </c>
      <c r="AJ656" s="4" t="s">
        <v>48</v>
      </c>
      <c r="AK656" s="4" t="s">
        <v>48</v>
      </c>
      <c r="AL656" s="4" t="s">
        <v>55</v>
      </c>
    </row>
    <row r="657" spans="1:38" ht="25.5">
      <c r="A657" s="4">
        <v>159928</v>
      </c>
      <c r="B657" s="4">
        <v>662637</v>
      </c>
      <c r="C657" s="4" t="s">
        <v>1831</v>
      </c>
      <c r="D657" s="4" t="s">
        <v>1832</v>
      </c>
      <c r="E657" s="4" t="s">
        <v>153</v>
      </c>
      <c r="F657" s="4" t="s">
        <v>1833</v>
      </c>
      <c r="G657" s="4" t="s">
        <v>46</v>
      </c>
      <c r="H657" s="4" t="s">
        <v>47</v>
      </c>
      <c r="I657" s="4" t="s">
        <v>48</v>
      </c>
      <c r="J657" s="4" t="s">
        <v>49</v>
      </c>
      <c r="K657" s="4" t="s">
        <v>1852</v>
      </c>
      <c r="L657" s="4" t="s">
        <v>1853</v>
      </c>
      <c r="M657" s="4"/>
      <c r="N657" s="4" t="s">
        <v>615</v>
      </c>
      <c r="O657" s="4" t="s">
        <v>53</v>
      </c>
      <c r="P657" s="4" t="s">
        <v>616</v>
      </c>
      <c r="Q657" s="4">
        <v>376</v>
      </c>
      <c r="R657" s="4">
        <v>0</v>
      </c>
      <c r="S657" s="4">
        <v>131</v>
      </c>
      <c r="T657" s="4">
        <v>507</v>
      </c>
      <c r="U657" s="4">
        <v>0.74160000000000004</v>
      </c>
      <c r="V657" s="4">
        <v>0</v>
      </c>
      <c r="W657" s="4">
        <v>0.74160000000000004</v>
      </c>
      <c r="X657" s="4" t="s">
        <v>48</v>
      </c>
      <c r="Y657" s="4" t="s">
        <v>49</v>
      </c>
      <c r="Z657" s="4" t="s">
        <v>49</v>
      </c>
      <c r="AA657" s="4" t="s">
        <v>49</v>
      </c>
      <c r="AB657" s="4" t="s">
        <v>49</v>
      </c>
      <c r="AC657" s="4" t="s">
        <v>49</v>
      </c>
      <c r="AD657" s="4" t="s">
        <v>49</v>
      </c>
      <c r="AE657" s="4" t="s">
        <v>48</v>
      </c>
      <c r="AF657" s="4" t="s">
        <v>48</v>
      </c>
      <c r="AG657" s="4" t="s">
        <v>48</v>
      </c>
      <c r="AH657" s="4" t="s">
        <v>48</v>
      </c>
      <c r="AI657" s="4" t="s">
        <v>48</v>
      </c>
      <c r="AJ657" s="4" t="s">
        <v>48</v>
      </c>
      <c r="AK657" s="4" t="s">
        <v>48</v>
      </c>
      <c r="AL657" s="4" t="s">
        <v>55</v>
      </c>
    </row>
    <row r="658" spans="1:38" ht="25.5">
      <c r="A658" s="4">
        <v>159928</v>
      </c>
      <c r="B658" s="4">
        <v>662715</v>
      </c>
      <c r="C658" s="4" t="s">
        <v>1831</v>
      </c>
      <c r="D658" s="4" t="s">
        <v>1832</v>
      </c>
      <c r="E658" s="4" t="s">
        <v>153</v>
      </c>
      <c r="F658" s="4" t="s">
        <v>1833</v>
      </c>
      <c r="G658" s="4" t="s">
        <v>46</v>
      </c>
      <c r="H658" s="4" t="s">
        <v>47</v>
      </c>
      <c r="I658" s="4" t="s">
        <v>48</v>
      </c>
      <c r="J658" s="4" t="s">
        <v>49</v>
      </c>
      <c r="K658" s="4" t="s">
        <v>1468</v>
      </c>
      <c r="L658" s="4" t="s">
        <v>1854</v>
      </c>
      <c r="M658" s="4"/>
      <c r="N658" s="4" t="s">
        <v>1836</v>
      </c>
      <c r="O658" s="4" t="s">
        <v>53</v>
      </c>
      <c r="P658" s="4" t="s">
        <v>1845</v>
      </c>
      <c r="Q658" s="4">
        <v>1012</v>
      </c>
      <c r="R658" s="4">
        <v>0</v>
      </c>
      <c r="S658" s="4">
        <v>69</v>
      </c>
      <c r="T658" s="4">
        <v>1081</v>
      </c>
      <c r="U658" s="4">
        <v>0.93620000000000003</v>
      </c>
      <c r="V658" s="4">
        <v>0</v>
      </c>
      <c r="W658" s="4">
        <v>0.93620000000000003</v>
      </c>
      <c r="X658" s="4" t="s">
        <v>48</v>
      </c>
      <c r="Y658" s="4" t="s">
        <v>48</v>
      </c>
      <c r="Z658" s="4" t="s">
        <v>48</v>
      </c>
      <c r="AA658" s="4" t="s">
        <v>48</v>
      </c>
      <c r="AB658" s="4" t="s">
        <v>48</v>
      </c>
      <c r="AC658" s="4" t="s">
        <v>48</v>
      </c>
      <c r="AD658" s="4" t="s">
        <v>48</v>
      </c>
      <c r="AE658" s="4" t="s">
        <v>48</v>
      </c>
      <c r="AF658" s="4" t="s">
        <v>48</v>
      </c>
      <c r="AG658" s="4" t="s">
        <v>48</v>
      </c>
      <c r="AH658" s="4" t="s">
        <v>49</v>
      </c>
      <c r="AI658" s="4" t="s">
        <v>49</v>
      </c>
      <c r="AJ658" s="4" t="s">
        <v>49</v>
      </c>
      <c r="AK658" s="4" t="s">
        <v>49</v>
      </c>
      <c r="AL658" s="4" t="s">
        <v>55</v>
      </c>
    </row>
    <row r="659" spans="1:38" ht="25.5">
      <c r="A659" s="4">
        <v>159928</v>
      </c>
      <c r="B659" s="4">
        <v>685712</v>
      </c>
      <c r="C659" s="4" t="s">
        <v>1831</v>
      </c>
      <c r="D659" s="4" t="s">
        <v>1832</v>
      </c>
      <c r="E659" s="4" t="s">
        <v>153</v>
      </c>
      <c r="F659" s="4" t="s">
        <v>1833</v>
      </c>
      <c r="G659" s="4" t="s">
        <v>46</v>
      </c>
      <c r="H659" s="4" t="s">
        <v>47</v>
      </c>
      <c r="I659" s="4" t="s">
        <v>48</v>
      </c>
      <c r="J659" s="4" t="s">
        <v>49</v>
      </c>
      <c r="K659" s="4" t="s">
        <v>1855</v>
      </c>
      <c r="L659" s="4" t="s">
        <v>1839</v>
      </c>
      <c r="M659" s="4"/>
      <c r="N659" s="4" t="s">
        <v>1840</v>
      </c>
      <c r="O659" s="4" t="s">
        <v>53</v>
      </c>
      <c r="P659" s="4" t="s">
        <v>1837</v>
      </c>
      <c r="Q659" s="4">
        <v>722</v>
      </c>
      <c r="R659" s="4">
        <v>0</v>
      </c>
      <c r="S659" s="4">
        <v>72</v>
      </c>
      <c r="T659" s="4">
        <v>794</v>
      </c>
      <c r="U659" s="4">
        <v>0.9093</v>
      </c>
      <c r="V659" s="4">
        <v>0</v>
      </c>
      <c r="W659" s="4">
        <v>0.9093</v>
      </c>
      <c r="X659" s="4" t="s">
        <v>48</v>
      </c>
      <c r="Y659" s="4" t="s">
        <v>48</v>
      </c>
      <c r="Z659" s="4" t="s">
        <v>48</v>
      </c>
      <c r="AA659" s="4" t="s">
        <v>48</v>
      </c>
      <c r="AB659" s="4" t="s">
        <v>48</v>
      </c>
      <c r="AC659" s="4" t="s">
        <v>48</v>
      </c>
      <c r="AD659" s="4" t="s">
        <v>48</v>
      </c>
      <c r="AE659" s="4" t="s">
        <v>49</v>
      </c>
      <c r="AF659" s="4" t="s">
        <v>49</v>
      </c>
      <c r="AG659" s="4" t="s">
        <v>49</v>
      </c>
      <c r="AH659" s="4" t="s">
        <v>48</v>
      </c>
      <c r="AI659" s="4" t="s">
        <v>48</v>
      </c>
      <c r="AJ659" s="4" t="s">
        <v>48</v>
      </c>
      <c r="AK659" s="4" t="s">
        <v>48</v>
      </c>
      <c r="AL659" s="4" t="s">
        <v>55</v>
      </c>
    </row>
    <row r="660" spans="1:38" ht="25.5">
      <c r="A660" s="4">
        <v>159928</v>
      </c>
      <c r="B660" s="4">
        <v>660842</v>
      </c>
      <c r="C660" s="4" t="s">
        <v>1831</v>
      </c>
      <c r="D660" s="4" t="s">
        <v>1832</v>
      </c>
      <c r="E660" s="4" t="s">
        <v>153</v>
      </c>
      <c r="F660" s="4" t="s">
        <v>1833</v>
      </c>
      <c r="G660" s="4" t="s">
        <v>46</v>
      </c>
      <c r="H660" s="4" t="s">
        <v>47</v>
      </c>
      <c r="I660" s="4" t="s">
        <v>48</v>
      </c>
      <c r="J660" s="4" t="s">
        <v>49</v>
      </c>
      <c r="K660" s="4" t="s">
        <v>1856</v>
      </c>
      <c r="L660" s="4" t="s">
        <v>1857</v>
      </c>
      <c r="M660" s="4"/>
      <c r="N660" s="4" t="s">
        <v>1848</v>
      </c>
      <c r="O660" s="4" t="s">
        <v>53</v>
      </c>
      <c r="P660" s="4" t="s">
        <v>1858</v>
      </c>
      <c r="Q660" s="4">
        <v>300</v>
      </c>
      <c r="R660" s="4">
        <v>0</v>
      </c>
      <c r="S660" s="4">
        <v>186</v>
      </c>
      <c r="T660" s="4">
        <v>486</v>
      </c>
      <c r="U660" s="4">
        <v>0.61729999999999996</v>
      </c>
      <c r="V660" s="4">
        <v>0</v>
      </c>
      <c r="W660" s="4">
        <v>0.61729999999999996</v>
      </c>
      <c r="X660" s="4" t="s">
        <v>49</v>
      </c>
      <c r="Y660" s="4" t="s">
        <v>49</v>
      </c>
      <c r="Z660" s="4" t="s">
        <v>49</v>
      </c>
      <c r="AA660" s="4" t="s">
        <v>49</v>
      </c>
      <c r="AB660" s="4" t="s">
        <v>49</v>
      </c>
      <c r="AC660" s="4" t="s">
        <v>49</v>
      </c>
      <c r="AD660" s="4" t="s">
        <v>49</v>
      </c>
      <c r="AE660" s="4" t="s">
        <v>48</v>
      </c>
      <c r="AF660" s="4" t="s">
        <v>48</v>
      </c>
      <c r="AG660" s="4" t="s">
        <v>48</v>
      </c>
      <c r="AH660" s="4" t="s">
        <v>48</v>
      </c>
      <c r="AI660" s="4" t="s">
        <v>48</v>
      </c>
      <c r="AJ660" s="4" t="s">
        <v>48</v>
      </c>
      <c r="AK660" s="4" t="s">
        <v>48</v>
      </c>
      <c r="AL660" s="4" t="s">
        <v>55</v>
      </c>
    </row>
    <row r="661" spans="1:38" ht="25.5">
      <c r="A661" s="4">
        <v>159928</v>
      </c>
      <c r="B661" s="4">
        <v>665912</v>
      </c>
      <c r="C661" s="4" t="s">
        <v>1831</v>
      </c>
      <c r="D661" s="4" t="s">
        <v>1832</v>
      </c>
      <c r="E661" s="4" t="s">
        <v>153</v>
      </c>
      <c r="F661" s="4" t="s">
        <v>1833</v>
      </c>
      <c r="G661" s="4" t="s">
        <v>46</v>
      </c>
      <c r="H661" s="4" t="s">
        <v>47</v>
      </c>
      <c r="I661" s="4" t="s">
        <v>48</v>
      </c>
      <c r="J661" s="4" t="s">
        <v>49</v>
      </c>
      <c r="K661" s="4" t="s">
        <v>1859</v>
      </c>
      <c r="L661" s="4" t="s">
        <v>1860</v>
      </c>
      <c r="M661" s="4"/>
      <c r="N661" s="4" t="s">
        <v>1848</v>
      </c>
      <c r="O661" s="4" t="s">
        <v>53</v>
      </c>
      <c r="P661" s="4" t="s">
        <v>1845</v>
      </c>
      <c r="Q661" s="4">
        <v>433</v>
      </c>
      <c r="R661" s="4">
        <v>0</v>
      </c>
      <c r="S661" s="4">
        <v>52</v>
      </c>
      <c r="T661" s="4">
        <v>485</v>
      </c>
      <c r="U661" s="4">
        <v>0.89280000000000004</v>
      </c>
      <c r="V661" s="4">
        <v>0</v>
      </c>
      <c r="W661" s="4">
        <v>0.89280000000000004</v>
      </c>
      <c r="X661" s="4" t="s">
        <v>49</v>
      </c>
      <c r="Y661" s="4" t="s">
        <v>49</v>
      </c>
      <c r="Z661" s="4" t="s">
        <v>49</v>
      </c>
      <c r="AA661" s="4" t="s">
        <v>49</v>
      </c>
      <c r="AB661" s="4" t="s">
        <v>49</v>
      </c>
      <c r="AC661" s="4" t="s">
        <v>49</v>
      </c>
      <c r="AD661" s="4" t="s">
        <v>49</v>
      </c>
      <c r="AE661" s="4" t="s">
        <v>48</v>
      </c>
      <c r="AF661" s="4" t="s">
        <v>48</v>
      </c>
      <c r="AG661" s="4" t="s">
        <v>48</v>
      </c>
      <c r="AH661" s="4" t="s">
        <v>48</v>
      </c>
      <c r="AI661" s="4" t="s">
        <v>48</v>
      </c>
      <c r="AJ661" s="4" t="s">
        <v>48</v>
      </c>
      <c r="AK661" s="4" t="s">
        <v>48</v>
      </c>
      <c r="AL661" s="4" t="s">
        <v>55</v>
      </c>
    </row>
    <row r="662" spans="1:38" ht="25.5">
      <c r="A662" s="4">
        <v>159928</v>
      </c>
      <c r="B662" s="4">
        <v>659113</v>
      </c>
      <c r="C662" s="4" t="s">
        <v>1831</v>
      </c>
      <c r="D662" s="4" t="s">
        <v>1832</v>
      </c>
      <c r="E662" s="4" t="s">
        <v>153</v>
      </c>
      <c r="F662" s="4" t="s">
        <v>1833</v>
      </c>
      <c r="G662" s="4" t="s">
        <v>46</v>
      </c>
      <c r="H662" s="4" t="s">
        <v>47</v>
      </c>
      <c r="I662" s="4" t="s">
        <v>48</v>
      </c>
      <c r="J662" s="4" t="s">
        <v>49</v>
      </c>
      <c r="K662" s="4" t="s">
        <v>1861</v>
      </c>
      <c r="L662" s="4" t="s">
        <v>1862</v>
      </c>
      <c r="M662" s="4"/>
      <c r="N662" s="4" t="s">
        <v>1848</v>
      </c>
      <c r="O662" s="4" t="s">
        <v>53</v>
      </c>
      <c r="P662" s="4" t="s">
        <v>1863</v>
      </c>
      <c r="Q662" s="4">
        <v>1133</v>
      </c>
      <c r="R662" s="4">
        <v>0</v>
      </c>
      <c r="S662" s="4">
        <v>282</v>
      </c>
      <c r="T662" s="4">
        <v>1415</v>
      </c>
      <c r="U662" s="4">
        <v>0.80069999999999997</v>
      </c>
      <c r="V662" s="4">
        <v>0</v>
      </c>
      <c r="W662" s="4">
        <v>0.80069999999999997</v>
      </c>
      <c r="X662" s="4" t="s">
        <v>48</v>
      </c>
      <c r="Y662" s="4" t="s">
        <v>48</v>
      </c>
      <c r="Z662" s="4" t="s">
        <v>48</v>
      </c>
      <c r="AA662" s="4" t="s">
        <v>48</v>
      </c>
      <c r="AB662" s="4" t="s">
        <v>48</v>
      </c>
      <c r="AC662" s="4" t="s">
        <v>48</v>
      </c>
      <c r="AD662" s="4" t="s">
        <v>48</v>
      </c>
      <c r="AE662" s="4" t="s">
        <v>48</v>
      </c>
      <c r="AF662" s="4" t="s">
        <v>48</v>
      </c>
      <c r="AG662" s="4" t="s">
        <v>48</v>
      </c>
      <c r="AH662" s="4" t="s">
        <v>49</v>
      </c>
      <c r="AI662" s="4" t="s">
        <v>49</v>
      </c>
      <c r="AJ662" s="4" t="s">
        <v>49</v>
      </c>
      <c r="AK662" s="4" t="s">
        <v>49</v>
      </c>
      <c r="AL662" s="4" t="s">
        <v>55</v>
      </c>
    </row>
    <row r="663" spans="1:38" ht="25.5">
      <c r="A663" s="4">
        <v>159928</v>
      </c>
      <c r="B663" s="4">
        <v>661413</v>
      </c>
      <c r="C663" s="4" t="s">
        <v>1831</v>
      </c>
      <c r="D663" s="4" t="s">
        <v>1832</v>
      </c>
      <c r="E663" s="4" t="s">
        <v>153</v>
      </c>
      <c r="F663" s="4" t="s">
        <v>1833</v>
      </c>
      <c r="G663" s="4" t="s">
        <v>46</v>
      </c>
      <c r="H663" s="4" t="s">
        <v>47</v>
      </c>
      <c r="I663" s="4" t="s">
        <v>48</v>
      </c>
      <c r="J663" s="4" t="s">
        <v>49</v>
      </c>
      <c r="K663" s="4" t="s">
        <v>1267</v>
      </c>
      <c r="L663" s="4" t="s">
        <v>1864</v>
      </c>
      <c r="M663" s="4"/>
      <c r="N663" s="4" t="s">
        <v>1836</v>
      </c>
      <c r="O663" s="4" t="s">
        <v>53</v>
      </c>
      <c r="P663" s="4" t="s">
        <v>1837</v>
      </c>
      <c r="Q663" s="4">
        <v>481</v>
      </c>
      <c r="R663" s="4">
        <v>0</v>
      </c>
      <c r="S663" s="4">
        <v>58</v>
      </c>
      <c r="T663" s="4">
        <v>539</v>
      </c>
      <c r="U663" s="4">
        <v>0.89239999999999997</v>
      </c>
      <c r="V663" s="4">
        <v>0</v>
      </c>
      <c r="W663" s="4">
        <v>0.89239999999999997</v>
      </c>
      <c r="X663" s="4" t="s">
        <v>49</v>
      </c>
      <c r="Y663" s="4" t="s">
        <v>49</v>
      </c>
      <c r="Z663" s="4" t="s">
        <v>49</v>
      </c>
      <c r="AA663" s="4" t="s">
        <v>49</v>
      </c>
      <c r="AB663" s="4" t="s">
        <v>49</v>
      </c>
      <c r="AC663" s="4" t="s">
        <v>49</v>
      </c>
      <c r="AD663" s="4" t="s">
        <v>49</v>
      </c>
      <c r="AE663" s="4" t="s">
        <v>48</v>
      </c>
      <c r="AF663" s="4" t="s">
        <v>48</v>
      </c>
      <c r="AG663" s="4" t="s">
        <v>48</v>
      </c>
      <c r="AH663" s="4" t="s">
        <v>48</v>
      </c>
      <c r="AI663" s="4" t="s">
        <v>48</v>
      </c>
      <c r="AJ663" s="4" t="s">
        <v>48</v>
      </c>
      <c r="AK663" s="4" t="s">
        <v>48</v>
      </c>
      <c r="AL663" s="4" t="s">
        <v>55</v>
      </c>
    </row>
    <row r="664" spans="1:38" ht="25.5">
      <c r="A664" s="4">
        <v>159928</v>
      </c>
      <c r="B664" s="4">
        <v>664459</v>
      </c>
      <c r="C664" s="4" t="s">
        <v>1831</v>
      </c>
      <c r="D664" s="4" t="s">
        <v>1832</v>
      </c>
      <c r="E664" s="4" t="s">
        <v>153</v>
      </c>
      <c r="F664" s="4" t="s">
        <v>1833</v>
      </c>
      <c r="G664" s="4" t="s">
        <v>46</v>
      </c>
      <c r="H664" s="4" t="s">
        <v>47</v>
      </c>
      <c r="I664" s="4" t="s">
        <v>48</v>
      </c>
      <c r="J664" s="4" t="s">
        <v>49</v>
      </c>
      <c r="K664" s="4" t="s">
        <v>1865</v>
      </c>
      <c r="L664" s="4" t="s">
        <v>1866</v>
      </c>
      <c r="M664" s="4"/>
      <c r="N664" s="4" t="s">
        <v>1848</v>
      </c>
      <c r="O664" s="4" t="s">
        <v>53</v>
      </c>
      <c r="P664" s="4" t="s">
        <v>1837</v>
      </c>
      <c r="Q664" s="4">
        <v>284</v>
      </c>
      <c r="R664" s="4">
        <v>0</v>
      </c>
      <c r="S664" s="4">
        <v>0</v>
      </c>
      <c r="T664" s="4">
        <v>284</v>
      </c>
      <c r="U664" s="4">
        <v>1</v>
      </c>
      <c r="V664" s="4">
        <v>0</v>
      </c>
      <c r="W664" s="4">
        <v>1</v>
      </c>
      <c r="X664" s="4" t="s">
        <v>48</v>
      </c>
      <c r="Y664" s="4" t="s">
        <v>48</v>
      </c>
      <c r="Z664" s="4" t="s">
        <v>48</v>
      </c>
      <c r="AA664" s="4" t="s">
        <v>48</v>
      </c>
      <c r="AB664" s="4" t="s">
        <v>48</v>
      </c>
      <c r="AC664" s="4" t="s">
        <v>48</v>
      </c>
      <c r="AD664" s="4" t="s">
        <v>48</v>
      </c>
      <c r="AE664" s="4" t="s">
        <v>49</v>
      </c>
      <c r="AF664" s="4" t="s">
        <v>49</v>
      </c>
      <c r="AG664" s="4" t="s">
        <v>49</v>
      </c>
      <c r="AH664" s="4" t="s">
        <v>49</v>
      </c>
      <c r="AI664" s="4" t="s">
        <v>49</v>
      </c>
      <c r="AJ664" s="4" t="s">
        <v>49</v>
      </c>
      <c r="AK664" s="4" t="s">
        <v>49</v>
      </c>
      <c r="AL664" s="4" t="s">
        <v>55</v>
      </c>
    </row>
    <row r="665" spans="1:38" ht="25.5">
      <c r="A665" s="4">
        <v>159928</v>
      </c>
      <c r="B665" s="4">
        <v>665201</v>
      </c>
      <c r="C665" s="4" t="s">
        <v>1831</v>
      </c>
      <c r="D665" s="4" t="s">
        <v>1832</v>
      </c>
      <c r="E665" s="4" t="s">
        <v>153</v>
      </c>
      <c r="F665" s="4" t="s">
        <v>1833</v>
      </c>
      <c r="G665" s="4" t="s">
        <v>46</v>
      </c>
      <c r="H665" s="4" t="s">
        <v>47</v>
      </c>
      <c r="I665" s="4" t="s">
        <v>48</v>
      </c>
      <c r="J665" s="4" t="s">
        <v>49</v>
      </c>
      <c r="K665" s="4" t="s">
        <v>1867</v>
      </c>
      <c r="L665" s="4" t="s">
        <v>1868</v>
      </c>
      <c r="M665" s="4"/>
      <c r="N665" s="4" t="s">
        <v>1869</v>
      </c>
      <c r="O665" s="4" t="s">
        <v>53</v>
      </c>
      <c r="P665" s="4" t="s">
        <v>616</v>
      </c>
      <c r="Q665" s="4">
        <v>337</v>
      </c>
      <c r="R665" s="4">
        <v>0</v>
      </c>
      <c r="S665" s="4">
        <v>0</v>
      </c>
      <c r="T665" s="4">
        <v>337</v>
      </c>
      <c r="U665" s="4">
        <v>1</v>
      </c>
      <c r="V665" s="4">
        <v>0</v>
      </c>
      <c r="W665" s="4">
        <v>1</v>
      </c>
      <c r="X665" s="4" t="s">
        <v>48</v>
      </c>
      <c r="Y665" s="4" t="s">
        <v>49</v>
      </c>
      <c r="Z665" s="4" t="s">
        <v>49</v>
      </c>
      <c r="AA665" s="4" t="s">
        <v>49</v>
      </c>
      <c r="AB665" s="4" t="s">
        <v>49</v>
      </c>
      <c r="AC665" s="4" t="s">
        <v>49</v>
      </c>
      <c r="AD665" s="4" t="s">
        <v>49</v>
      </c>
      <c r="AE665" s="4" t="s">
        <v>48</v>
      </c>
      <c r="AF665" s="4" t="s">
        <v>48</v>
      </c>
      <c r="AG665" s="4" t="s">
        <v>48</v>
      </c>
      <c r="AH665" s="4" t="s">
        <v>48</v>
      </c>
      <c r="AI665" s="4" t="s">
        <v>48</v>
      </c>
      <c r="AJ665" s="4" t="s">
        <v>48</v>
      </c>
      <c r="AK665" s="4" t="s">
        <v>48</v>
      </c>
      <c r="AL665" s="4" t="s">
        <v>55</v>
      </c>
    </row>
    <row r="666" spans="1:38" ht="25.5">
      <c r="A666" s="4">
        <v>159928</v>
      </c>
      <c r="B666" s="4">
        <v>662894</v>
      </c>
      <c r="C666" s="4" t="s">
        <v>1831</v>
      </c>
      <c r="D666" s="4" t="s">
        <v>1832</v>
      </c>
      <c r="E666" s="4" t="s">
        <v>153</v>
      </c>
      <c r="F666" s="4" t="s">
        <v>1833</v>
      </c>
      <c r="G666" s="4" t="s">
        <v>46</v>
      </c>
      <c r="H666" s="4" t="s">
        <v>47</v>
      </c>
      <c r="I666" s="4" t="s">
        <v>48</v>
      </c>
      <c r="J666" s="4" t="s">
        <v>49</v>
      </c>
      <c r="K666" s="4" t="s">
        <v>1870</v>
      </c>
      <c r="L666" s="4" t="s">
        <v>1871</v>
      </c>
      <c r="M666" s="4"/>
      <c r="N666" s="4" t="s">
        <v>1872</v>
      </c>
      <c r="O666" s="4" t="s">
        <v>53</v>
      </c>
      <c r="P666" s="4" t="s">
        <v>1858</v>
      </c>
      <c r="Q666" s="4">
        <v>235</v>
      </c>
      <c r="R666" s="4">
        <v>0</v>
      </c>
      <c r="S666" s="4">
        <v>309</v>
      </c>
      <c r="T666" s="4">
        <v>544</v>
      </c>
      <c r="U666" s="4">
        <v>0.432</v>
      </c>
      <c r="V666" s="4">
        <v>0</v>
      </c>
      <c r="W666" s="4">
        <v>0.432</v>
      </c>
      <c r="X666" s="4" t="s">
        <v>48</v>
      </c>
      <c r="Y666" s="4" t="s">
        <v>49</v>
      </c>
      <c r="Z666" s="4" t="s">
        <v>49</v>
      </c>
      <c r="AA666" s="4" t="s">
        <v>49</v>
      </c>
      <c r="AB666" s="4" t="s">
        <v>49</v>
      </c>
      <c r="AC666" s="4" t="s">
        <v>49</v>
      </c>
      <c r="AD666" s="4" t="s">
        <v>49</v>
      </c>
      <c r="AE666" s="4" t="s">
        <v>48</v>
      </c>
      <c r="AF666" s="4" t="s">
        <v>48</v>
      </c>
      <c r="AG666" s="4" t="s">
        <v>48</v>
      </c>
      <c r="AH666" s="4" t="s">
        <v>48</v>
      </c>
      <c r="AI666" s="4" t="s">
        <v>48</v>
      </c>
      <c r="AJ666" s="4" t="s">
        <v>48</v>
      </c>
      <c r="AK666" s="4" t="s">
        <v>48</v>
      </c>
      <c r="AL666" s="4" t="s">
        <v>55</v>
      </c>
    </row>
    <row r="667" spans="1:38" ht="25.5">
      <c r="A667" s="4">
        <v>159928</v>
      </c>
      <c r="B667" s="4">
        <v>660846</v>
      </c>
      <c r="C667" s="4" t="s">
        <v>1831</v>
      </c>
      <c r="D667" s="4" t="s">
        <v>1832</v>
      </c>
      <c r="E667" s="4" t="s">
        <v>153</v>
      </c>
      <c r="F667" s="4" t="s">
        <v>1833</v>
      </c>
      <c r="G667" s="4" t="s">
        <v>46</v>
      </c>
      <c r="H667" s="4" t="s">
        <v>47</v>
      </c>
      <c r="I667" s="4" t="s">
        <v>48</v>
      </c>
      <c r="J667" s="4" t="s">
        <v>49</v>
      </c>
      <c r="K667" s="4" t="s">
        <v>1873</v>
      </c>
      <c r="L667" s="4" t="s">
        <v>1874</v>
      </c>
      <c r="M667" s="4"/>
      <c r="N667" s="4" t="s">
        <v>1840</v>
      </c>
      <c r="O667" s="4" t="s">
        <v>53</v>
      </c>
      <c r="P667" s="4" t="s">
        <v>1843</v>
      </c>
      <c r="Q667" s="4">
        <v>501</v>
      </c>
      <c r="R667" s="4">
        <v>0</v>
      </c>
      <c r="S667" s="4">
        <v>0</v>
      </c>
      <c r="T667" s="4">
        <v>501</v>
      </c>
      <c r="U667" s="4">
        <v>1</v>
      </c>
      <c r="V667" s="4">
        <v>0</v>
      </c>
      <c r="W667" s="4">
        <v>1</v>
      </c>
      <c r="X667" s="4" t="s">
        <v>48</v>
      </c>
      <c r="Y667" s="4" t="s">
        <v>49</v>
      </c>
      <c r="Z667" s="4" t="s">
        <v>49</v>
      </c>
      <c r="AA667" s="4" t="s">
        <v>49</v>
      </c>
      <c r="AB667" s="4" t="s">
        <v>49</v>
      </c>
      <c r="AC667" s="4" t="s">
        <v>49</v>
      </c>
      <c r="AD667" s="4" t="s">
        <v>49</v>
      </c>
      <c r="AE667" s="4" t="s">
        <v>48</v>
      </c>
      <c r="AF667" s="4" t="s">
        <v>48</v>
      </c>
      <c r="AG667" s="4" t="s">
        <v>48</v>
      </c>
      <c r="AH667" s="4" t="s">
        <v>48</v>
      </c>
      <c r="AI667" s="4" t="s">
        <v>48</v>
      </c>
      <c r="AJ667" s="4" t="s">
        <v>48</v>
      </c>
      <c r="AK667" s="4" t="s">
        <v>48</v>
      </c>
      <c r="AL667" s="4" t="s">
        <v>55</v>
      </c>
    </row>
    <row r="668" spans="1:38" ht="25.5">
      <c r="A668" s="4">
        <v>159928</v>
      </c>
      <c r="B668" s="4">
        <v>660505</v>
      </c>
      <c r="C668" s="4" t="s">
        <v>1831</v>
      </c>
      <c r="D668" s="4" t="s">
        <v>1832</v>
      </c>
      <c r="E668" s="4" t="s">
        <v>153</v>
      </c>
      <c r="F668" s="4" t="s">
        <v>1833</v>
      </c>
      <c r="G668" s="4" t="s">
        <v>46</v>
      </c>
      <c r="H668" s="4" t="s">
        <v>47</v>
      </c>
      <c r="I668" s="4" t="s">
        <v>48</v>
      </c>
      <c r="J668" s="4" t="s">
        <v>49</v>
      </c>
      <c r="K668" s="4" t="s">
        <v>1875</v>
      </c>
      <c r="L668" s="4" t="s">
        <v>1876</v>
      </c>
      <c r="M668" s="4"/>
      <c r="N668" s="4" t="s">
        <v>615</v>
      </c>
      <c r="O668" s="4" t="s">
        <v>53</v>
      </c>
      <c r="P668" s="4" t="s">
        <v>616</v>
      </c>
      <c r="Q668" s="4">
        <v>564</v>
      </c>
      <c r="R668" s="4">
        <v>0</v>
      </c>
      <c r="S668" s="4">
        <v>0</v>
      </c>
      <c r="T668" s="4">
        <v>564</v>
      </c>
      <c r="U668" s="4">
        <v>1</v>
      </c>
      <c r="V668" s="4">
        <v>0</v>
      </c>
      <c r="W668" s="4">
        <v>1</v>
      </c>
      <c r="X668" s="4" t="s">
        <v>49</v>
      </c>
      <c r="Y668" s="4" t="s">
        <v>49</v>
      </c>
      <c r="Z668" s="4" t="s">
        <v>49</v>
      </c>
      <c r="AA668" s="4" t="s">
        <v>49</v>
      </c>
      <c r="AB668" s="4" t="s">
        <v>49</v>
      </c>
      <c r="AC668" s="4" t="s">
        <v>49</v>
      </c>
      <c r="AD668" s="4" t="s">
        <v>49</v>
      </c>
      <c r="AE668" s="4" t="s">
        <v>48</v>
      </c>
      <c r="AF668" s="4" t="s">
        <v>48</v>
      </c>
      <c r="AG668" s="4" t="s">
        <v>48</v>
      </c>
      <c r="AH668" s="4" t="s">
        <v>48</v>
      </c>
      <c r="AI668" s="4" t="s">
        <v>48</v>
      </c>
      <c r="AJ668" s="4" t="s">
        <v>48</v>
      </c>
      <c r="AK668" s="4" t="s">
        <v>48</v>
      </c>
      <c r="AL668" s="4" t="s">
        <v>55</v>
      </c>
    </row>
    <row r="669" spans="1:38" ht="25.5">
      <c r="A669" s="4">
        <v>159928</v>
      </c>
      <c r="B669" s="4">
        <v>660864</v>
      </c>
      <c r="C669" s="4" t="s">
        <v>1831</v>
      </c>
      <c r="D669" s="4" t="s">
        <v>1832</v>
      </c>
      <c r="E669" s="4" t="s">
        <v>153</v>
      </c>
      <c r="F669" s="4" t="s">
        <v>1833</v>
      </c>
      <c r="G669" s="4" t="s">
        <v>46</v>
      </c>
      <c r="H669" s="4" t="s">
        <v>47</v>
      </c>
      <c r="I669" s="4" t="s">
        <v>48</v>
      </c>
      <c r="J669" s="4" t="s">
        <v>49</v>
      </c>
      <c r="K669" s="4" t="s">
        <v>1877</v>
      </c>
      <c r="L669" s="4" t="s">
        <v>1878</v>
      </c>
      <c r="M669" s="4"/>
      <c r="N669" s="4" t="s">
        <v>615</v>
      </c>
      <c r="O669" s="4" t="s">
        <v>53</v>
      </c>
      <c r="P669" s="4" t="s">
        <v>616</v>
      </c>
      <c r="Q669" s="4">
        <v>1240</v>
      </c>
      <c r="R669" s="4">
        <v>0</v>
      </c>
      <c r="S669" s="4">
        <v>661</v>
      </c>
      <c r="T669" s="4">
        <v>1901</v>
      </c>
      <c r="U669" s="4">
        <v>0.65229999999999999</v>
      </c>
      <c r="V669" s="4">
        <v>0</v>
      </c>
      <c r="W669" s="4">
        <v>0.65229999999999999</v>
      </c>
      <c r="X669" s="4" t="s">
        <v>49</v>
      </c>
      <c r="Y669" s="4" t="s">
        <v>48</v>
      </c>
      <c r="Z669" s="4" t="s">
        <v>48</v>
      </c>
      <c r="AA669" s="4" t="s">
        <v>48</v>
      </c>
      <c r="AB669" s="4" t="s">
        <v>48</v>
      </c>
      <c r="AC669" s="4" t="s">
        <v>48</v>
      </c>
      <c r="AD669" s="4" t="s">
        <v>48</v>
      </c>
      <c r="AE669" s="4" t="s">
        <v>48</v>
      </c>
      <c r="AF669" s="4" t="s">
        <v>48</v>
      </c>
      <c r="AG669" s="4" t="s">
        <v>48</v>
      </c>
      <c r="AH669" s="4" t="s">
        <v>49</v>
      </c>
      <c r="AI669" s="4" t="s">
        <v>49</v>
      </c>
      <c r="AJ669" s="4" t="s">
        <v>49</v>
      </c>
      <c r="AK669" s="4" t="s">
        <v>49</v>
      </c>
      <c r="AL669" s="4" t="s">
        <v>55</v>
      </c>
    </row>
    <row r="670" spans="1:38" ht="25.5">
      <c r="A670" s="4">
        <v>159928</v>
      </c>
      <c r="B670" s="4">
        <v>665505</v>
      </c>
      <c r="C670" s="4" t="s">
        <v>1831</v>
      </c>
      <c r="D670" s="4" t="s">
        <v>1832</v>
      </c>
      <c r="E670" s="4" t="s">
        <v>153</v>
      </c>
      <c r="F670" s="4" t="s">
        <v>1833</v>
      </c>
      <c r="G670" s="4" t="s">
        <v>46</v>
      </c>
      <c r="H670" s="4" t="s">
        <v>47</v>
      </c>
      <c r="I670" s="4" t="s">
        <v>48</v>
      </c>
      <c r="J670" s="4" t="s">
        <v>49</v>
      </c>
      <c r="K670" s="4" t="s">
        <v>1879</v>
      </c>
      <c r="L670" s="4" t="s">
        <v>1880</v>
      </c>
      <c r="M670" s="4"/>
      <c r="N670" s="4" t="s">
        <v>1836</v>
      </c>
      <c r="O670" s="4" t="s">
        <v>53</v>
      </c>
      <c r="P670" s="4" t="s">
        <v>1837</v>
      </c>
      <c r="Q670" s="4">
        <v>342</v>
      </c>
      <c r="R670" s="4">
        <v>0</v>
      </c>
      <c r="S670" s="4">
        <v>80</v>
      </c>
      <c r="T670" s="4">
        <v>422</v>
      </c>
      <c r="U670" s="4">
        <v>0.81040000000000001</v>
      </c>
      <c r="V670" s="4">
        <v>0</v>
      </c>
      <c r="W670" s="4">
        <v>0.81040000000000001</v>
      </c>
      <c r="X670" s="4" t="s">
        <v>49</v>
      </c>
      <c r="Y670" s="4" t="s">
        <v>49</v>
      </c>
      <c r="Z670" s="4" t="s">
        <v>49</v>
      </c>
      <c r="AA670" s="4" t="s">
        <v>49</v>
      </c>
      <c r="AB670" s="4" t="s">
        <v>49</v>
      </c>
      <c r="AC670" s="4" t="s">
        <v>49</v>
      </c>
      <c r="AD670" s="4" t="s">
        <v>49</v>
      </c>
      <c r="AE670" s="4" t="s">
        <v>48</v>
      </c>
      <c r="AF670" s="4" t="s">
        <v>48</v>
      </c>
      <c r="AG670" s="4" t="s">
        <v>48</v>
      </c>
      <c r="AH670" s="4" t="s">
        <v>48</v>
      </c>
      <c r="AI670" s="4" t="s">
        <v>48</v>
      </c>
      <c r="AJ670" s="4" t="s">
        <v>48</v>
      </c>
      <c r="AK670" s="4" t="s">
        <v>48</v>
      </c>
      <c r="AL670" s="4" t="s">
        <v>55</v>
      </c>
    </row>
    <row r="671" spans="1:38" ht="25.5">
      <c r="A671" s="4">
        <v>159928</v>
      </c>
      <c r="B671" s="4">
        <v>663515</v>
      </c>
      <c r="C671" s="4" t="s">
        <v>1831</v>
      </c>
      <c r="D671" s="4" t="s">
        <v>1832</v>
      </c>
      <c r="E671" s="4" t="s">
        <v>153</v>
      </c>
      <c r="F671" s="4" t="s">
        <v>1833</v>
      </c>
      <c r="G671" s="4" t="s">
        <v>46</v>
      </c>
      <c r="H671" s="4" t="s">
        <v>47</v>
      </c>
      <c r="I671" s="4" t="s">
        <v>48</v>
      </c>
      <c r="J671" s="4" t="s">
        <v>49</v>
      </c>
      <c r="K671" s="4" t="s">
        <v>1881</v>
      </c>
      <c r="L671" s="4" t="s">
        <v>1882</v>
      </c>
      <c r="M671" s="4"/>
      <c r="N671" s="4" t="s">
        <v>1848</v>
      </c>
      <c r="O671" s="4" t="s">
        <v>53</v>
      </c>
      <c r="P671" s="4" t="s">
        <v>1863</v>
      </c>
      <c r="Q671" s="4">
        <v>204</v>
      </c>
      <c r="R671" s="4">
        <v>0</v>
      </c>
      <c r="S671" s="4">
        <v>312</v>
      </c>
      <c r="T671" s="4">
        <v>516</v>
      </c>
      <c r="U671" s="4">
        <v>0.39529999999999998</v>
      </c>
      <c r="V671" s="4">
        <v>0</v>
      </c>
      <c r="W671" s="4">
        <v>0.39529999999999998</v>
      </c>
      <c r="X671" s="4" t="s">
        <v>48</v>
      </c>
      <c r="Y671" s="4" t="s">
        <v>49</v>
      </c>
      <c r="Z671" s="4" t="s">
        <v>49</v>
      </c>
      <c r="AA671" s="4" t="s">
        <v>49</v>
      </c>
      <c r="AB671" s="4" t="s">
        <v>49</v>
      </c>
      <c r="AC671" s="4" t="s">
        <v>49</v>
      </c>
      <c r="AD671" s="4" t="s">
        <v>49</v>
      </c>
      <c r="AE671" s="4" t="s">
        <v>48</v>
      </c>
      <c r="AF671" s="4" t="s">
        <v>48</v>
      </c>
      <c r="AG671" s="4" t="s">
        <v>48</v>
      </c>
      <c r="AH671" s="4" t="s">
        <v>48</v>
      </c>
      <c r="AI671" s="4" t="s">
        <v>48</v>
      </c>
      <c r="AJ671" s="4" t="s">
        <v>48</v>
      </c>
      <c r="AK671" s="4" t="s">
        <v>48</v>
      </c>
      <c r="AL671" s="4" t="s">
        <v>55</v>
      </c>
    </row>
    <row r="672" spans="1:38" ht="25.5">
      <c r="A672" s="4">
        <v>159928</v>
      </c>
      <c r="B672" s="4">
        <v>661414</v>
      </c>
      <c r="C672" s="4" t="s">
        <v>1831</v>
      </c>
      <c r="D672" s="4" t="s">
        <v>1832</v>
      </c>
      <c r="E672" s="4" t="s">
        <v>153</v>
      </c>
      <c r="F672" s="4" t="s">
        <v>1833</v>
      </c>
      <c r="G672" s="4" t="s">
        <v>46</v>
      </c>
      <c r="H672" s="4" t="s">
        <v>47</v>
      </c>
      <c r="I672" s="4" t="s">
        <v>48</v>
      </c>
      <c r="J672" s="4" t="s">
        <v>49</v>
      </c>
      <c r="K672" s="4" t="s">
        <v>1502</v>
      </c>
      <c r="L672" s="4" t="s">
        <v>1883</v>
      </c>
      <c r="M672" s="4"/>
      <c r="N672" s="4" t="s">
        <v>615</v>
      </c>
      <c r="O672" s="4" t="s">
        <v>53</v>
      </c>
      <c r="P672" s="4" t="s">
        <v>616</v>
      </c>
      <c r="Q672" s="4">
        <v>567</v>
      </c>
      <c r="R672" s="4">
        <v>0</v>
      </c>
      <c r="S672" s="4">
        <v>62</v>
      </c>
      <c r="T672" s="4">
        <v>629</v>
      </c>
      <c r="U672" s="4">
        <v>0.90139999999999998</v>
      </c>
      <c r="V672" s="4">
        <v>0</v>
      </c>
      <c r="W672" s="4">
        <v>0.90139999999999998</v>
      </c>
      <c r="X672" s="4" t="s">
        <v>48</v>
      </c>
      <c r="Y672" s="4" t="s">
        <v>48</v>
      </c>
      <c r="Z672" s="4" t="s">
        <v>48</v>
      </c>
      <c r="AA672" s="4" t="s">
        <v>48</v>
      </c>
      <c r="AB672" s="4" t="s">
        <v>48</v>
      </c>
      <c r="AC672" s="4" t="s">
        <v>48</v>
      </c>
      <c r="AD672" s="4" t="s">
        <v>48</v>
      </c>
      <c r="AE672" s="4" t="s">
        <v>49</v>
      </c>
      <c r="AF672" s="4" t="s">
        <v>49</v>
      </c>
      <c r="AG672" s="4" t="s">
        <v>49</v>
      </c>
      <c r="AH672" s="4" t="s">
        <v>48</v>
      </c>
      <c r="AI672" s="4" t="s">
        <v>48</v>
      </c>
      <c r="AJ672" s="4" t="s">
        <v>48</v>
      </c>
      <c r="AK672" s="4" t="s">
        <v>48</v>
      </c>
      <c r="AL672" s="4" t="s">
        <v>55</v>
      </c>
    </row>
    <row r="673" spans="1:38" ht="25.5">
      <c r="A673" s="4">
        <v>159928</v>
      </c>
      <c r="B673" s="4">
        <v>660851</v>
      </c>
      <c r="C673" s="4" t="s">
        <v>1831</v>
      </c>
      <c r="D673" s="4" t="s">
        <v>1832</v>
      </c>
      <c r="E673" s="4" t="s">
        <v>153</v>
      </c>
      <c r="F673" s="4" t="s">
        <v>1833</v>
      </c>
      <c r="G673" s="4" t="s">
        <v>46</v>
      </c>
      <c r="H673" s="4" t="s">
        <v>47</v>
      </c>
      <c r="I673" s="4" t="s">
        <v>48</v>
      </c>
      <c r="J673" s="4" t="s">
        <v>49</v>
      </c>
      <c r="K673" s="4" t="s">
        <v>1884</v>
      </c>
      <c r="L673" s="4" t="s">
        <v>1882</v>
      </c>
      <c r="M673" s="4"/>
      <c r="N673" s="4" t="s">
        <v>1848</v>
      </c>
      <c r="O673" s="4" t="s">
        <v>53</v>
      </c>
      <c r="P673" s="4" t="s">
        <v>1863</v>
      </c>
      <c r="Q673" s="4">
        <v>495</v>
      </c>
      <c r="R673" s="4">
        <v>0</v>
      </c>
      <c r="S673" s="4">
        <v>0</v>
      </c>
      <c r="T673" s="4">
        <v>495</v>
      </c>
      <c r="U673" s="4">
        <v>1</v>
      </c>
      <c r="V673" s="4">
        <v>0</v>
      </c>
      <c r="W673" s="4">
        <v>1</v>
      </c>
      <c r="X673" s="4" t="s">
        <v>48</v>
      </c>
      <c r="Y673" s="4" t="s">
        <v>49</v>
      </c>
      <c r="Z673" s="4" t="s">
        <v>49</v>
      </c>
      <c r="AA673" s="4" t="s">
        <v>49</v>
      </c>
      <c r="AB673" s="4" t="s">
        <v>49</v>
      </c>
      <c r="AC673" s="4" t="s">
        <v>49</v>
      </c>
      <c r="AD673" s="4" t="s">
        <v>49</v>
      </c>
      <c r="AE673" s="4" t="s">
        <v>48</v>
      </c>
      <c r="AF673" s="4" t="s">
        <v>48</v>
      </c>
      <c r="AG673" s="4" t="s">
        <v>48</v>
      </c>
      <c r="AH673" s="4" t="s">
        <v>48</v>
      </c>
      <c r="AI673" s="4" t="s">
        <v>48</v>
      </c>
      <c r="AJ673" s="4" t="s">
        <v>48</v>
      </c>
      <c r="AK673" s="4" t="s">
        <v>48</v>
      </c>
      <c r="AL673" s="4" t="s">
        <v>55</v>
      </c>
    </row>
    <row r="674" spans="1:38" ht="25.5">
      <c r="A674" s="4">
        <v>159928</v>
      </c>
      <c r="B674" s="4">
        <v>663658</v>
      </c>
      <c r="C674" s="4" t="s">
        <v>1831</v>
      </c>
      <c r="D674" s="4" t="s">
        <v>1832</v>
      </c>
      <c r="E674" s="4" t="s">
        <v>153</v>
      </c>
      <c r="F674" s="4" t="s">
        <v>1833</v>
      </c>
      <c r="G674" s="4" t="s">
        <v>46</v>
      </c>
      <c r="H674" s="4" t="s">
        <v>47</v>
      </c>
      <c r="I674" s="4" t="s">
        <v>48</v>
      </c>
      <c r="J674" s="4" t="s">
        <v>49</v>
      </c>
      <c r="K674" s="4" t="s">
        <v>1885</v>
      </c>
      <c r="L674" s="4" t="s">
        <v>1886</v>
      </c>
      <c r="M674" s="4"/>
      <c r="N674" s="4" t="s">
        <v>1848</v>
      </c>
      <c r="O674" s="4" t="s">
        <v>53</v>
      </c>
      <c r="P674" s="4" t="s">
        <v>1863</v>
      </c>
      <c r="Q674" s="4">
        <v>195</v>
      </c>
      <c r="R674" s="4">
        <v>0</v>
      </c>
      <c r="S674" s="4">
        <v>178</v>
      </c>
      <c r="T674" s="4">
        <v>373</v>
      </c>
      <c r="U674" s="4">
        <v>0.52280000000000004</v>
      </c>
      <c r="V674" s="4">
        <v>0</v>
      </c>
      <c r="W674" s="4">
        <v>0.52280000000000004</v>
      </c>
      <c r="X674" s="4" t="s">
        <v>48</v>
      </c>
      <c r="Y674" s="4" t="s">
        <v>48</v>
      </c>
      <c r="Z674" s="4" t="s">
        <v>48</v>
      </c>
      <c r="AA674" s="4" t="s">
        <v>48</v>
      </c>
      <c r="AB674" s="4" t="s">
        <v>48</v>
      </c>
      <c r="AC674" s="4" t="s">
        <v>48</v>
      </c>
      <c r="AD674" s="4" t="s">
        <v>48</v>
      </c>
      <c r="AE674" s="4" t="s">
        <v>48</v>
      </c>
      <c r="AF674" s="4" t="s">
        <v>48</v>
      </c>
      <c r="AG674" s="4" t="s">
        <v>48</v>
      </c>
      <c r="AH674" s="4" t="s">
        <v>49</v>
      </c>
      <c r="AI674" s="4" t="s">
        <v>49</v>
      </c>
      <c r="AJ674" s="4" t="s">
        <v>49</v>
      </c>
      <c r="AK674" s="4" t="s">
        <v>49</v>
      </c>
      <c r="AL674" s="4" t="s">
        <v>55</v>
      </c>
    </row>
    <row r="675" spans="1:38" ht="25.5">
      <c r="A675" s="4">
        <v>159928</v>
      </c>
      <c r="B675" s="4">
        <v>662943</v>
      </c>
      <c r="C675" s="4" t="s">
        <v>1831</v>
      </c>
      <c r="D675" s="4" t="s">
        <v>1832</v>
      </c>
      <c r="E675" s="4" t="s">
        <v>153</v>
      </c>
      <c r="F675" s="4" t="s">
        <v>1833</v>
      </c>
      <c r="G675" s="4" t="s">
        <v>46</v>
      </c>
      <c r="H675" s="4" t="s">
        <v>47</v>
      </c>
      <c r="I675" s="4" t="s">
        <v>48</v>
      </c>
      <c r="J675" s="4" t="s">
        <v>49</v>
      </c>
      <c r="K675" s="4" t="s">
        <v>1887</v>
      </c>
      <c r="L675" s="4" t="s">
        <v>1888</v>
      </c>
      <c r="M675" s="4"/>
      <c r="N675" s="4" t="s">
        <v>1889</v>
      </c>
      <c r="O675" s="4" t="s">
        <v>53</v>
      </c>
      <c r="P675" s="4" t="s">
        <v>1890</v>
      </c>
      <c r="Q675" s="4">
        <v>122</v>
      </c>
      <c r="R675" s="4">
        <v>0</v>
      </c>
      <c r="S675" s="4">
        <v>283</v>
      </c>
      <c r="T675" s="4">
        <v>405</v>
      </c>
      <c r="U675" s="4">
        <v>0.30120000000000002</v>
      </c>
      <c r="V675" s="4">
        <v>0</v>
      </c>
      <c r="W675" s="4">
        <v>0.30120000000000002</v>
      </c>
      <c r="X675" s="4" t="s">
        <v>48</v>
      </c>
      <c r="Y675" s="4" t="s">
        <v>48</v>
      </c>
      <c r="Z675" s="4" t="s">
        <v>48</v>
      </c>
      <c r="AA675" s="4" t="s">
        <v>48</v>
      </c>
      <c r="AB675" s="4" t="s">
        <v>48</v>
      </c>
      <c r="AC675" s="4" t="s">
        <v>48</v>
      </c>
      <c r="AD675" s="4" t="s">
        <v>48</v>
      </c>
      <c r="AE675" s="4" t="s">
        <v>48</v>
      </c>
      <c r="AF675" s="4" t="s">
        <v>48</v>
      </c>
      <c r="AG675" s="4" t="s">
        <v>48</v>
      </c>
      <c r="AH675" s="4" t="s">
        <v>49</v>
      </c>
      <c r="AI675" s="4" t="s">
        <v>49</v>
      </c>
      <c r="AJ675" s="4" t="s">
        <v>49</v>
      </c>
      <c r="AK675" s="4" t="s">
        <v>49</v>
      </c>
      <c r="AL675" s="4" t="s">
        <v>55</v>
      </c>
    </row>
    <row r="676" spans="1:38" ht="25.5">
      <c r="A676" s="4">
        <v>159928</v>
      </c>
      <c r="B676" s="4">
        <v>660853</v>
      </c>
      <c r="C676" s="4" t="s">
        <v>1831</v>
      </c>
      <c r="D676" s="4" t="s">
        <v>1832</v>
      </c>
      <c r="E676" s="4" t="s">
        <v>153</v>
      </c>
      <c r="F676" s="4" t="s">
        <v>1833</v>
      </c>
      <c r="G676" s="4" t="s">
        <v>46</v>
      </c>
      <c r="H676" s="4" t="s">
        <v>47</v>
      </c>
      <c r="I676" s="4" t="s">
        <v>48</v>
      </c>
      <c r="J676" s="4" t="s">
        <v>49</v>
      </c>
      <c r="K676" s="4" t="s">
        <v>1891</v>
      </c>
      <c r="L676" s="4" t="s">
        <v>1892</v>
      </c>
      <c r="M676" s="4"/>
      <c r="N676" s="4" t="s">
        <v>1848</v>
      </c>
      <c r="O676" s="4" t="s">
        <v>53</v>
      </c>
      <c r="P676" s="4" t="s">
        <v>1858</v>
      </c>
      <c r="Q676" s="4">
        <v>422</v>
      </c>
      <c r="R676" s="4">
        <v>0</v>
      </c>
      <c r="S676" s="4">
        <v>0</v>
      </c>
      <c r="T676" s="4">
        <v>422</v>
      </c>
      <c r="U676" s="4">
        <v>1</v>
      </c>
      <c r="V676" s="4">
        <v>0</v>
      </c>
      <c r="W676" s="4">
        <v>1</v>
      </c>
      <c r="X676" s="4" t="s">
        <v>49</v>
      </c>
      <c r="Y676" s="4" t="s">
        <v>49</v>
      </c>
      <c r="Z676" s="4" t="s">
        <v>49</v>
      </c>
      <c r="AA676" s="4" t="s">
        <v>49</v>
      </c>
      <c r="AB676" s="4" t="s">
        <v>49</v>
      </c>
      <c r="AC676" s="4" t="s">
        <v>49</v>
      </c>
      <c r="AD676" s="4" t="s">
        <v>49</v>
      </c>
      <c r="AE676" s="4" t="s">
        <v>48</v>
      </c>
      <c r="AF676" s="4" t="s">
        <v>48</v>
      </c>
      <c r="AG676" s="4" t="s">
        <v>48</v>
      </c>
      <c r="AH676" s="4" t="s">
        <v>48</v>
      </c>
      <c r="AI676" s="4" t="s">
        <v>48</v>
      </c>
      <c r="AJ676" s="4" t="s">
        <v>48</v>
      </c>
      <c r="AK676" s="4" t="s">
        <v>48</v>
      </c>
      <c r="AL676" s="4" t="s">
        <v>55</v>
      </c>
    </row>
    <row r="677" spans="1:38" ht="25.5">
      <c r="A677" s="4">
        <v>159928</v>
      </c>
      <c r="B677" s="4">
        <v>660854</v>
      </c>
      <c r="C677" s="4" t="s">
        <v>1831</v>
      </c>
      <c r="D677" s="4" t="s">
        <v>1832</v>
      </c>
      <c r="E677" s="4" t="s">
        <v>153</v>
      </c>
      <c r="F677" s="4" t="s">
        <v>1833</v>
      </c>
      <c r="G677" s="4" t="s">
        <v>46</v>
      </c>
      <c r="H677" s="4" t="s">
        <v>47</v>
      </c>
      <c r="I677" s="4" t="s">
        <v>48</v>
      </c>
      <c r="J677" s="4" t="s">
        <v>49</v>
      </c>
      <c r="K677" s="4" t="s">
        <v>1893</v>
      </c>
      <c r="L677" s="4" t="s">
        <v>1894</v>
      </c>
      <c r="M677" s="4"/>
      <c r="N677" s="4" t="s">
        <v>1848</v>
      </c>
      <c r="O677" s="4" t="s">
        <v>53</v>
      </c>
      <c r="P677" s="4" t="s">
        <v>1845</v>
      </c>
      <c r="Q677" s="4">
        <v>309</v>
      </c>
      <c r="R677" s="4">
        <v>0</v>
      </c>
      <c r="S677" s="4">
        <v>109</v>
      </c>
      <c r="T677" s="4">
        <v>418</v>
      </c>
      <c r="U677" s="4">
        <v>0.73919999999999997</v>
      </c>
      <c r="V677" s="4">
        <v>0</v>
      </c>
      <c r="W677" s="4">
        <v>0.73919999999999997</v>
      </c>
      <c r="X677" s="4" t="s">
        <v>48</v>
      </c>
      <c r="Y677" s="4" t="s">
        <v>49</v>
      </c>
      <c r="Z677" s="4" t="s">
        <v>49</v>
      </c>
      <c r="AA677" s="4" t="s">
        <v>49</v>
      </c>
      <c r="AB677" s="4" t="s">
        <v>49</v>
      </c>
      <c r="AC677" s="4" t="s">
        <v>49</v>
      </c>
      <c r="AD677" s="4" t="s">
        <v>49</v>
      </c>
      <c r="AE677" s="4" t="s">
        <v>48</v>
      </c>
      <c r="AF677" s="4" t="s">
        <v>48</v>
      </c>
      <c r="AG677" s="4" t="s">
        <v>48</v>
      </c>
      <c r="AH677" s="4" t="s">
        <v>48</v>
      </c>
      <c r="AI677" s="4" t="s">
        <v>48</v>
      </c>
      <c r="AJ677" s="4" t="s">
        <v>48</v>
      </c>
      <c r="AK677" s="4" t="s">
        <v>48</v>
      </c>
      <c r="AL677" s="4" t="s">
        <v>55</v>
      </c>
    </row>
    <row r="678" spans="1:38" ht="25.5">
      <c r="A678" s="4">
        <v>159928</v>
      </c>
      <c r="B678" s="4">
        <v>660861</v>
      </c>
      <c r="C678" s="4" t="s">
        <v>1831</v>
      </c>
      <c r="D678" s="4" t="s">
        <v>1832</v>
      </c>
      <c r="E678" s="4" t="s">
        <v>153</v>
      </c>
      <c r="F678" s="4" t="s">
        <v>1833</v>
      </c>
      <c r="G678" s="4" t="s">
        <v>46</v>
      </c>
      <c r="H678" s="4" t="s">
        <v>47</v>
      </c>
      <c r="I678" s="4" t="s">
        <v>48</v>
      </c>
      <c r="J678" s="4" t="s">
        <v>49</v>
      </c>
      <c r="K678" s="4" t="s">
        <v>1895</v>
      </c>
      <c r="L678" s="4" t="s">
        <v>1896</v>
      </c>
      <c r="M678" s="4"/>
      <c r="N678" s="4" t="s">
        <v>1848</v>
      </c>
      <c r="O678" s="4" t="s">
        <v>53</v>
      </c>
      <c r="P678" s="4" t="s">
        <v>1858</v>
      </c>
      <c r="Q678" s="4">
        <v>318</v>
      </c>
      <c r="R678" s="4">
        <v>0</v>
      </c>
      <c r="S678" s="4">
        <v>232</v>
      </c>
      <c r="T678" s="4">
        <v>550</v>
      </c>
      <c r="U678" s="4">
        <v>0.57820000000000005</v>
      </c>
      <c r="V678" s="4">
        <v>0</v>
      </c>
      <c r="W678" s="4">
        <v>0.57820000000000005</v>
      </c>
      <c r="X678" s="4" t="s">
        <v>48</v>
      </c>
      <c r="Y678" s="4" t="s">
        <v>48</v>
      </c>
      <c r="Z678" s="4" t="s">
        <v>48</v>
      </c>
      <c r="AA678" s="4" t="s">
        <v>48</v>
      </c>
      <c r="AB678" s="4" t="s">
        <v>48</v>
      </c>
      <c r="AC678" s="4" t="s">
        <v>48</v>
      </c>
      <c r="AD678" s="4" t="s">
        <v>48</v>
      </c>
      <c r="AE678" s="4" t="s">
        <v>49</v>
      </c>
      <c r="AF678" s="4" t="s">
        <v>49</v>
      </c>
      <c r="AG678" s="4" t="s">
        <v>49</v>
      </c>
      <c r="AH678" s="4" t="s">
        <v>48</v>
      </c>
      <c r="AI678" s="4" t="s">
        <v>48</v>
      </c>
      <c r="AJ678" s="4" t="s">
        <v>48</v>
      </c>
      <c r="AK678" s="4" t="s">
        <v>48</v>
      </c>
      <c r="AL678" s="4" t="s">
        <v>55</v>
      </c>
    </row>
    <row r="679" spans="1:38" ht="25.5">
      <c r="A679" s="4">
        <v>159928</v>
      </c>
      <c r="B679" s="4">
        <v>662639</v>
      </c>
      <c r="C679" s="4" t="s">
        <v>1831</v>
      </c>
      <c r="D679" s="4" t="s">
        <v>1832</v>
      </c>
      <c r="E679" s="4" t="s">
        <v>153</v>
      </c>
      <c r="F679" s="4" t="s">
        <v>1833</v>
      </c>
      <c r="G679" s="4" t="s">
        <v>46</v>
      </c>
      <c r="H679" s="4" t="s">
        <v>47</v>
      </c>
      <c r="I679" s="4" t="s">
        <v>48</v>
      </c>
      <c r="J679" s="4" t="s">
        <v>49</v>
      </c>
      <c r="K679" s="4" t="s">
        <v>1897</v>
      </c>
      <c r="L679" s="4" t="s">
        <v>1898</v>
      </c>
      <c r="M679" s="4"/>
      <c r="N679" s="4" t="s">
        <v>615</v>
      </c>
      <c r="O679" s="4" t="s">
        <v>53</v>
      </c>
      <c r="P679" s="4" t="s">
        <v>616</v>
      </c>
      <c r="Q679" s="4">
        <v>696</v>
      </c>
      <c r="R679" s="4">
        <v>0</v>
      </c>
      <c r="S679" s="4">
        <v>37</v>
      </c>
      <c r="T679" s="4">
        <v>733</v>
      </c>
      <c r="U679" s="4">
        <v>0.94950000000000001</v>
      </c>
      <c r="V679" s="4">
        <v>0</v>
      </c>
      <c r="W679" s="4">
        <v>0.94950000000000001</v>
      </c>
      <c r="X679" s="4" t="s">
        <v>48</v>
      </c>
      <c r="Y679" s="4" t="s">
        <v>48</v>
      </c>
      <c r="Z679" s="4" t="s">
        <v>48</v>
      </c>
      <c r="AA679" s="4" t="s">
        <v>48</v>
      </c>
      <c r="AB679" s="4" t="s">
        <v>48</v>
      </c>
      <c r="AC679" s="4" t="s">
        <v>48</v>
      </c>
      <c r="AD679" s="4" t="s">
        <v>48</v>
      </c>
      <c r="AE679" s="4" t="s">
        <v>48</v>
      </c>
      <c r="AF679" s="4" t="s">
        <v>48</v>
      </c>
      <c r="AG679" s="4" t="s">
        <v>48</v>
      </c>
      <c r="AH679" s="4" t="s">
        <v>49</v>
      </c>
      <c r="AI679" s="4" t="s">
        <v>49</v>
      </c>
      <c r="AJ679" s="4" t="s">
        <v>49</v>
      </c>
      <c r="AK679" s="4" t="s">
        <v>49</v>
      </c>
      <c r="AL679" s="4" t="s">
        <v>55</v>
      </c>
    </row>
    <row r="680" spans="1:38" ht="25.5">
      <c r="A680" s="4">
        <v>159928</v>
      </c>
      <c r="B680" s="4">
        <v>660857</v>
      </c>
      <c r="C680" s="4" t="s">
        <v>1831</v>
      </c>
      <c r="D680" s="4" t="s">
        <v>1832</v>
      </c>
      <c r="E680" s="4" t="s">
        <v>153</v>
      </c>
      <c r="F680" s="4" t="s">
        <v>1833</v>
      </c>
      <c r="G680" s="4" t="s">
        <v>46</v>
      </c>
      <c r="H680" s="4" t="s">
        <v>47</v>
      </c>
      <c r="I680" s="4" t="s">
        <v>48</v>
      </c>
      <c r="J680" s="4" t="s">
        <v>49</v>
      </c>
      <c r="K680" s="4" t="s">
        <v>1321</v>
      </c>
      <c r="L680" s="4" t="s">
        <v>1899</v>
      </c>
      <c r="M680" s="4"/>
      <c r="N680" s="4" t="s">
        <v>1851</v>
      </c>
      <c r="O680" s="4" t="s">
        <v>53</v>
      </c>
      <c r="P680" s="4" t="s">
        <v>1843</v>
      </c>
      <c r="Q680" s="4">
        <v>227</v>
      </c>
      <c r="R680" s="4">
        <v>0</v>
      </c>
      <c r="S680" s="4">
        <v>0</v>
      </c>
      <c r="T680" s="4">
        <v>227</v>
      </c>
      <c r="U680" s="4">
        <v>1</v>
      </c>
      <c r="V680" s="4">
        <v>0</v>
      </c>
      <c r="W680" s="4">
        <v>1</v>
      </c>
      <c r="X680" s="4" t="s">
        <v>49</v>
      </c>
      <c r="Y680" s="4" t="s">
        <v>48</v>
      </c>
      <c r="Z680" s="4" t="s">
        <v>48</v>
      </c>
      <c r="AA680" s="4" t="s">
        <v>48</v>
      </c>
      <c r="AB680" s="4" t="s">
        <v>48</v>
      </c>
      <c r="AC680" s="4" t="s">
        <v>48</v>
      </c>
      <c r="AD680" s="4" t="s">
        <v>48</v>
      </c>
      <c r="AE680" s="4" t="s">
        <v>48</v>
      </c>
      <c r="AF680" s="4" t="s">
        <v>48</v>
      </c>
      <c r="AG680" s="4" t="s">
        <v>48</v>
      </c>
      <c r="AH680" s="4" t="s">
        <v>48</v>
      </c>
      <c r="AI680" s="4" t="s">
        <v>48</v>
      </c>
      <c r="AJ680" s="4" t="s">
        <v>48</v>
      </c>
      <c r="AK680" s="4" t="s">
        <v>48</v>
      </c>
      <c r="AL680" s="4" t="s">
        <v>55</v>
      </c>
    </row>
    <row r="681" spans="1:38" ht="25.5">
      <c r="A681" s="4">
        <v>159928</v>
      </c>
      <c r="B681" s="4">
        <v>665494</v>
      </c>
      <c r="C681" s="4" t="s">
        <v>1831</v>
      </c>
      <c r="D681" s="4" t="s">
        <v>1832</v>
      </c>
      <c r="E681" s="4" t="s">
        <v>153</v>
      </c>
      <c r="F681" s="4" t="s">
        <v>1833</v>
      </c>
      <c r="G681" s="4" t="s">
        <v>46</v>
      </c>
      <c r="H681" s="4" t="s">
        <v>47</v>
      </c>
      <c r="I681" s="4" t="s">
        <v>48</v>
      </c>
      <c r="J681" s="4" t="s">
        <v>49</v>
      </c>
      <c r="K681" s="4" t="s">
        <v>1900</v>
      </c>
      <c r="L681" s="4" t="s">
        <v>1901</v>
      </c>
      <c r="M681" s="4"/>
      <c r="N681" s="4" t="s">
        <v>1836</v>
      </c>
      <c r="O681" s="4" t="s">
        <v>53</v>
      </c>
      <c r="P681" s="4" t="s">
        <v>1845</v>
      </c>
      <c r="Q681" s="4">
        <v>545</v>
      </c>
      <c r="R681" s="4">
        <v>0</v>
      </c>
      <c r="S681" s="4">
        <v>0</v>
      </c>
      <c r="T681" s="4">
        <v>545</v>
      </c>
      <c r="U681" s="4">
        <v>1</v>
      </c>
      <c r="V681" s="4">
        <v>0</v>
      </c>
      <c r="W681" s="4">
        <v>1</v>
      </c>
      <c r="X681" s="4" t="s">
        <v>48</v>
      </c>
      <c r="Y681" s="4" t="s">
        <v>49</v>
      </c>
      <c r="Z681" s="4" t="s">
        <v>49</v>
      </c>
      <c r="AA681" s="4" t="s">
        <v>49</v>
      </c>
      <c r="AB681" s="4" t="s">
        <v>49</v>
      </c>
      <c r="AC681" s="4" t="s">
        <v>49</v>
      </c>
      <c r="AD681" s="4" t="s">
        <v>49</v>
      </c>
      <c r="AE681" s="4" t="s">
        <v>48</v>
      </c>
      <c r="AF681" s="4" t="s">
        <v>48</v>
      </c>
      <c r="AG681" s="4" t="s">
        <v>48</v>
      </c>
      <c r="AH681" s="4" t="s">
        <v>48</v>
      </c>
      <c r="AI681" s="4" t="s">
        <v>48</v>
      </c>
      <c r="AJ681" s="4" t="s">
        <v>48</v>
      </c>
      <c r="AK681" s="4" t="s">
        <v>48</v>
      </c>
      <c r="AL681" s="4" t="s">
        <v>55</v>
      </c>
    </row>
    <row r="682" spans="1:38" ht="25.5">
      <c r="A682" s="4">
        <v>159902</v>
      </c>
      <c r="B682" s="4">
        <v>665796</v>
      </c>
      <c r="C682" s="4" t="s">
        <v>1902</v>
      </c>
      <c r="D682" s="4" t="s">
        <v>1903</v>
      </c>
      <c r="E682" s="4" t="s">
        <v>225</v>
      </c>
      <c r="F682" s="4" t="s">
        <v>75</v>
      </c>
      <c r="G682" s="4" t="s">
        <v>46</v>
      </c>
      <c r="H682" s="4" t="s">
        <v>47</v>
      </c>
      <c r="I682" s="4" t="s">
        <v>48</v>
      </c>
      <c r="J682" s="4" t="s">
        <v>49</v>
      </c>
      <c r="K682" s="4" t="s">
        <v>1904</v>
      </c>
      <c r="L682" s="4" t="s">
        <v>1905</v>
      </c>
      <c r="M682" s="4"/>
      <c r="N682" s="4" t="s">
        <v>258</v>
      </c>
      <c r="O682" s="4" t="s">
        <v>53</v>
      </c>
      <c r="P682" s="4" t="s">
        <v>259</v>
      </c>
      <c r="Q682" s="4">
        <v>170</v>
      </c>
      <c r="R682" s="4">
        <v>63</v>
      </c>
      <c r="S682" s="4">
        <v>689</v>
      </c>
      <c r="T682" s="4">
        <v>922</v>
      </c>
      <c r="U682" s="4">
        <v>0.18440000000000001</v>
      </c>
      <c r="V682" s="4">
        <v>6.83E-2</v>
      </c>
      <c r="W682" s="4">
        <v>0.25269999999999998</v>
      </c>
      <c r="X682" s="4" t="s">
        <v>49</v>
      </c>
      <c r="Y682" s="4" t="s">
        <v>49</v>
      </c>
      <c r="Z682" s="4" t="s">
        <v>49</v>
      </c>
      <c r="AA682" s="4" t="s">
        <v>49</v>
      </c>
      <c r="AB682" s="4" t="s">
        <v>49</v>
      </c>
      <c r="AC682" s="4" t="s">
        <v>49</v>
      </c>
      <c r="AD682" s="4" t="s">
        <v>49</v>
      </c>
      <c r="AE682" s="4" t="s">
        <v>48</v>
      </c>
      <c r="AF682" s="4" t="s">
        <v>48</v>
      </c>
      <c r="AG682" s="4" t="s">
        <v>48</v>
      </c>
      <c r="AH682" s="4" t="s">
        <v>48</v>
      </c>
      <c r="AI682" s="4" t="s">
        <v>48</v>
      </c>
      <c r="AJ682" s="4" t="s">
        <v>48</v>
      </c>
      <c r="AK682" s="4" t="s">
        <v>48</v>
      </c>
      <c r="AL682" s="4" t="s">
        <v>81</v>
      </c>
    </row>
    <row r="683" spans="1:38" ht="25.5">
      <c r="A683" s="4">
        <v>159902</v>
      </c>
      <c r="B683" s="4">
        <v>662485</v>
      </c>
      <c r="C683" s="4" t="s">
        <v>1902</v>
      </c>
      <c r="D683" s="4" t="s">
        <v>1903</v>
      </c>
      <c r="E683" s="4" t="s">
        <v>714</v>
      </c>
      <c r="F683" s="4" t="s">
        <v>75</v>
      </c>
      <c r="G683" s="4" t="s">
        <v>46</v>
      </c>
      <c r="H683" s="4" t="s">
        <v>47</v>
      </c>
      <c r="I683" s="4" t="s">
        <v>48</v>
      </c>
      <c r="J683" s="4" t="s">
        <v>49</v>
      </c>
      <c r="K683" s="4" t="s">
        <v>1906</v>
      </c>
      <c r="L683" s="4" t="s">
        <v>1907</v>
      </c>
      <c r="M683" s="4" t="s">
        <v>1907</v>
      </c>
      <c r="N683" s="4" t="s">
        <v>1908</v>
      </c>
      <c r="O683" s="4" t="s">
        <v>53</v>
      </c>
      <c r="P683" s="4" t="s">
        <v>259</v>
      </c>
      <c r="Q683" s="4">
        <v>82</v>
      </c>
      <c r="R683" s="4">
        <v>39</v>
      </c>
      <c r="S683" s="4">
        <v>579</v>
      </c>
      <c r="T683" s="4">
        <v>700</v>
      </c>
      <c r="U683" s="4">
        <v>0.1171</v>
      </c>
      <c r="V683" s="4">
        <v>5.57E-2</v>
      </c>
      <c r="W683" s="4">
        <v>0.1729</v>
      </c>
      <c r="X683" s="4" t="s">
        <v>48</v>
      </c>
      <c r="Y683" s="4" t="s">
        <v>48</v>
      </c>
      <c r="Z683" s="4" t="s">
        <v>48</v>
      </c>
      <c r="AA683" s="4" t="s">
        <v>48</v>
      </c>
      <c r="AB683" s="4" t="s">
        <v>48</v>
      </c>
      <c r="AC683" s="4" t="s">
        <v>48</v>
      </c>
      <c r="AD683" s="4" t="s">
        <v>48</v>
      </c>
      <c r="AE683" s="4" t="s">
        <v>48</v>
      </c>
      <c r="AF683" s="4" t="s">
        <v>48</v>
      </c>
      <c r="AG683" s="4" t="s">
        <v>48</v>
      </c>
      <c r="AH683" s="4" t="s">
        <v>49</v>
      </c>
      <c r="AI683" s="4" t="s">
        <v>49</v>
      </c>
      <c r="AJ683" s="4" t="s">
        <v>49</v>
      </c>
      <c r="AK683" s="4" t="s">
        <v>49</v>
      </c>
      <c r="AL683" s="4" t="s">
        <v>81</v>
      </c>
    </row>
    <row r="684" spans="1:38" ht="25.5">
      <c r="A684" s="4">
        <v>159902</v>
      </c>
      <c r="B684" s="4">
        <v>661243</v>
      </c>
      <c r="C684" s="4" t="s">
        <v>1902</v>
      </c>
      <c r="D684" s="4" t="s">
        <v>1903</v>
      </c>
      <c r="E684" s="4" t="s">
        <v>714</v>
      </c>
      <c r="F684" s="4" t="s">
        <v>75</v>
      </c>
      <c r="G684" s="4" t="s">
        <v>46</v>
      </c>
      <c r="H684" s="4" t="s">
        <v>47</v>
      </c>
      <c r="I684" s="4" t="s">
        <v>48</v>
      </c>
      <c r="J684" s="4" t="s">
        <v>49</v>
      </c>
      <c r="K684" s="4" t="s">
        <v>1909</v>
      </c>
      <c r="L684" s="4" t="s">
        <v>1907</v>
      </c>
      <c r="M684" s="4" t="s">
        <v>1907</v>
      </c>
      <c r="N684" s="4" t="s">
        <v>1908</v>
      </c>
      <c r="O684" s="4" t="s">
        <v>53</v>
      </c>
      <c r="P684" s="4" t="s">
        <v>259</v>
      </c>
      <c r="Q684" s="4">
        <v>82</v>
      </c>
      <c r="R684" s="4">
        <v>21</v>
      </c>
      <c r="S684" s="4">
        <v>366</v>
      </c>
      <c r="T684" s="4">
        <v>469</v>
      </c>
      <c r="U684" s="4">
        <v>0.17480000000000001</v>
      </c>
      <c r="V684" s="4">
        <v>4.48E-2</v>
      </c>
      <c r="W684" s="4">
        <v>0.21959999999999999</v>
      </c>
      <c r="X684" s="4" t="s">
        <v>48</v>
      </c>
      <c r="Y684" s="4" t="s">
        <v>48</v>
      </c>
      <c r="Z684" s="4" t="s">
        <v>48</v>
      </c>
      <c r="AA684" s="4" t="s">
        <v>48</v>
      </c>
      <c r="AB684" s="4" t="s">
        <v>48</v>
      </c>
      <c r="AC684" s="4" t="s">
        <v>48</v>
      </c>
      <c r="AD684" s="4" t="s">
        <v>48</v>
      </c>
      <c r="AE684" s="4" t="s">
        <v>49</v>
      </c>
      <c r="AF684" s="4" t="s">
        <v>49</v>
      </c>
      <c r="AG684" s="4" t="s">
        <v>49</v>
      </c>
      <c r="AH684" s="4" t="s">
        <v>48</v>
      </c>
      <c r="AI684" s="4" t="s">
        <v>48</v>
      </c>
      <c r="AJ684" s="4" t="s">
        <v>48</v>
      </c>
      <c r="AK684" s="4" t="s">
        <v>48</v>
      </c>
      <c r="AL684" s="4" t="s">
        <v>81</v>
      </c>
    </row>
    <row r="685" spans="1:38" ht="25.5">
      <c r="A685" s="4">
        <v>159388</v>
      </c>
      <c r="B685" s="4">
        <v>661822</v>
      </c>
      <c r="C685" s="4" t="s">
        <v>1919</v>
      </c>
      <c r="D685" s="4" t="s">
        <v>1920</v>
      </c>
      <c r="E685" s="4" t="s">
        <v>1787</v>
      </c>
      <c r="F685" s="4" t="s">
        <v>45</v>
      </c>
      <c r="G685" s="4" t="s">
        <v>46</v>
      </c>
      <c r="H685" s="4" t="s">
        <v>47</v>
      </c>
      <c r="I685" s="4" t="s">
        <v>48</v>
      </c>
      <c r="J685" s="4" t="s">
        <v>49</v>
      </c>
      <c r="K685" s="4" t="s">
        <v>1921</v>
      </c>
      <c r="L685" s="4" t="s">
        <v>1922</v>
      </c>
      <c r="M685" s="4" t="s">
        <v>1923</v>
      </c>
      <c r="N685" s="4" t="s">
        <v>1924</v>
      </c>
      <c r="O685" s="4" t="s">
        <v>53</v>
      </c>
      <c r="P685" s="4" t="s">
        <v>1925</v>
      </c>
      <c r="Q685" s="4">
        <v>331</v>
      </c>
      <c r="R685" s="4">
        <v>0</v>
      </c>
      <c r="S685" s="4">
        <v>0</v>
      </c>
      <c r="T685" s="4">
        <v>331</v>
      </c>
      <c r="U685" s="4">
        <v>1</v>
      </c>
      <c r="V685" s="4">
        <v>0</v>
      </c>
      <c r="W685" s="4">
        <v>1</v>
      </c>
      <c r="X685" s="4" t="s">
        <v>49</v>
      </c>
      <c r="Y685" s="4" t="s">
        <v>49</v>
      </c>
      <c r="Z685" s="4" t="s">
        <v>49</v>
      </c>
      <c r="AA685" s="4" t="s">
        <v>49</v>
      </c>
      <c r="AB685" s="4" t="s">
        <v>49</v>
      </c>
      <c r="AC685" s="4" t="s">
        <v>49</v>
      </c>
      <c r="AD685" s="4" t="s">
        <v>49</v>
      </c>
      <c r="AE685" s="4" t="s">
        <v>49</v>
      </c>
      <c r="AF685" s="4" t="s">
        <v>49</v>
      </c>
      <c r="AG685" s="4" t="s">
        <v>49</v>
      </c>
      <c r="AH685" s="4" t="s">
        <v>48</v>
      </c>
      <c r="AI685" s="4" t="s">
        <v>48</v>
      </c>
      <c r="AJ685" s="4" t="s">
        <v>48</v>
      </c>
      <c r="AK685" s="4" t="s">
        <v>48</v>
      </c>
      <c r="AL685" s="4" t="s">
        <v>55</v>
      </c>
    </row>
    <row r="686" spans="1:38" ht="25.5">
      <c r="A686" s="4">
        <v>159893</v>
      </c>
      <c r="B686" s="4">
        <v>663372</v>
      </c>
      <c r="C686" s="4" t="s">
        <v>1927</v>
      </c>
      <c r="D686" s="4" t="s">
        <v>1928</v>
      </c>
      <c r="E686" s="4" t="s">
        <v>44</v>
      </c>
      <c r="F686" s="4" t="s">
        <v>45</v>
      </c>
      <c r="G686" s="4" t="s">
        <v>46</v>
      </c>
      <c r="H686" s="4" t="s">
        <v>47</v>
      </c>
      <c r="I686" s="4" t="s">
        <v>48</v>
      </c>
      <c r="J686" s="4" t="s">
        <v>49</v>
      </c>
      <c r="K686" s="4" t="s">
        <v>1617</v>
      </c>
      <c r="L686" s="4" t="s">
        <v>1929</v>
      </c>
      <c r="M686" s="4"/>
      <c r="N686" s="4" t="s">
        <v>1930</v>
      </c>
      <c r="O686" s="4" t="s">
        <v>53</v>
      </c>
      <c r="P686" s="4" t="s">
        <v>1931</v>
      </c>
      <c r="Q686" s="4">
        <v>195</v>
      </c>
      <c r="R686" s="4">
        <v>0</v>
      </c>
      <c r="S686" s="4">
        <v>36</v>
      </c>
      <c r="T686" s="4">
        <v>231</v>
      </c>
      <c r="U686" s="4">
        <v>0.84419999999999995</v>
      </c>
      <c r="V686" s="4">
        <v>0</v>
      </c>
      <c r="W686" s="4">
        <v>0.84419999999999995</v>
      </c>
      <c r="X686" s="4" t="s">
        <v>48</v>
      </c>
      <c r="Y686" s="4" t="s">
        <v>48</v>
      </c>
      <c r="Z686" s="4" t="s">
        <v>48</v>
      </c>
      <c r="AA686" s="4" t="s">
        <v>49</v>
      </c>
      <c r="AB686" s="4" t="s">
        <v>49</v>
      </c>
      <c r="AC686" s="4" t="s">
        <v>49</v>
      </c>
      <c r="AD686" s="4" t="s">
        <v>49</v>
      </c>
      <c r="AE686" s="4" t="s">
        <v>48</v>
      </c>
      <c r="AF686" s="4" t="s">
        <v>48</v>
      </c>
      <c r="AG686" s="4" t="s">
        <v>48</v>
      </c>
      <c r="AH686" s="4" t="s">
        <v>48</v>
      </c>
      <c r="AI686" s="4" t="s">
        <v>48</v>
      </c>
      <c r="AJ686" s="4" t="s">
        <v>48</v>
      </c>
      <c r="AK686" s="4" t="s">
        <v>48</v>
      </c>
      <c r="AL686" s="4" t="s">
        <v>55</v>
      </c>
    </row>
    <row r="687" spans="1:38" ht="25.5">
      <c r="A687" s="4">
        <v>159893</v>
      </c>
      <c r="B687" s="4">
        <v>660740</v>
      </c>
      <c r="C687" s="4" t="s">
        <v>1927</v>
      </c>
      <c r="D687" s="4" t="s">
        <v>1928</v>
      </c>
      <c r="E687" s="4" t="s">
        <v>44</v>
      </c>
      <c r="F687" s="4" t="s">
        <v>45</v>
      </c>
      <c r="G687" s="4" t="s">
        <v>46</v>
      </c>
      <c r="H687" s="4" t="s">
        <v>47</v>
      </c>
      <c r="I687" s="4" t="s">
        <v>48</v>
      </c>
      <c r="J687" s="4" t="s">
        <v>49</v>
      </c>
      <c r="K687" s="4" t="s">
        <v>1396</v>
      </c>
      <c r="L687" s="4" t="s">
        <v>1932</v>
      </c>
      <c r="M687" s="4"/>
      <c r="N687" s="4" t="s">
        <v>1933</v>
      </c>
      <c r="O687" s="4" t="s">
        <v>53</v>
      </c>
      <c r="P687" s="4" t="s">
        <v>1931</v>
      </c>
      <c r="Q687" s="4">
        <v>255</v>
      </c>
      <c r="R687" s="4">
        <v>0</v>
      </c>
      <c r="S687" s="4">
        <v>6</v>
      </c>
      <c r="T687" s="4">
        <v>261</v>
      </c>
      <c r="U687" s="4">
        <v>0.97699999999999998</v>
      </c>
      <c r="V687" s="4">
        <v>0</v>
      </c>
      <c r="W687" s="4">
        <v>0.97699999999999998</v>
      </c>
      <c r="X687" s="4" t="s">
        <v>49</v>
      </c>
      <c r="Y687" s="4" t="s">
        <v>49</v>
      </c>
      <c r="Z687" s="4" t="s">
        <v>49</v>
      </c>
      <c r="AA687" s="4" t="s">
        <v>48</v>
      </c>
      <c r="AB687" s="4" t="s">
        <v>48</v>
      </c>
      <c r="AC687" s="4" t="s">
        <v>48</v>
      </c>
      <c r="AD687" s="4" t="s">
        <v>48</v>
      </c>
      <c r="AE687" s="4" t="s">
        <v>48</v>
      </c>
      <c r="AF687" s="4" t="s">
        <v>48</v>
      </c>
      <c r="AG687" s="4" t="s">
        <v>48</v>
      </c>
      <c r="AH687" s="4" t="s">
        <v>48</v>
      </c>
      <c r="AI687" s="4" t="s">
        <v>48</v>
      </c>
      <c r="AJ687" s="4" t="s">
        <v>48</v>
      </c>
      <c r="AK687" s="4" t="s">
        <v>48</v>
      </c>
      <c r="AL687" s="4" t="s">
        <v>55</v>
      </c>
    </row>
    <row r="688" spans="1:38" ht="25.5">
      <c r="A688" s="4">
        <v>159893</v>
      </c>
      <c r="B688" s="4">
        <v>663407</v>
      </c>
      <c r="C688" s="4" t="s">
        <v>1927</v>
      </c>
      <c r="D688" s="4" t="s">
        <v>1928</v>
      </c>
      <c r="E688" s="4" t="s">
        <v>44</v>
      </c>
      <c r="F688" s="4" t="s">
        <v>45</v>
      </c>
      <c r="G688" s="4" t="s">
        <v>46</v>
      </c>
      <c r="H688" s="4" t="s">
        <v>47</v>
      </c>
      <c r="I688" s="4" t="s">
        <v>48</v>
      </c>
      <c r="J688" s="4" t="s">
        <v>49</v>
      </c>
      <c r="K688" s="4" t="s">
        <v>1934</v>
      </c>
      <c r="L688" s="4" t="s">
        <v>1935</v>
      </c>
      <c r="M688" s="4"/>
      <c r="N688" s="4" t="s">
        <v>1933</v>
      </c>
      <c r="O688" s="4" t="s">
        <v>53</v>
      </c>
      <c r="P688" s="4" t="s">
        <v>1931</v>
      </c>
      <c r="Q688" s="4">
        <v>311</v>
      </c>
      <c r="R688" s="4">
        <v>0</v>
      </c>
      <c r="S688" s="4">
        <v>131</v>
      </c>
      <c r="T688" s="4">
        <v>442</v>
      </c>
      <c r="U688" s="4">
        <v>0.7036</v>
      </c>
      <c r="V688" s="4">
        <v>0</v>
      </c>
      <c r="W688" s="4">
        <v>0.7036</v>
      </c>
      <c r="X688" s="4" t="s">
        <v>48</v>
      </c>
      <c r="Y688" s="4" t="s">
        <v>48</v>
      </c>
      <c r="Z688" s="4" t="s">
        <v>48</v>
      </c>
      <c r="AA688" s="4" t="s">
        <v>48</v>
      </c>
      <c r="AB688" s="4" t="s">
        <v>48</v>
      </c>
      <c r="AC688" s="4" t="s">
        <v>48</v>
      </c>
      <c r="AD688" s="4" t="s">
        <v>48</v>
      </c>
      <c r="AE688" s="4" t="s">
        <v>48</v>
      </c>
      <c r="AF688" s="4" t="s">
        <v>48</v>
      </c>
      <c r="AG688" s="4" t="s">
        <v>48</v>
      </c>
      <c r="AH688" s="4" t="s">
        <v>49</v>
      </c>
      <c r="AI688" s="4" t="s">
        <v>49</v>
      </c>
      <c r="AJ688" s="4" t="s">
        <v>49</v>
      </c>
      <c r="AK688" s="4" t="s">
        <v>49</v>
      </c>
      <c r="AL688" s="4" t="s">
        <v>55</v>
      </c>
    </row>
    <row r="689" spans="1:38" ht="25.5">
      <c r="A689" s="4">
        <v>159893</v>
      </c>
      <c r="B689" s="4">
        <v>664817</v>
      </c>
      <c r="C689" s="4" t="s">
        <v>1927</v>
      </c>
      <c r="D689" s="4" t="s">
        <v>1928</v>
      </c>
      <c r="E689" s="4" t="s">
        <v>44</v>
      </c>
      <c r="F689" s="4" t="s">
        <v>45</v>
      </c>
      <c r="G689" s="4" t="s">
        <v>46</v>
      </c>
      <c r="H689" s="4" t="s">
        <v>47</v>
      </c>
      <c r="I689" s="4" t="s">
        <v>48</v>
      </c>
      <c r="J689" s="4" t="s">
        <v>49</v>
      </c>
      <c r="K689" s="4" t="s">
        <v>1936</v>
      </c>
      <c r="L689" s="4" t="s">
        <v>1937</v>
      </c>
      <c r="M689" s="4"/>
      <c r="N689" s="4" t="s">
        <v>1933</v>
      </c>
      <c r="O689" s="4" t="s">
        <v>53</v>
      </c>
      <c r="P689" s="4" t="s">
        <v>1931</v>
      </c>
      <c r="Q689" s="4">
        <v>94</v>
      </c>
      <c r="R689" s="4">
        <v>0</v>
      </c>
      <c r="S689" s="4">
        <v>0</v>
      </c>
      <c r="T689" s="4">
        <v>94</v>
      </c>
      <c r="U689" s="4">
        <v>1</v>
      </c>
      <c r="V689" s="4">
        <v>0</v>
      </c>
      <c r="W689" s="4">
        <v>1</v>
      </c>
      <c r="X689" s="4" t="s">
        <v>48</v>
      </c>
      <c r="Y689" s="4" t="s">
        <v>48</v>
      </c>
      <c r="Z689" s="4" t="s">
        <v>49</v>
      </c>
      <c r="AA689" s="4" t="s">
        <v>49</v>
      </c>
      <c r="AB689" s="4" t="s">
        <v>49</v>
      </c>
      <c r="AC689" s="4" t="s">
        <v>49</v>
      </c>
      <c r="AD689" s="4" t="s">
        <v>49</v>
      </c>
      <c r="AE689" s="4" t="s">
        <v>49</v>
      </c>
      <c r="AF689" s="4" t="s">
        <v>49</v>
      </c>
      <c r="AG689" s="4" t="s">
        <v>49</v>
      </c>
      <c r="AH689" s="4" t="s">
        <v>49</v>
      </c>
      <c r="AI689" s="4" t="s">
        <v>49</v>
      </c>
      <c r="AJ689" s="4" t="s">
        <v>49</v>
      </c>
      <c r="AK689" s="4" t="s">
        <v>49</v>
      </c>
      <c r="AL689" s="4" t="s">
        <v>55</v>
      </c>
    </row>
    <row r="690" spans="1:38" ht="25.5">
      <c r="A690" s="4">
        <v>159893</v>
      </c>
      <c r="B690" s="4">
        <v>660743</v>
      </c>
      <c r="C690" s="4" t="s">
        <v>1927</v>
      </c>
      <c r="D690" s="4" t="s">
        <v>1928</v>
      </c>
      <c r="E690" s="4" t="s">
        <v>44</v>
      </c>
      <c r="F690" s="4" t="s">
        <v>45</v>
      </c>
      <c r="G690" s="4" t="s">
        <v>46</v>
      </c>
      <c r="H690" s="4" t="s">
        <v>47</v>
      </c>
      <c r="I690" s="4" t="s">
        <v>48</v>
      </c>
      <c r="J690" s="4" t="s">
        <v>49</v>
      </c>
      <c r="K690" s="4" t="s">
        <v>1938</v>
      </c>
      <c r="L690" s="4" t="s">
        <v>1939</v>
      </c>
      <c r="M690" s="4"/>
      <c r="N690" s="4" t="s">
        <v>1933</v>
      </c>
      <c r="O690" s="4" t="s">
        <v>53</v>
      </c>
      <c r="P690" s="4" t="s">
        <v>1931</v>
      </c>
      <c r="Q690" s="4">
        <v>299</v>
      </c>
      <c r="R690" s="4">
        <v>0</v>
      </c>
      <c r="S690" s="4">
        <v>78</v>
      </c>
      <c r="T690" s="4">
        <v>377</v>
      </c>
      <c r="U690" s="4">
        <v>0.79310000000000003</v>
      </c>
      <c r="V690" s="4">
        <v>0</v>
      </c>
      <c r="W690" s="4">
        <v>0.79310000000000003</v>
      </c>
      <c r="X690" s="4" t="s">
        <v>48</v>
      </c>
      <c r="Y690" s="4" t="s">
        <v>48</v>
      </c>
      <c r="Z690" s="4" t="s">
        <v>48</v>
      </c>
      <c r="AA690" s="4" t="s">
        <v>48</v>
      </c>
      <c r="AB690" s="4" t="s">
        <v>48</v>
      </c>
      <c r="AC690" s="4" t="s">
        <v>48</v>
      </c>
      <c r="AD690" s="4" t="s">
        <v>48</v>
      </c>
      <c r="AE690" s="4" t="s">
        <v>49</v>
      </c>
      <c r="AF690" s="4" t="s">
        <v>49</v>
      </c>
      <c r="AG690" s="4" t="s">
        <v>49</v>
      </c>
      <c r="AH690" s="4" t="s">
        <v>48</v>
      </c>
      <c r="AI690" s="4" t="s">
        <v>48</v>
      </c>
      <c r="AJ690" s="4" t="s">
        <v>48</v>
      </c>
      <c r="AK690" s="4" t="s">
        <v>48</v>
      </c>
      <c r="AL690" s="4" t="s">
        <v>55</v>
      </c>
    </row>
    <row r="691" spans="1:38" ht="25.5">
      <c r="A691" s="4">
        <v>159893</v>
      </c>
      <c r="B691" s="4">
        <v>660741</v>
      </c>
      <c r="C691" s="4" t="s">
        <v>1927</v>
      </c>
      <c r="D691" s="4" t="s">
        <v>1928</v>
      </c>
      <c r="E691" s="4" t="s">
        <v>44</v>
      </c>
      <c r="F691" s="4" t="s">
        <v>45</v>
      </c>
      <c r="G691" s="4" t="s">
        <v>46</v>
      </c>
      <c r="H691" s="4" t="s">
        <v>47</v>
      </c>
      <c r="I691" s="4" t="s">
        <v>48</v>
      </c>
      <c r="J691" s="4" t="s">
        <v>49</v>
      </c>
      <c r="K691" s="4" t="s">
        <v>1316</v>
      </c>
      <c r="L691" s="4" t="s">
        <v>1940</v>
      </c>
      <c r="M691" s="4"/>
      <c r="N691" s="4" t="s">
        <v>1933</v>
      </c>
      <c r="O691" s="4" t="s">
        <v>53</v>
      </c>
      <c r="P691" s="4" t="s">
        <v>1931</v>
      </c>
      <c r="Q691" s="4">
        <v>221</v>
      </c>
      <c r="R691" s="4">
        <v>0</v>
      </c>
      <c r="S691" s="4">
        <v>4</v>
      </c>
      <c r="T691" s="4">
        <v>225</v>
      </c>
      <c r="U691" s="4">
        <v>0.98219999999999996</v>
      </c>
      <c r="V691" s="4">
        <v>0</v>
      </c>
      <c r="W691" s="4">
        <v>0.98219999999999996</v>
      </c>
      <c r="X691" s="4" t="s">
        <v>48</v>
      </c>
      <c r="Y691" s="4" t="s">
        <v>48</v>
      </c>
      <c r="Z691" s="4" t="s">
        <v>48</v>
      </c>
      <c r="AA691" s="4" t="s">
        <v>49</v>
      </c>
      <c r="AB691" s="4" t="s">
        <v>49</v>
      </c>
      <c r="AC691" s="4" t="s">
        <v>49</v>
      </c>
      <c r="AD691" s="4" t="s">
        <v>49</v>
      </c>
      <c r="AE691" s="4" t="s">
        <v>48</v>
      </c>
      <c r="AF691" s="4" t="s">
        <v>48</v>
      </c>
      <c r="AG691" s="4" t="s">
        <v>48</v>
      </c>
      <c r="AH691" s="4" t="s">
        <v>48</v>
      </c>
      <c r="AI691" s="4" t="s">
        <v>48</v>
      </c>
      <c r="AJ691" s="4" t="s">
        <v>48</v>
      </c>
      <c r="AK691" s="4" t="s">
        <v>48</v>
      </c>
      <c r="AL691" s="4" t="s">
        <v>55</v>
      </c>
    </row>
    <row r="692" spans="1:38" ht="25.5">
      <c r="A692" s="4">
        <v>160557</v>
      </c>
      <c r="B692" s="4">
        <v>687608</v>
      </c>
      <c r="C692" s="4" t="s">
        <v>1943</v>
      </c>
      <c r="D692" s="4" t="s">
        <v>1944</v>
      </c>
      <c r="E692" s="4" t="s">
        <v>153</v>
      </c>
      <c r="F692" s="4" t="s">
        <v>269</v>
      </c>
      <c r="G692" s="4" t="s">
        <v>46</v>
      </c>
      <c r="H692" s="4" t="s">
        <v>47</v>
      </c>
      <c r="I692" s="4" t="s">
        <v>48</v>
      </c>
      <c r="J692" s="4" t="s">
        <v>49</v>
      </c>
      <c r="K692" s="4" t="s">
        <v>1943</v>
      </c>
      <c r="L692" s="4" t="s">
        <v>1945</v>
      </c>
      <c r="M692" s="4" t="s">
        <v>1946</v>
      </c>
      <c r="N692" s="4" t="s">
        <v>1708</v>
      </c>
      <c r="O692" s="4" t="s">
        <v>53</v>
      </c>
      <c r="P692" s="4" t="s">
        <v>1947</v>
      </c>
      <c r="Q692" s="4">
        <v>69</v>
      </c>
      <c r="R692" s="4">
        <v>13</v>
      </c>
      <c r="S692" s="4">
        <v>43</v>
      </c>
      <c r="T692" s="4">
        <v>125</v>
      </c>
      <c r="U692" s="4">
        <v>0.55200000000000005</v>
      </c>
      <c r="V692" s="4">
        <v>0.104</v>
      </c>
      <c r="W692" s="4">
        <v>0.65600000000000003</v>
      </c>
      <c r="X692" s="4" t="s">
        <v>48</v>
      </c>
      <c r="Y692" s="4" t="s">
        <v>49</v>
      </c>
      <c r="Z692" s="4" t="s">
        <v>49</v>
      </c>
      <c r="AA692" s="4" t="s">
        <v>49</v>
      </c>
      <c r="AB692" s="4" t="s">
        <v>48</v>
      </c>
      <c r="AC692" s="4" t="s">
        <v>48</v>
      </c>
      <c r="AD692" s="4" t="s">
        <v>48</v>
      </c>
      <c r="AE692" s="4" t="s">
        <v>48</v>
      </c>
      <c r="AF692" s="4" t="s">
        <v>48</v>
      </c>
      <c r="AG692" s="4" t="s">
        <v>48</v>
      </c>
      <c r="AH692" s="4" t="s">
        <v>48</v>
      </c>
      <c r="AI692" s="4" t="s">
        <v>48</v>
      </c>
      <c r="AJ692" s="4" t="s">
        <v>48</v>
      </c>
      <c r="AK692" s="4" t="s">
        <v>48</v>
      </c>
      <c r="AL692" s="4" t="s">
        <v>81</v>
      </c>
    </row>
    <row r="693" spans="1:38" ht="25.5">
      <c r="A693" s="4">
        <v>160531</v>
      </c>
      <c r="B693" s="4">
        <v>686823</v>
      </c>
      <c r="C693" s="4" t="s">
        <v>1948</v>
      </c>
      <c r="D693" s="4" t="s">
        <v>1949</v>
      </c>
      <c r="E693" s="4" t="s">
        <v>390</v>
      </c>
      <c r="F693" s="4" t="s">
        <v>391</v>
      </c>
      <c r="G693" s="4" t="s">
        <v>46</v>
      </c>
      <c r="H693" s="4" t="s">
        <v>47</v>
      </c>
      <c r="I693" s="4" t="s">
        <v>48</v>
      </c>
      <c r="J693" s="4" t="s">
        <v>49</v>
      </c>
      <c r="K693" s="4" t="s">
        <v>1948</v>
      </c>
      <c r="L693" s="4" t="s">
        <v>1950</v>
      </c>
      <c r="M693" s="4"/>
      <c r="N693" s="4" t="s">
        <v>414</v>
      </c>
      <c r="O693" s="4" t="s">
        <v>53</v>
      </c>
      <c r="P693" s="4" t="s">
        <v>1951</v>
      </c>
      <c r="Q693" s="4">
        <v>178</v>
      </c>
      <c r="R693" s="4">
        <v>0</v>
      </c>
      <c r="S693" s="4">
        <v>81</v>
      </c>
      <c r="T693" s="4">
        <v>259</v>
      </c>
      <c r="U693" s="4">
        <v>0.68730000000000002</v>
      </c>
      <c r="V693" s="4">
        <v>0</v>
      </c>
      <c r="W693" s="4">
        <v>0.68730000000000002</v>
      </c>
      <c r="X693" s="4" t="s">
        <v>48</v>
      </c>
      <c r="Y693" s="4" t="s">
        <v>49</v>
      </c>
      <c r="Z693" s="4" t="s">
        <v>49</v>
      </c>
      <c r="AA693" s="4" t="s">
        <v>49</v>
      </c>
      <c r="AB693" s="4" t="s">
        <v>49</v>
      </c>
      <c r="AC693" s="4" t="s">
        <v>48</v>
      </c>
      <c r="AD693" s="4" t="s">
        <v>48</v>
      </c>
      <c r="AE693" s="4" t="s">
        <v>48</v>
      </c>
      <c r="AF693" s="4" t="s">
        <v>48</v>
      </c>
      <c r="AG693" s="4" t="s">
        <v>48</v>
      </c>
      <c r="AH693" s="4" t="s">
        <v>48</v>
      </c>
      <c r="AI693" s="4" t="s">
        <v>48</v>
      </c>
      <c r="AJ693" s="4" t="s">
        <v>48</v>
      </c>
      <c r="AK693" s="4" t="s">
        <v>48</v>
      </c>
      <c r="AL693" s="4" t="s">
        <v>55</v>
      </c>
    </row>
    <row r="694" spans="1:38" ht="25.5">
      <c r="A694" s="4">
        <v>160530</v>
      </c>
      <c r="B694" s="4">
        <v>686822</v>
      </c>
      <c r="C694" s="4" t="s">
        <v>1952</v>
      </c>
      <c r="D694" s="4" t="s">
        <v>1953</v>
      </c>
      <c r="E694" s="4" t="s">
        <v>153</v>
      </c>
      <c r="F694" s="4" t="s">
        <v>269</v>
      </c>
      <c r="G694" s="4" t="s">
        <v>46</v>
      </c>
      <c r="H694" s="4" t="s">
        <v>47</v>
      </c>
      <c r="I694" s="4" t="s">
        <v>48</v>
      </c>
      <c r="J694" s="4" t="s">
        <v>49</v>
      </c>
      <c r="K694" s="4" t="s">
        <v>1952</v>
      </c>
      <c r="L694" s="4" t="s">
        <v>1954</v>
      </c>
      <c r="M694" s="4"/>
      <c r="N694" s="4" t="s">
        <v>1836</v>
      </c>
      <c r="O694" s="4" t="s">
        <v>53</v>
      </c>
      <c r="P694" s="4" t="s">
        <v>1955</v>
      </c>
      <c r="Q694" s="4">
        <v>212</v>
      </c>
      <c r="R694" s="4">
        <v>0</v>
      </c>
      <c r="S694" s="4">
        <v>102</v>
      </c>
      <c r="T694" s="4">
        <v>314</v>
      </c>
      <c r="U694" s="4">
        <v>0.67520000000000002</v>
      </c>
      <c r="V694" s="4">
        <v>0</v>
      </c>
      <c r="W694" s="4">
        <v>0.67520000000000002</v>
      </c>
      <c r="X694" s="4" t="s">
        <v>48</v>
      </c>
      <c r="Y694" s="4" t="s">
        <v>49</v>
      </c>
      <c r="Z694" s="4" t="s">
        <v>49</v>
      </c>
      <c r="AA694" s="4" t="s">
        <v>49</v>
      </c>
      <c r="AB694" s="4" t="s">
        <v>49</v>
      </c>
      <c r="AC694" s="4" t="s">
        <v>49</v>
      </c>
      <c r="AD694" s="4" t="s">
        <v>48</v>
      </c>
      <c r="AE694" s="4" t="s">
        <v>48</v>
      </c>
      <c r="AF694" s="4" t="s">
        <v>48</v>
      </c>
      <c r="AG694" s="4" t="s">
        <v>48</v>
      </c>
      <c r="AH694" s="4" t="s">
        <v>48</v>
      </c>
      <c r="AI694" s="4" t="s">
        <v>48</v>
      </c>
      <c r="AJ694" s="4" t="s">
        <v>48</v>
      </c>
      <c r="AK694" s="4" t="s">
        <v>48</v>
      </c>
      <c r="AL694" s="4" t="s">
        <v>55</v>
      </c>
    </row>
    <row r="695" spans="1:38" ht="25.5">
      <c r="A695" s="4">
        <v>160348</v>
      </c>
      <c r="B695" s="4">
        <v>685113</v>
      </c>
      <c r="C695" s="4" t="s">
        <v>1956</v>
      </c>
      <c r="D695" s="4" t="s">
        <v>1957</v>
      </c>
      <c r="E695" s="4" t="s">
        <v>153</v>
      </c>
      <c r="F695" s="4" t="s">
        <v>1080</v>
      </c>
      <c r="G695" s="4" t="s">
        <v>46</v>
      </c>
      <c r="H695" s="4" t="s">
        <v>47</v>
      </c>
      <c r="I695" s="4" t="s">
        <v>48</v>
      </c>
      <c r="J695" s="4" t="s">
        <v>49</v>
      </c>
      <c r="K695" s="4" t="s">
        <v>1958</v>
      </c>
      <c r="L695" s="4" t="s">
        <v>1959</v>
      </c>
      <c r="M695" s="4"/>
      <c r="N695" s="4" t="s">
        <v>1889</v>
      </c>
      <c r="O695" s="4" t="s">
        <v>53</v>
      </c>
      <c r="P695" s="4" t="s">
        <v>1837</v>
      </c>
      <c r="Q695" s="4">
        <v>340</v>
      </c>
      <c r="R695" s="4">
        <v>0</v>
      </c>
      <c r="S695" s="4">
        <v>148</v>
      </c>
      <c r="T695" s="4">
        <v>488</v>
      </c>
      <c r="U695" s="4">
        <v>0.69669999999999999</v>
      </c>
      <c r="V695" s="4">
        <v>0</v>
      </c>
      <c r="W695" s="4">
        <v>0.69669999999999999</v>
      </c>
      <c r="X695" s="4" t="s">
        <v>48</v>
      </c>
      <c r="Y695" s="4" t="s">
        <v>49</v>
      </c>
      <c r="Z695" s="4" t="s">
        <v>49</v>
      </c>
      <c r="AA695" s="4" t="s">
        <v>49</v>
      </c>
      <c r="AB695" s="4" t="s">
        <v>49</v>
      </c>
      <c r="AC695" s="4" t="s">
        <v>49</v>
      </c>
      <c r="AD695" s="4" t="s">
        <v>49</v>
      </c>
      <c r="AE695" s="4" t="s">
        <v>48</v>
      </c>
      <c r="AF695" s="4" t="s">
        <v>48</v>
      </c>
      <c r="AG695" s="4" t="s">
        <v>48</v>
      </c>
      <c r="AH695" s="4" t="s">
        <v>48</v>
      </c>
      <c r="AI695" s="4" t="s">
        <v>48</v>
      </c>
      <c r="AJ695" s="4" t="s">
        <v>48</v>
      </c>
      <c r="AK695" s="4" t="s">
        <v>48</v>
      </c>
      <c r="AL695" s="4" t="s">
        <v>55</v>
      </c>
    </row>
    <row r="696" spans="1:38" ht="25.5">
      <c r="A696" s="4">
        <v>159307</v>
      </c>
      <c r="B696" s="4">
        <v>664985</v>
      </c>
      <c r="C696" s="4" t="s">
        <v>1960</v>
      </c>
      <c r="D696" s="4" t="s">
        <v>1961</v>
      </c>
      <c r="E696" s="4" t="s">
        <v>1962</v>
      </c>
      <c r="F696" s="4" t="s">
        <v>88</v>
      </c>
      <c r="G696" s="4" t="s">
        <v>46</v>
      </c>
      <c r="H696" s="4" t="s">
        <v>47</v>
      </c>
      <c r="I696" s="4" t="s">
        <v>48</v>
      </c>
      <c r="J696" s="4" t="s">
        <v>49</v>
      </c>
      <c r="K696" s="4" t="s">
        <v>1963</v>
      </c>
      <c r="L696" s="4" t="s">
        <v>1964</v>
      </c>
      <c r="M696" s="4" t="s">
        <v>1964</v>
      </c>
      <c r="N696" s="4" t="s">
        <v>1965</v>
      </c>
      <c r="O696" s="4" t="s">
        <v>53</v>
      </c>
      <c r="P696" s="4" t="s">
        <v>1966</v>
      </c>
      <c r="Q696" s="4">
        <v>175</v>
      </c>
      <c r="R696" s="4">
        <v>0</v>
      </c>
      <c r="S696" s="4">
        <v>13</v>
      </c>
      <c r="T696" s="4">
        <v>188</v>
      </c>
      <c r="U696" s="4">
        <v>0.93089999999999995</v>
      </c>
      <c r="V696" s="4">
        <v>0</v>
      </c>
      <c r="W696" s="4">
        <v>0.93089999999999995</v>
      </c>
      <c r="X696" s="4" t="s">
        <v>48</v>
      </c>
      <c r="Y696" s="4" t="s">
        <v>49</v>
      </c>
      <c r="Z696" s="4" t="s">
        <v>49</v>
      </c>
      <c r="AA696" s="4" t="s">
        <v>49</v>
      </c>
      <c r="AB696" s="4" t="s">
        <v>49</v>
      </c>
      <c r="AC696" s="4" t="s">
        <v>49</v>
      </c>
      <c r="AD696" s="4" t="s">
        <v>49</v>
      </c>
      <c r="AE696" s="4" t="s">
        <v>49</v>
      </c>
      <c r="AF696" s="4" t="s">
        <v>49</v>
      </c>
      <c r="AG696" s="4" t="s">
        <v>49</v>
      </c>
      <c r="AH696" s="4" t="s">
        <v>49</v>
      </c>
      <c r="AI696" s="4" t="s">
        <v>49</v>
      </c>
      <c r="AJ696" s="4" t="s">
        <v>49</v>
      </c>
      <c r="AK696" s="4" t="s">
        <v>49</v>
      </c>
      <c r="AL696" s="4" t="s">
        <v>55</v>
      </c>
    </row>
    <row r="697" spans="1:38" ht="25.5">
      <c r="A697" s="4">
        <v>159396</v>
      </c>
      <c r="B697" s="4">
        <v>660660</v>
      </c>
      <c r="C697" s="4" t="s">
        <v>1967</v>
      </c>
      <c r="D697" s="4" t="s">
        <v>1968</v>
      </c>
      <c r="E697" s="4" t="s">
        <v>114</v>
      </c>
      <c r="F697" s="4" t="s">
        <v>477</v>
      </c>
      <c r="G697" s="4" t="s">
        <v>46</v>
      </c>
      <c r="H697" s="4" t="s">
        <v>47</v>
      </c>
      <c r="I697" s="4" t="s">
        <v>48</v>
      </c>
      <c r="J697" s="4" t="s">
        <v>49</v>
      </c>
      <c r="K697" s="4" t="s">
        <v>1967</v>
      </c>
      <c r="L697" s="4" t="s">
        <v>1969</v>
      </c>
      <c r="M697" s="4" t="s">
        <v>1970</v>
      </c>
      <c r="N697" s="4" t="s">
        <v>1971</v>
      </c>
      <c r="O697" s="4" t="s">
        <v>53</v>
      </c>
      <c r="P697" s="4" t="s">
        <v>1972</v>
      </c>
      <c r="Q697" s="4">
        <v>5</v>
      </c>
      <c r="R697" s="4">
        <v>0</v>
      </c>
      <c r="S697" s="4">
        <v>18</v>
      </c>
      <c r="T697" s="4">
        <v>23</v>
      </c>
      <c r="U697" s="4">
        <v>0.21740000000000001</v>
      </c>
      <c r="V697" s="4">
        <v>0</v>
      </c>
      <c r="W697" s="4">
        <v>0.21740000000000001</v>
      </c>
      <c r="X697" s="4" t="s">
        <v>48</v>
      </c>
      <c r="Y697" s="4" t="s">
        <v>49</v>
      </c>
      <c r="Z697" s="4" t="s">
        <v>49</v>
      </c>
      <c r="AA697" s="4" t="s">
        <v>49</v>
      </c>
      <c r="AB697" s="4" t="s">
        <v>49</v>
      </c>
      <c r="AC697" s="4" t="s">
        <v>49</v>
      </c>
      <c r="AD697" s="4" t="s">
        <v>49</v>
      </c>
      <c r="AE697" s="4" t="s">
        <v>49</v>
      </c>
      <c r="AF697" s="4" t="s">
        <v>49</v>
      </c>
      <c r="AG697" s="4" t="s">
        <v>49</v>
      </c>
      <c r="AH697" s="4" t="s">
        <v>48</v>
      </c>
      <c r="AI697" s="4" t="s">
        <v>48</v>
      </c>
      <c r="AJ697" s="4" t="s">
        <v>48</v>
      </c>
      <c r="AK697" s="4" t="s">
        <v>48</v>
      </c>
      <c r="AL697" s="4" t="s">
        <v>81</v>
      </c>
    </row>
    <row r="698" spans="1:38" ht="25.5">
      <c r="A698" s="4">
        <v>159938</v>
      </c>
      <c r="B698" s="4">
        <v>660960</v>
      </c>
      <c r="C698" s="4" t="s">
        <v>1973</v>
      </c>
      <c r="D698" s="4" t="s">
        <v>1974</v>
      </c>
      <c r="E698" s="4" t="s">
        <v>153</v>
      </c>
      <c r="F698" s="4" t="s">
        <v>154</v>
      </c>
      <c r="G698" s="4" t="s">
        <v>46</v>
      </c>
      <c r="H698" s="4" t="s">
        <v>47</v>
      </c>
      <c r="I698" s="4" t="s">
        <v>48</v>
      </c>
      <c r="J698" s="4" t="s">
        <v>49</v>
      </c>
      <c r="K698" s="4" t="s">
        <v>1975</v>
      </c>
      <c r="L698" s="4" t="s">
        <v>1976</v>
      </c>
      <c r="M698" s="4"/>
      <c r="N698" s="4" t="s">
        <v>1708</v>
      </c>
      <c r="O698" s="4" t="s">
        <v>53</v>
      </c>
      <c r="P698" s="4" t="s">
        <v>1977</v>
      </c>
      <c r="Q698" s="4">
        <v>58</v>
      </c>
      <c r="R698" s="4">
        <v>23</v>
      </c>
      <c r="S698" s="4">
        <v>427</v>
      </c>
      <c r="T698" s="4">
        <v>508</v>
      </c>
      <c r="U698" s="4">
        <v>0.1142</v>
      </c>
      <c r="V698" s="4">
        <v>4.53E-2</v>
      </c>
      <c r="W698" s="4">
        <v>0.15939999999999999</v>
      </c>
      <c r="X698" s="4" t="s">
        <v>48</v>
      </c>
      <c r="Y698" s="4" t="s">
        <v>49</v>
      </c>
      <c r="Z698" s="4" t="s">
        <v>49</v>
      </c>
      <c r="AA698" s="4" t="s">
        <v>49</v>
      </c>
      <c r="AB698" s="4" t="s">
        <v>49</v>
      </c>
      <c r="AC698" s="4" t="s">
        <v>49</v>
      </c>
      <c r="AD698" s="4" t="s">
        <v>49</v>
      </c>
      <c r="AE698" s="4" t="s">
        <v>48</v>
      </c>
      <c r="AF698" s="4" t="s">
        <v>48</v>
      </c>
      <c r="AG698" s="4" t="s">
        <v>48</v>
      </c>
      <c r="AH698" s="4" t="s">
        <v>48</v>
      </c>
      <c r="AI698" s="4" t="s">
        <v>48</v>
      </c>
      <c r="AJ698" s="4" t="s">
        <v>48</v>
      </c>
      <c r="AK698" s="4" t="s">
        <v>48</v>
      </c>
      <c r="AL698" s="4" t="s">
        <v>81</v>
      </c>
    </row>
    <row r="699" spans="1:38" ht="25.5">
      <c r="A699" s="4">
        <v>159938</v>
      </c>
      <c r="B699" s="4">
        <v>660972</v>
      </c>
      <c r="C699" s="4" t="s">
        <v>1973</v>
      </c>
      <c r="D699" s="4" t="s">
        <v>1974</v>
      </c>
      <c r="E699" s="4" t="s">
        <v>153</v>
      </c>
      <c r="F699" s="4" t="s">
        <v>154</v>
      </c>
      <c r="G699" s="4" t="s">
        <v>46</v>
      </c>
      <c r="H699" s="4" t="s">
        <v>47</v>
      </c>
      <c r="I699" s="4" t="s">
        <v>48</v>
      </c>
      <c r="J699" s="4" t="s">
        <v>49</v>
      </c>
      <c r="K699" s="4" t="s">
        <v>1978</v>
      </c>
      <c r="L699" s="4" t="s">
        <v>1979</v>
      </c>
      <c r="M699" s="4"/>
      <c r="N699" s="4" t="s">
        <v>1980</v>
      </c>
      <c r="O699" s="4" t="s">
        <v>53</v>
      </c>
      <c r="P699" s="4" t="s">
        <v>1981</v>
      </c>
      <c r="Q699" s="4">
        <v>48</v>
      </c>
      <c r="R699" s="4">
        <v>26</v>
      </c>
      <c r="S699" s="4">
        <v>706</v>
      </c>
      <c r="T699" s="4">
        <v>780</v>
      </c>
      <c r="U699" s="4">
        <v>6.1499999999999999E-2</v>
      </c>
      <c r="V699" s="4">
        <v>3.3300000000000003E-2</v>
      </c>
      <c r="W699" s="4">
        <v>9.4899999999999998E-2</v>
      </c>
      <c r="X699" s="4" t="s">
        <v>48</v>
      </c>
      <c r="Y699" s="4" t="s">
        <v>48</v>
      </c>
      <c r="Z699" s="4" t="s">
        <v>48</v>
      </c>
      <c r="AA699" s="4" t="s">
        <v>48</v>
      </c>
      <c r="AB699" s="4" t="s">
        <v>48</v>
      </c>
      <c r="AC699" s="4" t="s">
        <v>48</v>
      </c>
      <c r="AD699" s="4" t="s">
        <v>48</v>
      </c>
      <c r="AE699" s="4" t="s">
        <v>49</v>
      </c>
      <c r="AF699" s="4" t="s">
        <v>49</v>
      </c>
      <c r="AG699" s="4" t="s">
        <v>49</v>
      </c>
      <c r="AH699" s="4" t="s">
        <v>48</v>
      </c>
      <c r="AI699" s="4" t="s">
        <v>48</v>
      </c>
      <c r="AJ699" s="4" t="s">
        <v>48</v>
      </c>
      <c r="AK699" s="4" t="s">
        <v>48</v>
      </c>
      <c r="AL699" s="4" t="s">
        <v>81</v>
      </c>
    </row>
    <row r="700" spans="1:38" ht="25.5">
      <c r="A700" s="4">
        <v>159938</v>
      </c>
      <c r="B700" s="4">
        <v>660961</v>
      </c>
      <c r="C700" s="4" t="s">
        <v>1973</v>
      </c>
      <c r="D700" s="4" t="s">
        <v>1974</v>
      </c>
      <c r="E700" s="4" t="s">
        <v>153</v>
      </c>
      <c r="F700" s="4" t="s">
        <v>154</v>
      </c>
      <c r="G700" s="4" t="s">
        <v>46</v>
      </c>
      <c r="H700" s="4" t="s">
        <v>47</v>
      </c>
      <c r="I700" s="4" t="s">
        <v>48</v>
      </c>
      <c r="J700" s="4" t="s">
        <v>49</v>
      </c>
      <c r="K700" s="4" t="s">
        <v>1982</v>
      </c>
      <c r="L700" s="4" t="s">
        <v>1983</v>
      </c>
      <c r="M700" s="4"/>
      <c r="N700" s="4" t="s">
        <v>1708</v>
      </c>
      <c r="O700" s="4" t="s">
        <v>53</v>
      </c>
      <c r="P700" s="4" t="s">
        <v>1977</v>
      </c>
      <c r="Q700" s="4">
        <v>73</v>
      </c>
      <c r="R700" s="4">
        <v>16</v>
      </c>
      <c r="S700" s="4">
        <v>558</v>
      </c>
      <c r="T700" s="4">
        <v>647</v>
      </c>
      <c r="U700" s="4">
        <v>0.1128</v>
      </c>
      <c r="V700" s="4">
        <v>2.47E-2</v>
      </c>
      <c r="W700" s="4">
        <v>0.1376</v>
      </c>
      <c r="X700" s="4" t="s">
        <v>49</v>
      </c>
      <c r="Y700" s="4" t="s">
        <v>49</v>
      </c>
      <c r="Z700" s="4" t="s">
        <v>49</v>
      </c>
      <c r="AA700" s="4" t="s">
        <v>49</v>
      </c>
      <c r="AB700" s="4" t="s">
        <v>49</v>
      </c>
      <c r="AC700" s="4" t="s">
        <v>49</v>
      </c>
      <c r="AD700" s="4" t="s">
        <v>49</v>
      </c>
      <c r="AE700" s="4" t="s">
        <v>48</v>
      </c>
      <c r="AF700" s="4" t="s">
        <v>48</v>
      </c>
      <c r="AG700" s="4" t="s">
        <v>48</v>
      </c>
      <c r="AH700" s="4" t="s">
        <v>48</v>
      </c>
      <c r="AI700" s="4" t="s">
        <v>48</v>
      </c>
      <c r="AJ700" s="4" t="s">
        <v>48</v>
      </c>
      <c r="AK700" s="4" t="s">
        <v>48</v>
      </c>
      <c r="AL700" s="4" t="s">
        <v>81</v>
      </c>
    </row>
    <row r="701" spans="1:38" ht="25.5">
      <c r="A701" s="4">
        <v>159938</v>
      </c>
      <c r="B701" s="4">
        <v>660964</v>
      </c>
      <c r="C701" s="4" t="s">
        <v>1973</v>
      </c>
      <c r="D701" s="4" t="s">
        <v>1974</v>
      </c>
      <c r="E701" s="4" t="s">
        <v>153</v>
      </c>
      <c r="F701" s="4" t="s">
        <v>154</v>
      </c>
      <c r="G701" s="4" t="s">
        <v>46</v>
      </c>
      <c r="H701" s="4" t="s">
        <v>47</v>
      </c>
      <c r="I701" s="4" t="s">
        <v>48</v>
      </c>
      <c r="J701" s="4" t="s">
        <v>49</v>
      </c>
      <c r="K701" s="4" t="s">
        <v>1984</v>
      </c>
      <c r="L701" s="4" t="s">
        <v>1985</v>
      </c>
      <c r="M701" s="4"/>
      <c r="N701" s="4" t="s">
        <v>1986</v>
      </c>
      <c r="O701" s="4" t="s">
        <v>53</v>
      </c>
      <c r="P701" s="4" t="s">
        <v>1987</v>
      </c>
      <c r="Q701" s="4">
        <v>7</v>
      </c>
      <c r="R701" s="4">
        <v>5</v>
      </c>
      <c r="S701" s="4">
        <v>396</v>
      </c>
      <c r="T701" s="4">
        <v>408</v>
      </c>
      <c r="U701" s="4">
        <v>1.72E-2</v>
      </c>
      <c r="V701" s="4">
        <v>1.23E-2</v>
      </c>
      <c r="W701" s="4">
        <v>2.9399999999999999E-2</v>
      </c>
      <c r="X701" s="4" t="s">
        <v>48</v>
      </c>
      <c r="Y701" s="4" t="s">
        <v>49</v>
      </c>
      <c r="Z701" s="4" t="s">
        <v>49</v>
      </c>
      <c r="AA701" s="4" t="s">
        <v>49</v>
      </c>
      <c r="AB701" s="4" t="s">
        <v>49</v>
      </c>
      <c r="AC701" s="4" t="s">
        <v>49</v>
      </c>
      <c r="AD701" s="4" t="s">
        <v>49</v>
      </c>
      <c r="AE701" s="4" t="s">
        <v>48</v>
      </c>
      <c r="AF701" s="4" t="s">
        <v>48</v>
      </c>
      <c r="AG701" s="4" t="s">
        <v>48</v>
      </c>
      <c r="AH701" s="4" t="s">
        <v>48</v>
      </c>
      <c r="AI701" s="4" t="s">
        <v>48</v>
      </c>
      <c r="AJ701" s="4" t="s">
        <v>48</v>
      </c>
      <c r="AK701" s="4" t="s">
        <v>48</v>
      </c>
      <c r="AL701" s="4" t="s">
        <v>81</v>
      </c>
    </row>
    <row r="702" spans="1:38" ht="25.5">
      <c r="A702" s="4">
        <v>159938</v>
      </c>
      <c r="B702" s="4">
        <v>686876</v>
      </c>
      <c r="C702" s="4" t="s">
        <v>1973</v>
      </c>
      <c r="D702" s="4" t="s">
        <v>1974</v>
      </c>
      <c r="E702" s="4"/>
      <c r="F702" s="4" t="s">
        <v>154</v>
      </c>
      <c r="G702" s="4" t="s">
        <v>46</v>
      </c>
      <c r="H702" s="4" t="s">
        <v>47</v>
      </c>
      <c r="I702" s="4" t="s">
        <v>48</v>
      </c>
      <c r="J702" s="4" t="s">
        <v>49</v>
      </c>
      <c r="K702" s="4" t="s">
        <v>1988</v>
      </c>
      <c r="L702" s="4" t="s">
        <v>1989</v>
      </c>
      <c r="M702" s="4"/>
      <c r="N702" s="4" t="s">
        <v>1986</v>
      </c>
      <c r="O702" s="4" t="s">
        <v>53</v>
      </c>
      <c r="P702" s="4" t="s">
        <v>1987</v>
      </c>
      <c r="Q702" s="4">
        <v>48</v>
      </c>
      <c r="R702" s="4">
        <v>16</v>
      </c>
      <c r="S702" s="4">
        <v>325</v>
      </c>
      <c r="T702" s="4">
        <v>389</v>
      </c>
      <c r="U702" s="4">
        <v>0.1234</v>
      </c>
      <c r="V702" s="4">
        <v>4.1099999999999998E-2</v>
      </c>
      <c r="W702" s="4">
        <v>0.16450000000000001</v>
      </c>
      <c r="X702" s="4" t="s">
        <v>48</v>
      </c>
      <c r="Y702" s="4" t="s">
        <v>49</v>
      </c>
      <c r="Z702" s="4" t="s">
        <v>49</v>
      </c>
      <c r="AA702" s="4" t="s">
        <v>49</v>
      </c>
      <c r="AB702" s="4" t="s">
        <v>49</v>
      </c>
      <c r="AC702" s="4" t="s">
        <v>49</v>
      </c>
      <c r="AD702" s="4" t="s">
        <v>49</v>
      </c>
      <c r="AE702" s="4" t="s">
        <v>48</v>
      </c>
      <c r="AF702" s="4" t="s">
        <v>48</v>
      </c>
      <c r="AG702" s="4" t="s">
        <v>48</v>
      </c>
      <c r="AH702" s="4" t="s">
        <v>48</v>
      </c>
      <c r="AI702" s="4" t="s">
        <v>48</v>
      </c>
      <c r="AJ702" s="4" t="s">
        <v>48</v>
      </c>
      <c r="AK702" s="4" t="s">
        <v>48</v>
      </c>
      <c r="AL702" s="4" t="s">
        <v>81</v>
      </c>
    </row>
    <row r="703" spans="1:38" ht="25.5">
      <c r="A703" s="4">
        <v>159938</v>
      </c>
      <c r="B703" s="4">
        <v>660962</v>
      </c>
      <c r="C703" s="4" t="s">
        <v>1973</v>
      </c>
      <c r="D703" s="4" t="s">
        <v>1974</v>
      </c>
      <c r="E703" s="4" t="s">
        <v>153</v>
      </c>
      <c r="F703" s="4" t="s">
        <v>154</v>
      </c>
      <c r="G703" s="4" t="s">
        <v>46</v>
      </c>
      <c r="H703" s="4" t="s">
        <v>47</v>
      </c>
      <c r="I703" s="4" t="s">
        <v>48</v>
      </c>
      <c r="J703" s="4" t="s">
        <v>49</v>
      </c>
      <c r="K703" s="4" t="s">
        <v>1990</v>
      </c>
      <c r="L703" s="4" t="s">
        <v>1991</v>
      </c>
      <c r="M703" s="4"/>
      <c r="N703" s="4" t="s">
        <v>1980</v>
      </c>
      <c r="O703" s="4" t="s">
        <v>53</v>
      </c>
      <c r="P703" s="4" t="s">
        <v>1981</v>
      </c>
      <c r="Q703" s="4">
        <v>51</v>
      </c>
      <c r="R703" s="4">
        <v>14</v>
      </c>
      <c r="S703" s="4">
        <v>328</v>
      </c>
      <c r="T703" s="4">
        <v>393</v>
      </c>
      <c r="U703" s="4">
        <v>0.1298</v>
      </c>
      <c r="V703" s="4">
        <v>3.56E-2</v>
      </c>
      <c r="W703" s="4">
        <v>0.16539999999999999</v>
      </c>
      <c r="X703" s="4" t="s">
        <v>48</v>
      </c>
      <c r="Y703" s="4" t="s">
        <v>49</v>
      </c>
      <c r="Z703" s="4" t="s">
        <v>49</v>
      </c>
      <c r="AA703" s="4" t="s">
        <v>49</v>
      </c>
      <c r="AB703" s="4" t="s">
        <v>49</v>
      </c>
      <c r="AC703" s="4" t="s">
        <v>49</v>
      </c>
      <c r="AD703" s="4" t="s">
        <v>49</v>
      </c>
      <c r="AE703" s="4" t="s">
        <v>48</v>
      </c>
      <c r="AF703" s="4" t="s">
        <v>48</v>
      </c>
      <c r="AG703" s="4" t="s">
        <v>48</v>
      </c>
      <c r="AH703" s="4" t="s">
        <v>48</v>
      </c>
      <c r="AI703" s="4" t="s">
        <v>48</v>
      </c>
      <c r="AJ703" s="4" t="s">
        <v>48</v>
      </c>
      <c r="AK703" s="4" t="s">
        <v>48</v>
      </c>
      <c r="AL703" s="4" t="s">
        <v>81</v>
      </c>
    </row>
    <row r="704" spans="1:38" ht="25.5">
      <c r="A704" s="4">
        <v>159938</v>
      </c>
      <c r="B704" s="4">
        <v>660963</v>
      </c>
      <c r="C704" s="4" t="s">
        <v>1973</v>
      </c>
      <c r="D704" s="4" t="s">
        <v>1974</v>
      </c>
      <c r="E704" s="4" t="s">
        <v>153</v>
      </c>
      <c r="F704" s="4" t="s">
        <v>154</v>
      </c>
      <c r="G704" s="4" t="s">
        <v>46</v>
      </c>
      <c r="H704" s="4" t="s">
        <v>47</v>
      </c>
      <c r="I704" s="4" t="s">
        <v>48</v>
      </c>
      <c r="J704" s="4" t="s">
        <v>49</v>
      </c>
      <c r="K704" s="4" t="s">
        <v>1992</v>
      </c>
      <c r="L704" s="4" t="s">
        <v>1993</v>
      </c>
      <c r="M704" s="4"/>
      <c r="N704" s="4" t="s">
        <v>1980</v>
      </c>
      <c r="O704" s="4" t="s">
        <v>53</v>
      </c>
      <c r="P704" s="4" t="s">
        <v>1994</v>
      </c>
      <c r="Q704" s="4">
        <v>133</v>
      </c>
      <c r="R704" s="4">
        <v>28</v>
      </c>
      <c r="S704" s="4">
        <v>436</v>
      </c>
      <c r="T704" s="4">
        <v>597</v>
      </c>
      <c r="U704" s="4">
        <v>0.2228</v>
      </c>
      <c r="V704" s="4">
        <v>4.6899999999999997E-2</v>
      </c>
      <c r="W704" s="4">
        <v>0.2697</v>
      </c>
      <c r="X704" s="4" t="s">
        <v>48</v>
      </c>
      <c r="Y704" s="4" t="s">
        <v>49</v>
      </c>
      <c r="Z704" s="4" t="s">
        <v>49</v>
      </c>
      <c r="AA704" s="4" t="s">
        <v>49</v>
      </c>
      <c r="AB704" s="4" t="s">
        <v>49</v>
      </c>
      <c r="AC704" s="4" t="s">
        <v>49</v>
      </c>
      <c r="AD704" s="4" t="s">
        <v>49</v>
      </c>
      <c r="AE704" s="4" t="s">
        <v>48</v>
      </c>
      <c r="AF704" s="4" t="s">
        <v>48</v>
      </c>
      <c r="AG704" s="4" t="s">
        <v>48</v>
      </c>
      <c r="AH704" s="4" t="s">
        <v>48</v>
      </c>
      <c r="AI704" s="4" t="s">
        <v>48</v>
      </c>
      <c r="AJ704" s="4" t="s">
        <v>48</v>
      </c>
      <c r="AK704" s="4" t="s">
        <v>48</v>
      </c>
      <c r="AL704" s="4" t="s">
        <v>81</v>
      </c>
    </row>
    <row r="705" spans="1:38" ht="25.5">
      <c r="A705" s="4">
        <v>159938</v>
      </c>
      <c r="B705" s="4">
        <v>686877</v>
      </c>
      <c r="C705" s="4" t="s">
        <v>1973</v>
      </c>
      <c r="D705" s="4" t="s">
        <v>1974</v>
      </c>
      <c r="E705" s="4"/>
      <c r="F705" s="4" t="s">
        <v>154</v>
      </c>
      <c r="G705" s="4" t="s">
        <v>46</v>
      </c>
      <c r="H705" s="4" t="s">
        <v>47</v>
      </c>
      <c r="I705" s="4" t="s">
        <v>48</v>
      </c>
      <c r="J705" s="4" t="s">
        <v>49</v>
      </c>
      <c r="K705" s="4" t="s">
        <v>1995</v>
      </c>
      <c r="L705" s="4" t="s">
        <v>1996</v>
      </c>
      <c r="M705" s="4"/>
      <c r="N705" s="4" t="s">
        <v>1980</v>
      </c>
      <c r="O705" s="4" t="s">
        <v>53</v>
      </c>
      <c r="P705" s="4" t="s">
        <v>1994</v>
      </c>
      <c r="Q705" s="4">
        <v>52</v>
      </c>
      <c r="R705" s="4">
        <v>14</v>
      </c>
      <c r="S705" s="4">
        <v>567</v>
      </c>
      <c r="T705" s="4">
        <v>633</v>
      </c>
      <c r="U705" s="4">
        <v>8.2100000000000006E-2</v>
      </c>
      <c r="V705" s="4">
        <v>2.2100000000000002E-2</v>
      </c>
      <c r="W705" s="4">
        <v>0.1043</v>
      </c>
      <c r="X705" s="4" t="s">
        <v>48</v>
      </c>
      <c r="Y705" s="4" t="s">
        <v>48</v>
      </c>
      <c r="Z705" s="4" t="s">
        <v>48</v>
      </c>
      <c r="AA705" s="4" t="s">
        <v>48</v>
      </c>
      <c r="AB705" s="4" t="s">
        <v>48</v>
      </c>
      <c r="AC705" s="4" t="s">
        <v>48</v>
      </c>
      <c r="AD705" s="4" t="s">
        <v>48</v>
      </c>
      <c r="AE705" s="4" t="s">
        <v>49</v>
      </c>
      <c r="AF705" s="4" t="s">
        <v>49</v>
      </c>
      <c r="AG705" s="4" t="s">
        <v>49</v>
      </c>
      <c r="AH705" s="4" t="s">
        <v>48</v>
      </c>
      <c r="AI705" s="4" t="s">
        <v>48</v>
      </c>
      <c r="AJ705" s="4" t="s">
        <v>48</v>
      </c>
      <c r="AK705" s="4" t="s">
        <v>48</v>
      </c>
      <c r="AL705" s="4" t="s">
        <v>81</v>
      </c>
    </row>
    <row r="706" spans="1:38" ht="25.5">
      <c r="A706" s="4">
        <v>159938</v>
      </c>
      <c r="B706" s="4">
        <v>660965</v>
      </c>
      <c r="C706" s="4" t="s">
        <v>1973</v>
      </c>
      <c r="D706" s="4" t="s">
        <v>1974</v>
      </c>
      <c r="E706" s="4" t="s">
        <v>153</v>
      </c>
      <c r="F706" s="4" t="s">
        <v>154</v>
      </c>
      <c r="G706" s="4" t="s">
        <v>46</v>
      </c>
      <c r="H706" s="4" t="s">
        <v>47</v>
      </c>
      <c r="I706" s="4" t="s">
        <v>48</v>
      </c>
      <c r="J706" s="4" t="s">
        <v>49</v>
      </c>
      <c r="K706" s="4" t="s">
        <v>1997</v>
      </c>
      <c r="L706" s="4" t="s">
        <v>1998</v>
      </c>
      <c r="M706" s="4"/>
      <c r="N706" s="4" t="s">
        <v>272</v>
      </c>
      <c r="O706" s="4" t="s">
        <v>53</v>
      </c>
      <c r="P706" s="4" t="s">
        <v>306</v>
      </c>
      <c r="Q706" s="4">
        <v>29</v>
      </c>
      <c r="R706" s="4">
        <v>7</v>
      </c>
      <c r="S706" s="4">
        <v>444</v>
      </c>
      <c r="T706" s="4">
        <v>480</v>
      </c>
      <c r="U706" s="4">
        <v>6.0400000000000002E-2</v>
      </c>
      <c r="V706" s="4">
        <v>1.46E-2</v>
      </c>
      <c r="W706" s="4">
        <v>7.4999999999999997E-2</v>
      </c>
      <c r="X706" s="4" t="s">
        <v>48</v>
      </c>
      <c r="Y706" s="4" t="s">
        <v>49</v>
      </c>
      <c r="Z706" s="4" t="s">
        <v>49</v>
      </c>
      <c r="AA706" s="4" t="s">
        <v>49</v>
      </c>
      <c r="AB706" s="4" t="s">
        <v>49</v>
      </c>
      <c r="AC706" s="4" t="s">
        <v>49</v>
      </c>
      <c r="AD706" s="4" t="s">
        <v>49</v>
      </c>
      <c r="AE706" s="4" t="s">
        <v>48</v>
      </c>
      <c r="AF706" s="4" t="s">
        <v>48</v>
      </c>
      <c r="AG706" s="4" t="s">
        <v>48</v>
      </c>
      <c r="AH706" s="4" t="s">
        <v>48</v>
      </c>
      <c r="AI706" s="4" t="s">
        <v>48</v>
      </c>
      <c r="AJ706" s="4" t="s">
        <v>48</v>
      </c>
      <c r="AK706" s="4" t="s">
        <v>48</v>
      </c>
      <c r="AL706" s="4" t="s">
        <v>81</v>
      </c>
    </row>
    <row r="707" spans="1:38" ht="25.5">
      <c r="A707" s="4">
        <v>159938</v>
      </c>
      <c r="B707" s="4">
        <v>664749</v>
      </c>
      <c r="C707" s="4" t="s">
        <v>1973</v>
      </c>
      <c r="D707" s="4" t="s">
        <v>1974</v>
      </c>
      <c r="E707" s="4" t="s">
        <v>153</v>
      </c>
      <c r="F707" s="4" t="s">
        <v>154</v>
      </c>
      <c r="G707" s="4" t="s">
        <v>46</v>
      </c>
      <c r="H707" s="4" t="s">
        <v>47</v>
      </c>
      <c r="I707" s="4" t="s">
        <v>48</v>
      </c>
      <c r="J707" s="4" t="s">
        <v>49</v>
      </c>
      <c r="K707" s="4" t="s">
        <v>1999</v>
      </c>
      <c r="L707" s="4" t="s">
        <v>2000</v>
      </c>
      <c r="M707" s="4"/>
      <c r="N707" s="4" t="s">
        <v>1986</v>
      </c>
      <c r="O707" s="4" t="s">
        <v>53</v>
      </c>
      <c r="P707" s="4" t="s">
        <v>1987</v>
      </c>
      <c r="Q707" s="4">
        <v>11</v>
      </c>
      <c r="R707" s="4">
        <v>3</v>
      </c>
      <c r="S707" s="4">
        <v>567</v>
      </c>
      <c r="T707" s="4">
        <v>581</v>
      </c>
      <c r="U707" s="4">
        <v>1.89E-2</v>
      </c>
      <c r="V707" s="4">
        <v>5.1999999999999998E-3</v>
      </c>
      <c r="W707" s="4">
        <v>2.41E-2</v>
      </c>
      <c r="X707" s="4" t="s">
        <v>48</v>
      </c>
      <c r="Y707" s="4" t="s">
        <v>49</v>
      </c>
      <c r="Z707" s="4" t="s">
        <v>49</v>
      </c>
      <c r="AA707" s="4" t="s">
        <v>49</v>
      </c>
      <c r="AB707" s="4" t="s">
        <v>49</v>
      </c>
      <c r="AC707" s="4" t="s">
        <v>49</v>
      </c>
      <c r="AD707" s="4" t="s">
        <v>49</v>
      </c>
      <c r="AE707" s="4" t="s">
        <v>48</v>
      </c>
      <c r="AF707" s="4" t="s">
        <v>48</v>
      </c>
      <c r="AG707" s="4" t="s">
        <v>48</v>
      </c>
      <c r="AH707" s="4" t="s">
        <v>48</v>
      </c>
      <c r="AI707" s="4" t="s">
        <v>48</v>
      </c>
      <c r="AJ707" s="4" t="s">
        <v>48</v>
      </c>
      <c r="AK707" s="4" t="s">
        <v>48</v>
      </c>
      <c r="AL707" s="4" t="s">
        <v>81</v>
      </c>
    </row>
    <row r="708" spans="1:38" ht="25.5">
      <c r="A708" s="4">
        <v>159938</v>
      </c>
      <c r="B708" s="4">
        <v>660966</v>
      </c>
      <c r="C708" s="4" t="s">
        <v>1973</v>
      </c>
      <c r="D708" s="4" t="s">
        <v>1974</v>
      </c>
      <c r="E708" s="4" t="s">
        <v>153</v>
      </c>
      <c r="F708" s="4" t="s">
        <v>154</v>
      </c>
      <c r="G708" s="4" t="s">
        <v>46</v>
      </c>
      <c r="H708" s="4" t="s">
        <v>47</v>
      </c>
      <c r="I708" s="4" t="s">
        <v>48</v>
      </c>
      <c r="J708" s="4" t="s">
        <v>49</v>
      </c>
      <c r="K708" s="4" t="s">
        <v>2001</v>
      </c>
      <c r="L708" s="4" t="s">
        <v>2002</v>
      </c>
      <c r="M708" s="4"/>
      <c r="N708" s="4" t="s">
        <v>1986</v>
      </c>
      <c r="O708" s="4" t="s">
        <v>53</v>
      </c>
      <c r="P708" s="4" t="s">
        <v>1987</v>
      </c>
      <c r="Q708" s="4">
        <v>13</v>
      </c>
      <c r="R708" s="4">
        <v>10</v>
      </c>
      <c r="S708" s="4">
        <v>524</v>
      </c>
      <c r="T708" s="4">
        <v>547</v>
      </c>
      <c r="U708" s="4">
        <v>2.3800000000000002E-2</v>
      </c>
      <c r="V708" s="4">
        <v>1.83E-2</v>
      </c>
      <c r="W708" s="4">
        <v>4.2000000000000003E-2</v>
      </c>
      <c r="X708" s="4" t="s">
        <v>48</v>
      </c>
      <c r="Y708" s="4" t="s">
        <v>49</v>
      </c>
      <c r="Z708" s="4" t="s">
        <v>49</v>
      </c>
      <c r="AA708" s="4" t="s">
        <v>49</v>
      </c>
      <c r="AB708" s="4" t="s">
        <v>49</v>
      </c>
      <c r="AC708" s="4" t="s">
        <v>49</v>
      </c>
      <c r="AD708" s="4" t="s">
        <v>49</v>
      </c>
      <c r="AE708" s="4" t="s">
        <v>48</v>
      </c>
      <c r="AF708" s="4" t="s">
        <v>48</v>
      </c>
      <c r="AG708" s="4" t="s">
        <v>48</v>
      </c>
      <c r="AH708" s="4" t="s">
        <v>48</v>
      </c>
      <c r="AI708" s="4" t="s">
        <v>48</v>
      </c>
      <c r="AJ708" s="4" t="s">
        <v>48</v>
      </c>
      <c r="AK708" s="4" t="s">
        <v>48</v>
      </c>
      <c r="AL708" s="4" t="s">
        <v>81</v>
      </c>
    </row>
    <row r="709" spans="1:38" ht="25.5">
      <c r="A709" s="4">
        <v>159938</v>
      </c>
      <c r="B709" s="4">
        <v>660967</v>
      </c>
      <c r="C709" s="4" t="s">
        <v>1973</v>
      </c>
      <c r="D709" s="4" t="s">
        <v>1974</v>
      </c>
      <c r="E709" s="4" t="s">
        <v>153</v>
      </c>
      <c r="F709" s="4" t="s">
        <v>154</v>
      </c>
      <c r="G709" s="4" t="s">
        <v>46</v>
      </c>
      <c r="H709" s="4" t="s">
        <v>47</v>
      </c>
      <c r="I709" s="4" t="s">
        <v>48</v>
      </c>
      <c r="J709" s="4" t="s">
        <v>49</v>
      </c>
      <c r="K709" s="4" t="s">
        <v>1466</v>
      </c>
      <c r="L709" s="4" t="s">
        <v>2003</v>
      </c>
      <c r="M709" s="4"/>
      <c r="N709" s="4" t="s">
        <v>1980</v>
      </c>
      <c r="O709" s="4" t="s">
        <v>53</v>
      </c>
      <c r="P709" s="4" t="s">
        <v>1981</v>
      </c>
      <c r="Q709" s="4">
        <v>28</v>
      </c>
      <c r="R709" s="4">
        <v>7</v>
      </c>
      <c r="S709" s="4">
        <v>442</v>
      </c>
      <c r="T709" s="4">
        <v>477</v>
      </c>
      <c r="U709" s="4">
        <v>5.8700000000000002E-2</v>
      </c>
      <c r="V709" s="4">
        <v>1.47E-2</v>
      </c>
      <c r="W709" s="4">
        <v>7.3400000000000007E-2</v>
      </c>
      <c r="X709" s="4" t="s">
        <v>48</v>
      </c>
      <c r="Y709" s="4" t="s">
        <v>49</v>
      </c>
      <c r="Z709" s="4" t="s">
        <v>49</v>
      </c>
      <c r="AA709" s="4" t="s">
        <v>49</v>
      </c>
      <c r="AB709" s="4" t="s">
        <v>49</v>
      </c>
      <c r="AC709" s="4" t="s">
        <v>49</v>
      </c>
      <c r="AD709" s="4" t="s">
        <v>49</v>
      </c>
      <c r="AE709" s="4" t="s">
        <v>48</v>
      </c>
      <c r="AF709" s="4" t="s">
        <v>48</v>
      </c>
      <c r="AG709" s="4" t="s">
        <v>48</v>
      </c>
      <c r="AH709" s="4" t="s">
        <v>48</v>
      </c>
      <c r="AI709" s="4" t="s">
        <v>48</v>
      </c>
      <c r="AJ709" s="4" t="s">
        <v>48</v>
      </c>
      <c r="AK709" s="4" t="s">
        <v>48</v>
      </c>
      <c r="AL709" s="4" t="s">
        <v>81</v>
      </c>
    </row>
    <row r="710" spans="1:38" ht="25.5">
      <c r="A710" s="4">
        <v>159938</v>
      </c>
      <c r="B710" s="4">
        <v>684417</v>
      </c>
      <c r="C710" s="4" t="s">
        <v>1973</v>
      </c>
      <c r="D710" s="4" t="s">
        <v>1974</v>
      </c>
      <c r="E710" s="4" t="s">
        <v>153</v>
      </c>
      <c r="F710" s="4" t="s">
        <v>154</v>
      </c>
      <c r="G710" s="4" t="s">
        <v>46</v>
      </c>
      <c r="H710" s="4" t="s">
        <v>47</v>
      </c>
      <c r="I710" s="4" t="s">
        <v>48</v>
      </c>
      <c r="J710" s="4" t="s">
        <v>49</v>
      </c>
      <c r="K710" s="4" t="s">
        <v>2004</v>
      </c>
      <c r="L710" s="4" t="s">
        <v>2005</v>
      </c>
      <c r="M710" s="4"/>
      <c r="N710" s="4" t="s">
        <v>1980</v>
      </c>
      <c r="O710" s="4" t="s">
        <v>53</v>
      </c>
      <c r="P710" s="4" t="s">
        <v>1994</v>
      </c>
      <c r="Q710" s="4">
        <v>14</v>
      </c>
      <c r="R710" s="4">
        <v>8</v>
      </c>
      <c r="S710" s="4">
        <v>176</v>
      </c>
      <c r="T710" s="4">
        <v>198</v>
      </c>
      <c r="U710" s="4">
        <v>7.0699999999999999E-2</v>
      </c>
      <c r="V710" s="4">
        <v>4.0399999999999998E-2</v>
      </c>
      <c r="W710" s="4">
        <v>0.1111</v>
      </c>
      <c r="X710" s="4" t="s">
        <v>48</v>
      </c>
      <c r="Y710" s="4" t="s">
        <v>48</v>
      </c>
      <c r="Z710" s="4" t="s">
        <v>48</v>
      </c>
      <c r="AA710" s="4" t="s">
        <v>48</v>
      </c>
      <c r="AB710" s="4" t="s">
        <v>48</v>
      </c>
      <c r="AC710" s="4" t="s">
        <v>48</v>
      </c>
      <c r="AD710" s="4" t="s">
        <v>48</v>
      </c>
      <c r="AE710" s="4" t="s">
        <v>48</v>
      </c>
      <c r="AF710" s="4" t="s">
        <v>48</v>
      </c>
      <c r="AG710" s="4" t="s">
        <v>48</v>
      </c>
      <c r="AH710" s="4" t="s">
        <v>49</v>
      </c>
      <c r="AI710" s="4" t="s">
        <v>49</v>
      </c>
      <c r="AJ710" s="4" t="s">
        <v>49</v>
      </c>
      <c r="AK710" s="4" t="s">
        <v>49</v>
      </c>
      <c r="AL710" s="4" t="s">
        <v>81</v>
      </c>
    </row>
    <row r="711" spans="1:38" ht="25.5">
      <c r="A711" s="4">
        <v>159938</v>
      </c>
      <c r="B711" s="4">
        <v>663637</v>
      </c>
      <c r="C711" s="4" t="s">
        <v>1973</v>
      </c>
      <c r="D711" s="4" t="s">
        <v>1974</v>
      </c>
      <c r="E711" s="4" t="s">
        <v>153</v>
      </c>
      <c r="F711" s="4" t="s">
        <v>154</v>
      </c>
      <c r="G711" s="4" t="s">
        <v>46</v>
      </c>
      <c r="H711" s="4" t="s">
        <v>47</v>
      </c>
      <c r="I711" s="4" t="s">
        <v>48</v>
      </c>
      <c r="J711" s="4" t="s">
        <v>49</v>
      </c>
      <c r="K711" s="4" t="s">
        <v>2006</v>
      </c>
      <c r="L711" s="4" t="s">
        <v>2007</v>
      </c>
      <c r="M711" s="4"/>
      <c r="N711" s="4" t="s">
        <v>1980</v>
      </c>
      <c r="O711" s="4" t="s">
        <v>53</v>
      </c>
      <c r="P711" s="4" t="s">
        <v>1981</v>
      </c>
      <c r="Q711" s="4">
        <v>27</v>
      </c>
      <c r="R711" s="4">
        <v>5</v>
      </c>
      <c r="S711" s="4">
        <v>516</v>
      </c>
      <c r="T711" s="4">
        <v>548</v>
      </c>
      <c r="U711" s="4">
        <v>4.9299999999999997E-2</v>
      </c>
      <c r="V711" s="4">
        <v>9.1000000000000004E-3</v>
      </c>
      <c r="W711" s="4">
        <v>5.8400000000000001E-2</v>
      </c>
      <c r="X711" s="4" t="s">
        <v>48</v>
      </c>
      <c r="Y711" s="4" t="s">
        <v>49</v>
      </c>
      <c r="Z711" s="4" t="s">
        <v>49</v>
      </c>
      <c r="AA711" s="4" t="s">
        <v>49</v>
      </c>
      <c r="AB711" s="4" t="s">
        <v>49</v>
      </c>
      <c r="AC711" s="4" t="s">
        <v>49</v>
      </c>
      <c r="AD711" s="4" t="s">
        <v>49</v>
      </c>
      <c r="AE711" s="4" t="s">
        <v>48</v>
      </c>
      <c r="AF711" s="4" t="s">
        <v>48</v>
      </c>
      <c r="AG711" s="4" t="s">
        <v>48</v>
      </c>
      <c r="AH711" s="4" t="s">
        <v>48</v>
      </c>
      <c r="AI711" s="4" t="s">
        <v>48</v>
      </c>
      <c r="AJ711" s="4" t="s">
        <v>48</v>
      </c>
      <c r="AK711" s="4" t="s">
        <v>48</v>
      </c>
      <c r="AL711" s="4" t="s">
        <v>81</v>
      </c>
    </row>
    <row r="712" spans="1:38" ht="25.5">
      <c r="A712" s="4">
        <v>159938</v>
      </c>
      <c r="B712" s="4">
        <v>660976</v>
      </c>
      <c r="C712" s="4" t="s">
        <v>1973</v>
      </c>
      <c r="D712" s="4" t="s">
        <v>1974</v>
      </c>
      <c r="E712" s="4" t="s">
        <v>153</v>
      </c>
      <c r="F712" s="4" t="s">
        <v>154</v>
      </c>
      <c r="G712" s="4" t="s">
        <v>46</v>
      </c>
      <c r="H712" s="4" t="s">
        <v>47</v>
      </c>
      <c r="I712" s="4" t="s">
        <v>48</v>
      </c>
      <c r="J712" s="4" t="s">
        <v>49</v>
      </c>
      <c r="K712" s="4" t="s">
        <v>2008</v>
      </c>
      <c r="L712" s="4" t="s">
        <v>2009</v>
      </c>
      <c r="M712" s="4"/>
      <c r="N712" s="4" t="s">
        <v>1980</v>
      </c>
      <c r="O712" s="4" t="s">
        <v>53</v>
      </c>
      <c r="P712" s="4" t="s">
        <v>1994</v>
      </c>
      <c r="Q712" s="4">
        <v>240</v>
      </c>
      <c r="R712" s="4">
        <v>78</v>
      </c>
      <c r="S712" s="4">
        <v>2157</v>
      </c>
      <c r="T712" s="4">
        <v>2475</v>
      </c>
      <c r="U712" s="4">
        <v>9.7000000000000003E-2</v>
      </c>
      <c r="V712" s="4">
        <v>3.15E-2</v>
      </c>
      <c r="W712" s="4">
        <v>0.1285</v>
      </c>
      <c r="X712" s="4" t="s">
        <v>48</v>
      </c>
      <c r="Y712" s="4" t="s">
        <v>48</v>
      </c>
      <c r="Z712" s="4" t="s">
        <v>48</v>
      </c>
      <c r="AA712" s="4" t="s">
        <v>48</v>
      </c>
      <c r="AB712" s="4" t="s">
        <v>48</v>
      </c>
      <c r="AC712" s="4" t="s">
        <v>48</v>
      </c>
      <c r="AD712" s="4" t="s">
        <v>48</v>
      </c>
      <c r="AE712" s="4" t="s">
        <v>48</v>
      </c>
      <c r="AF712" s="4" t="s">
        <v>48</v>
      </c>
      <c r="AG712" s="4" t="s">
        <v>48</v>
      </c>
      <c r="AH712" s="4" t="s">
        <v>49</v>
      </c>
      <c r="AI712" s="4" t="s">
        <v>49</v>
      </c>
      <c r="AJ712" s="4" t="s">
        <v>49</v>
      </c>
      <c r="AK712" s="4" t="s">
        <v>49</v>
      </c>
      <c r="AL712" s="4" t="s">
        <v>81</v>
      </c>
    </row>
    <row r="713" spans="1:38" ht="25.5">
      <c r="A713" s="4">
        <v>159938</v>
      </c>
      <c r="B713" s="4">
        <v>660973</v>
      </c>
      <c r="C713" s="4" t="s">
        <v>1973</v>
      </c>
      <c r="D713" s="4" t="s">
        <v>1974</v>
      </c>
      <c r="E713" s="4" t="s">
        <v>153</v>
      </c>
      <c r="F713" s="4" t="s">
        <v>154</v>
      </c>
      <c r="G713" s="4" t="s">
        <v>46</v>
      </c>
      <c r="H713" s="4" t="s">
        <v>47</v>
      </c>
      <c r="I713" s="4" t="s">
        <v>48</v>
      </c>
      <c r="J713" s="4" t="s">
        <v>49</v>
      </c>
      <c r="K713" s="4" t="s">
        <v>2010</v>
      </c>
      <c r="L713" s="4" t="s">
        <v>2011</v>
      </c>
      <c r="M713" s="4"/>
      <c r="N713" s="4" t="s">
        <v>1980</v>
      </c>
      <c r="O713" s="4" t="s">
        <v>53</v>
      </c>
      <c r="P713" s="4" t="s">
        <v>1994</v>
      </c>
      <c r="Q713" s="4">
        <v>154</v>
      </c>
      <c r="R713" s="4">
        <v>36</v>
      </c>
      <c r="S713" s="4">
        <v>584</v>
      </c>
      <c r="T713" s="4">
        <v>774</v>
      </c>
      <c r="U713" s="4">
        <v>0.19900000000000001</v>
      </c>
      <c r="V713" s="4">
        <v>4.65E-2</v>
      </c>
      <c r="W713" s="4">
        <v>0.2455</v>
      </c>
      <c r="X713" s="4" t="s">
        <v>48</v>
      </c>
      <c r="Y713" s="4" t="s">
        <v>48</v>
      </c>
      <c r="Z713" s="4" t="s">
        <v>48</v>
      </c>
      <c r="AA713" s="4" t="s">
        <v>48</v>
      </c>
      <c r="AB713" s="4" t="s">
        <v>48</v>
      </c>
      <c r="AC713" s="4" t="s">
        <v>48</v>
      </c>
      <c r="AD713" s="4" t="s">
        <v>48</v>
      </c>
      <c r="AE713" s="4" t="s">
        <v>49</v>
      </c>
      <c r="AF713" s="4" t="s">
        <v>49</v>
      </c>
      <c r="AG713" s="4" t="s">
        <v>49</v>
      </c>
      <c r="AH713" s="4" t="s">
        <v>48</v>
      </c>
      <c r="AI713" s="4" t="s">
        <v>48</v>
      </c>
      <c r="AJ713" s="4" t="s">
        <v>48</v>
      </c>
      <c r="AK713" s="4" t="s">
        <v>48</v>
      </c>
      <c r="AL713" s="4" t="s">
        <v>81</v>
      </c>
    </row>
    <row r="714" spans="1:38" ht="25.5">
      <c r="A714" s="4">
        <v>159938</v>
      </c>
      <c r="B714" s="4">
        <v>660968</v>
      </c>
      <c r="C714" s="4" t="s">
        <v>1973</v>
      </c>
      <c r="D714" s="4" t="s">
        <v>1974</v>
      </c>
      <c r="E714" s="4" t="s">
        <v>153</v>
      </c>
      <c r="F714" s="4" t="s">
        <v>154</v>
      </c>
      <c r="G714" s="4" t="s">
        <v>46</v>
      </c>
      <c r="H714" s="4" t="s">
        <v>47</v>
      </c>
      <c r="I714" s="4" t="s">
        <v>48</v>
      </c>
      <c r="J714" s="4" t="s">
        <v>49</v>
      </c>
      <c r="K714" s="4" t="s">
        <v>2012</v>
      </c>
      <c r="L714" s="4" t="s">
        <v>2013</v>
      </c>
      <c r="M714" s="4"/>
      <c r="N714" s="4" t="s">
        <v>1980</v>
      </c>
      <c r="O714" s="4" t="s">
        <v>53</v>
      </c>
      <c r="P714" s="4" t="s">
        <v>1994</v>
      </c>
      <c r="Q714" s="4">
        <v>154</v>
      </c>
      <c r="R714" s="4">
        <v>24</v>
      </c>
      <c r="S714" s="4">
        <v>472</v>
      </c>
      <c r="T714" s="4">
        <v>650</v>
      </c>
      <c r="U714" s="4">
        <v>0.2369</v>
      </c>
      <c r="V714" s="4">
        <v>3.6900000000000002E-2</v>
      </c>
      <c r="W714" s="4">
        <v>0.27379999999999999</v>
      </c>
      <c r="X714" s="4" t="s">
        <v>49</v>
      </c>
      <c r="Y714" s="4" t="s">
        <v>49</v>
      </c>
      <c r="Z714" s="4" t="s">
        <v>49</v>
      </c>
      <c r="AA714" s="4" t="s">
        <v>49</v>
      </c>
      <c r="AB714" s="4" t="s">
        <v>49</v>
      </c>
      <c r="AC714" s="4" t="s">
        <v>49</v>
      </c>
      <c r="AD714" s="4" t="s">
        <v>49</v>
      </c>
      <c r="AE714" s="4" t="s">
        <v>48</v>
      </c>
      <c r="AF714" s="4" t="s">
        <v>48</v>
      </c>
      <c r="AG714" s="4" t="s">
        <v>48</v>
      </c>
      <c r="AH714" s="4" t="s">
        <v>48</v>
      </c>
      <c r="AI714" s="4" t="s">
        <v>48</v>
      </c>
      <c r="AJ714" s="4" t="s">
        <v>48</v>
      </c>
      <c r="AK714" s="4" t="s">
        <v>48</v>
      </c>
      <c r="AL714" s="4" t="s">
        <v>81</v>
      </c>
    </row>
    <row r="715" spans="1:38" ht="25.5">
      <c r="A715" s="4">
        <v>159938</v>
      </c>
      <c r="B715" s="4">
        <v>660977</v>
      </c>
      <c r="C715" s="4" t="s">
        <v>1973</v>
      </c>
      <c r="D715" s="4" t="s">
        <v>1974</v>
      </c>
      <c r="E715" s="4" t="s">
        <v>153</v>
      </c>
      <c r="F715" s="4" t="s">
        <v>154</v>
      </c>
      <c r="G715" s="4" t="s">
        <v>46</v>
      </c>
      <c r="H715" s="4" t="s">
        <v>47</v>
      </c>
      <c r="I715" s="4" t="s">
        <v>48</v>
      </c>
      <c r="J715" s="4" t="s">
        <v>49</v>
      </c>
      <c r="K715" s="4" t="s">
        <v>2014</v>
      </c>
      <c r="L715" s="4" t="s">
        <v>2015</v>
      </c>
      <c r="M715" s="4"/>
      <c r="N715" s="4" t="s">
        <v>1986</v>
      </c>
      <c r="O715" s="4" t="s">
        <v>53</v>
      </c>
      <c r="P715" s="4" t="s">
        <v>1977</v>
      </c>
      <c r="Q715" s="4">
        <v>170</v>
      </c>
      <c r="R715" s="4">
        <v>58</v>
      </c>
      <c r="S715" s="4">
        <v>1319</v>
      </c>
      <c r="T715" s="4">
        <v>1547</v>
      </c>
      <c r="U715" s="4">
        <v>0.1099</v>
      </c>
      <c r="V715" s="4">
        <v>3.7499999999999999E-2</v>
      </c>
      <c r="W715" s="4">
        <v>0.1474</v>
      </c>
      <c r="X715" s="4" t="s">
        <v>48</v>
      </c>
      <c r="Y715" s="4" t="s">
        <v>48</v>
      </c>
      <c r="Z715" s="4" t="s">
        <v>48</v>
      </c>
      <c r="AA715" s="4" t="s">
        <v>48</v>
      </c>
      <c r="AB715" s="4" t="s">
        <v>48</v>
      </c>
      <c r="AC715" s="4" t="s">
        <v>48</v>
      </c>
      <c r="AD715" s="4" t="s">
        <v>48</v>
      </c>
      <c r="AE715" s="4" t="s">
        <v>48</v>
      </c>
      <c r="AF715" s="4" t="s">
        <v>48</v>
      </c>
      <c r="AG715" s="4" t="s">
        <v>48</v>
      </c>
      <c r="AH715" s="4" t="s">
        <v>49</v>
      </c>
      <c r="AI715" s="4" t="s">
        <v>49</v>
      </c>
      <c r="AJ715" s="4" t="s">
        <v>49</v>
      </c>
      <c r="AK715" s="4" t="s">
        <v>49</v>
      </c>
      <c r="AL715" s="4" t="s">
        <v>81</v>
      </c>
    </row>
    <row r="716" spans="1:38" ht="25.5">
      <c r="A716" s="4">
        <v>159938</v>
      </c>
      <c r="B716" s="4">
        <v>660969</v>
      </c>
      <c r="C716" s="4" t="s">
        <v>1973</v>
      </c>
      <c r="D716" s="4" t="s">
        <v>1974</v>
      </c>
      <c r="E716" s="4" t="s">
        <v>153</v>
      </c>
      <c r="F716" s="4" t="s">
        <v>154</v>
      </c>
      <c r="G716" s="4" t="s">
        <v>46</v>
      </c>
      <c r="H716" s="4" t="s">
        <v>47</v>
      </c>
      <c r="I716" s="4" t="s">
        <v>48</v>
      </c>
      <c r="J716" s="4" t="s">
        <v>49</v>
      </c>
      <c r="K716" s="4" t="s">
        <v>2016</v>
      </c>
      <c r="L716" s="4" t="s">
        <v>2017</v>
      </c>
      <c r="M716" s="4"/>
      <c r="N716" s="4" t="s">
        <v>1708</v>
      </c>
      <c r="O716" s="4" t="s">
        <v>53</v>
      </c>
      <c r="P716" s="4" t="s">
        <v>1977</v>
      </c>
      <c r="Q716" s="4">
        <v>49</v>
      </c>
      <c r="R716" s="4">
        <v>10</v>
      </c>
      <c r="S716" s="4">
        <v>393</v>
      </c>
      <c r="T716" s="4">
        <v>452</v>
      </c>
      <c r="U716" s="4">
        <v>0.1084</v>
      </c>
      <c r="V716" s="4">
        <v>2.2100000000000002E-2</v>
      </c>
      <c r="W716" s="4">
        <v>0.1305</v>
      </c>
      <c r="X716" s="4" t="s">
        <v>48</v>
      </c>
      <c r="Y716" s="4" t="s">
        <v>49</v>
      </c>
      <c r="Z716" s="4" t="s">
        <v>49</v>
      </c>
      <c r="AA716" s="4" t="s">
        <v>49</v>
      </c>
      <c r="AB716" s="4" t="s">
        <v>49</v>
      </c>
      <c r="AC716" s="4" t="s">
        <v>49</v>
      </c>
      <c r="AD716" s="4" t="s">
        <v>49</v>
      </c>
      <c r="AE716" s="4" t="s">
        <v>48</v>
      </c>
      <c r="AF716" s="4" t="s">
        <v>48</v>
      </c>
      <c r="AG716" s="4" t="s">
        <v>48</v>
      </c>
      <c r="AH716" s="4" t="s">
        <v>48</v>
      </c>
      <c r="AI716" s="4" t="s">
        <v>48</v>
      </c>
      <c r="AJ716" s="4" t="s">
        <v>48</v>
      </c>
      <c r="AK716" s="4" t="s">
        <v>48</v>
      </c>
      <c r="AL716" s="4" t="s">
        <v>81</v>
      </c>
    </row>
    <row r="717" spans="1:38" ht="25.5">
      <c r="A717" s="4">
        <v>159938</v>
      </c>
      <c r="B717" s="4">
        <v>660974</v>
      </c>
      <c r="C717" s="4" t="s">
        <v>1973</v>
      </c>
      <c r="D717" s="4" t="s">
        <v>1974</v>
      </c>
      <c r="E717" s="4" t="s">
        <v>153</v>
      </c>
      <c r="F717" s="4" t="s">
        <v>154</v>
      </c>
      <c r="G717" s="4" t="s">
        <v>46</v>
      </c>
      <c r="H717" s="4" t="s">
        <v>47</v>
      </c>
      <c r="I717" s="4" t="s">
        <v>48</v>
      </c>
      <c r="J717" s="4" t="s">
        <v>49</v>
      </c>
      <c r="K717" s="4" t="s">
        <v>2018</v>
      </c>
      <c r="L717" s="4" t="s">
        <v>2019</v>
      </c>
      <c r="M717" s="4"/>
      <c r="N717" s="4" t="s">
        <v>1708</v>
      </c>
      <c r="O717" s="4" t="s">
        <v>53</v>
      </c>
      <c r="P717" s="4" t="s">
        <v>1977</v>
      </c>
      <c r="Q717" s="4">
        <v>100</v>
      </c>
      <c r="R717" s="4">
        <v>29</v>
      </c>
      <c r="S717" s="4">
        <v>712</v>
      </c>
      <c r="T717" s="4">
        <v>841</v>
      </c>
      <c r="U717" s="4">
        <v>0.11890000000000001</v>
      </c>
      <c r="V717" s="4">
        <v>3.4500000000000003E-2</v>
      </c>
      <c r="W717" s="4">
        <v>0.15340000000000001</v>
      </c>
      <c r="X717" s="4" t="s">
        <v>48</v>
      </c>
      <c r="Y717" s="4" t="s">
        <v>48</v>
      </c>
      <c r="Z717" s="4" t="s">
        <v>48</v>
      </c>
      <c r="AA717" s="4" t="s">
        <v>48</v>
      </c>
      <c r="AB717" s="4" t="s">
        <v>48</v>
      </c>
      <c r="AC717" s="4" t="s">
        <v>48</v>
      </c>
      <c r="AD717" s="4" t="s">
        <v>48</v>
      </c>
      <c r="AE717" s="4" t="s">
        <v>49</v>
      </c>
      <c r="AF717" s="4" t="s">
        <v>49</v>
      </c>
      <c r="AG717" s="4" t="s">
        <v>49</v>
      </c>
      <c r="AH717" s="4" t="s">
        <v>48</v>
      </c>
      <c r="AI717" s="4" t="s">
        <v>48</v>
      </c>
      <c r="AJ717" s="4" t="s">
        <v>48</v>
      </c>
      <c r="AK717" s="4" t="s">
        <v>48</v>
      </c>
      <c r="AL717" s="4" t="s">
        <v>81</v>
      </c>
    </row>
    <row r="718" spans="1:38" ht="25.5">
      <c r="A718" s="4">
        <v>159938</v>
      </c>
      <c r="B718" s="4">
        <v>663020</v>
      </c>
      <c r="C718" s="4" t="s">
        <v>1973</v>
      </c>
      <c r="D718" s="4" t="s">
        <v>1974</v>
      </c>
      <c r="E718" s="4" t="s">
        <v>153</v>
      </c>
      <c r="F718" s="4" t="s">
        <v>154</v>
      </c>
      <c r="G718" s="4" t="s">
        <v>46</v>
      </c>
      <c r="H718" s="4" t="s">
        <v>47</v>
      </c>
      <c r="I718" s="4" t="s">
        <v>48</v>
      </c>
      <c r="J718" s="4" t="s">
        <v>49</v>
      </c>
      <c r="K718" s="4" t="s">
        <v>2020</v>
      </c>
      <c r="L718" s="4" t="s">
        <v>2021</v>
      </c>
      <c r="M718" s="4"/>
      <c r="N718" s="4" t="s">
        <v>2022</v>
      </c>
      <c r="O718" s="4" t="s">
        <v>53</v>
      </c>
      <c r="P718" s="4" t="s">
        <v>1977</v>
      </c>
      <c r="Q718" s="4">
        <v>47</v>
      </c>
      <c r="R718" s="4">
        <v>18</v>
      </c>
      <c r="S718" s="4">
        <v>398</v>
      </c>
      <c r="T718" s="4">
        <v>463</v>
      </c>
      <c r="U718" s="4">
        <v>0.10150000000000001</v>
      </c>
      <c r="V718" s="4">
        <v>3.8899999999999997E-2</v>
      </c>
      <c r="W718" s="4">
        <v>0.1404</v>
      </c>
      <c r="X718" s="4" t="s">
        <v>48</v>
      </c>
      <c r="Y718" s="4" t="s">
        <v>49</v>
      </c>
      <c r="Z718" s="4" t="s">
        <v>49</v>
      </c>
      <c r="AA718" s="4" t="s">
        <v>49</v>
      </c>
      <c r="AB718" s="4" t="s">
        <v>49</v>
      </c>
      <c r="AC718" s="4" t="s">
        <v>49</v>
      </c>
      <c r="AD718" s="4" t="s">
        <v>49</v>
      </c>
      <c r="AE718" s="4" t="s">
        <v>48</v>
      </c>
      <c r="AF718" s="4" t="s">
        <v>48</v>
      </c>
      <c r="AG718" s="4" t="s">
        <v>48</v>
      </c>
      <c r="AH718" s="4" t="s">
        <v>48</v>
      </c>
      <c r="AI718" s="4" t="s">
        <v>48</v>
      </c>
      <c r="AJ718" s="4" t="s">
        <v>48</v>
      </c>
      <c r="AK718" s="4" t="s">
        <v>48</v>
      </c>
      <c r="AL718" s="4" t="s">
        <v>81</v>
      </c>
    </row>
    <row r="719" spans="1:38" ht="25.5">
      <c r="A719" s="4">
        <v>159938</v>
      </c>
      <c r="B719" s="4">
        <v>687647</v>
      </c>
      <c r="C719" s="4" t="s">
        <v>1973</v>
      </c>
      <c r="D719" s="4" t="s">
        <v>1974</v>
      </c>
      <c r="E719" s="4" t="s">
        <v>153</v>
      </c>
      <c r="F719" s="4" t="s">
        <v>154</v>
      </c>
      <c r="G719" s="4" t="s">
        <v>46</v>
      </c>
      <c r="H719" s="4" t="s">
        <v>47</v>
      </c>
      <c r="I719" s="4" t="s">
        <v>48</v>
      </c>
      <c r="J719" s="4" t="s">
        <v>49</v>
      </c>
      <c r="K719" s="4" t="s">
        <v>2025</v>
      </c>
      <c r="L719" s="4" t="s">
        <v>2024</v>
      </c>
      <c r="M719" s="4"/>
      <c r="N719" s="4" t="s">
        <v>1980</v>
      </c>
      <c r="O719" s="4" t="s">
        <v>53</v>
      </c>
      <c r="P719" s="4" t="s">
        <v>1981</v>
      </c>
      <c r="Q719" s="4">
        <v>43</v>
      </c>
      <c r="R719" s="4">
        <v>11</v>
      </c>
      <c r="S719" s="4">
        <v>597</v>
      </c>
      <c r="T719" s="4">
        <v>651</v>
      </c>
      <c r="U719" s="4">
        <v>6.6100000000000006E-2</v>
      </c>
      <c r="V719" s="4">
        <v>1.6899999999999998E-2</v>
      </c>
      <c r="W719" s="4">
        <v>8.2900000000000001E-2</v>
      </c>
      <c r="X719" s="4" t="s">
        <v>48</v>
      </c>
      <c r="Y719" s="4" t="s">
        <v>48</v>
      </c>
      <c r="Z719" s="4" t="s">
        <v>48</v>
      </c>
      <c r="AA719" s="4" t="s">
        <v>48</v>
      </c>
      <c r="AB719" s="4" t="s">
        <v>48</v>
      </c>
      <c r="AC719" s="4" t="s">
        <v>48</v>
      </c>
      <c r="AD719" s="4" t="s">
        <v>48</v>
      </c>
      <c r="AE719" s="4" t="s">
        <v>49</v>
      </c>
      <c r="AF719" s="4" t="s">
        <v>49</v>
      </c>
      <c r="AG719" s="4" t="s">
        <v>49</v>
      </c>
      <c r="AH719" s="4" t="s">
        <v>48</v>
      </c>
      <c r="AI719" s="4" t="s">
        <v>48</v>
      </c>
      <c r="AJ719" s="4" t="s">
        <v>48</v>
      </c>
      <c r="AK719" s="4" t="s">
        <v>48</v>
      </c>
      <c r="AL719" s="4" t="s">
        <v>81</v>
      </c>
    </row>
    <row r="720" spans="1:38" ht="25.5">
      <c r="A720" s="4">
        <v>159938</v>
      </c>
      <c r="B720" s="4">
        <v>660975</v>
      </c>
      <c r="C720" s="4" t="s">
        <v>1973</v>
      </c>
      <c r="D720" s="4" t="s">
        <v>1974</v>
      </c>
      <c r="E720" s="4" t="s">
        <v>1098</v>
      </c>
      <c r="F720" s="4" t="s">
        <v>154</v>
      </c>
      <c r="G720" s="4" t="s">
        <v>46</v>
      </c>
      <c r="H720" s="4" t="s">
        <v>47</v>
      </c>
      <c r="I720" s="4" t="s">
        <v>48</v>
      </c>
      <c r="J720" s="4" t="s">
        <v>49</v>
      </c>
      <c r="K720" s="4" t="s">
        <v>2026</v>
      </c>
      <c r="L720" s="4" t="s">
        <v>2027</v>
      </c>
      <c r="M720" s="4"/>
      <c r="N720" s="4" t="s">
        <v>1986</v>
      </c>
      <c r="O720" s="4" t="s">
        <v>53</v>
      </c>
      <c r="P720" s="4" t="s">
        <v>1987</v>
      </c>
      <c r="Q720" s="4">
        <v>30</v>
      </c>
      <c r="R720" s="4">
        <v>22</v>
      </c>
      <c r="S720" s="4">
        <v>898</v>
      </c>
      <c r="T720" s="4">
        <v>950</v>
      </c>
      <c r="U720" s="4">
        <v>3.1600000000000003E-2</v>
      </c>
      <c r="V720" s="4">
        <v>2.3199999999999998E-2</v>
      </c>
      <c r="W720" s="4">
        <v>5.4699999999999999E-2</v>
      </c>
      <c r="X720" s="4" t="s">
        <v>48</v>
      </c>
      <c r="Y720" s="4" t="s">
        <v>48</v>
      </c>
      <c r="Z720" s="4" t="s">
        <v>48</v>
      </c>
      <c r="AA720" s="4" t="s">
        <v>48</v>
      </c>
      <c r="AB720" s="4" t="s">
        <v>48</v>
      </c>
      <c r="AC720" s="4" t="s">
        <v>48</v>
      </c>
      <c r="AD720" s="4" t="s">
        <v>48</v>
      </c>
      <c r="AE720" s="4" t="s">
        <v>49</v>
      </c>
      <c r="AF720" s="4" t="s">
        <v>49</v>
      </c>
      <c r="AG720" s="4" t="s">
        <v>49</v>
      </c>
      <c r="AH720" s="4" t="s">
        <v>48</v>
      </c>
      <c r="AI720" s="4" t="s">
        <v>48</v>
      </c>
      <c r="AJ720" s="4" t="s">
        <v>48</v>
      </c>
      <c r="AK720" s="4" t="s">
        <v>48</v>
      </c>
      <c r="AL720" s="4" t="s">
        <v>81</v>
      </c>
    </row>
    <row r="721" spans="1:38" ht="25.5">
      <c r="A721" s="4">
        <v>159938</v>
      </c>
      <c r="B721" s="4">
        <v>660979</v>
      </c>
      <c r="C721" s="4" t="s">
        <v>1973</v>
      </c>
      <c r="D721" s="4" t="s">
        <v>1974</v>
      </c>
      <c r="E721" s="4" t="s">
        <v>153</v>
      </c>
      <c r="F721" s="4" t="s">
        <v>154</v>
      </c>
      <c r="G721" s="4" t="s">
        <v>46</v>
      </c>
      <c r="H721" s="4" t="s">
        <v>47</v>
      </c>
      <c r="I721" s="4" t="s">
        <v>48</v>
      </c>
      <c r="J721" s="4" t="s">
        <v>49</v>
      </c>
      <c r="K721" s="4" t="s">
        <v>2028</v>
      </c>
      <c r="L721" s="4" t="s">
        <v>2029</v>
      </c>
      <c r="M721" s="4"/>
      <c r="N721" s="4" t="s">
        <v>1986</v>
      </c>
      <c r="O721" s="4" t="s">
        <v>53</v>
      </c>
      <c r="P721" s="4" t="s">
        <v>1994</v>
      </c>
      <c r="Q721" s="4">
        <v>111</v>
      </c>
      <c r="R721" s="4">
        <v>32</v>
      </c>
      <c r="S721" s="4">
        <v>2076</v>
      </c>
      <c r="T721" s="4">
        <v>2219</v>
      </c>
      <c r="U721" s="4">
        <v>0.05</v>
      </c>
      <c r="V721" s="4">
        <v>1.44E-2</v>
      </c>
      <c r="W721" s="4">
        <v>6.4399999999999999E-2</v>
      </c>
      <c r="X721" s="4" t="s">
        <v>48</v>
      </c>
      <c r="Y721" s="4" t="s">
        <v>48</v>
      </c>
      <c r="Z721" s="4" t="s">
        <v>48</v>
      </c>
      <c r="AA721" s="4" t="s">
        <v>48</v>
      </c>
      <c r="AB721" s="4" t="s">
        <v>48</v>
      </c>
      <c r="AC721" s="4" t="s">
        <v>48</v>
      </c>
      <c r="AD721" s="4" t="s">
        <v>48</v>
      </c>
      <c r="AE721" s="4" t="s">
        <v>48</v>
      </c>
      <c r="AF721" s="4" t="s">
        <v>48</v>
      </c>
      <c r="AG721" s="4" t="s">
        <v>48</v>
      </c>
      <c r="AH721" s="4" t="s">
        <v>49</v>
      </c>
      <c r="AI721" s="4" t="s">
        <v>49</v>
      </c>
      <c r="AJ721" s="4" t="s">
        <v>49</v>
      </c>
      <c r="AK721" s="4" t="s">
        <v>49</v>
      </c>
      <c r="AL721" s="4" t="s">
        <v>81</v>
      </c>
    </row>
    <row r="722" spans="1:38" ht="25.5">
      <c r="A722" s="4">
        <v>159938</v>
      </c>
      <c r="B722" s="4">
        <v>660970</v>
      </c>
      <c r="C722" s="4" t="s">
        <v>1973</v>
      </c>
      <c r="D722" s="4" t="s">
        <v>1974</v>
      </c>
      <c r="E722" s="4" t="s">
        <v>153</v>
      </c>
      <c r="F722" s="4" t="s">
        <v>154</v>
      </c>
      <c r="G722" s="4" t="s">
        <v>46</v>
      </c>
      <c r="H722" s="4" t="s">
        <v>47</v>
      </c>
      <c r="I722" s="4" t="s">
        <v>48</v>
      </c>
      <c r="J722" s="4" t="s">
        <v>49</v>
      </c>
      <c r="K722" s="4" t="s">
        <v>2030</v>
      </c>
      <c r="L722" s="4" t="s">
        <v>2031</v>
      </c>
      <c r="M722" s="4"/>
      <c r="N722" s="4" t="s">
        <v>1986</v>
      </c>
      <c r="O722" s="4" t="s">
        <v>53</v>
      </c>
      <c r="P722" s="4" t="s">
        <v>1987</v>
      </c>
      <c r="Q722" s="4">
        <v>37</v>
      </c>
      <c r="R722" s="4">
        <v>8</v>
      </c>
      <c r="S722" s="4">
        <v>525</v>
      </c>
      <c r="T722" s="4">
        <v>570</v>
      </c>
      <c r="U722" s="4">
        <v>6.4899999999999999E-2</v>
      </c>
      <c r="V722" s="4">
        <v>1.4E-2</v>
      </c>
      <c r="W722" s="4">
        <v>7.8899999999999998E-2</v>
      </c>
      <c r="X722" s="4" t="s">
        <v>48</v>
      </c>
      <c r="Y722" s="4" t="s">
        <v>49</v>
      </c>
      <c r="Z722" s="4" t="s">
        <v>49</v>
      </c>
      <c r="AA722" s="4" t="s">
        <v>49</v>
      </c>
      <c r="AB722" s="4" t="s">
        <v>49</v>
      </c>
      <c r="AC722" s="4" t="s">
        <v>49</v>
      </c>
      <c r="AD722" s="4" t="s">
        <v>49</v>
      </c>
      <c r="AE722" s="4" t="s">
        <v>48</v>
      </c>
      <c r="AF722" s="4" t="s">
        <v>48</v>
      </c>
      <c r="AG722" s="4" t="s">
        <v>48</v>
      </c>
      <c r="AH722" s="4" t="s">
        <v>48</v>
      </c>
      <c r="AI722" s="4" t="s">
        <v>48</v>
      </c>
      <c r="AJ722" s="4" t="s">
        <v>48</v>
      </c>
      <c r="AK722" s="4" t="s">
        <v>48</v>
      </c>
      <c r="AL722" s="4" t="s">
        <v>81</v>
      </c>
    </row>
    <row r="723" spans="1:38" ht="25.5">
      <c r="A723" s="4">
        <v>159938</v>
      </c>
      <c r="B723" s="4">
        <v>660971</v>
      </c>
      <c r="C723" s="4" t="s">
        <v>1973</v>
      </c>
      <c r="D723" s="4" t="s">
        <v>1974</v>
      </c>
      <c r="E723" s="4" t="s">
        <v>153</v>
      </c>
      <c r="F723" s="4" t="s">
        <v>154</v>
      </c>
      <c r="G723" s="4" t="s">
        <v>46</v>
      </c>
      <c r="H723" s="4" t="s">
        <v>47</v>
      </c>
      <c r="I723" s="4" t="s">
        <v>48</v>
      </c>
      <c r="J723" s="4" t="s">
        <v>49</v>
      </c>
      <c r="K723" s="4" t="s">
        <v>795</v>
      </c>
      <c r="L723" s="4" t="s">
        <v>2032</v>
      </c>
      <c r="M723" s="4"/>
      <c r="N723" s="4" t="s">
        <v>272</v>
      </c>
      <c r="O723" s="4" t="s">
        <v>53</v>
      </c>
      <c r="P723" s="4" t="s">
        <v>273</v>
      </c>
      <c r="Q723" s="4">
        <v>91</v>
      </c>
      <c r="R723" s="4">
        <v>14</v>
      </c>
      <c r="S723" s="4">
        <v>424</v>
      </c>
      <c r="T723" s="4">
        <v>529</v>
      </c>
      <c r="U723" s="4">
        <v>0.17199999999999999</v>
      </c>
      <c r="V723" s="4">
        <v>2.6499999999999999E-2</v>
      </c>
      <c r="W723" s="4">
        <v>0.19850000000000001</v>
      </c>
      <c r="X723" s="4" t="s">
        <v>48</v>
      </c>
      <c r="Y723" s="4" t="s">
        <v>49</v>
      </c>
      <c r="Z723" s="4" t="s">
        <v>49</v>
      </c>
      <c r="AA723" s="4" t="s">
        <v>49</v>
      </c>
      <c r="AB723" s="4" t="s">
        <v>49</v>
      </c>
      <c r="AC723" s="4" t="s">
        <v>49</v>
      </c>
      <c r="AD723" s="4" t="s">
        <v>49</v>
      </c>
      <c r="AE723" s="4" t="s">
        <v>48</v>
      </c>
      <c r="AF723" s="4" t="s">
        <v>48</v>
      </c>
      <c r="AG723" s="4" t="s">
        <v>48</v>
      </c>
      <c r="AH723" s="4" t="s">
        <v>48</v>
      </c>
      <c r="AI723" s="4" t="s">
        <v>48</v>
      </c>
      <c r="AJ723" s="4" t="s">
        <v>48</v>
      </c>
      <c r="AK723" s="4" t="s">
        <v>48</v>
      </c>
      <c r="AL723" s="4" t="s">
        <v>81</v>
      </c>
    </row>
    <row r="724" spans="1:38" ht="25.5">
      <c r="A724" s="4">
        <v>158999</v>
      </c>
      <c r="B724" s="4">
        <v>661525</v>
      </c>
      <c r="C724" s="4" t="s">
        <v>2033</v>
      </c>
      <c r="D724" s="4" t="s">
        <v>2034</v>
      </c>
      <c r="E724" s="4"/>
      <c r="F724" s="4" t="s">
        <v>385</v>
      </c>
      <c r="G724" s="4" t="s">
        <v>46</v>
      </c>
      <c r="H724" s="4" t="s">
        <v>47</v>
      </c>
      <c r="I724" s="4" t="s">
        <v>48</v>
      </c>
      <c r="J724" s="4" t="s">
        <v>49</v>
      </c>
      <c r="K724" s="4" t="s">
        <v>2035</v>
      </c>
      <c r="L724" s="4" t="s">
        <v>2036</v>
      </c>
      <c r="M724" s="4"/>
      <c r="N724" s="4" t="s">
        <v>2037</v>
      </c>
      <c r="O724" s="4" t="s">
        <v>53</v>
      </c>
      <c r="P724" s="4" t="s">
        <v>2038</v>
      </c>
      <c r="Q724" s="4">
        <v>26</v>
      </c>
      <c r="R724" s="4">
        <v>0</v>
      </c>
      <c r="S724" s="4">
        <v>5</v>
      </c>
      <c r="T724" s="4">
        <v>31</v>
      </c>
      <c r="U724" s="4">
        <v>0.8387</v>
      </c>
      <c r="V724" s="4">
        <v>0</v>
      </c>
      <c r="W724" s="4">
        <v>0.8387</v>
      </c>
      <c r="X724" s="4" t="s">
        <v>49</v>
      </c>
      <c r="Y724" s="4" t="s">
        <v>49</v>
      </c>
      <c r="Z724" s="4" t="s">
        <v>49</v>
      </c>
      <c r="AA724" s="4" t="s">
        <v>49</v>
      </c>
      <c r="AB724" s="4" t="s">
        <v>49</v>
      </c>
      <c r="AC724" s="4" t="s">
        <v>49</v>
      </c>
      <c r="AD724" s="4" t="s">
        <v>49</v>
      </c>
      <c r="AE724" s="4" t="s">
        <v>49</v>
      </c>
      <c r="AF724" s="4" t="s">
        <v>48</v>
      </c>
      <c r="AG724" s="4" t="s">
        <v>48</v>
      </c>
      <c r="AH724" s="4" t="s">
        <v>48</v>
      </c>
      <c r="AI724" s="4" t="s">
        <v>48</v>
      </c>
      <c r="AJ724" s="4" t="s">
        <v>48</v>
      </c>
      <c r="AK724" s="4" t="s">
        <v>48</v>
      </c>
      <c r="AL724" s="4" t="s">
        <v>55</v>
      </c>
    </row>
    <row r="725" spans="1:38" ht="25.5">
      <c r="A725" s="4">
        <v>158999</v>
      </c>
      <c r="B725" s="4">
        <v>661526</v>
      </c>
      <c r="C725" s="4" t="s">
        <v>2033</v>
      </c>
      <c r="D725" s="4" t="s">
        <v>2034</v>
      </c>
      <c r="E725" s="4" t="s">
        <v>2039</v>
      </c>
      <c r="F725" s="4" t="s">
        <v>385</v>
      </c>
      <c r="G725" s="4" t="s">
        <v>46</v>
      </c>
      <c r="H725" s="4" t="s">
        <v>47</v>
      </c>
      <c r="I725" s="4" t="s">
        <v>48</v>
      </c>
      <c r="J725" s="4" t="s">
        <v>49</v>
      </c>
      <c r="K725" s="4" t="s">
        <v>2040</v>
      </c>
      <c r="L725" s="4" t="s">
        <v>2041</v>
      </c>
      <c r="M725" s="4"/>
      <c r="N725" s="4" t="s">
        <v>2037</v>
      </c>
      <c r="O725" s="4" t="s">
        <v>53</v>
      </c>
      <c r="P725" s="4" t="s">
        <v>2038</v>
      </c>
      <c r="Q725" s="4">
        <v>19</v>
      </c>
      <c r="R725" s="4">
        <v>0</v>
      </c>
      <c r="S725" s="4">
        <v>0</v>
      </c>
      <c r="T725" s="4">
        <v>19</v>
      </c>
      <c r="U725" s="4">
        <v>1</v>
      </c>
      <c r="V725" s="4">
        <v>0</v>
      </c>
      <c r="W725" s="4">
        <v>1</v>
      </c>
      <c r="X725" s="4" t="s">
        <v>48</v>
      </c>
      <c r="Y725" s="4" t="s">
        <v>48</v>
      </c>
      <c r="Z725" s="4" t="s">
        <v>48</v>
      </c>
      <c r="AA725" s="4" t="s">
        <v>48</v>
      </c>
      <c r="AB725" s="4" t="s">
        <v>48</v>
      </c>
      <c r="AC725" s="4" t="s">
        <v>48</v>
      </c>
      <c r="AD725" s="4" t="s">
        <v>48</v>
      </c>
      <c r="AE725" s="4" t="s">
        <v>48</v>
      </c>
      <c r="AF725" s="4" t="s">
        <v>49</v>
      </c>
      <c r="AG725" s="4" t="s">
        <v>49</v>
      </c>
      <c r="AH725" s="4" t="s">
        <v>49</v>
      </c>
      <c r="AI725" s="4" t="s">
        <v>49</v>
      </c>
      <c r="AJ725" s="4" t="s">
        <v>49</v>
      </c>
      <c r="AK725" s="4" t="s">
        <v>49</v>
      </c>
      <c r="AL725" s="4" t="s">
        <v>55</v>
      </c>
    </row>
    <row r="726" spans="1:38" ht="25.5">
      <c r="A726" s="4">
        <v>159346</v>
      </c>
      <c r="B726" s="4">
        <v>661482</v>
      </c>
      <c r="C726" s="4" t="s">
        <v>2042</v>
      </c>
      <c r="D726" s="4" t="s">
        <v>2043</v>
      </c>
      <c r="E726" s="4" t="s">
        <v>647</v>
      </c>
      <c r="F726" s="4" t="s">
        <v>75</v>
      </c>
      <c r="G726" s="4" t="s">
        <v>46</v>
      </c>
      <c r="H726" s="4" t="s">
        <v>47</v>
      </c>
      <c r="I726" s="4" t="s">
        <v>48</v>
      </c>
      <c r="J726" s="4" t="s">
        <v>49</v>
      </c>
      <c r="K726" s="4" t="s">
        <v>2044</v>
      </c>
      <c r="L726" s="4" t="s">
        <v>2045</v>
      </c>
      <c r="M726" s="4" t="s">
        <v>2046</v>
      </c>
      <c r="N726" s="4" t="s">
        <v>2047</v>
      </c>
      <c r="O726" s="4" t="s">
        <v>53</v>
      </c>
      <c r="P726" s="4" t="s">
        <v>2048</v>
      </c>
      <c r="Q726" s="4">
        <v>135</v>
      </c>
      <c r="R726" s="4">
        <v>35</v>
      </c>
      <c r="S726" s="4">
        <v>371</v>
      </c>
      <c r="T726" s="4">
        <v>541</v>
      </c>
      <c r="U726" s="4">
        <v>0.2495</v>
      </c>
      <c r="V726" s="4">
        <v>6.4699999999999994E-2</v>
      </c>
      <c r="W726" s="4">
        <v>0.31419999999999998</v>
      </c>
      <c r="X726" s="4" t="s">
        <v>49</v>
      </c>
      <c r="Y726" s="4" t="s">
        <v>49</v>
      </c>
      <c r="Z726" s="4" t="s">
        <v>49</v>
      </c>
      <c r="AA726" s="4" t="s">
        <v>49</v>
      </c>
      <c r="AB726" s="4" t="s">
        <v>49</v>
      </c>
      <c r="AC726" s="4" t="s">
        <v>49</v>
      </c>
      <c r="AD726" s="4" t="s">
        <v>49</v>
      </c>
      <c r="AE726" s="4" t="s">
        <v>48</v>
      </c>
      <c r="AF726" s="4" t="s">
        <v>48</v>
      </c>
      <c r="AG726" s="4" t="s">
        <v>48</v>
      </c>
      <c r="AH726" s="4" t="s">
        <v>48</v>
      </c>
      <c r="AI726" s="4" t="s">
        <v>48</v>
      </c>
      <c r="AJ726" s="4" t="s">
        <v>48</v>
      </c>
      <c r="AK726" s="4" t="s">
        <v>48</v>
      </c>
      <c r="AL726" s="4" t="s">
        <v>81</v>
      </c>
    </row>
    <row r="727" spans="1:38" ht="25.5">
      <c r="A727" s="4">
        <v>159346</v>
      </c>
      <c r="B727" s="4">
        <v>687675</v>
      </c>
      <c r="C727" s="4" t="s">
        <v>2042</v>
      </c>
      <c r="D727" s="4" t="s">
        <v>2043</v>
      </c>
      <c r="E727" s="4" t="s">
        <v>647</v>
      </c>
      <c r="F727" s="4" t="s">
        <v>75</v>
      </c>
      <c r="G727" s="4" t="s">
        <v>46</v>
      </c>
      <c r="H727" s="4" t="s">
        <v>47</v>
      </c>
      <c r="I727" s="4" t="s">
        <v>48</v>
      </c>
      <c r="J727" s="4" t="s">
        <v>49</v>
      </c>
      <c r="K727" s="4" t="s">
        <v>2049</v>
      </c>
      <c r="L727" s="4" t="s">
        <v>2045</v>
      </c>
      <c r="M727" s="4"/>
      <c r="N727" s="4" t="s">
        <v>2047</v>
      </c>
      <c r="O727" s="4" t="s">
        <v>53</v>
      </c>
      <c r="P727" s="4" t="s">
        <v>2048</v>
      </c>
      <c r="Q727" s="4">
        <v>87</v>
      </c>
      <c r="R727" s="4">
        <v>15</v>
      </c>
      <c r="S727" s="4">
        <v>357</v>
      </c>
      <c r="T727" s="4">
        <v>459</v>
      </c>
      <c r="U727" s="4">
        <v>0.1895</v>
      </c>
      <c r="V727" s="4">
        <v>3.27E-2</v>
      </c>
      <c r="W727" s="4">
        <v>0.22220000000000001</v>
      </c>
      <c r="X727" s="4" t="s">
        <v>48</v>
      </c>
      <c r="Y727" s="4" t="s">
        <v>48</v>
      </c>
      <c r="Z727" s="4" t="s">
        <v>48</v>
      </c>
      <c r="AA727" s="4" t="s">
        <v>48</v>
      </c>
      <c r="AB727" s="4" t="s">
        <v>48</v>
      </c>
      <c r="AC727" s="4" t="s">
        <v>48</v>
      </c>
      <c r="AD727" s="4" t="s">
        <v>48</v>
      </c>
      <c r="AE727" s="4" t="s">
        <v>48</v>
      </c>
      <c r="AF727" s="4" t="s">
        <v>48</v>
      </c>
      <c r="AG727" s="4" t="s">
        <v>48</v>
      </c>
      <c r="AH727" s="4" t="s">
        <v>49</v>
      </c>
      <c r="AI727" s="4" t="s">
        <v>49</v>
      </c>
      <c r="AJ727" s="4" t="s">
        <v>49</v>
      </c>
      <c r="AK727" s="4" t="s">
        <v>49</v>
      </c>
      <c r="AL727" s="4" t="s">
        <v>81</v>
      </c>
    </row>
    <row r="728" spans="1:38" ht="25.5">
      <c r="A728" s="4">
        <v>159346</v>
      </c>
      <c r="B728" s="4">
        <v>661483</v>
      </c>
      <c r="C728" s="4" t="s">
        <v>2042</v>
      </c>
      <c r="D728" s="4" t="s">
        <v>2043</v>
      </c>
      <c r="E728" s="4" t="s">
        <v>647</v>
      </c>
      <c r="F728" s="4" t="s">
        <v>75</v>
      </c>
      <c r="G728" s="4" t="s">
        <v>46</v>
      </c>
      <c r="H728" s="4" t="s">
        <v>47</v>
      </c>
      <c r="I728" s="4" t="s">
        <v>48</v>
      </c>
      <c r="J728" s="4" t="s">
        <v>49</v>
      </c>
      <c r="K728" s="4" t="s">
        <v>2050</v>
      </c>
      <c r="L728" s="4" t="s">
        <v>2051</v>
      </c>
      <c r="M728" s="4"/>
      <c r="N728" s="4" t="s">
        <v>2047</v>
      </c>
      <c r="O728" s="4" t="s">
        <v>53</v>
      </c>
      <c r="P728" s="4" t="s">
        <v>2048</v>
      </c>
      <c r="Q728" s="4">
        <v>148</v>
      </c>
      <c r="R728" s="4">
        <v>34</v>
      </c>
      <c r="S728" s="4">
        <v>434</v>
      </c>
      <c r="T728" s="4">
        <v>616</v>
      </c>
      <c r="U728" s="4">
        <v>0.24030000000000001</v>
      </c>
      <c r="V728" s="4">
        <v>5.5199999999999999E-2</v>
      </c>
      <c r="W728" s="4">
        <v>0.29549999999999998</v>
      </c>
      <c r="X728" s="4" t="s">
        <v>48</v>
      </c>
      <c r="Y728" s="4" t="s">
        <v>48</v>
      </c>
      <c r="Z728" s="4" t="s">
        <v>48</v>
      </c>
      <c r="AA728" s="4" t="s">
        <v>48</v>
      </c>
      <c r="AB728" s="4" t="s">
        <v>48</v>
      </c>
      <c r="AC728" s="4" t="s">
        <v>48</v>
      </c>
      <c r="AD728" s="4" t="s">
        <v>48</v>
      </c>
      <c r="AE728" s="4" t="s">
        <v>49</v>
      </c>
      <c r="AF728" s="4" t="s">
        <v>49</v>
      </c>
      <c r="AG728" s="4" t="s">
        <v>49</v>
      </c>
      <c r="AH728" s="4" t="s">
        <v>49</v>
      </c>
      <c r="AI728" s="4" t="s">
        <v>49</v>
      </c>
      <c r="AJ728" s="4" t="s">
        <v>49</v>
      </c>
      <c r="AK728" s="4" t="s">
        <v>49</v>
      </c>
      <c r="AL728" s="4" t="s">
        <v>81</v>
      </c>
    </row>
    <row r="729" spans="1:38" ht="25.5">
      <c r="A729" s="4">
        <v>159495</v>
      </c>
      <c r="B729" s="4">
        <v>661500</v>
      </c>
      <c r="C729" s="4" t="s">
        <v>2052</v>
      </c>
      <c r="D729" s="4" t="s">
        <v>2053</v>
      </c>
      <c r="E729" s="4" t="s">
        <v>1962</v>
      </c>
      <c r="F729" s="4" t="s">
        <v>88</v>
      </c>
      <c r="G729" s="4" t="s">
        <v>46</v>
      </c>
      <c r="H729" s="4" t="s">
        <v>47</v>
      </c>
      <c r="I729" s="4" t="s">
        <v>48</v>
      </c>
      <c r="J729" s="4" t="s">
        <v>49</v>
      </c>
      <c r="K729" s="4" t="s">
        <v>2054</v>
      </c>
      <c r="L729" s="4" t="s">
        <v>2055</v>
      </c>
      <c r="M729" s="4"/>
      <c r="N729" s="4" t="s">
        <v>2056</v>
      </c>
      <c r="O729" s="4" t="s">
        <v>53</v>
      </c>
      <c r="P729" s="4" t="s">
        <v>2057</v>
      </c>
      <c r="Q729" s="4">
        <v>39</v>
      </c>
      <c r="R729" s="4">
        <v>0</v>
      </c>
      <c r="S729" s="4">
        <v>5</v>
      </c>
      <c r="T729" s="4">
        <v>44</v>
      </c>
      <c r="U729" s="4">
        <v>0.88639999999999997</v>
      </c>
      <c r="V729" s="4">
        <v>0</v>
      </c>
      <c r="W729" s="4">
        <v>0.88639999999999997</v>
      </c>
      <c r="X729" s="4" t="s">
        <v>48</v>
      </c>
      <c r="Y729" s="4" t="s">
        <v>49</v>
      </c>
      <c r="Z729" s="4" t="s">
        <v>49</v>
      </c>
      <c r="AA729" s="4" t="s">
        <v>49</v>
      </c>
      <c r="AB729" s="4" t="s">
        <v>49</v>
      </c>
      <c r="AC729" s="4" t="s">
        <v>49</v>
      </c>
      <c r="AD729" s="4" t="s">
        <v>49</v>
      </c>
      <c r="AE729" s="4" t="s">
        <v>49</v>
      </c>
      <c r="AF729" s="4" t="s">
        <v>48</v>
      </c>
      <c r="AG729" s="4" t="s">
        <v>48</v>
      </c>
      <c r="AH729" s="4" t="s">
        <v>48</v>
      </c>
      <c r="AI729" s="4" t="s">
        <v>48</v>
      </c>
      <c r="AJ729" s="4" t="s">
        <v>48</v>
      </c>
      <c r="AK729" s="4" t="s">
        <v>48</v>
      </c>
      <c r="AL729" s="4" t="s">
        <v>55</v>
      </c>
    </row>
    <row r="730" spans="1:38" ht="25.5">
      <c r="A730" s="4">
        <v>159957</v>
      </c>
      <c r="B730" s="4">
        <v>659055</v>
      </c>
      <c r="C730" s="4" t="s">
        <v>2058</v>
      </c>
      <c r="D730" s="4" t="s">
        <v>2059</v>
      </c>
      <c r="E730" s="4" t="s">
        <v>647</v>
      </c>
      <c r="F730" s="4" t="s">
        <v>75</v>
      </c>
      <c r="G730" s="4" t="s">
        <v>46</v>
      </c>
      <c r="H730" s="4" t="s">
        <v>47</v>
      </c>
      <c r="I730" s="4" t="s">
        <v>48</v>
      </c>
      <c r="J730" s="4" t="s">
        <v>49</v>
      </c>
      <c r="K730" s="4" t="s">
        <v>2060</v>
      </c>
      <c r="L730" s="4" t="s">
        <v>2061</v>
      </c>
      <c r="M730" s="4"/>
      <c r="N730" s="4" t="s">
        <v>2062</v>
      </c>
      <c r="O730" s="4" t="s">
        <v>53</v>
      </c>
      <c r="P730" s="4" t="s">
        <v>2063</v>
      </c>
      <c r="Q730" s="4">
        <v>351</v>
      </c>
      <c r="R730" s="4">
        <v>0</v>
      </c>
      <c r="S730" s="4">
        <v>0</v>
      </c>
      <c r="T730" s="4">
        <v>351</v>
      </c>
      <c r="U730" s="4">
        <v>1</v>
      </c>
      <c r="V730" s="4">
        <v>0</v>
      </c>
      <c r="W730" s="4">
        <v>1</v>
      </c>
      <c r="X730" s="4" t="s">
        <v>49</v>
      </c>
      <c r="Y730" s="4" t="s">
        <v>49</v>
      </c>
      <c r="Z730" s="4" t="s">
        <v>49</v>
      </c>
      <c r="AA730" s="4" t="s">
        <v>49</v>
      </c>
      <c r="AB730" s="4" t="s">
        <v>49</v>
      </c>
      <c r="AC730" s="4" t="s">
        <v>49</v>
      </c>
      <c r="AD730" s="4" t="s">
        <v>49</v>
      </c>
      <c r="AE730" s="4" t="s">
        <v>48</v>
      </c>
      <c r="AF730" s="4" t="s">
        <v>48</v>
      </c>
      <c r="AG730" s="4" t="s">
        <v>48</v>
      </c>
      <c r="AH730" s="4" t="s">
        <v>48</v>
      </c>
      <c r="AI730" s="4" t="s">
        <v>48</v>
      </c>
      <c r="AJ730" s="4" t="s">
        <v>48</v>
      </c>
      <c r="AK730" s="4" t="s">
        <v>48</v>
      </c>
      <c r="AL730" s="4" t="s">
        <v>55</v>
      </c>
    </row>
    <row r="731" spans="1:38" ht="25.5">
      <c r="A731" s="4">
        <v>159957</v>
      </c>
      <c r="B731" s="4">
        <v>661499</v>
      </c>
      <c r="C731" s="4" t="s">
        <v>2058</v>
      </c>
      <c r="D731" s="4" t="s">
        <v>2059</v>
      </c>
      <c r="E731" s="4" t="s">
        <v>647</v>
      </c>
      <c r="F731" s="4" t="s">
        <v>75</v>
      </c>
      <c r="G731" s="4" t="s">
        <v>46</v>
      </c>
      <c r="H731" s="4" t="s">
        <v>47</v>
      </c>
      <c r="I731" s="4" t="s">
        <v>48</v>
      </c>
      <c r="J731" s="4" t="s">
        <v>49</v>
      </c>
      <c r="K731" s="4" t="s">
        <v>2064</v>
      </c>
      <c r="L731" s="4" t="s">
        <v>2065</v>
      </c>
      <c r="M731" s="4"/>
      <c r="N731" s="4" t="s">
        <v>2062</v>
      </c>
      <c r="O731" s="4" t="s">
        <v>53</v>
      </c>
      <c r="P731" s="4" t="s">
        <v>2063</v>
      </c>
      <c r="Q731" s="4">
        <v>300</v>
      </c>
      <c r="R731" s="4">
        <v>0</v>
      </c>
      <c r="S731" s="4">
        <v>141</v>
      </c>
      <c r="T731" s="4">
        <v>441</v>
      </c>
      <c r="U731" s="4">
        <v>0.68030000000000002</v>
      </c>
      <c r="V731" s="4">
        <v>0</v>
      </c>
      <c r="W731" s="4">
        <v>0.68030000000000002</v>
      </c>
      <c r="X731" s="4" t="s">
        <v>49</v>
      </c>
      <c r="Y731" s="4" t="s">
        <v>49</v>
      </c>
      <c r="Z731" s="4" t="s">
        <v>49</v>
      </c>
      <c r="AA731" s="4" t="s">
        <v>49</v>
      </c>
      <c r="AB731" s="4" t="s">
        <v>49</v>
      </c>
      <c r="AC731" s="4" t="s">
        <v>49</v>
      </c>
      <c r="AD731" s="4" t="s">
        <v>49</v>
      </c>
      <c r="AE731" s="4" t="s">
        <v>48</v>
      </c>
      <c r="AF731" s="4" t="s">
        <v>48</v>
      </c>
      <c r="AG731" s="4" t="s">
        <v>48</v>
      </c>
      <c r="AH731" s="4" t="s">
        <v>48</v>
      </c>
      <c r="AI731" s="4" t="s">
        <v>48</v>
      </c>
      <c r="AJ731" s="4" t="s">
        <v>48</v>
      </c>
      <c r="AK731" s="4" t="s">
        <v>48</v>
      </c>
      <c r="AL731" s="4" t="s">
        <v>55</v>
      </c>
    </row>
    <row r="732" spans="1:38" ht="25.5">
      <c r="A732" s="4">
        <v>159957</v>
      </c>
      <c r="B732" s="4">
        <v>661491</v>
      </c>
      <c r="C732" s="4" t="s">
        <v>2058</v>
      </c>
      <c r="D732" s="4" t="s">
        <v>2059</v>
      </c>
      <c r="E732" s="4" t="s">
        <v>647</v>
      </c>
      <c r="F732" s="4" t="s">
        <v>75</v>
      </c>
      <c r="G732" s="4" t="s">
        <v>46</v>
      </c>
      <c r="H732" s="4" t="s">
        <v>47</v>
      </c>
      <c r="I732" s="4" t="s">
        <v>48</v>
      </c>
      <c r="J732" s="4" t="s">
        <v>49</v>
      </c>
      <c r="K732" s="4" t="s">
        <v>2066</v>
      </c>
      <c r="L732" s="4" t="s">
        <v>2067</v>
      </c>
      <c r="M732" s="4"/>
      <c r="N732" s="4" t="s">
        <v>2062</v>
      </c>
      <c r="O732" s="4" t="s">
        <v>53</v>
      </c>
      <c r="P732" s="4" t="s">
        <v>2063</v>
      </c>
      <c r="Q732" s="4">
        <v>64</v>
      </c>
      <c r="R732" s="4">
        <v>0</v>
      </c>
      <c r="S732" s="4">
        <v>51</v>
      </c>
      <c r="T732" s="4">
        <v>115</v>
      </c>
      <c r="U732" s="4">
        <v>0.55649999999999999</v>
      </c>
      <c r="V732" s="4">
        <v>0</v>
      </c>
      <c r="W732" s="4">
        <v>0.55649999999999999</v>
      </c>
      <c r="X732" s="4" t="s">
        <v>48</v>
      </c>
      <c r="Y732" s="4" t="s">
        <v>49</v>
      </c>
      <c r="Z732" s="4" t="s">
        <v>49</v>
      </c>
      <c r="AA732" s="4" t="s">
        <v>49</v>
      </c>
      <c r="AB732" s="4" t="s">
        <v>49</v>
      </c>
      <c r="AC732" s="4" t="s">
        <v>49</v>
      </c>
      <c r="AD732" s="4" t="s">
        <v>49</v>
      </c>
      <c r="AE732" s="4" t="s">
        <v>48</v>
      </c>
      <c r="AF732" s="4" t="s">
        <v>48</v>
      </c>
      <c r="AG732" s="4" t="s">
        <v>48</v>
      </c>
      <c r="AH732" s="4" t="s">
        <v>48</v>
      </c>
      <c r="AI732" s="4" t="s">
        <v>48</v>
      </c>
      <c r="AJ732" s="4" t="s">
        <v>48</v>
      </c>
      <c r="AK732" s="4" t="s">
        <v>48</v>
      </c>
      <c r="AL732" s="4" t="s">
        <v>55</v>
      </c>
    </row>
    <row r="733" spans="1:38" ht="25.5">
      <c r="A733" s="4">
        <v>159957</v>
      </c>
      <c r="B733" s="4">
        <v>665411</v>
      </c>
      <c r="C733" s="4" t="s">
        <v>2058</v>
      </c>
      <c r="D733" s="4" t="s">
        <v>2059</v>
      </c>
      <c r="E733" s="4" t="s">
        <v>647</v>
      </c>
      <c r="F733" s="4" t="s">
        <v>75</v>
      </c>
      <c r="G733" s="4" t="s">
        <v>46</v>
      </c>
      <c r="H733" s="4" t="s">
        <v>47</v>
      </c>
      <c r="I733" s="4" t="s">
        <v>48</v>
      </c>
      <c r="J733" s="4" t="s">
        <v>49</v>
      </c>
      <c r="K733" s="4" t="s">
        <v>2068</v>
      </c>
      <c r="L733" s="4" t="s">
        <v>2069</v>
      </c>
      <c r="M733" s="4"/>
      <c r="N733" s="4" t="s">
        <v>2062</v>
      </c>
      <c r="O733" s="4" t="s">
        <v>53</v>
      </c>
      <c r="P733" s="4" t="s">
        <v>2063</v>
      </c>
      <c r="Q733" s="4">
        <v>357</v>
      </c>
      <c r="R733" s="4">
        <v>0</v>
      </c>
      <c r="S733" s="4">
        <v>160</v>
      </c>
      <c r="T733" s="4">
        <v>517</v>
      </c>
      <c r="U733" s="4">
        <v>0.6905</v>
      </c>
      <c r="V733" s="4">
        <v>0</v>
      </c>
      <c r="W733" s="4">
        <v>0.6905</v>
      </c>
      <c r="X733" s="4" t="s">
        <v>48</v>
      </c>
      <c r="Y733" s="4" t="s">
        <v>48</v>
      </c>
      <c r="Z733" s="4" t="s">
        <v>48</v>
      </c>
      <c r="AA733" s="4" t="s">
        <v>48</v>
      </c>
      <c r="AB733" s="4" t="s">
        <v>48</v>
      </c>
      <c r="AC733" s="4" t="s">
        <v>48</v>
      </c>
      <c r="AD733" s="4" t="s">
        <v>48</v>
      </c>
      <c r="AE733" s="4" t="s">
        <v>49</v>
      </c>
      <c r="AF733" s="4" t="s">
        <v>49</v>
      </c>
      <c r="AG733" s="4" t="s">
        <v>49</v>
      </c>
      <c r="AH733" s="4" t="s">
        <v>48</v>
      </c>
      <c r="AI733" s="4" t="s">
        <v>48</v>
      </c>
      <c r="AJ733" s="4" t="s">
        <v>48</v>
      </c>
      <c r="AK733" s="4" t="s">
        <v>48</v>
      </c>
      <c r="AL733" s="4" t="s">
        <v>55</v>
      </c>
    </row>
    <row r="734" spans="1:38" ht="25.5">
      <c r="A734" s="4">
        <v>159957</v>
      </c>
      <c r="B734" s="4">
        <v>661496</v>
      </c>
      <c r="C734" s="4" t="s">
        <v>2058</v>
      </c>
      <c r="D734" s="4" t="s">
        <v>2059</v>
      </c>
      <c r="E734" s="4" t="s">
        <v>647</v>
      </c>
      <c r="F734" s="4" t="s">
        <v>75</v>
      </c>
      <c r="G734" s="4" t="s">
        <v>46</v>
      </c>
      <c r="H734" s="4" t="s">
        <v>47</v>
      </c>
      <c r="I734" s="4" t="s">
        <v>48</v>
      </c>
      <c r="J734" s="4" t="s">
        <v>49</v>
      </c>
      <c r="K734" s="4" t="s">
        <v>2070</v>
      </c>
      <c r="L734" s="4" t="s">
        <v>2071</v>
      </c>
      <c r="M734" s="4"/>
      <c r="N734" s="4" t="s">
        <v>2062</v>
      </c>
      <c r="O734" s="4" t="s">
        <v>53</v>
      </c>
      <c r="P734" s="4" t="s">
        <v>2063</v>
      </c>
      <c r="Q734" s="4">
        <v>464</v>
      </c>
      <c r="R734" s="4">
        <v>0</v>
      </c>
      <c r="S734" s="4">
        <v>105</v>
      </c>
      <c r="T734" s="4">
        <v>569</v>
      </c>
      <c r="U734" s="4">
        <v>0.8155</v>
      </c>
      <c r="V734" s="4">
        <v>0</v>
      </c>
      <c r="W734" s="4">
        <v>0.8155</v>
      </c>
      <c r="X734" s="4" t="s">
        <v>48</v>
      </c>
      <c r="Y734" s="4" t="s">
        <v>48</v>
      </c>
      <c r="Z734" s="4" t="s">
        <v>48</v>
      </c>
      <c r="AA734" s="4" t="s">
        <v>48</v>
      </c>
      <c r="AB734" s="4" t="s">
        <v>48</v>
      </c>
      <c r="AC734" s="4" t="s">
        <v>48</v>
      </c>
      <c r="AD734" s="4" t="s">
        <v>48</v>
      </c>
      <c r="AE734" s="4" t="s">
        <v>49</v>
      </c>
      <c r="AF734" s="4" t="s">
        <v>49</v>
      </c>
      <c r="AG734" s="4" t="s">
        <v>49</v>
      </c>
      <c r="AH734" s="4" t="s">
        <v>48</v>
      </c>
      <c r="AI734" s="4" t="s">
        <v>48</v>
      </c>
      <c r="AJ734" s="4" t="s">
        <v>48</v>
      </c>
      <c r="AK734" s="4" t="s">
        <v>48</v>
      </c>
      <c r="AL734" s="4" t="s">
        <v>55</v>
      </c>
    </row>
    <row r="735" spans="1:38" ht="25.5">
      <c r="A735" s="4">
        <v>159957</v>
      </c>
      <c r="B735" s="4">
        <v>659057</v>
      </c>
      <c r="C735" s="4" t="s">
        <v>2058</v>
      </c>
      <c r="D735" s="4" t="s">
        <v>2059</v>
      </c>
      <c r="E735" s="4" t="s">
        <v>647</v>
      </c>
      <c r="F735" s="4" t="s">
        <v>75</v>
      </c>
      <c r="G735" s="4" t="s">
        <v>46</v>
      </c>
      <c r="H735" s="4" t="s">
        <v>47</v>
      </c>
      <c r="I735" s="4" t="s">
        <v>48</v>
      </c>
      <c r="J735" s="4" t="s">
        <v>49</v>
      </c>
      <c r="K735" s="4" t="s">
        <v>2072</v>
      </c>
      <c r="L735" s="4" t="s">
        <v>2073</v>
      </c>
      <c r="M735" s="4"/>
      <c r="N735" s="4" t="s">
        <v>2062</v>
      </c>
      <c r="O735" s="4" t="s">
        <v>53</v>
      </c>
      <c r="P735" s="4" t="s">
        <v>2063</v>
      </c>
      <c r="Q735" s="4">
        <v>923</v>
      </c>
      <c r="R735" s="4">
        <v>0</v>
      </c>
      <c r="S735" s="4">
        <v>519</v>
      </c>
      <c r="T735" s="4">
        <v>1442</v>
      </c>
      <c r="U735" s="4">
        <v>0.6401</v>
      </c>
      <c r="V735" s="4">
        <v>0</v>
      </c>
      <c r="W735" s="4">
        <v>0.6401</v>
      </c>
      <c r="X735" s="4" t="s">
        <v>48</v>
      </c>
      <c r="Y735" s="4" t="s">
        <v>48</v>
      </c>
      <c r="Z735" s="4" t="s">
        <v>48</v>
      </c>
      <c r="AA735" s="4" t="s">
        <v>48</v>
      </c>
      <c r="AB735" s="4" t="s">
        <v>48</v>
      </c>
      <c r="AC735" s="4" t="s">
        <v>48</v>
      </c>
      <c r="AD735" s="4" t="s">
        <v>48</v>
      </c>
      <c r="AE735" s="4" t="s">
        <v>48</v>
      </c>
      <c r="AF735" s="4" t="s">
        <v>48</v>
      </c>
      <c r="AG735" s="4" t="s">
        <v>48</v>
      </c>
      <c r="AH735" s="4" t="s">
        <v>49</v>
      </c>
      <c r="AI735" s="4" t="s">
        <v>49</v>
      </c>
      <c r="AJ735" s="4" t="s">
        <v>49</v>
      </c>
      <c r="AK735" s="4" t="s">
        <v>49</v>
      </c>
      <c r="AL735" s="4" t="s">
        <v>55</v>
      </c>
    </row>
    <row r="736" spans="1:38" ht="25.5">
      <c r="A736" s="4">
        <v>159957</v>
      </c>
      <c r="B736" s="4">
        <v>686643</v>
      </c>
      <c r="C736" s="4" t="s">
        <v>2058</v>
      </c>
      <c r="D736" s="4" t="s">
        <v>2059</v>
      </c>
      <c r="E736" s="4" t="s">
        <v>647</v>
      </c>
      <c r="F736" s="4" t="s">
        <v>75</v>
      </c>
      <c r="G736" s="4" t="s">
        <v>46</v>
      </c>
      <c r="H736" s="4" t="s">
        <v>47</v>
      </c>
      <c r="I736" s="4" t="s">
        <v>48</v>
      </c>
      <c r="J736" s="4" t="s">
        <v>49</v>
      </c>
      <c r="K736" s="4" t="s">
        <v>2074</v>
      </c>
      <c r="L736" s="4" t="s">
        <v>2075</v>
      </c>
      <c r="M736" s="4"/>
      <c r="N736" s="4" t="s">
        <v>2062</v>
      </c>
      <c r="O736" s="4" t="s">
        <v>53</v>
      </c>
      <c r="P736" s="4" t="s">
        <v>2063</v>
      </c>
      <c r="Q736" s="4">
        <v>620</v>
      </c>
      <c r="R736" s="4">
        <v>0</v>
      </c>
      <c r="S736" s="4">
        <v>232</v>
      </c>
      <c r="T736" s="4">
        <v>852</v>
      </c>
      <c r="U736" s="4">
        <v>0.72770000000000001</v>
      </c>
      <c r="V736" s="4">
        <v>0</v>
      </c>
      <c r="W736" s="4">
        <v>0.72770000000000001</v>
      </c>
      <c r="X736" s="4" t="s">
        <v>48</v>
      </c>
      <c r="Y736" s="4" t="s">
        <v>49</v>
      </c>
      <c r="Z736" s="4" t="s">
        <v>49</v>
      </c>
      <c r="AA736" s="4" t="s">
        <v>49</v>
      </c>
      <c r="AB736" s="4" t="s">
        <v>49</v>
      </c>
      <c r="AC736" s="4" t="s">
        <v>49</v>
      </c>
      <c r="AD736" s="4" t="s">
        <v>49</v>
      </c>
      <c r="AE736" s="4" t="s">
        <v>48</v>
      </c>
      <c r="AF736" s="4" t="s">
        <v>48</v>
      </c>
      <c r="AG736" s="4" t="s">
        <v>48</v>
      </c>
      <c r="AH736" s="4" t="s">
        <v>48</v>
      </c>
      <c r="AI736" s="4" t="s">
        <v>48</v>
      </c>
      <c r="AJ736" s="4" t="s">
        <v>48</v>
      </c>
      <c r="AK736" s="4" t="s">
        <v>48</v>
      </c>
      <c r="AL736" s="4" t="s">
        <v>55</v>
      </c>
    </row>
    <row r="737" spans="1:38" ht="25.5">
      <c r="A737" s="4">
        <v>159957</v>
      </c>
      <c r="B737" s="4">
        <v>661493</v>
      </c>
      <c r="C737" s="4" t="s">
        <v>2058</v>
      </c>
      <c r="D737" s="4" t="s">
        <v>2059</v>
      </c>
      <c r="E737" s="4" t="s">
        <v>647</v>
      </c>
      <c r="F737" s="4" t="s">
        <v>75</v>
      </c>
      <c r="G737" s="4" t="s">
        <v>46</v>
      </c>
      <c r="H737" s="4" t="s">
        <v>47</v>
      </c>
      <c r="I737" s="4" t="s">
        <v>48</v>
      </c>
      <c r="J737" s="4" t="s">
        <v>49</v>
      </c>
      <c r="K737" s="4" t="s">
        <v>2076</v>
      </c>
      <c r="L737" s="4" t="s">
        <v>2077</v>
      </c>
      <c r="M737" s="4"/>
      <c r="N737" s="4" t="s">
        <v>2062</v>
      </c>
      <c r="O737" s="4" t="s">
        <v>53</v>
      </c>
      <c r="P737" s="4" t="s">
        <v>2063</v>
      </c>
      <c r="Q737" s="4">
        <v>70</v>
      </c>
      <c r="R737" s="4">
        <v>0</v>
      </c>
      <c r="S737" s="4">
        <v>96</v>
      </c>
      <c r="T737" s="4">
        <v>166</v>
      </c>
      <c r="U737" s="4">
        <v>0.42170000000000002</v>
      </c>
      <c r="V737" s="4">
        <v>0</v>
      </c>
      <c r="W737" s="4">
        <v>0.42170000000000002</v>
      </c>
      <c r="X737" s="4" t="s">
        <v>48</v>
      </c>
      <c r="Y737" s="4" t="s">
        <v>49</v>
      </c>
      <c r="Z737" s="4" t="s">
        <v>49</v>
      </c>
      <c r="AA737" s="4" t="s">
        <v>49</v>
      </c>
      <c r="AB737" s="4" t="s">
        <v>49</v>
      </c>
      <c r="AC737" s="4" t="s">
        <v>49</v>
      </c>
      <c r="AD737" s="4" t="s">
        <v>49</v>
      </c>
      <c r="AE737" s="4" t="s">
        <v>48</v>
      </c>
      <c r="AF737" s="4" t="s">
        <v>48</v>
      </c>
      <c r="AG737" s="4" t="s">
        <v>48</v>
      </c>
      <c r="AH737" s="4" t="s">
        <v>48</v>
      </c>
      <c r="AI737" s="4" t="s">
        <v>48</v>
      </c>
      <c r="AJ737" s="4" t="s">
        <v>48</v>
      </c>
      <c r="AK737" s="4" t="s">
        <v>48</v>
      </c>
      <c r="AL737" s="4" t="s">
        <v>55</v>
      </c>
    </row>
    <row r="738" spans="1:38" ht="25.5">
      <c r="A738" s="4">
        <v>159957</v>
      </c>
      <c r="B738" s="4">
        <v>661494</v>
      </c>
      <c r="C738" s="4" t="s">
        <v>2058</v>
      </c>
      <c r="D738" s="4" t="s">
        <v>2059</v>
      </c>
      <c r="E738" s="4" t="s">
        <v>647</v>
      </c>
      <c r="F738" s="4" t="s">
        <v>75</v>
      </c>
      <c r="G738" s="4" t="s">
        <v>46</v>
      </c>
      <c r="H738" s="4" t="s">
        <v>47</v>
      </c>
      <c r="I738" s="4" t="s">
        <v>48</v>
      </c>
      <c r="J738" s="4" t="s">
        <v>49</v>
      </c>
      <c r="K738" s="4" t="s">
        <v>2078</v>
      </c>
      <c r="L738" s="4" t="s">
        <v>2079</v>
      </c>
      <c r="M738" s="4"/>
      <c r="N738" s="4" t="s">
        <v>2062</v>
      </c>
      <c r="O738" s="4" t="s">
        <v>53</v>
      </c>
      <c r="P738" s="4" t="s">
        <v>2063</v>
      </c>
      <c r="Q738" s="4">
        <v>391</v>
      </c>
      <c r="R738" s="4">
        <v>0</v>
      </c>
      <c r="S738" s="4">
        <v>0</v>
      </c>
      <c r="T738" s="4">
        <v>391</v>
      </c>
      <c r="U738" s="4">
        <v>1</v>
      </c>
      <c r="V738" s="4">
        <v>0</v>
      </c>
      <c r="W738" s="4">
        <v>1</v>
      </c>
      <c r="X738" s="4" t="s">
        <v>49</v>
      </c>
      <c r="Y738" s="4" t="s">
        <v>49</v>
      </c>
      <c r="Z738" s="4" t="s">
        <v>49</v>
      </c>
      <c r="AA738" s="4" t="s">
        <v>49</v>
      </c>
      <c r="AB738" s="4" t="s">
        <v>49</v>
      </c>
      <c r="AC738" s="4" t="s">
        <v>49</v>
      </c>
      <c r="AD738" s="4" t="s">
        <v>49</v>
      </c>
      <c r="AE738" s="4" t="s">
        <v>48</v>
      </c>
      <c r="AF738" s="4" t="s">
        <v>48</v>
      </c>
      <c r="AG738" s="4" t="s">
        <v>48</v>
      </c>
      <c r="AH738" s="4" t="s">
        <v>48</v>
      </c>
      <c r="AI738" s="4" t="s">
        <v>48</v>
      </c>
      <c r="AJ738" s="4" t="s">
        <v>48</v>
      </c>
      <c r="AK738" s="4" t="s">
        <v>48</v>
      </c>
      <c r="AL738" s="4" t="s">
        <v>55</v>
      </c>
    </row>
    <row r="739" spans="1:38" ht="25.5">
      <c r="A739" s="4">
        <v>159891</v>
      </c>
      <c r="B739" s="4">
        <v>665516</v>
      </c>
      <c r="C739" s="4" t="s">
        <v>2080</v>
      </c>
      <c r="D739" s="4" t="s">
        <v>2081</v>
      </c>
      <c r="E739" s="4" t="s">
        <v>384</v>
      </c>
      <c r="F739" s="4" t="s">
        <v>385</v>
      </c>
      <c r="G739" s="4" t="s">
        <v>46</v>
      </c>
      <c r="H739" s="4" t="s">
        <v>47</v>
      </c>
      <c r="I739" s="4" t="s">
        <v>48</v>
      </c>
      <c r="J739" s="4" t="s">
        <v>49</v>
      </c>
      <c r="K739" s="4" t="s">
        <v>2082</v>
      </c>
      <c r="L739" s="4" t="s">
        <v>2083</v>
      </c>
      <c r="M739" s="4"/>
      <c r="N739" s="4" t="s">
        <v>386</v>
      </c>
      <c r="O739" s="4" t="s">
        <v>53</v>
      </c>
      <c r="P739" s="4" t="s">
        <v>387</v>
      </c>
      <c r="Q739" s="4">
        <v>873</v>
      </c>
      <c r="R739" s="4">
        <v>0</v>
      </c>
      <c r="S739" s="4">
        <v>0</v>
      </c>
      <c r="T739" s="4">
        <v>873</v>
      </c>
      <c r="U739" s="4">
        <v>1</v>
      </c>
      <c r="V739" s="4">
        <v>0</v>
      </c>
      <c r="W739" s="4">
        <v>1</v>
      </c>
      <c r="X739" s="4" t="s">
        <v>49</v>
      </c>
      <c r="Y739" s="4" t="s">
        <v>49</v>
      </c>
      <c r="Z739" s="4" t="s">
        <v>49</v>
      </c>
      <c r="AA739" s="4" t="s">
        <v>49</v>
      </c>
      <c r="AB739" s="4" t="s">
        <v>49</v>
      </c>
      <c r="AC739" s="4" t="s">
        <v>49</v>
      </c>
      <c r="AD739" s="4" t="s">
        <v>49</v>
      </c>
      <c r="AE739" s="4" t="s">
        <v>48</v>
      </c>
      <c r="AF739" s="4" t="s">
        <v>48</v>
      </c>
      <c r="AG739" s="4" t="s">
        <v>48</v>
      </c>
      <c r="AH739" s="4" t="s">
        <v>48</v>
      </c>
      <c r="AI739" s="4" t="s">
        <v>48</v>
      </c>
      <c r="AJ739" s="4" t="s">
        <v>48</v>
      </c>
      <c r="AK739" s="4" t="s">
        <v>48</v>
      </c>
      <c r="AL739" s="4" t="s">
        <v>55</v>
      </c>
    </row>
    <row r="740" spans="1:38" ht="25.5">
      <c r="A740" s="4">
        <v>159891</v>
      </c>
      <c r="B740" s="4">
        <v>685116</v>
      </c>
      <c r="C740" s="4" t="s">
        <v>2080</v>
      </c>
      <c r="D740" s="4" t="s">
        <v>2081</v>
      </c>
      <c r="E740" s="4"/>
      <c r="F740" s="4" t="s">
        <v>385</v>
      </c>
      <c r="G740" s="4" t="s">
        <v>46</v>
      </c>
      <c r="H740" s="4" t="s">
        <v>47</v>
      </c>
      <c r="I740" s="4" t="s">
        <v>48</v>
      </c>
      <c r="J740" s="4" t="s">
        <v>49</v>
      </c>
      <c r="K740" s="4" t="s">
        <v>2084</v>
      </c>
      <c r="L740" s="4" t="s">
        <v>2085</v>
      </c>
      <c r="M740" s="4"/>
      <c r="N740" s="4" t="s">
        <v>1109</v>
      </c>
      <c r="O740" s="4" t="s">
        <v>53</v>
      </c>
      <c r="P740" s="4" t="s">
        <v>2086</v>
      </c>
      <c r="Q740" s="4">
        <v>179</v>
      </c>
      <c r="R740" s="4">
        <v>0</v>
      </c>
      <c r="S740" s="4">
        <v>581</v>
      </c>
      <c r="T740" s="4">
        <v>760</v>
      </c>
      <c r="U740" s="4">
        <v>0.23549999999999999</v>
      </c>
      <c r="V740" s="4">
        <v>0</v>
      </c>
      <c r="W740" s="4">
        <v>0.23549999999999999</v>
      </c>
      <c r="X740" s="4" t="s">
        <v>48</v>
      </c>
      <c r="Y740" s="4" t="s">
        <v>49</v>
      </c>
      <c r="Z740" s="4" t="s">
        <v>49</v>
      </c>
      <c r="AA740" s="4" t="s">
        <v>49</v>
      </c>
      <c r="AB740" s="4" t="s">
        <v>49</v>
      </c>
      <c r="AC740" s="4" t="s">
        <v>49</v>
      </c>
      <c r="AD740" s="4" t="s">
        <v>49</v>
      </c>
      <c r="AE740" s="4" t="s">
        <v>48</v>
      </c>
      <c r="AF740" s="4" t="s">
        <v>48</v>
      </c>
      <c r="AG740" s="4" t="s">
        <v>48</v>
      </c>
      <c r="AH740" s="4" t="s">
        <v>48</v>
      </c>
      <c r="AI740" s="4" t="s">
        <v>48</v>
      </c>
      <c r="AJ740" s="4" t="s">
        <v>48</v>
      </c>
      <c r="AK740" s="4" t="s">
        <v>48</v>
      </c>
      <c r="AL740" s="4" t="s">
        <v>55</v>
      </c>
    </row>
    <row r="741" spans="1:38" ht="25.5">
      <c r="A741" s="4">
        <v>159891</v>
      </c>
      <c r="B741" s="4">
        <v>663381</v>
      </c>
      <c r="C741" s="4" t="s">
        <v>2080</v>
      </c>
      <c r="D741" s="4" t="s">
        <v>2081</v>
      </c>
      <c r="E741" s="4" t="s">
        <v>384</v>
      </c>
      <c r="F741" s="4" t="s">
        <v>385</v>
      </c>
      <c r="G741" s="4" t="s">
        <v>46</v>
      </c>
      <c r="H741" s="4" t="s">
        <v>47</v>
      </c>
      <c r="I741" s="4" t="s">
        <v>48</v>
      </c>
      <c r="J741" s="4" t="s">
        <v>49</v>
      </c>
      <c r="K741" s="4" t="s">
        <v>2087</v>
      </c>
      <c r="L741" s="4" t="s">
        <v>2088</v>
      </c>
      <c r="M741" s="4"/>
      <c r="N741" s="4" t="s">
        <v>386</v>
      </c>
      <c r="O741" s="4" t="s">
        <v>53</v>
      </c>
      <c r="P741" s="4" t="s">
        <v>1661</v>
      </c>
      <c r="Q741" s="4">
        <v>294</v>
      </c>
      <c r="R741" s="4">
        <v>0</v>
      </c>
      <c r="S741" s="4">
        <v>72</v>
      </c>
      <c r="T741" s="4">
        <v>366</v>
      </c>
      <c r="U741" s="4">
        <v>0.80330000000000001</v>
      </c>
      <c r="V741" s="4">
        <v>0</v>
      </c>
      <c r="W741" s="4">
        <v>0.80330000000000001</v>
      </c>
      <c r="X741" s="4" t="s">
        <v>48</v>
      </c>
      <c r="Y741" s="4" t="s">
        <v>49</v>
      </c>
      <c r="Z741" s="4" t="s">
        <v>49</v>
      </c>
      <c r="AA741" s="4" t="s">
        <v>49</v>
      </c>
      <c r="AB741" s="4" t="s">
        <v>49</v>
      </c>
      <c r="AC741" s="4" t="s">
        <v>49</v>
      </c>
      <c r="AD741" s="4" t="s">
        <v>49</v>
      </c>
      <c r="AE741" s="4" t="s">
        <v>48</v>
      </c>
      <c r="AF741" s="4" t="s">
        <v>48</v>
      </c>
      <c r="AG741" s="4" t="s">
        <v>48</v>
      </c>
      <c r="AH741" s="4" t="s">
        <v>48</v>
      </c>
      <c r="AI741" s="4" t="s">
        <v>48</v>
      </c>
      <c r="AJ741" s="4" t="s">
        <v>48</v>
      </c>
      <c r="AK741" s="4" t="s">
        <v>48</v>
      </c>
      <c r="AL741" s="4" t="s">
        <v>55</v>
      </c>
    </row>
    <row r="742" spans="1:38" ht="25.5">
      <c r="A742" s="4">
        <v>159891</v>
      </c>
      <c r="B742" s="4">
        <v>664589</v>
      </c>
      <c r="C742" s="4" t="s">
        <v>2080</v>
      </c>
      <c r="D742" s="4" t="s">
        <v>2081</v>
      </c>
      <c r="E742" s="4" t="s">
        <v>384</v>
      </c>
      <c r="F742" s="4" t="s">
        <v>385</v>
      </c>
      <c r="G742" s="4" t="s">
        <v>46</v>
      </c>
      <c r="H742" s="4" t="s">
        <v>47</v>
      </c>
      <c r="I742" s="4" t="s">
        <v>48</v>
      </c>
      <c r="J742" s="4" t="s">
        <v>49</v>
      </c>
      <c r="K742" s="4" t="s">
        <v>1183</v>
      </c>
      <c r="L742" s="4" t="s">
        <v>2089</v>
      </c>
      <c r="M742" s="4"/>
      <c r="N742" s="4" t="s">
        <v>386</v>
      </c>
      <c r="O742" s="4" t="s">
        <v>53</v>
      </c>
      <c r="P742" s="4" t="s">
        <v>1661</v>
      </c>
      <c r="Q742" s="4">
        <v>376</v>
      </c>
      <c r="R742" s="4">
        <v>0</v>
      </c>
      <c r="S742" s="4">
        <v>165</v>
      </c>
      <c r="T742" s="4">
        <v>541</v>
      </c>
      <c r="U742" s="4">
        <v>0.69499999999999995</v>
      </c>
      <c r="V742" s="4">
        <v>0</v>
      </c>
      <c r="W742" s="4">
        <v>0.69499999999999995</v>
      </c>
      <c r="X742" s="4" t="s">
        <v>48</v>
      </c>
      <c r="Y742" s="4" t="s">
        <v>49</v>
      </c>
      <c r="Z742" s="4" t="s">
        <v>49</v>
      </c>
      <c r="AA742" s="4" t="s">
        <v>49</v>
      </c>
      <c r="AB742" s="4" t="s">
        <v>49</v>
      </c>
      <c r="AC742" s="4" t="s">
        <v>49</v>
      </c>
      <c r="AD742" s="4" t="s">
        <v>49</v>
      </c>
      <c r="AE742" s="4" t="s">
        <v>48</v>
      </c>
      <c r="AF742" s="4" t="s">
        <v>48</v>
      </c>
      <c r="AG742" s="4" t="s">
        <v>48</v>
      </c>
      <c r="AH742" s="4" t="s">
        <v>48</v>
      </c>
      <c r="AI742" s="4" t="s">
        <v>48</v>
      </c>
      <c r="AJ742" s="4" t="s">
        <v>48</v>
      </c>
      <c r="AK742" s="4" t="s">
        <v>48</v>
      </c>
      <c r="AL742" s="4" t="s">
        <v>55</v>
      </c>
    </row>
    <row r="743" spans="1:38" ht="25.5">
      <c r="A743" s="4">
        <v>159891</v>
      </c>
      <c r="B743" s="4">
        <v>684421</v>
      </c>
      <c r="C743" s="4" t="s">
        <v>2080</v>
      </c>
      <c r="D743" s="4" t="s">
        <v>2081</v>
      </c>
      <c r="E743" s="4" t="s">
        <v>384</v>
      </c>
      <c r="F743" s="4" t="s">
        <v>385</v>
      </c>
      <c r="G743" s="4" t="s">
        <v>46</v>
      </c>
      <c r="H743" s="4" t="s">
        <v>47</v>
      </c>
      <c r="I743" s="4" t="s">
        <v>48</v>
      </c>
      <c r="J743" s="4" t="s">
        <v>49</v>
      </c>
      <c r="K743" s="4" t="s">
        <v>1849</v>
      </c>
      <c r="L743" s="4" t="s">
        <v>2090</v>
      </c>
      <c r="M743" s="4"/>
      <c r="N743" s="4" t="s">
        <v>386</v>
      </c>
      <c r="O743" s="4" t="s">
        <v>53</v>
      </c>
      <c r="P743" s="4" t="s">
        <v>1661</v>
      </c>
      <c r="Q743" s="4">
        <v>514</v>
      </c>
      <c r="R743" s="4">
        <v>0</v>
      </c>
      <c r="S743" s="4">
        <v>407</v>
      </c>
      <c r="T743" s="4">
        <v>921</v>
      </c>
      <c r="U743" s="4">
        <v>0.55810000000000004</v>
      </c>
      <c r="V743" s="4">
        <v>0</v>
      </c>
      <c r="W743" s="4">
        <v>0.55810000000000004</v>
      </c>
      <c r="X743" s="4" t="s">
        <v>48</v>
      </c>
      <c r="Y743" s="4" t="s">
        <v>48</v>
      </c>
      <c r="Z743" s="4" t="s">
        <v>48</v>
      </c>
      <c r="AA743" s="4" t="s">
        <v>48</v>
      </c>
      <c r="AB743" s="4" t="s">
        <v>48</v>
      </c>
      <c r="AC743" s="4" t="s">
        <v>48</v>
      </c>
      <c r="AD743" s="4" t="s">
        <v>48</v>
      </c>
      <c r="AE743" s="4" t="s">
        <v>49</v>
      </c>
      <c r="AF743" s="4" t="s">
        <v>49</v>
      </c>
      <c r="AG743" s="4" t="s">
        <v>49</v>
      </c>
      <c r="AH743" s="4" t="s">
        <v>48</v>
      </c>
      <c r="AI743" s="4" t="s">
        <v>48</v>
      </c>
      <c r="AJ743" s="4" t="s">
        <v>48</v>
      </c>
      <c r="AK743" s="4" t="s">
        <v>48</v>
      </c>
      <c r="AL743" s="4" t="s">
        <v>55</v>
      </c>
    </row>
    <row r="744" spans="1:38" ht="25.5">
      <c r="A744" s="4">
        <v>159891</v>
      </c>
      <c r="B744" s="4">
        <v>664711</v>
      </c>
      <c r="C744" s="4" t="s">
        <v>2080</v>
      </c>
      <c r="D744" s="4" t="s">
        <v>2081</v>
      </c>
      <c r="E744" s="4" t="s">
        <v>384</v>
      </c>
      <c r="F744" s="4" t="s">
        <v>385</v>
      </c>
      <c r="G744" s="4" t="s">
        <v>46</v>
      </c>
      <c r="H744" s="4" t="s">
        <v>47</v>
      </c>
      <c r="I744" s="4" t="s">
        <v>48</v>
      </c>
      <c r="J744" s="4" t="s">
        <v>49</v>
      </c>
      <c r="K744" s="4" t="s">
        <v>2091</v>
      </c>
      <c r="L744" s="4" t="s">
        <v>2092</v>
      </c>
      <c r="M744" s="4"/>
      <c r="N744" s="4" t="s">
        <v>386</v>
      </c>
      <c r="O744" s="4" t="s">
        <v>53</v>
      </c>
      <c r="P744" s="4" t="s">
        <v>2093</v>
      </c>
      <c r="Q744" s="4">
        <v>93</v>
      </c>
      <c r="R744" s="4">
        <v>0</v>
      </c>
      <c r="S744" s="4">
        <v>356</v>
      </c>
      <c r="T744" s="4">
        <v>449</v>
      </c>
      <c r="U744" s="4">
        <v>0.20710000000000001</v>
      </c>
      <c r="V744" s="4">
        <v>0</v>
      </c>
      <c r="W744" s="4">
        <v>0.20710000000000001</v>
      </c>
      <c r="X744" s="4" t="s">
        <v>48</v>
      </c>
      <c r="Y744" s="4" t="s">
        <v>49</v>
      </c>
      <c r="Z744" s="4" t="s">
        <v>49</v>
      </c>
      <c r="AA744" s="4" t="s">
        <v>49</v>
      </c>
      <c r="AB744" s="4" t="s">
        <v>49</v>
      </c>
      <c r="AC744" s="4" t="s">
        <v>49</v>
      </c>
      <c r="AD744" s="4" t="s">
        <v>49</v>
      </c>
      <c r="AE744" s="4" t="s">
        <v>48</v>
      </c>
      <c r="AF744" s="4" t="s">
        <v>48</v>
      </c>
      <c r="AG744" s="4" t="s">
        <v>48</v>
      </c>
      <c r="AH744" s="4" t="s">
        <v>48</v>
      </c>
      <c r="AI744" s="4" t="s">
        <v>48</v>
      </c>
      <c r="AJ744" s="4" t="s">
        <v>48</v>
      </c>
      <c r="AK744" s="4" t="s">
        <v>48</v>
      </c>
      <c r="AL744" s="4" t="s">
        <v>55</v>
      </c>
    </row>
    <row r="745" spans="1:38" ht="25.5">
      <c r="A745" s="4">
        <v>159891</v>
      </c>
      <c r="B745" s="4">
        <v>661137</v>
      </c>
      <c r="C745" s="4" t="s">
        <v>2080</v>
      </c>
      <c r="D745" s="4" t="s">
        <v>2081</v>
      </c>
      <c r="E745" s="4" t="s">
        <v>384</v>
      </c>
      <c r="F745" s="4" t="s">
        <v>385</v>
      </c>
      <c r="G745" s="4" t="s">
        <v>46</v>
      </c>
      <c r="H745" s="4" t="s">
        <v>47</v>
      </c>
      <c r="I745" s="4" t="s">
        <v>48</v>
      </c>
      <c r="J745" s="4" t="s">
        <v>49</v>
      </c>
      <c r="K745" s="4" t="s">
        <v>2094</v>
      </c>
      <c r="L745" s="4" t="s">
        <v>2095</v>
      </c>
      <c r="M745" s="4"/>
      <c r="N745" s="4" t="s">
        <v>386</v>
      </c>
      <c r="O745" s="4" t="s">
        <v>53</v>
      </c>
      <c r="P745" s="4" t="s">
        <v>2093</v>
      </c>
      <c r="Q745" s="4">
        <v>233</v>
      </c>
      <c r="R745" s="4">
        <v>0</v>
      </c>
      <c r="S745" s="4">
        <v>665</v>
      </c>
      <c r="T745" s="4">
        <v>898</v>
      </c>
      <c r="U745" s="4">
        <v>0.25950000000000001</v>
      </c>
      <c r="V745" s="4">
        <v>0</v>
      </c>
      <c r="W745" s="4">
        <v>0.25950000000000001</v>
      </c>
      <c r="X745" s="4" t="s">
        <v>48</v>
      </c>
      <c r="Y745" s="4" t="s">
        <v>48</v>
      </c>
      <c r="Z745" s="4" t="s">
        <v>48</v>
      </c>
      <c r="AA745" s="4" t="s">
        <v>48</v>
      </c>
      <c r="AB745" s="4" t="s">
        <v>48</v>
      </c>
      <c r="AC745" s="4" t="s">
        <v>48</v>
      </c>
      <c r="AD745" s="4" t="s">
        <v>48</v>
      </c>
      <c r="AE745" s="4" t="s">
        <v>49</v>
      </c>
      <c r="AF745" s="4" t="s">
        <v>49</v>
      </c>
      <c r="AG745" s="4" t="s">
        <v>49</v>
      </c>
      <c r="AH745" s="4" t="s">
        <v>48</v>
      </c>
      <c r="AI745" s="4" t="s">
        <v>48</v>
      </c>
      <c r="AJ745" s="4" t="s">
        <v>48</v>
      </c>
      <c r="AK745" s="4" t="s">
        <v>48</v>
      </c>
      <c r="AL745" s="4" t="s">
        <v>55</v>
      </c>
    </row>
    <row r="746" spans="1:38" ht="25.5">
      <c r="A746" s="4">
        <v>159891</v>
      </c>
      <c r="B746" s="4">
        <v>665517</v>
      </c>
      <c r="C746" s="4" t="s">
        <v>2080</v>
      </c>
      <c r="D746" s="4" t="s">
        <v>2081</v>
      </c>
      <c r="E746" s="4" t="s">
        <v>384</v>
      </c>
      <c r="F746" s="4" t="s">
        <v>385</v>
      </c>
      <c r="G746" s="4" t="s">
        <v>46</v>
      </c>
      <c r="H746" s="4" t="s">
        <v>47</v>
      </c>
      <c r="I746" s="4" t="s">
        <v>48</v>
      </c>
      <c r="J746" s="4" t="s">
        <v>49</v>
      </c>
      <c r="K746" s="4" t="s">
        <v>2096</v>
      </c>
      <c r="L746" s="4" t="s">
        <v>2097</v>
      </c>
      <c r="M746" s="4"/>
      <c r="N746" s="4" t="s">
        <v>386</v>
      </c>
      <c r="O746" s="4" t="s">
        <v>53</v>
      </c>
      <c r="P746" s="4" t="s">
        <v>387</v>
      </c>
      <c r="Q746" s="4">
        <v>477</v>
      </c>
      <c r="R746" s="4">
        <v>0</v>
      </c>
      <c r="S746" s="4">
        <v>0</v>
      </c>
      <c r="T746" s="4">
        <v>477</v>
      </c>
      <c r="U746" s="4">
        <v>1</v>
      </c>
      <c r="V746" s="4">
        <v>0</v>
      </c>
      <c r="W746" s="4">
        <v>1</v>
      </c>
      <c r="X746" s="4" t="s">
        <v>48</v>
      </c>
      <c r="Y746" s="4" t="s">
        <v>49</v>
      </c>
      <c r="Z746" s="4" t="s">
        <v>49</v>
      </c>
      <c r="AA746" s="4" t="s">
        <v>49</v>
      </c>
      <c r="AB746" s="4" t="s">
        <v>49</v>
      </c>
      <c r="AC746" s="4" t="s">
        <v>49</v>
      </c>
      <c r="AD746" s="4" t="s">
        <v>49</v>
      </c>
      <c r="AE746" s="4" t="s">
        <v>48</v>
      </c>
      <c r="AF746" s="4" t="s">
        <v>48</v>
      </c>
      <c r="AG746" s="4" t="s">
        <v>48</v>
      </c>
      <c r="AH746" s="4" t="s">
        <v>48</v>
      </c>
      <c r="AI746" s="4" t="s">
        <v>48</v>
      </c>
      <c r="AJ746" s="4" t="s">
        <v>48</v>
      </c>
      <c r="AK746" s="4" t="s">
        <v>48</v>
      </c>
      <c r="AL746" s="4" t="s">
        <v>55</v>
      </c>
    </row>
    <row r="747" spans="1:38" ht="25.5">
      <c r="A747" s="4">
        <v>159891</v>
      </c>
      <c r="B747" s="4">
        <v>661128</v>
      </c>
      <c r="C747" s="4" t="s">
        <v>2080</v>
      </c>
      <c r="D747" s="4" t="s">
        <v>2081</v>
      </c>
      <c r="E747" s="4" t="s">
        <v>384</v>
      </c>
      <c r="F747" s="4" t="s">
        <v>385</v>
      </c>
      <c r="G747" s="4" t="s">
        <v>46</v>
      </c>
      <c r="H747" s="4" t="s">
        <v>47</v>
      </c>
      <c r="I747" s="4" t="s">
        <v>48</v>
      </c>
      <c r="J747" s="4" t="s">
        <v>49</v>
      </c>
      <c r="K747" s="4" t="s">
        <v>559</v>
      </c>
      <c r="L747" s="4" t="s">
        <v>2098</v>
      </c>
      <c r="M747" s="4"/>
      <c r="N747" s="4" t="s">
        <v>386</v>
      </c>
      <c r="O747" s="4" t="s">
        <v>53</v>
      </c>
      <c r="P747" s="4" t="s">
        <v>387</v>
      </c>
      <c r="Q747" s="4">
        <v>343</v>
      </c>
      <c r="R747" s="4">
        <v>0</v>
      </c>
      <c r="S747" s="4">
        <v>0</v>
      </c>
      <c r="T747" s="4">
        <v>343</v>
      </c>
      <c r="U747" s="4">
        <v>1</v>
      </c>
      <c r="V747" s="4">
        <v>0</v>
      </c>
      <c r="W747" s="4">
        <v>1</v>
      </c>
      <c r="X747" s="4" t="s">
        <v>48</v>
      </c>
      <c r="Y747" s="4" t="s">
        <v>49</v>
      </c>
      <c r="Z747" s="4" t="s">
        <v>49</v>
      </c>
      <c r="AA747" s="4" t="s">
        <v>49</v>
      </c>
      <c r="AB747" s="4" t="s">
        <v>49</v>
      </c>
      <c r="AC747" s="4" t="s">
        <v>49</v>
      </c>
      <c r="AD747" s="4" t="s">
        <v>49</v>
      </c>
      <c r="AE747" s="4" t="s">
        <v>48</v>
      </c>
      <c r="AF747" s="4" t="s">
        <v>48</v>
      </c>
      <c r="AG747" s="4" t="s">
        <v>48</v>
      </c>
      <c r="AH747" s="4" t="s">
        <v>48</v>
      </c>
      <c r="AI747" s="4" t="s">
        <v>48</v>
      </c>
      <c r="AJ747" s="4" t="s">
        <v>48</v>
      </c>
      <c r="AK747" s="4" t="s">
        <v>48</v>
      </c>
      <c r="AL747" s="4" t="s">
        <v>55</v>
      </c>
    </row>
    <row r="748" spans="1:38" ht="25.5">
      <c r="A748" s="4">
        <v>159891</v>
      </c>
      <c r="B748" s="4">
        <v>685117</v>
      </c>
      <c r="C748" s="4" t="s">
        <v>2080</v>
      </c>
      <c r="D748" s="4" t="s">
        <v>2081</v>
      </c>
      <c r="E748" s="4" t="s">
        <v>384</v>
      </c>
      <c r="F748" s="4" t="s">
        <v>385</v>
      </c>
      <c r="G748" s="4" t="s">
        <v>46</v>
      </c>
      <c r="H748" s="4" t="s">
        <v>47</v>
      </c>
      <c r="I748" s="4" t="s">
        <v>48</v>
      </c>
      <c r="J748" s="4" t="s">
        <v>49</v>
      </c>
      <c r="K748" s="4" t="s">
        <v>2099</v>
      </c>
      <c r="L748" s="4" t="s">
        <v>2100</v>
      </c>
      <c r="M748" s="4"/>
      <c r="N748" s="4" t="s">
        <v>386</v>
      </c>
      <c r="O748" s="4" t="s">
        <v>53</v>
      </c>
      <c r="P748" s="4" t="s">
        <v>387</v>
      </c>
      <c r="Q748" s="4">
        <v>523</v>
      </c>
      <c r="R748" s="4">
        <v>0</v>
      </c>
      <c r="S748" s="4">
        <v>80</v>
      </c>
      <c r="T748" s="4">
        <v>603</v>
      </c>
      <c r="U748" s="4">
        <v>0.86729999999999996</v>
      </c>
      <c r="V748" s="4">
        <v>0</v>
      </c>
      <c r="W748" s="4">
        <v>0.86729999999999996</v>
      </c>
      <c r="X748" s="4" t="s">
        <v>48</v>
      </c>
      <c r="Y748" s="4" t="s">
        <v>49</v>
      </c>
      <c r="Z748" s="4" t="s">
        <v>49</v>
      </c>
      <c r="AA748" s="4" t="s">
        <v>49</v>
      </c>
      <c r="AB748" s="4" t="s">
        <v>49</v>
      </c>
      <c r="AC748" s="4" t="s">
        <v>49</v>
      </c>
      <c r="AD748" s="4" t="s">
        <v>49</v>
      </c>
      <c r="AE748" s="4" t="s">
        <v>48</v>
      </c>
      <c r="AF748" s="4" t="s">
        <v>48</v>
      </c>
      <c r="AG748" s="4" t="s">
        <v>48</v>
      </c>
      <c r="AH748" s="4" t="s">
        <v>48</v>
      </c>
      <c r="AI748" s="4" t="s">
        <v>48</v>
      </c>
      <c r="AJ748" s="4" t="s">
        <v>48</v>
      </c>
      <c r="AK748" s="4" t="s">
        <v>48</v>
      </c>
      <c r="AL748" s="4" t="s">
        <v>55</v>
      </c>
    </row>
    <row r="749" spans="1:38" ht="25.5">
      <c r="A749" s="4">
        <v>159891</v>
      </c>
      <c r="B749" s="4">
        <v>664337</v>
      </c>
      <c r="C749" s="4" t="s">
        <v>2080</v>
      </c>
      <c r="D749" s="4" t="s">
        <v>2081</v>
      </c>
      <c r="E749" s="4" t="s">
        <v>384</v>
      </c>
      <c r="F749" s="4" t="s">
        <v>385</v>
      </c>
      <c r="G749" s="4" t="s">
        <v>46</v>
      </c>
      <c r="H749" s="4" t="s">
        <v>47</v>
      </c>
      <c r="I749" s="4" t="s">
        <v>48</v>
      </c>
      <c r="J749" s="4" t="s">
        <v>49</v>
      </c>
      <c r="K749" s="4" t="s">
        <v>1409</v>
      </c>
      <c r="L749" s="4" t="s">
        <v>2101</v>
      </c>
      <c r="M749" s="4"/>
      <c r="N749" s="4" t="s">
        <v>2102</v>
      </c>
      <c r="O749" s="4" t="s">
        <v>53</v>
      </c>
      <c r="P749" s="4" t="s">
        <v>387</v>
      </c>
      <c r="Q749" s="4">
        <v>462</v>
      </c>
      <c r="R749" s="4">
        <v>0</v>
      </c>
      <c r="S749" s="4">
        <v>0</v>
      </c>
      <c r="T749" s="4">
        <v>462</v>
      </c>
      <c r="U749" s="4">
        <v>1</v>
      </c>
      <c r="V749" s="4">
        <v>0</v>
      </c>
      <c r="W749" s="4">
        <v>1</v>
      </c>
      <c r="X749" s="4" t="s">
        <v>48</v>
      </c>
      <c r="Y749" s="4" t="s">
        <v>49</v>
      </c>
      <c r="Z749" s="4" t="s">
        <v>49</v>
      </c>
      <c r="AA749" s="4" t="s">
        <v>49</v>
      </c>
      <c r="AB749" s="4" t="s">
        <v>49</v>
      </c>
      <c r="AC749" s="4" t="s">
        <v>49</v>
      </c>
      <c r="AD749" s="4" t="s">
        <v>49</v>
      </c>
      <c r="AE749" s="4" t="s">
        <v>48</v>
      </c>
      <c r="AF749" s="4" t="s">
        <v>48</v>
      </c>
      <c r="AG749" s="4" t="s">
        <v>48</v>
      </c>
      <c r="AH749" s="4" t="s">
        <v>48</v>
      </c>
      <c r="AI749" s="4" t="s">
        <v>48</v>
      </c>
      <c r="AJ749" s="4" t="s">
        <v>48</v>
      </c>
      <c r="AK749" s="4" t="s">
        <v>48</v>
      </c>
      <c r="AL749" s="4" t="s">
        <v>55</v>
      </c>
    </row>
    <row r="750" spans="1:38" ht="25.5">
      <c r="A750" s="4">
        <v>159891</v>
      </c>
      <c r="B750" s="4">
        <v>665546</v>
      </c>
      <c r="C750" s="4" t="s">
        <v>2080</v>
      </c>
      <c r="D750" s="4" t="s">
        <v>2081</v>
      </c>
      <c r="E750" s="4" t="s">
        <v>384</v>
      </c>
      <c r="F750" s="4" t="s">
        <v>385</v>
      </c>
      <c r="G750" s="4" t="s">
        <v>46</v>
      </c>
      <c r="H750" s="4" t="s">
        <v>47</v>
      </c>
      <c r="I750" s="4" t="s">
        <v>48</v>
      </c>
      <c r="J750" s="4" t="s">
        <v>49</v>
      </c>
      <c r="K750" s="4" t="s">
        <v>2103</v>
      </c>
      <c r="L750" s="4" t="s">
        <v>2104</v>
      </c>
      <c r="M750" s="4"/>
      <c r="N750" s="4" t="s">
        <v>386</v>
      </c>
      <c r="O750" s="4" t="s">
        <v>53</v>
      </c>
      <c r="P750" s="4" t="s">
        <v>387</v>
      </c>
      <c r="Q750" s="4">
        <v>727</v>
      </c>
      <c r="R750" s="4">
        <v>0</v>
      </c>
      <c r="S750" s="4">
        <v>0</v>
      </c>
      <c r="T750" s="4">
        <v>727</v>
      </c>
      <c r="U750" s="4">
        <v>1</v>
      </c>
      <c r="V750" s="4">
        <v>0</v>
      </c>
      <c r="W750" s="4">
        <v>1</v>
      </c>
      <c r="X750" s="4" t="s">
        <v>48</v>
      </c>
      <c r="Y750" s="4" t="s">
        <v>48</v>
      </c>
      <c r="Z750" s="4" t="s">
        <v>48</v>
      </c>
      <c r="AA750" s="4" t="s">
        <v>48</v>
      </c>
      <c r="AB750" s="4" t="s">
        <v>48</v>
      </c>
      <c r="AC750" s="4" t="s">
        <v>48</v>
      </c>
      <c r="AD750" s="4" t="s">
        <v>48</v>
      </c>
      <c r="AE750" s="4" t="s">
        <v>49</v>
      </c>
      <c r="AF750" s="4" t="s">
        <v>49</v>
      </c>
      <c r="AG750" s="4" t="s">
        <v>49</v>
      </c>
      <c r="AH750" s="4" t="s">
        <v>48</v>
      </c>
      <c r="AI750" s="4" t="s">
        <v>48</v>
      </c>
      <c r="AJ750" s="4" t="s">
        <v>48</v>
      </c>
      <c r="AK750" s="4" t="s">
        <v>48</v>
      </c>
      <c r="AL750" s="4" t="s">
        <v>55</v>
      </c>
    </row>
    <row r="751" spans="1:38" ht="25.5">
      <c r="A751" s="4">
        <v>159891</v>
      </c>
      <c r="B751" s="4">
        <v>661139</v>
      </c>
      <c r="C751" s="4" t="s">
        <v>2080</v>
      </c>
      <c r="D751" s="4" t="s">
        <v>2081</v>
      </c>
      <c r="E751" s="4" t="s">
        <v>384</v>
      </c>
      <c r="F751" s="4" t="s">
        <v>385</v>
      </c>
      <c r="G751" s="4" t="s">
        <v>46</v>
      </c>
      <c r="H751" s="4" t="s">
        <v>47</v>
      </c>
      <c r="I751" s="4" t="s">
        <v>48</v>
      </c>
      <c r="J751" s="4" t="s">
        <v>49</v>
      </c>
      <c r="K751" s="4" t="s">
        <v>2105</v>
      </c>
      <c r="L751" s="4" t="s">
        <v>2106</v>
      </c>
      <c r="M751" s="4"/>
      <c r="N751" s="4" t="s">
        <v>386</v>
      </c>
      <c r="O751" s="4" t="s">
        <v>53</v>
      </c>
      <c r="P751" s="4" t="s">
        <v>1661</v>
      </c>
      <c r="Q751" s="4">
        <v>597</v>
      </c>
      <c r="R751" s="4">
        <v>0</v>
      </c>
      <c r="S751" s="4">
        <v>255</v>
      </c>
      <c r="T751" s="4">
        <v>852</v>
      </c>
      <c r="U751" s="4">
        <v>0.70069999999999999</v>
      </c>
      <c r="V751" s="4">
        <v>0</v>
      </c>
      <c r="W751" s="4">
        <v>0.70069999999999999</v>
      </c>
      <c r="X751" s="4" t="s">
        <v>48</v>
      </c>
      <c r="Y751" s="4" t="s">
        <v>48</v>
      </c>
      <c r="Z751" s="4" t="s">
        <v>48</v>
      </c>
      <c r="AA751" s="4" t="s">
        <v>48</v>
      </c>
      <c r="AB751" s="4" t="s">
        <v>48</v>
      </c>
      <c r="AC751" s="4" t="s">
        <v>48</v>
      </c>
      <c r="AD751" s="4" t="s">
        <v>48</v>
      </c>
      <c r="AE751" s="4" t="s">
        <v>49</v>
      </c>
      <c r="AF751" s="4" t="s">
        <v>49</v>
      </c>
      <c r="AG751" s="4" t="s">
        <v>49</v>
      </c>
      <c r="AH751" s="4" t="s">
        <v>48</v>
      </c>
      <c r="AI751" s="4" t="s">
        <v>48</v>
      </c>
      <c r="AJ751" s="4" t="s">
        <v>48</v>
      </c>
      <c r="AK751" s="4" t="s">
        <v>48</v>
      </c>
      <c r="AL751" s="4" t="s">
        <v>55</v>
      </c>
    </row>
    <row r="752" spans="1:38" ht="25.5">
      <c r="A752" s="4">
        <v>159891</v>
      </c>
      <c r="B752" s="4">
        <v>661141</v>
      </c>
      <c r="C752" s="4" t="s">
        <v>2080</v>
      </c>
      <c r="D752" s="4" t="s">
        <v>2081</v>
      </c>
      <c r="E752" s="4" t="s">
        <v>384</v>
      </c>
      <c r="F752" s="4" t="s">
        <v>385</v>
      </c>
      <c r="G752" s="4" t="s">
        <v>46</v>
      </c>
      <c r="H752" s="4" t="s">
        <v>47</v>
      </c>
      <c r="I752" s="4" t="s">
        <v>48</v>
      </c>
      <c r="J752" s="4" t="s">
        <v>49</v>
      </c>
      <c r="K752" s="4" t="s">
        <v>2107</v>
      </c>
      <c r="L752" s="4" t="s">
        <v>2108</v>
      </c>
      <c r="M752" s="4"/>
      <c r="N752" s="4" t="s">
        <v>386</v>
      </c>
      <c r="O752" s="4" t="s">
        <v>53</v>
      </c>
      <c r="P752" s="4" t="s">
        <v>387</v>
      </c>
      <c r="Q752" s="4">
        <v>923</v>
      </c>
      <c r="R752" s="4">
        <v>0</v>
      </c>
      <c r="S752" s="4">
        <v>1018</v>
      </c>
      <c r="T752" s="4">
        <v>1941</v>
      </c>
      <c r="U752" s="4">
        <v>0.47549999999999998</v>
      </c>
      <c r="V752" s="4">
        <v>0</v>
      </c>
      <c r="W752" s="4">
        <v>0.47549999999999998</v>
      </c>
      <c r="X752" s="4" t="s">
        <v>48</v>
      </c>
      <c r="Y752" s="4" t="s">
        <v>48</v>
      </c>
      <c r="Z752" s="4" t="s">
        <v>48</v>
      </c>
      <c r="AA752" s="4" t="s">
        <v>48</v>
      </c>
      <c r="AB752" s="4" t="s">
        <v>48</v>
      </c>
      <c r="AC752" s="4" t="s">
        <v>48</v>
      </c>
      <c r="AD752" s="4" t="s">
        <v>48</v>
      </c>
      <c r="AE752" s="4" t="s">
        <v>48</v>
      </c>
      <c r="AF752" s="4" t="s">
        <v>48</v>
      </c>
      <c r="AG752" s="4" t="s">
        <v>48</v>
      </c>
      <c r="AH752" s="4" t="s">
        <v>49</v>
      </c>
      <c r="AI752" s="4" t="s">
        <v>49</v>
      </c>
      <c r="AJ752" s="4" t="s">
        <v>49</v>
      </c>
      <c r="AK752" s="4" t="s">
        <v>49</v>
      </c>
      <c r="AL752" s="4" t="s">
        <v>55</v>
      </c>
    </row>
    <row r="753" spans="1:38" ht="25.5">
      <c r="A753" s="4">
        <v>159891</v>
      </c>
      <c r="B753" s="4">
        <v>665612</v>
      </c>
      <c r="C753" s="4" t="s">
        <v>2080</v>
      </c>
      <c r="D753" s="4" t="s">
        <v>2081</v>
      </c>
      <c r="E753" s="4" t="s">
        <v>384</v>
      </c>
      <c r="F753" s="4" t="s">
        <v>385</v>
      </c>
      <c r="G753" s="4" t="s">
        <v>46</v>
      </c>
      <c r="H753" s="4" t="s">
        <v>47</v>
      </c>
      <c r="I753" s="4" t="s">
        <v>48</v>
      </c>
      <c r="J753" s="4" t="s">
        <v>49</v>
      </c>
      <c r="K753" s="4" t="s">
        <v>2109</v>
      </c>
      <c r="L753" s="4" t="s">
        <v>2110</v>
      </c>
      <c r="M753" s="4"/>
      <c r="N753" s="4" t="s">
        <v>386</v>
      </c>
      <c r="O753" s="4" t="s">
        <v>53</v>
      </c>
      <c r="P753" s="4" t="s">
        <v>387</v>
      </c>
      <c r="Q753" s="4">
        <v>1574</v>
      </c>
      <c r="R753" s="4">
        <v>0</v>
      </c>
      <c r="S753" s="4">
        <v>361</v>
      </c>
      <c r="T753" s="4">
        <v>1935</v>
      </c>
      <c r="U753" s="4">
        <v>0.81340000000000001</v>
      </c>
      <c r="V753" s="4">
        <v>0</v>
      </c>
      <c r="W753" s="4">
        <v>0.81340000000000001</v>
      </c>
      <c r="X753" s="4" t="s">
        <v>48</v>
      </c>
      <c r="Y753" s="4" t="s">
        <v>48</v>
      </c>
      <c r="Z753" s="4" t="s">
        <v>48</v>
      </c>
      <c r="AA753" s="4" t="s">
        <v>48</v>
      </c>
      <c r="AB753" s="4" t="s">
        <v>48</v>
      </c>
      <c r="AC753" s="4" t="s">
        <v>48</v>
      </c>
      <c r="AD753" s="4" t="s">
        <v>48</v>
      </c>
      <c r="AE753" s="4" t="s">
        <v>48</v>
      </c>
      <c r="AF753" s="4" t="s">
        <v>48</v>
      </c>
      <c r="AG753" s="4" t="s">
        <v>48</v>
      </c>
      <c r="AH753" s="4" t="s">
        <v>49</v>
      </c>
      <c r="AI753" s="4" t="s">
        <v>49</v>
      </c>
      <c r="AJ753" s="4" t="s">
        <v>49</v>
      </c>
      <c r="AK753" s="4" t="s">
        <v>49</v>
      </c>
      <c r="AL753" s="4" t="s">
        <v>55</v>
      </c>
    </row>
    <row r="754" spans="1:38" ht="25.5">
      <c r="A754" s="4">
        <v>159891</v>
      </c>
      <c r="B754" s="4">
        <v>664550</v>
      </c>
      <c r="C754" s="4" t="s">
        <v>2080</v>
      </c>
      <c r="D754" s="4" t="s">
        <v>2081</v>
      </c>
      <c r="E754" s="4" t="s">
        <v>384</v>
      </c>
      <c r="F754" s="4" t="s">
        <v>385</v>
      </c>
      <c r="G754" s="4" t="s">
        <v>46</v>
      </c>
      <c r="H754" s="4" t="s">
        <v>47</v>
      </c>
      <c r="I754" s="4" t="s">
        <v>48</v>
      </c>
      <c r="J754" s="4" t="s">
        <v>49</v>
      </c>
      <c r="K754" s="4" t="s">
        <v>2111</v>
      </c>
      <c r="L754" s="4" t="s">
        <v>2112</v>
      </c>
      <c r="M754" s="4"/>
      <c r="N754" s="4" t="s">
        <v>386</v>
      </c>
      <c r="O754" s="4" t="s">
        <v>53</v>
      </c>
      <c r="P754" s="4" t="s">
        <v>387</v>
      </c>
      <c r="Q754" s="4">
        <v>291</v>
      </c>
      <c r="R754" s="4">
        <v>0</v>
      </c>
      <c r="S754" s="4">
        <v>39</v>
      </c>
      <c r="T754" s="4">
        <v>330</v>
      </c>
      <c r="U754" s="4">
        <v>0.88180000000000003</v>
      </c>
      <c r="V754" s="4">
        <v>0</v>
      </c>
      <c r="W754" s="4">
        <v>0.88180000000000003</v>
      </c>
      <c r="X754" s="4" t="s">
        <v>48</v>
      </c>
      <c r="Y754" s="4" t="s">
        <v>48</v>
      </c>
      <c r="Z754" s="4" t="s">
        <v>48</v>
      </c>
      <c r="AA754" s="4" t="s">
        <v>48</v>
      </c>
      <c r="AB754" s="4" t="s">
        <v>48</v>
      </c>
      <c r="AC754" s="4" t="s">
        <v>48</v>
      </c>
      <c r="AD754" s="4" t="s">
        <v>48</v>
      </c>
      <c r="AE754" s="4" t="s">
        <v>49</v>
      </c>
      <c r="AF754" s="4" t="s">
        <v>49</v>
      </c>
      <c r="AG754" s="4" t="s">
        <v>49</v>
      </c>
      <c r="AH754" s="4" t="s">
        <v>49</v>
      </c>
      <c r="AI754" s="4" t="s">
        <v>49</v>
      </c>
      <c r="AJ754" s="4" t="s">
        <v>49</v>
      </c>
      <c r="AK754" s="4" t="s">
        <v>49</v>
      </c>
      <c r="AL754" s="4" t="s">
        <v>55</v>
      </c>
    </row>
    <row r="755" spans="1:38" ht="25.5">
      <c r="A755" s="4">
        <v>159891</v>
      </c>
      <c r="B755" s="4">
        <v>663382</v>
      </c>
      <c r="C755" s="4" t="s">
        <v>2080</v>
      </c>
      <c r="D755" s="4" t="s">
        <v>2081</v>
      </c>
      <c r="E755" s="4" t="s">
        <v>384</v>
      </c>
      <c r="F755" s="4" t="s">
        <v>385</v>
      </c>
      <c r="G755" s="4" t="s">
        <v>46</v>
      </c>
      <c r="H755" s="4" t="s">
        <v>47</v>
      </c>
      <c r="I755" s="4" t="s">
        <v>48</v>
      </c>
      <c r="J755" s="4" t="s">
        <v>49</v>
      </c>
      <c r="K755" s="4" t="s">
        <v>1316</v>
      </c>
      <c r="L755" s="4" t="s">
        <v>2113</v>
      </c>
      <c r="M755" s="4"/>
      <c r="N755" s="4" t="s">
        <v>386</v>
      </c>
      <c r="O755" s="4" t="s">
        <v>53</v>
      </c>
      <c r="P755" s="4" t="s">
        <v>2093</v>
      </c>
      <c r="Q755" s="4">
        <v>263</v>
      </c>
      <c r="R755" s="4">
        <v>0</v>
      </c>
      <c r="S755" s="4">
        <v>143</v>
      </c>
      <c r="T755" s="4">
        <v>406</v>
      </c>
      <c r="U755" s="4">
        <v>0.64780000000000004</v>
      </c>
      <c r="V755" s="4">
        <v>0</v>
      </c>
      <c r="W755" s="4">
        <v>0.64780000000000004</v>
      </c>
      <c r="X755" s="4" t="s">
        <v>48</v>
      </c>
      <c r="Y755" s="4" t="s">
        <v>49</v>
      </c>
      <c r="Z755" s="4" t="s">
        <v>49</v>
      </c>
      <c r="AA755" s="4" t="s">
        <v>49</v>
      </c>
      <c r="AB755" s="4" t="s">
        <v>49</v>
      </c>
      <c r="AC755" s="4" t="s">
        <v>49</v>
      </c>
      <c r="AD755" s="4" t="s">
        <v>49</v>
      </c>
      <c r="AE755" s="4" t="s">
        <v>48</v>
      </c>
      <c r="AF755" s="4" t="s">
        <v>48</v>
      </c>
      <c r="AG755" s="4" t="s">
        <v>48</v>
      </c>
      <c r="AH755" s="4" t="s">
        <v>48</v>
      </c>
      <c r="AI755" s="4" t="s">
        <v>48</v>
      </c>
      <c r="AJ755" s="4" t="s">
        <v>48</v>
      </c>
      <c r="AK755" s="4" t="s">
        <v>48</v>
      </c>
      <c r="AL755" s="4" t="s">
        <v>55</v>
      </c>
    </row>
    <row r="756" spans="1:38" ht="25.5">
      <c r="A756" s="4">
        <v>159891</v>
      </c>
      <c r="B756" s="4">
        <v>665519</v>
      </c>
      <c r="C756" s="4" t="s">
        <v>2080</v>
      </c>
      <c r="D756" s="4" t="s">
        <v>2081</v>
      </c>
      <c r="E756" s="4" t="s">
        <v>384</v>
      </c>
      <c r="F756" s="4" t="s">
        <v>385</v>
      </c>
      <c r="G756" s="4" t="s">
        <v>46</v>
      </c>
      <c r="H756" s="4" t="s">
        <v>47</v>
      </c>
      <c r="I756" s="4" t="s">
        <v>48</v>
      </c>
      <c r="J756" s="4" t="s">
        <v>49</v>
      </c>
      <c r="K756" s="4" t="s">
        <v>2114</v>
      </c>
      <c r="L756" s="4" t="s">
        <v>2115</v>
      </c>
      <c r="M756" s="4"/>
      <c r="N756" s="4" t="s">
        <v>386</v>
      </c>
      <c r="O756" s="4" t="s">
        <v>53</v>
      </c>
      <c r="P756" s="4" t="s">
        <v>1661</v>
      </c>
      <c r="Q756" s="4">
        <v>694</v>
      </c>
      <c r="R756" s="4">
        <v>0</v>
      </c>
      <c r="S756" s="4">
        <v>0</v>
      </c>
      <c r="T756" s="4">
        <v>694</v>
      </c>
      <c r="U756" s="4">
        <v>1</v>
      </c>
      <c r="V756" s="4">
        <v>0</v>
      </c>
      <c r="W756" s="4">
        <v>1</v>
      </c>
      <c r="X756" s="4" t="s">
        <v>48</v>
      </c>
      <c r="Y756" s="4" t="s">
        <v>48</v>
      </c>
      <c r="Z756" s="4" t="s">
        <v>48</v>
      </c>
      <c r="AA756" s="4" t="s">
        <v>48</v>
      </c>
      <c r="AB756" s="4" t="s">
        <v>48</v>
      </c>
      <c r="AC756" s="4" t="s">
        <v>48</v>
      </c>
      <c r="AD756" s="4" t="s">
        <v>48</v>
      </c>
      <c r="AE756" s="4" t="s">
        <v>49</v>
      </c>
      <c r="AF756" s="4" t="s">
        <v>49</v>
      </c>
      <c r="AG756" s="4" t="s">
        <v>49</v>
      </c>
      <c r="AH756" s="4" t="s">
        <v>48</v>
      </c>
      <c r="AI756" s="4" t="s">
        <v>48</v>
      </c>
      <c r="AJ756" s="4" t="s">
        <v>48</v>
      </c>
      <c r="AK756" s="4" t="s">
        <v>48</v>
      </c>
      <c r="AL756" s="4" t="s">
        <v>55</v>
      </c>
    </row>
    <row r="757" spans="1:38" ht="25.5">
      <c r="A757" s="4">
        <v>159891</v>
      </c>
      <c r="B757" s="4">
        <v>664142</v>
      </c>
      <c r="C757" s="4" t="s">
        <v>2080</v>
      </c>
      <c r="D757" s="4" t="s">
        <v>2081</v>
      </c>
      <c r="E757" s="4" t="s">
        <v>384</v>
      </c>
      <c r="F757" s="4" t="s">
        <v>385</v>
      </c>
      <c r="G757" s="4" t="s">
        <v>46</v>
      </c>
      <c r="H757" s="4" t="s">
        <v>47</v>
      </c>
      <c r="I757" s="4" t="s">
        <v>48</v>
      </c>
      <c r="J757" s="4" t="s">
        <v>49</v>
      </c>
      <c r="K757" s="4" t="s">
        <v>2116</v>
      </c>
      <c r="L757" s="4" t="s">
        <v>2117</v>
      </c>
      <c r="M757" s="4"/>
      <c r="N757" s="4" t="s">
        <v>386</v>
      </c>
      <c r="O757" s="4" t="s">
        <v>53</v>
      </c>
      <c r="P757" s="4" t="s">
        <v>387</v>
      </c>
      <c r="Q757" s="4">
        <v>37</v>
      </c>
      <c r="R757" s="4">
        <v>0</v>
      </c>
      <c r="S757" s="4">
        <v>20</v>
      </c>
      <c r="T757" s="4">
        <v>57</v>
      </c>
      <c r="U757" s="4">
        <v>0.64910000000000001</v>
      </c>
      <c r="V757" s="4">
        <v>0</v>
      </c>
      <c r="W757" s="4">
        <v>0.64910000000000001</v>
      </c>
      <c r="X757" s="4" t="s">
        <v>48</v>
      </c>
      <c r="Y757" s="4" t="s">
        <v>48</v>
      </c>
      <c r="Z757" s="4" t="s">
        <v>48</v>
      </c>
      <c r="AA757" s="4" t="s">
        <v>48</v>
      </c>
      <c r="AB757" s="4" t="s">
        <v>48</v>
      </c>
      <c r="AC757" s="4" t="s">
        <v>48</v>
      </c>
      <c r="AD757" s="4" t="s">
        <v>48</v>
      </c>
      <c r="AE757" s="4" t="s">
        <v>48</v>
      </c>
      <c r="AF757" s="4" t="s">
        <v>48</v>
      </c>
      <c r="AG757" s="4" t="s">
        <v>48</v>
      </c>
      <c r="AH757" s="4" t="s">
        <v>49</v>
      </c>
      <c r="AI757" s="4" t="s">
        <v>49</v>
      </c>
      <c r="AJ757" s="4" t="s">
        <v>49</v>
      </c>
      <c r="AK757" s="4" t="s">
        <v>49</v>
      </c>
      <c r="AL757" s="4" t="s">
        <v>55</v>
      </c>
    </row>
    <row r="758" spans="1:38" ht="25.5">
      <c r="A758" s="4">
        <v>159891</v>
      </c>
      <c r="B758" s="4">
        <v>661131</v>
      </c>
      <c r="C758" s="4" t="s">
        <v>2080</v>
      </c>
      <c r="D758" s="4" t="s">
        <v>2081</v>
      </c>
      <c r="E758" s="4" t="s">
        <v>384</v>
      </c>
      <c r="F758" s="4" t="s">
        <v>385</v>
      </c>
      <c r="G758" s="4" t="s">
        <v>46</v>
      </c>
      <c r="H758" s="4" t="s">
        <v>47</v>
      </c>
      <c r="I758" s="4" t="s">
        <v>48</v>
      </c>
      <c r="J758" s="4" t="s">
        <v>49</v>
      </c>
      <c r="K758" s="4" t="s">
        <v>2118</v>
      </c>
      <c r="L758" s="4" t="s">
        <v>2119</v>
      </c>
      <c r="M758" s="4"/>
      <c r="N758" s="4" t="s">
        <v>386</v>
      </c>
      <c r="O758" s="4" t="s">
        <v>53</v>
      </c>
      <c r="P758" s="4" t="s">
        <v>387</v>
      </c>
      <c r="Q758" s="4">
        <v>124</v>
      </c>
      <c r="R758" s="4">
        <v>0</v>
      </c>
      <c r="S758" s="4">
        <v>200</v>
      </c>
      <c r="T758" s="4">
        <v>324</v>
      </c>
      <c r="U758" s="4">
        <v>0.38269999999999998</v>
      </c>
      <c r="V758" s="4">
        <v>0</v>
      </c>
      <c r="W758" s="4">
        <v>0.38269999999999998</v>
      </c>
      <c r="X758" s="4" t="s">
        <v>48</v>
      </c>
      <c r="Y758" s="4" t="s">
        <v>49</v>
      </c>
      <c r="Z758" s="4" t="s">
        <v>49</v>
      </c>
      <c r="AA758" s="4" t="s">
        <v>49</v>
      </c>
      <c r="AB758" s="4" t="s">
        <v>49</v>
      </c>
      <c r="AC758" s="4" t="s">
        <v>49</v>
      </c>
      <c r="AD758" s="4" t="s">
        <v>49</v>
      </c>
      <c r="AE758" s="4" t="s">
        <v>48</v>
      </c>
      <c r="AF758" s="4" t="s">
        <v>48</v>
      </c>
      <c r="AG758" s="4" t="s">
        <v>48</v>
      </c>
      <c r="AH758" s="4" t="s">
        <v>48</v>
      </c>
      <c r="AI758" s="4" t="s">
        <v>48</v>
      </c>
      <c r="AJ758" s="4" t="s">
        <v>48</v>
      </c>
      <c r="AK758" s="4" t="s">
        <v>48</v>
      </c>
      <c r="AL758" s="4" t="s">
        <v>55</v>
      </c>
    </row>
    <row r="759" spans="1:38" ht="25.5">
      <c r="A759" s="4">
        <v>159891</v>
      </c>
      <c r="B759" s="4">
        <v>684422</v>
      </c>
      <c r="C759" s="4" t="s">
        <v>2080</v>
      </c>
      <c r="D759" s="4" t="s">
        <v>2081</v>
      </c>
      <c r="E759" s="4" t="s">
        <v>384</v>
      </c>
      <c r="F759" s="4" t="s">
        <v>385</v>
      </c>
      <c r="G759" s="4" t="s">
        <v>46</v>
      </c>
      <c r="H759" s="4" t="s">
        <v>47</v>
      </c>
      <c r="I759" s="4" t="s">
        <v>48</v>
      </c>
      <c r="J759" s="4" t="s">
        <v>49</v>
      </c>
      <c r="K759" s="4" t="s">
        <v>2120</v>
      </c>
      <c r="L759" s="4" t="s">
        <v>2121</v>
      </c>
      <c r="M759" s="4"/>
      <c r="N759" s="4" t="s">
        <v>386</v>
      </c>
      <c r="O759" s="4" t="s">
        <v>53</v>
      </c>
      <c r="P759" s="4" t="s">
        <v>2093</v>
      </c>
      <c r="Q759" s="4">
        <v>288</v>
      </c>
      <c r="R759" s="4">
        <v>0</v>
      </c>
      <c r="S759" s="4">
        <v>366</v>
      </c>
      <c r="T759" s="4">
        <v>654</v>
      </c>
      <c r="U759" s="4">
        <v>0.44040000000000001</v>
      </c>
      <c r="V759" s="4">
        <v>0</v>
      </c>
      <c r="W759" s="4">
        <v>0.44040000000000001</v>
      </c>
      <c r="X759" s="4" t="s">
        <v>48</v>
      </c>
      <c r="Y759" s="4" t="s">
        <v>49</v>
      </c>
      <c r="Z759" s="4" t="s">
        <v>49</v>
      </c>
      <c r="AA759" s="4" t="s">
        <v>49</v>
      </c>
      <c r="AB759" s="4" t="s">
        <v>49</v>
      </c>
      <c r="AC759" s="4" t="s">
        <v>49</v>
      </c>
      <c r="AD759" s="4" t="s">
        <v>49</v>
      </c>
      <c r="AE759" s="4" t="s">
        <v>48</v>
      </c>
      <c r="AF759" s="4" t="s">
        <v>48</v>
      </c>
      <c r="AG759" s="4" t="s">
        <v>48</v>
      </c>
      <c r="AH759" s="4" t="s">
        <v>48</v>
      </c>
      <c r="AI759" s="4" t="s">
        <v>48</v>
      </c>
      <c r="AJ759" s="4" t="s">
        <v>48</v>
      </c>
      <c r="AK759" s="4" t="s">
        <v>48</v>
      </c>
      <c r="AL759" s="4" t="s">
        <v>55</v>
      </c>
    </row>
    <row r="760" spans="1:38" ht="25.5">
      <c r="A760" s="4">
        <v>159891</v>
      </c>
      <c r="B760" s="4">
        <v>661132</v>
      </c>
      <c r="C760" s="4" t="s">
        <v>2080</v>
      </c>
      <c r="D760" s="4" t="s">
        <v>2081</v>
      </c>
      <c r="E760" s="4" t="s">
        <v>384</v>
      </c>
      <c r="F760" s="4" t="s">
        <v>385</v>
      </c>
      <c r="G760" s="4" t="s">
        <v>46</v>
      </c>
      <c r="H760" s="4" t="s">
        <v>47</v>
      </c>
      <c r="I760" s="4" t="s">
        <v>48</v>
      </c>
      <c r="J760" s="4" t="s">
        <v>49</v>
      </c>
      <c r="K760" s="4" t="s">
        <v>2122</v>
      </c>
      <c r="L760" s="4" t="s">
        <v>2123</v>
      </c>
      <c r="M760" s="4"/>
      <c r="N760" s="4" t="s">
        <v>2102</v>
      </c>
      <c r="O760" s="4" t="s">
        <v>53</v>
      </c>
      <c r="P760" s="4" t="s">
        <v>1661</v>
      </c>
      <c r="Q760" s="4">
        <v>309</v>
      </c>
      <c r="R760" s="4">
        <v>0</v>
      </c>
      <c r="S760" s="4">
        <v>111</v>
      </c>
      <c r="T760" s="4">
        <v>420</v>
      </c>
      <c r="U760" s="4">
        <v>0.73570000000000002</v>
      </c>
      <c r="V760" s="4">
        <v>0</v>
      </c>
      <c r="W760" s="4">
        <v>0.73570000000000002</v>
      </c>
      <c r="X760" s="4" t="s">
        <v>48</v>
      </c>
      <c r="Y760" s="4" t="s">
        <v>49</v>
      </c>
      <c r="Z760" s="4" t="s">
        <v>49</v>
      </c>
      <c r="AA760" s="4" t="s">
        <v>49</v>
      </c>
      <c r="AB760" s="4" t="s">
        <v>49</v>
      </c>
      <c r="AC760" s="4" t="s">
        <v>49</v>
      </c>
      <c r="AD760" s="4" t="s">
        <v>49</v>
      </c>
      <c r="AE760" s="4" t="s">
        <v>48</v>
      </c>
      <c r="AF760" s="4" t="s">
        <v>48</v>
      </c>
      <c r="AG760" s="4" t="s">
        <v>48</v>
      </c>
      <c r="AH760" s="4" t="s">
        <v>48</v>
      </c>
      <c r="AI760" s="4" t="s">
        <v>48</v>
      </c>
      <c r="AJ760" s="4" t="s">
        <v>48</v>
      </c>
      <c r="AK760" s="4" t="s">
        <v>48</v>
      </c>
      <c r="AL760" s="4" t="s">
        <v>55</v>
      </c>
    </row>
    <row r="761" spans="1:38" ht="25.5">
      <c r="A761" s="4">
        <v>159891</v>
      </c>
      <c r="B761" s="4">
        <v>661143</v>
      </c>
      <c r="C761" s="4" t="s">
        <v>2080</v>
      </c>
      <c r="D761" s="4" t="s">
        <v>2081</v>
      </c>
      <c r="E761" s="4" t="s">
        <v>384</v>
      </c>
      <c r="F761" s="4" t="s">
        <v>385</v>
      </c>
      <c r="G761" s="4" t="s">
        <v>46</v>
      </c>
      <c r="H761" s="4" t="s">
        <v>47</v>
      </c>
      <c r="I761" s="4" t="s">
        <v>48</v>
      </c>
      <c r="J761" s="4" t="s">
        <v>49</v>
      </c>
      <c r="K761" s="4" t="s">
        <v>2124</v>
      </c>
      <c r="L761" s="4" t="s">
        <v>2125</v>
      </c>
      <c r="M761" s="4"/>
      <c r="N761" s="4" t="s">
        <v>386</v>
      </c>
      <c r="O761" s="4" t="s">
        <v>53</v>
      </c>
      <c r="P761" s="4" t="s">
        <v>2093</v>
      </c>
      <c r="Q761" s="4">
        <v>996</v>
      </c>
      <c r="R761" s="4">
        <v>0</v>
      </c>
      <c r="S761" s="4">
        <v>672</v>
      </c>
      <c r="T761" s="4">
        <v>1668</v>
      </c>
      <c r="U761" s="4">
        <v>0.59709999999999996</v>
      </c>
      <c r="V761" s="4">
        <v>0</v>
      </c>
      <c r="W761" s="4">
        <v>0.59709999999999996</v>
      </c>
      <c r="X761" s="4" t="s">
        <v>48</v>
      </c>
      <c r="Y761" s="4" t="s">
        <v>48</v>
      </c>
      <c r="Z761" s="4" t="s">
        <v>48</v>
      </c>
      <c r="AA761" s="4" t="s">
        <v>48</v>
      </c>
      <c r="AB761" s="4" t="s">
        <v>48</v>
      </c>
      <c r="AC761" s="4" t="s">
        <v>48</v>
      </c>
      <c r="AD761" s="4" t="s">
        <v>48</v>
      </c>
      <c r="AE761" s="4" t="s">
        <v>48</v>
      </c>
      <c r="AF761" s="4" t="s">
        <v>48</v>
      </c>
      <c r="AG761" s="4" t="s">
        <v>48</v>
      </c>
      <c r="AH761" s="4" t="s">
        <v>49</v>
      </c>
      <c r="AI761" s="4" t="s">
        <v>49</v>
      </c>
      <c r="AJ761" s="4" t="s">
        <v>49</v>
      </c>
      <c r="AK761" s="4" t="s">
        <v>49</v>
      </c>
      <c r="AL761" s="4" t="s">
        <v>55</v>
      </c>
    </row>
    <row r="762" spans="1:38" ht="25.5">
      <c r="A762" s="4">
        <v>159891</v>
      </c>
      <c r="B762" s="4">
        <v>661133</v>
      </c>
      <c r="C762" s="4" t="s">
        <v>2080</v>
      </c>
      <c r="D762" s="4" t="s">
        <v>2081</v>
      </c>
      <c r="E762" s="4" t="s">
        <v>384</v>
      </c>
      <c r="F762" s="4" t="s">
        <v>385</v>
      </c>
      <c r="G762" s="4" t="s">
        <v>46</v>
      </c>
      <c r="H762" s="4" t="s">
        <v>47</v>
      </c>
      <c r="I762" s="4" t="s">
        <v>48</v>
      </c>
      <c r="J762" s="4" t="s">
        <v>49</v>
      </c>
      <c r="K762" s="4" t="s">
        <v>2126</v>
      </c>
      <c r="L762" s="4" t="s">
        <v>2127</v>
      </c>
      <c r="M762" s="4"/>
      <c r="N762" s="4" t="s">
        <v>386</v>
      </c>
      <c r="O762" s="4" t="s">
        <v>53</v>
      </c>
      <c r="P762" s="4" t="s">
        <v>387</v>
      </c>
      <c r="Q762" s="4">
        <v>221</v>
      </c>
      <c r="R762" s="4">
        <v>0</v>
      </c>
      <c r="S762" s="4">
        <v>145</v>
      </c>
      <c r="T762" s="4">
        <v>366</v>
      </c>
      <c r="U762" s="4">
        <v>0.6038</v>
      </c>
      <c r="V762" s="4">
        <v>0</v>
      </c>
      <c r="W762" s="4">
        <v>0.6038</v>
      </c>
      <c r="X762" s="4" t="s">
        <v>48</v>
      </c>
      <c r="Y762" s="4" t="s">
        <v>49</v>
      </c>
      <c r="Z762" s="4" t="s">
        <v>49</v>
      </c>
      <c r="AA762" s="4" t="s">
        <v>49</v>
      </c>
      <c r="AB762" s="4" t="s">
        <v>49</v>
      </c>
      <c r="AC762" s="4" t="s">
        <v>49</v>
      </c>
      <c r="AD762" s="4" t="s">
        <v>49</v>
      </c>
      <c r="AE762" s="4" t="s">
        <v>48</v>
      </c>
      <c r="AF762" s="4" t="s">
        <v>48</v>
      </c>
      <c r="AG762" s="4" t="s">
        <v>48</v>
      </c>
      <c r="AH762" s="4" t="s">
        <v>48</v>
      </c>
      <c r="AI762" s="4" t="s">
        <v>48</v>
      </c>
      <c r="AJ762" s="4" t="s">
        <v>48</v>
      </c>
      <c r="AK762" s="4" t="s">
        <v>48</v>
      </c>
      <c r="AL762" s="4" t="s">
        <v>55</v>
      </c>
    </row>
    <row r="763" spans="1:38" ht="25.5">
      <c r="A763" s="4">
        <v>159891</v>
      </c>
      <c r="B763" s="4">
        <v>661144</v>
      </c>
      <c r="C763" s="4" t="s">
        <v>2080</v>
      </c>
      <c r="D763" s="4" t="s">
        <v>2081</v>
      </c>
      <c r="E763" s="4" t="s">
        <v>384</v>
      </c>
      <c r="F763" s="4" t="s">
        <v>385</v>
      </c>
      <c r="G763" s="4" t="s">
        <v>46</v>
      </c>
      <c r="H763" s="4" t="s">
        <v>47</v>
      </c>
      <c r="I763" s="4" t="s">
        <v>48</v>
      </c>
      <c r="J763" s="4" t="s">
        <v>49</v>
      </c>
      <c r="K763" s="4" t="s">
        <v>2128</v>
      </c>
      <c r="L763" s="4" t="s">
        <v>2129</v>
      </c>
      <c r="M763" s="4"/>
      <c r="N763" s="4" t="s">
        <v>386</v>
      </c>
      <c r="O763" s="4" t="s">
        <v>53</v>
      </c>
      <c r="P763" s="4" t="s">
        <v>387</v>
      </c>
      <c r="Q763" s="4">
        <v>367</v>
      </c>
      <c r="R763" s="4">
        <v>0</v>
      </c>
      <c r="S763" s="4">
        <v>308</v>
      </c>
      <c r="T763" s="4">
        <v>675</v>
      </c>
      <c r="U763" s="4">
        <v>0.54369999999999996</v>
      </c>
      <c r="V763" s="4">
        <v>0</v>
      </c>
      <c r="W763" s="4">
        <v>0.54369999999999996</v>
      </c>
      <c r="X763" s="4" t="s">
        <v>48</v>
      </c>
      <c r="Y763" s="4" t="s">
        <v>48</v>
      </c>
      <c r="Z763" s="4" t="s">
        <v>48</v>
      </c>
      <c r="AA763" s="4" t="s">
        <v>48</v>
      </c>
      <c r="AB763" s="4" t="s">
        <v>48</v>
      </c>
      <c r="AC763" s="4" t="s">
        <v>48</v>
      </c>
      <c r="AD763" s="4" t="s">
        <v>48</v>
      </c>
      <c r="AE763" s="4" t="s">
        <v>48</v>
      </c>
      <c r="AF763" s="4" t="s">
        <v>48</v>
      </c>
      <c r="AG763" s="4" t="s">
        <v>48</v>
      </c>
      <c r="AH763" s="4" t="s">
        <v>49</v>
      </c>
      <c r="AI763" s="4" t="s">
        <v>49</v>
      </c>
      <c r="AJ763" s="4" t="s">
        <v>49</v>
      </c>
      <c r="AK763" s="4" t="s">
        <v>49</v>
      </c>
      <c r="AL763" s="4" t="s">
        <v>55</v>
      </c>
    </row>
    <row r="764" spans="1:38" ht="25.5">
      <c r="A764" s="4">
        <v>159891</v>
      </c>
      <c r="B764" s="4">
        <v>663963</v>
      </c>
      <c r="C764" s="4" t="s">
        <v>2080</v>
      </c>
      <c r="D764" s="4" t="s">
        <v>2081</v>
      </c>
      <c r="E764" s="4" t="s">
        <v>384</v>
      </c>
      <c r="F764" s="4" t="s">
        <v>385</v>
      </c>
      <c r="G764" s="4" t="s">
        <v>46</v>
      </c>
      <c r="H764" s="4" t="s">
        <v>47</v>
      </c>
      <c r="I764" s="4" t="s">
        <v>48</v>
      </c>
      <c r="J764" s="4" t="s">
        <v>49</v>
      </c>
      <c r="K764" s="4" t="s">
        <v>2130</v>
      </c>
      <c r="L764" s="4" t="s">
        <v>2131</v>
      </c>
      <c r="M764" s="4"/>
      <c r="N764" s="4" t="s">
        <v>2102</v>
      </c>
      <c r="O764" s="4" t="s">
        <v>53</v>
      </c>
      <c r="P764" s="4" t="s">
        <v>387</v>
      </c>
      <c r="Q764" s="4">
        <v>289</v>
      </c>
      <c r="R764" s="4">
        <v>0</v>
      </c>
      <c r="S764" s="4">
        <v>48</v>
      </c>
      <c r="T764" s="4">
        <v>337</v>
      </c>
      <c r="U764" s="4">
        <v>0.85760000000000003</v>
      </c>
      <c r="V764" s="4">
        <v>0</v>
      </c>
      <c r="W764" s="4">
        <v>0.85760000000000003</v>
      </c>
      <c r="X764" s="4" t="s">
        <v>48</v>
      </c>
      <c r="Y764" s="4" t="s">
        <v>49</v>
      </c>
      <c r="Z764" s="4" t="s">
        <v>49</v>
      </c>
      <c r="AA764" s="4" t="s">
        <v>49</v>
      </c>
      <c r="AB764" s="4" t="s">
        <v>49</v>
      </c>
      <c r="AC764" s="4" t="s">
        <v>49</v>
      </c>
      <c r="AD764" s="4" t="s">
        <v>49</v>
      </c>
      <c r="AE764" s="4" t="s">
        <v>48</v>
      </c>
      <c r="AF764" s="4" t="s">
        <v>48</v>
      </c>
      <c r="AG764" s="4" t="s">
        <v>48</v>
      </c>
      <c r="AH764" s="4" t="s">
        <v>48</v>
      </c>
      <c r="AI764" s="4" t="s">
        <v>48</v>
      </c>
      <c r="AJ764" s="4" t="s">
        <v>48</v>
      </c>
      <c r="AK764" s="4" t="s">
        <v>48</v>
      </c>
      <c r="AL764" s="4" t="s">
        <v>55</v>
      </c>
    </row>
    <row r="765" spans="1:38" ht="25.5">
      <c r="A765" s="4">
        <v>159891</v>
      </c>
      <c r="B765" s="4">
        <v>663101</v>
      </c>
      <c r="C765" s="4" t="s">
        <v>2080</v>
      </c>
      <c r="D765" s="4" t="s">
        <v>2081</v>
      </c>
      <c r="E765" s="4" t="s">
        <v>384</v>
      </c>
      <c r="F765" s="4" t="s">
        <v>385</v>
      </c>
      <c r="G765" s="4" t="s">
        <v>46</v>
      </c>
      <c r="H765" s="4" t="s">
        <v>47</v>
      </c>
      <c r="I765" s="4" t="s">
        <v>48</v>
      </c>
      <c r="J765" s="4" t="s">
        <v>49</v>
      </c>
      <c r="K765" s="4" t="s">
        <v>2132</v>
      </c>
      <c r="L765" s="4" t="s">
        <v>2133</v>
      </c>
      <c r="M765" s="4"/>
      <c r="N765" s="4" t="s">
        <v>2102</v>
      </c>
      <c r="O765" s="4" t="s">
        <v>53</v>
      </c>
      <c r="P765" s="4" t="s">
        <v>1661</v>
      </c>
      <c r="Q765" s="4">
        <v>384</v>
      </c>
      <c r="R765" s="4">
        <v>0</v>
      </c>
      <c r="S765" s="4">
        <v>7</v>
      </c>
      <c r="T765" s="4">
        <v>391</v>
      </c>
      <c r="U765" s="4">
        <v>0.98209999999999997</v>
      </c>
      <c r="V765" s="4">
        <v>0</v>
      </c>
      <c r="W765" s="4">
        <v>0.98209999999999997</v>
      </c>
      <c r="X765" s="4" t="s">
        <v>48</v>
      </c>
      <c r="Y765" s="4" t="s">
        <v>49</v>
      </c>
      <c r="Z765" s="4" t="s">
        <v>49</v>
      </c>
      <c r="AA765" s="4" t="s">
        <v>49</v>
      </c>
      <c r="AB765" s="4" t="s">
        <v>49</v>
      </c>
      <c r="AC765" s="4" t="s">
        <v>49</v>
      </c>
      <c r="AD765" s="4" t="s">
        <v>49</v>
      </c>
      <c r="AE765" s="4" t="s">
        <v>48</v>
      </c>
      <c r="AF765" s="4" t="s">
        <v>48</v>
      </c>
      <c r="AG765" s="4" t="s">
        <v>48</v>
      </c>
      <c r="AH765" s="4" t="s">
        <v>48</v>
      </c>
      <c r="AI765" s="4" t="s">
        <v>48</v>
      </c>
      <c r="AJ765" s="4" t="s">
        <v>48</v>
      </c>
      <c r="AK765" s="4" t="s">
        <v>48</v>
      </c>
      <c r="AL765" s="4" t="s">
        <v>55</v>
      </c>
    </row>
    <row r="766" spans="1:38" ht="25.5">
      <c r="A766" s="4">
        <v>159891</v>
      </c>
      <c r="B766" s="4">
        <v>661136</v>
      </c>
      <c r="C766" s="4" t="s">
        <v>2080</v>
      </c>
      <c r="D766" s="4" t="s">
        <v>2081</v>
      </c>
      <c r="E766" s="4" t="s">
        <v>384</v>
      </c>
      <c r="F766" s="4" t="s">
        <v>385</v>
      </c>
      <c r="G766" s="4" t="s">
        <v>46</v>
      </c>
      <c r="H766" s="4" t="s">
        <v>47</v>
      </c>
      <c r="I766" s="4" t="s">
        <v>48</v>
      </c>
      <c r="J766" s="4" t="s">
        <v>49</v>
      </c>
      <c r="K766" s="4" t="s">
        <v>1304</v>
      </c>
      <c r="L766" s="4" t="s">
        <v>2134</v>
      </c>
      <c r="M766" s="4"/>
      <c r="N766" s="4" t="s">
        <v>386</v>
      </c>
      <c r="O766" s="4" t="s">
        <v>53</v>
      </c>
      <c r="P766" s="4" t="s">
        <v>387</v>
      </c>
      <c r="Q766" s="4">
        <v>437</v>
      </c>
      <c r="R766" s="4">
        <v>0</v>
      </c>
      <c r="S766" s="4">
        <v>0</v>
      </c>
      <c r="T766" s="4">
        <v>437</v>
      </c>
      <c r="U766" s="4">
        <v>1</v>
      </c>
      <c r="V766" s="4">
        <v>0</v>
      </c>
      <c r="W766" s="4">
        <v>1</v>
      </c>
      <c r="X766" s="4" t="s">
        <v>48</v>
      </c>
      <c r="Y766" s="4" t="s">
        <v>49</v>
      </c>
      <c r="Z766" s="4" t="s">
        <v>49</v>
      </c>
      <c r="AA766" s="4" t="s">
        <v>49</v>
      </c>
      <c r="AB766" s="4" t="s">
        <v>49</v>
      </c>
      <c r="AC766" s="4" t="s">
        <v>49</v>
      </c>
      <c r="AD766" s="4" t="s">
        <v>49</v>
      </c>
      <c r="AE766" s="4" t="s">
        <v>48</v>
      </c>
      <c r="AF766" s="4" t="s">
        <v>48</v>
      </c>
      <c r="AG766" s="4" t="s">
        <v>48</v>
      </c>
      <c r="AH766" s="4" t="s">
        <v>48</v>
      </c>
      <c r="AI766" s="4" t="s">
        <v>48</v>
      </c>
      <c r="AJ766" s="4" t="s">
        <v>48</v>
      </c>
      <c r="AK766" s="4" t="s">
        <v>48</v>
      </c>
      <c r="AL766" s="4" t="s">
        <v>55</v>
      </c>
    </row>
    <row r="767" spans="1:38" ht="25.5">
      <c r="A767" s="4">
        <v>159941</v>
      </c>
      <c r="B767" s="4">
        <v>687596</v>
      </c>
      <c r="C767" s="4" t="s">
        <v>2135</v>
      </c>
      <c r="D767" s="4" t="s">
        <v>2136</v>
      </c>
      <c r="E767" s="4" t="s">
        <v>153</v>
      </c>
      <c r="F767" s="4" t="s">
        <v>154</v>
      </c>
      <c r="G767" s="4" t="s">
        <v>46</v>
      </c>
      <c r="H767" s="4" t="s">
        <v>47</v>
      </c>
      <c r="I767" s="4" t="s">
        <v>48</v>
      </c>
      <c r="J767" s="4" t="s">
        <v>49</v>
      </c>
      <c r="K767" s="4" t="s">
        <v>2137</v>
      </c>
      <c r="L767" s="4" t="s">
        <v>2138</v>
      </c>
      <c r="M767" s="4"/>
      <c r="N767" s="4" t="s">
        <v>1544</v>
      </c>
      <c r="O767" s="4" t="s">
        <v>53</v>
      </c>
      <c r="P767" s="4" t="s">
        <v>2139</v>
      </c>
      <c r="Q767" s="4">
        <v>677</v>
      </c>
      <c r="R767" s="4">
        <v>0</v>
      </c>
      <c r="S767" s="4">
        <v>124</v>
      </c>
      <c r="T767" s="4">
        <v>801</v>
      </c>
      <c r="U767" s="4">
        <v>0.84519999999999995</v>
      </c>
      <c r="V767" s="4">
        <v>0</v>
      </c>
      <c r="W767" s="4">
        <v>0.84519999999999995</v>
      </c>
      <c r="X767" s="4" t="s">
        <v>48</v>
      </c>
      <c r="Y767" s="4" t="s">
        <v>48</v>
      </c>
      <c r="Z767" s="4" t="s">
        <v>48</v>
      </c>
      <c r="AA767" s="4" t="s">
        <v>48</v>
      </c>
      <c r="AB767" s="4" t="s">
        <v>48</v>
      </c>
      <c r="AC767" s="4" t="s">
        <v>48</v>
      </c>
      <c r="AD767" s="4" t="s">
        <v>48</v>
      </c>
      <c r="AE767" s="4" t="s">
        <v>49</v>
      </c>
      <c r="AF767" s="4" t="s">
        <v>49</v>
      </c>
      <c r="AG767" s="4" t="s">
        <v>49</v>
      </c>
      <c r="AH767" s="4" t="s">
        <v>48</v>
      </c>
      <c r="AI767" s="4" t="s">
        <v>48</v>
      </c>
      <c r="AJ767" s="4" t="s">
        <v>48</v>
      </c>
      <c r="AK767" s="4" t="s">
        <v>48</v>
      </c>
      <c r="AL767" s="4" t="s">
        <v>55</v>
      </c>
    </row>
    <row r="768" spans="1:38" ht="25.5">
      <c r="A768" s="4">
        <v>159941</v>
      </c>
      <c r="B768" s="4">
        <v>663786</v>
      </c>
      <c r="C768" s="4" t="s">
        <v>2135</v>
      </c>
      <c r="D768" s="4" t="s">
        <v>2136</v>
      </c>
      <c r="E768" s="4" t="s">
        <v>153</v>
      </c>
      <c r="F768" s="4" t="s">
        <v>154</v>
      </c>
      <c r="G768" s="4" t="s">
        <v>46</v>
      </c>
      <c r="H768" s="4" t="s">
        <v>47</v>
      </c>
      <c r="I768" s="4" t="s">
        <v>48</v>
      </c>
      <c r="J768" s="4" t="s">
        <v>49</v>
      </c>
      <c r="K768" s="4" t="s">
        <v>2140</v>
      </c>
      <c r="L768" s="4" t="s">
        <v>2141</v>
      </c>
      <c r="M768" s="4"/>
      <c r="N768" s="4" t="s">
        <v>1708</v>
      </c>
      <c r="O768" s="4" t="s">
        <v>53</v>
      </c>
      <c r="P768" s="4" t="s">
        <v>1947</v>
      </c>
      <c r="Q768" s="4">
        <v>95</v>
      </c>
      <c r="R768" s="4">
        <v>0</v>
      </c>
      <c r="S768" s="4">
        <v>229</v>
      </c>
      <c r="T768" s="4">
        <v>324</v>
      </c>
      <c r="U768" s="4">
        <v>0.29320000000000002</v>
      </c>
      <c r="V768" s="4">
        <v>0</v>
      </c>
      <c r="W768" s="4">
        <v>0.29320000000000002</v>
      </c>
      <c r="X768" s="4" t="s">
        <v>48</v>
      </c>
      <c r="Y768" s="4" t="s">
        <v>49</v>
      </c>
      <c r="Z768" s="4" t="s">
        <v>49</v>
      </c>
      <c r="AA768" s="4" t="s">
        <v>49</v>
      </c>
      <c r="AB768" s="4" t="s">
        <v>49</v>
      </c>
      <c r="AC768" s="4" t="s">
        <v>49</v>
      </c>
      <c r="AD768" s="4" t="s">
        <v>49</v>
      </c>
      <c r="AE768" s="4" t="s">
        <v>48</v>
      </c>
      <c r="AF768" s="4" t="s">
        <v>48</v>
      </c>
      <c r="AG768" s="4" t="s">
        <v>48</v>
      </c>
      <c r="AH768" s="4" t="s">
        <v>48</v>
      </c>
      <c r="AI768" s="4" t="s">
        <v>48</v>
      </c>
      <c r="AJ768" s="4" t="s">
        <v>48</v>
      </c>
      <c r="AK768" s="4" t="s">
        <v>48</v>
      </c>
      <c r="AL768" s="4" t="s">
        <v>55</v>
      </c>
    </row>
    <row r="769" spans="1:38" ht="25.5">
      <c r="A769" s="4">
        <v>159941</v>
      </c>
      <c r="B769" s="4">
        <v>661675</v>
      </c>
      <c r="C769" s="4" t="s">
        <v>2135</v>
      </c>
      <c r="D769" s="4" t="s">
        <v>2136</v>
      </c>
      <c r="E769" s="4" t="s">
        <v>153</v>
      </c>
      <c r="F769" s="4" t="s">
        <v>154</v>
      </c>
      <c r="G769" s="4" t="s">
        <v>46</v>
      </c>
      <c r="H769" s="4" t="s">
        <v>47</v>
      </c>
      <c r="I769" s="4" t="s">
        <v>48</v>
      </c>
      <c r="J769" s="4" t="s">
        <v>49</v>
      </c>
      <c r="K769" s="4" t="s">
        <v>2142</v>
      </c>
      <c r="L769" s="4" t="s">
        <v>2143</v>
      </c>
      <c r="M769" s="4"/>
      <c r="N769" s="4" t="s">
        <v>2144</v>
      </c>
      <c r="O769" s="4" t="s">
        <v>53</v>
      </c>
      <c r="P769" s="4" t="s">
        <v>2145</v>
      </c>
      <c r="Q769" s="4">
        <v>533</v>
      </c>
      <c r="R769" s="4">
        <v>0</v>
      </c>
      <c r="S769" s="4">
        <v>389</v>
      </c>
      <c r="T769" s="4">
        <v>922</v>
      </c>
      <c r="U769" s="4">
        <v>0.57809999999999995</v>
      </c>
      <c r="V769" s="4">
        <v>0</v>
      </c>
      <c r="W769" s="4">
        <v>0.57809999999999995</v>
      </c>
      <c r="X769" s="4" t="s">
        <v>48</v>
      </c>
      <c r="Y769" s="4" t="s">
        <v>48</v>
      </c>
      <c r="Z769" s="4" t="s">
        <v>48</v>
      </c>
      <c r="AA769" s="4" t="s">
        <v>48</v>
      </c>
      <c r="AB769" s="4" t="s">
        <v>48</v>
      </c>
      <c r="AC769" s="4" t="s">
        <v>48</v>
      </c>
      <c r="AD769" s="4" t="s">
        <v>48</v>
      </c>
      <c r="AE769" s="4" t="s">
        <v>49</v>
      </c>
      <c r="AF769" s="4" t="s">
        <v>49</v>
      </c>
      <c r="AG769" s="4" t="s">
        <v>49</v>
      </c>
      <c r="AH769" s="4" t="s">
        <v>48</v>
      </c>
      <c r="AI769" s="4" t="s">
        <v>48</v>
      </c>
      <c r="AJ769" s="4" t="s">
        <v>48</v>
      </c>
      <c r="AK769" s="4" t="s">
        <v>48</v>
      </c>
      <c r="AL769" s="4" t="s">
        <v>55</v>
      </c>
    </row>
    <row r="770" spans="1:38" ht="25.5">
      <c r="A770" s="4">
        <v>159941</v>
      </c>
      <c r="B770" s="4">
        <v>665507</v>
      </c>
      <c r="C770" s="4" t="s">
        <v>2135</v>
      </c>
      <c r="D770" s="4" t="s">
        <v>2136</v>
      </c>
      <c r="E770" s="4" t="s">
        <v>153</v>
      </c>
      <c r="F770" s="4" t="s">
        <v>154</v>
      </c>
      <c r="G770" s="4" t="s">
        <v>46</v>
      </c>
      <c r="H770" s="4" t="s">
        <v>47</v>
      </c>
      <c r="I770" s="4" t="s">
        <v>48</v>
      </c>
      <c r="J770" s="4" t="s">
        <v>49</v>
      </c>
      <c r="K770" s="4" t="s">
        <v>2146</v>
      </c>
      <c r="L770" s="4" t="s">
        <v>2147</v>
      </c>
      <c r="M770" s="4"/>
      <c r="N770" s="4" t="s">
        <v>2144</v>
      </c>
      <c r="O770" s="4" t="s">
        <v>53</v>
      </c>
      <c r="P770" s="4" t="s">
        <v>2145</v>
      </c>
      <c r="Q770" s="4">
        <v>159</v>
      </c>
      <c r="R770" s="4">
        <v>0</v>
      </c>
      <c r="S770" s="4">
        <v>159</v>
      </c>
      <c r="T770" s="4">
        <v>318</v>
      </c>
      <c r="U770" s="4">
        <v>0.5</v>
      </c>
      <c r="V770" s="4">
        <v>0</v>
      </c>
      <c r="W770" s="4">
        <v>0.5</v>
      </c>
      <c r="X770" s="4" t="s">
        <v>49</v>
      </c>
      <c r="Y770" s="4" t="s">
        <v>49</v>
      </c>
      <c r="Z770" s="4" t="s">
        <v>49</v>
      </c>
      <c r="AA770" s="4" t="s">
        <v>49</v>
      </c>
      <c r="AB770" s="4" t="s">
        <v>49</v>
      </c>
      <c r="AC770" s="4" t="s">
        <v>49</v>
      </c>
      <c r="AD770" s="4" t="s">
        <v>49</v>
      </c>
      <c r="AE770" s="4" t="s">
        <v>48</v>
      </c>
      <c r="AF770" s="4" t="s">
        <v>48</v>
      </c>
      <c r="AG770" s="4" t="s">
        <v>48</v>
      </c>
      <c r="AH770" s="4" t="s">
        <v>48</v>
      </c>
      <c r="AI770" s="4" t="s">
        <v>48</v>
      </c>
      <c r="AJ770" s="4" t="s">
        <v>48</v>
      </c>
      <c r="AK770" s="4" t="s">
        <v>48</v>
      </c>
      <c r="AL770" s="4" t="s">
        <v>55</v>
      </c>
    </row>
    <row r="771" spans="1:38" ht="25.5">
      <c r="A771" s="4">
        <v>159941</v>
      </c>
      <c r="B771" s="4">
        <v>663843</v>
      </c>
      <c r="C771" s="4" t="s">
        <v>2135</v>
      </c>
      <c r="D771" s="4" t="s">
        <v>2136</v>
      </c>
      <c r="E771" s="4" t="s">
        <v>153</v>
      </c>
      <c r="F771" s="4" t="s">
        <v>154</v>
      </c>
      <c r="G771" s="4" t="s">
        <v>46</v>
      </c>
      <c r="H771" s="4" t="s">
        <v>47</v>
      </c>
      <c r="I771" s="4" t="s">
        <v>48</v>
      </c>
      <c r="J771" s="4" t="s">
        <v>49</v>
      </c>
      <c r="K771" s="4" t="s">
        <v>2148</v>
      </c>
      <c r="L771" s="4" t="s">
        <v>2149</v>
      </c>
      <c r="M771" s="4"/>
      <c r="N771" s="4" t="s">
        <v>2144</v>
      </c>
      <c r="O771" s="4" t="s">
        <v>53</v>
      </c>
      <c r="P771" s="4" t="s">
        <v>2145</v>
      </c>
      <c r="Q771" s="4">
        <v>326</v>
      </c>
      <c r="R771" s="4">
        <v>0</v>
      </c>
      <c r="S771" s="4">
        <v>156</v>
      </c>
      <c r="T771" s="4">
        <v>482</v>
      </c>
      <c r="U771" s="4">
        <v>0.67630000000000001</v>
      </c>
      <c r="V771" s="4">
        <v>0</v>
      </c>
      <c r="W771" s="4">
        <v>0.67630000000000001</v>
      </c>
      <c r="X771" s="4" t="s">
        <v>49</v>
      </c>
      <c r="Y771" s="4" t="s">
        <v>49</v>
      </c>
      <c r="Z771" s="4" t="s">
        <v>49</v>
      </c>
      <c r="AA771" s="4" t="s">
        <v>49</v>
      </c>
      <c r="AB771" s="4" t="s">
        <v>49</v>
      </c>
      <c r="AC771" s="4" t="s">
        <v>49</v>
      </c>
      <c r="AD771" s="4" t="s">
        <v>49</v>
      </c>
      <c r="AE771" s="4" t="s">
        <v>48</v>
      </c>
      <c r="AF771" s="4" t="s">
        <v>48</v>
      </c>
      <c r="AG771" s="4" t="s">
        <v>48</v>
      </c>
      <c r="AH771" s="4" t="s">
        <v>48</v>
      </c>
      <c r="AI771" s="4" t="s">
        <v>48</v>
      </c>
      <c r="AJ771" s="4" t="s">
        <v>48</v>
      </c>
      <c r="AK771" s="4" t="s">
        <v>48</v>
      </c>
      <c r="AL771" s="4" t="s">
        <v>55</v>
      </c>
    </row>
    <row r="772" spans="1:38" ht="25.5">
      <c r="A772" s="4">
        <v>159941</v>
      </c>
      <c r="B772" s="4">
        <v>661650</v>
      </c>
      <c r="C772" s="4" t="s">
        <v>2135</v>
      </c>
      <c r="D772" s="4" t="s">
        <v>2136</v>
      </c>
      <c r="E772" s="4" t="s">
        <v>153</v>
      </c>
      <c r="F772" s="4" t="s">
        <v>154</v>
      </c>
      <c r="G772" s="4" t="s">
        <v>46</v>
      </c>
      <c r="H772" s="4" t="s">
        <v>47</v>
      </c>
      <c r="I772" s="4" t="s">
        <v>48</v>
      </c>
      <c r="J772" s="4" t="s">
        <v>49</v>
      </c>
      <c r="K772" s="4" t="s">
        <v>2150</v>
      </c>
      <c r="L772" s="4" t="s">
        <v>2151</v>
      </c>
      <c r="M772" s="4"/>
      <c r="N772" s="4" t="s">
        <v>2144</v>
      </c>
      <c r="O772" s="4" t="s">
        <v>53</v>
      </c>
      <c r="P772" s="4" t="s">
        <v>2145</v>
      </c>
      <c r="Q772" s="4">
        <v>162</v>
      </c>
      <c r="R772" s="4">
        <v>0</v>
      </c>
      <c r="S772" s="4">
        <v>230</v>
      </c>
      <c r="T772" s="4">
        <v>392</v>
      </c>
      <c r="U772" s="4">
        <v>0.4133</v>
      </c>
      <c r="V772" s="4">
        <v>0</v>
      </c>
      <c r="W772" s="4">
        <v>0.4133</v>
      </c>
      <c r="X772" s="4" t="s">
        <v>48</v>
      </c>
      <c r="Y772" s="4" t="s">
        <v>49</v>
      </c>
      <c r="Z772" s="4" t="s">
        <v>49</v>
      </c>
      <c r="AA772" s="4" t="s">
        <v>49</v>
      </c>
      <c r="AB772" s="4" t="s">
        <v>49</v>
      </c>
      <c r="AC772" s="4" t="s">
        <v>49</v>
      </c>
      <c r="AD772" s="4" t="s">
        <v>49</v>
      </c>
      <c r="AE772" s="4" t="s">
        <v>48</v>
      </c>
      <c r="AF772" s="4" t="s">
        <v>48</v>
      </c>
      <c r="AG772" s="4" t="s">
        <v>48</v>
      </c>
      <c r="AH772" s="4" t="s">
        <v>48</v>
      </c>
      <c r="AI772" s="4" t="s">
        <v>48</v>
      </c>
      <c r="AJ772" s="4" t="s">
        <v>48</v>
      </c>
      <c r="AK772" s="4" t="s">
        <v>48</v>
      </c>
      <c r="AL772" s="4" t="s">
        <v>55</v>
      </c>
    </row>
    <row r="773" spans="1:38" ht="25.5">
      <c r="A773" s="4">
        <v>159941</v>
      </c>
      <c r="B773" s="4">
        <v>661652</v>
      </c>
      <c r="C773" s="4" t="s">
        <v>2135</v>
      </c>
      <c r="D773" s="4" t="s">
        <v>2136</v>
      </c>
      <c r="E773" s="4" t="s">
        <v>153</v>
      </c>
      <c r="F773" s="4" t="s">
        <v>154</v>
      </c>
      <c r="G773" s="4" t="s">
        <v>46</v>
      </c>
      <c r="H773" s="4" t="s">
        <v>47</v>
      </c>
      <c r="I773" s="4" t="s">
        <v>48</v>
      </c>
      <c r="J773" s="4" t="s">
        <v>49</v>
      </c>
      <c r="K773" s="4" t="s">
        <v>2152</v>
      </c>
      <c r="L773" s="4" t="s">
        <v>2153</v>
      </c>
      <c r="M773" s="4"/>
      <c r="N773" s="4" t="s">
        <v>1544</v>
      </c>
      <c r="O773" s="4" t="s">
        <v>53</v>
      </c>
      <c r="P773" s="4" t="s">
        <v>2154</v>
      </c>
      <c r="Q773" s="4">
        <v>394</v>
      </c>
      <c r="R773" s="4">
        <v>0</v>
      </c>
      <c r="S773" s="4">
        <v>13</v>
      </c>
      <c r="T773" s="4">
        <v>407</v>
      </c>
      <c r="U773" s="4">
        <v>0.96809999999999996</v>
      </c>
      <c r="V773" s="4">
        <v>0</v>
      </c>
      <c r="W773" s="4">
        <v>0.96809999999999996</v>
      </c>
      <c r="X773" s="4" t="s">
        <v>49</v>
      </c>
      <c r="Y773" s="4" t="s">
        <v>49</v>
      </c>
      <c r="Z773" s="4" t="s">
        <v>49</v>
      </c>
      <c r="AA773" s="4" t="s">
        <v>49</v>
      </c>
      <c r="AB773" s="4" t="s">
        <v>49</v>
      </c>
      <c r="AC773" s="4" t="s">
        <v>49</v>
      </c>
      <c r="AD773" s="4" t="s">
        <v>49</v>
      </c>
      <c r="AE773" s="4" t="s">
        <v>48</v>
      </c>
      <c r="AF773" s="4" t="s">
        <v>48</v>
      </c>
      <c r="AG773" s="4" t="s">
        <v>48</v>
      </c>
      <c r="AH773" s="4" t="s">
        <v>48</v>
      </c>
      <c r="AI773" s="4" t="s">
        <v>48</v>
      </c>
      <c r="AJ773" s="4" t="s">
        <v>48</v>
      </c>
      <c r="AK773" s="4" t="s">
        <v>48</v>
      </c>
      <c r="AL773" s="4" t="s">
        <v>55</v>
      </c>
    </row>
    <row r="774" spans="1:38" ht="25.5">
      <c r="A774" s="4">
        <v>159941</v>
      </c>
      <c r="B774" s="4">
        <v>663990</v>
      </c>
      <c r="C774" s="4" t="s">
        <v>2135</v>
      </c>
      <c r="D774" s="4" t="s">
        <v>2136</v>
      </c>
      <c r="E774" s="4" t="s">
        <v>153</v>
      </c>
      <c r="F774" s="4" t="s">
        <v>154</v>
      </c>
      <c r="G774" s="4" t="s">
        <v>46</v>
      </c>
      <c r="H774" s="4" t="s">
        <v>47</v>
      </c>
      <c r="I774" s="4" t="s">
        <v>48</v>
      </c>
      <c r="J774" s="4" t="s">
        <v>49</v>
      </c>
      <c r="K774" s="4" t="s">
        <v>2155</v>
      </c>
      <c r="L774" s="4" t="s">
        <v>2156</v>
      </c>
      <c r="M774" s="4"/>
      <c r="N774" s="4" t="s">
        <v>1544</v>
      </c>
      <c r="O774" s="4" t="s">
        <v>53</v>
      </c>
      <c r="P774" s="4" t="s">
        <v>2154</v>
      </c>
      <c r="Q774" s="4">
        <v>136</v>
      </c>
      <c r="R774" s="4">
        <v>32</v>
      </c>
      <c r="S774" s="4">
        <v>155</v>
      </c>
      <c r="T774" s="4">
        <v>323</v>
      </c>
      <c r="U774" s="4">
        <v>0.42109999999999997</v>
      </c>
      <c r="V774" s="4">
        <v>9.9099999999999994E-2</v>
      </c>
      <c r="W774" s="4">
        <v>0.52010000000000001</v>
      </c>
      <c r="X774" s="4" t="s">
        <v>48</v>
      </c>
      <c r="Y774" s="4" t="s">
        <v>49</v>
      </c>
      <c r="Z774" s="4" t="s">
        <v>49</v>
      </c>
      <c r="AA774" s="4" t="s">
        <v>49</v>
      </c>
      <c r="AB774" s="4" t="s">
        <v>49</v>
      </c>
      <c r="AC774" s="4" t="s">
        <v>49</v>
      </c>
      <c r="AD774" s="4" t="s">
        <v>49</v>
      </c>
      <c r="AE774" s="4" t="s">
        <v>48</v>
      </c>
      <c r="AF774" s="4" t="s">
        <v>48</v>
      </c>
      <c r="AG774" s="4" t="s">
        <v>48</v>
      </c>
      <c r="AH774" s="4" t="s">
        <v>48</v>
      </c>
      <c r="AI774" s="4" t="s">
        <v>48</v>
      </c>
      <c r="AJ774" s="4" t="s">
        <v>48</v>
      </c>
      <c r="AK774" s="4" t="s">
        <v>48</v>
      </c>
      <c r="AL774" s="4" t="s">
        <v>81</v>
      </c>
    </row>
    <row r="775" spans="1:38" ht="25.5">
      <c r="A775" s="4">
        <v>159941</v>
      </c>
      <c r="B775" s="4">
        <v>661654</v>
      </c>
      <c r="C775" s="4" t="s">
        <v>2135</v>
      </c>
      <c r="D775" s="4" t="s">
        <v>2136</v>
      </c>
      <c r="E775" s="4" t="s">
        <v>153</v>
      </c>
      <c r="F775" s="4" t="s">
        <v>154</v>
      </c>
      <c r="G775" s="4" t="s">
        <v>46</v>
      </c>
      <c r="H775" s="4" t="s">
        <v>47</v>
      </c>
      <c r="I775" s="4" t="s">
        <v>48</v>
      </c>
      <c r="J775" s="4" t="s">
        <v>49</v>
      </c>
      <c r="K775" s="4" t="s">
        <v>2157</v>
      </c>
      <c r="L775" s="4" t="s">
        <v>2158</v>
      </c>
      <c r="M775" s="4"/>
      <c r="N775" s="4" t="s">
        <v>1708</v>
      </c>
      <c r="O775" s="4" t="s">
        <v>53</v>
      </c>
      <c r="P775" s="4" t="s">
        <v>1947</v>
      </c>
      <c r="Q775" s="4">
        <v>165</v>
      </c>
      <c r="R775" s="4">
        <v>0</v>
      </c>
      <c r="S775" s="4">
        <v>178</v>
      </c>
      <c r="T775" s="4">
        <v>343</v>
      </c>
      <c r="U775" s="4">
        <v>0.48099999999999998</v>
      </c>
      <c r="V775" s="4">
        <v>0</v>
      </c>
      <c r="W775" s="4">
        <v>0.48099999999999998</v>
      </c>
      <c r="X775" s="4" t="s">
        <v>49</v>
      </c>
      <c r="Y775" s="4" t="s">
        <v>49</v>
      </c>
      <c r="Z775" s="4" t="s">
        <v>49</v>
      </c>
      <c r="AA775" s="4" t="s">
        <v>49</v>
      </c>
      <c r="AB775" s="4" t="s">
        <v>49</v>
      </c>
      <c r="AC775" s="4" t="s">
        <v>49</v>
      </c>
      <c r="AD775" s="4" t="s">
        <v>49</v>
      </c>
      <c r="AE775" s="4" t="s">
        <v>48</v>
      </c>
      <c r="AF775" s="4" t="s">
        <v>48</v>
      </c>
      <c r="AG775" s="4" t="s">
        <v>48</v>
      </c>
      <c r="AH775" s="4" t="s">
        <v>48</v>
      </c>
      <c r="AI775" s="4" t="s">
        <v>48</v>
      </c>
      <c r="AJ775" s="4" t="s">
        <v>48</v>
      </c>
      <c r="AK775" s="4" t="s">
        <v>48</v>
      </c>
      <c r="AL775" s="4" t="s">
        <v>55</v>
      </c>
    </row>
    <row r="776" spans="1:38" ht="25.5">
      <c r="A776" s="4">
        <v>159941</v>
      </c>
      <c r="B776" s="4">
        <v>665508</v>
      </c>
      <c r="C776" s="4" t="s">
        <v>2135</v>
      </c>
      <c r="D776" s="4" t="s">
        <v>2136</v>
      </c>
      <c r="E776" s="4" t="s">
        <v>153</v>
      </c>
      <c r="F776" s="4" t="s">
        <v>154</v>
      </c>
      <c r="G776" s="4" t="s">
        <v>46</v>
      </c>
      <c r="H776" s="4" t="s">
        <v>47</v>
      </c>
      <c r="I776" s="4" t="s">
        <v>48</v>
      </c>
      <c r="J776" s="4" t="s">
        <v>49</v>
      </c>
      <c r="K776" s="4" t="s">
        <v>2159</v>
      </c>
      <c r="L776" s="4" t="s">
        <v>2160</v>
      </c>
      <c r="M776" s="4"/>
      <c r="N776" s="4" t="s">
        <v>1544</v>
      </c>
      <c r="O776" s="4" t="s">
        <v>53</v>
      </c>
      <c r="P776" s="4" t="s">
        <v>2139</v>
      </c>
      <c r="Q776" s="4">
        <v>322</v>
      </c>
      <c r="R776" s="4">
        <v>0</v>
      </c>
      <c r="S776" s="4">
        <v>33</v>
      </c>
      <c r="T776" s="4">
        <v>355</v>
      </c>
      <c r="U776" s="4">
        <v>0.90700000000000003</v>
      </c>
      <c r="V776" s="4">
        <v>0</v>
      </c>
      <c r="W776" s="4">
        <v>0.90700000000000003</v>
      </c>
      <c r="X776" s="4" t="s">
        <v>49</v>
      </c>
      <c r="Y776" s="4" t="s">
        <v>49</v>
      </c>
      <c r="Z776" s="4" t="s">
        <v>49</v>
      </c>
      <c r="AA776" s="4" t="s">
        <v>49</v>
      </c>
      <c r="AB776" s="4" t="s">
        <v>49</v>
      </c>
      <c r="AC776" s="4" t="s">
        <v>49</v>
      </c>
      <c r="AD776" s="4" t="s">
        <v>49</v>
      </c>
      <c r="AE776" s="4" t="s">
        <v>48</v>
      </c>
      <c r="AF776" s="4" t="s">
        <v>48</v>
      </c>
      <c r="AG776" s="4" t="s">
        <v>48</v>
      </c>
      <c r="AH776" s="4" t="s">
        <v>48</v>
      </c>
      <c r="AI776" s="4" t="s">
        <v>48</v>
      </c>
      <c r="AJ776" s="4" t="s">
        <v>48</v>
      </c>
      <c r="AK776" s="4" t="s">
        <v>48</v>
      </c>
      <c r="AL776" s="4" t="s">
        <v>55</v>
      </c>
    </row>
    <row r="777" spans="1:38" ht="25.5">
      <c r="A777" s="4">
        <v>159941</v>
      </c>
      <c r="B777" s="4">
        <v>661655</v>
      </c>
      <c r="C777" s="4" t="s">
        <v>2135</v>
      </c>
      <c r="D777" s="4" t="s">
        <v>2136</v>
      </c>
      <c r="E777" s="4" t="s">
        <v>153</v>
      </c>
      <c r="F777" s="4" t="s">
        <v>154</v>
      </c>
      <c r="G777" s="4" t="s">
        <v>46</v>
      </c>
      <c r="H777" s="4" t="s">
        <v>47</v>
      </c>
      <c r="I777" s="4" t="s">
        <v>48</v>
      </c>
      <c r="J777" s="4" t="s">
        <v>49</v>
      </c>
      <c r="K777" s="4" t="s">
        <v>2161</v>
      </c>
      <c r="L777" s="4" t="s">
        <v>2162</v>
      </c>
      <c r="M777" s="4"/>
      <c r="N777" s="4" t="s">
        <v>1708</v>
      </c>
      <c r="O777" s="4" t="s">
        <v>53</v>
      </c>
      <c r="P777" s="4" t="s">
        <v>1947</v>
      </c>
      <c r="Q777" s="4">
        <v>192</v>
      </c>
      <c r="R777" s="4">
        <v>0</v>
      </c>
      <c r="S777" s="4">
        <v>135</v>
      </c>
      <c r="T777" s="4">
        <v>327</v>
      </c>
      <c r="U777" s="4">
        <v>0.58720000000000006</v>
      </c>
      <c r="V777" s="4">
        <v>0</v>
      </c>
      <c r="W777" s="4">
        <v>0.58720000000000006</v>
      </c>
      <c r="X777" s="4" t="s">
        <v>48</v>
      </c>
      <c r="Y777" s="4" t="s">
        <v>49</v>
      </c>
      <c r="Z777" s="4" t="s">
        <v>49</v>
      </c>
      <c r="AA777" s="4" t="s">
        <v>49</v>
      </c>
      <c r="AB777" s="4" t="s">
        <v>49</v>
      </c>
      <c r="AC777" s="4" t="s">
        <v>49</v>
      </c>
      <c r="AD777" s="4" t="s">
        <v>49</v>
      </c>
      <c r="AE777" s="4" t="s">
        <v>48</v>
      </c>
      <c r="AF777" s="4" t="s">
        <v>48</v>
      </c>
      <c r="AG777" s="4" t="s">
        <v>48</v>
      </c>
      <c r="AH777" s="4" t="s">
        <v>48</v>
      </c>
      <c r="AI777" s="4" t="s">
        <v>48</v>
      </c>
      <c r="AJ777" s="4" t="s">
        <v>48</v>
      </c>
      <c r="AK777" s="4" t="s">
        <v>48</v>
      </c>
      <c r="AL777" s="4" t="s">
        <v>55</v>
      </c>
    </row>
    <row r="778" spans="1:38" ht="25.5">
      <c r="A778" s="4">
        <v>159941</v>
      </c>
      <c r="B778" s="4">
        <v>661656</v>
      </c>
      <c r="C778" s="4" t="s">
        <v>2135</v>
      </c>
      <c r="D778" s="4" t="s">
        <v>2136</v>
      </c>
      <c r="E778" s="4" t="s">
        <v>153</v>
      </c>
      <c r="F778" s="4" t="s">
        <v>154</v>
      </c>
      <c r="G778" s="4" t="s">
        <v>46</v>
      </c>
      <c r="H778" s="4" t="s">
        <v>47</v>
      </c>
      <c r="I778" s="4" t="s">
        <v>48</v>
      </c>
      <c r="J778" s="4" t="s">
        <v>49</v>
      </c>
      <c r="K778" s="4" t="s">
        <v>2163</v>
      </c>
      <c r="L778" s="4" t="s">
        <v>2164</v>
      </c>
      <c r="M778" s="4"/>
      <c r="N778" s="4" t="s">
        <v>1544</v>
      </c>
      <c r="O778" s="4" t="s">
        <v>53</v>
      </c>
      <c r="P778" s="4" t="s">
        <v>2145</v>
      </c>
      <c r="Q778" s="4">
        <v>105</v>
      </c>
      <c r="R778" s="4">
        <v>0</v>
      </c>
      <c r="S778" s="4">
        <v>254</v>
      </c>
      <c r="T778" s="4">
        <v>359</v>
      </c>
      <c r="U778" s="4">
        <v>0.29249999999999998</v>
      </c>
      <c r="V778" s="4">
        <v>0</v>
      </c>
      <c r="W778" s="4">
        <v>0.29249999999999998</v>
      </c>
      <c r="X778" s="4" t="s">
        <v>48</v>
      </c>
      <c r="Y778" s="4" t="s">
        <v>49</v>
      </c>
      <c r="Z778" s="4" t="s">
        <v>49</v>
      </c>
      <c r="AA778" s="4" t="s">
        <v>49</v>
      </c>
      <c r="AB778" s="4" t="s">
        <v>49</v>
      </c>
      <c r="AC778" s="4" t="s">
        <v>49</v>
      </c>
      <c r="AD778" s="4" t="s">
        <v>49</v>
      </c>
      <c r="AE778" s="4" t="s">
        <v>48</v>
      </c>
      <c r="AF778" s="4" t="s">
        <v>48</v>
      </c>
      <c r="AG778" s="4" t="s">
        <v>48</v>
      </c>
      <c r="AH778" s="4" t="s">
        <v>48</v>
      </c>
      <c r="AI778" s="4" t="s">
        <v>48</v>
      </c>
      <c r="AJ778" s="4" t="s">
        <v>48</v>
      </c>
      <c r="AK778" s="4" t="s">
        <v>48</v>
      </c>
      <c r="AL778" s="4" t="s">
        <v>55</v>
      </c>
    </row>
    <row r="779" spans="1:38" ht="25.5">
      <c r="A779" s="4">
        <v>159941</v>
      </c>
      <c r="B779" s="4">
        <v>661657</v>
      </c>
      <c r="C779" s="4" t="s">
        <v>2135</v>
      </c>
      <c r="D779" s="4" t="s">
        <v>2136</v>
      </c>
      <c r="E779" s="4" t="s">
        <v>153</v>
      </c>
      <c r="F779" s="4" t="s">
        <v>154</v>
      </c>
      <c r="G779" s="4" t="s">
        <v>46</v>
      </c>
      <c r="H779" s="4" t="s">
        <v>47</v>
      </c>
      <c r="I779" s="4" t="s">
        <v>48</v>
      </c>
      <c r="J779" s="4" t="s">
        <v>49</v>
      </c>
      <c r="K779" s="4" t="s">
        <v>2165</v>
      </c>
      <c r="L779" s="4" t="s">
        <v>2166</v>
      </c>
      <c r="M779" s="4"/>
      <c r="N779" s="4" t="s">
        <v>1544</v>
      </c>
      <c r="O779" s="4" t="s">
        <v>53</v>
      </c>
      <c r="P779" s="4" t="s">
        <v>2145</v>
      </c>
      <c r="Q779" s="4">
        <v>232</v>
      </c>
      <c r="R779" s="4">
        <v>0</v>
      </c>
      <c r="S779" s="4">
        <v>154</v>
      </c>
      <c r="T779" s="4">
        <v>386</v>
      </c>
      <c r="U779" s="4">
        <v>0.60099999999999998</v>
      </c>
      <c r="V779" s="4">
        <v>0</v>
      </c>
      <c r="W779" s="4">
        <v>0.60099999999999998</v>
      </c>
      <c r="X779" s="4" t="s">
        <v>48</v>
      </c>
      <c r="Y779" s="4" t="s">
        <v>49</v>
      </c>
      <c r="Z779" s="4" t="s">
        <v>49</v>
      </c>
      <c r="AA779" s="4" t="s">
        <v>49</v>
      </c>
      <c r="AB779" s="4" t="s">
        <v>49</v>
      </c>
      <c r="AC779" s="4" t="s">
        <v>49</v>
      </c>
      <c r="AD779" s="4" t="s">
        <v>49</v>
      </c>
      <c r="AE779" s="4" t="s">
        <v>48</v>
      </c>
      <c r="AF779" s="4" t="s">
        <v>48</v>
      </c>
      <c r="AG779" s="4" t="s">
        <v>48</v>
      </c>
      <c r="AH779" s="4" t="s">
        <v>48</v>
      </c>
      <c r="AI779" s="4" t="s">
        <v>48</v>
      </c>
      <c r="AJ779" s="4" t="s">
        <v>48</v>
      </c>
      <c r="AK779" s="4" t="s">
        <v>48</v>
      </c>
      <c r="AL779" s="4" t="s">
        <v>55</v>
      </c>
    </row>
    <row r="780" spans="1:38" ht="25.5">
      <c r="A780" s="4">
        <v>159941</v>
      </c>
      <c r="B780" s="4">
        <v>663855</v>
      </c>
      <c r="C780" s="4" t="s">
        <v>2135</v>
      </c>
      <c r="D780" s="4" t="s">
        <v>2136</v>
      </c>
      <c r="E780" s="4" t="s">
        <v>153</v>
      </c>
      <c r="F780" s="4" t="s">
        <v>154</v>
      </c>
      <c r="G780" s="4" t="s">
        <v>46</v>
      </c>
      <c r="H780" s="4" t="s">
        <v>47</v>
      </c>
      <c r="I780" s="4" t="s">
        <v>48</v>
      </c>
      <c r="J780" s="4" t="s">
        <v>49</v>
      </c>
      <c r="K780" s="4" t="s">
        <v>2167</v>
      </c>
      <c r="L780" s="4" t="s">
        <v>2168</v>
      </c>
      <c r="M780" s="4"/>
      <c r="N780" s="4" t="s">
        <v>2144</v>
      </c>
      <c r="O780" s="4" t="s">
        <v>53</v>
      </c>
      <c r="P780" s="4" t="s">
        <v>2145</v>
      </c>
      <c r="Q780" s="4">
        <v>172</v>
      </c>
      <c r="R780" s="4">
        <v>0</v>
      </c>
      <c r="S780" s="4">
        <v>163</v>
      </c>
      <c r="T780" s="4">
        <v>335</v>
      </c>
      <c r="U780" s="4">
        <v>0.51339999999999997</v>
      </c>
      <c r="V780" s="4">
        <v>0</v>
      </c>
      <c r="W780" s="4">
        <v>0.51339999999999997</v>
      </c>
      <c r="X780" s="4" t="s">
        <v>48</v>
      </c>
      <c r="Y780" s="4" t="s">
        <v>49</v>
      </c>
      <c r="Z780" s="4" t="s">
        <v>49</v>
      </c>
      <c r="AA780" s="4" t="s">
        <v>49</v>
      </c>
      <c r="AB780" s="4" t="s">
        <v>49</v>
      </c>
      <c r="AC780" s="4" t="s">
        <v>49</v>
      </c>
      <c r="AD780" s="4" t="s">
        <v>49</v>
      </c>
      <c r="AE780" s="4" t="s">
        <v>48</v>
      </c>
      <c r="AF780" s="4" t="s">
        <v>48</v>
      </c>
      <c r="AG780" s="4" t="s">
        <v>48</v>
      </c>
      <c r="AH780" s="4" t="s">
        <v>48</v>
      </c>
      <c r="AI780" s="4" t="s">
        <v>48</v>
      </c>
      <c r="AJ780" s="4" t="s">
        <v>48</v>
      </c>
      <c r="AK780" s="4" t="s">
        <v>48</v>
      </c>
      <c r="AL780" s="4" t="s">
        <v>55</v>
      </c>
    </row>
    <row r="781" spans="1:38" ht="25.5">
      <c r="A781" s="4">
        <v>159941</v>
      </c>
      <c r="B781" s="4">
        <v>665510</v>
      </c>
      <c r="C781" s="4" t="s">
        <v>2135</v>
      </c>
      <c r="D781" s="4" t="s">
        <v>2136</v>
      </c>
      <c r="E781" s="4" t="s">
        <v>153</v>
      </c>
      <c r="F781" s="4" t="s">
        <v>154</v>
      </c>
      <c r="G781" s="4" t="s">
        <v>46</v>
      </c>
      <c r="H781" s="4" t="s">
        <v>47</v>
      </c>
      <c r="I781" s="4" t="s">
        <v>48</v>
      </c>
      <c r="J781" s="4" t="s">
        <v>49</v>
      </c>
      <c r="K781" s="4" t="s">
        <v>2169</v>
      </c>
      <c r="L781" s="4" t="s">
        <v>2170</v>
      </c>
      <c r="M781" s="4"/>
      <c r="N781" s="4" t="s">
        <v>1544</v>
      </c>
      <c r="O781" s="4" t="s">
        <v>53</v>
      </c>
      <c r="P781" s="4" t="s">
        <v>1545</v>
      </c>
      <c r="Q781" s="4">
        <v>414</v>
      </c>
      <c r="R781" s="4">
        <v>0</v>
      </c>
      <c r="S781" s="4">
        <v>3</v>
      </c>
      <c r="T781" s="4">
        <v>417</v>
      </c>
      <c r="U781" s="4">
        <v>0.99280000000000002</v>
      </c>
      <c r="V781" s="4">
        <v>0</v>
      </c>
      <c r="W781" s="4">
        <v>0.99280000000000002</v>
      </c>
      <c r="X781" s="4" t="s">
        <v>48</v>
      </c>
      <c r="Y781" s="4" t="s">
        <v>49</v>
      </c>
      <c r="Z781" s="4" t="s">
        <v>49</v>
      </c>
      <c r="AA781" s="4" t="s">
        <v>49</v>
      </c>
      <c r="AB781" s="4" t="s">
        <v>49</v>
      </c>
      <c r="AC781" s="4" t="s">
        <v>49</v>
      </c>
      <c r="AD781" s="4" t="s">
        <v>49</v>
      </c>
      <c r="AE781" s="4" t="s">
        <v>48</v>
      </c>
      <c r="AF781" s="4" t="s">
        <v>48</v>
      </c>
      <c r="AG781" s="4" t="s">
        <v>48</v>
      </c>
      <c r="AH781" s="4" t="s">
        <v>48</v>
      </c>
      <c r="AI781" s="4" t="s">
        <v>48</v>
      </c>
      <c r="AJ781" s="4" t="s">
        <v>48</v>
      </c>
      <c r="AK781" s="4" t="s">
        <v>48</v>
      </c>
      <c r="AL781" s="4" t="s">
        <v>55</v>
      </c>
    </row>
    <row r="782" spans="1:38" ht="25.5">
      <c r="A782" s="4">
        <v>159941</v>
      </c>
      <c r="B782" s="4">
        <v>686830</v>
      </c>
      <c r="C782" s="4" t="s">
        <v>2135</v>
      </c>
      <c r="D782" s="4" t="s">
        <v>2136</v>
      </c>
      <c r="E782" s="4" t="s">
        <v>153</v>
      </c>
      <c r="F782" s="4" t="s">
        <v>154</v>
      </c>
      <c r="G782" s="4" t="s">
        <v>46</v>
      </c>
      <c r="H782" s="4" t="s">
        <v>47</v>
      </c>
      <c r="I782" s="4" t="s">
        <v>48</v>
      </c>
      <c r="J782" s="4" t="s">
        <v>49</v>
      </c>
      <c r="K782" s="4" t="s">
        <v>2171</v>
      </c>
      <c r="L782" s="4" t="s">
        <v>2172</v>
      </c>
      <c r="M782" s="4"/>
      <c r="N782" s="4" t="s">
        <v>1544</v>
      </c>
      <c r="O782" s="4" t="s">
        <v>53</v>
      </c>
      <c r="P782" s="4" t="s">
        <v>2154</v>
      </c>
      <c r="Q782" s="4">
        <v>110</v>
      </c>
      <c r="R782" s="4">
        <v>0</v>
      </c>
      <c r="S782" s="4">
        <v>217</v>
      </c>
      <c r="T782" s="4">
        <v>327</v>
      </c>
      <c r="U782" s="4">
        <v>0.33639999999999998</v>
      </c>
      <c r="V782" s="4">
        <v>0</v>
      </c>
      <c r="W782" s="4">
        <v>0.33639999999999998</v>
      </c>
      <c r="X782" s="4" t="s">
        <v>48</v>
      </c>
      <c r="Y782" s="4" t="s">
        <v>48</v>
      </c>
      <c r="Z782" s="4" t="s">
        <v>48</v>
      </c>
      <c r="AA782" s="4" t="s">
        <v>48</v>
      </c>
      <c r="AB782" s="4" t="s">
        <v>49</v>
      </c>
      <c r="AC782" s="4" t="s">
        <v>49</v>
      </c>
      <c r="AD782" s="4" t="s">
        <v>49</v>
      </c>
      <c r="AE782" s="4" t="s">
        <v>49</v>
      </c>
      <c r="AF782" s="4" t="s">
        <v>49</v>
      </c>
      <c r="AG782" s="4" t="s">
        <v>49</v>
      </c>
      <c r="AH782" s="4" t="s">
        <v>49</v>
      </c>
      <c r="AI782" s="4" t="s">
        <v>49</v>
      </c>
      <c r="AJ782" s="4" t="s">
        <v>49</v>
      </c>
      <c r="AK782" s="4" t="s">
        <v>49</v>
      </c>
      <c r="AL782" s="4" t="s">
        <v>55</v>
      </c>
    </row>
    <row r="783" spans="1:38" ht="25.5">
      <c r="A783" s="4">
        <v>159941</v>
      </c>
      <c r="B783" s="4">
        <v>662940</v>
      </c>
      <c r="C783" s="4" t="s">
        <v>2135</v>
      </c>
      <c r="D783" s="4" t="s">
        <v>2136</v>
      </c>
      <c r="E783" s="4" t="s">
        <v>153</v>
      </c>
      <c r="F783" s="4" t="s">
        <v>154</v>
      </c>
      <c r="G783" s="4" t="s">
        <v>46</v>
      </c>
      <c r="H783" s="4" t="s">
        <v>47</v>
      </c>
      <c r="I783" s="4" t="s">
        <v>48</v>
      </c>
      <c r="J783" s="4" t="s">
        <v>49</v>
      </c>
      <c r="K783" s="4" t="s">
        <v>2173</v>
      </c>
      <c r="L783" s="4" t="s">
        <v>2174</v>
      </c>
      <c r="M783" s="4"/>
      <c r="N783" s="4" t="s">
        <v>1544</v>
      </c>
      <c r="O783" s="4" t="s">
        <v>53</v>
      </c>
      <c r="P783" s="4" t="s">
        <v>2139</v>
      </c>
      <c r="Q783" s="4">
        <v>1352</v>
      </c>
      <c r="R783" s="4">
        <v>0</v>
      </c>
      <c r="S783" s="4">
        <v>395</v>
      </c>
      <c r="T783" s="4">
        <v>1747</v>
      </c>
      <c r="U783" s="4">
        <v>0.77390000000000003</v>
      </c>
      <c r="V783" s="4">
        <v>0</v>
      </c>
      <c r="W783" s="4">
        <v>0.77390000000000003</v>
      </c>
      <c r="X783" s="4" t="s">
        <v>48</v>
      </c>
      <c r="Y783" s="4" t="s">
        <v>48</v>
      </c>
      <c r="Z783" s="4" t="s">
        <v>48</v>
      </c>
      <c r="AA783" s="4" t="s">
        <v>48</v>
      </c>
      <c r="AB783" s="4" t="s">
        <v>48</v>
      </c>
      <c r="AC783" s="4" t="s">
        <v>48</v>
      </c>
      <c r="AD783" s="4" t="s">
        <v>48</v>
      </c>
      <c r="AE783" s="4" t="s">
        <v>48</v>
      </c>
      <c r="AF783" s="4" t="s">
        <v>48</v>
      </c>
      <c r="AG783" s="4" t="s">
        <v>48</v>
      </c>
      <c r="AH783" s="4" t="s">
        <v>49</v>
      </c>
      <c r="AI783" s="4" t="s">
        <v>49</v>
      </c>
      <c r="AJ783" s="4" t="s">
        <v>49</v>
      </c>
      <c r="AK783" s="4" t="s">
        <v>49</v>
      </c>
      <c r="AL783" s="4" t="s">
        <v>55</v>
      </c>
    </row>
    <row r="784" spans="1:38" ht="25.5">
      <c r="A784" s="4">
        <v>159941</v>
      </c>
      <c r="B784" s="4">
        <v>661682</v>
      </c>
      <c r="C784" s="4" t="s">
        <v>2135</v>
      </c>
      <c r="D784" s="4" t="s">
        <v>2136</v>
      </c>
      <c r="E784" s="4" t="s">
        <v>153</v>
      </c>
      <c r="F784" s="4" t="s">
        <v>154</v>
      </c>
      <c r="G784" s="4" t="s">
        <v>46</v>
      </c>
      <c r="H784" s="4" t="s">
        <v>47</v>
      </c>
      <c r="I784" s="4" t="s">
        <v>48</v>
      </c>
      <c r="J784" s="4" t="s">
        <v>49</v>
      </c>
      <c r="K784" s="4" t="s">
        <v>2175</v>
      </c>
      <c r="L784" s="4" t="s">
        <v>2176</v>
      </c>
      <c r="M784" s="4"/>
      <c r="N784" s="4" t="s">
        <v>1544</v>
      </c>
      <c r="O784" s="4" t="s">
        <v>53</v>
      </c>
      <c r="P784" s="4" t="s">
        <v>2145</v>
      </c>
      <c r="Q784" s="4">
        <v>742</v>
      </c>
      <c r="R784" s="4">
        <v>0</v>
      </c>
      <c r="S784" s="4">
        <v>814</v>
      </c>
      <c r="T784" s="4">
        <v>1556</v>
      </c>
      <c r="U784" s="4">
        <v>0.47689999999999999</v>
      </c>
      <c r="V784" s="4">
        <v>0</v>
      </c>
      <c r="W784" s="4">
        <v>0.47689999999999999</v>
      </c>
      <c r="X784" s="4" t="s">
        <v>48</v>
      </c>
      <c r="Y784" s="4" t="s">
        <v>48</v>
      </c>
      <c r="Z784" s="4" t="s">
        <v>48</v>
      </c>
      <c r="AA784" s="4" t="s">
        <v>48</v>
      </c>
      <c r="AB784" s="4" t="s">
        <v>48</v>
      </c>
      <c r="AC784" s="4" t="s">
        <v>48</v>
      </c>
      <c r="AD784" s="4" t="s">
        <v>48</v>
      </c>
      <c r="AE784" s="4" t="s">
        <v>48</v>
      </c>
      <c r="AF784" s="4" t="s">
        <v>48</v>
      </c>
      <c r="AG784" s="4" t="s">
        <v>48</v>
      </c>
      <c r="AH784" s="4" t="s">
        <v>49</v>
      </c>
      <c r="AI784" s="4" t="s">
        <v>49</v>
      </c>
      <c r="AJ784" s="4" t="s">
        <v>49</v>
      </c>
      <c r="AK784" s="4" t="s">
        <v>49</v>
      </c>
      <c r="AL784" s="4" t="s">
        <v>55</v>
      </c>
    </row>
    <row r="785" spans="1:38" ht="25.5">
      <c r="A785" s="4">
        <v>159941</v>
      </c>
      <c r="B785" s="4">
        <v>663593</v>
      </c>
      <c r="C785" s="4" t="s">
        <v>2135</v>
      </c>
      <c r="D785" s="4" t="s">
        <v>2136</v>
      </c>
      <c r="E785" s="4" t="s">
        <v>153</v>
      </c>
      <c r="F785" s="4" t="s">
        <v>154</v>
      </c>
      <c r="G785" s="4" t="s">
        <v>46</v>
      </c>
      <c r="H785" s="4" t="s">
        <v>47</v>
      </c>
      <c r="I785" s="4" t="s">
        <v>48</v>
      </c>
      <c r="J785" s="4" t="s">
        <v>49</v>
      </c>
      <c r="K785" s="4" t="s">
        <v>2177</v>
      </c>
      <c r="L785" s="4" t="s">
        <v>2178</v>
      </c>
      <c r="M785" s="4"/>
      <c r="N785" s="4" t="s">
        <v>1544</v>
      </c>
      <c r="O785" s="4" t="s">
        <v>53</v>
      </c>
      <c r="P785" s="4" t="s">
        <v>2154</v>
      </c>
      <c r="Q785" s="4">
        <v>625</v>
      </c>
      <c r="R785" s="4">
        <v>159</v>
      </c>
      <c r="S785" s="4">
        <v>1380</v>
      </c>
      <c r="T785" s="4">
        <v>2164</v>
      </c>
      <c r="U785" s="4">
        <v>0.2888</v>
      </c>
      <c r="V785" s="4">
        <v>7.3499999999999996E-2</v>
      </c>
      <c r="W785" s="4">
        <v>0.36230000000000001</v>
      </c>
      <c r="X785" s="4" t="s">
        <v>48</v>
      </c>
      <c r="Y785" s="4" t="s">
        <v>48</v>
      </c>
      <c r="Z785" s="4" t="s">
        <v>48</v>
      </c>
      <c r="AA785" s="4" t="s">
        <v>48</v>
      </c>
      <c r="AB785" s="4" t="s">
        <v>48</v>
      </c>
      <c r="AC785" s="4" t="s">
        <v>48</v>
      </c>
      <c r="AD785" s="4" t="s">
        <v>48</v>
      </c>
      <c r="AE785" s="4" t="s">
        <v>48</v>
      </c>
      <c r="AF785" s="4" t="s">
        <v>48</v>
      </c>
      <c r="AG785" s="4" t="s">
        <v>48</v>
      </c>
      <c r="AH785" s="4" t="s">
        <v>49</v>
      </c>
      <c r="AI785" s="4" t="s">
        <v>49</v>
      </c>
      <c r="AJ785" s="4" t="s">
        <v>49</v>
      </c>
      <c r="AK785" s="4" t="s">
        <v>49</v>
      </c>
      <c r="AL785" s="4" t="s">
        <v>81</v>
      </c>
    </row>
    <row r="786" spans="1:38" ht="25.5">
      <c r="A786" s="4">
        <v>159941</v>
      </c>
      <c r="B786" s="4">
        <v>663991</v>
      </c>
      <c r="C786" s="4" t="s">
        <v>2135</v>
      </c>
      <c r="D786" s="4" t="s">
        <v>2136</v>
      </c>
      <c r="E786" s="4" t="s">
        <v>153</v>
      </c>
      <c r="F786" s="4" t="s">
        <v>154</v>
      </c>
      <c r="G786" s="4" t="s">
        <v>46</v>
      </c>
      <c r="H786" s="4" t="s">
        <v>47</v>
      </c>
      <c r="I786" s="4" t="s">
        <v>48</v>
      </c>
      <c r="J786" s="4" t="s">
        <v>49</v>
      </c>
      <c r="K786" s="4" t="s">
        <v>2179</v>
      </c>
      <c r="L786" s="4" t="s">
        <v>2180</v>
      </c>
      <c r="M786" s="4"/>
      <c r="N786" s="4" t="s">
        <v>1544</v>
      </c>
      <c r="O786" s="4" t="s">
        <v>53</v>
      </c>
      <c r="P786" s="4" t="s">
        <v>2145</v>
      </c>
      <c r="Q786" s="4">
        <v>699</v>
      </c>
      <c r="R786" s="4">
        <v>149</v>
      </c>
      <c r="S786" s="4">
        <v>1134</v>
      </c>
      <c r="T786" s="4">
        <v>1982</v>
      </c>
      <c r="U786" s="4">
        <v>0.35270000000000001</v>
      </c>
      <c r="V786" s="4">
        <v>7.5200000000000003E-2</v>
      </c>
      <c r="W786" s="4">
        <v>0.4279</v>
      </c>
      <c r="X786" s="4" t="s">
        <v>48</v>
      </c>
      <c r="Y786" s="4" t="s">
        <v>48</v>
      </c>
      <c r="Z786" s="4" t="s">
        <v>48</v>
      </c>
      <c r="AA786" s="4" t="s">
        <v>48</v>
      </c>
      <c r="AB786" s="4" t="s">
        <v>48</v>
      </c>
      <c r="AC786" s="4" t="s">
        <v>48</v>
      </c>
      <c r="AD786" s="4" t="s">
        <v>48</v>
      </c>
      <c r="AE786" s="4" t="s">
        <v>48</v>
      </c>
      <c r="AF786" s="4" t="s">
        <v>48</v>
      </c>
      <c r="AG786" s="4" t="s">
        <v>48</v>
      </c>
      <c r="AH786" s="4" t="s">
        <v>49</v>
      </c>
      <c r="AI786" s="4" t="s">
        <v>49</v>
      </c>
      <c r="AJ786" s="4" t="s">
        <v>49</v>
      </c>
      <c r="AK786" s="4" t="s">
        <v>49</v>
      </c>
      <c r="AL786" s="4" t="s">
        <v>81</v>
      </c>
    </row>
    <row r="787" spans="1:38" ht="25.5">
      <c r="A787" s="4">
        <v>159941</v>
      </c>
      <c r="B787" s="4">
        <v>661660</v>
      </c>
      <c r="C787" s="4" t="s">
        <v>2135</v>
      </c>
      <c r="D787" s="4" t="s">
        <v>2136</v>
      </c>
      <c r="E787" s="4" t="s">
        <v>153</v>
      </c>
      <c r="F787" s="4" t="s">
        <v>154</v>
      </c>
      <c r="G787" s="4" t="s">
        <v>46</v>
      </c>
      <c r="H787" s="4" t="s">
        <v>47</v>
      </c>
      <c r="I787" s="4" t="s">
        <v>48</v>
      </c>
      <c r="J787" s="4" t="s">
        <v>49</v>
      </c>
      <c r="K787" s="4" t="s">
        <v>2181</v>
      </c>
      <c r="L787" s="4" t="s">
        <v>2182</v>
      </c>
      <c r="M787" s="4"/>
      <c r="N787" s="4" t="s">
        <v>1544</v>
      </c>
      <c r="O787" s="4" t="s">
        <v>53</v>
      </c>
      <c r="P787" s="4" t="s">
        <v>2145</v>
      </c>
      <c r="Q787" s="4">
        <v>131</v>
      </c>
      <c r="R787" s="4">
        <v>0</v>
      </c>
      <c r="S787" s="4">
        <v>298</v>
      </c>
      <c r="T787" s="4">
        <v>429</v>
      </c>
      <c r="U787" s="4">
        <v>0.3054</v>
      </c>
      <c r="V787" s="4">
        <v>0</v>
      </c>
      <c r="W787" s="4">
        <v>0.3054</v>
      </c>
      <c r="X787" s="4" t="s">
        <v>48</v>
      </c>
      <c r="Y787" s="4" t="s">
        <v>49</v>
      </c>
      <c r="Z787" s="4" t="s">
        <v>49</v>
      </c>
      <c r="AA787" s="4" t="s">
        <v>49</v>
      </c>
      <c r="AB787" s="4" t="s">
        <v>49</v>
      </c>
      <c r="AC787" s="4" t="s">
        <v>49</v>
      </c>
      <c r="AD787" s="4" t="s">
        <v>49</v>
      </c>
      <c r="AE787" s="4" t="s">
        <v>48</v>
      </c>
      <c r="AF787" s="4" t="s">
        <v>48</v>
      </c>
      <c r="AG787" s="4" t="s">
        <v>48</v>
      </c>
      <c r="AH787" s="4" t="s">
        <v>48</v>
      </c>
      <c r="AI787" s="4" t="s">
        <v>48</v>
      </c>
      <c r="AJ787" s="4" t="s">
        <v>48</v>
      </c>
      <c r="AK787" s="4" t="s">
        <v>48</v>
      </c>
      <c r="AL787" s="4" t="s">
        <v>55</v>
      </c>
    </row>
    <row r="788" spans="1:38" ht="25.5">
      <c r="A788" s="4">
        <v>159941</v>
      </c>
      <c r="B788" s="4">
        <v>665511</v>
      </c>
      <c r="C788" s="4" t="s">
        <v>2135</v>
      </c>
      <c r="D788" s="4" t="s">
        <v>2136</v>
      </c>
      <c r="E788" s="4" t="s">
        <v>153</v>
      </c>
      <c r="F788" s="4" t="s">
        <v>154</v>
      </c>
      <c r="G788" s="4" t="s">
        <v>46</v>
      </c>
      <c r="H788" s="4" t="s">
        <v>47</v>
      </c>
      <c r="I788" s="4" t="s">
        <v>48</v>
      </c>
      <c r="J788" s="4" t="s">
        <v>49</v>
      </c>
      <c r="K788" s="4" t="s">
        <v>2183</v>
      </c>
      <c r="L788" s="4" t="s">
        <v>2184</v>
      </c>
      <c r="M788" s="4"/>
      <c r="N788" s="4" t="s">
        <v>1544</v>
      </c>
      <c r="O788" s="4" t="s">
        <v>53</v>
      </c>
      <c r="P788" s="4" t="s">
        <v>2139</v>
      </c>
      <c r="Q788" s="4">
        <v>254</v>
      </c>
      <c r="R788" s="4">
        <v>0</v>
      </c>
      <c r="S788" s="4">
        <v>199</v>
      </c>
      <c r="T788" s="4">
        <v>453</v>
      </c>
      <c r="U788" s="4">
        <v>0.56069999999999998</v>
      </c>
      <c r="V788" s="4">
        <v>0</v>
      </c>
      <c r="W788" s="4">
        <v>0.56069999999999998</v>
      </c>
      <c r="X788" s="4" t="s">
        <v>48</v>
      </c>
      <c r="Y788" s="4" t="s">
        <v>49</v>
      </c>
      <c r="Z788" s="4" t="s">
        <v>49</v>
      </c>
      <c r="AA788" s="4" t="s">
        <v>49</v>
      </c>
      <c r="AB788" s="4" t="s">
        <v>49</v>
      </c>
      <c r="AC788" s="4" t="s">
        <v>49</v>
      </c>
      <c r="AD788" s="4" t="s">
        <v>49</v>
      </c>
      <c r="AE788" s="4" t="s">
        <v>48</v>
      </c>
      <c r="AF788" s="4" t="s">
        <v>48</v>
      </c>
      <c r="AG788" s="4" t="s">
        <v>48</v>
      </c>
      <c r="AH788" s="4" t="s">
        <v>48</v>
      </c>
      <c r="AI788" s="4" t="s">
        <v>48</v>
      </c>
      <c r="AJ788" s="4" t="s">
        <v>48</v>
      </c>
      <c r="AK788" s="4" t="s">
        <v>48</v>
      </c>
      <c r="AL788" s="4" t="s">
        <v>55</v>
      </c>
    </row>
    <row r="789" spans="1:38" ht="25.5">
      <c r="A789" s="4">
        <v>159941</v>
      </c>
      <c r="B789" s="4">
        <v>663986</v>
      </c>
      <c r="C789" s="4" t="s">
        <v>2135</v>
      </c>
      <c r="D789" s="4" t="s">
        <v>2136</v>
      </c>
      <c r="E789" s="4" t="s">
        <v>153</v>
      </c>
      <c r="F789" s="4" t="s">
        <v>154</v>
      </c>
      <c r="G789" s="4" t="s">
        <v>46</v>
      </c>
      <c r="H789" s="4" t="s">
        <v>47</v>
      </c>
      <c r="I789" s="4" t="s">
        <v>48</v>
      </c>
      <c r="J789" s="4" t="s">
        <v>49</v>
      </c>
      <c r="K789" s="4" t="s">
        <v>2185</v>
      </c>
      <c r="L789" s="4" t="s">
        <v>2186</v>
      </c>
      <c r="M789" s="4"/>
      <c r="N789" s="4" t="s">
        <v>1544</v>
      </c>
      <c r="O789" s="4" t="s">
        <v>53</v>
      </c>
      <c r="P789" s="4" t="s">
        <v>2145</v>
      </c>
      <c r="Q789" s="4">
        <v>363</v>
      </c>
      <c r="R789" s="4">
        <v>0</v>
      </c>
      <c r="S789" s="4">
        <v>420</v>
      </c>
      <c r="T789" s="4">
        <v>783</v>
      </c>
      <c r="U789" s="4">
        <v>0.46360000000000001</v>
      </c>
      <c r="V789" s="4">
        <v>0</v>
      </c>
      <c r="W789" s="4">
        <v>0.46360000000000001</v>
      </c>
      <c r="X789" s="4" t="s">
        <v>48</v>
      </c>
      <c r="Y789" s="4" t="s">
        <v>48</v>
      </c>
      <c r="Z789" s="4" t="s">
        <v>48</v>
      </c>
      <c r="AA789" s="4" t="s">
        <v>48</v>
      </c>
      <c r="AB789" s="4" t="s">
        <v>48</v>
      </c>
      <c r="AC789" s="4" t="s">
        <v>48</v>
      </c>
      <c r="AD789" s="4" t="s">
        <v>48</v>
      </c>
      <c r="AE789" s="4" t="s">
        <v>49</v>
      </c>
      <c r="AF789" s="4" t="s">
        <v>49</v>
      </c>
      <c r="AG789" s="4" t="s">
        <v>49</v>
      </c>
      <c r="AH789" s="4" t="s">
        <v>48</v>
      </c>
      <c r="AI789" s="4" t="s">
        <v>48</v>
      </c>
      <c r="AJ789" s="4" t="s">
        <v>48</v>
      </c>
      <c r="AK789" s="4" t="s">
        <v>48</v>
      </c>
      <c r="AL789" s="4" t="s">
        <v>55</v>
      </c>
    </row>
    <row r="790" spans="1:38" ht="25.5">
      <c r="A790" s="4">
        <v>159941</v>
      </c>
      <c r="B790" s="4">
        <v>661662</v>
      </c>
      <c r="C790" s="4" t="s">
        <v>2135</v>
      </c>
      <c r="D790" s="4" t="s">
        <v>2136</v>
      </c>
      <c r="E790" s="4" t="s">
        <v>153</v>
      </c>
      <c r="F790" s="4" t="s">
        <v>154</v>
      </c>
      <c r="G790" s="4" t="s">
        <v>46</v>
      </c>
      <c r="H790" s="4" t="s">
        <v>47</v>
      </c>
      <c r="I790" s="4" t="s">
        <v>48</v>
      </c>
      <c r="J790" s="4" t="s">
        <v>49</v>
      </c>
      <c r="K790" s="4" t="s">
        <v>2187</v>
      </c>
      <c r="L790" s="4" t="s">
        <v>2188</v>
      </c>
      <c r="M790" s="4"/>
      <c r="N790" s="4" t="s">
        <v>1544</v>
      </c>
      <c r="O790" s="4" t="s">
        <v>53</v>
      </c>
      <c r="P790" s="4" t="s">
        <v>2139</v>
      </c>
      <c r="Q790" s="4">
        <v>338</v>
      </c>
      <c r="R790" s="4">
        <v>0</v>
      </c>
      <c r="S790" s="4">
        <v>85</v>
      </c>
      <c r="T790" s="4">
        <v>423</v>
      </c>
      <c r="U790" s="4">
        <v>0.79910000000000003</v>
      </c>
      <c r="V790" s="4">
        <v>0</v>
      </c>
      <c r="W790" s="4">
        <v>0.79910000000000003</v>
      </c>
      <c r="X790" s="4" t="s">
        <v>49</v>
      </c>
      <c r="Y790" s="4" t="s">
        <v>49</v>
      </c>
      <c r="Z790" s="4" t="s">
        <v>49</v>
      </c>
      <c r="AA790" s="4" t="s">
        <v>49</v>
      </c>
      <c r="AB790" s="4" t="s">
        <v>49</v>
      </c>
      <c r="AC790" s="4" t="s">
        <v>49</v>
      </c>
      <c r="AD790" s="4" t="s">
        <v>49</v>
      </c>
      <c r="AE790" s="4" t="s">
        <v>48</v>
      </c>
      <c r="AF790" s="4" t="s">
        <v>48</v>
      </c>
      <c r="AG790" s="4" t="s">
        <v>48</v>
      </c>
      <c r="AH790" s="4" t="s">
        <v>48</v>
      </c>
      <c r="AI790" s="4" t="s">
        <v>48</v>
      </c>
      <c r="AJ790" s="4" t="s">
        <v>48</v>
      </c>
      <c r="AK790" s="4" t="s">
        <v>48</v>
      </c>
      <c r="AL790" s="4" t="s">
        <v>55</v>
      </c>
    </row>
    <row r="791" spans="1:38" ht="25.5">
      <c r="A791" s="4">
        <v>159941</v>
      </c>
      <c r="B791" s="4">
        <v>663987</v>
      </c>
      <c r="C791" s="4" t="s">
        <v>2135</v>
      </c>
      <c r="D791" s="4" t="s">
        <v>2136</v>
      </c>
      <c r="E791" s="4" t="s">
        <v>153</v>
      </c>
      <c r="F791" s="4" t="s">
        <v>154</v>
      </c>
      <c r="G791" s="4" t="s">
        <v>46</v>
      </c>
      <c r="H791" s="4" t="s">
        <v>47</v>
      </c>
      <c r="I791" s="4" t="s">
        <v>48</v>
      </c>
      <c r="J791" s="4" t="s">
        <v>49</v>
      </c>
      <c r="K791" s="4" t="s">
        <v>2189</v>
      </c>
      <c r="L791" s="4" t="s">
        <v>2190</v>
      </c>
      <c r="M791" s="4"/>
      <c r="N791" s="4" t="s">
        <v>1708</v>
      </c>
      <c r="O791" s="4" t="s">
        <v>53</v>
      </c>
      <c r="P791" s="4" t="s">
        <v>2191</v>
      </c>
      <c r="Q791" s="4">
        <v>529</v>
      </c>
      <c r="R791" s="4">
        <v>0</v>
      </c>
      <c r="S791" s="4">
        <v>246</v>
      </c>
      <c r="T791" s="4">
        <v>775</v>
      </c>
      <c r="U791" s="4">
        <v>0.68259999999999998</v>
      </c>
      <c r="V791" s="4">
        <v>0</v>
      </c>
      <c r="W791" s="4">
        <v>0.68259999999999998</v>
      </c>
      <c r="X791" s="4" t="s">
        <v>48</v>
      </c>
      <c r="Y791" s="4" t="s">
        <v>48</v>
      </c>
      <c r="Z791" s="4" t="s">
        <v>48</v>
      </c>
      <c r="AA791" s="4" t="s">
        <v>48</v>
      </c>
      <c r="AB791" s="4" t="s">
        <v>48</v>
      </c>
      <c r="AC791" s="4" t="s">
        <v>48</v>
      </c>
      <c r="AD791" s="4" t="s">
        <v>48</v>
      </c>
      <c r="AE791" s="4" t="s">
        <v>49</v>
      </c>
      <c r="AF791" s="4" t="s">
        <v>49</v>
      </c>
      <c r="AG791" s="4" t="s">
        <v>49</v>
      </c>
      <c r="AH791" s="4" t="s">
        <v>48</v>
      </c>
      <c r="AI791" s="4" t="s">
        <v>48</v>
      </c>
      <c r="AJ791" s="4" t="s">
        <v>48</v>
      </c>
      <c r="AK791" s="4" t="s">
        <v>48</v>
      </c>
      <c r="AL791" s="4" t="s">
        <v>55</v>
      </c>
    </row>
    <row r="792" spans="1:38" ht="25.5">
      <c r="A792" s="4">
        <v>159941</v>
      </c>
      <c r="B792" s="4">
        <v>661663</v>
      </c>
      <c r="C792" s="4" t="s">
        <v>2135</v>
      </c>
      <c r="D792" s="4" t="s">
        <v>2136</v>
      </c>
      <c r="E792" s="4" t="s">
        <v>153</v>
      </c>
      <c r="F792" s="4" t="s">
        <v>154</v>
      </c>
      <c r="G792" s="4" t="s">
        <v>46</v>
      </c>
      <c r="H792" s="4" t="s">
        <v>47</v>
      </c>
      <c r="I792" s="4" t="s">
        <v>48</v>
      </c>
      <c r="J792" s="4" t="s">
        <v>49</v>
      </c>
      <c r="K792" s="4" t="s">
        <v>2192</v>
      </c>
      <c r="L792" s="4" t="s">
        <v>2193</v>
      </c>
      <c r="M792" s="4"/>
      <c r="N792" s="4" t="s">
        <v>1544</v>
      </c>
      <c r="O792" s="4" t="s">
        <v>53</v>
      </c>
      <c r="P792" s="4" t="s">
        <v>2145</v>
      </c>
      <c r="Q792" s="4">
        <v>192</v>
      </c>
      <c r="R792" s="4">
        <v>0</v>
      </c>
      <c r="S792" s="4">
        <v>217</v>
      </c>
      <c r="T792" s="4">
        <v>409</v>
      </c>
      <c r="U792" s="4">
        <v>0.46939999999999998</v>
      </c>
      <c r="V792" s="4">
        <v>0</v>
      </c>
      <c r="W792" s="4">
        <v>0.46939999999999998</v>
      </c>
      <c r="X792" s="4" t="s">
        <v>49</v>
      </c>
      <c r="Y792" s="4" t="s">
        <v>49</v>
      </c>
      <c r="Z792" s="4" t="s">
        <v>49</v>
      </c>
      <c r="AA792" s="4" t="s">
        <v>49</v>
      </c>
      <c r="AB792" s="4" t="s">
        <v>49</v>
      </c>
      <c r="AC792" s="4" t="s">
        <v>49</v>
      </c>
      <c r="AD792" s="4" t="s">
        <v>49</v>
      </c>
      <c r="AE792" s="4" t="s">
        <v>48</v>
      </c>
      <c r="AF792" s="4" t="s">
        <v>48</v>
      </c>
      <c r="AG792" s="4" t="s">
        <v>48</v>
      </c>
      <c r="AH792" s="4" t="s">
        <v>48</v>
      </c>
      <c r="AI792" s="4" t="s">
        <v>48</v>
      </c>
      <c r="AJ792" s="4" t="s">
        <v>48</v>
      </c>
      <c r="AK792" s="4" t="s">
        <v>48</v>
      </c>
      <c r="AL792" s="4" t="s">
        <v>55</v>
      </c>
    </row>
    <row r="793" spans="1:38" ht="25.5">
      <c r="A793" s="4">
        <v>159941</v>
      </c>
      <c r="B793" s="4">
        <v>663988</v>
      </c>
      <c r="C793" s="4" t="s">
        <v>2135</v>
      </c>
      <c r="D793" s="4" t="s">
        <v>2136</v>
      </c>
      <c r="E793" s="4" t="s">
        <v>153</v>
      </c>
      <c r="F793" s="4" t="s">
        <v>154</v>
      </c>
      <c r="G793" s="4" t="s">
        <v>46</v>
      </c>
      <c r="H793" s="4" t="s">
        <v>47</v>
      </c>
      <c r="I793" s="4" t="s">
        <v>48</v>
      </c>
      <c r="J793" s="4" t="s">
        <v>49</v>
      </c>
      <c r="K793" s="4" t="s">
        <v>2194</v>
      </c>
      <c r="L793" s="4" t="s">
        <v>2195</v>
      </c>
      <c r="M793" s="4"/>
      <c r="N793" s="4" t="s">
        <v>1544</v>
      </c>
      <c r="O793" s="4" t="s">
        <v>53</v>
      </c>
      <c r="P793" s="4" t="s">
        <v>2154</v>
      </c>
      <c r="Q793" s="4">
        <v>375</v>
      </c>
      <c r="R793" s="4">
        <v>0</v>
      </c>
      <c r="S793" s="4">
        <v>280</v>
      </c>
      <c r="T793" s="4">
        <v>655</v>
      </c>
      <c r="U793" s="4">
        <v>0.57250000000000001</v>
      </c>
      <c r="V793" s="4">
        <v>0</v>
      </c>
      <c r="W793" s="4">
        <v>0.57250000000000001</v>
      </c>
      <c r="X793" s="4" t="s">
        <v>48</v>
      </c>
      <c r="Y793" s="4" t="s">
        <v>48</v>
      </c>
      <c r="Z793" s="4" t="s">
        <v>48</v>
      </c>
      <c r="AA793" s="4" t="s">
        <v>48</v>
      </c>
      <c r="AB793" s="4" t="s">
        <v>48</v>
      </c>
      <c r="AC793" s="4" t="s">
        <v>48</v>
      </c>
      <c r="AD793" s="4" t="s">
        <v>48</v>
      </c>
      <c r="AE793" s="4" t="s">
        <v>49</v>
      </c>
      <c r="AF793" s="4" t="s">
        <v>49</v>
      </c>
      <c r="AG793" s="4" t="s">
        <v>49</v>
      </c>
      <c r="AH793" s="4" t="s">
        <v>48</v>
      </c>
      <c r="AI793" s="4" t="s">
        <v>48</v>
      </c>
      <c r="AJ793" s="4" t="s">
        <v>48</v>
      </c>
      <c r="AK793" s="4" t="s">
        <v>48</v>
      </c>
      <c r="AL793" s="4" t="s">
        <v>55</v>
      </c>
    </row>
    <row r="794" spans="1:38" ht="25.5">
      <c r="A794" s="4">
        <v>159941</v>
      </c>
      <c r="B794" s="4">
        <v>663989</v>
      </c>
      <c r="C794" s="4" t="s">
        <v>2135</v>
      </c>
      <c r="D794" s="4" t="s">
        <v>2136</v>
      </c>
      <c r="E794" s="4" t="s">
        <v>153</v>
      </c>
      <c r="F794" s="4" t="s">
        <v>154</v>
      </c>
      <c r="G794" s="4" t="s">
        <v>46</v>
      </c>
      <c r="H794" s="4" t="s">
        <v>47</v>
      </c>
      <c r="I794" s="4" t="s">
        <v>48</v>
      </c>
      <c r="J794" s="4" t="s">
        <v>49</v>
      </c>
      <c r="K794" s="4" t="s">
        <v>2196</v>
      </c>
      <c r="L794" s="4" t="s">
        <v>2197</v>
      </c>
      <c r="M794" s="4"/>
      <c r="N794" s="4" t="s">
        <v>1544</v>
      </c>
      <c r="O794" s="4" t="s">
        <v>53</v>
      </c>
      <c r="P794" s="4" t="s">
        <v>1545</v>
      </c>
      <c r="Q794" s="4">
        <v>746</v>
      </c>
      <c r="R794" s="4">
        <v>0</v>
      </c>
      <c r="S794" s="4">
        <v>89</v>
      </c>
      <c r="T794" s="4">
        <v>835</v>
      </c>
      <c r="U794" s="4">
        <v>0.89339999999999997</v>
      </c>
      <c r="V794" s="4">
        <v>0</v>
      </c>
      <c r="W794" s="4">
        <v>0.89339999999999997</v>
      </c>
      <c r="X794" s="4" t="s">
        <v>48</v>
      </c>
      <c r="Y794" s="4" t="s">
        <v>48</v>
      </c>
      <c r="Z794" s="4" t="s">
        <v>48</v>
      </c>
      <c r="AA794" s="4" t="s">
        <v>48</v>
      </c>
      <c r="AB794" s="4" t="s">
        <v>48</v>
      </c>
      <c r="AC794" s="4" t="s">
        <v>48</v>
      </c>
      <c r="AD794" s="4" t="s">
        <v>48</v>
      </c>
      <c r="AE794" s="4" t="s">
        <v>49</v>
      </c>
      <c r="AF794" s="4" t="s">
        <v>49</v>
      </c>
      <c r="AG794" s="4" t="s">
        <v>49</v>
      </c>
      <c r="AH794" s="4" t="s">
        <v>48</v>
      </c>
      <c r="AI794" s="4" t="s">
        <v>48</v>
      </c>
      <c r="AJ794" s="4" t="s">
        <v>48</v>
      </c>
      <c r="AK794" s="4" t="s">
        <v>48</v>
      </c>
      <c r="AL794" s="4" t="s">
        <v>55</v>
      </c>
    </row>
    <row r="795" spans="1:38" ht="25.5">
      <c r="A795" s="4">
        <v>159941</v>
      </c>
      <c r="B795" s="4">
        <v>665512</v>
      </c>
      <c r="C795" s="4" t="s">
        <v>2135</v>
      </c>
      <c r="D795" s="4" t="s">
        <v>2136</v>
      </c>
      <c r="E795" s="4" t="s">
        <v>153</v>
      </c>
      <c r="F795" s="4" t="s">
        <v>154</v>
      </c>
      <c r="G795" s="4" t="s">
        <v>46</v>
      </c>
      <c r="H795" s="4" t="s">
        <v>47</v>
      </c>
      <c r="I795" s="4" t="s">
        <v>48</v>
      </c>
      <c r="J795" s="4" t="s">
        <v>49</v>
      </c>
      <c r="K795" s="4" t="s">
        <v>2198</v>
      </c>
      <c r="L795" s="4" t="s">
        <v>2199</v>
      </c>
      <c r="M795" s="4"/>
      <c r="N795" s="4" t="s">
        <v>1544</v>
      </c>
      <c r="O795" s="4" t="s">
        <v>53</v>
      </c>
      <c r="P795" s="4" t="s">
        <v>2139</v>
      </c>
      <c r="Q795" s="4">
        <v>414</v>
      </c>
      <c r="R795" s="4">
        <v>0</v>
      </c>
      <c r="S795" s="4">
        <v>55</v>
      </c>
      <c r="T795" s="4">
        <v>469</v>
      </c>
      <c r="U795" s="4">
        <v>0.88270000000000004</v>
      </c>
      <c r="V795" s="4">
        <v>0</v>
      </c>
      <c r="W795" s="4">
        <v>0.88270000000000004</v>
      </c>
      <c r="X795" s="4" t="s">
        <v>48</v>
      </c>
      <c r="Y795" s="4" t="s">
        <v>49</v>
      </c>
      <c r="Z795" s="4" t="s">
        <v>49</v>
      </c>
      <c r="AA795" s="4" t="s">
        <v>49</v>
      </c>
      <c r="AB795" s="4" t="s">
        <v>49</v>
      </c>
      <c r="AC795" s="4" t="s">
        <v>49</v>
      </c>
      <c r="AD795" s="4" t="s">
        <v>49</v>
      </c>
      <c r="AE795" s="4" t="s">
        <v>48</v>
      </c>
      <c r="AF795" s="4" t="s">
        <v>48</v>
      </c>
      <c r="AG795" s="4" t="s">
        <v>48</v>
      </c>
      <c r="AH795" s="4" t="s">
        <v>48</v>
      </c>
      <c r="AI795" s="4" t="s">
        <v>48</v>
      </c>
      <c r="AJ795" s="4" t="s">
        <v>48</v>
      </c>
      <c r="AK795" s="4" t="s">
        <v>48</v>
      </c>
      <c r="AL795" s="4" t="s">
        <v>55</v>
      </c>
    </row>
    <row r="796" spans="1:38" ht="25.5">
      <c r="A796" s="4">
        <v>159941</v>
      </c>
      <c r="B796" s="4">
        <v>661665</v>
      </c>
      <c r="C796" s="4" t="s">
        <v>2135</v>
      </c>
      <c r="D796" s="4" t="s">
        <v>2136</v>
      </c>
      <c r="E796" s="4" t="s">
        <v>153</v>
      </c>
      <c r="F796" s="4" t="s">
        <v>154</v>
      </c>
      <c r="G796" s="4" t="s">
        <v>46</v>
      </c>
      <c r="H796" s="4" t="s">
        <v>47</v>
      </c>
      <c r="I796" s="4" t="s">
        <v>48</v>
      </c>
      <c r="J796" s="4" t="s">
        <v>49</v>
      </c>
      <c r="K796" s="4" t="s">
        <v>2200</v>
      </c>
      <c r="L796" s="4" t="s">
        <v>2201</v>
      </c>
      <c r="M796" s="4"/>
      <c r="N796" s="4" t="s">
        <v>1544</v>
      </c>
      <c r="O796" s="4" t="s">
        <v>53</v>
      </c>
      <c r="P796" s="4" t="s">
        <v>1545</v>
      </c>
      <c r="Q796" s="4">
        <v>408</v>
      </c>
      <c r="R796" s="4">
        <v>0</v>
      </c>
      <c r="S796" s="4">
        <v>85</v>
      </c>
      <c r="T796" s="4">
        <v>493</v>
      </c>
      <c r="U796" s="4">
        <v>0.8276</v>
      </c>
      <c r="V796" s="4">
        <v>0</v>
      </c>
      <c r="W796" s="4">
        <v>0.8276</v>
      </c>
      <c r="X796" s="4" t="s">
        <v>48</v>
      </c>
      <c r="Y796" s="4" t="s">
        <v>49</v>
      </c>
      <c r="Z796" s="4" t="s">
        <v>49</v>
      </c>
      <c r="AA796" s="4" t="s">
        <v>49</v>
      </c>
      <c r="AB796" s="4" t="s">
        <v>49</v>
      </c>
      <c r="AC796" s="4" t="s">
        <v>49</v>
      </c>
      <c r="AD796" s="4" t="s">
        <v>49</v>
      </c>
      <c r="AE796" s="4" t="s">
        <v>48</v>
      </c>
      <c r="AF796" s="4" t="s">
        <v>48</v>
      </c>
      <c r="AG796" s="4" t="s">
        <v>48</v>
      </c>
      <c r="AH796" s="4" t="s">
        <v>48</v>
      </c>
      <c r="AI796" s="4" t="s">
        <v>48</v>
      </c>
      <c r="AJ796" s="4" t="s">
        <v>48</v>
      </c>
      <c r="AK796" s="4" t="s">
        <v>48</v>
      </c>
      <c r="AL796" s="4" t="s">
        <v>55</v>
      </c>
    </row>
    <row r="797" spans="1:38" ht="25.5">
      <c r="A797" s="4">
        <v>159941</v>
      </c>
      <c r="B797" s="4">
        <v>661680</v>
      </c>
      <c r="C797" s="4" t="s">
        <v>2135</v>
      </c>
      <c r="D797" s="4" t="s">
        <v>2136</v>
      </c>
      <c r="E797" s="4" t="s">
        <v>153</v>
      </c>
      <c r="F797" s="4" t="s">
        <v>154</v>
      </c>
      <c r="G797" s="4" t="s">
        <v>46</v>
      </c>
      <c r="H797" s="4" t="s">
        <v>47</v>
      </c>
      <c r="I797" s="4" t="s">
        <v>48</v>
      </c>
      <c r="J797" s="4" t="s">
        <v>49</v>
      </c>
      <c r="K797" s="4" t="s">
        <v>2202</v>
      </c>
      <c r="L797" s="4" t="s">
        <v>2203</v>
      </c>
      <c r="M797" s="4"/>
      <c r="N797" s="4" t="s">
        <v>1708</v>
      </c>
      <c r="O797" s="4" t="s">
        <v>53</v>
      </c>
      <c r="P797" s="4" t="s">
        <v>1947</v>
      </c>
      <c r="Q797" s="4">
        <v>255</v>
      </c>
      <c r="R797" s="4">
        <v>0</v>
      </c>
      <c r="S797" s="4">
        <v>639</v>
      </c>
      <c r="T797" s="4">
        <v>894</v>
      </c>
      <c r="U797" s="4">
        <v>0.28520000000000001</v>
      </c>
      <c r="V797" s="4">
        <v>0</v>
      </c>
      <c r="W797" s="4">
        <v>0.28520000000000001</v>
      </c>
      <c r="X797" s="4" t="s">
        <v>48</v>
      </c>
      <c r="Y797" s="4" t="s">
        <v>48</v>
      </c>
      <c r="Z797" s="4" t="s">
        <v>48</v>
      </c>
      <c r="AA797" s="4" t="s">
        <v>48</v>
      </c>
      <c r="AB797" s="4" t="s">
        <v>48</v>
      </c>
      <c r="AC797" s="4" t="s">
        <v>48</v>
      </c>
      <c r="AD797" s="4" t="s">
        <v>48</v>
      </c>
      <c r="AE797" s="4" t="s">
        <v>49</v>
      </c>
      <c r="AF797" s="4" t="s">
        <v>49</v>
      </c>
      <c r="AG797" s="4" t="s">
        <v>49</v>
      </c>
      <c r="AH797" s="4" t="s">
        <v>48</v>
      </c>
      <c r="AI797" s="4" t="s">
        <v>48</v>
      </c>
      <c r="AJ797" s="4" t="s">
        <v>48</v>
      </c>
      <c r="AK797" s="4" t="s">
        <v>48</v>
      </c>
      <c r="AL797" s="4" t="s">
        <v>55</v>
      </c>
    </row>
    <row r="798" spans="1:38" ht="25.5">
      <c r="A798" s="4">
        <v>159941</v>
      </c>
      <c r="B798" s="4">
        <v>661666</v>
      </c>
      <c r="C798" s="4" t="s">
        <v>2135</v>
      </c>
      <c r="D798" s="4" t="s">
        <v>2136</v>
      </c>
      <c r="E798" s="4" t="s">
        <v>153</v>
      </c>
      <c r="F798" s="4" t="s">
        <v>154</v>
      </c>
      <c r="G798" s="4" t="s">
        <v>46</v>
      </c>
      <c r="H798" s="4" t="s">
        <v>47</v>
      </c>
      <c r="I798" s="4" t="s">
        <v>48</v>
      </c>
      <c r="J798" s="4" t="s">
        <v>49</v>
      </c>
      <c r="K798" s="4" t="s">
        <v>1576</v>
      </c>
      <c r="L798" s="4" t="s">
        <v>2204</v>
      </c>
      <c r="M798" s="4"/>
      <c r="N798" s="4" t="s">
        <v>1544</v>
      </c>
      <c r="O798" s="4" t="s">
        <v>53</v>
      </c>
      <c r="P798" s="4" t="s">
        <v>2154</v>
      </c>
      <c r="Q798" s="4">
        <v>388</v>
      </c>
      <c r="R798" s="4">
        <v>0</v>
      </c>
      <c r="S798" s="4">
        <v>51</v>
      </c>
      <c r="T798" s="4">
        <v>439</v>
      </c>
      <c r="U798" s="4">
        <v>0.88380000000000003</v>
      </c>
      <c r="V798" s="4">
        <v>0</v>
      </c>
      <c r="W798" s="4">
        <v>0.88380000000000003</v>
      </c>
      <c r="X798" s="4" t="s">
        <v>48</v>
      </c>
      <c r="Y798" s="4" t="s">
        <v>49</v>
      </c>
      <c r="Z798" s="4" t="s">
        <v>49</v>
      </c>
      <c r="AA798" s="4" t="s">
        <v>49</v>
      </c>
      <c r="AB798" s="4" t="s">
        <v>49</v>
      </c>
      <c r="AC798" s="4" t="s">
        <v>49</v>
      </c>
      <c r="AD798" s="4" t="s">
        <v>49</v>
      </c>
      <c r="AE798" s="4" t="s">
        <v>48</v>
      </c>
      <c r="AF798" s="4" t="s">
        <v>48</v>
      </c>
      <c r="AG798" s="4" t="s">
        <v>48</v>
      </c>
      <c r="AH798" s="4" t="s">
        <v>48</v>
      </c>
      <c r="AI798" s="4" t="s">
        <v>48</v>
      </c>
      <c r="AJ798" s="4" t="s">
        <v>48</v>
      </c>
      <c r="AK798" s="4" t="s">
        <v>48</v>
      </c>
      <c r="AL798" s="4" t="s">
        <v>55</v>
      </c>
    </row>
    <row r="799" spans="1:38" ht="25.5">
      <c r="A799" s="4">
        <v>159941</v>
      </c>
      <c r="B799" s="4">
        <v>661667</v>
      </c>
      <c r="C799" s="4" t="s">
        <v>2135</v>
      </c>
      <c r="D799" s="4" t="s">
        <v>2136</v>
      </c>
      <c r="E799" s="4" t="s">
        <v>153</v>
      </c>
      <c r="F799" s="4" t="s">
        <v>154</v>
      </c>
      <c r="G799" s="4" t="s">
        <v>46</v>
      </c>
      <c r="H799" s="4" t="s">
        <v>47</v>
      </c>
      <c r="I799" s="4" t="s">
        <v>48</v>
      </c>
      <c r="J799" s="4" t="s">
        <v>49</v>
      </c>
      <c r="K799" s="4" t="s">
        <v>2205</v>
      </c>
      <c r="L799" s="4" t="s">
        <v>2206</v>
      </c>
      <c r="M799" s="4"/>
      <c r="N799" s="4" t="s">
        <v>1544</v>
      </c>
      <c r="O799" s="4" t="s">
        <v>53</v>
      </c>
      <c r="P799" s="4" t="s">
        <v>2154</v>
      </c>
      <c r="Q799" s="4">
        <v>387</v>
      </c>
      <c r="R799" s="4">
        <v>0</v>
      </c>
      <c r="S799" s="4">
        <v>95</v>
      </c>
      <c r="T799" s="4">
        <v>482</v>
      </c>
      <c r="U799" s="4">
        <v>0.80289999999999995</v>
      </c>
      <c r="V799" s="4">
        <v>0</v>
      </c>
      <c r="W799" s="4">
        <v>0.80289999999999995</v>
      </c>
      <c r="X799" s="4" t="s">
        <v>49</v>
      </c>
      <c r="Y799" s="4" t="s">
        <v>49</v>
      </c>
      <c r="Z799" s="4" t="s">
        <v>49</v>
      </c>
      <c r="AA799" s="4" t="s">
        <v>49</v>
      </c>
      <c r="AB799" s="4" t="s">
        <v>49</v>
      </c>
      <c r="AC799" s="4" t="s">
        <v>49</v>
      </c>
      <c r="AD799" s="4" t="s">
        <v>49</v>
      </c>
      <c r="AE799" s="4" t="s">
        <v>48</v>
      </c>
      <c r="AF799" s="4" t="s">
        <v>48</v>
      </c>
      <c r="AG799" s="4" t="s">
        <v>48</v>
      </c>
      <c r="AH799" s="4" t="s">
        <v>48</v>
      </c>
      <c r="AI799" s="4" t="s">
        <v>48</v>
      </c>
      <c r="AJ799" s="4" t="s">
        <v>48</v>
      </c>
      <c r="AK799" s="4" t="s">
        <v>48</v>
      </c>
      <c r="AL799" s="4" t="s">
        <v>55</v>
      </c>
    </row>
    <row r="800" spans="1:38" ht="25.5">
      <c r="A800" s="4">
        <v>159941</v>
      </c>
      <c r="B800" s="4">
        <v>663787</v>
      </c>
      <c r="C800" s="4" t="s">
        <v>2135</v>
      </c>
      <c r="D800" s="4" t="s">
        <v>2136</v>
      </c>
      <c r="E800" s="4" t="s">
        <v>153</v>
      </c>
      <c r="F800" s="4" t="s">
        <v>154</v>
      </c>
      <c r="G800" s="4" t="s">
        <v>46</v>
      </c>
      <c r="H800" s="4" t="s">
        <v>47</v>
      </c>
      <c r="I800" s="4" t="s">
        <v>48</v>
      </c>
      <c r="J800" s="4" t="s">
        <v>49</v>
      </c>
      <c r="K800" s="4" t="s">
        <v>2207</v>
      </c>
      <c r="L800" s="4" t="s">
        <v>2208</v>
      </c>
      <c r="M800" s="4"/>
      <c r="N800" s="4" t="s">
        <v>1544</v>
      </c>
      <c r="O800" s="4" t="s">
        <v>53</v>
      </c>
      <c r="P800" s="4" t="s">
        <v>2154</v>
      </c>
      <c r="Q800" s="4">
        <v>320</v>
      </c>
      <c r="R800" s="4">
        <v>0</v>
      </c>
      <c r="S800" s="4">
        <v>12</v>
      </c>
      <c r="T800" s="4">
        <v>332</v>
      </c>
      <c r="U800" s="4">
        <v>0.96389999999999998</v>
      </c>
      <c r="V800" s="4">
        <v>0</v>
      </c>
      <c r="W800" s="4">
        <v>0.96389999999999998</v>
      </c>
      <c r="X800" s="4" t="s">
        <v>48</v>
      </c>
      <c r="Y800" s="4" t="s">
        <v>49</v>
      </c>
      <c r="Z800" s="4" t="s">
        <v>49</v>
      </c>
      <c r="AA800" s="4" t="s">
        <v>49</v>
      </c>
      <c r="AB800" s="4" t="s">
        <v>49</v>
      </c>
      <c r="AC800" s="4" t="s">
        <v>49</v>
      </c>
      <c r="AD800" s="4" t="s">
        <v>49</v>
      </c>
      <c r="AE800" s="4" t="s">
        <v>48</v>
      </c>
      <c r="AF800" s="4" t="s">
        <v>48</v>
      </c>
      <c r="AG800" s="4" t="s">
        <v>48</v>
      </c>
      <c r="AH800" s="4" t="s">
        <v>48</v>
      </c>
      <c r="AI800" s="4" t="s">
        <v>48</v>
      </c>
      <c r="AJ800" s="4" t="s">
        <v>48</v>
      </c>
      <c r="AK800" s="4" t="s">
        <v>48</v>
      </c>
      <c r="AL800" s="4" t="s">
        <v>55</v>
      </c>
    </row>
    <row r="801" spans="1:38" ht="25.5">
      <c r="A801" s="4">
        <v>159941</v>
      </c>
      <c r="B801" s="4">
        <v>661669</v>
      </c>
      <c r="C801" s="4" t="s">
        <v>2135</v>
      </c>
      <c r="D801" s="4" t="s">
        <v>2136</v>
      </c>
      <c r="E801" s="4" t="s">
        <v>153</v>
      </c>
      <c r="F801" s="4" t="s">
        <v>154</v>
      </c>
      <c r="G801" s="4" t="s">
        <v>46</v>
      </c>
      <c r="H801" s="4" t="s">
        <v>47</v>
      </c>
      <c r="I801" s="4" t="s">
        <v>48</v>
      </c>
      <c r="J801" s="4" t="s">
        <v>49</v>
      </c>
      <c r="K801" s="4" t="s">
        <v>2209</v>
      </c>
      <c r="L801" s="4" t="s">
        <v>2210</v>
      </c>
      <c r="M801" s="4"/>
      <c r="N801" s="4" t="s">
        <v>1708</v>
      </c>
      <c r="O801" s="4" t="s">
        <v>53</v>
      </c>
      <c r="P801" s="4" t="s">
        <v>1947</v>
      </c>
      <c r="Q801" s="4">
        <v>81</v>
      </c>
      <c r="R801" s="4">
        <v>0</v>
      </c>
      <c r="S801" s="4">
        <v>346</v>
      </c>
      <c r="T801" s="4">
        <v>427</v>
      </c>
      <c r="U801" s="4">
        <v>0.18970000000000001</v>
      </c>
      <c r="V801" s="4">
        <v>0</v>
      </c>
      <c r="W801" s="4">
        <v>0.18970000000000001</v>
      </c>
      <c r="X801" s="4" t="s">
        <v>48</v>
      </c>
      <c r="Y801" s="4" t="s">
        <v>49</v>
      </c>
      <c r="Z801" s="4" t="s">
        <v>49</v>
      </c>
      <c r="AA801" s="4" t="s">
        <v>49</v>
      </c>
      <c r="AB801" s="4" t="s">
        <v>49</v>
      </c>
      <c r="AC801" s="4" t="s">
        <v>49</v>
      </c>
      <c r="AD801" s="4" t="s">
        <v>49</v>
      </c>
      <c r="AE801" s="4" t="s">
        <v>48</v>
      </c>
      <c r="AF801" s="4" t="s">
        <v>48</v>
      </c>
      <c r="AG801" s="4" t="s">
        <v>48</v>
      </c>
      <c r="AH801" s="4" t="s">
        <v>48</v>
      </c>
      <c r="AI801" s="4" t="s">
        <v>48</v>
      </c>
      <c r="AJ801" s="4" t="s">
        <v>48</v>
      </c>
      <c r="AK801" s="4" t="s">
        <v>48</v>
      </c>
      <c r="AL801" s="4" t="s">
        <v>55</v>
      </c>
    </row>
    <row r="802" spans="1:38" ht="25.5">
      <c r="A802" s="4">
        <v>159941</v>
      </c>
      <c r="B802" s="4">
        <v>686829</v>
      </c>
      <c r="C802" s="4" t="s">
        <v>2135</v>
      </c>
      <c r="D802" s="4" t="s">
        <v>2136</v>
      </c>
      <c r="E802" s="4" t="s">
        <v>153</v>
      </c>
      <c r="F802" s="4" t="s">
        <v>154</v>
      </c>
      <c r="G802" s="4" t="s">
        <v>46</v>
      </c>
      <c r="H802" s="4" t="s">
        <v>47</v>
      </c>
      <c r="I802" s="4" t="s">
        <v>48</v>
      </c>
      <c r="J802" s="4" t="s">
        <v>49</v>
      </c>
      <c r="K802" s="4" t="s">
        <v>2211</v>
      </c>
      <c r="L802" s="4" t="s">
        <v>2212</v>
      </c>
      <c r="M802" s="4"/>
      <c r="N802" s="4" t="s">
        <v>1869</v>
      </c>
      <c r="O802" s="4" t="s">
        <v>53</v>
      </c>
      <c r="P802" s="4" t="s">
        <v>616</v>
      </c>
      <c r="Q802" s="4">
        <v>660</v>
      </c>
      <c r="R802" s="4">
        <v>0</v>
      </c>
      <c r="S802" s="4">
        <v>18</v>
      </c>
      <c r="T802" s="4">
        <v>678</v>
      </c>
      <c r="U802" s="4">
        <v>0.97350000000000003</v>
      </c>
      <c r="V802" s="4">
        <v>0</v>
      </c>
      <c r="W802" s="4">
        <v>0.97350000000000003</v>
      </c>
      <c r="X802" s="4" t="s">
        <v>49</v>
      </c>
      <c r="Y802" s="4" t="s">
        <v>49</v>
      </c>
      <c r="Z802" s="4" t="s">
        <v>49</v>
      </c>
      <c r="AA802" s="4" t="s">
        <v>49</v>
      </c>
      <c r="AB802" s="4" t="s">
        <v>49</v>
      </c>
      <c r="AC802" s="4" t="s">
        <v>49</v>
      </c>
      <c r="AD802" s="4" t="s">
        <v>49</v>
      </c>
      <c r="AE802" s="4" t="s">
        <v>48</v>
      </c>
      <c r="AF802" s="4" t="s">
        <v>48</v>
      </c>
      <c r="AG802" s="4" t="s">
        <v>48</v>
      </c>
      <c r="AH802" s="4" t="s">
        <v>48</v>
      </c>
      <c r="AI802" s="4" t="s">
        <v>48</v>
      </c>
      <c r="AJ802" s="4" t="s">
        <v>48</v>
      </c>
      <c r="AK802" s="4" t="s">
        <v>48</v>
      </c>
      <c r="AL802" s="4" t="s">
        <v>55</v>
      </c>
    </row>
    <row r="803" spans="1:38" ht="25.5">
      <c r="A803" s="4">
        <v>159941</v>
      </c>
      <c r="B803" s="4">
        <v>661670</v>
      </c>
      <c r="C803" s="4" t="s">
        <v>2135</v>
      </c>
      <c r="D803" s="4" t="s">
        <v>2136</v>
      </c>
      <c r="E803" s="4" t="s">
        <v>153</v>
      </c>
      <c r="F803" s="4" t="s">
        <v>154</v>
      </c>
      <c r="G803" s="4" t="s">
        <v>46</v>
      </c>
      <c r="H803" s="4" t="s">
        <v>47</v>
      </c>
      <c r="I803" s="4" t="s">
        <v>48</v>
      </c>
      <c r="J803" s="4" t="s">
        <v>49</v>
      </c>
      <c r="K803" s="4" t="s">
        <v>2213</v>
      </c>
      <c r="L803" s="4" t="s">
        <v>2214</v>
      </c>
      <c r="M803" s="4"/>
      <c r="N803" s="4" t="s">
        <v>1355</v>
      </c>
      <c r="O803" s="4" t="s">
        <v>53</v>
      </c>
      <c r="P803" s="4" t="s">
        <v>1356</v>
      </c>
      <c r="Q803" s="4">
        <v>102</v>
      </c>
      <c r="R803" s="4">
        <v>0</v>
      </c>
      <c r="S803" s="4">
        <v>232</v>
      </c>
      <c r="T803" s="4">
        <v>334</v>
      </c>
      <c r="U803" s="4">
        <v>0.3054</v>
      </c>
      <c r="V803" s="4">
        <v>0</v>
      </c>
      <c r="W803" s="4">
        <v>0.3054</v>
      </c>
      <c r="X803" s="4" t="s">
        <v>48</v>
      </c>
      <c r="Y803" s="4" t="s">
        <v>49</v>
      </c>
      <c r="Z803" s="4" t="s">
        <v>49</v>
      </c>
      <c r="AA803" s="4" t="s">
        <v>49</v>
      </c>
      <c r="AB803" s="4" t="s">
        <v>49</v>
      </c>
      <c r="AC803" s="4" t="s">
        <v>49</v>
      </c>
      <c r="AD803" s="4" t="s">
        <v>49</v>
      </c>
      <c r="AE803" s="4" t="s">
        <v>48</v>
      </c>
      <c r="AF803" s="4" t="s">
        <v>48</v>
      </c>
      <c r="AG803" s="4" t="s">
        <v>48</v>
      </c>
      <c r="AH803" s="4" t="s">
        <v>48</v>
      </c>
      <c r="AI803" s="4" t="s">
        <v>48</v>
      </c>
      <c r="AJ803" s="4" t="s">
        <v>48</v>
      </c>
      <c r="AK803" s="4" t="s">
        <v>48</v>
      </c>
      <c r="AL803" s="4" t="s">
        <v>55</v>
      </c>
    </row>
    <row r="804" spans="1:38" ht="25.5">
      <c r="A804" s="4">
        <v>159941</v>
      </c>
      <c r="B804" s="4">
        <v>665514</v>
      </c>
      <c r="C804" s="4" t="s">
        <v>2135</v>
      </c>
      <c r="D804" s="4" t="s">
        <v>2136</v>
      </c>
      <c r="E804" s="4" t="s">
        <v>153</v>
      </c>
      <c r="F804" s="4" t="s">
        <v>154</v>
      </c>
      <c r="G804" s="4" t="s">
        <v>46</v>
      </c>
      <c r="H804" s="4" t="s">
        <v>47</v>
      </c>
      <c r="I804" s="4" t="s">
        <v>48</v>
      </c>
      <c r="J804" s="4" t="s">
        <v>49</v>
      </c>
      <c r="K804" s="4" t="s">
        <v>2215</v>
      </c>
      <c r="L804" s="4" t="s">
        <v>2216</v>
      </c>
      <c r="M804" s="4"/>
      <c r="N804" s="4" t="s">
        <v>1544</v>
      </c>
      <c r="O804" s="4" t="s">
        <v>53</v>
      </c>
      <c r="P804" s="4" t="s">
        <v>2154</v>
      </c>
      <c r="Q804" s="4">
        <v>461</v>
      </c>
      <c r="R804" s="4">
        <v>0</v>
      </c>
      <c r="S804" s="4">
        <v>52</v>
      </c>
      <c r="T804" s="4">
        <v>513</v>
      </c>
      <c r="U804" s="4">
        <v>0.89859999999999995</v>
      </c>
      <c r="V804" s="4">
        <v>0</v>
      </c>
      <c r="W804" s="4">
        <v>0.89859999999999995</v>
      </c>
      <c r="X804" s="4" t="s">
        <v>48</v>
      </c>
      <c r="Y804" s="4" t="s">
        <v>49</v>
      </c>
      <c r="Z804" s="4" t="s">
        <v>49</v>
      </c>
      <c r="AA804" s="4" t="s">
        <v>49</v>
      </c>
      <c r="AB804" s="4" t="s">
        <v>49</v>
      </c>
      <c r="AC804" s="4" t="s">
        <v>49</v>
      </c>
      <c r="AD804" s="4" t="s">
        <v>49</v>
      </c>
      <c r="AE804" s="4" t="s">
        <v>48</v>
      </c>
      <c r="AF804" s="4" t="s">
        <v>48</v>
      </c>
      <c r="AG804" s="4" t="s">
        <v>48</v>
      </c>
      <c r="AH804" s="4" t="s">
        <v>48</v>
      </c>
      <c r="AI804" s="4" t="s">
        <v>48</v>
      </c>
      <c r="AJ804" s="4" t="s">
        <v>48</v>
      </c>
      <c r="AK804" s="4" t="s">
        <v>48</v>
      </c>
      <c r="AL804" s="4" t="s">
        <v>55</v>
      </c>
    </row>
    <row r="805" spans="1:38" ht="25.5">
      <c r="A805" s="4">
        <v>159941</v>
      </c>
      <c r="B805" s="4">
        <v>661672</v>
      </c>
      <c r="C805" s="4" t="s">
        <v>2135</v>
      </c>
      <c r="D805" s="4" t="s">
        <v>2136</v>
      </c>
      <c r="E805" s="4" t="s">
        <v>153</v>
      </c>
      <c r="F805" s="4" t="s">
        <v>154</v>
      </c>
      <c r="G805" s="4" t="s">
        <v>46</v>
      </c>
      <c r="H805" s="4" t="s">
        <v>47</v>
      </c>
      <c r="I805" s="4" t="s">
        <v>48</v>
      </c>
      <c r="J805" s="4" t="s">
        <v>49</v>
      </c>
      <c r="K805" s="4" t="s">
        <v>2217</v>
      </c>
      <c r="L805" s="4" t="s">
        <v>2218</v>
      </c>
      <c r="M805" s="4"/>
      <c r="N805" s="4" t="s">
        <v>1544</v>
      </c>
      <c r="O805" s="4" t="s">
        <v>53</v>
      </c>
      <c r="P805" s="4" t="s">
        <v>2154</v>
      </c>
      <c r="Q805" s="4">
        <v>81</v>
      </c>
      <c r="R805" s="4">
        <v>28</v>
      </c>
      <c r="S805" s="4">
        <v>177</v>
      </c>
      <c r="T805" s="4">
        <v>286</v>
      </c>
      <c r="U805" s="4">
        <v>0.28320000000000001</v>
      </c>
      <c r="V805" s="4">
        <v>9.7900000000000001E-2</v>
      </c>
      <c r="W805" s="4">
        <v>0.38109999999999999</v>
      </c>
      <c r="X805" s="4" t="s">
        <v>49</v>
      </c>
      <c r="Y805" s="4" t="s">
        <v>49</v>
      </c>
      <c r="Z805" s="4" t="s">
        <v>49</v>
      </c>
      <c r="AA805" s="4" t="s">
        <v>49</v>
      </c>
      <c r="AB805" s="4" t="s">
        <v>49</v>
      </c>
      <c r="AC805" s="4" t="s">
        <v>49</v>
      </c>
      <c r="AD805" s="4" t="s">
        <v>49</v>
      </c>
      <c r="AE805" s="4" t="s">
        <v>48</v>
      </c>
      <c r="AF805" s="4" t="s">
        <v>48</v>
      </c>
      <c r="AG805" s="4" t="s">
        <v>48</v>
      </c>
      <c r="AH805" s="4" t="s">
        <v>48</v>
      </c>
      <c r="AI805" s="4" t="s">
        <v>48</v>
      </c>
      <c r="AJ805" s="4" t="s">
        <v>48</v>
      </c>
      <c r="AK805" s="4" t="s">
        <v>48</v>
      </c>
      <c r="AL805" s="4" t="s">
        <v>81</v>
      </c>
    </row>
    <row r="806" spans="1:38" ht="25.5">
      <c r="A806" s="4">
        <v>159941</v>
      </c>
      <c r="B806" s="4">
        <v>662698</v>
      </c>
      <c r="C806" s="4" t="s">
        <v>2135</v>
      </c>
      <c r="D806" s="4" t="s">
        <v>2136</v>
      </c>
      <c r="E806" s="4" t="s">
        <v>153</v>
      </c>
      <c r="F806" s="4" t="s">
        <v>154</v>
      </c>
      <c r="G806" s="4" t="s">
        <v>46</v>
      </c>
      <c r="H806" s="4" t="s">
        <v>47</v>
      </c>
      <c r="I806" s="4" t="s">
        <v>48</v>
      </c>
      <c r="J806" s="4" t="s">
        <v>49</v>
      </c>
      <c r="K806" s="4" t="s">
        <v>2219</v>
      </c>
      <c r="L806" s="4" t="s">
        <v>2220</v>
      </c>
      <c r="M806" s="4"/>
      <c r="N806" s="4" t="s">
        <v>1544</v>
      </c>
      <c r="O806" s="4" t="s">
        <v>53</v>
      </c>
      <c r="P806" s="4" t="s">
        <v>2154</v>
      </c>
      <c r="Q806" s="4">
        <v>302</v>
      </c>
      <c r="R806" s="4">
        <v>0</v>
      </c>
      <c r="S806" s="4">
        <v>36</v>
      </c>
      <c r="T806" s="4">
        <v>338</v>
      </c>
      <c r="U806" s="4">
        <v>0.89349999999999996</v>
      </c>
      <c r="V806" s="4">
        <v>0</v>
      </c>
      <c r="W806" s="4">
        <v>0.89349999999999996</v>
      </c>
      <c r="X806" s="4" t="s">
        <v>48</v>
      </c>
      <c r="Y806" s="4" t="s">
        <v>49</v>
      </c>
      <c r="Z806" s="4" t="s">
        <v>49</v>
      </c>
      <c r="AA806" s="4" t="s">
        <v>49</v>
      </c>
      <c r="AB806" s="4" t="s">
        <v>49</v>
      </c>
      <c r="AC806" s="4" t="s">
        <v>49</v>
      </c>
      <c r="AD806" s="4" t="s">
        <v>49</v>
      </c>
      <c r="AE806" s="4" t="s">
        <v>48</v>
      </c>
      <c r="AF806" s="4" t="s">
        <v>48</v>
      </c>
      <c r="AG806" s="4" t="s">
        <v>48</v>
      </c>
      <c r="AH806" s="4" t="s">
        <v>48</v>
      </c>
      <c r="AI806" s="4" t="s">
        <v>48</v>
      </c>
      <c r="AJ806" s="4" t="s">
        <v>48</v>
      </c>
      <c r="AK806" s="4" t="s">
        <v>48</v>
      </c>
      <c r="AL806" s="4" t="s">
        <v>55</v>
      </c>
    </row>
    <row r="807" spans="1:38" ht="25.5">
      <c r="A807" s="4">
        <v>159941</v>
      </c>
      <c r="B807" s="4">
        <v>661674</v>
      </c>
      <c r="C807" s="4" t="s">
        <v>2135</v>
      </c>
      <c r="D807" s="4" t="s">
        <v>2136</v>
      </c>
      <c r="E807" s="4" t="s">
        <v>153</v>
      </c>
      <c r="F807" s="4" t="s">
        <v>154</v>
      </c>
      <c r="G807" s="4" t="s">
        <v>46</v>
      </c>
      <c r="H807" s="4" t="s">
        <v>47</v>
      </c>
      <c r="I807" s="4" t="s">
        <v>48</v>
      </c>
      <c r="J807" s="4" t="s">
        <v>49</v>
      </c>
      <c r="K807" s="4" t="s">
        <v>742</v>
      </c>
      <c r="L807" s="4" t="s">
        <v>2221</v>
      </c>
      <c r="M807" s="4"/>
      <c r="N807" s="4" t="s">
        <v>1544</v>
      </c>
      <c r="O807" s="4" t="s">
        <v>53</v>
      </c>
      <c r="P807" s="4" t="s">
        <v>2145</v>
      </c>
      <c r="Q807" s="4">
        <v>184</v>
      </c>
      <c r="R807" s="4">
        <v>0</v>
      </c>
      <c r="S807" s="4">
        <v>312</v>
      </c>
      <c r="T807" s="4">
        <v>496</v>
      </c>
      <c r="U807" s="4">
        <v>0.371</v>
      </c>
      <c r="V807" s="4">
        <v>0</v>
      </c>
      <c r="W807" s="4">
        <v>0.371</v>
      </c>
      <c r="X807" s="4" t="s">
        <v>48</v>
      </c>
      <c r="Y807" s="4" t="s">
        <v>49</v>
      </c>
      <c r="Z807" s="4" t="s">
        <v>49</v>
      </c>
      <c r="AA807" s="4" t="s">
        <v>49</v>
      </c>
      <c r="AB807" s="4" t="s">
        <v>49</v>
      </c>
      <c r="AC807" s="4" t="s">
        <v>49</v>
      </c>
      <c r="AD807" s="4" t="s">
        <v>49</v>
      </c>
      <c r="AE807" s="4" t="s">
        <v>48</v>
      </c>
      <c r="AF807" s="4" t="s">
        <v>48</v>
      </c>
      <c r="AG807" s="4" t="s">
        <v>48</v>
      </c>
      <c r="AH807" s="4" t="s">
        <v>48</v>
      </c>
      <c r="AI807" s="4" t="s">
        <v>48</v>
      </c>
      <c r="AJ807" s="4" t="s">
        <v>48</v>
      </c>
      <c r="AK807" s="4" t="s">
        <v>48</v>
      </c>
      <c r="AL807" s="4" t="s">
        <v>55</v>
      </c>
    </row>
    <row r="808" spans="1:38" ht="25.5">
      <c r="A808" s="4">
        <v>159392</v>
      </c>
      <c r="B808" s="4">
        <v>663088</v>
      </c>
      <c r="C808" s="4" t="s">
        <v>2222</v>
      </c>
      <c r="D808" s="4" t="s">
        <v>2223</v>
      </c>
      <c r="E808" s="4" t="s">
        <v>806</v>
      </c>
      <c r="F808" s="4" t="s">
        <v>88</v>
      </c>
      <c r="G808" s="4" t="s">
        <v>46</v>
      </c>
      <c r="H808" s="4" t="s">
        <v>47</v>
      </c>
      <c r="I808" s="4" t="s">
        <v>48</v>
      </c>
      <c r="J808" s="4" t="s">
        <v>49</v>
      </c>
      <c r="K808" s="4" t="s">
        <v>2224</v>
      </c>
      <c r="L808" s="4" t="s">
        <v>2225</v>
      </c>
      <c r="M808" s="4" t="s">
        <v>2226</v>
      </c>
      <c r="N808" s="4" t="s">
        <v>2227</v>
      </c>
      <c r="O808" s="4" t="s">
        <v>53</v>
      </c>
      <c r="P808" s="4" t="s">
        <v>2228</v>
      </c>
      <c r="Q808" s="4">
        <v>71</v>
      </c>
      <c r="R808" s="4">
        <v>9</v>
      </c>
      <c r="S808" s="4">
        <v>37</v>
      </c>
      <c r="T808" s="4">
        <v>117</v>
      </c>
      <c r="U808" s="4">
        <v>0.60680000000000001</v>
      </c>
      <c r="V808" s="4">
        <v>7.6899999999999996E-2</v>
      </c>
      <c r="W808" s="4">
        <v>0.68379999999999996</v>
      </c>
      <c r="X808" s="4" t="s">
        <v>48</v>
      </c>
      <c r="Y808" s="4" t="s">
        <v>48</v>
      </c>
      <c r="Z808" s="4" t="s">
        <v>48</v>
      </c>
      <c r="AA808" s="4" t="s">
        <v>48</v>
      </c>
      <c r="AB808" s="4" t="s">
        <v>48</v>
      </c>
      <c r="AC808" s="4" t="s">
        <v>48</v>
      </c>
      <c r="AD808" s="4" t="s">
        <v>48</v>
      </c>
      <c r="AE808" s="4" t="s">
        <v>48</v>
      </c>
      <c r="AF808" s="4" t="s">
        <v>48</v>
      </c>
      <c r="AG808" s="4" t="s">
        <v>48</v>
      </c>
      <c r="AH808" s="4" t="s">
        <v>49</v>
      </c>
      <c r="AI808" s="4" t="s">
        <v>49</v>
      </c>
      <c r="AJ808" s="4" t="s">
        <v>49</v>
      </c>
      <c r="AK808" s="4" t="s">
        <v>49</v>
      </c>
      <c r="AL808" s="4" t="s">
        <v>81</v>
      </c>
    </row>
    <row r="809" spans="1:38" ht="25.5">
      <c r="A809" s="4">
        <v>159392</v>
      </c>
      <c r="B809" s="4">
        <v>664649</v>
      </c>
      <c r="C809" s="4" t="s">
        <v>2222</v>
      </c>
      <c r="D809" s="4" t="s">
        <v>2223</v>
      </c>
      <c r="E809" s="4" t="s">
        <v>806</v>
      </c>
      <c r="F809" s="4" t="s">
        <v>88</v>
      </c>
      <c r="G809" s="4" t="s">
        <v>46</v>
      </c>
      <c r="H809" s="4" t="s">
        <v>47</v>
      </c>
      <c r="I809" s="4" t="s">
        <v>48</v>
      </c>
      <c r="J809" s="4" t="s">
        <v>49</v>
      </c>
      <c r="K809" s="4" t="s">
        <v>2229</v>
      </c>
      <c r="L809" s="4" t="s">
        <v>2225</v>
      </c>
      <c r="M809" s="4" t="s">
        <v>2230</v>
      </c>
      <c r="N809" s="4" t="s">
        <v>2227</v>
      </c>
      <c r="O809" s="4" t="s">
        <v>53</v>
      </c>
      <c r="P809" s="4" t="s">
        <v>2228</v>
      </c>
      <c r="Q809" s="4">
        <v>202</v>
      </c>
      <c r="R809" s="4">
        <v>0</v>
      </c>
      <c r="S809" s="4">
        <v>90</v>
      </c>
      <c r="T809" s="4">
        <v>292</v>
      </c>
      <c r="U809" s="4">
        <v>0.69179999999999997</v>
      </c>
      <c r="V809" s="4">
        <v>0</v>
      </c>
      <c r="W809" s="4">
        <v>0.69179999999999997</v>
      </c>
      <c r="X809" s="4" t="s">
        <v>49</v>
      </c>
      <c r="Y809" s="4" t="s">
        <v>49</v>
      </c>
      <c r="Z809" s="4" t="s">
        <v>49</v>
      </c>
      <c r="AA809" s="4" t="s">
        <v>49</v>
      </c>
      <c r="AB809" s="4" t="s">
        <v>49</v>
      </c>
      <c r="AC809" s="4" t="s">
        <v>49</v>
      </c>
      <c r="AD809" s="4" t="s">
        <v>48</v>
      </c>
      <c r="AE809" s="4" t="s">
        <v>48</v>
      </c>
      <c r="AF809" s="4" t="s">
        <v>48</v>
      </c>
      <c r="AG809" s="4" t="s">
        <v>48</v>
      </c>
      <c r="AH809" s="4" t="s">
        <v>48</v>
      </c>
      <c r="AI809" s="4" t="s">
        <v>48</v>
      </c>
      <c r="AJ809" s="4" t="s">
        <v>48</v>
      </c>
      <c r="AK809" s="4" t="s">
        <v>48</v>
      </c>
      <c r="AL809" s="4" t="s">
        <v>55</v>
      </c>
    </row>
    <row r="810" spans="1:38" ht="25.5">
      <c r="A810" s="4">
        <v>159392</v>
      </c>
      <c r="B810" s="4">
        <v>664939</v>
      </c>
      <c r="C810" s="4" t="s">
        <v>2222</v>
      </c>
      <c r="D810" s="4" t="s">
        <v>2223</v>
      </c>
      <c r="E810" s="4" t="s">
        <v>806</v>
      </c>
      <c r="F810" s="4" t="s">
        <v>88</v>
      </c>
      <c r="G810" s="4" t="s">
        <v>46</v>
      </c>
      <c r="H810" s="4" t="s">
        <v>47</v>
      </c>
      <c r="I810" s="4" t="s">
        <v>48</v>
      </c>
      <c r="J810" s="4" t="s">
        <v>49</v>
      </c>
      <c r="K810" s="4" t="s">
        <v>2231</v>
      </c>
      <c r="L810" s="4" t="s">
        <v>2225</v>
      </c>
      <c r="M810" s="4" t="s">
        <v>2226</v>
      </c>
      <c r="N810" s="4" t="s">
        <v>2227</v>
      </c>
      <c r="O810" s="4" t="s">
        <v>53</v>
      </c>
      <c r="P810" s="4" t="s">
        <v>2228</v>
      </c>
      <c r="Q810" s="4">
        <v>158</v>
      </c>
      <c r="R810" s="4">
        <v>0</v>
      </c>
      <c r="S810" s="4">
        <v>86</v>
      </c>
      <c r="T810" s="4">
        <v>244</v>
      </c>
      <c r="U810" s="4">
        <v>0.64749999999999996</v>
      </c>
      <c r="V810" s="4">
        <v>0</v>
      </c>
      <c r="W810" s="4">
        <v>0.64749999999999996</v>
      </c>
      <c r="X810" s="4" t="s">
        <v>48</v>
      </c>
      <c r="Y810" s="4" t="s">
        <v>48</v>
      </c>
      <c r="Z810" s="4" t="s">
        <v>48</v>
      </c>
      <c r="AA810" s="4" t="s">
        <v>48</v>
      </c>
      <c r="AB810" s="4" t="s">
        <v>48</v>
      </c>
      <c r="AC810" s="4" t="s">
        <v>48</v>
      </c>
      <c r="AD810" s="4" t="s">
        <v>48</v>
      </c>
      <c r="AE810" s="4" t="s">
        <v>48</v>
      </c>
      <c r="AF810" s="4" t="s">
        <v>48</v>
      </c>
      <c r="AG810" s="4" t="s">
        <v>48</v>
      </c>
      <c r="AH810" s="4" t="s">
        <v>49</v>
      </c>
      <c r="AI810" s="4" t="s">
        <v>49</v>
      </c>
      <c r="AJ810" s="4" t="s">
        <v>49</v>
      </c>
      <c r="AK810" s="4" t="s">
        <v>49</v>
      </c>
      <c r="AL810" s="4" t="s">
        <v>55</v>
      </c>
    </row>
    <row r="811" spans="1:38" ht="25.5">
      <c r="A811" s="4">
        <v>159392</v>
      </c>
      <c r="B811" s="4">
        <v>664938</v>
      </c>
      <c r="C811" s="4" t="s">
        <v>2222</v>
      </c>
      <c r="D811" s="4" t="s">
        <v>2223</v>
      </c>
      <c r="E811" s="4" t="s">
        <v>806</v>
      </c>
      <c r="F811" s="4" t="s">
        <v>88</v>
      </c>
      <c r="G811" s="4" t="s">
        <v>46</v>
      </c>
      <c r="H811" s="4" t="s">
        <v>47</v>
      </c>
      <c r="I811" s="4" t="s">
        <v>48</v>
      </c>
      <c r="J811" s="4" t="s">
        <v>49</v>
      </c>
      <c r="K811" s="4" t="s">
        <v>2232</v>
      </c>
      <c r="L811" s="4" t="s">
        <v>2225</v>
      </c>
      <c r="M811" s="4" t="s">
        <v>2233</v>
      </c>
      <c r="N811" s="4" t="s">
        <v>2227</v>
      </c>
      <c r="O811" s="4" t="s">
        <v>53</v>
      </c>
      <c r="P811" s="4" t="s">
        <v>2228</v>
      </c>
      <c r="Q811" s="4">
        <v>152</v>
      </c>
      <c r="R811" s="4">
        <v>0</v>
      </c>
      <c r="S811" s="4">
        <v>51</v>
      </c>
      <c r="T811" s="4">
        <v>203</v>
      </c>
      <c r="U811" s="4">
        <v>0.74880000000000002</v>
      </c>
      <c r="V811" s="4">
        <v>0</v>
      </c>
      <c r="W811" s="4">
        <v>0.74880000000000002</v>
      </c>
      <c r="X811" s="4" t="s">
        <v>48</v>
      </c>
      <c r="Y811" s="4" t="s">
        <v>48</v>
      </c>
      <c r="Z811" s="4" t="s">
        <v>48</v>
      </c>
      <c r="AA811" s="4" t="s">
        <v>48</v>
      </c>
      <c r="AB811" s="4" t="s">
        <v>48</v>
      </c>
      <c r="AC811" s="4" t="s">
        <v>48</v>
      </c>
      <c r="AD811" s="4" t="s">
        <v>49</v>
      </c>
      <c r="AE811" s="4" t="s">
        <v>49</v>
      </c>
      <c r="AF811" s="4" t="s">
        <v>49</v>
      </c>
      <c r="AG811" s="4" t="s">
        <v>49</v>
      </c>
      <c r="AH811" s="4" t="s">
        <v>48</v>
      </c>
      <c r="AI811" s="4" t="s">
        <v>48</v>
      </c>
      <c r="AJ811" s="4" t="s">
        <v>48</v>
      </c>
      <c r="AK811" s="4" t="s">
        <v>48</v>
      </c>
      <c r="AL811" s="4" t="s">
        <v>55</v>
      </c>
    </row>
    <row r="812" spans="1:38" ht="25.5">
      <c r="A812" s="4">
        <v>159897</v>
      </c>
      <c r="B812" s="4">
        <v>664322</v>
      </c>
      <c r="C812" s="4" t="s">
        <v>2236</v>
      </c>
      <c r="D812" s="4" t="s">
        <v>2237</v>
      </c>
      <c r="E812" s="4" t="s">
        <v>714</v>
      </c>
      <c r="F812" s="4" t="s">
        <v>385</v>
      </c>
      <c r="G812" s="4" t="s">
        <v>46</v>
      </c>
      <c r="H812" s="4" t="s">
        <v>47</v>
      </c>
      <c r="I812" s="4" t="s">
        <v>48</v>
      </c>
      <c r="J812" s="4" t="s">
        <v>49</v>
      </c>
      <c r="K812" s="4" t="s">
        <v>2238</v>
      </c>
      <c r="L812" s="4" t="s">
        <v>2239</v>
      </c>
      <c r="M812" s="4"/>
      <c r="N812" s="4" t="s">
        <v>2240</v>
      </c>
      <c r="O812" s="4" t="s">
        <v>53</v>
      </c>
      <c r="P812" s="4" t="s">
        <v>2241</v>
      </c>
      <c r="Q812" s="4">
        <v>574</v>
      </c>
      <c r="R812" s="4">
        <v>0</v>
      </c>
      <c r="S812" s="4">
        <v>34</v>
      </c>
      <c r="T812" s="4">
        <v>608</v>
      </c>
      <c r="U812" s="4">
        <v>0.94410000000000005</v>
      </c>
      <c r="V812" s="4">
        <v>0</v>
      </c>
      <c r="W812" s="4">
        <v>0.94410000000000005</v>
      </c>
      <c r="X812" s="4" t="s">
        <v>49</v>
      </c>
      <c r="Y812" s="4" t="s">
        <v>49</v>
      </c>
      <c r="Z812" s="4" t="s">
        <v>49</v>
      </c>
      <c r="AA812" s="4" t="s">
        <v>49</v>
      </c>
      <c r="AB812" s="4" t="s">
        <v>49</v>
      </c>
      <c r="AC812" s="4" t="s">
        <v>49</v>
      </c>
      <c r="AD812" s="4" t="s">
        <v>49</v>
      </c>
      <c r="AE812" s="4" t="s">
        <v>48</v>
      </c>
      <c r="AF812" s="4" t="s">
        <v>48</v>
      </c>
      <c r="AG812" s="4" t="s">
        <v>48</v>
      </c>
      <c r="AH812" s="4" t="s">
        <v>48</v>
      </c>
      <c r="AI812" s="4" t="s">
        <v>48</v>
      </c>
      <c r="AJ812" s="4" t="s">
        <v>48</v>
      </c>
      <c r="AK812" s="4" t="s">
        <v>48</v>
      </c>
      <c r="AL812" s="4" t="s">
        <v>55</v>
      </c>
    </row>
    <row r="813" spans="1:38" ht="25.5">
      <c r="A813" s="4">
        <v>159897</v>
      </c>
      <c r="B813" s="4">
        <v>661145</v>
      </c>
      <c r="C813" s="4" t="s">
        <v>2236</v>
      </c>
      <c r="D813" s="4" t="s">
        <v>2237</v>
      </c>
      <c r="E813" s="4" t="s">
        <v>384</v>
      </c>
      <c r="F813" s="4" t="s">
        <v>385</v>
      </c>
      <c r="G813" s="4" t="s">
        <v>46</v>
      </c>
      <c r="H813" s="4" t="s">
        <v>47</v>
      </c>
      <c r="I813" s="4" t="s">
        <v>48</v>
      </c>
      <c r="J813" s="4" t="s">
        <v>49</v>
      </c>
      <c r="K813" s="4" t="s">
        <v>2242</v>
      </c>
      <c r="L813" s="4" t="s">
        <v>2243</v>
      </c>
      <c r="M813" s="4"/>
      <c r="N813" s="4" t="s">
        <v>2240</v>
      </c>
      <c r="O813" s="4" t="s">
        <v>53</v>
      </c>
      <c r="P813" s="4" t="s">
        <v>2241</v>
      </c>
      <c r="Q813" s="4">
        <v>369</v>
      </c>
      <c r="R813" s="4">
        <v>0</v>
      </c>
      <c r="S813" s="4">
        <v>68</v>
      </c>
      <c r="T813" s="4">
        <v>437</v>
      </c>
      <c r="U813" s="4">
        <v>0.84440000000000004</v>
      </c>
      <c r="V813" s="4">
        <v>0</v>
      </c>
      <c r="W813" s="4">
        <v>0.84440000000000004</v>
      </c>
      <c r="X813" s="4" t="s">
        <v>48</v>
      </c>
      <c r="Y813" s="4" t="s">
        <v>48</v>
      </c>
      <c r="Z813" s="4" t="s">
        <v>48</v>
      </c>
      <c r="AA813" s="4" t="s">
        <v>48</v>
      </c>
      <c r="AB813" s="4" t="s">
        <v>48</v>
      </c>
      <c r="AC813" s="4" t="s">
        <v>48</v>
      </c>
      <c r="AD813" s="4" t="s">
        <v>48</v>
      </c>
      <c r="AE813" s="4" t="s">
        <v>48</v>
      </c>
      <c r="AF813" s="4" t="s">
        <v>48</v>
      </c>
      <c r="AG813" s="4" t="s">
        <v>48</v>
      </c>
      <c r="AH813" s="4" t="s">
        <v>49</v>
      </c>
      <c r="AI813" s="4" t="s">
        <v>49</v>
      </c>
      <c r="AJ813" s="4" t="s">
        <v>49</v>
      </c>
      <c r="AK813" s="4" t="s">
        <v>49</v>
      </c>
      <c r="AL813" s="4" t="s">
        <v>55</v>
      </c>
    </row>
    <row r="814" spans="1:38" ht="25.5">
      <c r="A814" s="4">
        <v>159897</v>
      </c>
      <c r="B814" s="4">
        <v>661146</v>
      </c>
      <c r="C814" s="4" t="s">
        <v>2236</v>
      </c>
      <c r="D814" s="4" t="s">
        <v>2237</v>
      </c>
      <c r="E814" s="4" t="s">
        <v>384</v>
      </c>
      <c r="F814" s="4" t="s">
        <v>385</v>
      </c>
      <c r="G814" s="4" t="s">
        <v>46</v>
      </c>
      <c r="H814" s="4" t="s">
        <v>47</v>
      </c>
      <c r="I814" s="4" t="s">
        <v>48</v>
      </c>
      <c r="J814" s="4" t="s">
        <v>49</v>
      </c>
      <c r="K814" s="4" t="s">
        <v>2244</v>
      </c>
      <c r="L814" s="4" t="s">
        <v>2239</v>
      </c>
      <c r="M814" s="4"/>
      <c r="N814" s="4" t="s">
        <v>2240</v>
      </c>
      <c r="O814" s="4" t="s">
        <v>53</v>
      </c>
      <c r="P814" s="4" t="s">
        <v>2241</v>
      </c>
      <c r="Q814" s="4">
        <v>308</v>
      </c>
      <c r="R814" s="4">
        <v>0</v>
      </c>
      <c r="S814" s="4">
        <v>17</v>
      </c>
      <c r="T814" s="4">
        <v>325</v>
      </c>
      <c r="U814" s="4">
        <v>0.94769999999999999</v>
      </c>
      <c r="V814" s="4">
        <v>0</v>
      </c>
      <c r="W814" s="4">
        <v>0.94769999999999999</v>
      </c>
      <c r="X814" s="4" t="s">
        <v>48</v>
      </c>
      <c r="Y814" s="4" t="s">
        <v>48</v>
      </c>
      <c r="Z814" s="4" t="s">
        <v>48</v>
      </c>
      <c r="AA814" s="4" t="s">
        <v>48</v>
      </c>
      <c r="AB814" s="4" t="s">
        <v>48</v>
      </c>
      <c r="AC814" s="4" t="s">
        <v>48</v>
      </c>
      <c r="AD814" s="4" t="s">
        <v>48</v>
      </c>
      <c r="AE814" s="4" t="s">
        <v>49</v>
      </c>
      <c r="AF814" s="4" t="s">
        <v>49</v>
      </c>
      <c r="AG814" s="4" t="s">
        <v>49</v>
      </c>
      <c r="AH814" s="4" t="s">
        <v>48</v>
      </c>
      <c r="AI814" s="4" t="s">
        <v>48</v>
      </c>
      <c r="AJ814" s="4" t="s">
        <v>48</v>
      </c>
      <c r="AK814" s="4" t="s">
        <v>48</v>
      </c>
      <c r="AL814" s="4" t="s">
        <v>55</v>
      </c>
    </row>
    <row r="815" spans="1:38" ht="25.5">
      <c r="A815" s="4">
        <v>159499</v>
      </c>
      <c r="B815" s="4">
        <v>661742</v>
      </c>
      <c r="C815" s="4" t="s">
        <v>2245</v>
      </c>
      <c r="D815" s="4" t="s">
        <v>2246</v>
      </c>
      <c r="E815" s="4" t="s">
        <v>871</v>
      </c>
      <c r="F815" s="4" t="s">
        <v>154</v>
      </c>
      <c r="G815" s="4" t="s">
        <v>46</v>
      </c>
      <c r="H815" s="4" t="s">
        <v>47</v>
      </c>
      <c r="I815" s="4" t="s">
        <v>48</v>
      </c>
      <c r="J815" s="4" t="s">
        <v>49</v>
      </c>
      <c r="K815" s="4" t="s">
        <v>2247</v>
      </c>
      <c r="L815" s="4" t="s">
        <v>2248</v>
      </c>
      <c r="M815" s="4"/>
      <c r="N815" s="4" t="s">
        <v>871</v>
      </c>
      <c r="O815" s="4" t="s">
        <v>53</v>
      </c>
      <c r="P815" s="4" t="s">
        <v>2249</v>
      </c>
      <c r="Q815" s="4">
        <v>97</v>
      </c>
      <c r="R815" s="4">
        <v>21</v>
      </c>
      <c r="S815" s="4">
        <v>137</v>
      </c>
      <c r="T815" s="4">
        <v>255</v>
      </c>
      <c r="U815" s="4">
        <v>0.38040000000000002</v>
      </c>
      <c r="V815" s="4">
        <v>8.2400000000000001E-2</v>
      </c>
      <c r="W815" s="4">
        <v>0.4627</v>
      </c>
      <c r="X815" s="4" t="s">
        <v>49</v>
      </c>
      <c r="Y815" s="4" t="s">
        <v>49</v>
      </c>
      <c r="Z815" s="4" t="s">
        <v>49</v>
      </c>
      <c r="AA815" s="4" t="s">
        <v>49</v>
      </c>
      <c r="AB815" s="4" t="s">
        <v>49</v>
      </c>
      <c r="AC815" s="4" t="s">
        <v>49</v>
      </c>
      <c r="AD815" s="4" t="s">
        <v>49</v>
      </c>
      <c r="AE815" s="4" t="s">
        <v>48</v>
      </c>
      <c r="AF815" s="4" t="s">
        <v>48</v>
      </c>
      <c r="AG815" s="4" t="s">
        <v>48</v>
      </c>
      <c r="AH815" s="4" t="s">
        <v>48</v>
      </c>
      <c r="AI815" s="4" t="s">
        <v>48</v>
      </c>
      <c r="AJ815" s="4" t="s">
        <v>48</v>
      </c>
      <c r="AK815" s="4" t="s">
        <v>48</v>
      </c>
      <c r="AL815" s="4" t="s">
        <v>81</v>
      </c>
    </row>
    <row r="816" spans="1:38" ht="25.5">
      <c r="A816" s="4">
        <v>159499</v>
      </c>
      <c r="B816" s="4">
        <v>661744</v>
      </c>
      <c r="C816" s="4" t="s">
        <v>2245</v>
      </c>
      <c r="D816" s="4" t="s">
        <v>2246</v>
      </c>
      <c r="E816" s="4" t="s">
        <v>871</v>
      </c>
      <c r="F816" s="4" t="s">
        <v>154</v>
      </c>
      <c r="G816" s="4" t="s">
        <v>46</v>
      </c>
      <c r="H816" s="4" t="s">
        <v>47</v>
      </c>
      <c r="I816" s="4" t="s">
        <v>48</v>
      </c>
      <c r="J816" s="4" t="s">
        <v>49</v>
      </c>
      <c r="K816" s="4" t="s">
        <v>2250</v>
      </c>
      <c r="L816" s="4" t="s">
        <v>2248</v>
      </c>
      <c r="M816" s="4"/>
      <c r="N816" s="4" t="s">
        <v>871</v>
      </c>
      <c r="O816" s="4" t="s">
        <v>53</v>
      </c>
      <c r="P816" s="4" t="s">
        <v>2249</v>
      </c>
      <c r="Q816" s="4">
        <v>117</v>
      </c>
      <c r="R816" s="4">
        <v>33</v>
      </c>
      <c r="S816" s="4">
        <v>159</v>
      </c>
      <c r="T816" s="4">
        <v>309</v>
      </c>
      <c r="U816" s="4">
        <v>0.37859999999999999</v>
      </c>
      <c r="V816" s="4">
        <v>0.10680000000000001</v>
      </c>
      <c r="W816" s="4">
        <v>0.4854</v>
      </c>
      <c r="X816" s="4" t="s">
        <v>48</v>
      </c>
      <c r="Y816" s="4" t="s">
        <v>48</v>
      </c>
      <c r="Z816" s="4" t="s">
        <v>48</v>
      </c>
      <c r="AA816" s="4" t="s">
        <v>48</v>
      </c>
      <c r="AB816" s="4" t="s">
        <v>48</v>
      </c>
      <c r="AC816" s="4" t="s">
        <v>48</v>
      </c>
      <c r="AD816" s="4" t="s">
        <v>48</v>
      </c>
      <c r="AE816" s="4" t="s">
        <v>49</v>
      </c>
      <c r="AF816" s="4" t="s">
        <v>49</v>
      </c>
      <c r="AG816" s="4" t="s">
        <v>49</v>
      </c>
      <c r="AH816" s="4" t="s">
        <v>49</v>
      </c>
      <c r="AI816" s="4" t="s">
        <v>49</v>
      </c>
      <c r="AJ816" s="4" t="s">
        <v>49</v>
      </c>
      <c r="AK816" s="4" t="s">
        <v>49</v>
      </c>
      <c r="AL816" s="4" t="s">
        <v>81</v>
      </c>
    </row>
    <row r="817" spans="1:38" ht="25.5">
      <c r="A817" s="4">
        <v>159375</v>
      </c>
      <c r="B817" s="4">
        <v>661751</v>
      </c>
      <c r="C817" s="4" t="s">
        <v>2251</v>
      </c>
      <c r="D817" s="4" t="s">
        <v>2252</v>
      </c>
      <c r="E817" s="4" t="s">
        <v>661</v>
      </c>
      <c r="F817" s="4" t="s">
        <v>75</v>
      </c>
      <c r="G817" s="4" t="s">
        <v>46</v>
      </c>
      <c r="H817" s="4" t="s">
        <v>47</v>
      </c>
      <c r="I817" s="4" t="s">
        <v>48</v>
      </c>
      <c r="J817" s="4" t="s">
        <v>49</v>
      </c>
      <c r="K817" s="4" t="s">
        <v>2253</v>
      </c>
      <c r="L817" s="4" t="s">
        <v>2254</v>
      </c>
      <c r="M817" s="4"/>
      <c r="N817" s="4" t="s">
        <v>2255</v>
      </c>
      <c r="O817" s="4" t="s">
        <v>53</v>
      </c>
      <c r="P817" s="4" t="s">
        <v>2256</v>
      </c>
      <c r="Q817" s="4">
        <v>65</v>
      </c>
      <c r="R817" s="4">
        <v>0</v>
      </c>
      <c r="S817" s="4">
        <v>18</v>
      </c>
      <c r="T817" s="4">
        <v>83</v>
      </c>
      <c r="U817" s="4">
        <v>0.78310000000000002</v>
      </c>
      <c r="V817" s="4">
        <v>0</v>
      </c>
      <c r="W817" s="4">
        <v>0.78310000000000002</v>
      </c>
      <c r="X817" s="4" t="s">
        <v>48</v>
      </c>
      <c r="Y817" s="4" t="s">
        <v>49</v>
      </c>
      <c r="Z817" s="4" t="s">
        <v>49</v>
      </c>
      <c r="AA817" s="4" t="s">
        <v>49</v>
      </c>
      <c r="AB817" s="4" t="s">
        <v>49</v>
      </c>
      <c r="AC817" s="4" t="s">
        <v>49</v>
      </c>
      <c r="AD817" s="4" t="s">
        <v>49</v>
      </c>
      <c r="AE817" s="4" t="s">
        <v>49</v>
      </c>
      <c r="AF817" s="4" t="s">
        <v>49</v>
      </c>
      <c r="AG817" s="4" t="s">
        <v>49</v>
      </c>
      <c r="AH817" s="4" t="s">
        <v>49</v>
      </c>
      <c r="AI817" s="4" t="s">
        <v>49</v>
      </c>
      <c r="AJ817" s="4" t="s">
        <v>49</v>
      </c>
      <c r="AK817" s="4" t="s">
        <v>49</v>
      </c>
      <c r="AL817" s="4" t="s">
        <v>55</v>
      </c>
    </row>
    <row r="818" spans="1:38" ht="25.5">
      <c r="A818" s="4">
        <v>159903</v>
      </c>
      <c r="B818" s="4">
        <v>661244</v>
      </c>
      <c r="C818" s="4" t="s">
        <v>2257</v>
      </c>
      <c r="D818" s="4" t="s">
        <v>2258</v>
      </c>
      <c r="E818" s="4" t="s">
        <v>225</v>
      </c>
      <c r="F818" s="4" t="s">
        <v>75</v>
      </c>
      <c r="G818" s="4" t="s">
        <v>46</v>
      </c>
      <c r="H818" s="4" t="s">
        <v>47</v>
      </c>
      <c r="I818" s="4" t="s">
        <v>48</v>
      </c>
      <c r="J818" s="4" t="s">
        <v>49</v>
      </c>
      <c r="K818" s="4" t="s">
        <v>2259</v>
      </c>
      <c r="L818" s="4" t="s">
        <v>2260</v>
      </c>
      <c r="M818" s="4"/>
      <c r="N818" s="4" t="s">
        <v>2261</v>
      </c>
      <c r="O818" s="4" t="s">
        <v>53</v>
      </c>
      <c r="P818" s="4" t="s">
        <v>2262</v>
      </c>
      <c r="Q818" s="4">
        <v>183</v>
      </c>
      <c r="R818" s="4">
        <v>50</v>
      </c>
      <c r="S818" s="4">
        <v>588</v>
      </c>
      <c r="T818" s="4">
        <v>821</v>
      </c>
      <c r="U818" s="4">
        <v>0.22289999999999999</v>
      </c>
      <c r="V818" s="4">
        <v>6.0900000000000003E-2</v>
      </c>
      <c r="W818" s="4">
        <v>0.2838</v>
      </c>
      <c r="X818" s="4" t="s">
        <v>48</v>
      </c>
      <c r="Y818" s="4" t="s">
        <v>49</v>
      </c>
      <c r="Z818" s="4" t="s">
        <v>49</v>
      </c>
      <c r="AA818" s="4" t="s">
        <v>49</v>
      </c>
      <c r="AB818" s="4" t="s">
        <v>49</v>
      </c>
      <c r="AC818" s="4" t="s">
        <v>49</v>
      </c>
      <c r="AD818" s="4" t="s">
        <v>49</v>
      </c>
      <c r="AE818" s="4" t="s">
        <v>48</v>
      </c>
      <c r="AF818" s="4" t="s">
        <v>48</v>
      </c>
      <c r="AG818" s="4" t="s">
        <v>48</v>
      </c>
      <c r="AH818" s="4" t="s">
        <v>48</v>
      </c>
      <c r="AI818" s="4" t="s">
        <v>48</v>
      </c>
      <c r="AJ818" s="4" t="s">
        <v>48</v>
      </c>
      <c r="AK818" s="4" t="s">
        <v>48</v>
      </c>
      <c r="AL818" s="4" t="s">
        <v>81</v>
      </c>
    </row>
    <row r="819" spans="1:38" ht="25.5">
      <c r="A819" s="4">
        <v>159903</v>
      </c>
      <c r="B819" s="4">
        <v>661246</v>
      </c>
      <c r="C819" s="4" t="s">
        <v>2257</v>
      </c>
      <c r="D819" s="4" t="s">
        <v>2258</v>
      </c>
      <c r="E819" s="4" t="s">
        <v>225</v>
      </c>
      <c r="F819" s="4" t="s">
        <v>75</v>
      </c>
      <c r="G819" s="4" t="s">
        <v>46</v>
      </c>
      <c r="H819" s="4" t="s">
        <v>47</v>
      </c>
      <c r="I819" s="4" t="s">
        <v>48</v>
      </c>
      <c r="J819" s="4" t="s">
        <v>49</v>
      </c>
      <c r="K819" s="4" t="s">
        <v>2263</v>
      </c>
      <c r="L819" s="4" t="s">
        <v>2264</v>
      </c>
      <c r="M819" s="4"/>
      <c r="N819" s="4" t="s">
        <v>2261</v>
      </c>
      <c r="O819" s="4" t="s">
        <v>53</v>
      </c>
      <c r="P819" s="4" t="s">
        <v>2262</v>
      </c>
      <c r="Q819" s="4">
        <v>117</v>
      </c>
      <c r="R819" s="4">
        <v>38</v>
      </c>
      <c r="S819" s="4">
        <v>411</v>
      </c>
      <c r="T819" s="4">
        <v>566</v>
      </c>
      <c r="U819" s="4">
        <v>0.20669999999999999</v>
      </c>
      <c r="V819" s="4">
        <v>6.7100000000000007E-2</v>
      </c>
      <c r="W819" s="4">
        <v>0.27389999999999998</v>
      </c>
      <c r="X819" s="4" t="s">
        <v>48</v>
      </c>
      <c r="Y819" s="4" t="s">
        <v>48</v>
      </c>
      <c r="Z819" s="4" t="s">
        <v>48</v>
      </c>
      <c r="AA819" s="4" t="s">
        <v>48</v>
      </c>
      <c r="AB819" s="4" t="s">
        <v>48</v>
      </c>
      <c r="AC819" s="4" t="s">
        <v>48</v>
      </c>
      <c r="AD819" s="4" t="s">
        <v>48</v>
      </c>
      <c r="AE819" s="4" t="s">
        <v>48</v>
      </c>
      <c r="AF819" s="4" t="s">
        <v>48</v>
      </c>
      <c r="AG819" s="4" t="s">
        <v>48</v>
      </c>
      <c r="AH819" s="4" t="s">
        <v>49</v>
      </c>
      <c r="AI819" s="4" t="s">
        <v>49</v>
      </c>
      <c r="AJ819" s="4" t="s">
        <v>49</v>
      </c>
      <c r="AK819" s="4" t="s">
        <v>49</v>
      </c>
      <c r="AL819" s="4" t="s">
        <v>81</v>
      </c>
    </row>
    <row r="820" spans="1:38" ht="25.5">
      <c r="A820" s="4">
        <v>159903</v>
      </c>
      <c r="B820" s="4">
        <v>661245</v>
      </c>
      <c r="C820" s="4" t="s">
        <v>2257</v>
      </c>
      <c r="D820" s="4" t="s">
        <v>2258</v>
      </c>
      <c r="E820" s="4" t="s">
        <v>225</v>
      </c>
      <c r="F820" s="4" t="s">
        <v>75</v>
      </c>
      <c r="G820" s="4" t="s">
        <v>46</v>
      </c>
      <c r="H820" s="4" t="s">
        <v>47</v>
      </c>
      <c r="I820" s="4" t="s">
        <v>48</v>
      </c>
      <c r="J820" s="4" t="s">
        <v>49</v>
      </c>
      <c r="K820" s="4" t="s">
        <v>2265</v>
      </c>
      <c r="L820" s="4" t="s">
        <v>2266</v>
      </c>
      <c r="M820" s="4" t="s">
        <v>2267</v>
      </c>
      <c r="N820" s="4" t="s">
        <v>2261</v>
      </c>
      <c r="O820" s="4" t="s">
        <v>53</v>
      </c>
      <c r="P820" s="4" t="s">
        <v>2262</v>
      </c>
      <c r="Q820" s="4">
        <v>84</v>
      </c>
      <c r="R820" s="4">
        <v>34</v>
      </c>
      <c r="S820" s="4">
        <v>298</v>
      </c>
      <c r="T820" s="4">
        <v>416</v>
      </c>
      <c r="U820" s="4">
        <v>0.2019</v>
      </c>
      <c r="V820" s="4">
        <v>8.1699999999999995E-2</v>
      </c>
      <c r="W820" s="4">
        <v>0.28370000000000001</v>
      </c>
      <c r="X820" s="4" t="s">
        <v>48</v>
      </c>
      <c r="Y820" s="4" t="s">
        <v>48</v>
      </c>
      <c r="Z820" s="4" t="s">
        <v>48</v>
      </c>
      <c r="AA820" s="4" t="s">
        <v>48</v>
      </c>
      <c r="AB820" s="4" t="s">
        <v>48</v>
      </c>
      <c r="AC820" s="4" t="s">
        <v>48</v>
      </c>
      <c r="AD820" s="4" t="s">
        <v>48</v>
      </c>
      <c r="AE820" s="4" t="s">
        <v>49</v>
      </c>
      <c r="AF820" s="4" t="s">
        <v>49</v>
      </c>
      <c r="AG820" s="4" t="s">
        <v>49</v>
      </c>
      <c r="AH820" s="4" t="s">
        <v>48</v>
      </c>
      <c r="AI820" s="4" t="s">
        <v>48</v>
      </c>
      <c r="AJ820" s="4" t="s">
        <v>48</v>
      </c>
      <c r="AK820" s="4" t="s">
        <v>48</v>
      </c>
      <c r="AL820" s="4" t="s">
        <v>81</v>
      </c>
    </row>
    <row r="821" spans="1:38" ht="25.5">
      <c r="A821" s="4">
        <v>159318</v>
      </c>
      <c r="B821" s="4">
        <v>660545</v>
      </c>
      <c r="C821" s="4" t="s">
        <v>2268</v>
      </c>
      <c r="D821" s="4" t="s">
        <v>2269</v>
      </c>
      <c r="E821" s="4" t="s">
        <v>95</v>
      </c>
      <c r="F821" s="4" t="s">
        <v>96</v>
      </c>
      <c r="G821" s="4" t="s">
        <v>46</v>
      </c>
      <c r="H821" s="4" t="s">
        <v>47</v>
      </c>
      <c r="I821" s="4" t="s">
        <v>48</v>
      </c>
      <c r="J821" s="4" t="s">
        <v>49</v>
      </c>
      <c r="K821" s="4" t="s">
        <v>2270</v>
      </c>
      <c r="L821" s="4" t="s">
        <v>2271</v>
      </c>
      <c r="M821" s="4" t="s">
        <v>2272</v>
      </c>
      <c r="N821" s="4" t="s">
        <v>2273</v>
      </c>
      <c r="O821" s="4" t="s">
        <v>53</v>
      </c>
      <c r="P821" s="4" t="s">
        <v>2274</v>
      </c>
      <c r="Q821" s="4">
        <v>185</v>
      </c>
      <c r="R821" s="4">
        <v>0</v>
      </c>
      <c r="S821" s="4">
        <v>27</v>
      </c>
      <c r="T821" s="4">
        <v>212</v>
      </c>
      <c r="U821" s="4">
        <v>0.87260000000000004</v>
      </c>
      <c r="V821" s="4">
        <v>0</v>
      </c>
      <c r="W821" s="4">
        <v>0.87260000000000004</v>
      </c>
      <c r="X821" s="4" t="s">
        <v>48</v>
      </c>
      <c r="Y821" s="4" t="s">
        <v>49</v>
      </c>
      <c r="Z821" s="4" t="s">
        <v>49</v>
      </c>
      <c r="AA821" s="4" t="s">
        <v>49</v>
      </c>
      <c r="AB821" s="4" t="s">
        <v>49</v>
      </c>
      <c r="AC821" s="4" t="s">
        <v>49</v>
      </c>
      <c r="AD821" s="4" t="s">
        <v>49</v>
      </c>
      <c r="AE821" s="4" t="s">
        <v>48</v>
      </c>
      <c r="AF821" s="4" t="s">
        <v>48</v>
      </c>
      <c r="AG821" s="4" t="s">
        <v>48</v>
      </c>
      <c r="AH821" s="4" t="s">
        <v>48</v>
      </c>
      <c r="AI821" s="4" t="s">
        <v>48</v>
      </c>
      <c r="AJ821" s="4" t="s">
        <v>48</v>
      </c>
      <c r="AK821" s="4" t="s">
        <v>48</v>
      </c>
      <c r="AL821" s="4" t="s">
        <v>55</v>
      </c>
    </row>
    <row r="822" spans="1:38" ht="25.5">
      <c r="A822" s="4">
        <v>159318</v>
      </c>
      <c r="B822" s="4">
        <v>660547</v>
      </c>
      <c r="C822" s="4" t="s">
        <v>2268</v>
      </c>
      <c r="D822" s="4" t="s">
        <v>2269</v>
      </c>
      <c r="E822" s="4" t="s">
        <v>95</v>
      </c>
      <c r="F822" s="4" t="s">
        <v>96</v>
      </c>
      <c r="G822" s="4" t="s">
        <v>46</v>
      </c>
      <c r="H822" s="4" t="s">
        <v>47</v>
      </c>
      <c r="I822" s="4" t="s">
        <v>48</v>
      </c>
      <c r="J822" s="4" t="s">
        <v>49</v>
      </c>
      <c r="K822" s="4" t="s">
        <v>2275</v>
      </c>
      <c r="L822" s="4" t="s">
        <v>2276</v>
      </c>
      <c r="M822" s="4"/>
      <c r="N822" s="4" t="s">
        <v>2273</v>
      </c>
      <c r="O822" s="4" t="s">
        <v>53</v>
      </c>
      <c r="P822" s="4" t="s">
        <v>2274</v>
      </c>
      <c r="Q822" s="4">
        <v>104</v>
      </c>
      <c r="R822" s="4">
        <v>0</v>
      </c>
      <c r="S822" s="4">
        <v>51</v>
      </c>
      <c r="T822" s="4">
        <v>155</v>
      </c>
      <c r="U822" s="4">
        <v>0.67100000000000004</v>
      </c>
      <c r="V822" s="4">
        <v>0</v>
      </c>
      <c r="W822" s="4">
        <v>0.67100000000000004</v>
      </c>
      <c r="X822" s="4" t="s">
        <v>48</v>
      </c>
      <c r="Y822" s="4" t="s">
        <v>48</v>
      </c>
      <c r="Z822" s="4" t="s">
        <v>48</v>
      </c>
      <c r="AA822" s="4" t="s">
        <v>48</v>
      </c>
      <c r="AB822" s="4" t="s">
        <v>48</v>
      </c>
      <c r="AC822" s="4" t="s">
        <v>48</v>
      </c>
      <c r="AD822" s="4" t="s">
        <v>48</v>
      </c>
      <c r="AE822" s="4" t="s">
        <v>48</v>
      </c>
      <c r="AF822" s="4" t="s">
        <v>48</v>
      </c>
      <c r="AG822" s="4" t="s">
        <v>48</v>
      </c>
      <c r="AH822" s="4" t="s">
        <v>49</v>
      </c>
      <c r="AI822" s="4" t="s">
        <v>49</v>
      </c>
      <c r="AJ822" s="4" t="s">
        <v>49</v>
      </c>
      <c r="AK822" s="4" t="s">
        <v>49</v>
      </c>
      <c r="AL822" s="4" t="s">
        <v>55</v>
      </c>
    </row>
    <row r="823" spans="1:38" ht="25.5">
      <c r="A823" s="4">
        <v>159318</v>
      </c>
      <c r="B823" s="4">
        <v>660546</v>
      </c>
      <c r="C823" s="4" t="s">
        <v>2268</v>
      </c>
      <c r="D823" s="4" t="s">
        <v>2269</v>
      </c>
      <c r="E823" s="4" t="s">
        <v>95</v>
      </c>
      <c r="F823" s="4" t="s">
        <v>96</v>
      </c>
      <c r="G823" s="4" t="s">
        <v>46</v>
      </c>
      <c r="H823" s="4" t="s">
        <v>47</v>
      </c>
      <c r="I823" s="4" t="s">
        <v>48</v>
      </c>
      <c r="J823" s="4" t="s">
        <v>49</v>
      </c>
      <c r="K823" s="4" t="s">
        <v>2277</v>
      </c>
      <c r="L823" s="4" t="s">
        <v>2278</v>
      </c>
      <c r="M823" s="4" t="s">
        <v>2278</v>
      </c>
      <c r="N823" s="4" t="s">
        <v>2279</v>
      </c>
      <c r="O823" s="4" t="s">
        <v>53</v>
      </c>
      <c r="P823" s="4" t="s">
        <v>2274</v>
      </c>
      <c r="Q823" s="4">
        <v>107</v>
      </c>
      <c r="R823" s="4">
        <v>0</v>
      </c>
      <c r="S823" s="4">
        <v>21</v>
      </c>
      <c r="T823" s="4">
        <v>128</v>
      </c>
      <c r="U823" s="4">
        <v>0.83589999999999998</v>
      </c>
      <c r="V823" s="4">
        <v>0</v>
      </c>
      <c r="W823" s="4">
        <v>0.83589999999999998</v>
      </c>
      <c r="X823" s="4" t="s">
        <v>48</v>
      </c>
      <c r="Y823" s="4" t="s">
        <v>48</v>
      </c>
      <c r="Z823" s="4" t="s">
        <v>48</v>
      </c>
      <c r="AA823" s="4" t="s">
        <v>48</v>
      </c>
      <c r="AB823" s="4" t="s">
        <v>48</v>
      </c>
      <c r="AC823" s="4" t="s">
        <v>48</v>
      </c>
      <c r="AD823" s="4" t="s">
        <v>48</v>
      </c>
      <c r="AE823" s="4" t="s">
        <v>49</v>
      </c>
      <c r="AF823" s="4" t="s">
        <v>49</v>
      </c>
      <c r="AG823" s="4" t="s">
        <v>49</v>
      </c>
      <c r="AH823" s="4" t="s">
        <v>48</v>
      </c>
      <c r="AI823" s="4" t="s">
        <v>48</v>
      </c>
      <c r="AJ823" s="4" t="s">
        <v>48</v>
      </c>
      <c r="AK823" s="4" t="s">
        <v>48</v>
      </c>
      <c r="AL823" s="4" t="s">
        <v>55</v>
      </c>
    </row>
    <row r="824" spans="1:38" ht="38.25">
      <c r="A824" s="4">
        <v>159672</v>
      </c>
      <c r="B824" s="4">
        <v>664970</v>
      </c>
      <c r="C824" s="4" t="s">
        <v>2280</v>
      </c>
      <c r="D824" s="4" t="s">
        <v>2281</v>
      </c>
      <c r="E824" s="4" t="s">
        <v>619</v>
      </c>
      <c r="F824" s="4" t="s">
        <v>154</v>
      </c>
      <c r="G824" s="4" t="s">
        <v>46</v>
      </c>
      <c r="H824" s="4" t="s">
        <v>47</v>
      </c>
      <c r="I824" s="4" t="s">
        <v>48</v>
      </c>
      <c r="J824" s="4" t="s">
        <v>49</v>
      </c>
      <c r="K824" s="4" t="s">
        <v>2282</v>
      </c>
      <c r="L824" s="4" t="s">
        <v>2283</v>
      </c>
      <c r="M824" s="4" t="s">
        <v>2284</v>
      </c>
      <c r="N824" s="4" t="s">
        <v>2285</v>
      </c>
      <c r="O824" s="4" t="s">
        <v>53</v>
      </c>
      <c r="P824" s="4" t="s">
        <v>2286</v>
      </c>
      <c r="Q824" s="4">
        <v>368</v>
      </c>
      <c r="R824" s="4">
        <v>0</v>
      </c>
      <c r="S824" s="4">
        <v>122</v>
      </c>
      <c r="T824" s="4">
        <v>490</v>
      </c>
      <c r="U824" s="4">
        <v>0.751</v>
      </c>
      <c r="V824" s="4">
        <v>0</v>
      </c>
      <c r="W824" s="4">
        <v>0.751</v>
      </c>
      <c r="X824" s="4" t="s">
        <v>48</v>
      </c>
      <c r="Y824" s="4" t="s">
        <v>48</v>
      </c>
      <c r="Z824" s="4" t="s">
        <v>48</v>
      </c>
      <c r="AA824" s="4" t="s">
        <v>48</v>
      </c>
      <c r="AB824" s="4" t="s">
        <v>48</v>
      </c>
      <c r="AC824" s="4" t="s">
        <v>48</v>
      </c>
      <c r="AD824" s="4" t="s">
        <v>48</v>
      </c>
      <c r="AE824" s="4" t="s">
        <v>48</v>
      </c>
      <c r="AF824" s="4" t="s">
        <v>48</v>
      </c>
      <c r="AG824" s="4" t="s">
        <v>48</v>
      </c>
      <c r="AH824" s="4" t="s">
        <v>49</v>
      </c>
      <c r="AI824" s="4" t="s">
        <v>49</v>
      </c>
      <c r="AJ824" s="4" t="s">
        <v>49</v>
      </c>
      <c r="AK824" s="4" t="s">
        <v>49</v>
      </c>
      <c r="AL824" s="4" t="s">
        <v>55</v>
      </c>
    </row>
    <row r="825" spans="1:38" ht="25.5">
      <c r="A825" s="4">
        <v>159672</v>
      </c>
      <c r="B825" s="4">
        <v>661178</v>
      </c>
      <c r="C825" s="4" t="s">
        <v>2280</v>
      </c>
      <c r="D825" s="4" t="s">
        <v>2281</v>
      </c>
      <c r="E825" s="4" t="s">
        <v>619</v>
      </c>
      <c r="F825" s="4" t="s">
        <v>154</v>
      </c>
      <c r="G825" s="4" t="s">
        <v>46</v>
      </c>
      <c r="H825" s="4" t="s">
        <v>47</v>
      </c>
      <c r="I825" s="4" t="s">
        <v>48</v>
      </c>
      <c r="J825" s="4" t="s">
        <v>49</v>
      </c>
      <c r="K825" s="4" t="s">
        <v>2287</v>
      </c>
      <c r="L825" s="4" t="s">
        <v>2288</v>
      </c>
      <c r="M825" s="4" t="s">
        <v>2289</v>
      </c>
      <c r="N825" s="4" t="s">
        <v>619</v>
      </c>
      <c r="O825" s="4" t="s">
        <v>53</v>
      </c>
      <c r="P825" s="4" t="s">
        <v>2286</v>
      </c>
      <c r="Q825" s="4">
        <v>302</v>
      </c>
      <c r="R825" s="4">
        <v>0</v>
      </c>
      <c r="S825" s="4">
        <v>0</v>
      </c>
      <c r="T825" s="4">
        <v>302</v>
      </c>
      <c r="U825" s="4">
        <v>1</v>
      </c>
      <c r="V825" s="4">
        <v>0</v>
      </c>
      <c r="W825" s="4">
        <v>1</v>
      </c>
      <c r="X825" s="4" t="s">
        <v>48</v>
      </c>
      <c r="Y825" s="4" t="s">
        <v>48</v>
      </c>
      <c r="Z825" s="4" t="s">
        <v>48</v>
      </c>
      <c r="AA825" s="4" t="s">
        <v>48</v>
      </c>
      <c r="AB825" s="4" t="s">
        <v>48</v>
      </c>
      <c r="AC825" s="4" t="s">
        <v>48</v>
      </c>
      <c r="AD825" s="4" t="s">
        <v>48</v>
      </c>
      <c r="AE825" s="4" t="s">
        <v>49</v>
      </c>
      <c r="AF825" s="4" t="s">
        <v>49</v>
      </c>
      <c r="AG825" s="4" t="s">
        <v>49</v>
      </c>
      <c r="AH825" s="4" t="s">
        <v>48</v>
      </c>
      <c r="AI825" s="4" t="s">
        <v>48</v>
      </c>
      <c r="AJ825" s="4" t="s">
        <v>48</v>
      </c>
      <c r="AK825" s="4" t="s">
        <v>48</v>
      </c>
      <c r="AL825" s="4" t="s">
        <v>55</v>
      </c>
    </row>
    <row r="826" spans="1:38" ht="25.5">
      <c r="A826" s="4">
        <v>159672</v>
      </c>
      <c r="B826" s="4">
        <v>662793</v>
      </c>
      <c r="C826" s="4" t="s">
        <v>2280</v>
      </c>
      <c r="D826" s="4" t="s">
        <v>2281</v>
      </c>
      <c r="E826" s="4" t="s">
        <v>619</v>
      </c>
      <c r="F826" s="4" t="s">
        <v>154</v>
      </c>
      <c r="G826" s="4" t="s">
        <v>46</v>
      </c>
      <c r="H826" s="4" t="s">
        <v>47</v>
      </c>
      <c r="I826" s="4" t="s">
        <v>48</v>
      </c>
      <c r="J826" s="4" t="s">
        <v>49</v>
      </c>
      <c r="K826" s="4" t="s">
        <v>2290</v>
      </c>
      <c r="L826" s="4" t="s">
        <v>2291</v>
      </c>
      <c r="M826" s="4" t="s">
        <v>2289</v>
      </c>
      <c r="N826" s="4" t="s">
        <v>619</v>
      </c>
      <c r="O826" s="4" t="s">
        <v>53</v>
      </c>
      <c r="P826" s="4" t="s">
        <v>2286</v>
      </c>
      <c r="Q826" s="4">
        <v>14</v>
      </c>
      <c r="R826" s="4">
        <v>0</v>
      </c>
      <c r="S826" s="4">
        <v>6</v>
      </c>
      <c r="T826" s="4">
        <v>20</v>
      </c>
      <c r="U826" s="4">
        <v>0.7</v>
      </c>
      <c r="V826" s="4">
        <v>0</v>
      </c>
      <c r="W826" s="4">
        <v>0.7</v>
      </c>
      <c r="X826" s="4" t="s">
        <v>48</v>
      </c>
      <c r="Y826" s="4" t="s">
        <v>48</v>
      </c>
      <c r="Z826" s="4" t="s">
        <v>48</v>
      </c>
      <c r="AA826" s="4" t="s">
        <v>48</v>
      </c>
      <c r="AB826" s="4" t="s">
        <v>48</v>
      </c>
      <c r="AC826" s="4" t="s">
        <v>48</v>
      </c>
      <c r="AD826" s="4" t="s">
        <v>48</v>
      </c>
      <c r="AE826" s="4" t="s">
        <v>48</v>
      </c>
      <c r="AF826" s="4" t="s">
        <v>48</v>
      </c>
      <c r="AG826" s="4" t="s">
        <v>48</v>
      </c>
      <c r="AH826" s="4" t="s">
        <v>49</v>
      </c>
      <c r="AI826" s="4" t="s">
        <v>49</v>
      </c>
      <c r="AJ826" s="4" t="s">
        <v>49</v>
      </c>
      <c r="AK826" s="4" t="s">
        <v>49</v>
      </c>
      <c r="AL826" s="4" t="s">
        <v>55</v>
      </c>
    </row>
    <row r="827" spans="1:38" ht="25.5">
      <c r="A827" s="4">
        <v>159672</v>
      </c>
      <c r="B827" s="4">
        <v>662711</v>
      </c>
      <c r="C827" s="4" t="s">
        <v>2280</v>
      </c>
      <c r="D827" s="4" t="s">
        <v>2281</v>
      </c>
      <c r="E827" s="4" t="s">
        <v>619</v>
      </c>
      <c r="F827" s="4" t="s">
        <v>154</v>
      </c>
      <c r="G827" s="4" t="s">
        <v>46</v>
      </c>
      <c r="H827" s="4" t="s">
        <v>47</v>
      </c>
      <c r="I827" s="4" t="s">
        <v>48</v>
      </c>
      <c r="J827" s="4" t="s">
        <v>49</v>
      </c>
      <c r="K827" s="4" t="s">
        <v>2292</v>
      </c>
      <c r="L827" s="4" t="s">
        <v>2291</v>
      </c>
      <c r="M827" s="4" t="s">
        <v>2289</v>
      </c>
      <c r="N827" s="4" t="s">
        <v>619</v>
      </c>
      <c r="O827" s="4" t="s">
        <v>53</v>
      </c>
      <c r="P827" s="4" t="s">
        <v>2286</v>
      </c>
      <c r="Q827" s="4">
        <v>59</v>
      </c>
      <c r="R827" s="4">
        <v>0</v>
      </c>
      <c r="S827" s="4">
        <v>0</v>
      </c>
      <c r="T827" s="4">
        <v>59</v>
      </c>
      <c r="U827" s="4">
        <v>1</v>
      </c>
      <c r="V827" s="4">
        <v>0</v>
      </c>
      <c r="W827" s="4">
        <v>1</v>
      </c>
      <c r="X827" s="4" t="s">
        <v>49</v>
      </c>
      <c r="Y827" s="4" t="s">
        <v>48</v>
      </c>
      <c r="Z827" s="4" t="s">
        <v>48</v>
      </c>
      <c r="AA827" s="4" t="s">
        <v>48</v>
      </c>
      <c r="AB827" s="4" t="s">
        <v>48</v>
      </c>
      <c r="AC827" s="4" t="s">
        <v>48</v>
      </c>
      <c r="AD827" s="4" t="s">
        <v>48</v>
      </c>
      <c r="AE827" s="4" t="s">
        <v>48</v>
      </c>
      <c r="AF827" s="4" t="s">
        <v>48</v>
      </c>
      <c r="AG827" s="4" t="s">
        <v>48</v>
      </c>
      <c r="AH827" s="4" t="s">
        <v>48</v>
      </c>
      <c r="AI827" s="4" t="s">
        <v>48</v>
      </c>
      <c r="AJ827" s="4" t="s">
        <v>48</v>
      </c>
      <c r="AK827" s="4" t="s">
        <v>48</v>
      </c>
      <c r="AL827" s="4" t="s">
        <v>55</v>
      </c>
    </row>
    <row r="828" spans="1:38" ht="25.5">
      <c r="A828" s="4">
        <v>159672</v>
      </c>
      <c r="B828" s="4">
        <v>661176</v>
      </c>
      <c r="C828" s="4" t="s">
        <v>2280</v>
      </c>
      <c r="D828" s="4" t="s">
        <v>2281</v>
      </c>
      <c r="E828" s="4" t="s">
        <v>619</v>
      </c>
      <c r="F828" s="4" t="s">
        <v>154</v>
      </c>
      <c r="G828" s="4" t="s">
        <v>46</v>
      </c>
      <c r="H828" s="4" t="s">
        <v>47</v>
      </c>
      <c r="I828" s="4" t="s">
        <v>48</v>
      </c>
      <c r="J828" s="4" t="s">
        <v>49</v>
      </c>
      <c r="K828" s="4" t="s">
        <v>2293</v>
      </c>
      <c r="L828" s="4" t="s">
        <v>2294</v>
      </c>
      <c r="M828" s="4" t="s">
        <v>2289</v>
      </c>
      <c r="N828" s="4" t="s">
        <v>619</v>
      </c>
      <c r="O828" s="4" t="s">
        <v>53</v>
      </c>
      <c r="P828" s="4" t="s">
        <v>2286</v>
      </c>
      <c r="Q828" s="4">
        <v>413</v>
      </c>
      <c r="R828" s="4">
        <v>0</v>
      </c>
      <c r="S828" s="4">
        <v>66</v>
      </c>
      <c r="T828" s="4">
        <v>479</v>
      </c>
      <c r="U828" s="4">
        <v>0.86219999999999997</v>
      </c>
      <c r="V828" s="4">
        <v>0</v>
      </c>
      <c r="W828" s="4">
        <v>0.86219999999999997</v>
      </c>
      <c r="X828" s="4" t="s">
        <v>49</v>
      </c>
      <c r="Y828" s="4" t="s">
        <v>49</v>
      </c>
      <c r="Z828" s="4" t="s">
        <v>49</v>
      </c>
      <c r="AA828" s="4" t="s">
        <v>49</v>
      </c>
      <c r="AB828" s="4" t="s">
        <v>49</v>
      </c>
      <c r="AC828" s="4" t="s">
        <v>49</v>
      </c>
      <c r="AD828" s="4" t="s">
        <v>49</v>
      </c>
      <c r="AE828" s="4" t="s">
        <v>48</v>
      </c>
      <c r="AF828" s="4" t="s">
        <v>48</v>
      </c>
      <c r="AG828" s="4" t="s">
        <v>48</v>
      </c>
      <c r="AH828" s="4" t="s">
        <v>48</v>
      </c>
      <c r="AI828" s="4" t="s">
        <v>48</v>
      </c>
      <c r="AJ828" s="4" t="s">
        <v>48</v>
      </c>
      <c r="AK828" s="4" t="s">
        <v>48</v>
      </c>
      <c r="AL828" s="4" t="s">
        <v>55</v>
      </c>
    </row>
    <row r="829" spans="1:38" ht="25.5">
      <c r="A829" s="4">
        <v>159385</v>
      </c>
      <c r="B829" s="4">
        <v>660761</v>
      </c>
      <c r="C829" s="4" t="s">
        <v>2295</v>
      </c>
      <c r="D829" s="4" t="s">
        <v>2296</v>
      </c>
      <c r="E829" s="4" t="s">
        <v>44</v>
      </c>
      <c r="F829" s="4" t="s">
        <v>45</v>
      </c>
      <c r="G829" s="4" t="s">
        <v>46</v>
      </c>
      <c r="H829" s="4" t="s">
        <v>47</v>
      </c>
      <c r="I829" s="4" t="s">
        <v>48</v>
      </c>
      <c r="J829" s="4" t="s">
        <v>49</v>
      </c>
      <c r="K829" s="4" t="s">
        <v>2297</v>
      </c>
      <c r="L829" s="4" t="s">
        <v>2298</v>
      </c>
      <c r="M829" s="4"/>
      <c r="N829" s="4" t="s">
        <v>2299</v>
      </c>
      <c r="O829" s="4" t="s">
        <v>53</v>
      </c>
      <c r="P829" s="4" t="s">
        <v>2300</v>
      </c>
      <c r="Q829" s="4">
        <v>183</v>
      </c>
      <c r="R829" s="4">
        <v>0</v>
      </c>
      <c r="S829" s="4">
        <v>23</v>
      </c>
      <c r="T829" s="4">
        <v>206</v>
      </c>
      <c r="U829" s="4">
        <v>0.88829999999999998</v>
      </c>
      <c r="V829" s="4">
        <v>0</v>
      </c>
      <c r="W829" s="4">
        <v>0.88829999999999998</v>
      </c>
      <c r="X829" s="4" t="s">
        <v>49</v>
      </c>
      <c r="Y829" s="4" t="s">
        <v>49</v>
      </c>
      <c r="Z829" s="4" t="s">
        <v>49</v>
      </c>
      <c r="AA829" s="4" t="s">
        <v>49</v>
      </c>
      <c r="AB829" s="4" t="s">
        <v>49</v>
      </c>
      <c r="AC829" s="4" t="s">
        <v>49</v>
      </c>
      <c r="AD829" s="4" t="s">
        <v>49</v>
      </c>
      <c r="AE829" s="4" t="s">
        <v>49</v>
      </c>
      <c r="AF829" s="4" t="s">
        <v>49</v>
      </c>
      <c r="AG829" s="4" t="s">
        <v>49</v>
      </c>
      <c r="AH829" s="4" t="s">
        <v>49</v>
      </c>
      <c r="AI829" s="4" t="s">
        <v>49</v>
      </c>
      <c r="AJ829" s="4" t="s">
        <v>49</v>
      </c>
      <c r="AK829" s="4" t="s">
        <v>49</v>
      </c>
      <c r="AL829" s="4" t="s">
        <v>55</v>
      </c>
    </row>
    <row r="830" spans="1:38" ht="25.5">
      <c r="A830" s="4">
        <v>159276</v>
      </c>
      <c r="B830" s="4">
        <v>663872</v>
      </c>
      <c r="C830" s="4" t="s">
        <v>2301</v>
      </c>
      <c r="D830" s="4" t="s">
        <v>2302</v>
      </c>
      <c r="E830" s="4" t="s">
        <v>114</v>
      </c>
      <c r="F830" s="4" t="s">
        <v>477</v>
      </c>
      <c r="G830" s="4" t="s">
        <v>46</v>
      </c>
      <c r="H830" s="4" t="s">
        <v>47</v>
      </c>
      <c r="I830" s="4" t="s">
        <v>48</v>
      </c>
      <c r="J830" s="4" t="s">
        <v>49</v>
      </c>
      <c r="K830" s="4" t="s">
        <v>2303</v>
      </c>
      <c r="L830" s="4" t="s">
        <v>2304</v>
      </c>
      <c r="M830" s="4"/>
      <c r="N830" s="4" t="s">
        <v>2305</v>
      </c>
      <c r="O830" s="4" t="s">
        <v>53</v>
      </c>
      <c r="P830" s="4" t="s">
        <v>2306</v>
      </c>
      <c r="Q830" s="4">
        <v>297</v>
      </c>
      <c r="R830" s="4">
        <v>93</v>
      </c>
      <c r="S830" s="4">
        <v>1067</v>
      </c>
      <c r="T830" s="4">
        <v>1457</v>
      </c>
      <c r="U830" s="4">
        <v>0.20380000000000001</v>
      </c>
      <c r="V830" s="4">
        <v>6.3799999999999996E-2</v>
      </c>
      <c r="W830" s="4">
        <v>0.26769999999999999</v>
      </c>
      <c r="X830" s="4" t="s">
        <v>48</v>
      </c>
      <c r="Y830" s="4" t="s">
        <v>48</v>
      </c>
      <c r="Z830" s="4" t="s">
        <v>48</v>
      </c>
      <c r="AA830" s="4" t="s">
        <v>48</v>
      </c>
      <c r="AB830" s="4" t="s">
        <v>48</v>
      </c>
      <c r="AC830" s="4" t="s">
        <v>48</v>
      </c>
      <c r="AD830" s="4" t="s">
        <v>48</v>
      </c>
      <c r="AE830" s="4" t="s">
        <v>48</v>
      </c>
      <c r="AF830" s="4" t="s">
        <v>48</v>
      </c>
      <c r="AG830" s="4" t="s">
        <v>49</v>
      </c>
      <c r="AH830" s="4" t="s">
        <v>49</v>
      </c>
      <c r="AI830" s="4" t="s">
        <v>48</v>
      </c>
      <c r="AJ830" s="4" t="s">
        <v>48</v>
      </c>
      <c r="AK830" s="4" t="s">
        <v>48</v>
      </c>
      <c r="AL830" s="4" t="s">
        <v>81</v>
      </c>
    </row>
    <row r="831" spans="1:38" ht="25.5">
      <c r="A831" s="4">
        <v>159276</v>
      </c>
      <c r="B831" s="4">
        <v>684850</v>
      </c>
      <c r="C831" s="4" t="s">
        <v>2301</v>
      </c>
      <c r="D831" s="4" t="s">
        <v>2302</v>
      </c>
      <c r="E831" s="4" t="s">
        <v>114</v>
      </c>
      <c r="F831" s="4" t="s">
        <v>477</v>
      </c>
      <c r="G831" s="4" t="s">
        <v>46</v>
      </c>
      <c r="H831" s="4" t="s">
        <v>47</v>
      </c>
      <c r="I831" s="4" t="s">
        <v>48</v>
      </c>
      <c r="J831" s="4" t="s">
        <v>49</v>
      </c>
      <c r="K831" s="4" t="s">
        <v>1308</v>
      </c>
      <c r="L831" s="4" t="s">
        <v>2307</v>
      </c>
      <c r="M831" s="4"/>
      <c r="N831" s="4" t="s">
        <v>2305</v>
      </c>
      <c r="O831" s="4" t="s">
        <v>53</v>
      </c>
      <c r="P831" s="4" t="s">
        <v>2306</v>
      </c>
      <c r="Q831" s="4">
        <v>190</v>
      </c>
      <c r="R831" s="4">
        <v>0</v>
      </c>
      <c r="S831" s="4">
        <v>75</v>
      </c>
      <c r="T831" s="4">
        <v>265</v>
      </c>
      <c r="U831" s="4">
        <v>0.71699999999999997</v>
      </c>
      <c r="V831" s="4">
        <v>0</v>
      </c>
      <c r="W831" s="4">
        <v>0.71699999999999997</v>
      </c>
      <c r="X831" s="4" t="s">
        <v>49</v>
      </c>
      <c r="Y831" s="4" t="s">
        <v>48</v>
      </c>
      <c r="Z831" s="4" t="s">
        <v>48</v>
      </c>
      <c r="AA831" s="4" t="s">
        <v>48</v>
      </c>
      <c r="AB831" s="4" t="s">
        <v>48</v>
      </c>
      <c r="AC831" s="4" t="s">
        <v>48</v>
      </c>
      <c r="AD831" s="4" t="s">
        <v>48</v>
      </c>
      <c r="AE831" s="4" t="s">
        <v>48</v>
      </c>
      <c r="AF831" s="4" t="s">
        <v>48</v>
      </c>
      <c r="AG831" s="4" t="s">
        <v>48</v>
      </c>
      <c r="AH831" s="4" t="s">
        <v>48</v>
      </c>
      <c r="AI831" s="4" t="s">
        <v>48</v>
      </c>
      <c r="AJ831" s="4" t="s">
        <v>48</v>
      </c>
      <c r="AK831" s="4" t="s">
        <v>48</v>
      </c>
      <c r="AL831" s="4" t="s">
        <v>55</v>
      </c>
    </row>
    <row r="832" spans="1:38" ht="25.5">
      <c r="A832" s="4">
        <v>159276</v>
      </c>
      <c r="B832" s="4">
        <v>660589</v>
      </c>
      <c r="C832" s="4" t="s">
        <v>2301</v>
      </c>
      <c r="D832" s="4" t="s">
        <v>2302</v>
      </c>
      <c r="E832" s="4" t="s">
        <v>114</v>
      </c>
      <c r="F832" s="4" t="s">
        <v>477</v>
      </c>
      <c r="G832" s="4" t="s">
        <v>46</v>
      </c>
      <c r="H832" s="4" t="s">
        <v>47</v>
      </c>
      <c r="I832" s="4" t="s">
        <v>48</v>
      </c>
      <c r="J832" s="4" t="s">
        <v>49</v>
      </c>
      <c r="K832" s="4" t="s">
        <v>2308</v>
      </c>
      <c r="L832" s="4" t="s">
        <v>2309</v>
      </c>
      <c r="M832" s="4"/>
      <c r="N832" s="4" t="s">
        <v>2305</v>
      </c>
      <c r="O832" s="4" t="s">
        <v>53</v>
      </c>
      <c r="P832" s="4" t="s">
        <v>2306</v>
      </c>
      <c r="Q832" s="4">
        <v>109</v>
      </c>
      <c r="R832" s="4">
        <v>35</v>
      </c>
      <c r="S832" s="4">
        <v>514</v>
      </c>
      <c r="T832" s="4">
        <v>658</v>
      </c>
      <c r="U832" s="4">
        <v>0.16569999999999999</v>
      </c>
      <c r="V832" s="4">
        <v>5.3199999999999997E-2</v>
      </c>
      <c r="W832" s="4">
        <v>0.21879999999999999</v>
      </c>
      <c r="X832" s="4" t="s">
        <v>48</v>
      </c>
      <c r="Y832" s="4" t="s">
        <v>49</v>
      </c>
      <c r="Z832" s="4" t="s">
        <v>49</v>
      </c>
      <c r="AA832" s="4" t="s">
        <v>49</v>
      </c>
      <c r="AB832" s="4" t="s">
        <v>49</v>
      </c>
      <c r="AC832" s="4" t="s">
        <v>49</v>
      </c>
      <c r="AD832" s="4" t="s">
        <v>49</v>
      </c>
      <c r="AE832" s="4" t="s">
        <v>48</v>
      </c>
      <c r="AF832" s="4" t="s">
        <v>48</v>
      </c>
      <c r="AG832" s="4" t="s">
        <v>48</v>
      </c>
      <c r="AH832" s="4" t="s">
        <v>48</v>
      </c>
      <c r="AI832" s="4" t="s">
        <v>48</v>
      </c>
      <c r="AJ832" s="4" t="s">
        <v>48</v>
      </c>
      <c r="AK832" s="4" t="s">
        <v>48</v>
      </c>
      <c r="AL832" s="4" t="s">
        <v>81</v>
      </c>
    </row>
    <row r="833" spans="1:38" ht="25.5">
      <c r="A833" s="4">
        <v>159276</v>
      </c>
      <c r="B833" s="4">
        <v>660590</v>
      </c>
      <c r="C833" s="4" t="s">
        <v>2301</v>
      </c>
      <c r="D833" s="4" t="s">
        <v>2302</v>
      </c>
      <c r="E833" s="4" t="s">
        <v>114</v>
      </c>
      <c r="F833" s="4" t="s">
        <v>477</v>
      </c>
      <c r="G833" s="4" t="s">
        <v>46</v>
      </c>
      <c r="H833" s="4" t="s">
        <v>47</v>
      </c>
      <c r="I833" s="4" t="s">
        <v>48</v>
      </c>
      <c r="J833" s="4" t="s">
        <v>49</v>
      </c>
      <c r="K833" s="4" t="s">
        <v>2310</v>
      </c>
      <c r="L833" s="4" t="s">
        <v>2311</v>
      </c>
      <c r="M833" s="4"/>
      <c r="N833" s="4" t="s">
        <v>2305</v>
      </c>
      <c r="O833" s="4" t="s">
        <v>53</v>
      </c>
      <c r="P833" s="4" t="s">
        <v>2306</v>
      </c>
      <c r="Q833" s="4">
        <v>104</v>
      </c>
      <c r="R833" s="4">
        <v>21</v>
      </c>
      <c r="S833" s="4">
        <v>440</v>
      </c>
      <c r="T833" s="4">
        <v>565</v>
      </c>
      <c r="U833" s="4">
        <v>0.18410000000000001</v>
      </c>
      <c r="V833" s="4">
        <v>3.7199999999999997E-2</v>
      </c>
      <c r="W833" s="4">
        <v>0.22120000000000001</v>
      </c>
      <c r="X833" s="4" t="s">
        <v>48</v>
      </c>
      <c r="Y833" s="4" t="s">
        <v>49</v>
      </c>
      <c r="Z833" s="4" t="s">
        <v>49</v>
      </c>
      <c r="AA833" s="4" t="s">
        <v>49</v>
      </c>
      <c r="AB833" s="4" t="s">
        <v>49</v>
      </c>
      <c r="AC833" s="4" t="s">
        <v>49</v>
      </c>
      <c r="AD833" s="4" t="s">
        <v>49</v>
      </c>
      <c r="AE833" s="4" t="s">
        <v>48</v>
      </c>
      <c r="AF833" s="4" t="s">
        <v>48</v>
      </c>
      <c r="AG833" s="4" t="s">
        <v>48</v>
      </c>
      <c r="AH833" s="4" t="s">
        <v>48</v>
      </c>
      <c r="AI833" s="4" t="s">
        <v>48</v>
      </c>
      <c r="AJ833" s="4" t="s">
        <v>48</v>
      </c>
      <c r="AK833" s="4" t="s">
        <v>48</v>
      </c>
      <c r="AL833" s="4" t="s">
        <v>81</v>
      </c>
    </row>
    <row r="834" spans="1:38" ht="25.5">
      <c r="A834" s="4">
        <v>159276</v>
      </c>
      <c r="B834" s="4">
        <v>665243</v>
      </c>
      <c r="C834" s="4" t="s">
        <v>2301</v>
      </c>
      <c r="D834" s="4" t="s">
        <v>2302</v>
      </c>
      <c r="E834" s="4" t="s">
        <v>114</v>
      </c>
      <c r="F834" s="4" t="s">
        <v>477</v>
      </c>
      <c r="G834" s="4" t="s">
        <v>46</v>
      </c>
      <c r="H834" s="4" t="s">
        <v>47</v>
      </c>
      <c r="I834" s="4" t="s">
        <v>48</v>
      </c>
      <c r="J834" s="4" t="s">
        <v>49</v>
      </c>
      <c r="K834" s="4" t="s">
        <v>2312</v>
      </c>
      <c r="L834" s="4" t="s">
        <v>2313</v>
      </c>
      <c r="M834" s="4"/>
      <c r="N834" s="4" t="s">
        <v>2305</v>
      </c>
      <c r="O834" s="4" t="s">
        <v>53</v>
      </c>
      <c r="P834" s="4" t="s">
        <v>2306</v>
      </c>
      <c r="Q834" s="4">
        <v>136</v>
      </c>
      <c r="R834" s="4">
        <v>46</v>
      </c>
      <c r="S834" s="4">
        <v>599</v>
      </c>
      <c r="T834" s="4">
        <v>781</v>
      </c>
      <c r="U834" s="4">
        <v>0.1741</v>
      </c>
      <c r="V834" s="4">
        <v>5.8900000000000001E-2</v>
      </c>
      <c r="W834" s="4">
        <v>0.23300000000000001</v>
      </c>
      <c r="X834" s="4" t="s">
        <v>48</v>
      </c>
      <c r="Y834" s="4" t="s">
        <v>49</v>
      </c>
      <c r="Z834" s="4" t="s">
        <v>49</v>
      </c>
      <c r="AA834" s="4" t="s">
        <v>49</v>
      </c>
      <c r="AB834" s="4" t="s">
        <v>49</v>
      </c>
      <c r="AC834" s="4" t="s">
        <v>49</v>
      </c>
      <c r="AD834" s="4" t="s">
        <v>49</v>
      </c>
      <c r="AE834" s="4" t="s">
        <v>48</v>
      </c>
      <c r="AF834" s="4" t="s">
        <v>48</v>
      </c>
      <c r="AG834" s="4" t="s">
        <v>48</v>
      </c>
      <c r="AH834" s="4" t="s">
        <v>48</v>
      </c>
      <c r="AI834" s="4" t="s">
        <v>48</v>
      </c>
      <c r="AJ834" s="4" t="s">
        <v>48</v>
      </c>
      <c r="AK834" s="4" t="s">
        <v>48</v>
      </c>
      <c r="AL834" s="4" t="s">
        <v>81</v>
      </c>
    </row>
    <row r="835" spans="1:38" ht="25.5">
      <c r="A835" s="4">
        <v>159276</v>
      </c>
      <c r="B835" s="4">
        <v>660585</v>
      </c>
      <c r="C835" s="4" t="s">
        <v>2301</v>
      </c>
      <c r="D835" s="4" t="s">
        <v>2302</v>
      </c>
      <c r="E835" s="4" t="s">
        <v>114</v>
      </c>
      <c r="F835" s="4" t="s">
        <v>477</v>
      </c>
      <c r="G835" s="4" t="s">
        <v>46</v>
      </c>
      <c r="H835" s="4" t="s">
        <v>47</v>
      </c>
      <c r="I835" s="4" t="s">
        <v>48</v>
      </c>
      <c r="J835" s="4" t="s">
        <v>49</v>
      </c>
      <c r="K835" s="4" t="s">
        <v>2314</v>
      </c>
      <c r="L835" s="4" t="s">
        <v>2315</v>
      </c>
      <c r="M835" s="4"/>
      <c r="N835" s="4" t="s">
        <v>2305</v>
      </c>
      <c r="O835" s="4" t="s">
        <v>53</v>
      </c>
      <c r="P835" s="4" t="s">
        <v>2306</v>
      </c>
      <c r="Q835" s="4">
        <v>434</v>
      </c>
      <c r="R835" s="4">
        <v>127</v>
      </c>
      <c r="S835" s="4">
        <v>1647</v>
      </c>
      <c r="T835" s="4">
        <v>2208</v>
      </c>
      <c r="U835" s="4">
        <v>0.1966</v>
      </c>
      <c r="V835" s="4">
        <v>5.7500000000000002E-2</v>
      </c>
      <c r="W835" s="4">
        <v>0.25409999999999999</v>
      </c>
      <c r="X835" s="4" t="s">
        <v>48</v>
      </c>
      <c r="Y835" s="4" t="s">
        <v>48</v>
      </c>
      <c r="Z835" s="4" t="s">
        <v>48</v>
      </c>
      <c r="AA835" s="4" t="s">
        <v>48</v>
      </c>
      <c r="AB835" s="4" t="s">
        <v>48</v>
      </c>
      <c r="AC835" s="4" t="s">
        <v>48</v>
      </c>
      <c r="AD835" s="4" t="s">
        <v>48</v>
      </c>
      <c r="AE835" s="4" t="s">
        <v>48</v>
      </c>
      <c r="AF835" s="4" t="s">
        <v>48</v>
      </c>
      <c r="AG835" s="4" t="s">
        <v>48</v>
      </c>
      <c r="AH835" s="4" t="s">
        <v>48</v>
      </c>
      <c r="AI835" s="4" t="s">
        <v>49</v>
      </c>
      <c r="AJ835" s="4" t="s">
        <v>49</v>
      </c>
      <c r="AK835" s="4" t="s">
        <v>49</v>
      </c>
      <c r="AL835" s="4" t="s">
        <v>81</v>
      </c>
    </row>
    <row r="836" spans="1:38" ht="25.5">
      <c r="A836" s="4">
        <v>159276</v>
      </c>
      <c r="B836" s="4">
        <v>660586</v>
      </c>
      <c r="C836" s="4" t="s">
        <v>2301</v>
      </c>
      <c r="D836" s="4" t="s">
        <v>2302</v>
      </c>
      <c r="E836" s="4" t="s">
        <v>114</v>
      </c>
      <c r="F836" s="4" t="s">
        <v>477</v>
      </c>
      <c r="G836" s="4" t="s">
        <v>46</v>
      </c>
      <c r="H836" s="4" t="s">
        <v>47</v>
      </c>
      <c r="I836" s="4" t="s">
        <v>48</v>
      </c>
      <c r="J836" s="4" t="s">
        <v>49</v>
      </c>
      <c r="K836" s="4" t="s">
        <v>2316</v>
      </c>
      <c r="L836" s="4" t="s">
        <v>2317</v>
      </c>
      <c r="M836" s="4"/>
      <c r="N836" s="4" t="s">
        <v>2305</v>
      </c>
      <c r="O836" s="4" t="s">
        <v>53</v>
      </c>
      <c r="P836" s="4" t="s">
        <v>2306</v>
      </c>
      <c r="Q836" s="4">
        <v>171</v>
      </c>
      <c r="R836" s="4">
        <v>28</v>
      </c>
      <c r="S836" s="4">
        <v>513</v>
      </c>
      <c r="T836" s="4">
        <v>712</v>
      </c>
      <c r="U836" s="4">
        <v>0.2402</v>
      </c>
      <c r="V836" s="4">
        <v>3.9300000000000002E-2</v>
      </c>
      <c r="W836" s="4">
        <v>0.27950000000000003</v>
      </c>
      <c r="X836" s="4" t="s">
        <v>48</v>
      </c>
      <c r="Y836" s="4" t="s">
        <v>48</v>
      </c>
      <c r="Z836" s="4" t="s">
        <v>48</v>
      </c>
      <c r="AA836" s="4" t="s">
        <v>48</v>
      </c>
      <c r="AB836" s="4" t="s">
        <v>48</v>
      </c>
      <c r="AC836" s="4" t="s">
        <v>48</v>
      </c>
      <c r="AD836" s="4" t="s">
        <v>48</v>
      </c>
      <c r="AE836" s="4" t="s">
        <v>49</v>
      </c>
      <c r="AF836" s="4" t="s">
        <v>49</v>
      </c>
      <c r="AG836" s="4" t="s">
        <v>48</v>
      </c>
      <c r="AH836" s="4" t="s">
        <v>48</v>
      </c>
      <c r="AI836" s="4" t="s">
        <v>48</v>
      </c>
      <c r="AJ836" s="4" t="s">
        <v>48</v>
      </c>
      <c r="AK836" s="4" t="s">
        <v>48</v>
      </c>
      <c r="AL836" s="4" t="s">
        <v>81</v>
      </c>
    </row>
    <row r="837" spans="1:38" ht="25.5">
      <c r="A837" s="4">
        <v>159276</v>
      </c>
      <c r="B837" s="4">
        <v>660592</v>
      </c>
      <c r="C837" s="4" t="s">
        <v>2301</v>
      </c>
      <c r="D837" s="4" t="s">
        <v>2302</v>
      </c>
      <c r="E837" s="4" t="s">
        <v>114</v>
      </c>
      <c r="F837" s="4" t="s">
        <v>477</v>
      </c>
      <c r="G837" s="4" t="s">
        <v>46</v>
      </c>
      <c r="H837" s="4" t="s">
        <v>47</v>
      </c>
      <c r="I837" s="4" t="s">
        <v>48</v>
      </c>
      <c r="J837" s="4" t="s">
        <v>49</v>
      </c>
      <c r="K837" s="4" t="s">
        <v>2318</v>
      </c>
      <c r="L837" s="4" t="s">
        <v>2319</v>
      </c>
      <c r="M837" s="4"/>
      <c r="N837" s="4" t="s">
        <v>2305</v>
      </c>
      <c r="O837" s="4" t="s">
        <v>53</v>
      </c>
      <c r="P837" s="4" t="s">
        <v>2306</v>
      </c>
      <c r="Q837" s="4">
        <v>98</v>
      </c>
      <c r="R837" s="4">
        <v>35</v>
      </c>
      <c r="S837" s="4">
        <v>399</v>
      </c>
      <c r="T837" s="4">
        <v>532</v>
      </c>
      <c r="U837" s="4">
        <v>0.1842</v>
      </c>
      <c r="V837" s="4">
        <v>6.5799999999999997E-2</v>
      </c>
      <c r="W837" s="4">
        <v>0.25</v>
      </c>
      <c r="X837" s="4" t="s">
        <v>48</v>
      </c>
      <c r="Y837" s="4" t="s">
        <v>49</v>
      </c>
      <c r="Z837" s="4" t="s">
        <v>49</v>
      </c>
      <c r="AA837" s="4" t="s">
        <v>49</v>
      </c>
      <c r="AB837" s="4" t="s">
        <v>49</v>
      </c>
      <c r="AC837" s="4" t="s">
        <v>49</v>
      </c>
      <c r="AD837" s="4" t="s">
        <v>49</v>
      </c>
      <c r="AE837" s="4" t="s">
        <v>48</v>
      </c>
      <c r="AF837" s="4" t="s">
        <v>48</v>
      </c>
      <c r="AG837" s="4" t="s">
        <v>48</v>
      </c>
      <c r="AH837" s="4" t="s">
        <v>48</v>
      </c>
      <c r="AI837" s="4" t="s">
        <v>48</v>
      </c>
      <c r="AJ837" s="4" t="s">
        <v>48</v>
      </c>
      <c r="AK837" s="4" t="s">
        <v>48</v>
      </c>
      <c r="AL837" s="4" t="s">
        <v>81</v>
      </c>
    </row>
    <row r="838" spans="1:38" ht="25.5">
      <c r="A838" s="4">
        <v>159276</v>
      </c>
      <c r="B838" s="4">
        <v>660587</v>
      </c>
      <c r="C838" s="4" t="s">
        <v>2301</v>
      </c>
      <c r="D838" s="4" t="s">
        <v>2302</v>
      </c>
      <c r="E838" s="4" t="s">
        <v>114</v>
      </c>
      <c r="F838" s="4" t="s">
        <v>477</v>
      </c>
      <c r="G838" s="4" t="s">
        <v>46</v>
      </c>
      <c r="H838" s="4" t="s">
        <v>47</v>
      </c>
      <c r="I838" s="4" t="s">
        <v>48</v>
      </c>
      <c r="J838" s="4" t="s">
        <v>49</v>
      </c>
      <c r="K838" s="4" t="s">
        <v>2320</v>
      </c>
      <c r="L838" s="4" t="s">
        <v>2321</v>
      </c>
      <c r="M838" s="4"/>
      <c r="N838" s="4" t="s">
        <v>2305</v>
      </c>
      <c r="O838" s="4" t="s">
        <v>53</v>
      </c>
      <c r="P838" s="4" t="s">
        <v>2306</v>
      </c>
      <c r="Q838" s="4">
        <v>158</v>
      </c>
      <c r="R838" s="4">
        <v>48</v>
      </c>
      <c r="S838" s="4">
        <v>612</v>
      </c>
      <c r="T838" s="4">
        <v>818</v>
      </c>
      <c r="U838" s="4">
        <v>0.19320000000000001</v>
      </c>
      <c r="V838" s="4">
        <v>5.8700000000000002E-2</v>
      </c>
      <c r="W838" s="4">
        <v>0.25180000000000002</v>
      </c>
      <c r="X838" s="4" t="s">
        <v>48</v>
      </c>
      <c r="Y838" s="4" t="s">
        <v>48</v>
      </c>
      <c r="Z838" s="4" t="s">
        <v>48</v>
      </c>
      <c r="AA838" s="4" t="s">
        <v>48</v>
      </c>
      <c r="AB838" s="4" t="s">
        <v>48</v>
      </c>
      <c r="AC838" s="4" t="s">
        <v>48</v>
      </c>
      <c r="AD838" s="4" t="s">
        <v>48</v>
      </c>
      <c r="AE838" s="4" t="s">
        <v>49</v>
      </c>
      <c r="AF838" s="4" t="s">
        <v>49</v>
      </c>
      <c r="AG838" s="4" t="s">
        <v>48</v>
      </c>
      <c r="AH838" s="4" t="s">
        <v>48</v>
      </c>
      <c r="AI838" s="4" t="s">
        <v>48</v>
      </c>
      <c r="AJ838" s="4" t="s">
        <v>48</v>
      </c>
      <c r="AK838" s="4" t="s">
        <v>48</v>
      </c>
      <c r="AL838" s="4" t="s">
        <v>81</v>
      </c>
    </row>
    <row r="839" spans="1:38" ht="25.5">
      <c r="A839" s="4">
        <v>159276</v>
      </c>
      <c r="B839" s="4">
        <v>660593</v>
      </c>
      <c r="C839" s="4" t="s">
        <v>2301</v>
      </c>
      <c r="D839" s="4" t="s">
        <v>2302</v>
      </c>
      <c r="E839" s="4" t="s">
        <v>114</v>
      </c>
      <c r="F839" s="4" t="s">
        <v>477</v>
      </c>
      <c r="G839" s="4" t="s">
        <v>46</v>
      </c>
      <c r="H839" s="4" t="s">
        <v>47</v>
      </c>
      <c r="I839" s="4" t="s">
        <v>48</v>
      </c>
      <c r="J839" s="4" t="s">
        <v>49</v>
      </c>
      <c r="K839" s="4" t="s">
        <v>1629</v>
      </c>
      <c r="L839" s="4" t="s">
        <v>2322</v>
      </c>
      <c r="M839" s="4"/>
      <c r="N839" s="4" t="s">
        <v>2305</v>
      </c>
      <c r="O839" s="4" t="s">
        <v>53</v>
      </c>
      <c r="P839" s="4" t="s">
        <v>2306</v>
      </c>
      <c r="Q839" s="4">
        <v>129</v>
      </c>
      <c r="R839" s="4">
        <v>35</v>
      </c>
      <c r="S839" s="4">
        <v>392</v>
      </c>
      <c r="T839" s="4">
        <v>556</v>
      </c>
      <c r="U839" s="4">
        <v>0.23200000000000001</v>
      </c>
      <c r="V839" s="4">
        <v>6.2899999999999998E-2</v>
      </c>
      <c r="W839" s="4">
        <v>0.29499999999999998</v>
      </c>
      <c r="X839" s="4" t="s">
        <v>48</v>
      </c>
      <c r="Y839" s="4" t="s">
        <v>49</v>
      </c>
      <c r="Z839" s="4" t="s">
        <v>49</v>
      </c>
      <c r="AA839" s="4" t="s">
        <v>49</v>
      </c>
      <c r="AB839" s="4" t="s">
        <v>49</v>
      </c>
      <c r="AC839" s="4" t="s">
        <v>49</v>
      </c>
      <c r="AD839" s="4" t="s">
        <v>49</v>
      </c>
      <c r="AE839" s="4" t="s">
        <v>48</v>
      </c>
      <c r="AF839" s="4" t="s">
        <v>48</v>
      </c>
      <c r="AG839" s="4" t="s">
        <v>48</v>
      </c>
      <c r="AH839" s="4" t="s">
        <v>48</v>
      </c>
      <c r="AI839" s="4" t="s">
        <v>48</v>
      </c>
      <c r="AJ839" s="4" t="s">
        <v>48</v>
      </c>
      <c r="AK839" s="4" t="s">
        <v>48</v>
      </c>
      <c r="AL839" s="4" t="s">
        <v>81</v>
      </c>
    </row>
    <row r="840" spans="1:38" ht="25.5">
      <c r="A840" s="4">
        <v>159276</v>
      </c>
      <c r="B840" s="4">
        <v>685301</v>
      </c>
      <c r="C840" s="4" t="s">
        <v>2301</v>
      </c>
      <c r="D840" s="4" t="s">
        <v>2302</v>
      </c>
      <c r="E840" s="4" t="s">
        <v>114</v>
      </c>
      <c r="F840" s="4" t="s">
        <v>477</v>
      </c>
      <c r="G840" s="4" t="s">
        <v>46</v>
      </c>
      <c r="H840" s="4" t="s">
        <v>47</v>
      </c>
      <c r="I840" s="4" t="s">
        <v>48</v>
      </c>
      <c r="J840" s="4" t="s">
        <v>49</v>
      </c>
      <c r="K840" s="4" t="s">
        <v>2323</v>
      </c>
      <c r="L840" s="4" t="s">
        <v>2324</v>
      </c>
      <c r="M840" s="4"/>
      <c r="N840" s="4" t="s">
        <v>2305</v>
      </c>
      <c r="O840" s="4" t="s">
        <v>53</v>
      </c>
      <c r="P840" s="4" t="s">
        <v>2306</v>
      </c>
      <c r="Q840" s="4">
        <v>132</v>
      </c>
      <c r="R840" s="4">
        <v>45</v>
      </c>
      <c r="S840" s="4">
        <v>459</v>
      </c>
      <c r="T840" s="4">
        <v>636</v>
      </c>
      <c r="U840" s="4">
        <v>0.20749999999999999</v>
      </c>
      <c r="V840" s="4">
        <v>7.0800000000000002E-2</v>
      </c>
      <c r="W840" s="4">
        <v>0.27829999999999999</v>
      </c>
      <c r="X840" s="4" t="s">
        <v>48</v>
      </c>
      <c r="Y840" s="4" t="s">
        <v>49</v>
      </c>
      <c r="Z840" s="4" t="s">
        <v>49</v>
      </c>
      <c r="AA840" s="4" t="s">
        <v>49</v>
      </c>
      <c r="AB840" s="4" t="s">
        <v>49</v>
      </c>
      <c r="AC840" s="4" t="s">
        <v>49</v>
      </c>
      <c r="AD840" s="4" t="s">
        <v>49</v>
      </c>
      <c r="AE840" s="4" t="s">
        <v>48</v>
      </c>
      <c r="AF840" s="4" t="s">
        <v>48</v>
      </c>
      <c r="AG840" s="4" t="s">
        <v>48</v>
      </c>
      <c r="AH840" s="4" t="s">
        <v>48</v>
      </c>
      <c r="AI840" s="4" t="s">
        <v>48</v>
      </c>
      <c r="AJ840" s="4" t="s">
        <v>48</v>
      </c>
      <c r="AK840" s="4" t="s">
        <v>48</v>
      </c>
      <c r="AL840" s="4" t="s">
        <v>81</v>
      </c>
    </row>
    <row r="841" spans="1:38" ht="25.5">
      <c r="A841" s="4">
        <v>159276</v>
      </c>
      <c r="B841" s="4">
        <v>660594</v>
      </c>
      <c r="C841" s="4" t="s">
        <v>2301</v>
      </c>
      <c r="D841" s="4" t="s">
        <v>2302</v>
      </c>
      <c r="E841" s="4" t="s">
        <v>114</v>
      </c>
      <c r="F841" s="4" t="s">
        <v>477</v>
      </c>
      <c r="G841" s="4" t="s">
        <v>46</v>
      </c>
      <c r="H841" s="4" t="s">
        <v>47</v>
      </c>
      <c r="I841" s="4" t="s">
        <v>48</v>
      </c>
      <c r="J841" s="4" t="s">
        <v>49</v>
      </c>
      <c r="K841" s="4" t="s">
        <v>1591</v>
      </c>
      <c r="L841" s="4" t="s">
        <v>2325</v>
      </c>
      <c r="M841" s="4"/>
      <c r="N841" s="4" t="s">
        <v>2305</v>
      </c>
      <c r="O841" s="4" t="s">
        <v>53</v>
      </c>
      <c r="P841" s="4" t="s">
        <v>2306</v>
      </c>
      <c r="Q841" s="4">
        <v>125</v>
      </c>
      <c r="R841" s="4">
        <v>29</v>
      </c>
      <c r="S841" s="4">
        <v>512</v>
      </c>
      <c r="T841" s="4">
        <v>666</v>
      </c>
      <c r="U841" s="4">
        <v>0.18770000000000001</v>
      </c>
      <c r="V841" s="4">
        <v>4.3499999999999997E-2</v>
      </c>
      <c r="W841" s="4">
        <v>0.23119999999999999</v>
      </c>
      <c r="X841" s="4" t="s">
        <v>48</v>
      </c>
      <c r="Y841" s="4" t="s">
        <v>49</v>
      </c>
      <c r="Z841" s="4" t="s">
        <v>49</v>
      </c>
      <c r="AA841" s="4" t="s">
        <v>49</v>
      </c>
      <c r="AB841" s="4" t="s">
        <v>49</v>
      </c>
      <c r="AC841" s="4" t="s">
        <v>49</v>
      </c>
      <c r="AD841" s="4" t="s">
        <v>49</v>
      </c>
      <c r="AE841" s="4" t="s">
        <v>48</v>
      </c>
      <c r="AF841" s="4" t="s">
        <v>48</v>
      </c>
      <c r="AG841" s="4" t="s">
        <v>48</v>
      </c>
      <c r="AH841" s="4" t="s">
        <v>48</v>
      </c>
      <c r="AI841" s="4" t="s">
        <v>48</v>
      </c>
      <c r="AJ841" s="4" t="s">
        <v>48</v>
      </c>
      <c r="AK841" s="4" t="s">
        <v>48</v>
      </c>
      <c r="AL841" s="4" t="s">
        <v>81</v>
      </c>
    </row>
    <row r="842" spans="1:38" ht="25.5">
      <c r="A842" s="4">
        <v>159940</v>
      </c>
      <c r="B842" s="4">
        <v>661602</v>
      </c>
      <c r="C842" s="4" t="s">
        <v>2326</v>
      </c>
      <c r="D842" s="4" t="s">
        <v>2327</v>
      </c>
      <c r="E842" s="4" t="s">
        <v>153</v>
      </c>
      <c r="F842" s="4" t="s">
        <v>477</v>
      </c>
      <c r="G842" s="4" t="s">
        <v>46</v>
      </c>
      <c r="H842" s="4" t="s">
        <v>47</v>
      </c>
      <c r="I842" s="4" t="s">
        <v>48</v>
      </c>
      <c r="J842" s="4" t="s">
        <v>49</v>
      </c>
      <c r="K842" s="4" t="s">
        <v>2328</v>
      </c>
      <c r="L842" s="4" t="s">
        <v>2329</v>
      </c>
      <c r="M842" s="4"/>
      <c r="N842" s="4" t="s">
        <v>2330</v>
      </c>
      <c r="O842" s="4" t="s">
        <v>53</v>
      </c>
      <c r="P842" s="4" t="s">
        <v>2331</v>
      </c>
      <c r="Q842" s="4">
        <v>20</v>
      </c>
      <c r="R842" s="4">
        <v>12</v>
      </c>
      <c r="S842" s="4">
        <v>607</v>
      </c>
      <c r="T842" s="4">
        <v>639</v>
      </c>
      <c r="U842" s="4">
        <v>3.1300000000000001E-2</v>
      </c>
      <c r="V842" s="4">
        <v>1.8800000000000001E-2</v>
      </c>
      <c r="W842" s="4">
        <v>5.0099999999999999E-2</v>
      </c>
      <c r="X842" s="4" t="s">
        <v>48</v>
      </c>
      <c r="Y842" s="4" t="s">
        <v>49</v>
      </c>
      <c r="Z842" s="4" t="s">
        <v>49</v>
      </c>
      <c r="AA842" s="4" t="s">
        <v>49</v>
      </c>
      <c r="AB842" s="4" t="s">
        <v>49</v>
      </c>
      <c r="AC842" s="4" t="s">
        <v>49</v>
      </c>
      <c r="AD842" s="4" t="s">
        <v>49</v>
      </c>
      <c r="AE842" s="4" t="s">
        <v>48</v>
      </c>
      <c r="AF842" s="4" t="s">
        <v>48</v>
      </c>
      <c r="AG842" s="4" t="s">
        <v>48</v>
      </c>
      <c r="AH842" s="4" t="s">
        <v>48</v>
      </c>
      <c r="AI842" s="4" t="s">
        <v>48</v>
      </c>
      <c r="AJ842" s="4" t="s">
        <v>48</v>
      </c>
      <c r="AK842" s="4" t="s">
        <v>48</v>
      </c>
      <c r="AL842" s="4" t="s">
        <v>81</v>
      </c>
    </row>
    <row r="843" spans="1:38" ht="25.5">
      <c r="A843" s="4">
        <v>159940</v>
      </c>
      <c r="B843" s="4">
        <v>661603</v>
      </c>
      <c r="C843" s="4" t="s">
        <v>2326</v>
      </c>
      <c r="D843" s="4" t="s">
        <v>2327</v>
      </c>
      <c r="E843" s="4" t="s">
        <v>153</v>
      </c>
      <c r="F843" s="4" t="s">
        <v>477</v>
      </c>
      <c r="G843" s="4" t="s">
        <v>46</v>
      </c>
      <c r="H843" s="4" t="s">
        <v>47</v>
      </c>
      <c r="I843" s="4" t="s">
        <v>48</v>
      </c>
      <c r="J843" s="4" t="s">
        <v>49</v>
      </c>
      <c r="K843" s="4" t="s">
        <v>2332</v>
      </c>
      <c r="L843" s="4" t="s">
        <v>2333</v>
      </c>
      <c r="M843" s="4"/>
      <c r="N843" s="4" t="s">
        <v>2334</v>
      </c>
      <c r="O843" s="4" t="s">
        <v>53</v>
      </c>
      <c r="P843" s="4" t="s">
        <v>2191</v>
      </c>
      <c r="Q843" s="4">
        <v>23</v>
      </c>
      <c r="R843" s="4">
        <v>1</v>
      </c>
      <c r="S843" s="4">
        <v>433</v>
      </c>
      <c r="T843" s="4">
        <v>457</v>
      </c>
      <c r="U843" s="4">
        <v>5.0299999999999997E-2</v>
      </c>
      <c r="V843" s="4">
        <v>2.2000000000000001E-3</v>
      </c>
      <c r="W843" s="4">
        <v>5.2499999999999998E-2</v>
      </c>
      <c r="X843" s="4" t="s">
        <v>48</v>
      </c>
      <c r="Y843" s="4" t="s">
        <v>49</v>
      </c>
      <c r="Z843" s="4" t="s">
        <v>49</v>
      </c>
      <c r="AA843" s="4" t="s">
        <v>49</v>
      </c>
      <c r="AB843" s="4" t="s">
        <v>49</v>
      </c>
      <c r="AC843" s="4" t="s">
        <v>49</v>
      </c>
      <c r="AD843" s="4" t="s">
        <v>49</v>
      </c>
      <c r="AE843" s="4" t="s">
        <v>48</v>
      </c>
      <c r="AF843" s="4" t="s">
        <v>48</v>
      </c>
      <c r="AG843" s="4" t="s">
        <v>48</v>
      </c>
      <c r="AH843" s="4" t="s">
        <v>48</v>
      </c>
      <c r="AI843" s="4" t="s">
        <v>48</v>
      </c>
      <c r="AJ843" s="4" t="s">
        <v>48</v>
      </c>
      <c r="AK843" s="4" t="s">
        <v>48</v>
      </c>
      <c r="AL843" s="4" t="s">
        <v>81</v>
      </c>
    </row>
    <row r="844" spans="1:38" ht="25.5">
      <c r="A844" s="4">
        <v>159940</v>
      </c>
      <c r="B844" s="4">
        <v>661604</v>
      </c>
      <c r="C844" s="4" t="s">
        <v>2326</v>
      </c>
      <c r="D844" s="4" t="s">
        <v>2327</v>
      </c>
      <c r="E844" s="4" t="s">
        <v>153</v>
      </c>
      <c r="F844" s="4" t="s">
        <v>477</v>
      </c>
      <c r="G844" s="4" t="s">
        <v>46</v>
      </c>
      <c r="H844" s="4" t="s">
        <v>47</v>
      </c>
      <c r="I844" s="4" t="s">
        <v>48</v>
      </c>
      <c r="J844" s="4" t="s">
        <v>49</v>
      </c>
      <c r="K844" s="4" t="s">
        <v>2335</v>
      </c>
      <c r="L844" s="4" t="s">
        <v>2336</v>
      </c>
      <c r="M844" s="4"/>
      <c r="N844" s="4" t="s">
        <v>2337</v>
      </c>
      <c r="O844" s="4" t="s">
        <v>53</v>
      </c>
      <c r="P844" s="4" t="s">
        <v>2338</v>
      </c>
      <c r="Q844" s="4">
        <v>83</v>
      </c>
      <c r="R844" s="4">
        <v>23</v>
      </c>
      <c r="S844" s="4">
        <v>326</v>
      </c>
      <c r="T844" s="4">
        <v>432</v>
      </c>
      <c r="U844" s="4">
        <v>0.19209999999999999</v>
      </c>
      <c r="V844" s="4">
        <v>5.3199999999999997E-2</v>
      </c>
      <c r="W844" s="4">
        <v>0.24540000000000001</v>
      </c>
      <c r="X844" s="4" t="s">
        <v>48</v>
      </c>
      <c r="Y844" s="4" t="s">
        <v>49</v>
      </c>
      <c r="Z844" s="4" t="s">
        <v>49</v>
      </c>
      <c r="AA844" s="4" t="s">
        <v>49</v>
      </c>
      <c r="AB844" s="4" t="s">
        <v>49</v>
      </c>
      <c r="AC844" s="4" t="s">
        <v>49</v>
      </c>
      <c r="AD844" s="4" t="s">
        <v>49</v>
      </c>
      <c r="AE844" s="4" t="s">
        <v>48</v>
      </c>
      <c r="AF844" s="4" t="s">
        <v>48</v>
      </c>
      <c r="AG844" s="4" t="s">
        <v>48</v>
      </c>
      <c r="AH844" s="4" t="s">
        <v>48</v>
      </c>
      <c r="AI844" s="4" t="s">
        <v>48</v>
      </c>
      <c r="AJ844" s="4" t="s">
        <v>48</v>
      </c>
      <c r="AK844" s="4" t="s">
        <v>48</v>
      </c>
      <c r="AL844" s="4" t="s">
        <v>81</v>
      </c>
    </row>
    <row r="845" spans="1:38" ht="25.5">
      <c r="A845" s="4">
        <v>159940</v>
      </c>
      <c r="B845" s="4">
        <v>661605</v>
      </c>
      <c r="C845" s="4" t="s">
        <v>2326</v>
      </c>
      <c r="D845" s="4" t="s">
        <v>2327</v>
      </c>
      <c r="E845" s="4" t="s">
        <v>153</v>
      </c>
      <c r="F845" s="4" t="s">
        <v>477</v>
      </c>
      <c r="G845" s="4" t="s">
        <v>46</v>
      </c>
      <c r="H845" s="4" t="s">
        <v>47</v>
      </c>
      <c r="I845" s="4" t="s">
        <v>48</v>
      </c>
      <c r="J845" s="4" t="s">
        <v>49</v>
      </c>
      <c r="K845" s="4" t="s">
        <v>2339</v>
      </c>
      <c r="L845" s="4" t="s">
        <v>2340</v>
      </c>
      <c r="M845" s="4"/>
      <c r="N845" s="4" t="s">
        <v>1986</v>
      </c>
      <c r="O845" s="4" t="s">
        <v>53</v>
      </c>
      <c r="P845" s="4" t="s">
        <v>2341</v>
      </c>
      <c r="Q845" s="4">
        <v>12</v>
      </c>
      <c r="R845" s="4">
        <v>5</v>
      </c>
      <c r="S845" s="4">
        <v>495</v>
      </c>
      <c r="T845" s="4">
        <v>512</v>
      </c>
      <c r="U845" s="4">
        <v>2.3400000000000001E-2</v>
      </c>
      <c r="V845" s="4">
        <v>9.7999999999999997E-3</v>
      </c>
      <c r="W845" s="4">
        <v>3.32E-2</v>
      </c>
      <c r="X845" s="4" t="s">
        <v>48</v>
      </c>
      <c r="Y845" s="4" t="s">
        <v>49</v>
      </c>
      <c r="Z845" s="4" t="s">
        <v>49</v>
      </c>
      <c r="AA845" s="4" t="s">
        <v>49</v>
      </c>
      <c r="AB845" s="4" t="s">
        <v>49</v>
      </c>
      <c r="AC845" s="4" t="s">
        <v>49</v>
      </c>
      <c r="AD845" s="4" t="s">
        <v>49</v>
      </c>
      <c r="AE845" s="4" t="s">
        <v>48</v>
      </c>
      <c r="AF845" s="4" t="s">
        <v>48</v>
      </c>
      <c r="AG845" s="4" t="s">
        <v>48</v>
      </c>
      <c r="AH845" s="4" t="s">
        <v>48</v>
      </c>
      <c r="AI845" s="4" t="s">
        <v>48</v>
      </c>
      <c r="AJ845" s="4" t="s">
        <v>48</v>
      </c>
      <c r="AK845" s="4" t="s">
        <v>48</v>
      </c>
      <c r="AL845" s="4" t="s">
        <v>81</v>
      </c>
    </row>
    <row r="846" spans="1:38" ht="25.5">
      <c r="A846" s="4">
        <v>159940</v>
      </c>
      <c r="B846" s="4">
        <v>664249</v>
      </c>
      <c r="C846" s="4" t="s">
        <v>2326</v>
      </c>
      <c r="D846" s="4" t="s">
        <v>2327</v>
      </c>
      <c r="E846" s="4" t="s">
        <v>153</v>
      </c>
      <c r="F846" s="4" t="s">
        <v>477</v>
      </c>
      <c r="G846" s="4" t="s">
        <v>46</v>
      </c>
      <c r="H846" s="4" t="s">
        <v>47</v>
      </c>
      <c r="I846" s="4" t="s">
        <v>48</v>
      </c>
      <c r="J846" s="4" t="s">
        <v>49</v>
      </c>
      <c r="K846" s="4" t="s">
        <v>2342</v>
      </c>
      <c r="L846" s="4" t="s">
        <v>2343</v>
      </c>
      <c r="M846" s="4"/>
      <c r="N846" s="4" t="s">
        <v>1986</v>
      </c>
      <c r="O846" s="4" t="s">
        <v>53</v>
      </c>
      <c r="P846" s="4" t="s">
        <v>2341</v>
      </c>
      <c r="Q846" s="4">
        <v>8</v>
      </c>
      <c r="R846" s="4">
        <v>0</v>
      </c>
      <c r="S846" s="4">
        <v>467</v>
      </c>
      <c r="T846" s="4">
        <v>475</v>
      </c>
      <c r="U846" s="4">
        <v>1.6799999999999999E-2</v>
      </c>
      <c r="V846" s="4">
        <v>0</v>
      </c>
      <c r="W846" s="4">
        <v>1.6799999999999999E-2</v>
      </c>
      <c r="X846" s="4" t="s">
        <v>49</v>
      </c>
      <c r="Y846" s="4" t="s">
        <v>49</v>
      </c>
      <c r="Z846" s="4" t="s">
        <v>49</v>
      </c>
      <c r="AA846" s="4" t="s">
        <v>49</v>
      </c>
      <c r="AB846" s="4" t="s">
        <v>49</v>
      </c>
      <c r="AC846" s="4" t="s">
        <v>49</v>
      </c>
      <c r="AD846" s="4" t="s">
        <v>49</v>
      </c>
      <c r="AE846" s="4" t="s">
        <v>48</v>
      </c>
      <c r="AF846" s="4" t="s">
        <v>48</v>
      </c>
      <c r="AG846" s="4" t="s">
        <v>48</v>
      </c>
      <c r="AH846" s="4" t="s">
        <v>48</v>
      </c>
      <c r="AI846" s="4" t="s">
        <v>48</v>
      </c>
      <c r="AJ846" s="4" t="s">
        <v>48</v>
      </c>
      <c r="AK846" s="4" t="s">
        <v>48</v>
      </c>
      <c r="AL846" s="4" t="s">
        <v>81</v>
      </c>
    </row>
    <row r="847" spans="1:38" ht="25.5">
      <c r="A847" s="4">
        <v>159940</v>
      </c>
      <c r="B847" s="4">
        <v>685330</v>
      </c>
      <c r="C847" s="4" t="s">
        <v>2326</v>
      </c>
      <c r="D847" s="4" t="s">
        <v>2327</v>
      </c>
      <c r="E847" s="4" t="s">
        <v>153</v>
      </c>
      <c r="F847" s="4" t="s">
        <v>477</v>
      </c>
      <c r="G847" s="4" t="s">
        <v>46</v>
      </c>
      <c r="H847" s="4" t="s">
        <v>47</v>
      </c>
      <c r="I847" s="4" t="s">
        <v>48</v>
      </c>
      <c r="J847" s="4" t="s">
        <v>49</v>
      </c>
      <c r="K847" s="4" t="s">
        <v>2344</v>
      </c>
      <c r="L847" s="4" t="s">
        <v>2345</v>
      </c>
      <c r="M847" s="4"/>
      <c r="N847" s="4" t="s">
        <v>2330</v>
      </c>
      <c r="O847" s="4" t="s">
        <v>53</v>
      </c>
      <c r="P847" s="4" t="s">
        <v>2191</v>
      </c>
      <c r="Q847" s="4">
        <v>68</v>
      </c>
      <c r="R847" s="4">
        <v>7</v>
      </c>
      <c r="S847" s="4">
        <v>426</v>
      </c>
      <c r="T847" s="4">
        <v>501</v>
      </c>
      <c r="U847" s="4">
        <v>0.13569999999999999</v>
      </c>
      <c r="V847" s="4">
        <v>1.4E-2</v>
      </c>
      <c r="W847" s="4">
        <v>0.1497</v>
      </c>
      <c r="X847" s="4" t="s">
        <v>48</v>
      </c>
      <c r="Y847" s="4" t="s">
        <v>49</v>
      </c>
      <c r="Z847" s="4" t="s">
        <v>49</v>
      </c>
      <c r="AA847" s="4" t="s">
        <v>49</v>
      </c>
      <c r="AB847" s="4" t="s">
        <v>49</v>
      </c>
      <c r="AC847" s="4" t="s">
        <v>49</v>
      </c>
      <c r="AD847" s="4" t="s">
        <v>49</v>
      </c>
      <c r="AE847" s="4" t="s">
        <v>48</v>
      </c>
      <c r="AF847" s="4" t="s">
        <v>48</v>
      </c>
      <c r="AG847" s="4" t="s">
        <v>48</v>
      </c>
      <c r="AH847" s="4" t="s">
        <v>48</v>
      </c>
      <c r="AI847" s="4" t="s">
        <v>48</v>
      </c>
      <c r="AJ847" s="4" t="s">
        <v>48</v>
      </c>
      <c r="AK847" s="4" t="s">
        <v>48</v>
      </c>
      <c r="AL847" s="4" t="s">
        <v>81</v>
      </c>
    </row>
    <row r="848" spans="1:38" ht="25.5">
      <c r="A848" s="4">
        <v>159940</v>
      </c>
      <c r="B848" s="4">
        <v>661607</v>
      </c>
      <c r="C848" s="4" t="s">
        <v>2326</v>
      </c>
      <c r="D848" s="4" t="s">
        <v>2327</v>
      </c>
      <c r="E848" s="4" t="s">
        <v>153</v>
      </c>
      <c r="F848" s="4" t="s">
        <v>477</v>
      </c>
      <c r="G848" s="4" t="s">
        <v>46</v>
      </c>
      <c r="H848" s="4" t="s">
        <v>47</v>
      </c>
      <c r="I848" s="4" t="s">
        <v>48</v>
      </c>
      <c r="J848" s="4" t="s">
        <v>49</v>
      </c>
      <c r="K848" s="4" t="s">
        <v>2346</v>
      </c>
      <c r="L848" s="4" t="s">
        <v>2347</v>
      </c>
      <c r="M848" s="4"/>
      <c r="N848" s="4" t="s">
        <v>2330</v>
      </c>
      <c r="O848" s="4" t="s">
        <v>53</v>
      </c>
      <c r="P848" s="4" t="s">
        <v>2331</v>
      </c>
      <c r="Q848" s="4">
        <v>35</v>
      </c>
      <c r="R848" s="4">
        <v>8</v>
      </c>
      <c r="S848" s="4">
        <v>348</v>
      </c>
      <c r="T848" s="4">
        <v>391</v>
      </c>
      <c r="U848" s="4">
        <v>8.9499999999999996E-2</v>
      </c>
      <c r="V848" s="4">
        <v>2.0500000000000001E-2</v>
      </c>
      <c r="W848" s="4">
        <v>0.11</v>
      </c>
      <c r="X848" s="4" t="s">
        <v>48</v>
      </c>
      <c r="Y848" s="4" t="s">
        <v>49</v>
      </c>
      <c r="Z848" s="4" t="s">
        <v>49</v>
      </c>
      <c r="AA848" s="4" t="s">
        <v>49</v>
      </c>
      <c r="AB848" s="4" t="s">
        <v>49</v>
      </c>
      <c r="AC848" s="4" t="s">
        <v>49</v>
      </c>
      <c r="AD848" s="4" t="s">
        <v>49</v>
      </c>
      <c r="AE848" s="4" t="s">
        <v>48</v>
      </c>
      <c r="AF848" s="4" t="s">
        <v>48</v>
      </c>
      <c r="AG848" s="4" t="s">
        <v>48</v>
      </c>
      <c r="AH848" s="4" t="s">
        <v>48</v>
      </c>
      <c r="AI848" s="4" t="s">
        <v>48</v>
      </c>
      <c r="AJ848" s="4" t="s">
        <v>48</v>
      </c>
      <c r="AK848" s="4" t="s">
        <v>48</v>
      </c>
      <c r="AL848" s="4" t="s">
        <v>81</v>
      </c>
    </row>
    <row r="849" spans="1:38" ht="25.5">
      <c r="A849" s="4">
        <v>159940</v>
      </c>
      <c r="B849" s="4">
        <v>686653</v>
      </c>
      <c r="C849" s="4" t="s">
        <v>2326</v>
      </c>
      <c r="D849" s="4" t="s">
        <v>2327</v>
      </c>
      <c r="E849" s="4" t="s">
        <v>153</v>
      </c>
      <c r="F849" s="4" t="s">
        <v>477</v>
      </c>
      <c r="G849" s="4" t="s">
        <v>46</v>
      </c>
      <c r="H849" s="4" t="s">
        <v>47</v>
      </c>
      <c r="I849" s="4" t="s">
        <v>48</v>
      </c>
      <c r="J849" s="4" t="s">
        <v>49</v>
      </c>
      <c r="K849" s="4" t="s">
        <v>2348</v>
      </c>
      <c r="L849" s="4" t="s">
        <v>2349</v>
      </c>
      <c r="M849" s="4"/>
      <c r="N849" s="4" t="s">
        <v>1986</v>
      </c>
      <c r="O849" s="4" t="s">
        <v>53</v>
      </c>
      <c r="P849" s="4" t="s">
        <v>2341</v>
      </c>
      <c r="Q849" s="4">
        <v>91</v>
      </c>
      <c r="R849" s="4">
        <v>25</v>
      </c>
      <c r="S849" s="4">
        <v>2344</v>
      </c>
      <c r="T849" s="4">
        <v>2460</v>
      </c>
      <c r="U849" s="4">
        <v>3.6999999999999998E-2</v>
      </c>
      <c r="V849" s="4">
        <v>1.0200000000000001E-2</v>
      </c>
      <c r="W849" s="4">
        <v>4.7199999999999999E-2</v>
      </c>
      <c r="X849" s="4" t="s">
        <v>48</v>
      </c>
      <c r="Y849" s="4" t="s">
        <v>48</v>
      </c>
      <c r="Z849" s="4" t="s">
        <v>48</v>
      </c>
      <c r="AA849" s="4" t="s">
        <v>48</v>
      </c>
      <c r="AB849" s="4" t="s">
        <v>48</v>
      </c>
      <c r="AC849" s="4" t="s">
        <v>48</v>
      </c>
      <c r="AD849" s="4" t="s">
        <v>48</v>
      </c>
      <c r="AE849" s="4" t="s">
        <v>48</v>
      </c>
      <c r="AF849" s="4" t="s">
        <v>48</v>
      </c>
      <c r="AG849" s="4" t="s">
        <v>48</v>
      </c>
      <c r="AH849" s="4" t="s">
        <v>49</v>
      </c>
      <c r="AI849" s="4" t="s">
        <v>49</v>
      </c>
      <c r="AJ849" s="4" t="s">
        <v>49</v>
      </c>
      <c r="AK849" s="4" t="s">
        <v>49</v>
      </c>
      <c r="AL849" s="4" t="s">
        <v>81</v>
      </c>
    </row>
    <row r="850" spans="1:38" ht="25.5">
      <c r="A850" s="4">
        <v>159940</v>
      </c>
      <c r="B850" s="4">
        <v>661608</v>
      </c>
      <c r="C850" s="4" t="s">
        <v>2326</v>
      </c>
      <c r="D850" s="4" t="s">
        <v>2327</v>
      </c>
      <c r="E850" s="4" t="s">
        <v>153</v>
      </c>
      <c r="F850" s="4" t="s">
        <v>477</v>
      </c>
      <c r="G850" s="4" t="s">
        <v>46</v>
      </c>
      <c r="H850" s="4" t="s">
        <v>47</v>
      </c>
      <c r="I850" s="4" t="s">
        <v>48</v>
      </c>
      <c r="J850" s="4" t="s">
        <v>49</v>
      </c>
      <c r="K850" s="4" t="s">
        <v>2350</v>
      </c>
      <c r="L850" s="4" t="s">
        <v>2351</v>
      </c>
      <c r="M850" s="4"/>
      <c r="N850" s="4" t="s">
        <v>2330</v>
      </c>
      <c r="O850" s="4" t="s">
        <v>53</v>
      </c>
      <c r="P850" s="4" t="s">
        <v>2331</v>
      </c>
      <c r="Q850" s="4">
        <v>61</v>
      </c>
      <c r="R850" s="4">
        <v>19</v>
      </c>
      <c r="S850" s="4">
        <v>407</v>
      </c>
      <c r="T850" s="4">
        <v>487</v>
      </c>
      <c r="U850" s="4">
        <v>0.12529999999999999</v>
      </c>
      <c r="V850" s="4">
        <v>3.9E-2</v>
      </c>
      <c r="W850" s="4">
        <v>0.1643</v>
      </c>
      <c r="X850" s="4" t="s">
        <v>48</v>
      </c>
      <c r="Y850" s="4" t="s">
        <v>49</v>
      </c>
      <c r="Z850" s="4" t="s">
        <v>49</v>
      </c>
      <c r="AA850" s="4" t="s">
        <v>49</v>
      </c>
      <c r="AB850" s="4" t="s">
        <v>49</v>
      </c>
      <c r="AC850" s="4" t="s">
        <v>49</v>
      </c>
      <c r="AD850" s="4" t="s">
        <v>49</v>
      </c>
      <c r="AE850" s="4" t="s">
        <v>48</v>
      </c>
      <c r="AF850" s="4" t="s">
        <v>48</v>
      </c>
      <c r="AG850" s="4" t="s">
        <v>48</v>
      </c>
      <c r="AH850" s="4" t="s">
        <v>48</v>
      </c>
      <c r="AI850" s="4" t="s">
        <v>48</v>
      </c>
      <c r="AJ850" s="4" t="s">
        <v>48</v>
      </c>
      <c r="AK850" s="4" t="s">
        <v>48</v>
      </c>
      <c r="AL850" s="4" t="s">
        <v>81</v>
      </c>
    </row>
    <row r="851" spans="1:38" ht="25.5">
      <c r="A851" s="4">
        <v>159940</v>
      </c>
      <c r="B851" s="4">
        <v>685331</v>
      </c>
      <c r="C851" s="4" t="s">
        <v>2326</v>
      </c>
      <c r="D851" s="4" t="s">
        <v>2327</v>
      </c>
      <c r="E851" s="4" t="s">
        <v>153</v>
      </c>
      <c r="F851" s="4" t="s">
        <v>477</v>
      </c>
      <c r="G851" s="4" t="s">
        <v>46</v>
      </c>
      <c r="H851" s="4" t="s">
        <v>47</v>
      </c>
      <c r="I851" s="4" t="s">
        <v>48</v>
      </c>
      <c r="J851" s="4" t="s">
        <v>49</v>
      </c>
      <c r="K851" s="4" t="s">
        <v>2352</v>
      </c>
      <c r="L851" s="4" t="s">
        <v>2353</v>
      </c>
      <c r="M851" s="4"/>
      <c r="N851" s="4" t="s">
        <v>2330</v>
      </c>
      <c r="O851" s="4" t="s">
        <v>53</v>
      </c>
      <c r="P851" s="4" t="s">
        <v>2331</v>
      </c>
      <c r="Q851" s="4">
        <v>57</v>
      </c>
      <c r="R851" s="4">
        <v>4</v>
      </c>
      <c r="S851" s="4">
        <v>388</v>
      </c>
      <c r="T851" s="4">
        <v>449</v>
      </c>
      <c r="U851" s="4">
        <v>0.12690000000000001</v>
      </c>
      <c r="V851" s="4">
        <v>8.8999999999999999E-3</v>
      </c>
      <c r="W851" s="4">
        <v>0.13589999999999999</v>
      </c>
      <c r="X851" s="4" t="s">
        <v>48</v>
      </c>
      <c r="Y851" s="4" t="s">
        <v>49</v>
      </c>
      <c r="Z851" s="4" t="s">
        <v>49</v>
      </c>
      <c r="AA851" s="4" t="s">
        <v>49</v>
      </c>
      <c r="AB851" s="4" t="s">
        <v>49</v>
      </c>
      <c r="AC851" s="4" t="s">
        <v>49</v>
      </c>
      <c r="AD851" s="4" t="s">
        <v>49</v>
      </c>
      <c r="AE851" s="4" t="s">
        <v>48</v>
      </c>
      <c r="AF851" s="4" t="s">
        <v>48</v>
      </c>
      <c r="AG851" s="4" t="s">
        <v>48</v>
      </c>
      <c r="AH851" s="4" t="s">
        <v>48</v>
      </c>
      <c r="AI851" s="4" t="s">
        <v>48</v>
      </c>
      <c r="AJ851" s="4" t="s">
        <v>48</v>
      </c>
      <c r="AK851" s="4" t="s">
        <v>48</v>
      </c>
      <c r="AL851" s="4" t="s">
        <v>81</v>
      </c>
    </row>
    <row r="852" spans="1:38" ht="25.5">
      <c r="A852" s="4">
        <v>159940</v>
      </c>
      <c r="B852" s="4">
        <v>661640</v>
      </c>
      <c r="C852" s="4" t="s">
        <v>2326</v>
      </c>
      <c r="D852" s="4" t="s">
        <v>2327</v>
      </c>
      <c r="E852" s="4" t="s">
        <v>153</v>
      </c>
      <c r="F852" s="4" t="s">
        <v>477</v>
      </c>
      <c r="G852" s="4" t="s">
        <v>46</v>
      </c>
      <c r="H852" s="4" t="s">
        <v>47</v>
      </c>
      <c r="I852" s="4" t="s">
        <v>48</v>
      </c>
      <c r="J852" s="4" t="s">
        <v>49</v>
      </c>
      <c r="K852" s="4" t="s">
        <v>2354</v>
      </c>
      <c r="L852" s="4" t="s">
        <v>2355</v>
      </c>
      <c r="M852" s="4"/>
      <c r="N852" s="4" t="s">
        <v>2337</v>
      </c>
      <c r="O852" s="4" t="s">
        <v>53</v>
      </c>
      <c r="P852" s="4" t="s">
        <v>2338</v>
      </c>
      <c r="Q852" s="4">
        <v>26</v>
      </c>
      <c r="R852" s="4">
        <v>5</v>
      </c>
      <c r="S852" s="4">
        <v>203</v>
      </c>
      <c r="T852" s="4">
        <v>234</v>
      </c>
      <c r="U852" s="4">
        <v>0.1111</v>
      </c>
      <c r="V852" s="4">
        <v>2.1399999999999999E-2</v>
      </c>
      <c r="W852" s="4">
        <v>0.13250000000000001</v>
      </c>
      <c r="X852" s="4" t="s">
        <v>48</v>
      </c>
      <c r="Y852" s="4" t="s">
        <v>49</v>
      </c>
      <c r="Z852" s="4" t="s">
        <v>49</v>
      </c>
      <c r="AA852" s="4" t="s">
        <v>49</v>
      </c>
      <c r="AB852" s="4" t="s">
        <v>49</v>
      </c>
      <c r="AC852" s="4" t="s">
        <v>49</v>
      </c>
      <c r="AD852" s="4" t="s">
        <v>49</v>
      </c>
      <c r="AE852" s="4" t="s">
        <v>49</v>
      </c>
      <c r="AF852" s="4" t="s">
        <v>49</v>
      </c>
      <c r="AG852" s="4" t="s">
        <v>49</v>
      </c>
      <c r="AH852" s="4" t="s">
        <v>49</v>
      </c>
      <c r="AI852" s="4" t="s">
        <v>49</v>
      </c>
      <c r="AJ852" s="4" t="s">
        <v>49</v>
      </c>
      <c r="AK852" s="4" t="s">
        <v>49</v>
      </c>
      <c r="AL852" s="4" t="s">
        <v>81</v>
      </c>
    </row>
    <row r="853" spans="1:38" ht="25.5">
      <c r="A853" s="4">
        <v>159940</v>
      </c>
      <c r="B853" s="4">
        <v>661628</v>
      </c>
      <c r="C853" s="4" t="s">
        <v>2326</v>
      </c>
      <c r="D853" s="4" t="s">
        <v>2327</v>
      </c>
      <c r="E853" s="4" t="s">
        <v>153</v>
      </c>
      <c r="F853" s="4" t="s">
        <v>477</v>
      </c>
      <c r="G853" s="4" t="s">
        <v>46</v>
      </c>
      <c r="H853" s="4" t="s">
        <v>47</v>
      </c>
      <c r="I853" s="4" t="s">
        <v>48</v>
      </c>
      <c r="J853" s="4" t="s">
        <v>49</v>
      </c>
      <c r="K853" s="4" t="s">
        <v>1401</v>
      </c>
      <c r="L853" s="4" t="s">
        <v>2356</v>
      </c>
      <c r="M853" s="4"/>
      <c r="N853" s="4" t="s">
        <v>2330</v>
      </c>
      <c r="O853" s="4" t="s">
        <v>53</v>
      </c>
      <c r="P853" s="4" t="s">
        <v>2331</v>
      </c>
      <c r="Q853" s="4">
        <v>39</v>
      </c>
      <c r="R853" s="4">
        <v>18</v>
      </c>
      <c r="S853" s="4">
        <v>757</v>
      </c>
      <c r="T853" s="4">
        <v>814</v>
      </c>
      <c r="U853" s="4">
        <v>4.7899999999999998E-2</v>
      </c>
      <c r="V853" s="4">
        <v>2.2100000000000002E-2</v>
      </c>
      <c r="W853" s="4">
        <v>7.0000000000000007E-2</v>
      </c>
      <c r="X853" s="4" t="s">
        <v>48</v>
      </c>
      <c r="Y853" s="4" t="s">
        <v>48</v>
      </c>
      <c r="Z853" s="4" t="s">
        <v>48</v>
      </c>
      <c r="AA853" s="4" t="s">
        <v>48</v>
      </c>
      <c r="AB853" s="4" t="s">
        <v>48</v>
      </c>
      <c r="AC853" s="4" t="s">
        <v>48</v>
      </c>
      <c r="AD853" s="4" t="s">
        <v>48</v>
      </c>
      <c r="AE853" s="4" t="s">
        <v>49</v>
      </c>
      <c r="AF853" s="4" t="s">
        <v>49</v>
      </c>
      <c r="AG853" s="4" t="s">
        <v>49</v>
      </c>
      <c r="AH853" s="4" t="s">
        <v>48</v>
      </c>
      <c r="AI853" s="4" t="s">
        <v>48</v>
      </c>
      <c r="AJ853" s="4" t="s">
        <v>48</v>
      </c>
      <c r="AK853" s="4" t="s">
        <v>48</v>
      </c>
      <c r="AL853" s="4" t="s">
        <v>81</v>
      </c>
    </row>
    <row r="854" spans="1:38" ht="25.5">
      <c r="A854" s="4">
        <v>159940</v>
      </c>
      <c r="B854" s="4">
        <v>661629</v>
      </c>
      <c r="C854" s="4" t="s">
        <v>2326</v>
      </c>
      <c r="D854" s="4" t="s">
        <v>2327</v>
      </c>
      <c r="E854" s="4" t="s">
        <v>153</v>
      </c>
      <c r="F854" s="4" t="s">
        <v>477</v>
      </c>
      <c r="G854" s="4" t="s">
        <v>46</v>
      </c>
      <c r="H854" s="4" t="s">
        <v>47</v>
      </c>
      <c r="I854" s="4" t="s">
        <v>48</v>
      </c>
      <c r="J854" s="4" t="s">
        <v>49</v>
      </c>
      <c r="K854" s="4" t="s">
        <v>2357</v>
      </c>
      <c r="L854" s="4" t="s">
        <v>2358</v>
      </c>
      <c r="M854" s="4"/>
      <c r="N854" s="4" t="s">
        <v>2337</v>
      </c>
      <c r="O854" s="4" t="s">
        <v>53</v>
      </c>
      <c r="P854" s="4" t="s">
        <v>1112</v>
      </c>
      <c r="Q854" s="4">
        <v>97</v>
      </c>
      <c r="R854" s="4">
        <v>33</v>
      </c>
      <c r="S854" s="4">
        <v>681</v>
      </c>
      <c r="T854" s="4">
        <v>811</v>
      </c>
      <c r="U854" s="4">
        <v>0.1196</v>
      </c>
      <c r="V854" s="4">
        <v>4.07E-2</v>
      </c>
      <c r="W854" s="4">
        <v>0.1603</v>
      </c>
      <c r="X854" s="4" t="s">
        <v>48</v>
      </c>
      <c r="Y854" s="4" t="s">
        <v>48</v>
      </c>
      <c r="Z854" s="4" t="s">
        <v>48</v>
      </c>
      <c r="AA854" s="4" t="s">
        <v>48</v>
      </c>
      <c r="AB854" s="4" t="s">
        <v>48</v>
      </c>
      <c r="AC854" s="4" t="s">
        <v>48</v>
      </c>
      <c r="AD854" s="4" t="s">
        <v>48</v>
      </c>
      <c r="AE854" s="4" t="s">
        <v>49</v>
      </c>
      <c r="AF854" s="4" t="s">
        <v>49</v>
      </c>
      <c r="AG854" s="4" t="s">
        <v>49</v>
      </c>
      <c r="AH854" s="4" t="s">
        <v>48</v>
      </c>
      <c r="AI854" s="4" t="s">
        <v>48</v>
      </c>
      <c r="AJ854" s="4" t="s">
        <v>48</v>
      </c>
      <c r="AK854" s="4" t="s">
        <v>48</v>
      </c>
      <c r="AL854" s="4" t="s">
        <v>81</v>
      </c>
    </row>
    <row r="855" spans="1:38" ht="25.5">
      <c r="A855" s="4">
        <v>159940</v>
      </c>
      <c r="B855" s="4">
        <v>661609</v>
      </c>
      <c r="C855" s="4" t="s">
        <v>2326</v>
      </c>
      <c r="D855" s="4" t="s">
        <v>2327</v>
      </c>
      <c r="E855" s="4" t="s">
        <v>153</v>
      </c>
      <c r="F855" s="4" t="s">
        <v>477</v>
      </c>
      <c r="G855" s="4" t="s">
        <v>46</v>
      </c>
      <c r="H855" s="4" t="s">
        <v>47</v>
      </c>
      <c r="I855" s="4" t="s">
        <v>48</v>
      </c>
      <c r="J855" s="4" t="s">
        <v>49</v>
      </c>
      <c r="K855" s="4" t="s">
        <v>2359</v>
      </c>
      <c r="L855" s="4" t="s">
        <v>2360</v>
      </c>
      <c r="M855" s="4"/>
      <c r="N855" s="4" t="s">
        <v>2337</v>
      </c>
      <c r="O855" s="4" t="s">
        <v>53</v>
      </c>
      <c r="P855" s="4" t="s">
        <v>2338</v>
      </c>
      <c r="Q855" s="4">
        <v>31</v>
      </c>
      <c r="R855" s="4">
        <v>5</v>
      </c>
      <c r="S855" s="4">
        <v>426</v>
      </c>
      <c r="T855" s="4">
        <v>462</v>
      </c>
      <c r="U855" s="4">
        <v>6.7100000000000007E-2</v>
      </c>
      <c r="V855" s="4">
        <v>1.0800000000000001E-2</v>
      </c>
      <c r="W855" s="4">
        <v>7.7899999999999997E-2</v>
      </c>
      <c r="X855" s="4" t="s">
        <v>48</v>
      </c>
      <c r="Y855" s="4" t="s">
        <v>49</v>
      </c>
      <c r="Z855" s="4" t="s">
        <v>49</v>
      </c>
      <c r="AA855" s="4" t="s">
        <v>49</v>
      </c>
      <c r="AB855" s="4" t="s">
        <v>49</v>
      </c>
      <c r="AC855" s="4" t="s">
        <v>49</v>
      </c>
      <c r="AD855" s="4" t="s">
        <v>49</v>
      </c>
      <c r="AE855" s="4" t="s">
        <v>48</v>
      </c>
      <c r="AF855" s="4" t="s">
        <v>48</v>
      </c>
      <c r="AG855" s="4" t="s">
        <v>48</v>
      </c>
      <c r="AH855" s="4" t="s">
        <v>48</v>
      </c>
      <c r="AI855" s="4" t="s">
        <v>48</v>
      </c>
      <c r="AJ855" s="4" t="s">
        <v>48</v>
      </c>
      <c r="AK855" s="4" t="s">
        <v>48</v>
      </c>
      <c r="AL855" s="4" t="s">
        <v>81</v>
      </c>
    </row>
    <row r="856" spans="1:38" ht="25.5">
      <c r="A856" s="4">
        <v>159940</v>
      </c>
      <c r="B856" s="4">
        <v>661610</v>
      </c>
      <c r="C856" s="4" t="s">
        <v>2326</v>
      </c>
      <c r="D856" s="4" t="s">
        <v>2327</v>
      </c>
      <c r="E856" s="4" t="s">
        <v>153</v>
      </c>
      <c r="F856" s="4" t="s">
        <v>477</v>
      </c>
      <c r="G856" s="4" t="s">
        <v>46</v>
      </c>
      <c r="H856" s="4" t="s">
        <v>47</v>
      </c>
      <c r="I856" s="4" t="s">
        <v>48</v>
      </c>
      <c r="J856" s="4" t="s">
        <v>49</v>
      </c>
      <c r="K856" s="4" t="s">
        <v>2361</v>
      </c>
      <c r="L856" s="4" t="s">
        <v>2362</v>
      </c>
      <c r="M856" s="4"/>
      <c r="N856" s="4" t="s">
        <v>2337</v>
      </c>
      <c r="O856" s="4" t="s">
        <v>53</v>
      </c>
      <c r="P856" s="4" t="s">
        <v>1112</v>
      </c>
      <c r="Q856" s="4">
        <v>108</v>
      </c>
      <c r="R856" s="4">
        <v>27</v>
      </c>
      <c r="S856" s="4">
        <v>288</v>
      </c>
      <c r="T856" s="4">
        <v>423</v>
      </c>
      <c r="U856" s="4">
        <v>0.25530000000000003</v>
      </c>
      <c r="V856" s="4">
        <v>6.3799999999999996E-2</v>
      </c>
      <c r="W856" s="4">
        <v>0.31909999999999999</v>
      </c>
      <c r="X856" s="4" t="s">
        <v>48</v>
      </c>
      <c r="Y856" s="4" t="s">
        <v>49</v>
      </c>
      <c r="Z856" s="4" t="s">
        <v>49</v>
      </c>
      <c r="AA856" s="4" t="s">
        <v>49</v>
      </c>
      <c r="AB856" s="4" t="s">
        <v>49</v>
      </c>
      <c r="AC856" s="4" t="s">
        <v>49</v>
      </c>
      <c r="AD856" s="4" t="s">
        <v>49</v>
      </c>
      <c r="AE856" s="4" t="s">
        <v>48</v>
      </c>
      <c r="AF856" s="4" t="s">
        <v>48</v>
      </c>
      <c r="AG856" s="4" t="s">
        <v>48</v>
      </c>
      <c r="AH856" s="4" t="s">
        <v>48</v>
      </c>
      <c r="AI856" s="4" t="s">
        <v>48</v>
      </c>
      <c r="AJ856" s="4" t="s">
        <v>48</v>
      </c>
      <c r="AK856" s="4" t="s">
        <v>48</v>
      </c>
      <c r="AL856" s="4" t="s">
        <v>81</v>
      </c>
    </row>
    <row r="857" spans="1:38" ht="25.5">
      <c r="A857" s="4">
        <v>159940</v>
      </c>
      <c r="B857" s="4">
        <v>661630</v>
      </c>
      <c r="C857" s="4" t="s">
        <v>2326</v>
      </c>
      <c r="D857" s="4" t="s">
        <v>2327</v>
      </c>
      <c r="E857" s="4" t="s">
        <v>153</v>
      </c>
      <c r="F857" s="4" t="s">
        <v>477</v>
      </c>
      <c r="G857" s="4" t="s">
        <v>46</v>
      </c>
      <c r="H857" s="4" t="s">
        <v>47</v>
      </c>
      <c r="I857" s="4" t="s">
        <v>48</v>
      </c>
      <c r="J857" s="4" t="s">
        <v>49</v>
      </c>
      <c r="K857" s="4" t="s">
        <v>2363</v>
      </c>
      <c r="L857" s="4" t="s">
        <v>2364</v>
      </c>
      <c r="M857" s="4"/>
      <c r="N857" s="4" t="s">
        <v>1986</v>
      </c>
      <c r="O857" s="4" t="s">
        <v>53</v>
      </c>
      <c r="P857" s="4" t="s">
        <v>2341</v>
      </c>
      <c r="Q857" s="4">
        <v>33</v>
      </c>
      <c r="R857" s="4">
        <v>12</v>
      </c>
      <c r="S857" s="4">
        <v>1173</v>
      </c>
      <c r="T857" s="4">
        <v>1218</v>
      </c>
      <c r="U857" s="4">
        <v>2.7099999999999999E-2</v>
      </c>
      <c r="V857" s="4">
        <v>9.9000000000000008E-3</v>
      </c>
      <c r="W857" s="4">
        <v>3.6900000000000002E-2</v>
      </c>
      <c r="X857" s="4" t="s">
        <v>48</v>
      </c>
      <c r="Y857" s="4" t="s">
        <v>48</v>
      </c>
      <c r="Z857" s="4" t="s">
        <v>48</v>
      </c>
      <c r="AA857" s="4" t="s">
        <v>48</v>
      </c>
      <c r="AB857" s="4" t="s">
        <v>48</v>
      </c>
      <c r="AC857" s="4" t="s">
        <v>48</v>
      </c>
      <c r="AD857" s="4" t="s">
        <v>48</v>
      </c>
      <c r="AE857" s="4" t="s">
        <v>49</v>
      </c>
      <c r="AF857" s="4" t="s">
        <v>49</v>
      </c>
      <c r="AG857" s="4" t="s">
        <v>49</v>
      </c>
      <c r="AH857" s="4" t="s">
        <v>48</v>
      </c>
      <c r="AI857" s="4" t="s">
        <v>48</v>
      </c>
      <c r="AJ857" s="4" t="s">
        <v>48</v>
      </c>
      <c r="AK857" s="4" t="s">
        <v>48</v>
      </c>
      <c r="AL857" s="4" t="s">
        <v>81</v>
      </c>
    </row>
    <row r="858" spans="1:38" ht="25.5">
      <c r="A858" s="4">
        <v>159940</v>
      </c>
      <c r="B858" s="4">
        <v>686636</v>
      </c>
      <c r="C858" s="4" t="s">
        <v>2326</v>
      </c>
      <c r="D858" s="4" t="s">
        <v>2327</v>
      </c>
      <c r="E858" s="4" t="s">
        <v>153</v>
      </c>
      <c r="F858" s="4" t="s">
        <v>477</v>
      </c>
      <c r="G858" s="4" t="s">
        <v>46</v>
      </c>
      <c r="H858" s="4" t="s">
        <v>47</v>
      </c>
      <c r="I858" s="4" t="s">
        <v>48</v>
      </c>
      <c r="J858" s="4" t="s">
        <v>49</v>
      </c>
      <c r="K858" s="4" t="s">
        <v>2365</v>
      </c>
      <c r="L858" s="4" t="s">
        <v>2366</v>
      </c>
      <c r="M858" s="4"/>
      <c r="N858" s="4" t="s">
        <v>2337</v>
      </c>
      <c r="O858" s="4" t="s">
        <v>53</v>
      </c>
      <c r="P858" s="4" t="s">
        <v>2338</v>
      </c>
      <c r="Q858" s="4">
        <v>10</v>
      </c>
      <c r="R858" s="4">
        <v>4</v>
      </c>
      <c r="S858" s="4">
        <v>464</v>
      </c>
      <c r="T858" s="4">
        <v>478</v>
      </c>
      <c r="U858" s="4">
        <v>2.0899999999999998E-2</v>
      </c>
      <c r="V858" s="4">
        <v>8.3999999999999995E-3</v>
      </c>
      <c r="W858" s="4">
        <v>2.93E-2</v>
      </c>
      <c r="X858" s="4" t="s">
        <v>48</v>
      </c>
      <c r="Y858" s="4" t="s">
        <v>49</v>
      </c>
      <c r="Z858" s="4" t="s">
        <v>49</v>
      </c>
      <c r="AA858" s="4" t="s">
        <v>49</v>
      </c>
      <c r="AB858" s="4" t="s">
        <v>49</v>
      </c>
      <c r="AC858" s="4" t="s">
        <v>49</v>
      </c>
      <c r="AD858" s="4" t="s">
        <v>49</v>
      </c>
      <c r="AE858" s="4" t="s">
        <v>49</v>
      </c>
      <c r="AF858" s="4" t="s">
        <v>49</v>
      </c>
      <c r="AG858" s="4" t="s">
        <v>49</v>
      </c>
      <c r="AH858" s="4" t="s">
        <v>49</v>
      </c>
      <c r="AI858" s="4" t="s">
        <v>49</v>
      </c>
      <c r="AJ858" s="4" t="s">
        <v>49</v>
      </c>
      <c r="AK858" s="4" t="s">
        <v>49</v>
      </c>
      <c r="AL858" s="4" t="s">
        <v>81</v>
      </c>
    </row>
    <row r="859" spans="1:38" ht="25.5">
      <c r="A859" s="4">
        <v>159940</v>
      </c>
      <c r="B859" s="4">
        <v>661611</v>
      </c>
      <c r="C859" s="4" t="s">
        <v>2326</v>
      </c>
      <c r="D859" s="4" t="s">
        <v>2327</v>
      </c>
      <c r="E859" s="4" t="s">
        <v>153</v>
      </c>
      <c r="F859" s="4" t="s">
        <v>477</v>
      </c>
      <c r="G859" s="4" t="s">
        <v>46</v>
      </c>
      <c r="H859" s="4" t="s">
        <v>47</v>
      </c>
      <c r="I859" s="4" t="s">
        <v>48</v>
      </c>
      <c r="J859" s="4" t="s">
        <v>49</v>
      </c>
      <c r="K859" s="4" t="s">
        <v>2367</v>
      </c>
      <c r="L859" s="4" t="s">
        <v>2368</v>
      </c>
      <c r="M859" s="4"/>
      <c r="N859" s="4" t="s">
        <v>2337</v>
      </c>
      <c r="O859" s="4" t="s">
        <v>53</v>
      </c>
      <c r="P859" s="4" t="s">
        <v>1112</v>
      </c>
      <c r="Q859" s="4">
        <v>56</v>
      </c>
      <c r="R859" s="4">
        <v>13</v>
      </c>
      <c r="S859" s="4">
        <v>251</v>
      </c>
      <c r="T859" s="4">
        <v>320</v>
      </c>
      <c r="U859" s="4">
        <v>0.17499999999999999</v>
      </c>
      <c r="V859" s="4">
        <v>4.0599999999999997E-2</v>
      </c>
      <c r="W859" s="4">
        <v>0.21560000000000001</v>
      </c>
      <c r="X859" s="4" t="s">
        <v>49</v>
      </c>
      <c r="Y859" s="4" t="s">
        <v>49</v>
      </c>
      <c r="Z859" s="4" t="s">
        <v>49</v>
      </c>
      <c r="AA859" s="4" t="s">
        <v>49</v>
      </c>
      <c r="AB859" s="4" t="s">
        <v>49</v>
      </c>
      <c r="AC859" s="4" t="s">
        <v>49</v>
      </c>
      <c r="AD859" s="4" t="s">
        <v>49</v>
      </c>
      <c r="AE859" s="4" t="s">
        <v>48</v>
      </c>
      <c r="AF859" s="4" t="s">
        <v>48</v>
      </c>
      <c r="AG859" s="4" t="s">
        <v>48</v>
      </c>
      <c r="AH859" s="4" t="s">
        <v>48</v>
      </c>
      <c r="AI859" s="4" t="s">
        <v>48</v>
      </c>
      <c r="AJ859" s="4" t="s">
        <v>48</v>
      </c>
      <c r="AK859" s="4" t="s">
        <v>48</v>
      </c>
      <c r="AL859" s="4" t="s">
        <v>81</v>
      </c>
    </row>
    <row r="860" spans="1:38" ht="25.5">
      <c r="A860" s="4">
        <v>159940</v>
      </c>
      <c r="B860" s="4">
        <v>661637</v>
      </c>
      <c r="C860" s="4" t="s">
        <v>2326</v>
      </c>
      <c r="D860" s="4" t="s">
        <v>2327</v>
      </c>
      <c r="E860" s="4" t="s">
        <v>153</v>
      </c>
      <c r="F860" s="4" t="s">
        <v>477</v>
      </c>
      <c r="G860" s="4" t="s">
        <v>46</v>
      </c>
      <c r="H860" s="4" t="s">
        <v>47</v>
      </c>
      <c r="I860" s="4" t="s">
        <v>48</v>
      </c>
      <c r="J860" s="4" t="s">
        <v>49</v>
      </c>
      <c r="K860" s="4" t="s">
        <v>2369</v>
      </c>
      <c r="L860" s="4" t="s">
        <v>2370</v>
      </c>
      <c r="M860" s="4"/>
      <c r="N860" s="4" t="s">
        <v>2337</v>
      </c>
      <c r="O860" s="4" t="s">
        <v>53</v>
      </c>
      <c r="P860" s="4" t="s">
        <v>1112</v>
      </c>
      <c r="Q860" s="4">
        <v>325</v>
      </c>
      <c r="R860" s="4">
        <v>83</v>
      </c>
      <c r="S860" s="4">
        <v>1348</v>
      </c>
      <c r="T860" s="4">
        <v>1756</v>
      </c>
      <c r="U860" s="4">
        <v>0.18509999999999999</v>
      </c>
      <c r="V860" s="4">
        <v>4.7300000000000002E-2</v>
      </c>
      <c r="W860" s="4">
        <v>0.23230000000000001</v>
      </c>
      <c r="X860" s="4" t="s">
        <v>48</v>
      </c>
      <c r="Y860" s="4" t="s">
        <v>48</v>
      </c>
      <c r="Z860" s="4" t="s">
        <v>48</v>
      </c>
      <c r="AA860" s="4" t="s">
        <v>48</v>
      </c>
      <c r="AB860" s="4" t="s">
        <v>48</v>
      </c>
      <c r="AC860" s="4" t="s">
        <v>48</v>
      </c>
      <c r="AD860" s="4" t="s">
        <v>48</v>
      </c>
      <c r="AE860" s="4" t="s">
        <v>48</v>
      </c>
      <c r="AF860" s="4" t="s">
        <v>48</v>
      </c>
      <c r="AG860" s="4" t="s">
        <v>48</v>
      </c>
      <c r="AH860" s="4" t="s">
        <v>49</v>
      </c>
      <c r="AI860" s="4" t="s">
        <v>49</v>
      </c>
      <c r="AJ860" s="4" t="s">
        <v>49</v>
      </c>
      <c r="AK860" s="4" t="s">
        <v>49</v>
      </c>
      <c r="AL860" s="4" t="s">
        <v>81</v>
      </c>
    </row>
    <row r="861" spans="1:38" ht="25.5">
      <c r="A861" s="4">
        <v>159940</v>
      </c>
      <c r="B861" s="4">
        <v>661632</v>
      </c>
      <c r="C861" s="4" t="s">
        <v>2326</v>
      </c>
      <c r="D861" s="4" t="s">
        <v>2327</v>
      </c>
      <c r="E861" s="4" t="s">
        <v>153</v>
      </c>
      <c r="F861" s="4" t="s">
        <v>477</v>
      </c>
      <c r="G861" s="4" t="s">
        <v>46</v>
      </c>
      <c r="H861" s="4" t="s">
        <v>47</v>
      </c>
      <c r="I861" s="4" t="s">
        <v>48</v>
      </c>
      <c r="J861" s="4" t="s">
        <v>49</v>
      </c>
      <c r="K861" s="4" t="s">
        <v>2371</v>
      </c>
      <c r="L861" s="4" t="s">
        <v>2372</v>
      </c>
      <c r="M861" s="4"/>
      <c r="N861" s="4" t="s">
        <v>2337</v>
      </c>
      <c r="O861" s="4" t="s">
        <v>53</v>
      </c>
      <c r="P861" s="4" t="s">
        <v>1112</v>
      </c>
      <c r="Q861" s="4">
        <v>138</v>
      </c>
      <c r="R861" s="4">
        <v>26</v>
      </c>
      <c r="S861" s="4">
        <v>442</v>
      </c>
      <c r="T861" s="4">
        <v>606</v>
      </c>
      <c r="U861" s="4">
        <v>0.22770000000000001</v>
      </c>
      <c r="V861" s="4">
        <v>4.2900000000000001E-2</v>
      </c>
      <c r="W861" s="4">
        <v>0.27060000000000001</v>
      </c>
      <c r="X861" s="4" t="s">
        <v>48</v>
      </c>
      <c r="Y861" s="4" t="s">
        <v>48</v>
      </c>
      <c r="Z861" s="4" t="s">
        <v>48</v>
      </c>
      <c r="AA861" s="4" t="s">
        <v>48</v>
      </c>
      <c r="AB861" s="4" t="s">
        <v>48</v>
      </c>
      <c r="AC861" s="4" t="s">
        <v>48</v>
      </c>
      <c r="AD861" s="4" t="s">
        <v>48</v>
      </c>
      <c r="AE861" s="4" t="s">
        <v>49</v>
      </c>
      <c r="AF861" s="4" t="s">
        <v>49</v>
      </c>
      <c r="AG861" s="4" t="s">
        <v>49</v>
      </c>
      <c r="AH861" s="4" t="s">
        <v>48</v>
      </c>
      <c r="AI861" s="4" t="s">
        <v>48</v>
      </c>
      <c r="AJ861" s="4" t="s">
        <v>48</v>
      </c>
      <c r="AK861" s="4" t="s">
        <v>48</v>
      </c>
      <c r="AL861" s="4" t="s">
        <v>81</v>
      </c>
    </row>
    <row r="862" spans="1:38" ht="25.5">
      <c r="A862" s="4">
        <v>159940</v>
      </c>
      <c r="B862" s="4">
        <v>661612</v>
      </c>
      <c r="C862" s="4" t="s">
        <v>2326</v>
      </c>
      <c r="D862" s="4" t="s">
        <v>2327</v>
      </c>
      <c r="E862" s="4" t="s">
        <v>153</v>
      </c>
      <c r="F862" s="4" t="s">
        <v>477</v>
      </c>
      <c r="G862" s="4" t="s">
        <v>46</v>
      </c>
      <c r="H862" s="4" t="s">
        <v>47</v>
      </c>
      <c r="I862" s="4" t="s">
        <v>48</v>
      </c>
      <c r="J862" s="4" t="s">
        <v>49</v>
      </c>
      <c r="K862" s="4" t="s">
        <v>2054</v>
      </c>
      <c r="L862" s="4" t="s">
        <v>2373</v>
      </c>
      <c r="M862" s="4"/>
      <c r="N862" s="4" t="s">
        <v>2337</v>
      </c>
      <c r="O862" s="4" t="s">
        <v>53</v>
      </c>
      <c r="P862" s="4" t="s">
        <v>1112</v>
      </c>
      <c r="Q862" s="4">
        <v>67</v>
      </c>
      <c r="R862" s="4">
        <v>11</v>
      </c>
      <c r="S862" s="4">
        <v>232</v>
      </c>
      <c r="T862" s="4">
        <v>310</v>
      </c>
      <c r="U862" s="4">
        <v>0.21609999999999999</v>
      </c>
      <c r="V862" s="4">
        <v>3.5499999999999997E-2</v>
      </c>
      <c r="W862" s="4">
        <v>0.25159999999999999</v>
      </c>
      <c r="X862" s="4" t="s">
        <v>48</v>
      </c>
      <c r="Y862" s="4" t="s">
        <v>49</v>
      </c>
      <c r="Z862" s="4" t="s">
        <v>49</v>
      </c>
      <c r="AA862" s="4" t="s">
        <v>49</v>
      </c>
      <c r="AB862" s="4" t="s">
        <v>49</v>
      </c>
      <c r="AC862" s="4" t="s">
        <v>49</v>
      </c>
      <c r="AD862" s="4" t="s">
        <v>49</v>
      </c>
      <c r="AE862" s="4" t="s">
        <v>48</v>
      </c>
      <c r="AF862" s="4" t="s">
        <v>48</v>
      </c>
      <c r="AG862" s="4" t="s">
        <v>48</v>
      </c>
      <c r="AH862" s="4" t="s">
        <v>48</v>
      </c>
      <c r="AI862" s="4" t="s">
        <v>48</v>
      </c>
      <c r="AJ862" s="4" t="s">
        <v>48</v>
      </c>
      <c r="AK862" s="4" t="s">
        <v>48</v>
      </c>
      <c r="AL862" s="4" t="s">
        <v>81</v>
      </c>
    </row>
    <row r="863" spans="1:38" ht="25.5">
      <c r="A863" s="4">
        <v>159940</v>
      </c>
      <c r="B863" s="4">
        <v>661613</v>
      </c>
      <c r="C863" s="4" t="s">
        <v>2326</v>
      </c>
      <c r="D863" s="4" t="s">
        <v>2327</v>
      </c>
      <c r="E863" s="4" t="s">
        <v>153</v>
      </c>
      <c r="F863" s="4" t="s">
        <v>477</v>
      </c>
      <c r="G863" s="4" t="s">
        <v>46</v>
      </c>
      <c r="H863" s="4" t="s">
        <v>47</v>
      </c>
      <c r="I863" s="4" t="s">
        <v>48</v>
      </c>
      <c r="J863" s="4" t="s">
        <v>49</v>
      </c>
      <c r="K863" s="4" t="s">
        <v>2374</v>
      </c>
      <c r="L863" s="4" t="s">
        <v>2375</v>
      </c>
      <c r="M863" s="4"/>
      <c r="N863" s="4" t="s">
        <v>2337</v>
      </c>
      <c r="O863" s="4" t="s">
        <v>53</v>
      </c>
      <c r="P863" s="4" t="s">
        <v>2338</v>
      </c>
      <c r="Q863" s="4">
        <v>16</v>
      </c>
      <c r="R863" s="4">
        <v>11</v>
      </c>
      <c r="S863" s="4">
        <v>565</v>
      </c>
      <c r="T863" s="4">
        <v>592</v>
      </c>
      <c r="U863" s="4">
        <v>2.7E-2</v>
      </c>
      <c r="V863" s="4">
        <v>1.8599999999999998E-2</v>
      </c>
      <c r="W863" s="4">
        <v>4.5600000000000002E-2</v>
      </c>
      <c r="X863" s="4" t="s">
        <v>48</v>
      </c>
      <c r="Y863" s="4" t="s">
        <v>49</v>
      </c>
      <c r="Z863" s="4" t="s">
        <v>49</v>
      </c>
      <c r="AA863" s="4" t="s">
        <v>49</v>
      </c>
      <c r="AB863" s="4" t="s">
        <v>49</v>
      </c>
      <c r="AC863" s="4" t="s">
        <v>49</v>
      </c>
      <c r="AD863" s="4" t="s">
        <v>49</v>
      </c>
      <c r="AE863" s="4" t="s">
        <v>48</v>
      </c>
      <c r="AF863" s="4" t="s">
        <v>48</v>
      </c>
      <c r="AG863" s="4" t="s">
        <v>48</v>
      </c>
      <c r="AH863" s="4" t="s">
        <v>48</v>
      </c>
      <c r="AI863" s="4" t="s">
        <v>48</v>
      </c>
      <c r="AJ863" s="4" t="s">
        <v>48</v>
      </c>
      <c r="AK863" s="4" t="s">
        <v>48</v>
      </c>
      <c r="AL863" s="4" t="s">
        <v>81</v>
      </c>
    </row>
    <row r="864" spans="1:38" ht="25.5">
      <c r="A864" s="4">
        <v>159940</v>
      </c>
      <c r="B864" s="4">
        <v>661633</v>
      </c>
      <c r="C864" s="4" t="s">
        <v>2326</v>
      </c>
      <c r="D864" s="4" t="s">
        <v>2327</v>
      </c>
      <c r="E864" s="4" t="s">
        <v>153</v>
      </c>
      <c r="F864" s="4" t="s">
        <v>477</v>
      </c>
      <c r="G864" s="4" t="s">
        <v>46</v>
      </c>
      <c r="H864" s="4" t="s">
        <v>47</v>
      </c>
      <c r="I864" s="4" t="s">
        <v>48</v>
      </c>
      <c r="J864" s="4" t="s">
        <v>49</v>
      </c>
      <c r="K864" s="4" t="s">
        <v>2376</v>
      </c>
      <c r="L864" s="4" t="s">
        <v>2377</v>
      </c>
      <c r="M864" s="4"/>
      <c r="N864" s="4" t="s">
        <v>2337</v>
      </c>
      <c r="O864" s="4" t="s">
        <v>53</v>
      </c>
      <c r="P864" s="4" t="s">
        <v>2338</v>
      </c>
      <c r="Q864" s="4">
        <v>49</v>
      </c>
      <c r="R864" s="4">
        <v>9</v>
      </c>
      <c r="S864" s="4">
        <v>604</v>
      </c>
      <c r="T864" s="4">
        <v>662</v>
      </c>
      <c r="U864" s="4">
        <v>7.3999999999999996E-2</v>
      </c>
      <c r="V864" s="4">
        <v>1.3599999999999999E-2</v>
      </c>
      <c r="W864" s="4">
        <v>8.7599999999999997E-2</v>
      </c>
      <c r="X864" s="4" t="s">
        <v>48</v>
      </c>
      <c r="Y864" s="4" t="s">
        <v>48</v>
      </c>
      <c r="Z864" s="4" t="s">
        <v>48</v>
      </c>
      <c r="AA864" s="4" t="s">
        <v>48</v>
      </c>
      <c r="AB864" s="4" t="s">
        <v>48</v>
      </c>
      <c r="AC864" s="4" t="s">
        <v>48</v>
      </c>
      <c r="AD864" s="4" t="s">
        <v>48</v>
      </c>
      <c r="AE864" s="4" t="s">
        <v>49</v>
      </c>
      <c r="AF864" s="4" t="s">
        <v>49</v>
      </c>
      <c r="AG864" s="4" t="s">
        <v>49</v>
      </c>
      <c r="AH864" s="4" t="s">
        <v>48</v>
      </c>
      <c r="AI864" s="4" t="s">
        <v>48</v>
      </c>
      <c r="AJ864" s="4" t="s">
        <v>48</v>
      </c>
      <c r="AK864" s="4" t="s">
        <v>48</v>
      </c>
      <c r="AL864" s="4" t="s">
        <v>81</v>
      </c>
    </row>
    <row r="865" spans="1:38" ht="25.5">
      <c r="A865" s="4">
        <v>159940</v>
      </c>
      <c r="B865" s="4">
        <v>661638</v>
      </c>
      <c r="C865" s="4" t="s">
        <v>2326</v>
      </c>
      <c r="D865" s="4" t="s">
        <v>2327</v>
      </c>
      <c r="E865" s="4" t="s">
        <v>153</v>
      </c>
      <c r="F865" s="4" t="s">
        <v>477</v>
      </c>
      <c r="G865" s="4" t="s">
        <v>46</v>
      </c>
      <c r="H865" s="4" t="s">
        <v>47</v>
      </c>
      <c r="I865" s="4" t="s">
        <v>48</v>
      </c>
      <c r="J865" s="4" t="s">
        <v>49</v>
      </c>
      <c r="K865" s="4" t="s">
        <v>2378</v>
      </c>
      <c r="L865" s="4" t="s">
        <v>2379</v>
      </c>
      <c r="M865" s="4"/>
      <c r="N865" s="4" t="s">
        <v>2337</v>
      </c>
      <c r="O865" s="4" t="s">
        <v>53</v>
      </c>
      <c r="P865" s="4" t="s">
        <v>2338</v>
      </c>
      <c r="Q865" s="4">
        <v>196</v>
      </c>
      <c r="R865" s="4">
        <v>44</v>
      </c>
      <c r="S865" s="4">
        <v>1815</v>
      </c>
      <c r="T865" s="4">
        <v>2055</v>
      </c>
      <c r="U865" s="4">
        <v>9.5399999999999999E-2</v>
      </c>
      <c r="V865" s="4">
        <v>2.1399999999999999E-2</v>
      </c>
      <c r="W865" s="4">
        <v>0.1168</v>
      </c>
      <c r="X865" s="4" t="s">
        <v>48</v>
      </c>
      <c r="Y865" s="4" t="s">
        <v>48</v>
      </c>
      <c r="Z865" s="4" t="s">
        <v>48</v>
      </c>
      <c r="AA865" s="4" t="s">
        <v>48</v>
      </c>
      <c r="AB865" s="4" t="s">
        <v>48</v>
      </c>
      <c r="AC865" s="4" t="s">
        <v>48</v>
      </c>
      <c r="AD865" s="4" t="s">
        <v>48</v>
      </c>
      <c r="AE865" s="4" t="s">
        <v>48</v>
      </c>
      <c r="AF865" s="4" t="s">
        <v>48</v>
      </c>
      <c r="AG865" s="4" t="s">
        <v>48</v>
      </c>
      <c r="AH865" s="4" t="s">
        <v>49</v>
      </c>
      <c r="AI865" s="4" t="s">
        <v>49</v>
      </c>
      <c r="AJ865" s="4" t="s">
        <v>49</v>
      </c>
      <c r="AK865" s="4" t="s">
        <v>49</v>
      </c>
      <c r="AL865" s="4" t="s">
        <v>81</v>
      </c>
    </row>
    <row r="866" spans="1:38" ht="25.5">
      <c r="A866" s="4">
        <v>159940</v>
      </c>
      <c r="B866" s="4">
        <v>661614</v>
      </c>
      <c r="C866" s="4" t="s">
        <v>2326</v>
      </c>
      <c r="D866" s="4" t="s">
        <v>2327</v>
      </c>
      <c r="E866" s="4" t="s">
        <v>153</v>
      </c>
      <c r="F866" s="4" t="s">
        <v>477</v>
      </c>
      <c r="G866" s="4" t="s">
        <v>46</v>
      </c>
      <c r="H866" s="4" t="s">
        <v>47</v>
      </c>
      <c r="I866" s="4" t="s">
        <v>48</v>
      </c>
      <c r="J866" s="4" t="s">
        <v>49</v>
      </c>
      <c r="K866" s="4" t="s">
        <v>189</v>
      </c>
      <c r="L866" s="4" t="s">
        <v>2380</v>
      </c>
      <c r="M866" s="4"/>
      <c r="N866" s="4" t="s">
        <v>2337</v>
      </c>
      <c r="O866" s="4" t="s">
        <v>53</v>
      </c>
      <c r="P866" s="4" t="s">
        <v>2338</v>
      </c>
      <c r="Q866" s="4">
        <v>52</v>
      </c>
      <c r="R866" s="4">
        <v>8</v>
      </c>
      <c r="S866" s="4">
        <v>475</v>
      </c>
      <c r="T866" s="4">
        <v>535</v>
      </c>
      <c r="U866" s="4">
        <v>9.7199999999999995E-2</v>
      </c>
      <c r="V866" s="4">
        <v>1.4999999999999999E-2</v>
      </c>
      <c r="W866" s="4">
        <v>0.11210000000000001</v>
      </c>
      <c r="X866" s="4" t="s">
        <v>48</v>
      </c>
      <c r="Y866" s="4" t="s">
        <v>49</v>
      </c>
      <c r="Z866" s="4" t="s">
        <v>49</v>
      </c>
      <c r="AA866" s="4" t="s">
        <v>49</v>
      </c>
      <c r="AB866" s="4" t="s">
        <v>49</v>
      </c>
      <c r="AC866" s="4" t="s">
        <v>49</v>
      </c>
      <c r="AD866" s="4" t="s">
        <v>49</v>
      </c>
      <c r="AE866" s="4" t="s">
        <v>48</v>
      </c>
      <c r="AF866" s="4" t="s">
        <v>48</v>
      </c>
      <c r="AG866" s="4" t="s">
        <v>48</v>
      </c>
      <c r="AH866" s="4" t="s">
        <v>48</v>
      </c>
      <c r="AI866" s="4" t="s">
        <v>48</v>
      </c>
      <c r="AJ866" s="4" t="s">
        <v>48</v>
      </c>
      <c r="AK866" s="4" t="s">
        <v>48</v>
      </c>
      <c r="AL866" s="4" t="s">
        <v>81</v>
      </c>
    </row>
    <row r="867" spans="1:38" ht="25.5">
      <c r="A867" s="4">
        <v>159940</v>
      </c>
      <c r="B867" s="4">
        <v>661615</v>
      </c>
      <c r="C867" s="4" t="s">
        <v>2326</v>
      </c>
      <c r="D867" s="4" t="s">
        <v>2327</v>
      </c>
      <c r="E867" s="4" t="s">
        <v>153</v>
      </c>
      <c r="F867" s="4" t="s">
        <v>477</v>
      </c>
      <c r="G867" s="4" t="s">
        <v>46</v>
      </c>
      <c r="H867" s="4" t="s">
        <v>47</v>
      </c>
      <c r="I867" s="4" t="s">
        <v>48</v>
      </c>
      <c r="J867" s="4" t="s">
        <v>49</v>
      </c>
      <c r="K867" s="4" t="s">
        <v>2381</v>
      </c>
      <c r="L867" s="4" t="s">
        <v>2382</v>
      </c>
      <c r="M867" s="4"/>
      <c r="N867" s="4" t="s">
        <v>2330</v>
      </c>
      <c r="O867" s="4" t="s">
        <v>53</v>
      </c>
      <c r="P867" s="4" t="s">
        <v>2191</v>
      </c>
      <c r="Q867" s="4">
        <v>12</v>
      </c>
      <c r="R867" s="4">
        <v>5</v>
      </c>
      <c r="S867" s="4">
        <v>324</v>
      </c>
      <c r="T867" s="4">
        <v>341</v>
      </c>
      <c r="U867" s="4">
        <v>3.5200000000000002E-2</v>
      </c>
      <c r="V867" s="4">
        <v>1.47E-2</v>
      </c>
      <c r="W867" s="4">
        <v>4.99E-2</v>
      </c>
      <c r="X867" s="4" t="s">
        <v>48</v>
      </c>
      <c r="Y867" s="4" t="s">
        <v>49</v>
      </c>
      <c r="Z867" s="4" t="s">
        <v>49</v>
      </c>
      <c r="AA867" s="4" t="s">
        <v>49</v>
      </c>
      <c r="AB867" s="4" t="s">
        <v>49</v>
      </c>
      <c r="AC867" s="4" t="s">
        <v>49</v>
      </c>
      <c r="AD867" s="4" t="s">
        <v>49</v>
      </c>
      <c r="AE867" s="4" t="s">
        <v>48</v>
      </c>
      <c r="AF867" s="4" t="s">
        <v>48</v>
      </c>
      <c r="AG867" s="4" t="s">
        <v>48</v>
      </c>
      <c r="AH867" s="4" t="s">
        <v>48</v>
      </c>
      <c r="AI867" s="4" t="s">
        <v>48</v>
      </c>
      <c r="AJ867" s="4" t="s">
        <v>48</v>
      </c>
      <c r="AK867" s="4" t="s">
        <v>48</v>
      </c>
      <c r="AL867" s="4" t="s">
        <v>81</v>
      </c>
    </row>
    <row r="868" spans="1:38" ht="25.5">
      <c r="A868" s="4">
        <v>159940</v>
      </c>
      <c r="B868" s="4">
        <v>661616</v>
      </c>
      <c r="C868" s="4" t="s">
        <v>2326</v>
      </c>
      <c r="D868" s="4" t="s">
        <v>2327</v>
      </c>
      <c r="E868" s="4" t="s">
        <v>153</v>
      </c>
      <c r="F868" s="4" t="s">
        <v>477</v>
      </c>
      <c r="G868" s="4" t="s">
        <v>46</v>
      </c>
      <c r="H868" s="4" t="s">
        <v>47</v>
      </c>
      <c r="I868" s="4" t="s">
        <v>48</v>
      </c>
      <c r="J868" s="4" t="s">
        <v>49</v>
      </c>
      <c r="K868" s="4" t="s">
        <v>2383</v>
      </c>
      <c r="L868" s="4" t="s">
        <v>2384</v>
      </c>
      <c r="M868" s="4"/>
      <c r="N868" s="4" t="s">
        <v>1986</v>
      </c>
      <c r="O868" s="4" t="s">
        <v>53</v>
      </c>
      <c r="P868" s="4" t="s">
        <v>2341</v>
      </c>
      <c r="Q868" s="4">
        <v>6</v>
      </c>
      <c r="R868" s="4">
        <v>1</v>
      </c>
      <c r="S868" s="4">
        <v>481</v>
      </c>
      <c r="T868" s="4">
        <v>488</v>
      </c>
      <c r="U868" s="4">
        <v>1.23E-2</v>
      </c>
      <c r="V868" s="4">
        <v>2E-3</v>
      </c>
      <c r="W868" s="4">
        <v>1.43E-2</v>
      </c>
      <c r="X868" s="4" t="s">
        <v>48</v>
      </c>
      <c r="Y868" s="4" t="s">
        <v>49</v>
      </c>
      <c r="Z868" s="4" t="s">
        <v>49</v>
      </c>
      <c r="AA868" s="4" t="s">
        <v>49</v>
      </c>
      <c r="AB868" s="4" t="s">
        <v>49</v>
      </c>
      <c r="AC868" s="4" t="s">
        <v>49</v>
      </c>
      <c r="AD868" s="4" t="s">
        <v>49</v>
      </c>
      <c r="AE868" s="4" t="s">
        <v>48</v>
      </c>
      <c r="AF868" s="4" t="s">
        <v>48</v>
      </c>
      <c r="AG868" s="4" t="s">
        <v>48</v>
      </c>
      <c r="AH868" s="4" t="s">
        <v>48</v>
      </c>
      <c r="AI868" s="4" t="s">
        <v>48</v>
      </c>
      <c r="AJ868" s="4" t="s">
        <v>48</v>
      </c>
      <c r="AK868" s="4" t="s">
        <v>48</v>
      </c>
      <c r="AL868" s="4" t="s">
        <v>81</v>
      </c>
    </row>
    <row r="869" spans="1:38" ht="25.5">
      <c r="A869" s="4">
        <v>159940</v>
      </c>
      <c r="B869" s="4">
        <v>661617</v>
      </c>
      <c r="C869" s="4" t="s">
        <v>2326</v>
      </c>
      <c r="D869" s="4" t="s">
        <v>2327</v>
      </c>
      <c r="E869" s="4" t="s">
        <v>153</v>
      </c>
      <c r="F869" s="4" t="s">
        <v>477</v>
      </c>
      <c r="G869" s="4" t="s">
        <v>46</v>
      </c>
      <c r="H869" s="4" t="s">
        <v>47</v>
      </c>
      <c r="I869" s="4" t="s">
        <v>48</v>
      </c>
      <c r="J869" s="4" t="s">
        <v>49</v>
      </c>
      <c r="K869" s="4" t="s">
        <v>2385</v>
      </c>
      <c r="L869" s="4" t="s">
        <v>2386</v>
      </c>
      <c r="M869" s="4"/>
      <c r="N869" s="4" t="s">
        <v>1986</v>
      </c>
      <c r="O869" s="4" t="s">
        <v>53</v>
      </c>
      <c r="P869" s="4" t="s">
        <v>2341</v>
      </c>
      <c r="Q869" s="4">
        <v>13</v>
      </c>
      <c r="R869" s="4">
        <v>4</v>
      </c>
      <c r="S869" s="4">
        <v>596</v>
      </c>
      <c r="T869" s="4">
        <v>613</v>
      </c>
      <c r="U869" s="4">
        <v>2.12E-2</v>
      </c>
      <c r="V869" s="4">
        <v>6.4999999999999997E-3</v>
      </c>
      <c r="W869" s="4">
        <v>2.7699999999999999E-2</v>
      </c>
      <c r="X869" s="4" t="s">
        <v>48</v>
      </c>
      <c r="Y869" s="4" t="s">
        <v>49</v>
      </c>
      <c r="Z869" s="4" t="s">
        <v>49</v>
      </c>
      <c r="AA869" s="4" t="s">
        <v>49</v>
      </c>
      <c r="AB869" s="4" t="s">
        <v>49</v>
      </c>
      <c r="AC869" s="4" t="s">
        <v>49</v>
      </c>
      <c r="AD869" s="4" t="s">
        <v>49</v>
      </c>
      <c r="AE869" s="4" t="s">
        <v>48</v>
      </c>
      <c r="AF869" s="4" t="s">
        <v>48</v>
      </c>
      <c r="AG869" s="4" t="s">
        <v>48</v>
      </c>
      <c r="AH869" s="4" t="s">
        <v>48</v>
      </c>
      <c r="AI869" s="4" t="s">
        <v>48</v>
      </c>
      <c r="AJ869" s="4" t="s">
        <v>48</v>
      </c>
      <c r="AK869" s="4" t="s">
        <v>48</v>
      </c>
      <c r="AL869" s="4" t="s">
        <v>81</v>
      </c>
    </row>
    <row r="870" spans="1:38" ht="25.5">
      <c r="A870" s="4">
        <v>159940</v>
      </c>
      <c r="B870" s="4">
        <v>661618</v>
      </c>
      <c r="C870" s="4" t="s">
        <v>2326</v>
      </c>
      <c r="D870" s="4" t="s">
        <v>2327</v>
      </c>
      <c r="E870" s="4" t="s">
        <v>153</v>
      </c>
      <c r="F870" s="4" t="s">
        <v>477</v>
      </c>
      <c r="G870" s="4" t="s">
        <v>46</v>
      </c>
      <c r="H870" s="4" t="s">
        <v>47</v>
      </c>
      <c r="I870" s="4" t="s">
        <v>48</v>
      </c>
      <c r="J870" s="4" t="s">
        <v>49</v>
      </c>
      <c r="K870" s="4" t="s">
        <v>2387</v>
      </c>
      <c r="L870" s="4" t="s">
        <v>2388</v>
      </c>
      <c r="M870" s="4"/>
      <c r="N870" s="4" t="s">
        <v>2337</v>
      </c>
      <c r="O870" s="4" t="s">
        <v>53</v>
      </c>
      <c r="P870" s="4" t="s">
        <v>1112</v>
      </c>
      <c r="Q870" s="4">
        <v>82</v>
      </c>
      <c r="R870" s="4">
        <v>13</v>
      </c>
      <c r="S870" s="4">
        <v>260</v>
      </c>
      <c r="T870" s="4">
        <v>355</v>
      </c>
      <c r="U870" s="4">
        <v>0.23100000000000001</v>
      </c>
      <c r="V870" s="4">
        <v>3.6600000000000001E-2</v>
      </c>
      <c r="W870" s="4">
        <v>0.2676</v>
      </c>
      <c r="X870" s="4" t="s">
        <v>48</v>
      </c>
      <c r="Y870" s="4" t="s">
        <v>49</v>
      </c>
      <c r="Z870" s="4" t="s">
        <v>49</v>
      </c>
      <c r="AA870" s="4" t="s">
        <v>49</v>
      </c>
      <c r="AB870" s="4" t="s">
        <v>49</v>
      </c>
      <c r="AC870" s="4" t="s">
        <v>49</v>
      </c>
      <c r="AD870" s="4" t="s">
        <v>49</v>
      </c>
      <c r="AE870" s="4" t="s">
        <v>48</v>
      </c>
      <c r="AF870" s="4" t="s">
        <v>48</v>
      </c>
      <c r="AG870" s="4" t="s">
        <v>48</v>
      </c>
      <c r="AH870" s="4" t="s">
        <v>48</v>
      </c>
      <c r="AI870" s="4" t="s">
        <v>48</v>
      </c>
      <c r="AJ870" s="4" t="s">
        <v>48</v>
      </c>
      <c r="AK870" s="4" t="s">
        <v>48</v>
      </c>
      <c r="AL870" s="4" t="s">
        <v>81</v>
      </c>
    </row>
    <row r="871" spans="1:38" ht="25.5">
      <c r="A871" s="4">
        <v>159940</v>
      </c>
      <c r="B871" s="4">
        <v>661619</v>
      </c>
      <c r="C871" s="4" t="s">
        <v>2326</v>
      </c>
      <c r="D871" s="4" t="s">
        <v>2327</v>
      </c>
      <c r="E871" s="4" t="s">
        <v>153</v>
      </c>
      <c r="F871" s="4" t="s">
        <v>477</v>
      </c>
      <c r="G871" s="4" t="s">
        <v>46</v>
      </c>
      <c r="H871" s="4" t="s">
        <v>47</v>
      </c>
      <c r="I871" s="4" t="s">
        <v>48</v>
      </c>
      <c r="J871" s="4" t="s">
        <v>49</v>
      </c>
      <c r="K871" s="4" t="s">
        <v>2389</v>
      </c>
      <c r="L871" s="4" t="s">
        <v>2390</v>
      </c>
      <c r="M871" s="4"/>
      <c r="N871" s="4" t="s">
        <v>2330</v>
      </c>
      <c r="O871" s="4" t="s">
        <v>53</v>
      </c>
      <c r="P871" s="4" t="s">
        <v>2191</v>
      </c>
      <c r="Q871" s="4">
        <v>119</v>
      </c>
      <c r="R871" s="4">
        <v>22</v>
      </c>
      <c r="S871" s="4">
        <v>419</v>
      </c>
      <c r="T871" s="4">
        <v>560</v>
      </c>
      <c r="U871" s="4">
        <v>0.21249999999999999</v>
      </c>
      <c r="V871" s="4">
        <v>3.9300000000000002E-2</v>
      </c>
      <c r="W871" s="4">
        <v>0.25180000000000002</v>
      </c>
      <c r="X871" s="4" t="s">
        <v>48</v>
      </c>
      <c r="Y871" s="4" t="s">
        <v>49</v>
      </c>
      <c r="Z871" s="4" t="s">
        <v>49</v>
      </c>
      <c r="AA871" s="4" t="s">
        <v>49</v>
      </c>
      <c r="AB871" s="4" t="s">
        <v>49</v>
      </c>
      <c r="AC871" s="4" t="s">
        <v>49</v>
      </c>
      <c r="AD871" s="4" t="s">
        <v>49</v>
      </c>
      <c r="AE871" s="4" t="s">
        <v>48</v>
      </c>
      <c r="AF871" s="4" t="s">
        <v>48</v>
      </c>
      <c r="AG871" s="4" t="s">
        <v>48</v>
      </c>
      <c r="AH871" s="4" t="s">
        <v>48</v>
      </c>
      <c r="AI871" s="4" t="s">
        <v>48</v>
      </c>
      <c r="AJ871" s="4" t="s">
        <v>48</v>
      </c>
      <c r="AK871" s="4" t="s">
        <v>48</v>
      </c>
      <c r="AL871" s="4" t="s">
        <v>81</v>
      </c>
    </row>
    <row r="872" spans="1:38" ht="25.5">
      <c r="A872" s="4">
        <v>159940</v>
      </c>
      <c r="B872" s="4">
        <v>661639</v>
      </c>
      <c r="C872" s="4" t="s">
        <v>2326</v>
      </c>
      <c r="D872" s="4" t="s">
        <v>2327</v>
      </c>
      <c r="E872" s="4" t="s">
        <v>153</v>
      </c>
      <c r="F872" s="4" t="s">
        <v>477</v>
      </c>
      <c r="G872" s="4" t="s">
        <v>46</v>
      </c>
      <c r="H872" s="4" t="s">
        <v>47</v>
      </c>
      <c r="I872" s="4" t="s">
        <v>48</v>
      </c>
      <c r="J872" s="4" t="s">
        <v>49</v>
      </c>
      <c r="K872" s="4" t="s">
        <v>2391</v>
      </c>
      <c r="L872" s="4" t="s">
        <v>2392</v>
      </c>
      <c r="M872" s="4"/>
      <c r="N872" s="4" t="s">
        <v>2330</v>
      </c>
      <c r="O872" s="4" t="s">
        <v>53</v>
      </c>
      <c r="P872" s="4" t="s">
        <v>2191</v>
      </c>
      <c r="Q872" s="4">
        <v>224</v>
      </c>
      <c r="R872" s="4">
        <v>57</v>
      </c>
      <c r="S872" s="4">
        <v>2010</v>
      </c>
      <c r="T872" s="4">
        <v>2291</v>
      </c>
      <c r="U872" s="4">
        <v>9.7799999999999998E-2</v>
      </c>
      <c r="V872" s="4">
        <v>2.4899999999999999E-2</v>
      </c>
      <c r="W872" s="4">
        <v>0.1227</v>
      </c>
      <c r="X872" s="4" t="s">
        <v>48</v>
      </c>
      <c r="Y872" s="4" t="s">
        <v>48</v>
      </c>
      <c r="Z872" s="4" t="s">
        <v>48</v>
      </c>
      <c r="AA872" s="4" t="s">
        <v>48</v>
      </c>
      <c r="AB872" s="4" t="s">
        <v>48</v>
      </c>
      <c r="AC872" s="4" t="s">
        <v>48</v>
      </c>
      <c r="AD872" s="4" t="s">
        <v>48</v>
      </c>
      <c r="AE872" s="4" t="s">
        <v>48</v>
      </c>
      <c r="AF872" s="4" t="s">
        <v>48</v>
      </c>
      <c r="AG872" s="4" t="s">
        <v>48</v>
      </c>
      <c r="AH872" s="4" t="s">
        <v>49</v>
      </c>
      <c r="AI872" s="4" t="s">
        <v>49</v>
      </c>
      <c r="AJ872" s="4" t="s">
        <v>49</v>
      </c>
      <c r="AK872" s="4" t="s">
        <v>49</v>
      </c>
      <c r="AL872" s="4" t="s">
        <v>81</v>
      </c>
    </row>
    <row r="873" spans="1:38" ht="25.5">
      <c r="A873" s="4">
        <v>159940</v>
      </c>
      <c r="B873" s="4">
        <v>661634</v>
      </c>
      <c r="C873" s="4" t="s">
        <v>2326</v>
      </c>
      <c r="D873" s="4" t="s">
        <v>2327</v>
      </c>
      <c r="E873" s="4" t="s">
        <v>153</v>
      </c>
      <c r="F873" s="4" t="s">
        <v>477</v>
      </c>
      <c r="G873" s="4" t="s">
        <v>46</v>
      </c>
      <c r="H873" s="4" t="s">
        <v>47</v>
      </c>
      <c r="I873" s="4" t="s">
        <v>48</v>
      </c>
      <c r="J873" s="4" t="s">
        <v>49</v>
      </c>
      <c r="K873" s="4" t="s">
        <v>2393</v>
      </c>
      <c r="L873" s="4" t="s">
        <v>2394</v>
      </c>
      <c r="M873" s="4"/>
      <c r="N873" s="4" t="s">
        <v>2330</v>
      </c>
      <c r="O873" s="4" t="s">
        <v>53</v>
      </c>
      <c r="P873" s="4" t="s">
        <v>2191</v>
      </c>
      <c r="Q873" s="4">
        <v>137</v>
      </c>
      <c r="R873" s="4">
        <v>26</v>
      </c>
      <c r="S873" s="4">
        <v>859</v>
      </c>
      <c r="T873" s="4">
        <v>1022</v>
      </c>
      <c r="U873" s="4">
        <v>0.1341</v>
      </c>
      <c r="V873" s="4">
        <v>2.5399999999999999E-2</v>
      </c>
      <c r="W873" s="4">
        <v>0.1595</v>
      </c>
      <c r="X873" s="4" t="s">
        <v>48</v>
      </c>
      <c r="Y873" s="4" t="s">
        <v>48</v>
      </c>
      <c r="Z873" s="4" t="s">
        <v>48</v>
      </c>
      <c r="AA873" s="4" t="s">
        <v>48</v>
      </c>
      <c r="AB873" s="4" t="s">
        <v>48</v>
      </c>
      <c r="AC873" s="4" t="s">
        <v>48</v>
      </c>
      <c r="AD873" s="4" t="s">
        <v>48</v>
      </c>
      <c r="AE873" s="4" t="s">
        <v>49</v>
      </c>
      <c r="AF873" s="4" t="s">
        <v>49</v>
      </c>
      <c r="AG873" s="4" t="s">
        <v>49</v>
      </c>
      <c r="AH873" s="4" t="s">
        <v>48</v>
      </c>
      <c r="AI873" s="4" t="s">
        <v>48</v>
      </c>
      <c r="AJ873" s="4" t="s">
        <v>48</v>
      </c>
      <c r="AK873" s="4" t="s">
        <v>48</v>
      </c>
      <c r="AL873" s="4" t="s">
        <v>81</v>
      </c>
    </row>
    <row r="874" spans="1:38" ht="25.5">
      <c r="A874" s="4">
        <v>159940</v>
      </c>
      <c r="B874" s="4">
        <v>661620</v>
      </c>
      <c r="C874" s="4" t="s">
        <v>2326</v>
      </c>
      <c r="D874" s="4" t="s">
        <v>2327</v>
      </c>
      <c r="E874" s="4" t="s">
        <v>153</v>
      </c>
      <c r="F874" s="4" t="s">
        <v>477</v>
      </c>
      <c r="G874" s="4" t="s">
        <v>46</v>
      </c>
      <c r="H874" s="4" t="s">
        <v>47</v>
      </c>
      <c r="I874" s="4" t="s">
        <v>48</v>
      </c>
      <c r="J874" s="4" t="s">
        <v>49</v>
      </c>
      <c r="K874" s="4" t="s">
        <v>2395</v>
      </c>
      <c r="L874" s="4" t="s">
        <v>2396</v>
      </c>
      <c r="M874" s="4"/>
      <c r="N874" s="4" t="s">
        <v>2330</v>
      </c>
      <c r="O874" s="4" t="s">
        <v>53</v>
      </c>
      <c r="P874" s="4" t="s">
        <v>2191</v>
      </c>
      <c r="Q874" s="4">
        <v>18</v>
      </c>
      <c r="R874" s="4">
        <v>5</v>
      </c>
      <c r="S874" s="4">
        <v>412</v>
      </c>
      <c r="T874" s="4">
        <v>435</v>
      </c>
      <c r="U874" s="4">
        <v>4.1399999999999999E-2</v>
      </c>
      <c r="V874" s="4">
        <v>1.15E-2</v>
      </c>
      <c r="W874" s="4">
        <v>5.2900000000000003E-2</v>
      </c>
      <c r="X874" s="4" t="s">
        <v>48</v>
      </c>
      <c r="Y874" s="4" t="s">
        <v>49</v>
      </c>
      <c r="Z874" s="4" t="s">
        <v>49</v>
      </c>
      <c r="AA874" s="4" t="s">
        <v>49</v>
      </c>
      <c r="AB874" s="4" t="s">
        <v>49</v>
      </c>
      <c r="AC874" s="4" t="s">
        <v>49</v>
      </c>
      <c r="AD874" s="4" t="s">
        <v>49</v>
      </c>
      <c r="AE874" s="4" t="s">
        <v>48</v>
      </c>
      <c r="AF874" s="4" t="s">
        <v>48</v>
      </c>
      <c r="AG874" s="4" t="s">
        <v>48</v>
      </c>
      <c r="AH874" s="4" t="s">
        <v>48</v>
      </c>
      <c r="AI874" s="4" t="s">
        <v>48</v>
      </c>
      <c r="AJ874" s="4" t="s">
        <v>48</v>
      </c>
      <c r="AK874" s="4" t="s">
        <v>48</v>
      </c>
      <c r="AL874" s="4" t="s">
        <v>81</v>
      </c>
    </row>
    <row r="875" spans="1:38" ht="25.5">
      <c r="A875" s="4">
        <v>159940</v>
      </c>
      <c r="B875" s="4">
        <v>663587</v>
      </c>
      <c r="C875" s="4" t="s">
        <v>2326</v>
      </c>
      <c r="D875" s="4" t="s">
        <v>2327</v>
      </c>
      <c r="E875" s="4" t="s">
        <v>153</v>
      </c>
      <c r="F875" s="4" t="s">
        <v>477</v>
      </c>
      <c r="G875" s="4" t="s">
        <v>46</v>
      </c>
      <c r="H875" s="4" t="s">
        <v>47</v>
      </c>
      <c r="I875" s="4" t="s">
        <v>48</v>
      </c>
      <c r="J875" s="4" t="s">
        <v>49</v>
      </c>
      <c r="K875" s="4" t="s">
        <v>2397</v>
      </c>
      <c r="L875" s="4" t="s">
        <v>2398</v>
      </c>
      <c r="M875" s="4"/>
      <c r="N875" s="4" t="s">
        <v>2330</v>
      </c>
      <c r="O875" s="4" t="s">
        <v>53</v>
      </c>
      <c r="P875" s="4" t="s">
        <v>2331</v>
      </c>
      <c r="Q875" s="4">
        <v>20</v>
      </c>
      <c r="R875" s="4">
        <v>1</v>
      </c>
      <c r="S875" s="4">
        <v>490</v>
      </c>
      <c r="T875" s="4">
        <v>511</v>
      </c>
      <c r="U875" s="4">
        <v>3.9100000000000003E-2</v>
      </c>
      <c r="V875" s="4">
        <v>2E-3</v>
      </c>
      <c r="W875" s="4">
        <v>4.1099999999999998E-2</v>
      </c>
      <c r="X875" s="4" t="s">
        <v>48</v>
      </c>
      <c r="Y875" s="4" t="s">
        <v>49</v>
      </c>
      <c r="Z875" s="4" t="s">
        <v>49</v>
      </c>
      <c r="AA875" s="4" t="s">
        <v>49</v>
      </c>
      <c r="AB875" s="4" t="s">
        <v>49</v>
      </c>
      <c r="AC875" s="4" t="s">
        <v>49</v>
      </c>
      <c r="AD875" s="4" t="s">
        <v>49</v>
      </c>
      <c r="AE875" s="4" t="s">
        <v>48</v>
      </c>
      <c r="AF875" s="4" t="s">
        <v>48</v>
      </c>
      <c r="AG875" s="4" t="s">
        <v>48</v>
      </c>
      <c r="AH875" s="4" t="s">
        <v>48</v>
      </c>
      <c r="AI875" s="4" t="s">
        <v>48</v>
      </c>
      <c r="AJ875" s="4" t="s">
        <v>48</v>
      </c>
      <c r="AK875" s="4" t="s">
        <v>48</v>
      </c>
      <c r="AL875" s="4" t="s">
        <v>81</v>
      </c>
    </row>
    <row r="876" spans="1:38" ht="25.5">
      <c r="A876" s="4">
        <v>159940</v>
      </c>
      <c r="B876" s="4">
        <v>661621</v>
      </c>
      <c r="C876" s="4" t="s">
        <v>2326</v>
      </c>
      <c r="D876" s="4" t="s">
        <v>2327</v>
      </c>
      <c r="E876" s="4" t="s">
        <v>153</v>
      </c>
      <c r="F876" s="4" t="s">
        <v>477</v>
      </c>
      <c r="G876" s="4" t="s">
        <v>46</v>
      </c>
      <c r="H876" s="4" t="s">
        <v>47</v>
      </c>
      <c r="I876" s="4" t="s">
        <v>48</v>
      </c>
      <c r="J876" s="4" t="s">
        <v>49</v>
      </c>
      <c r="K876" s="4" t="s">
        <v>2399</v>
      </c>
      <c r="L876" s="4" t="s">
        <v>2400</v>
      </c>
      <c r="M876" s="4"/>
      <c r="N876" s="4" t="s">
        <v>2337</v>
      </c>
      <c r="O876" s="4" t="s">
        <v>53</v>
      </c>
      <c r="P876" s="4" t="s">
        <v>2338</v>
      </c>
      <c r="Q876" s="4">
        <v>57</v>
      </c>
      <c r="R876" s="4">
        <v>14</v>
      </c>
      <c r="S876" s="4">
        <v>485</v>
      </c>
      <c r="T876" s="4">
        <v>556</v>
      </c>
      <c r="U876" s="4">
        <v>0.10249999999999999</v>
      </c>
      <c r="V876" s="4">
        <v>2.52E-2</v>
      </c>
      <c r="W876" s="4">
        <v>0.12770000000000001</v>
      </c>
      <c r="X876" s="4" t="s">
        <v>48</v>
      </c>
      <c r="Y876" s="4" t="s">
        <v>49</v>
      </c>
      <c r="Z876" s="4" t="s">
        <v>49</v>
      </c>
      <c r="AA876" s="4" t="s">
        <v>49</v>
      </c>
      <c r="AB876" s="4" t="s">
        <v>49</v>
      </c>
      <c r="AC876" s="4" t="s">
        <v>49</v>
      </c>
      <c r="AD876" s="4" t="s">
        <v>49</v>
      </c>
      <c r="AE876" s="4" t="s">
        <v>48</v>
      </c>
      <c r="AF876" s="4" t="s">
        <v>48</v>
      </c>
      <c r="AG876" s="4" t="s">
        <v>48</v>
      </c>
      <c r="AH876" s="4" t="s">
        <v>48</v>
      </c>
      <c r="AI876" s="4" t="s">
        <v>48</v>
      </c>
      <c r="AJ876" s="4" t="s">
        <v>48</v>
      </c>
      <c r="AK876" s="4" t="s">
        <v>48</v>
      </c>
      <c r="AL876" s="4" t="s">
        <v>81</v>
      </c>
    </row>
    <row r="877" spans="1:38" ht="25.5">
      <c r="A877" s="4">
        <v>159940</v>
      </c>
      <c r="B877" s="4">
        <v>661635</v>
      </c>
      <c r="C877" s="4" t="s">
        <v>2326</v>
      </c>
      <c r="D877" s="4" t="s">
        <v>2327</v>
      </c>
      <c r="E877" s="4" t="s">
        <v>153</v>
      </c>
      <c r="F877" s="4" t="s">
        <v>477</v>
      </c>
      <c r="G877" s="4" t="s">
        <v>46</v>
      </c>
      <c r="H877" s="4" t="s">
        <v>47</v>
      </c>
      <c r="I877" s="4" t="s">
        <v>48</v>
      </c>
      <c r="J877" s="4" t="s">
        <v>49</v>
      </c>
      <c r="K877" s="4" t="s">
        <v>2401</v>
      </c>
      <c r="L877" s="4" t="s">
        <v>2402</v>
      </c>
      <c r="M877" s="4"/>
      <c r="N877" s="4" t="s">
        <v>2330</v>
      </c>
      <c r="O877" s="4" t="s">
        <v>53</v>
      </c>
      <c r="P877" s="4" t="s">
        <v>2191</v>
      </c>
      <c r="Q877" s="4">
        <v>92</v>
      </c>
      <c r="R877" s="4">
        <v>32</v>
      </c>
      <c r="S877" s="4">
        <v>858</v>
      </c>
      <c r="T877" s="4">
        <v>982</v>
      </c>
      <c r="U877" s="4">
        <v>9.3700000000000006E-2</v>
      </c>
      <c r="V877" s="4">
        <v>3.2599999999999997E-2</v>
      </c>
      <c r="W877" s="4">
        <v>0.1263</v>
      </c>
      <c r="X877" s="4" t="s">
        <v>48</v>
      </c>
      <c r="Y877" s="4" t="s">
        <v>48</v>
      </c>
      <c r="Z877" s="4" t="s">
        <v>48</v>
      </c>
      <c r="AA877" s="4" t="s">
        <v>48</v>
      </c>
      <c r="AB877" s="4" t="s">
        <v>48</v>
      </c>
      <c r="AC877" s="4" t="s">
        <v>48</v>
      </c>
      <c r="AD877" s="4" t="s">
        <v>48</v>
      </c>
      <c r="AE877" s="4" t="s">
        <v>49</v>
      </c>
      <c r="AF877" s="4" t="s">
        <v>49</v>
      </c>
      <c r="AG877" s="4" t="s">
        <v>49</v>
      </c>
      <c r="AH877" s="4" t="s">
        <v>48</v>
      </c>
      <c r="AI877" s="4" t="s">
        <v>48</v>
      </c>
      <c r="AJ877" s="4" t="s">
        <v>48</v>
      </c>
      <c r="AK877" s="4" t="s">
        <v>48</v>
      </c>
      <c r="AL877" s="4" t="s">
        <v>81</v>
      </c>
    </row>
    <row r="878" spans="1:38" ht="25.5">
      <c r="A878" s="4">
        <v>159940</v>
      </c>
      <c r="B878" s="4">
        <v>661622</v>
      </c>
      <c r="C878" s="4" t="s">
        <v>2326</v>
      </c>
      <c r="D878" s="4" t="s">
        <v>2327</v>
      </c>
      <c r="E878" s="4" t="s">
        <v>153</v>
      </c>
      <c r="F878" s="4" t="s">
        <v>477</v>
      </c>
      <c r="G878" s="4" t="s">
        <v>46</v>
      </c>
      <c r="H878" s="4" t="s">
        <v>47</v>
      </c>
      <c r="I878" s="4" t="s">
        <v>48</v>
      </c>
      <c r="J878" s="4" t="s">
        <v>49</v>
      </c>
      <c r="K878" s="4" t="s">
        <v>2403</v>
      </c>
      <c r="L878" s="4" t="s">
        <v>2404</v>
      </c>
      <c r="M878" s="4"/>
      <c r="N878" s="4" t="s">
        <v>2330</v>
      </c>
      <c r="O878" s="4" t="s">
        <v>53</v>
      </c>
      <c r="P878" s="4" t="s">
        <v>2191</v>
      </c>
      <c r="Q878" s="4">
        <v>38</v>
      </c>
      <c r="R878" s="4">
        <v>5</v>
      </c>
      <c r="S878" s="4">
        <v>609</v>
      </c>
      <c r="T878" s="4">
        <v>652</v>
      </c>
      <c r="U878" s="4">
        <v>5.8299999999999998E-2</v>
      </c>
      <c r="V878" s="4">
        <v>7.7000000000000002E-3</v>
      </c>
      <c r="W878" s="4">
        <v>6.6000000000000003E-2</v>
      </c>
      <c r="X878" s="4" t="s">
        <v>48</v>
      </c>
      <c r="Y878" s="4" t="s">
        <v>49</v>
      </c>
      <c r="Z878" s="4" t="s">
        <v>49</v>
      </c>
      <c r="AA878" s="4" t="s">
        <v>49</v>
      </c>
      <c r="AB878" s="4" t="s">
        <v>49</v>
      </c>
      <c r="AC878" s="4" t="s">
        <v>49</v>
      </c>
      <c r="AD878" s="4" t="s">
        <v>49</v>
      </c>
      <c r="AE878" s="4" t="s">
        <v>48</v>
      </c>
      <c r="AF878" s="4" t="s">
        <v>48</v>
      </c>
      <c r="AG878" s="4" t="s">
        <v>48</v>
      </c>
      <c r="AH878" s="4" t="s">
        <v>48</v>
      </c>
      <c r="AI878" s="4" t="s">
        <v>48</v>
      </c>
      <c r="AJ878" s="4" t="s">
        <v>48</v>
      </c>
      <c r="AK878" s="4" t="s">
        <v>48</v>
      </c>
      <c r="AL878" s="4" t="s">
        <v>81</v>
      </c>
    </row>
    <row r="879" spans="1:38" ht="25.5">
      <c r="A879" s="4">
        <v>159940</v>
      </c>
      <c r="B879" s="4">
        <v>661623</v>
      </c>
      <c r="C879" s="4" t="s">
        <v>2326</v>
      </c>
      <c r="D879" s="4" t="s">
        <v>2327</v>
      </c>
      <c r="E879" s="4" t="s">
        <v>153</v>
      </c>
      <c r="F879" s="4" t="s">
        <v>477</v>
      </c>
      <c r="G879" s="4" t="s">
        <v>46</v>
      </c>
      <c r="H879" s="4" t="s">
        <v>47</v>
      </c>
      <c r="I879" s="4" t="s">
        <v>48</v>
      </c>
      <c r="J879" s="4" t="s">
        <v>49</v>
      </c>
      <c r="K879" s="4" t="s">
        <v>2405</v>
      </c>
      <c r="L879" s="4" t="s">
        <v>2406</v>
      </c>
      <c r="M879" s="4"/>
      <c r="N879" s="4" t="s">
        <v>2337</v>
      </c>
      <c r="O879" s="4" t="s">
        <v>53</v>
      </c>
      <c r="P879" s="4" t="s">
        <v>1112</v>
      </c>
      <c r="Q879" s="4">
        <v>33</v>
      </c>
      <c r="R879" s="4">
        <v>5</v>
      </c>
      <c r="S879" s="4">
        <v>423</v>
      </c>
      <c r="T879" s="4">
        <v>461</v>
      </c>
      <c r="U879" s="4">
        <v>7.1599999999999997E-2</v>
      </c>
      <c r="V879" s="4">
        <v>1.0800000000000001E-2</v>
      </c>
      <c r="W879" s="4">
        <v>8.2400000000000001E-2</v>
      </c>
      <c r="X879" s="4" t="s">
        <v>49</v>
      </c>
      <c r="Y879" s="4" t="s">
        <v>49</v>
      </c>
      <c r="Z879" s="4" t="s">
        <v>49</v>
      </c>
      <c r="AA879" s="4" t="s">
        <v>49</v>
      </c>
      <c r="AB879" s="4" t="s">
        <v>49</v>
      </c>
      <c r="AC879" s="4" t="s">
        <v>49</v>
      </c>
      <c r="AD879" s="4" t="s">
        <v>49</v>
      </c>
      <c r="AE879" s="4" t="s">
        <v>48</v>
      </c>
      <c r="AF879" s="4" t="s">
        <v>48</v>
      </c>
      <c r="AG879" s="4" t="s">
        <v>48</v>
      </c>
      <c r="AH879" s="4" t="s">
        <v>48</v>
      </c>
      <c r="AI879" s="4" t="s">
        <v>48</v>
      </c>
      <c r="AJ879" s="4" t="s">
        <v>48</v>
      </c>
      <c r="AK879" s="4" t="s">
        <v>48</v>
      </c>
      <c r="AL879" s="4" t="s">
        <v>81</v>
      </c>
    </row>
    <row r="880" spans="1:38" ht="25.5">
      <c r="A880" s="4">
        <v>159940</v>
      </c>
      <c r="B880" s="4">
        <v>661624</v>
      </c>
      <c r="C880" s="4" t="s">
        <v>2326</v>
      </c>
      <c r="D880" s="4" t="s">
        <v>2327</v>
      </c>
      <c r="E880" s="4" t="s">
        <v>153</v>
      </c>
      <c r="F880" s="4" t="s">
        <v>477</v>
      </c>
      <c r="G880" s="4" t="s">
        <v>46</v>
      </c>
      <c r="H880" s="4" t="s">
        <v>47</v>
      </c>
      <c r="I880" s="4" t="s">
        <v>48</v>
      </c>
      <c r="J880" s="4" t="s">
        <v>49</v>
      </c>
      <c r="K880" s="4" t="s">
        <v>2407</v>
      </c>
      <c r="L880" s="4" t="s">
        <v>2408</v>
      </c>
      <c r="M880" s="4"/>
      <c r="N880" s="4" t="s">
        <v>1986</v>
      </c>
      <c r="O880" s="4" t="s">
        <v>53</v>
      </c>
      <c r="P880" s="4" t="s">
        <v>2341</v>
      </c>
      <c r="Q880" s="4">
        <v>3</v>
      </c>
      <c r="R880" s="4">
        <v>4</v>
      </c>
      <c r="S880" s="4">
        <v>568</v>
      </c>
      <c r="T880" s="4">
        <v>575</v>
      </c>
      <c r="U880" s="4">
        <v>5.1999999999999998E-3</v>
      </c>
      <c r="V880" s="4">
        <v>7.0000000000000001E-3</v>
      </c>
      <c r="W880" s="4">
        <v>1.2200000000000001E-2</v>
      </c>
      <c r="X880" s="4" t="s">
        <v>48</v>
      </c>
      <c r="Y880" s="4" t="s">
        <v>49</v>
      </c>
      <c r="Z880" s="4" t="s">
        <v>49</v>
      </c>
      <c r="AA880" s="4" t="s">
        <v>49</v>
      </c>
      <c r="AB880" s="4" t="s">
        <v>49</v>
      </c>
      <c r="AC880" s="4" t="s">
        <v>49</v>
      </c>
      <c r="AD880" s="4" t="s">
        <v>49</v>
      </c>
      <c r="AE880" s="4" t="s">
        <v>48</v>
      </c>
      <c r="AF880" s="4" t="s">
        <v>48</v>
      </c>
      <c r="AG880" s="4" t="s">
        <v>48</v>
      </c>
      <c r="AH880" s="4" t="s">
        <v>48</v>
      </c>
      <c r="AI880" s="4" t="s">
        <v>48</v>
      </c>
      <c r="AJ880" s="4" t="s">
        <v>48</v>
      </c>
      <c r="AK880" s="4" t="s">
        <v>48</v>
      </c>
      <c r="AL880" s="4" t="s">
        <v>81</v>
      </c>
    </row>
    <row r="881" spans="1:38" ht="25.5">
      <c r="A881" s="4">
        <v>159940</v>
      </c>
      <c r="B881" s="4">
        <v>686654</v>
      </c>
      <c r="C881" s="4" t="s">
        <v>2326</v>
      </c>
      <c r="D881" s="4" t="s">
        <v>2327</v>
      </c>
      <c r="E881" s="4" t="s">
        <v>153</v>
      </c>
      <c r="F881" s="4" t="s">
        <v>477</v>
      </c>
      <c r="G881" s="4" t="s">
        <v>46</v>
      </c>
      <c r="H881" s="4" t="s">
        <v>47</v>
      </c>
      <c r="I881" s="4" t="s">
        <v>48</v>
      </c>
      <c r="J881" s="4" t="s">
        <v>49</v>
      </c>
      <c r="K881" s="4" t="s">
        <v>2409</v>
      </c>
      <c r="L881" s="4" t="s">
        <v>2410</v>
      </c>
      <c r="M881" s="4"/>
      <c r="N881" s="4" t="s">
        <v>2330</v>
      </c>
      <c r="O881" s="4" t="s">
        <v>53</v>
      </c>
      <c r="P881" s="4" t="s">
        <v>2331</v>
      </c>
      <c r="Q881" s="4">
        <v>7</v>
      </c>
      <c r="R881" s="4">
        <v>3</v>
      </c>
      <c r="S881" s="4">
        <v>591</v>
      </c>
      <c r="T881" s="4">
        <v>601</v>
      </c>
      <c r="U881" s="4">
        <v>1.1599999999999999E-2</v>
      </c>
      <c r="V881" s="4">
        <v>5.0000000000000001E-3</v>
      </c>
      <c r="W881" s="4">
        <v>1.66E-2</v>
      </c>
      <c r="X881" s="4" t="s">
        <v>48</v>
      </c>
      <c r="Y881" s="4" t="s">
        <v>48</v>
      </c>
      <c r="Z881" s="4" t="s">
        <v>48</v>
      </c>
      <c r="AA881" s="4" t="s">
        <v>48</v>
      </c>
      <c r="AB881" s="4" t="s">
        <v>48</v>
      </c>
      <c r="AC881" s="4" t="s">
        <v>48</v>
      </c>
      <c r="AD881" s="4" t="s">
        <v>48</v>
      </c>
      <c r="AE881" s="4" t="s">
        <v>48</v>
      </c>
      <c r="AF881" s="4" t="s">
        <v>48</v>
      </c>
      <c r="AG881" s="4" t="s">
        <v>48</v>
      </c>
      <c r="AH881" s="4" t="s">
        <v>49</v>
      </c>
      <c r="AI881" s="4" t="s">
        <v>49</v>
      </c>
      <c r="AJ881" s="4" t="s">
        <v>49</v>
      </c>
      <c r="AK881" s="4" t="s">
        <v>49</v>
      </c>
      <c r="AL881" s="4" t="s">
        <v>81</v>
      </c>
    </row>
    <row r="882" spans="1:38" ht="25.5">
      <c r="A882" s="4">
        <v>159940</v>
      </c>
      <c r="B882" s="4">
        <v>661625</v>
      </c>
      <c r="C882" s="4" t="s">
        <v>2326</v>
      </c>
      <c r="D882" s="4" t="s">
        <v>2327</v>
      </c>
      <c r="E882" s="4" t="s">
        <v>153</v>
      </c>
      <c r="F882" s="4" t="s">
        <v>477</v>
      </c>
      <c r="G882" s="4" t="s">
        <v>46</v>
      </c>
      <c r="H882" s="4" t="s">
        <v>47</v>
      </c>
      <c r="I882" s="4" t="s">
        <v>48</v>
      </c>
      <c r="J882" s="4" t="s">
        <v>49</v>
      </c>
      <c r="K882" s="4" t="s">
        <v>2411</v>
      </c>
      <c r="L882" s="4" t="s">
        <v>2412</v>
      </c>
      <c r="M882" s="4"/>
      <c r="N882" s="4" t="s">
        <v>2337</v>
      </c>
      <c r="O882" s="4" t="s">
        <v>53</v>
      </c>
      <c r="P882" s="4" t="s">
        <v>1112</v>
      </c>
      <c r="Q882" s="4">
        <v>35</v>
      </c>
      <c r="R882" s="4">
        <v>16</v>
      </c>
      <c r="S882" s="4">
        <v>372</v>
      </c>
      <c r="T882" s="4">
        <v>423</v>
      </c>
      <c r="U882" s="4">
        <v>8.2699999999999996E-2</v>
      </c>
      <c r="V882" s="4">
        <v>3.78E-2</v>
      </c>
      <c r="W882" s="4">
        <v>0.1206</v>
      </c>
      <c r="X882" s="4" t="s">
        <v>48</v>
      </c>
      <c r="Y882" s="4" t="s">
        <v>49</v>
      </c>
      <c r="Z882" s="4" t="s">
        <v>49</v>
      </c>
      <c r="AA882" s="4" t="s">
        <v>49</v>
      </c>
      <c r="AB882" s="4" t="s">
        <v>49</v>
      </c>
      <c r="AC882" s="4" t="s">
        <v>49</v>
      </c>
      <c r="AD882" s="4" t="s">
        <v>49</v>
      </c>
      <c r="AE882" s="4" t="s">
        <v>48</v>
      </c>
      <c r="AF882" s="4" t="s">
        <v>48</v>
      </c>
      <c r="AG882" s="4" t="s">
        <v>48</v>
      </c>
      <c r="AH882" s="4" t="s">
        <v>48</v>
      </c>
      <c r="AI882" s="4" t="s">
        <v>48</v>
      </c>
      <c r="AJ882" s="4" t="s">
        <v>48</v>
      </c>
      <c r="AK882" s="4" t="s">
        <v>48</v>
      </c>
      <c r="AL882" s="4" t="s">
        <v>81</v>
      </c>
    </row>
    <row r="883" spans="1:38" ht="25.5">
      <c r="A883" s="4">
        <v>159940</v>
      </c>
      <c r="B883" s="4">
        <v>685782</v>
      </c>
      <c r="C883" s="4" t="s">
        <v>2326</v>
      </c>
      <c r="D883" s="4" t="s">
        <v>2327</v>
      </c>
      <c r="E883" s="4" t="s">
        <v>153</v>
      </c>
      <c r="F883" s="4" t="s">
        <v>477</v>
      </c>
      <c r="G883" s="4" t="s">
        <v>46</v>
      </c>
      <c r="H883" s="4" t="s">
        <v>47</v>
      </c>
      <c r="I883" s="4" t="s">
        <v>48</v>
      </c>
      <c r="J883" s="4" t="s">
        <v>49</v>
      </c>
      <c r="K883" s="4" t="s">
        <v>2413</v>
      </c>
      <c r="L883" s="4" t="s">
        <v>2414</v>
      </c>
      <c r="M883" s="4"/>
      <c r="N883" s="4" t="s">
        <v>2334</v>
      </c>
      <c r="O883" s="4" t="s">
        <v>53</v>
      </c>
      <c r="P883" s="4" t="s">
        <v>2331</v>
      </c>
      <c r="Q883" s="4">
        <v>49</v>
      </c>
      <c r="R883" s="4">
        <v>10</v>
      </c>
      <c r="S883" s="4">
        <v>688</v>
      </c>
      <c r="T883" s="4">
        <v>747</v>
      </c>
      <c r="U883" s="4">
        <v>6.5600000000000006E-2</v>
      </c>
      <c r="V883" s="4">
        <v>1.34E-2</v>
      </c>
      <c r="W883" s="4">
        <v>7.9000000000000001E-2</v>
      </c>
      <c r="X883" s="4" t="s">
        <v>48</v>
      </c>
      <c r="Y883" s="4" t="s">
        <v>48</v>
      </c>
      <c r="Z883" s="4" t="s">
        <v>48</v>
      </c>
      <c r="AA883" s="4" t="s">
        <v>48</v>
      </c>
      <c r="AB883" s="4" t="s">
        <v>48</v>
      </c>
      <c r="AC883" s="4" t="s">
        <v>48</v>
      </c>
      <c r="AD883" s="4" t="s">
        <v>48</v>
      </c>
      <c r="AE883" s="4" t="s">
        <v>49</v>
      </c>
      <c r="AF883" s="4" t="s">
        <v>49</v>
      </c>
      <c r="AG883" s="4" t="s">
        <v>49</v>
      </c>
      <c r="AH883" s="4" t="s">
        <v>48</v>
      </c>
      <c r="AI883" s="4" t="s">
        <v>48</v>
      </c>
      <c r="AJ883" s="4" t="s">
        <v>48</v>
      </c>
      <c r="AK883" s="4" t="s">
        <v>48</v>
      </c>
      <c r="AL883" s="4" t="s">
        <v>81</v>
      </c>
    </row>
    <row r="884" spans="1:38" ht="25.5">
      <c r="A884" s="4">
        <v>159940</v>
      </c>
      <c r="B884" s="4">
        <v>661626</v>
      </c>
      <c r="C884" s="4" t="s">
        <v>2326</v>
      </c>
      <c r="D884" s="4" t="s">
        <v>2327</v>
      </c>
      <c r="E884" s="4" t="s">
        <v>153</v>
      </c>
      <c r="F884" s="4" t="s">
        <v>477</v>
      </c>
      <c r="G884" s="4" t="s">
        <v>46</v>
      </c>
      <c r="H884" s="4" t="s">
        <v>47</v>
      </c>
      <c r="I884" s="4" t="s">
        <v>48</v>
      </c>
      <c r="J884" s="4" t="s">
        <v>49</v>
      </c>
      <c r="K884" s="4" t="s">
        <v>2415</v>
      </c>
      <c r="L884" s="4" t="s">
        <v>2416</v>
      </c>
      <c r="M884" s="4"/>
      <c r="N884" s="4" t="s">
        <v>2337</v>
      </c>
      <c r="O884" s="4" t="s">
        <v>53</v>
      </c>
      <c r="P884" s="4" t="s">
        <v>2338</v>
      </c>
      <c r="Q884" s="4">
        <v>64</v>
      </c>
      <c r="R884" s="4">
        <v>24</v>
      </c>
      <c r="S884" s="4">
        <v>504</v>
      </c>
      <c r="T884" s="4">
        <v>592</v>
      </c>
      <c r="U884" s="4">
        <v>0.1081</v>
      </c>
      <c r="V884" s="4">
        <v>4.0500000000000001E-2</v>
      </c>
      <c r="W884" s="4">
        <v>0.14860000000000001</v>
      </c>
      <c r="X884" s="4" t="s">
        <v>48</v>
      </c>
      <c r="Y884" s="4" t="s">
        <v>49</v>
      </c>
      <c r="Z884" s="4" t="s">
        <v>49</v>
      </c>
      <c r="AA884" s="4" t="s">
        <v>49</v>
      </c>
      <c r="AB884" s="4" t="s">
        <v>49</v>
      </c>
      <c r="AC884" s="4" t="s">
        <v>49</v>
      </c>
      <c r="AD884" s="4" t="s">
        <v>49</v>
      </c>
      <c r="AE884" s="4" t="s">
        <v>48</v>
      </c>
      <c r="AF884" s="4" t="s">
        <v>48</v>
      </c>
      <c r="AG884" s="4" t="s">
        <v>48</v>
      </c>
      <c r="AH884" s="4" t="s">
        <v>48</v>
      </c>
      <c r="AI884" s="4" t="s">
        <v>48</v>
      </c>
      <c r="AJ884" s="4" t="s">
        <v>48</v>
      </c>
      <c r="AK884" s="4" t="s">
        <v>48</v>
      </c>
      <c r="AL884" s="4" t="s">
        <v>81</v>
      </c>
    </row>
    <row r="885" spans="1:38" ht="25.5">
      <c r="A885" s="4">
        <v>159940</v>
      </c>
      <c r="B885" s="4">
        <v>661627</v>
      </c>
      <c r="C885" s="4" t="s">
        <v>2326</v>
      </c>
      <c r="D885" s="4" t="s">
        <v>2327</v>
      </c>
      <c r="E885" s="4" t="s">
        <v>153</v>
      </c>
      <c r="F885" s="4" t="s">
        <v>477</v>
      </c>
      <c r="G885" s="4" t="s">
        <v>46</v>
      </c>
      <c r="H885" s="4" t="s">
        <v>47</v>
      </c>
      <c r="I885" s="4" t="s">
        <v>48</v>
      </c>
      <c r="J885" s="4" t="s">
        <v>49</v>
      </c>
      <c r="K885" s="4" t="s">
        <v>2417</v>
      </c>
      <c r="L885" s="4" t="s">
        <v>2418</v>
      </c>
      <c r="M885" s="4"/>
      <c r="N885" s="4" t="s">
        <v>1111</v>
      </c>
      <c r="O885" s="4" t="s">
        <v>53</v>
      </c>
      <c r="P885" s="4" t="s">
        <v>2419</v>
      </c>
      <c r="Q885" s="4">
        <v>7</v>
      </c>
      <c r="R885" s="4">
        <v>6</v>
      </c>
      <c r="S885" s="4">
        <v>275</v>
      </c>
      <c r="T885" s="4">
        <v>288</v>
      </c>
      <c r="U885" s="4">
        <v>2.4299999999999999E-2</v>
      </c>
      <c r="V885" s="4">
        <v>2.0799999999999999E-2</v>
      </c>
      <c r="W885" s="4">
        <v>4.5100000000000001E-2</v>
      </c>
      <c r="X885" s="4" t="s">
        <v>49</v>
      </c>
      <c r="Y885" s="4" t="s">
        <v>49</v>
      </c>
      <c r="Z885" s="4" t="s">
        <v>49</v>
      </c>
      <c r="AA885" s="4" t="s">
        <v>49</v>
      </c>
      <c r="AB885" s="4" t="s">
        <v>49</v>
      </c>
      <c r="AC885" s="4" t="s">
        <v>49</v>
      </c>
      <c r="AD885" s="4" t="s">
        <v>49</v>
      </c>
      <c r="AE885" s="4" t="s">
        <v>48</v>
      </c>
      <c r="AF885" s="4" t="s">
        <v>48</v>
      </c>
      <c r="AG885" s="4" t="s">
        <v>48</v>
      </c>
      <c r="AH885" s="4" t="s">
        <v>48</v>
      </c>
      <c r="AI885" s="4" t="s">
        <v>48</v>
      </c>
      <c r="AJ885" s="4" t="s">
        <v>48</v>
      </c>
      <c r="AK885" s="4" t="s">
        <v>48</v>
      </c>
      <c r="AL885" s="4" t="s">
        <v>81</v>
      </c>
    </row>
    <row r="886" spans="1:38" ht="25.5">
      <c r="A886" s="4">
        <v>159351</v>
      </c>
      <c r="B886" s="4">
        <v>662691</v>
      </c>
      <c r="C886" s="4" t="s">
        <v>2420</v>
      </c>
      <c r="D886" s="4" t="s">
        <v>2421</v>
      </c>
      <c r="E886" s="4" t="s">
        <v>114</v>
      </c>
      <c r="F886" s="4" t="s">
        <v>96</v>
      </c>
      <c r="G886" s="4" t="s">
        <v>46</v>
      </c>
      <c r="H886" s="4" t="s">
        <v>47</v>
      </c>
      <c r="I886" s="4" t="s">
        <v>48</v>
      </c>
      <c r="J886" s="4" t="s">
        <v>49</v>
      </c>
      <c r="K886" s="4" t="s">
        <v>2422</v>
      </c>
      <c r="L886" s="4" t="s">
        <v>2423</v>
      </c>
      <c r="M886" s="4"/>
      <c r="N886" s="4" t="s">
        <v>117</v>
      </c>
      <c r="O886" s="4" t="s">
        <v>53</v>
      </c>
      <c r="P886" s="4" t="s">
        <v>118</v>
      </c>
      <c r="Q886" s="4">
        <v>259</v>
      </c>
      <c r="R886" s="4">
        <v>0</v>
      </c>
      <c r="S886" s="4">
        <v>180</v>
      </c>
      <c r="T886" s="4">
        <v>439</v>
      </c>
      <c r="U886" s="4">
        <v>0.59</v>
      </c>
      <c r="V886" s="4">
        <v>0</v>
      </c>
      <c r="W886" s="4">
        <v>0.59</v>
      </c>
      <c r="X886" s="4" t="s">
        <v>48</v>
      </c>
      <c r="Y886" s="4" t="s">
        <v>49</v>
      </c>
      <c r="Z886" s="4" t="s">
        <v>49</v>
      </c>
      <c r="AA886" s="4" t="s">
        <v>49</v>
      </c>
      <c r="AB886" s="4" t="s">
        <v>49</v>
      </c>
      <c r="AC886" s="4" t="s">
        <v>49</v>
      </c>
      <c r="AD886" s="4" t="s">
        <v>49</v>
      </c>
      <c r="AE886" s="4" t="s">
        <v>48</v>
      </c>
      <c r="AF886" s="4" t="s">
        <v>48</v>
      </c>
      <c r="AG886" s="4" t="s">
        <v>48</v>
      </c>
      <c r="AH886" s="4" t="s">
        <v>48</v>
      </c>
      <c r="AI886" s="4" t="s">
        <v>48</v>
      </c>
      <c r="AJ886" s="4" t="s">
        <v>48</v>
      </c>
      <c r="AK886" s="4" t="s">
        <v>48</v>
      </c>
      <c r="AL886" s="4" t="s">
        <v>55</v>
      </c>
    </row>
    <row r="887" spans="1:38" ht="25.5">
      <c r="A887" s="4">
        <v>159351</v>
      </c>
      <c r="B887" s="4">
        <v>660662</v>
      </c>
      <c r="C887" s="4" t="s">
        <v>2420</v>
      </c>
      <c r="D887" s="4" t="s">
        <v>2421</v>
      </c>
      <c r="E887" s="4" t="s">
        <v>114</v>
      </c>
      <c r="F887" s="4" t="s">
        <v>96</v>
      </c>
      <c r="G887" s="4" t="s">
        <v>46</v>
      </c>
      <c r="H887" s="4" t="s">
        <v>47</v>
      </c>
      <c r="I887" s="4" t="s">
        <v>48</v>
      </c>
      <c r="J887" s="4" t="s">
        <v>49</v>
      </c>
      <c r="K887" s="4" t="s">
        <v>2424</v>
      </c>
      <c r="L887" s="4" t="s">
        <v>2425</v>
      </c>
      <c r="M887" s="4"/>
      <c r="N887" s="4" t="s">
        <v>2426</v>
      </c>
      <c r="O887" s="4" t="s">
        <v>53</v>
      </c>
      <c r="P887" s="4" t="s">
        <v>2427</v>
      </c>
      <c r="Q887" s="4">
        <v>226</v>
      </c>
      <c r="R887" s="4">
        <v>0</v>
      </c>
      <c r="S887" s="4">
        <v>98</v>
      </c>
      <c r="T887" s="4">
        <v>324</v>
      </c>
      <c r="U887" s="4">
        <v>0.69750000000000001</v>
      </c>
      <c r="V887" s="4">
        <v>0</v>
      </c>
      <c r="W887" s="4">
        <v>0.69750000000000001</v>
      </c>
      <c r="X887" s="4" t="s">
        <v>49</v>
      </c>
      <c r="Y887" s="4" t="s">
        <v>49</v>
      </c>
      <c r="Z887" s="4" t="s">
        <v>49</v>
      </c>
      <c r="AA887" s="4" t="s">
        <v>49</v>
      </c>
      <c r="AB887" s="4" t="s">
        <v>49</v>
      </c>
      <c r="AC887" s="4" t="s">
        <v>49</v>
      </c>
      <c r="AD887" s="4" t="s">
        <v>49</v>
      </c>
      <c r="AE887" s="4" t="s">
        <v>48</v>
      </c>
      <c r="AF887" s="4" t="s">
        <v>48</v>
      </c>
      <c r="AG887" s="4" t="s">
        <v>48</v>
      </c>
      <c r="AH887" s="4" t="s">
        <v>48</v>
      </c>
      <c r="AI887" s="4" t="s">
        <v>48</v>
      </c>
      <c r="AJ887" s="4" t="s">
        <v>48</v>
      </c>
      <c r="AK887" s="4" t="s">
        <v>48</v>
      </c>
      <c r="AL887" s="4" t="s">
        <v>55</v>
      </c>
    </row>
    <row r="888" spans="1:38" ht="25.5">
      <c r="A888" s="4">
        <v>159351</v>
      </c>
      <c r="B888" s="4">
        <v>660661</v>
      </c>
      <c r="C888" s="4" t="s">
        <v>2420</v>
      </c>
      <c r="D888" s="4" t="s">
        <v>2421</v>
      </c>
      <c r="E888" s="4" t="s">
        <v>114</v>
      </c>
      <c r="F888" s="4" t="s">
        <v>96</v>
      </c>
      <c r="G888" s="4" t="s">
        <v>46</v>
      </c>
      <c r="H888" s="4" t="s">
        <v>47</v>
      </c>
      <c r="I888" s="4" t="s">
        <v>48</v>
      </c>
      <c r="J888" s="4" t="s">
        <v>49</v>
      </c>
      <c r="K888" s="4" t="s">
        <v>2428</v>
      </c>
      <c r="L888" s="4" t="s">
        <v>2429</v>
      </c>
      <c r="M888" s="4"/>
      <c r="N888" s="4" t="s">
        <v>2426</v>
      </c>
      <c r="O888" s="4" t="s">
        <v>53</v>
      </c>
      <c r="P888" s="4" t="s">
        <v>2427</v>
      </c>
      <c r="Q888" s="4">
        <v>340</v>
      </c>
      <c r="R888" s="4">
        <v>0</v>
      </c>
      <c r="S888" s="4">
        <v>84</v>
      </c>
      <c r="T888" s="4">
        <v>424</v>
      </c>
      <c r="U888" s="4">
        <v>0.80189999999999995</v>
      </c>
      <c r="V888" s="4">
        <v>0</v>
      </c>
      <c r="W888" s="4">
        <v>0.80189999999999995</v>
      </c>
      <c r="X888" s="4" t="s">
        <v>49</v>
      </c>
      <c r="Y888" s="4" t="s">
        <v>49</v>
      </c>
      <c r="Z888" s="4" t="s">
        <v>49</v>
      </c>
      <c r="AA888" s="4" t="s">
        <v>49</v>
      </c>
      <c r="AB888" s="4" t="s">
        <v>49</v>
      </c>
      <c r="AC888" s="4" t="s">
        <v>49</v>
      </c>
      <c r="AD888" s="4" t="s">
        <v>49</v>
      </c>
      <c r="AE888" s="4" t="s">
        <v>48</v>
      </c>
      <c r="AF888" s="4" t="s">
        <v>48</v>
      </c>
      <c r="AG888" s="4" t="s">
        <v>48</v>
      </c>
      <c r="AH888" s="4" t="s">
        <v>48</v>
      </c>
      <c r="AI888" s="4" t="s">
        <v>48</v>
      </c>
      <c r="AJ888" s="4" t="s">
        <v>48</v>
      </c>
      <c r="AK888" s="4" t="s">
        <v>48</v>
      </c>
      <c r="AL888" s="4" t="s">
        <v>55</v>
      </c>
    </row>
    <row r="889" spans="1:38" ht="25.5">
      <c r="A889" s="4">
        <v>159351</v>
      </c>
      <c r="B889" s="4">
        <v>660664</v>
      </c>
      <c r="C889" s="4" t="s">
        <v>2420</v>
      </c>
      <c r="D889" s="4" t="s">
        <v>2421</v>
      </c>
      <c r="E889" s="4" t="s">
        <v>114</v>
      </c>
      <c r="F889" s="4" t="s">
        <v>96</v>
      </c>
      <c r="G889" s="4" t="s">
        <v>46</v>
      </c>
      <c r="H889" s="4" t="s">
        <v>47</v>
      </c>
      <c r="I889" s="4" t="s">
        <v>48</v>
      </c>
      <c r="J889" s="4" t="s">
        <v>49</v>
      </c>
      <c r="K889" s="4" t="s">
        <v>2430</v>
      </c>
      <c r="L889" s="4" t="s">
        <v>2431</v>
      </c>
      <c r="M889" s="4"/>
      <c r="N889" s="4" t="s">
        <v>117</v>
      </c>
      <c r="O889" s="4" t="s">
        <v>53</v>
      </c>
      <c r="P889" s="4" t="s">
        <v>118</v>
      </c>
      <c r="Q889" s="4">
        <v>248</v>
      </c>
      <c r="R889" s="4">
        <v>52</v>
      </c>
      <c r="S889" s="4">
        <v>481</v>
      </c>
      <c r="T889" s="4">
        <v>781</v>
      </c>
      <c r="U889" s="4">
        <v>0.3175</v>
      </c>
      <c r="V889" s="4">
        <v>6.6600000000000006E-2</v>
      </c>
      <c r="W889" s="4">
        <v>0.3841</v>
      </c>
      <c r="X889" s="4" t="s">
        <v>48</v>
      </c>
      <c r="Y889" s="4" t="s">
        <v>48</v>
      </c>
      <c r="Z889" s="4" t="s">
        <v>48</v>
      </c>
      <c r="AA889" s="4" t="s">
        <v>48</v>
      </c>
      <c r="AB889" s="4" t="s">
        <v>48</v>
      </c>
      <c r="AC889" s="4" t="s">
        <v>48</v>
      </c>
      <c r="AD889" s="4" t="s">
        <v>48</v>
      </c>
      <c r="AE889" s="4" t="s">
        <v>48</v>
      </c>
      <c r="AF889" s="4" t="s">
        <v>48</v>
      </c>
      <c r="AG889" s="4" t="s">
        <v>48</v>
      </c>
      <c r="AH889" s="4" t="s">
        <v>49</v>
      </c>
      <c r="AI889" s="4" t="s">
        <v>49</v>
      </c>
      <c r="AJ889" s="4" t="s">
        <v>49</v>
      </c>
      <c r="AK889" s="4" t="s">
        <v>49</v>
      </c>
      <c r="AL889" s="4" t="s">
        <v>81</v>
      </c>
    </row>
    <row r="890" spans="1:38" ht="25.5">
      <c r="A890" s="4">
        <v>159351</v>
      </c>
      <c r="B890" s="4">
        <v>660663</v>
      </c>
      <c r="C890" s="4" t="s">
        <v>2420</v>
      </c>
      <c r="D890" s="4" t="s">
        <v>2421</v>
      </c>
      <c r="E890" s="4" t="s">
        <v>114</v>
      </c>
      <c r="F890" s="4" t="s">
        <v>96</v>
      </c>
      <c r="G890" s="4" t="s">
        <v>46</v>
      </c>
      <c r="H890" s="4" t="s">
        <v>47</v>
      </c>
      <c r="I890" s="4" t="s">
        <v>48</v>
      </c>
      <c r="J890" s="4" t="s">
        <v>49</v>
      </c>
      <c r="K890" s="4" t="s">
        <v>2432</v>
      </c>
      <c r="L890" s="4" t="s">
        <v>2433</v>
      </c>
      <c r="M890" s="4"/>
      <c r="N890" s="4" t="s">
        <v>2426</v>
      </c>
      <c r="O890" s="4" t="s">
        <v>53</v>
      </c>
      <c r="P890" s="4" t="s">
        <v>2427</v>
      </c>
      <c r="Q890" s="4">
        <v>230</v>
      </c>
      <c r="R890" s="4">
        <v>47</v>
      </c>
      <c r="S890" s="4">
        <v>335</v>
      </c>
      <c r="T890" s="4">
        <v>612</v>
      </c>
      <c r="U890" s="4">
        <v>0.37580000000000002</v>
      </c>
      <c r="V890" s="4">
        <v>7.6799999999999993E-2</v>
      </c>
      <c r="W890" s="4">
        <v>0.4526</v>
      </c>
      <c r="X890" s="4" t="s">
        <v>48</v>
      </c>
      <c r="Y890" s="4" t="s">
        <v>48</v>
      </c>
      <c r="Z890" s="4" t="s">
        <v>48</v>
      </c>
      <c r="AA890" s="4" t="s">
        <v>48</v>
      </c>
      <c r="AB890" s="4" t="s">
        <v>48</v>
      </c>
      <c r="AC890" s="4" t="s">
        <v>48</v>
      </c>
      <c r="AD890" s="4" t="s">
        <v>48</v>
      </c>
      <c r="AE890" s="4" t="s">
        <v>49</v>
      </c>
      <c r="AF890" s="4" t="s">
        <v>49</v>
      </c>
      <c r="AG890" s="4" t="s">
        <v>49</v>
      </c>
      <c r="AH890" s="4" t="s">
        <v>48</v>
      </c>
      <c r="AI890" s="4" t="s">
        <v>48</v>
      </c>
      <c r="AJ890" s="4" t="s">
        <v>48</v>
      </c>
      <c r="AK890" s="4" t="s">
        <v>48</v>
      </c>
      <c r="AL890" s="4" t="s">
        <v>81</v>
      </c>
    </row>
    <row r="891" spans="1:38" ht="25.5">
      <c r="A891" s="4">
        <v>159449</v>
      </c>
      <c r="B891" s="4">
        <v>662027</v>
      </c>
      <c r="C891" s="4" t="s">
        <v>2434</v>
      </c>
      <c r="D891" s="4" t="s">
        <v>2435</v>
      </c>
      <c r="E891" s="4" t="s">
        <v>921</v>
      </c>
      <c r="F891" s="4" t="s">
        <v>88</v>
      </c>
      <c r="G891" s="4" t="s">
        <v>46</v>
      </c>
      <c r="H891" s="4" t="s">
        <v>47</v>
      </c>
      <c r="I891" s="4" t="s">
        <v>48</v>
      </c>
      <c r="J891" s="4" t="s">
        <v>49</v>
      </c>
      <c r="K891" s="4" t="s">
        <v>2436</v>
      </c>
      <c r="L891" s="4" t="s">
        <v>2437</v>
      </c>
      <c r="M891" s="4"/>
      <c r="N891" s="4" t="s">
        <v>2438</v>
      </c>
      <c r="O891" s="4" t="s">
        <v>53</v>
      </c>
      <c r="P891" s="4" t="s">
        <v>2439</v>
      </c>
      <c r="Q891" s="4">
        <v>18</v>
      </c>
      <c r="R891" s="4">
        <v>0</v>
      </c>
      <c r="S891" s="4">
        <v>7</v>
      </c>
      <c r="T891" s="4">
        <v>25</v>
      </c>
      <c r="U891" s="4">
        <v>0.72</v>
      </c>
      <c r="V891" s="4">
        <v>0</v>
      </c>
      <c r="W891" s="4">
        <v>0.72</v>
      </c>
      <c r="X891" s="4" t="s">
        <v>48</v>
      </c>
      <c r="Y891" s="4" t="s">
        <v>48</v>
      </c>
      <c r="Z891" s="4" t="s">
        <v>48</v>
      </c>
      <c r="AA891" s="4" t="s">
        <v>48</v>
      </c>
      <c r="AB891" s="4" t="s">
        <v>48</v>
      </c>
      <c r="AC891" s="4" t="s">
        <v>48</v>
      </c>
      <c r="AD891" s="4" t="s">
        <v>49</v>
      </c>
      <c r="AE891" s="4" t="s">
        <v>49</v>
      </c>
      <c r="AF891" s="4" t="s">
        <v>49</v>
      </c>
      <c r="AG891" s="4" t="s">
        <v>49</v>
      </c>
      <c r="AH891" s="4" t="s">
        <v>48</v>
      </c>
      <c r="AI891" s="4" t="s">
        <v>48</v>
      </c>
      <c r="AJ891" s="4" t="s">
        <v>48</v>
      </c>
      <c r="AK891" s="4" t="s">
        <v>48</v>
      </c>
      <c r="AL891" s="4" t="s">
        <v>55</v>
      </c>
    </row>
    <row r="892" spans="1:38" ht="25.5">
      <c r="A892" s="4">
        <v>159380</v>
      </c>
      <c r="B892" s="4">
        <v>661007</v>
      </c>
      <c r="C892" s="4" t="s">
        <v>2440</v>
      </c>
      <c r="D892" s="4" t="s">
        <v>2441</v>
      </c>
      <c r="E892" s="4" t="s">
        <v>148</v>
      </c>
      <c r="F892" s="4" t="s">
        <v>88</v>
      </c>
      <c r="G892" s="4" t="s">
        <v>46</v>
      </c>
      <c r="H892" s="4" t="s">
        <v>47</v>
      </c>
      <c r="I892" s="4" t="s">
        <v>48</v>
      </c>
      <c r="J892" s="4" t="s">
        <v>49</v>
      </c>
      <c r="K892" s="4" t="s">
        <v>2442</v>
      </c>
      <c r="L892" s="4" t="s">
        <v>2443</v>
      </c>
      <c r="M892" s="4"/>
      <c r="N892" s="4" t="s">
        <v>2444</v>
      </c>
      <c r="O892" s="4" t="s">
        <v>53</v>
      </c>
      <c r="P892" s="4" t="s">
        <v>2445</v>
      </c>
      <c r="Q892" s="4">
        <v>51</v>
      </c>
      <c r="R892" s="4">
        <v>11</v>
      </c>
      <c r="S892" s="4">
        <v>118</v>
      </c>
      <c r="T892" s="4">
        <v>180</v>
      </c>
      <c r="U892" s="4">
        <v>0.2833</v>
      </c>
      <c r="V892" s="4">
        <v>6.1100000000000002E-2</v>
      </c>
      <c r="W892" s="4">
        <v>0.34439999999999998</v>
      </c>
      <c r="X892" s="4" t="s">
        <v>48</v>
      </c>
      <c r="Y892" s="4" t="s">
        <v>48</v>
      </c>
      <c r="Z892" s="4" t="s">
        <v>48</v>
      </c>
      <c r="AA892" s="4" t="s">
        <v>48</v>
      </c>
      <c r="AB892" s="4" t="s">
        <v>48</v>
      </c>
      <c r="AC892" s="4" t="s">
        <v>48</v>
      </c>
      <c r="AD892" s="4" t="s">
        <v>48</v>
      </c>
      <c r="AE892" s="4" t="s">
        <v>48</v>
      </c>
      <c r="AF892" s="4" t="s">
        <v>48</v>
      </c>
      <c r="AG892" s="4" t="s">
        <v>48</v>
      </c>
      <c r="AH892" s="4" t="s">
        <v>49</v>
      </c>
      <c r="AI892" s="4" t="s">
        <v>49</v>
      </c>
      <c r="AJ892" s="4" t="s">
        <v>49</v>
      </c>
      <c r="AK892" s="4" t="s">
        <v>49</v>
      </c>
      <c r="AL892" s="4" t="s">
        <v>81</v>
      </c>
    </row>
    <row r="893" spans="1:38" ht="25.5">
      <c r="A893" s="4">
        <v>159380</v>
      </c>
      <c r="B893" s="4">
        <v>661008</v>
      </c>
      <c r="C893" s="4" t="s">
        <v>2440</v>
      </c>
      <c r="D893" s="4" t="s">
        <v>2441</v>
      </c>
      <c r="E893" s="4" t="s">
        <v>148</v>
      </c>
      <c r="F893" s="4" t="s">
        <v>88</v>
      </c>
      <c r="G893" s="4" t="s">
        <v>46</v>
      </c>
      <c r="H893" s="4" t="s">
        <v>47</v>
      </c>
      <c r="I893" s="4" t="s">
        <v>48</v>
      </c>
      <c r="J893" s="4" t="s">
        <v>49</v>
      </c>
      <c r="K893" s="4" t="s">
        <v>2446</v>
      </c>
      <c r="L893" s="4" t="s">
        <v>2447</v>
      </c>
      <c r="M893" s="4"/>
      <c r="N893" s="4" t="s">
        <v>2444</v>
      </c>
      <c r="O893" s="4" t="s">
        <v>53</v>
      </c>
      <c r="P893" s="4" t="s">
        <v>2445</v>
      </c>
      <c r="Q893" s="4">
        <v>125</v>
      </c>
      <c r="R893" s="4">
        <v>31</v>
      </c>
      <c r="S893" s="4">
        <v>265</v>
      </c>
      <c r="T893" s="4">
        <v>421</v>
      </c>
      <c r="U893" s="4">
        <v>0.2969</v>
      </c>
      <c r="V893" s="4">
        <v>7.3599999999999999E-2</v>
      </c>
      <c r="W893" s="4">
        <v>0.3705</v>
      </c>
      <c r="X893" s="4" t="s">
        <v>48</v>
      </c>
      <c r="Y893" s="4" t="s">
        <v>49</v>
      </c>
      <c r="Z893" s="4" t="s">
        <v>49</v>
      </c>
      <c r="AA893" s="4" t="s">
        <v>49</v>
      </c>
      <c r="AB893" s="4" t="s">
        <v>49</v>
      </c>
      <c r="AC893" s="4" t="s">
        <v>49</v>
      </c>
      <c r="AD893" s="4" t="s">
        <v>49</v>
      </c>
      <c r="AE893" s="4" t="s">
        <v>49</v>
      </c>
      <c r="AF893" s="4" t="s">
        <v>49</v>
      </c>
      <c r="AG893" s="4" t="s">
        <v>49</v>
      </c>
      <c r="AH893" s="4" t="s">
        <v>48</v>
      </c>
      <c r="AI893" s="4" t="s">
        <v>48</v>
      </c>
      <c r="AJ893" s="4" t="s">
        <v>48</v>
      </c>
      <c r="AK893" s="4" t="s">
        <v>48</v>
      </c>
      <c r="AL893" s="4" t="s">
        <v>81</v>
      </c>
    </row>
    <row r="894" spans="1:38" ht="25.5">
      <c r="A894" s="4">
        <v>159444</v>
      </c>
      <c r="B894" s="4">
        <v>661112</v>
      </c>
      <c r="C894" s="4" t="s">
        <v>2452</v>
      </c>
      <c r="D894" s="4" t="s">
        <v>2453</v>
      </c>
      <c r="E894" s="4" t="s">
        <v>2454</v>
      </c>
      <c r="F894" s="4" t="s">
        <v>385</v>
      </c>
      <c r="G894" s="4" t="s">
        <v>46</v>
      </c>
      <c r="H894" s="4" t="s">
        <v>47</v>
      </c>
      <c r="I894" s="4" t="s">
        <v>48</v>
      </c>
      <c r="J894" s="4" t="s">
        <v>49</v>
      </c>
      <c r="K894" s="4" t="s">
        <v>2455</v>
      </c>
      <c r="L894" s="4" t="s">
        <v>2456</v>
      </c>
      <c r="M894" s="4" t="s">
        <v>2457</v>
      </c>
      <c r="N894" s="4" t="s">
        <v>2458</v>
      </c>
      <c r="O894" s="4" t="s">
        <v>53</v>
      </c>
      <c r="P894" s="4" t="s">
        <v>2459</v>
      </c>
      <c r="Q894" s="4">
        <v>94</v>
      </c>
      <c r="R894" s="4">
        <v>0</v>
      </c>
      <c r="S894" s="4">
        <v>3</v>
      </c>
      <c r="T894" s="4">
        <v>97</v>
      </c>
      <c r="U894" s="4">
        <v>0.96909999999999996</v>
      </c>
      <c r="V894" s="4">
        <v>0</v>
      </c>
      <c r="W894" s="4">
        <v>0.96909999999999996</v>
      </c>
      <c r="X894" s="4" t="s">
        <v>49</v>
      </c>
      <c r="Y894" s="4" t="s">
        <v>49</v>
      </c>
      <c r="Z894" s="4" t="s">
        <v>49</v>
      </c>
      <c r="AA894" s="4" t="s">
        <v>49</v>
      </c>
      <c r="AB894" s="4" t="s">
        <v>49</v>
      </c>
      <c r="AC894" s="4" t="s">
        <v>49</v>
      </c>
      <c r="AD894" s="4" t="s">
        <v>49</v>
      </c>
      <c r="AE894" s="4" t="s">
        <v>48</v>
      </c>
      <c r="AF894" s="4" t="s">
        <v>48</v>
      </c>
      <c r="AG894" s="4" t="s">
        <v>48</v>
      </c>
      <c r="AH894" s="4" t="s">
        <v>48</v>
      </c>
      <c r="AI894" s="4" t="s">
        <v>48</v>
      </c>
      <c r="AJ894" s="4" t="s">
        <v>48</v>
      </c>
      <c r="AK894" s="4" t="s">
        <v>48</v>
      </c>
      <c r="AL894" s="4" t="s">
        <v>55</v>
      </c>
    </row>
    <row r="895" spans="1:38" ht="25.5">
      <c r="A895" s="4">
        <v>159444</v>
      </c>
      <c r="B895" s="4">
        <v>661113</v>
      </c>
      <c r="C895" s="4" t="s">
        <v>2452</v>
      </c>
      <c r="D895" s="4" t="s">
        <v>2453</v>
      </c>
      <c r="E895" s="4" t="s">
        <v>2454</v>
      </c>
      <c r="F895" s="4" t="s">
        <v>385</v>
      </c>
      <c r="G895" s="4" t="s">
        <v>46</v>
      </c>
      <c r="H895" s="4" t="s">
        <v>47</v>
      </c>
      <c r="I895" s="4" t="s">
        <v>48</v>
      </c>
      <c r="J895" s="4" t="s">
        <v>49</v>
      </c>
      <c r="K895" s="4" t="s">
        <v>2460</v>
      </c>
      <c r="L895" s="4" t="s">
        <v>2457</v>
      </c>
      <c r="M895" s="4"/>
      <c r="N895" s="4" t="s">
        <v>2458</v>
      </c>
      <c r="O895" s="4" t="s">
        <v>53</v>
      </c>
      <c r="P895" s="4" t="s">
        <v>2459</v>
      </c>
      <c r="Q895" s="4">
        <v>34</v>
      </c>
      <c r="R895" s="4">
        <v>5</v>
      </c>
      <c r="S895" s="4">
        <v>8</v>
      </c>
      <c r="T895" s="4">
        <v>47</v>
      </c>
      <c r="U895" s="4">
        <v>0.72340000000000004</v>
      </c>
      <c r="V895" s="4">
        <v>0.10639999999999999</v>
      </c>
      <c r="W895" s="4">
        <v>0.82979999999999998</v>
      </c>
      <c r="X895" s="4" t="s">
        <v>48</v>
      </c>
      <c r="Y895" s="4" t="s">
        <v>48</v>
      </c>
      <c r="Z895" s="4" t="s">
        <v>48</v>
      </c>
      <c r="AA895" s="4" t="s">
        <v>48</v>
      </c>
      <c r="AB895" s="4" t="s">
        <v>48</v>
      </c>
      <c r="AC895" s="4" t="s">
        <v>48</v>
      </c>
      <c r="AD895" s="4" t="s">
        <v>48</v>
      </c>
      <c r="AE895" s="4" t="s">
        <v>48</v>
      </c>
      <c r="AF895" s="4" t="s">
        <v>48</v>
      </c>
      <c r="AG895" s="4" t="s">
        <v>48</v>
      </c>
      <c r="AH895" s="4" t="s">
        <v>49</v>
      </c>
      <c r="AI895" s="4" t="s">
        <v>49</v>
      </c>
      <c r="AJ895" s="4" t="s">
        <v>49</v>
      </c>
      <c r="AK895" s="4" t="s">
        <v>49</v>
      </c>
      <c r="AL895" s="4" t="s">
        <v>81</v>
      </c>
    </row>
    <row r="896" spans="1:38" ht="25.5">
      <c r="A896" s="4">
        <v>159444</v>
      </c>
      <c r="B896" s="4">
        <v>665435</v>
      </c>
      <c r="C896" s="4" t="s">
        <v>2452</v>
      </c>
      <c r="D896" s="4" t="s">
        <v>2453</v>
      </c>
      <c r="E896" s="4" t="s">
        <v>2454</v>
      </c>
      <c r="F896" s="4" t="s">
        <v>385</v>
      </c>
      <c r="G896" s="4" t="s">
        <v>46</v>
      </c>
      <c r="H896" s="4" t="s">
        <v>47</v>
      </c>
      <c r="I896" s="4" t="s">
        <v>48</v>
      </c>
      <c r="J896" s="4" t="s">
        <v>49</v>
      </c>
      <c r="K896" s="4" t="s">
        <v>2461</v>
      </c>
      <c r="L896" s="4" t="s">
        <v>2462</v>
      </c>
      <c r="M896" s="4" t="s">
        <v>2463</v>
      </c>
      <c r="N896" s="4" t="s">
        <v>2458</v>
      </c>
      <c r="O896" s="4" t="s">
        <v>53</v>
      </c>
      <c r="P896" s="4" t="s">
        <v>2459</v>
      </c>
      <c r="Q896" s="4">
        <v>39</v>
      </c>
      <c r="R896" s="4">
        <v>6</v>
      </c>
      <c r="S896" s="4">
        <v>10</v>
      </c>
      <c r="T896" s="4">
        <v>55</v>
      </c>
      <c r="U896" s="4">
        <v>0.70909999999999995</v>
      </c>
      <c r="V896" s="4">
        <v>0.1091</v>
      </c>
      <c r="W896" s="4">
        <v>0.81820000000000004</v>
      </c>
      <c r="X896" s="4" t="s">
        <v>48</v>
      </c>
      <c r="Y896" s="4" t="s">
        <v>48</v>
      </c>
      <c r="Z896" s="4" t="s">
        <v>48</v>
      </c>
      <c r="AA896" s="4" t="s">
        <v>48</v>
      </c>
      <c r="AB896" s="4" t="s">
        <v>48</v>
      </c>
      <c r="AC896" s="4" t="s">
        <v>48</v>
      </c>
      <c r="AD896" s="4" t="s">
        <v>48</v>
      </c>
      <c r="AE896" s="4" t="s">
        <v>49</v>
      </c>
      <c r="AF896" s="4" t="s">
        <v>49</v>
      </c>
      <c r="AG896" s="4" t="s">
        <v>49</v>
      </c>
      <c r="AH896" s="4" t="s">
        <v>48</v>
      </c>
      <c r="AI896" s="4" t="s">
        <v>48</v>
      </c>
      <c r="AJ896" s="4" t="s">
        <v>48</v>
      </c>
      <c r="AK896" s="4" t="s">
        <v>48</v>
      </c>
      <c r="AL896" s="4" t="s">
        <v>81</v>
      </c>
    </row>
    <row r="897" spans="1:38" ht="25.5">
      <c r="A897" s="4">
        <v>159910</v>
      </c>
      <c r="B897" s="4">
        <v>662473</v>
      </c>
      <c r="C897" s="4" t="s">
        <v>2464</v>
      </c>
      <c r="D897" s="4" t="s">
        <v>2465</v>
      </c>
      <c r="E897" s="4" t="s">
        <v>647</v>
      </c>
      <c r="F897" s="4" t="s">
        <v>75</v>
      </c>
      <c r="G897" s="4" t="s">
        <v>46</v>
      </c>
      <c r="H897" s="4" t="s">
        <v>47</v>
      </c>
      <c r="I897" s="4" t="s">
        <v>48</v>
      </c>
      <c r="J897" s="4" t="s">
        <v>49</v>
      </c>
      <c r="K897" s="4" t="s">
        <v>2466</v>
      </c>
      <c r="L897" s="4" t="s">
        <v>2467</v>
      </c>
      <c r="M897" s="4"/>
      <c r="N897" s="4" t="s">
        <v>1017</v>
      </c>
      <c r="O897" s="4" t="s">
        <v>53</v>
      </c>
      <c r="P897" s="4" t="s">
        <v>1018</v>
      </c>
      <c r="Q897" s="4">
        <v>117</v>
      </c>
      <c r="R897" s="4">
        <v>0</v>
      </c>
      <c r="S897" s="4">
        <v>18</v>
      </c>
      <c r="T897" s="4">
        <v>135</v>
      </c>
      <c r="U897" s="4">
        <v>0.86670000000000003</v>
      </c>
      <c r="V897" s="4">
        <v>0</v>
      </c>
      <c r="W897" s="4">
        <v>0.86670000000000003</v>
      </c>
      <c r="X897" s="4" t="s">
        <v>49</v>
      </c>
      <c r="Y897" s="4" t="s">
        <v>49</v>
      </c>
      <c r="Z897" s="4" t="s">
        <v>48</v>
      </c>
      <c r="AA897" s="4" t="s">
        <v>48</v>
      </c>
      <c r="AB897" s="4" t="s">
        <v>48</v>
      </c>
      <c r="AC897" s="4" t="s">
        <v>48</v>
      </c>
      <c r="AD897" s="4" t="s">
        <v>48</v>
      </c>
      <c r="AE897" s="4" t="s">
        <v>48</v>
      </c>
      <c r="AF897" s="4" t="s">
        <v>48</v>
      </c>
      <c r="AG897" s="4" t="s">
        <v>48</v>
      </c>
      <c r="AH897" s="4" t="s">
        <v>48</v>
      </c>
      <c r="AI897" s="4" t="s">
        <v>48</v>
      </c>
      <c r="AJ897" s="4" t="s">
        <v>48</v>
      </c>
      <c r="AK897" s="4" t="s">
        <v>48</v>
      </c>
      <c r="AL897" s="4" t="s">
        <v>55</v>
      </c>
    </row>
    <row r="898" spans="1:38" ht="25.5">
      <c r="A898" s="4">
        <v>159910</v>
      </c>
      <c r="B898" s="4">
        <v>665293</v>
      </c>
      <c r="C898" s="4" t="s">
        <v>2464</v>
      </c>
      <c r="D898" s="4" t="s">
        <v>2465</v>
      </c>
      <c r="E898" s="4" t="s">
        <v>647</v>
      </c>
      <c r="F898" s="4" t="s">
        <v>75</v>
      </c>
      <c r="G898" s="4" t="s">
        <v>46</v>
      </c>
      <c r="H898" s="4" t="s">
        <v>47</v>
      </c>
      <c r="I898" s="4" t="s">
        <v>48</v>
      </c>
      <c r="J898" s="4" t="s">
        <v>49</v>
      </c>
      <c r="K898" s="4" t="s">
        <v>172</v>
      </c>
      <c r="L898" s="4" t="s">
        <v>2468</v>
      </c>
      <c r="M898" s="4"/>
      <c r="N898" s="4" t="s">
        <v>1017</v>
      </c>
      <c r="O898" s="4" t="s">
        <v>53</v>
      </c>
      <c r="P898" s="4" t="s">
        <v>1018</v>
      </c>
      <c r="Q898" s="4">
        <v>392</v>
      </c>
      <c r="R898" s="4">
        <v>0</v>
      </c>
      <c r="S898" s="4">
        <v>78</v>
      </c>
      <c r="T898" s="4">
        <v>470</v>
      </c>
      <c r="U898" s="4">
        <v>0.83399999999999996</v>
      </c>
      <c r="V898" s="4">
        <v>0</v>
      </c>
      <c r="W898" s="4">
        <v>0.83399999999999996</v>
      </c>
      <c r="X898" s="4" t="s">
        <v>48</v>
      </c>
      <c r="Y898" s="4" t="s">
        <v>48</v>
      </c>
      <c r="Z898" s="4" t="s">
        <v>48</v>
      </c>
      <c r="AA898" s="4" t="s">
        <v>48</v>
      </c>
      <c r="AB898" s="4" t="s">
        <v>48</v>
      </c>
      <c r="AC898" s="4" t="s">
        <v>48</v>
      </c>
      <c r="AD898" s="4" t="s">
        <v>48</v>
      </c>
      <c r="AE898" s="4" t="s">
        <v>49</v>
      </c>
      <c r="AF898" s="4" t="s">
        <v>49</v>
      </c>
      <c r="AG898" s="4" t="s">
        <v>49</v>
      </c>
      <c r="AH898" s="4" t="s">
        <v>48</v>
      </c>
      <c r="AI898" s="4" t="s">
        <v>48</v>
      </c>
      <c r="AJ898" s="4" t="s">
        <v>48</v>
      </c>
      <c r="AK898" s="4" t="s">
        <v>48</v>
      </c>
      <c r="AL898" s="4" t="s">
        <v>55</v>
      </c>
    </row>
    <row r="899" spans="1:38" ht="25.5">
      <c r="A899" s="4">
        <v>159910</v>
      </c>
      <c r="B899" s="4">
        <v>661312</v>
      </c>
      <c r="C899" s="4" t="s">
        <v>2464</v>
      </c>
      <c r="D899" s="4" t="s">
        <v>2465</v>
      </c>
      <c r="E899" s="4" t="s">
        <v>647</v>
      </c>
      <c r="F899" s="4" t="s">
        <v>75</v>
      </c>
      <c r="G899" s="4" t="s">
        <v>46</v>
      </c>
      <c r="H899" s="4" t="s">
        <v>47</v>
      </c>
      <c r="I899" s="4" t="s">
        <v>48</v>
      </c>
      <c r="J899" s="4" t="s">
        <v>49</v>
      </c>
      <c r="K899" s="4" t="s">
        <v>2469</v>
      </c>
      <c r="L899" s="4" t="s">
        <v>2470</v>
      </c>
      <c r="M899" s="4"/>
      <c r="N899" s="4" t="s">
        <v>1017</v>
      </c>
      <c r="O899" s="4" t="s">
        <v>53</v>
      </c>
      <c r="P899" s="4" t="s">
        <v>1018</v>
      </c>
      <c r="Q899" s="4">
        <v>264</v>
      </c>
      <c r="R899" s="4">
        <v>0</v>
      </c>
      <c r="S899" s="4">
        <v>70</v>
      </c>
      <c r="T899" s="4">
        <v>334</v>
      </c>
      <c r="U899" s="4">
        <v>0.79039999999999999</v>
      </c>
      <c r="V899" s="4">
        <v>0</v>
      </c>
      <c r="W899" s="4">
        <v>0.79039999999999999</v>
      </c>
      <c r="X899" s="4" t="s">
        <v>48</v>
      </c>
      <c r="Y899" s="4" t="s">
        <v>49</v>
      </c>
      <c r="Z899" s="4" t="s">
        <v>49</v>
      </c>
      <c r="AA899" s="4" t="s">
        <v>49</v>
      </c>
      <c r="AB899" s="4" t="s">
        <v>49</v>
      </c>
      <c r="AC899" s="4" t="s">
        <v>49</v>
      </c>
      <c r="AD899" s="4" t="s">
        <v>49</v>
      </c>
      <c r="AE899" s="4" t="s">
        <v>48</v>
      </c>
      <c r="AF899" s="4" t="s">
        <v>48</v>
      </c>
      <c r="AG899" s="4" t="s">
        <v>48</v>
      </c>
      <c r="AH899" s="4" t="s">
        <v>48</v>
      </c>
      <c r="AI899" s="4" t="s">
        <v>48</v>
      </c>
      <c r="AJ899" s="4" t="s">
        <v>48</v>
      </c>
      <c r="AK899" s="4" t="s">
        <v>48</v>
      </c>
      <c r="AL899" s="4" t="s">
        <v>55</v>
      </c>
    </row>
    <row r="900" spans="1:38" ht="25.5">
      <c r="A900" s="4">
        <v>159910</v>
      </c>
      <c r="B900" s="4">
        <v>661313</v>
      </c>
      <c r="C900" s="4" t="s">
        <v>2464</v>
      </c>
      <c r="D900" s="4" t="s">
        <v>2465</v>
      </c>
      <c r="E900" s="4" t="s">
        <v>647</v>
      </c>
      <c r="F900" s="4" t="s">
        <v>75</v>
      </c>
      <c r="G900" s="4" t="s">
        <v>46</v>
      </c>
      <c r="H900" s="4" t="s">
        <v>47</v>
      </c>
      <c r="I900" s="4" t="s">
        <v>48</v>
      </c>
      <c r="J900" s="4" t="s">
        <v>49</v>
      </c>
      <c r="K900" s="4" t="s">
        <v>2471</v>
      </c>
      <c r="L900" s="4" t="s">
        <v>2472</v>
      </c>
      <c r="M900" s="4"/>
      <c r="N900" s="4" t="s">
        <v>1017</v>
      </c>
      <c r="O900" s="4" t="s">
        <v>53</v>
      </c>
      <c r="P900" s="4" t="s">
        <v>1018</v>
      </c>
      <c r="Q900" s="4">
        <v>243</v>
      </c>
      <c r="R900" s="4">
        <v>0</v>
      </c>
      <c r="S900" s="4">
        <v>124</v>
      </c>
      <c r="T900" s="4">
        <v>367</v>
      </c>
      <c r="U900" s="4">
        <v>0.66210000000000002</v>
      </c>
      <c r="V900" s="4">
        <v>0</v>
      </c>
      <c r="W900" s="4">
        <v>0.66210000000000002</v>
      </c>
      <c r="X900" s="4" t="s">
        <v>48</v>
      </c>
      <c r="Y900" s="4" t="s">
        <v>49</v>
      </c>
      <c r="Z900" s="4" t="s">
        <v>49</v>
      </c>
      <c r="AA900" s="4" t="s">
        <v>49</v>
      </c>
      <c r="AB900" s="4" t="s">
        <v>49</v>
      </c>
      <c r="AC900" s="4" t="s">
        <v>49</v>
      </c>
      <c r="AD900" s="4" t="s">
        <v>49</v>
      </c>
      <c r="AE900" s="4" t="s">
        <v>48</v>
      </c>
      <c r="AF900" s="4" t="s">
        <v>48</v>
      </c>
      <c r="AG900" s="4" t="s">
        <v>48</v>
      </c>
      <c r="AH900" s="4" t="s">
        <v>48</v>
      </c>
      <c r="AI900" s="4" t="s">
        <v>48</v>
      </c>
      <c r="AJ900" s="4" t="s">
        <v>48</v>
      </c>
      <c r="AK900" s="4" t="s">
        <v>48</v>
      </c>
      <c r="AL900" s="4" t="s">
        <v>55</v>
      </c>
    </row>
    <row r="901" spans="1:38" ht="25.5">
      <c r="A901" s="4">
        <v>159910</v>
      </c>
      <c r="B901" s="4">
        <v>683603</v>
      </c>
      <c r="C901" s="4" t="s">
        <v>2464</v>
      </c>
      <c r="D901" s="4" t="s">
        <v>2465</v>
      </c>
      <c r="E901" s="4" t="s">
        <v>647</v>
      </c>
      <c r="F901" s="4" t="s">
        <v>75</v>
      </c>
      <c r="G901" s="4" t="s">
        <v>46</v>
      </c>
      <c r="H901" s="4" t="s">
        <v>47</v>
      </c>
      <c r="I901" s="4" t="s">
        <v>48</v>
      </c>
      <c r="J901" s="4" t="s">
        <v>49</v>
      </c>
      <c r="K901" s="4" t="s">
        <v>2473</v>
      </c>
      <c r="L901" s="4" t="s">
        <v>2474</v>
      </c>
      <c r="M901" s="4"/>
      <c r="N901" s="4" t="s">
        <v>1017</v>
      </c>
      <c r="O901" s="4" t="s">
        <v>53</v>
      </c>
      <c r="P901" s="4" t="s">
        <v>1018</v>
      </c>
      <c r="Q901" s="4">
        <v>11</v>
      </c>
      <c r="R901" s="4">
        <v>0</v>
      </c>
      <c r="S901" s="4">
        <v>0</v>
      </c>
      <c r="T901" s="4">
        <v>11</v>
      </c>
      <c r="U901" s="4">
        <v>1</v>
      </c>
      <c r="V901" s="4">
        <v>0</v>
      </c>
      <c r="W901" s="4">
        <v>1</v>
      </c>
      <c r="X901" s="4" t="s">
        <v>48</v>
      </c>
      <c r="Y901" s="4" t="s">
        <v>48</v>
      </c>
      <c r="Z901" s="4" t="s">
        <v>48</v>
      </c>
      <c r="AA901" s="4" t="s">
        <v>48</v>
      </c>
      <c r="AB901" s="4" t="s">
        <v>48</v>
      </c>
      <c r="AC901" s="4" t="s">
        <v>48</v>
      </c>
      <c r="AD901" s="4" t="s">
        <v>48</v>
      </c>
      <c r="AE901" s="4" t="s">
        <v>49</v>
      </c>
      <c r="AF901" s="4" t="s">
        <v>49</v>
      </c>
      <c r="AG901" s="4" t="s">
        <v>49</v>
      </c>
      <c r="AH901" s="4" t="s">
        <v>49</v>
      </c>
      <c r="AI901" s="4" t="s">
        <v>49</v>
      </c>
      <c r="AJ901" s="4" t="s">
        <v>49</v>
      </c>
      <c r="AK901" s="4" t="s">
        <v>49</v>
      </c>
      <c r="AL901" s="4" t="s">
        <v>81</v>
      </c>
    </row>
    <row r="902" spans="1:38" ht="25.5">
      <c r="A902" s="4">
        <v>159910</v>
      </c>
      <c r="B902" s="4">
        <v>659051</v>
      </c>
      <c r="C902" s="4" t="s">
        <v>2464</v>
      </c>
      <c r="D902" s="4" t="s">
        <v>2465</v>
      </c>
      <c r="E902" s="4" t="s">
        <v>647</v>
      </c>
      <c r="F902" s="4" t="s">
        <v>75</v>
      </c>
      <c r="G902" s="4" t="s">
        <v>46</v>
      </c>
      <c r="H902" s="4" t="s">
        <v>47</v>
      </c>
      <c r="I902" s="4" t="s">
        <v>48</v>
      </c>
      <c r="J902" s="4" t="s">
        <v>49</v>
      </c>
      <c r="K902" s="4" t="s">
        <v>2475</v>
      </c>
      <c r="L902" s="4" t="s">
        <v>2476</v>
      </c>
      <c r="M902" s="4"/>
      <c r="N902" s="4" t="s">
        <v>1017</v>
      </c>
      <c r="O902" s="4" t="s">
        <v>53</v>
      </c>
      <c r="P902" s="4" t="s">
        <v>1018</v>
      </c>
      <c r="Q902" s="4">
        <v>340</v>
      </c>
      <c r="R902" s="4">
        <v>0</v>
      </c>
      <c r="S902" s="4">
        <v>0</v>
      </c>
      <c r="T902" s="4">
        <v>340</v>
      </c>
      <c r="U902" s="4">
        <v>1</v>
      </c>
      <c r="V902" s="4">
        <v>0</v>
      </c>
      <c r="W902" s="4">
        <v>1</v>
      </c>
      <c r="X902" s="4" t="s">
        <v>48</v>
      </c>
      <c r="Y902" s="4" t="s">
        <v>49</v>
      </c>
      <c r="Z902" s="4" t="s">
        <v>49</v>
      </c>
      <c r="AA902" s="4" t="s">
        <v>49</v>
      </c>
      <c r="AB902" s="4" t="s">
        <v>49</v>
      </c>
      <c r="AC902" s="4" t="s">
        <v>49</v>
      </c>
      <c r="AD902" s="4" t="s">
        <v>49</v>
      </c>
      <c r="AE902" s="4" t="s">
        <v>48</v>
      </c>
      <c r="AF902" s="4" t="s">
        <v>48</v>
      </c>
      <c r="AG902" s="4" t="s">
        <v>48</v>
      </c>
      <c r="AH902" s="4" t="s">
        <v>48</v>
      </c>
      <c r="AI902" s="4" t="s">
        <v>48</v>
      </c>
      <c r="AJ902" s="4" t="s">
        <v>48</v>
      </c>
      <c r="AK902" s="4" t="s">
        <v>48</v>
      </c>
      <c r="AL902" s="4" t="s">
        <v>55</v>
      </c>
    </row>
    <row r="903" spans="1:38" ht="25.5">
      <c r="A903" s="4">
        <v>159910</v>
      </c>
      <c r="B903" s="4">
        <v>661323</v>
      </c>
      <c r="C903" s="4" t="s">
        <v>2464</v>
      </c>
      <c r="D903" s="4" t="s">
        <v>2465</v>
      </c>
      <c r="E903" s="4" t="s">
        <v>647</v>
      </c>
      <c r="F903" s="4" t="s">
        <v>75</v>
      </c>
      <c r="G903" s="4" t="s">
        <v>46</v>
      </c>
      <c r="H903" s="4" t="s">
        <v>47</v>
      </c>
      <c r="I903" s="4" t="s">
        <v>48</v>
      </c>
      <c r="J903" s="4" t="s">
        <v>49</v>
      </c>
      <c r="K903" s="4" t="s">
        <v>2477</v>
      </c>
      <c r="L903" s="4" t="s">
        <v>2478</v>
      </c>
      <c r="M903" s="4"/>
      <c r="N903" s="4" t="s">
        <v>1017</v>
      </c>
      <c r="O903" s="4" t="s">
        <v>53</v>
      </c>
      <c r="P903" s="4" t="s">
        <v>1018</v>
      </c>
      <c r="Q903" s="4">
        <v>522</v>
      </c>
      <c r="R903" s="4">
        <v>0</v>
      </c>
      <c r="S903" s="4">
        <v>404</v>
      </c>
      <c r="T903" s="4">
        <v>926</v>
      </c>
      <c r="U903" s="4">
        <v>0.56369999999999998</v>
      </c>
      <c r="V903" s="4">
        <v>0</v>
      </c>
      <c r="W903" s="4">
        <v>0.56369999999999998</v>
      </c>
      <c r="X903" s="4" t="s">
        <v>48</v>
      </c>
      <c r="Y903" s="4" t="s">
        <v>48</v>
      </c>
      <c r="Z903" s="4" t="s">
        <v>48</v>
      </c>
      <c r="AA903" s="4" t="s">
        <v>48</v>
      </c>
      <c r="AB903" s="4" t="s">
        <v>48</v>
      </c>
      <c r="AC903" s="4" t="s">
        <v>48</v>
      </c>
      <c r="AD903" s="4" t="s">
        <v>48</v>
      </c>
      <c r="AE903" s="4" t="s">
        <v>48</v>
      </c>
      <c r="AF903" s="4" t="s">
        <v>48</v>
      </c>
      <c r="AG903" s="4" t="s">
        <v>48</v>
      </c>
      <c r="AH903" s="4" t="s">
        <v>49</v>
      </c>
      <c r="AI903" s="4" t="s">
        <v>49</v>
      </c>
      <c r="AJ903" s="4" t="s">
        <v>49</v>
      </c>
      <c r="AK903" s="4" t="s">
        <v>49</v>
      </c>
      <c r="AL903" s="4" t="s">
        <v>55</v>
      </c>
    </row>
    <row r="904" spans="1:38" ht="25.5">
      <c r="A904" s="4">
        <v>159910</v>
      </c>
      <c r="B904" s="4">
        <v>663750</v>
      </c>
      <c r="C904" s="4" t="s">
        <v>2464</v>
      </c>
      <c r="D904" s="4" t="s">
        <v>2465</v>
      </c>
      <c r="E904" s="4" t="s">
        <v>647</v>
      </c>
      <c r="F904" s="4" t="s">
        <v>75</v>
      </c>
      <c r="G904" s="4" t="s">
        <v>46</v>
      </c>
      <c r="H904" s="4" t="s">
        <v>47</v>
      </c>
      <c r="I904" s="4" t="s">
        <v>48</v>
      </c>
      <c r="J904" s="4" t="s">
        <v>49</v>
      </c>
      <c r="K904" s="4" t="s">
        <v>2479</v>
      </c>
      <c r="L904" s="4" t="s">
        <v>2480</v>
      </c>
      <c r="M904" s="4"/>
      <c r="N904" s="4" t="s">
        <v>1017</v>
      </c>
      <c r="O904" s="4" t="s">
        <v>53</v>
      </c>
      <c r="P904" s="4" t="s">
        <v>1018</v>
      </c>
      <c r="Q904" s="4">
        <v>384</v>
      </c>
      <c r="R904" s="4">
        <v>0</v>
      </c>
      <c r="S904" s="4">
        <v>0</v>
      </c>
      <c r="T904" s="4">
        <v>384</v>
      </c>
      <c r="U904" s="4">
        <v>1</v>
      </c>
      <c r="V904" s="4">
        <v>0</v>
      </c>
      <c r="W904" s="4">
        <v>1</v>
      </c>
      <c r="X904" s="4" t="s">
        <v>48</v>
      </c>
      <c r="Y904" s="4" t="s">
        <v>49</v>
      </c>
      <c r="Z904" s="4" t="s">
        <v>49</v>
      </c>
      <c r="AA904" s="4" t="s">
        <v>49</v>
      </c>
      <c r="AB904" s="4" t="s">
        <v>49</v>
      </c>
      <c r="AC904" s="4" t="s">
        <v>49</v>
      </c>
      <c r="AD904" s="4" t="s">
        <v>49</v>
      </c>
      <c r="AE904" s="4" t="s">
        <v>48</v>
      </c>
      <c r="AF904" s="4" t="s">
        <v>48</v>
      </c>
      <c r="AG904" s="4" t="s">
        <v>48</v>
      </c>
      <c r="AH904" s="4" t="s">
        <v>48</v>
      </c>
      <c r="AI904" s="4" t="s">
        <v>48</v>
      </c>
      <c r="AJ904" s="4" t="s">
        <v>48</v>
      </c>
      <c r="AK904" s="4" t="s">
        <v>48</v>
      </c>
      <c r="AL904" s="4" t="s">
        <v>55</v>
      </c>
    </row>
    <row r="905" spans="1:38" ht="25.5">
      <c r="A905" s="4">
        <v>159910</v>
      </c>
      <c r="B905" s="4">
        <v>661321</v>
      </c>
      <c r="C905" s="4" t="s">
        <v>2464</v>
      </c>
      <c r="D905" s="4" t="s">
        <v>2465</v>
      </c>
      <c r="E905" s="4" t="s">
        <v>647</v>
      </c>
      <c r="F905" s="4" t="s">
        <v>75</v>
      </c>
      <c r="G905" s="4" t="s">
        <v>46</v>
      </c>
      <c r="H905" s="4" t="s">
        <v>47</v>
      </c>
      <c r="I905" s="4" t="s">
        <v>48</v>
      </c>
      <c r="J905" s="4" t="s">
        <v>49</v>
      </c>
      <c r="K905" s="4" t="s">
        <v>2481</v>
      </c>
      <c r="L905" s="4" t="s">
        <v>2482</v>
      </c>
      <c r="M905" s="4"/>
      <c r="N905" s="4" t="s">
        <v>1017</v>
      </c>
      <c r="O905" s="4" t="s">
        <v>53</v>
      </c>
      <c r="P905" s="4" t="s">
        <v>1018</v>
      </c>
      <c r="Q905" s="4">
        <v>454</v>
      </c>
      <c r="R905" s="4">
        <v>0</v>
      </c>
      <c r="S905" s="4">
        <v>22</v>
      </c>
      <c r="T905" s="4">
        <v>476</v>
      </c>
      <c r="U905" s="4">
        <v>0.95379999999999998</v>
      </c>
      <c r="V905" s="4">
        <v>0</v>
      </c>
      <c r="W905" s="4">
        <v>0.95379999999999998</v>
      </c>
      <c r="X905" s="4" t="s">
        <v>48</v>
      </c>
      <c r="Y905" s="4" t="s">
        <v>48</v>
      </c>
      <c r="Z905" s="4" t="s">
        <v>48</v>
      </c>
      <c r="AA905" s="4" t="s">
        <v>48</v>
      </c>
      <c r="AB905" s="4" t="s">
        <v>48</v>
      </c>
      <c r="AC905" s="4" t="s">
        <v>48</v>
      </c>
      <c r="AD905" s="4" t="s">
        <v>48</v>
      </c>
      <c r="AE905" s="4" t="s">
        <v>49</v>
      </c>
      <c r="AF905" s="4" t="s">
        <v>49</v>
      </c>
      <c r="AG905" s="4" t="s">
        <v>49</v>
      </c>
      <c r="AH905" s="4" t="s">
        <v>48</v>
      </c>
      <c r="AI905" s="4" t="s">
        <v>48</v>
      </c>
      <c r="AJ905" s="4" t="s">
        <v>48</v>
      </c>
      <c r="AK905" s="4" t="s">
        <v>48</v>
      </c>
      <c r="AL905" s="4" t="s">
        <v>55</v>
      </c>
    </row>
    <row r="906" spans="1:38" ht="25.5">
      <c r="A906" s="4">
        <v>159910</v>
      </c>
      <c r="B906" s="4">
        <v>663216</v>
      </c>
      <c r="C906" s="4" t="s">
        <v>2464</v>
      </c>
      <c r="D906" s="4" t="s">
        <v>2465</v>
      </c>
      <c r="E906" s="4" t="s">
        <v>647</v>
      </c>
      <c r="F906" s="4" t="s">
        <v>75</v>
      </c>
      <c r="G906" s="4" t="s">
        <v>46</v>
      </c>
      <c r="H906" s="4" t="s">
        <v>47</v>
      </c>
      <c r="I906" s="4" t="s">
        <v>48</v>
      </c>
      <c r="J906" s="4" t="s">
        <v>49</v>
      </c>
      <c r="K906" s="4" t="s">
        <v>2483</v>
      </c>
      <c r="L906" s="4" t="s">
        <v>2484</v>
      </c>
      <c r="M906" s="4"/>
      <c r="N906" s="4" t="s">
        <v>1017</v>
      </c>
      <c r="O906" s="4" t="s">
        <v>53</v>
      </c>
      <c r="P906" s="4" t="s">
        <v>1018</v>
      </c>
      <c r="Q906" s="4">
        <v>294</v>
      </c>
      <c r="R906" s="4">
        <v>0</v>
      </c>
      <c r="S906" s="4">
        <v>127</v>
      </c>
      <c r="T906" s="4">
        <v>421</v>
      </c>
      <c r="U906" s="4">
        <v>0.69830000000000003</v>
      </c>
      <c r="V906" s="4">
        <v>0</v>
      </c>
      <c r="W906" s="4">
        <v>0.69830000000000003</v>
      </c>
      <c r="X906" s="4" t="s">
        <v>48</v>
      </c>
      <c r="Y906" s="4" t="s">
        <v>48</v>
      </c>
      <c r="Z906" s="4" t="s">
        <v>48</v>
      </c>
      <c r="AA906" s="4" t="s">
        <v>48</v>
      </c>
      <c r="AB906" s="4" t="s">
        <v>48</v>
      </c>
      <c r="AC906" s="4" t="s">
        <v>48</v>
      </c>
      <c r="AD906" s="4" t="s">
        <v>48</v>
      </c>
      <c r="AE906" s="4" t="s">
        <v>49</v>
      </c>
      <c r="AF906" s="4" t="s">
        <v>49</v>
      </c>
      <c r="AG906" s="4" t="s">
        <v>49</v>
      </c>
      <c r="AH906" s="4" t="s">
        <v>48</v>
      </c>
      <c r="AI906" s="4" t="s">
        <v>48</v>
      </c>
      <c r="AJ906" s="4" t="s">
        <v>48</v>
      </c>
      <c r="AK906" s="4" t="s">
        <v>48</v>
      </c>
      <c r="AL906" s="4" t="s">
        <v>55</v>
      </c>
    </row>
    <row r="907" spans="1:38" ht="25.5">
      <c r="A907" s="4">
        <v>159910</v>
      </c>
      <c r="B907" s="4">
        <v>661317</v>
      </c>
      <c r="C907" s="4" t="s">
        <v>2464</v>
      </c>
      <c r="D907" s="4" t="s">
        <v>2465</v>
      </c>
      <c r="E907" s="4" t="s">
        <v>647</v>
      </c>
      <c r="F907" s="4" t="s">
        <v>75</v>
      </c>
      <c r="G907" s="4" t="s">
        <v>46</v>
      </c>
      <c r="H907" s="4" t="s">
        <v>47</v>
      </c>
      <c r="I907" s="4" t="s">
        <v>48</v>
      </c>
      <c r="J907" s="4" t="s">
        <v>49</v>
      </c>
      <c r="K907" s="4" t="s">
        <v>2485</v>
      </c>
      <c r="L907" s="4" t="s">
        <v>2486</v>
      </c>
      <c r="M907" s="4"/>
      <c r="N907" s="4" t="s">
        <v>1017</v>
      </c>
      <c r="O907" s="4" t="s">
        <v>53</v>
      </c>
      <c r="P907" s="4" t="s">
        <v>1018</v>
      </c>
      <c r="Q907" s="4">
        <v>273</v>
      </c>
      <c r="R907" s="4">
        <v>0</v>
      </c>
      <c r="S907" s="4">
        <v>55</v>
      </c>
      <c r="T907" s="4">
        <v>328</v>
      </c>
      <c r="U907" s="4">
        <v>0.83230000000000004</v>
      </c>
      <c r="V907" s="4">
        <v>0</v>
      </c>
      <c r="W907" s="4">
        <v>0.83230000000000004</v>
      </c>
      <c r="X907" s="4" t="s">
        <v>48</v>
      </c>
      <c r="Y907" s="4" t="s">
        <v>49</v>
      </c>
      <c r="Z907" s="4" t="s">
        <v>49</v>
      </c>
      <c r="AA907" s="4" t="s">
        <v>49</v>
      </c>
      <c r="AB907" s="4" t="s">
        <v>49</v>
      </c>
      <c r="AC907" s="4" t="s">
        <v>49</v>
      </c>
      <c r="AD907" s="4" t="s">
        <v>49</v>
      </c>
      <c r="AE907" s="4" t="s">
        <v>48</v>
      </c>
      <c r="AF907" s="4" t="s">
        <v>48</v>
      </c>
      <c r="AG907" s="4" t="s">
        <v>48</v>
      </c>
      <c r="AH907" s="4" t="s">
        <v>48</v>
      </c>
      <c r="AI907" s="4" t="s">
        <v>48</v>
      </c>
      <c r="AJ907" s="4" t="s">
        <v>48</v>
      </c>
      <c r="AK907" s="4" t="s">
        <v>48</v>
      </c>
      <c r="AL907" s="4" t="s">
        <v>55</v>
      </c>
    </row>
    <row r="908" spans="1:38" ht="25.5">
      <c r="A908" s="4">
        <v>159910</v>
      </c>
      <c r="B908" s="4">
        <v>659053</v>
      </c>
      <c r="C908" s="4" t="s">
        <v>2464</v>
      </c>
      <c r="D908" s="4" t="s">
        <v>2465</v>
      </c>
      <c r="E908" s="4" t="s">
        <v>647</v>
      </c>
      <c r="F908" s="4" t="s">
        <v>75</v>
      </c>
      <c r="G908" s="4" t="s">
        <v>46</v>
      </c>
      <c r="H908" s="4" t="s">
        <v>47</v>
      </c>
      <c r="I908" s="4" t="s">
        <v>48</v>
      </c>
      <c r="J908" s="4" t="s">
        <v>49</v>
      </c>
      <c r="K908" s="4" t="s">
        <v>2487</v>
      </c>
      <c r="L908" s="4" t="s">
        <v>2488</v>
      </c>
      <c r="M908" s="4"/>
      <c r="N908" s="4" t="s">
        <v>1017</v>
      </c>
      <c r="O908" s="4" t="s">
        <v>53</v>
      </c>
      <c r="P908" s="4" t="s">
        <v>1018</v>
      </c>
      <c r="Q908" s="4">
        <v>364</v>
      </c>
      <c r="R908" s="4">
        <v>0</v>
      </c>
      <c r="S908" s="4">
        <v>0</v>
      </c>
      <c r="T908" s="4">
        <v>364</v>
      </c>
      <c r="U908" s="4">
        <v>1</v>
      </c>
      <c r="V908" s="4">
        <v>0</v>
      </c>
      <c r="W908" s="4">
        <v>1</v>
      </c>
      <c r="X908" s="4" t="s">
        <v>48</v>
      </c>
      <c r="Y908" s="4" t="s">
        <v>49</v>
      </c>
      <c r="Z908" s="4" t="s">
        <v>49</v>
      </c>
      <c r="AA908" s="4" t="s">
        <v>49</v>
      </c>
      <c r="AB908" s="4" t="s">
        <v>49</v>
      </c>
      <c r="AC908" s="4" t="s">
        <v>49</v>
      </c>
      <c r="AD908" s="4" t="s">
        <v>49</v>
      </c>
      <c r="AE908" s="4" t="s">
        <v>48</v>
      </c>
      <c r="AF908" s="4" t="s">
        <v>48</v>
      </c>
      <c r="AG908" s="4" t="s">
        <v>48</v>
      </c>
      <c r="AH908" s="4" t="s">
        <v>48</v>
      </c>
      <c r="AI908" s="4" t="s">
        <v>48</v>
      </c>
      <c r="AJ908" s="4" t="s">
        <v>48</v>
      </c>
      <c r="AK908" s="4" t="s">
        <v>48</v>
      </c>
      <c r="AL908" s="4" t="s">
        <v>55</v>
      </c>
    </row>
    <row r="909" spans="1:38" ht="25.5">
      <c r="A909" s="4">
        <v>159910</v>
      </c>
      <c r="B909" s="4">
        <v>661322</v>
      </c>
      <c r="C909" s="4" t="s">
        <v>2464</v>
      </c>
      <c r="D909" s="4" t="s">
        <v>2465</v>
      </c>
      <c r="E909" s="4" t="s">
        <v>647</v>
      </c>
      <c r="F909" s="4" t="s">
        <v>75</v>
      </c>
      <c r="G909" s="4" t="s">
        <v>46</v>
      </c>
      <c r="H909" s="4" t="s">
        <v>47</v>
      </c>
      <c r="I909" s="4" t="s">
        <v>48</v>
      </c>
      <c r="J909" s="4" t="s">
        <v>49</v>
      </c>
      <c r="K909" s="4" t="s">
        <v>2489</v>
      </c>
      <c r="L909" s="4" t="s">
        <v>2490</v>
      </c>
      <c r="M909" s="4"/>
      <c r="N909" s="4" t="s">
        <v>1017</v>
      </c>
      <c r="O909" s="4" t="s">
        <v>53</v>
      </c>
      <c r="P909" s="4" t="s">
        <v>1018</v>
      </c>
      <c r="Q909" s="4">
        <v>813</v>
      </c>
      <c r="R909" s="4">
        <v>0</v>
      </c>
      <c r="S909" s="4">
        <v>129</v>
      </c>
      <c r="T909" s="4">
        <v>942</v>
      </c>
      <c r="U909" s="4">
        <v>0.86309999999999998</v>
      </c>
      <c r="V909" s="4">
        <v>0</v>
      </c>
      <c r="W909" s="4">
        <v>0.86309999999999998</v>
      </c>
      <c r="X909" s="4" t="s">
        <v>48</v>
      </c>
      <c r="Y909" s="4" t="s">
        <v>48</v>
      </c>
      <c r="Z909" s="4" t="s">
        <v>48</v>
      </c>
      <c r="AA909" s="4" t="s">
        <v>48</v>
      </c>
      <c r="AB909" s="4" t="s">
        <v>48</v>
      </c>
      <c r="AC909" s="4" t="s">
        <v>48</v>
      </c>
      <c r="AD909" s="4" t="s">
        <v>48</v>
      </c>
      <c r="AE909" s="4" t="s">
        <v>48</v>
      </c>
      <c r="AF909" s="4" t="s">
        <v>48</v>
      </c>
      <c r="AG909" s="4" t="s">
        <v>48</v>
      </c>
      <c r="AH909" s="4" t="s">
        <v>49</v>
      </c>
      <c r="AI909" s="4" t="s">
        <v>49</v>
      </c>
      <c r="AJ909" s="4" t="s">
        <v>49</v>
      </c>
      <c r="AK909" s="4" t="s">
        <v>49</v>
      </c>
      <c r="AL909" s="4" t="s">
        <v>55</v>
      </c>
    </row>
    <row r="910" spans="1:38" ht="25.5">
      <c r="A910" s="4">
        <v>159910</v>
      </c>
      <c r="B910" s="4">
        <v>661314</v>
      </c>
      <c r="C910" s="4" t="s">
        <v>2464</v>
      </c>
      <c r="D910" s="4" t="s">
        <v>2465</v>
      </c>
      <c r="E910" s="4" t="s">
        <v>647</v>
      </c>
      <c r="F910" s="4" t="s">
        <v>75</v>
      </c>
      <c r="G910" s="4" t="s">
        <v>46</v>
      </c>
      <c r="H910" s="4" t="s">
        <v>47</v>
      </c>
      <c r="I910" s="4" t="s">
        <v>48</v>
      </c>
      <c r="J910" s="4" t="s">
        <v>49</v>
      </c>
      <c r="K910" s="4" t="s">
        <v>68</v>
      </c>
      <c r="L910" s="4" t="s">
        <v>2491</v>
      </c>
      <c r="M910" s="4"/>
      <c r="N910" s="4" t="s">
        <v>1017</v>
      </c>
      <c r="O910" s="4" t="s">
        <v>53</v>
      </c>
      <c r="P910" s="4" t="s">
        <v>1018</v>
      </c>
      <c r="Q910" s="4">
        <v>237</v>
      </c>
      <c r="R910" s="4">
        <v>0</v>
      </c>
      <c r="S910" s="4">
        <v>190</v>
      </c>
      <c r="T910" s="4">
        <v>427</v>
      </c>
      <c r="U910" s="4">
        <v>0.55500000000000005</v>
      </c>
      <c r="V910" s="4">
        <v>0</v>
      </c>
      <c r="W910" s="4">
        <v>0.55500000000000005</v>
      </c>
      <c r="X910" s="4" t="s">
        <v>48</v>
      </c>
      <c r="Y910" s="4" t="s">
        <v>49</v>
      </c>
      <c r="Z910" s="4" t="s">
        <v>49</v>
      </c>
      <c r="AA910" s="4" t="s">
        <v>49</v>
      </c>
      <c r="AB910" s="4" t="s">
        <v>49</v>
      </c>
      <c r="AC910" s="4" t="s">
        <v>49</v>
      </c>
      <c r="AD910" s="4" t="s">
        <v>49</v>
      </c>
      <c r="AE910" s="4" t="s">
        <v>48</v>
      </c>
      <c r="AF910" s="4" t="s">
        <v>48</v>
      </c>
      <c r="AG910" s="4" t="s">
        <v>48</v>
      </c>
      <c r="AH910" s="4" t="s">
        <v>48</v>
      </c>
      <c r="AI910" s="4" t="s">
        <v>48</v>
      </c>
      <c r="AJ910" s="4" t="s">
        <v>48</v>
      </c>
      <c r="AK910" s="4" t="s">
        <v>48</v>
      </c>
      <c r="AL910" s="4" t="s">
        <v>55</v>
      </c>
    </row>
    <row r="911" spans="1:38" ht="25.5">
      <c r="A911" s="4">
        <v>159910</v>
      </c>
      <c r="B911" s="4">
        <v>661319</v>
      </c>
      <c r="C911" s="4" t="s">
        <v>2464</v>
      </c>
      <c r="D911" s="4" t="s">
        <v>2465</v>
      </c>
      <c r="E911" s="4" t="s">
        <v>647</v>
      </c>
      <c r="F911" s="4" t="s">
        <v>75</v>
      </c>
      <c r="G911" s="4" t="s">
        <v>46</v>
      </c>
      <c r="H911" s="4" t="s">
        <v>47</v>
      </c>
      <c r="I911" s="4" t="s">
        <v>48</v>
      </c>
      <c r="J911" s="4" t="s">
        <v>49</v>
      </c>
      <c r="K911" s="4" t="s">
        <v>2492</v>
      </c>
      <c r="L911" s="4" t="s">
        <v>2493</v>
      </c>
      <c r="M911" s="4"/>
      <c r="N911" s="4" t="s">
        <v>1017</v>
      </c>
      <c r="O911" s="4" t="s">
        <v>53</v>
      </c>
      <c r="P911" s="4" t="s">
        <v>1018</v>
      </c>
      <c r="Q911" s="4">
        <v>287</v>
      </c>
      <c r="R911" s="4">
        <v>0</v>
      </c>
      <c r="S911" s="4">
        <v>0</v>
      </c>
      <c r="T911" s="4">
        <v>287</v>
      </c>
      <c r="U911" s="4">
        <v>1</v>
      </c>
      <c r="V911" s="4">
        <v>0</v>
      </c>
      <c r="W911" s="4">
        <v>1</v>
      </c>
      <c r="X911" s="4" t="s">
        <v>48</v>
      </c>
      <c r="Y911" s="4" t="s">
        <v>49</v>
      </c>
      <c r="Z911" s="4" t="s">
        <v>49</v>
      </c>
      <c r="AA911" s="4" t="s">
        <v>49</v>
      </c>
      <c r="AB911" s="4" t="s">
        <v>49</v>
      </c>
      <c r="AC911" s="4" t="s">
        <v>49</v>
      </c>
      <c r="AD911" s="4" t="s">
        <v>49</v>
      </c>
      <c r="AE911" s="4" t="s">
        <v>48</v>
      </c>
      <c r="AF911" s="4" t="s">
        <v>48</v>
      </c>
      <c r="AG911" s="4" t="s">
        <v>48</v>
      </c>
      <c r="AH911" s="4" t="s">
        <v>48</v>
      </c>
      <c r="AI911" s="4" t="s">
        <v>48</v>
      </c>
      <c r="AJ911" s="4" t="s">
        <v>48</v>
      </c>
      <c r="AK911" s="4" t="s">
        <v>48</v>
      </c>
      <c r="AL911" s="4" t="s">
        <v>55</v>
      </c>
    </row>
    <row r="912" spans="1:38" ht="25.5">
      <c r="A912" s="4">
        <v>159587</v>
      </c>
      <c r="B912" s="4">
        <v>683598</v>
      </c>
      <c r="C912" s="4" t="s">
        <v>2494</v>
      </c>
      <c r="D912" s="4" t="s">
        <v>2495</v>
      </c>
      <c r="E912" s="4" t="s">
        <v>806</v>
      </c>
      <c r="F912" s="4" t="s">
        <v>88</v>
      </c>
      <c r="G912" s="4" t="s">
        <v>46</v>
      </c>
      <c r="H912" s="4" t="s">
        <v>47</v>
      </c>
      <c r="I912" s="4" t="s">
        <v>48</v>
      </c>
      <c r="J912" s="4" t="s">
        <v>49</v>
      </c>
      <c r="K912" s="4" t="s">
        <v>2496</v>
      </c>
      <c r="L912" s="4" t="s">
        <v>2497</v>
      </c>
      <c r="M912" s="4"/>
      <c r="N912" s="4" t="s">
        <v>2498</v>
      </c>
      <c r="O912" s="4" t="s">
        <v>53</v>
      </c>
      <c r="P912" s="4" t="s">
        <v>2499</v>
      </c>
      <c r="Q912" s="4">
        <v>7</v>
      </c>
      <c r="R912" s="4">
        <v>4</v>
      </c>
      <c r="S912" s="4">
        <v>28</v>
      </c>
      <c r="T912" s="4">
        <v>39</v>
      </c>
      <c r="U912" s="4">
        <v>0.17949999999999999</v>
      </c>
      <c r="V912" s="4">
        <v>0.1026</v>
      </c>
      <c r="W912" s="4">
        <v>0.28210000000000002</v>
      </c>
      <c r="X912" s="4" t="s">
        <v>48</v>
      </c>
      <c r="Y912" s="4" t="s">
        <v>49</v>
      </c>
      <c r="Z912" s="4" t="s">
        <v>49</v>
      </c>
      <c r="AA912" s="4" t="s">
        <v>49</v>
      </c>
      <c r="AB912" s="4" t="s">
        <v>49</v>
      </c>
      <c r="AC912" s="4" t="s">
        <v>49</v>
      </c>
      <c r="AD912" s="4" t="s">
        <v>49</v>
      </c>
      <c r="AE912" s="4" t="s">
        <v>49</v>
      </c>
      <c r="AF912" s="4" t="s">
        <v>49</v>
      </c>
      <c r="AG912" s="4" t="s">
        <v>49</v>
      </c>
      <c r="AH912" s="4" t="s">
        <v>48</v>
      </c>
      <c r="AI912" s="4" t="s">
        <v>48</v>
      </c>
      <c r="AJ912" s="4" t="s">
        <v>48</v>
      </c>
      <c r="AK912" s="4" t="s">
        <v>48</v>
      </c>
      <c r="AL912" s="4" t="s">
        <v>81</v>
      </c>
    </row>
    <row r="913" spans="1:38" ht="25.5">
      <c r="A913" s="4">
        <v>159587</v>
      </c>
      <c r="B913" s="4">
        <v>663155</v>
      </c>
      <c r="C913" s="4" t="s">
        <v>2494</v>
      </c>
      <c r="D913" s="4" t="s">
        <v>2495</v>
      </c>
      <c r="E913" s="4" t="s">
        <v>806</v>
      </c>
      <c r="F913" s="4" t="s">
        <v>88</v>
      </c>
      <c r="G913" s="4" t="s">
        <v>46</v>
      </c>
      <c r="H913" s="4" t="s">
        <v>47</v>
      </c>
      <c r="I913" s="4" t="s">
        <v>48</v>
      </c>
      <c r="J913" s="4" t="s">
        <v>49</v>
      </c>
      <c r="K913" s="4" t="s">
        <v>2500</v>
      </c>
      <c r="L913" s="4" t="s">
        <v>2497</v>
      </c>
      <c r="M913" s="4"/>
      <c r="N913" s="4" t="s">
        <v>2498</v>
      </c>
      <c r="O913" s="4" t="s">
        <v>53</v>
      </c>
      <c r="P913" s="4" t="s">
        <v>2499</v>
      </c>
      <c r="Q913" s="4">
        <v>112</v>
      </c>
      <c r="R913" s="4">
        <v>0</v>
      </c>
      <c r="S913" s="4">
        <v>0</v>
      </c>
      <c r="T913" s="4">
        <v>112</v>
      </c>
      <c r="U913" s="4">
        <v>1</v>
      </c>
      <c r="V913" s="4">
        <v>0</v>
      </c>
      <c r="W913" s="4">
        <v>1</v>
      </c>
      <c r="X913" s="4" t="s">
        <v>49</v>
      </c>
      <c r="Y913" s="4" t="s">
        <v>49</v>
      </c>
      <c r="Z913" s="4" t="s">
        <v>49</v>
      </c>
      <c r="AA913" s="4" t="s">
        <v>49</v>
      </c>
      <c r="AB913" s="4" t="s">
        <v>49</v>
      </c>
      <c r="AC913" s="4" t="s">
        <v>49</v>
      </c>
      <c r="AD913" s="4" t="s">
        <v>49</v>
      </c>
      <c r="AE913" s="4" t="s">
        <v>49</v>
      </c>
      <c r="AF913" s="4" t="s">
        <v>49</v>
      </c>
      <c r="AG913" s="4" t="s">
        <v>49</v>
      </c>
      <c r="AH913" s="4" t="s">
        <v>48</v>
      </c>
      <c r="AI913" s="4" t="s">
        <v>48</v>
      </c>
      <c r="AJ913" s="4" t="s">
        <v>48</v>
      </c>
      <c r="AK913" s="4" t="s">
        <v>48</v>
      </c>
      <c r="AL913" s="4" t="s">
        <v>55</v>
      </c>
    </row>
    <row r="914" spans="1:38" ht="25.5">
      <c r="A914" s="4">
        <v>159431</v>
      </c>
      <c r="B914" s="4">
        <v>661869</v>
      </c>
      <c r="C914" s="4" t="s">
        <v>2501</v>
      </c>
      <c r="D914" s="4" t="s">
        <v>2502</v>
      </c>
      <c r="E914" s="4" t="s">
        <v>831</v>
      </c>
      <c r="F914" s="4" t="s">
        <v>96</v>
      </c>
      <c r="G914" s="4" t="s">
        <v>46</v>
      </c>
      <c r="H914" s="4" t="s">
        <v>47</v>
      </c>
      <c r="I914" s="4" t="s">
        <v>48</v>
      </c>
      <c r="J914" s="4" t="s">
        <v>49</v>
      </c>
      <c r="K914" s="4" t="s">
        <v>2503</v>
      </c>
      <c r="L914" s="4" t="s">
        <v>2504</v>
      </c>
      <c r="M914" s="4"/>
      <c r="N914" s="4" t="s">
        <v>2505</v>
      </c>
      <c r="O914" s="4" t="s">
        <v>53</v>
      </c>
      <c r="P914" s="4" t="s">
        <v>2506</v>
      </c>
      <c r="Q914" s="4">
        <v>21</v>
      </c>
      <c r="R914" s="4">
        <v>30</v>
      </c>
      <c r="S914" s="4">
        <v>44</v>
      </c>
      <c r="T914" s="4">
        <v>95</v>
      </c>
      <c r="U914" s="4">
        <v>0.22109999999999999</v>
      </c>
      <c r="V914" s="4">
        <v>0.31580000000000003</v>
      </c>
      <c r="W914" s="4">
        <v>0.53680000000000005</v>
      </c>
      <c r="X914" s="4" t="s">
        <v>48</v>
      </c>
      <c r="Y914" s="4" t="s">
        <v>49</v>
      </c>
      <c r="Z914" s="4" t="s">
        <v>49</v>
      </c>
      <c r="AA914" s="4" t="s">
        <v>49</v>
      </c>
      <c r="AB914" s="4" t="s">
        <v>49</v>
      </c>
      <c r="AC914" s="4" t="s">
        <v>49</v>
      </c>
      <c r="AD914" s="4" t="s">
        <v>49</v>
      </c>
      <c r="AE914" s="4" t="s">
        <v>49</v>
      </c>
      <c r="AF914" s="4" t="s">
        <v>48</v>
      </c>
      <c r="AG914" s="4" t="s">
        <v>48</v>
      </c>
      <c r="AH914" s="4" t="s">
        <v>48</v>
      </c>
      <c r="AI914" s="4" t="s">
        <v>48</v>
      </c>
      <c r="AJ914" s="4" t="s">
        <v>48</v>
      </c>
      <c r="AK914" s="4" t="s">
        <v>48</v>
      </c>
      <c r="AL914" s="4" t="s">
        <v>81</v>
      </c>
    </row>
    <row r="915" spans="1:38" ht="25.5">
      <c r="A915" s="4">
        <v>159431</v>
      </c>
      <c r="B915" s="4">
        <v>661871</v>
      </c>
      <c r="C915" s="4" t="s">
        <v>2501</v>
      </c>
      <c r="D915" s="4" t="s">
        <v>2502</v>
      </c>
      <c r="E915" s="4" t="s">
        <v>831</v>
      </c>
      <c r="F915" s="4" t="s">
        <v>96</v>
      </c>
      <c r="G915" s="4" t="s">
        <v>46</v>
      </c>
      <c r="H915" s="4" t="s">
        <v>47</v>
      </c>
      <c r="I915" s="4" t="s">
        <v>48</v>
      </c>
      <c r="J915" s="4" t="s">
        <v>49</v>
      </c>
      <c r="K915" s="4" t="s">
        <v>2507</v>
      </c>
      <c r="L915" s="4" t="s">
        <v>2504</v>
      </c>
      <c r="M915" s="4"/>
      <c r="N915" s="4" t="s">
        <v>2505</v>
      </c>
      <c r="O915" s="4" t="s">
        <v>53</v>
      </c>
      <c r="P915" s="4" t="s">
        <v>2506</v>
      </c>
      <c r="Q915" s="4">
        <v>49</v>
      </c>
      <c r="R915" s="4">
        <v>31</v>
      </c>
      <c r="S915" s="4">
        <v>47</v>
      </c>
      <c r="T915" s="4">
        <v>127</v>
      </c>
      <c r="U915" s="4">
        <v>0.38579999999999998</v>
      </c>
      <c r="V915" s="4">
        <v>0.24410000000000001</v>
      </c>
      <c r="W915" s="4">
        <v>0.62990000000000002</v>
      </c>
      <c r="X915" s="4" t="s">
        <v>48</v>
      </c>
      <c r="Y915" s="4" t="s">
        <v>48</v>
      </c>
      <c r="Z915" s="4" t="s">
        <v>48</v>
      </c>
      <c r="AA915" s="4" t="s">
        <v>48</v>
      </c>
      <c r="AB915" s="4" t="s">
        <v>48</v>
      </c>
      <c r="AC915" s="4" t="s">
        <v>48</v>
      </c>
      <c r="AD915" s="4" t="s">
        <v>48</v>
      </c>
      <c r="AE915" s="4" t="s">
        <v>48</v>
      </c>
      <c r="AF915" s="4" t="s">
        <v>49</v>
      </c>
      <c r="AG915" s="4" t="s">
        <v>49</v>
      </c>
      <c r="AH915" s="4" t="s">
        <v>49</v>
      </c>
      <c r="AI915" s="4" t="s">
        <v>49</v>
      </c>
      <c r="AJ915" s="4" t="s">
        <v>49</v>
      </c>
      <c r="AK915" s="4" t="s">
        <v>49</v>
      </c>
      <c r="AL915" s="4" t="s">
        <v>81</v>
      </c>
    </row>
    <row r="916" spans="1:38" ht="25.5">
      <c r="A916" s="4">
        <v>160485</v>
      </c>
      <c r="B916" s="4">
        <v>686341</v>
      </c>
      <c r="C916" s="4" t="s">
        <v>2508</v>
      </c>
      <c r="D916" s="4" t="s">
        <v>2509</v>
      </c>
      <c r="E916" s="4" t="s">
        <v>148</v>
      </c>
      <c r="F916" s="4" t="s">
        <v>88</v>
      </c>
      <c r="G916" s="4" t="s">
        <v>46</v>
      </c>
      <c r="H916" s="4" t="s">
        <v>47</v>
      </c>
      <c r="I916" s="4" t="s">
        <v>48</v>
      </c>
      <c r="J916" s="4" t="s">
        <v>49</v>
      </c>
      <c r="K916" s="4" t="s">
        <v>2510</v>
      </c>
      <c r="L916" s="4" t="s">
        <v>2511</v>
      </c>
      <c r="M916" s="4" t="s">
        <v>2512</v>
      </c>
      <c r="N916" s="4" t="s">
        <v>148</v>
      </c>
      <c r="O916" s="4" t="s">
        <v>53</v>
      </c>
      <c r="P916" s="4" t="s">
        <v>2513</v>
      </c>
      <c r="Q916" s="4">
        <v>33</v>
      </c>
      <c r="R916" s="4">
        <v>0</v>
      </c>
      <c r="S916" s="4">
        <v>0</v>
      </c>
      <c r="T916" s="4">
        <v>33</v>
      </c>
      <c r="U916" s="4">
        <v>1</v>
      </c>
      <c r="V916" s="4">
        <v>0</v>
      </c>
      <c r="W916" s="4">
        <v>1</v>
      </c>
      <c r="X916" s="4" t="s">
        <v>48</v>
      </c>
      <c r="Y916" s="4" t="s">
        <v>48</v>
      </c>
      <c r="Z916" s="4" t="s">
        <v>48</v>
      </c>
      <c r="AA916" s="4" t="s">
        <v>48</v>
      </c>
      <c r="AB916" s="4" t="s">
        <v>48</v>
      </c>
      <c r="AC916" s="4" t="s">
        <v>48</v>
      </c>
      <c r="AD916" s="4" t="s">
        <v>48</v>
      </c>
      <c r="AE916" s="4" t="s">
        <v>48</v>
      </c>
      <c r="AF916" s="4" t="s">
        <v>48</v>
      </c>
      <c r="AG916" s="4" t="s">
        <v>48</v>
      </c>
      <c r="AH916" s="4" t="s">
        <v>49</v>
      </c>
      <c r="AI916" s="4" t="s">
        <v>49</v>
      </c>
      <c r="AJ916" s="4" t="s">
        <v>49</v>
      </c>
      <c r="AK916" s="4" t="s">
        <v>49</v>
      </c>
      <c r="AL916" s="4" t="s">
        <v>55</v>
      </c>
    </row>
    <row r="917" spans="1:38" ht="25.5">
      <c r="A917" s="4">
        <v>159398</v>
      </c>
      <c r="B917" s="4">
        <v>662431</v>
      </c>
      <c r="C917" s="4" t="s">
        <v>2514</v>
      </c>
      <c r="D917" s="4" t="s">
        <v>2515</v>
      </c>
      <c r="E917" s="4" t="s">
        <v>144</v>
      </c>
      <c r="F917" s="4" t="s">
        <v>477</v>
      </c>
      <c r="G917" s="4" t="s">
        <v>46</v>
      </c>
      <c r="H917" s="4" t="s">
        <v>47</v>
      </c>
      <c r="I917" s="4" t="s">
        <v>48</v>
      </c>
      <c r="J917" s="4" t="s">
        <v>49</v>
      </c>
      <c r="K917" s="4" t="s">
        <v>2516</v>
      </c>
      <c r="L917" s="4" t="s">
        <v>2517</v>
      </c>
      <c r="M917" s="4"/>
      <c r="N917" s="4" t="s">
        <v>145</v>
      </c>
      <c r="O917" s="4" t="s">
        <v>53</v>
      </c>
      <c r="P917" s="4" t="s">
        <v>343</v>
      </c>
      <c r="Q917" s="4">
        <v>332</v>
      </c>
      <c r="R917" s="4">
        <v>0</v>
      </c>
      <c r="S917" s="4">
        <v>70</v>
      </c>
      <c r="T917" s="4">
        <v>402</v>
      </c>
      <c r="U917" s="4">
        <v>0</v>
      </c>
      <c r="V917" s="4">
        <v>0</v>
      </c>
      <c r="W917" s="4">
        <v>0</v>
      </c>
      <c r="X917" s="4" t="s">
        <v>48</v>
      </c>
      <c r="Y917" s="4" t="s">
        <v>49</v>
      </c>
      <c r="Z917" s="4" t="s">
        <v>49</v>
      </c>
      <c r="AA917" s="4" t="s">
        <v>49</v>
      </c>
      <c r="AB917" s="4" t="s">
        <v>49</v>
      </c>
      <c r="AC917" s="4" t="s">
        <v>49</v>
      </c>
      <c r="AD917" s="4" t="s">
        <v>49</v>
      </c>
      <c r="AE917" s="4" t="s">
        <v>49</v>
      </c>
      <c r="AF917" s="4" t="s">
        <v>49</v>
      </c>
      <c r="AG917" s="4" t="s">
        <v>49</v>
      </c>
      <c r="AH917" s="4" t="s">
        <v>49</v>
      </c>
      <c r="AI917" s="4" t="s">
        <v>49</v>
      </c>
      <c r="AJ917" s="4" t="s">
        <v>49</v>
      </c>
      <c r="AK917" s="4" t="s">
        <v>49</v>
      </c>
      <c r="AL917" s="4" t="s">
        <v>81</v>
      </c>
    </row>
    <row r="918" spans="1:38" ht="25.5">
      <c r="A918" s="4">
        <v>159420</v>
      </c>
      <c r="B918" s="4">
        <v>661913</v>
      </c>
      <c r="C918" s="4" t="s">
        <v>2518</v>
      </c>
      <c r="D918" s="4" t="s">
        <v>2519</v>
      </c>
      <c r="E918" s="4" t="s">
        <v>714</v>
      </c>
      <c r="F918" s="4" t="s">
        <v>75</v>
      </c>
      <c r="G918" s="4" t="s">
        <v>46</v>
      </c>
      <c r="H918" s="4" t="s">
        <v>47</v>
      </c>
      <c r="I918" s="4" t="s">
        <v>48</v>
      </c>
      <c r="J918" s="4" t="s">
        <v>49</v>
      </c>
      <c r="K918" s="4" t="s">
        <v>2520</v>
      </c>
      <c r="L918" s="4" t="s">
        <v>2521</v>
      </c>
      <c r="M918" s="4"/>
      <c r="N918" s="4" t="s">
        <v>2522</v>
      </c>
      <c r="O918" s="4" t="s">
        <v>53</v>
      </c>
      <c r="P918" s="4" t="s">
        <v>2523</v>
      </c>
      <c r="Q918" s="4">
        <v>102</v>
      </c>
      <c r="R918" s="4">
        <v>0</v>
      </c>
      <c r="S918" s="4">
        <v>16</v>
      </c>
      <c r="T918" s="4">
        <v>118</v>
      </c>
      <c r="U918" s="4">
        <v>0.86439999999999995</v>
      </c>
      <c r="V918" s="4">
        <v>0</v>
      </c>
      <c r="W918" s="4">
        <v>0.86439999999999995</v>
      </c>
      <c r="X918" s="4" t="s">
        <v>49</v>
      </c>
      <c r="Y918" s="4" t="s">
        <v>49</v>
      </c>
      <c r="Z918" s="4" t="s">
        <v>49</v>
      </c>
      <c r="AA918" s="4" t="s">
        <v>49</v>
      </c>
      <c r="AB918" s="4" t="s">
        <v>49</v>
      </c>
      <c r="AC918" s="4" t="s">
        <v>49</v>
      </c>
      <c r="AD918" s="4" t="s">
        <v>49</v>
      </c>
      <c r="AE918" s="4" t="s">
        <v>48</v>
      </c>
      <c r="AF918" s="4" t="s">
        <v>48</v>
      </c>
      <c r="AG918" s="4" t="s">
        <v>48</v>
      </c>
      <c r="AH918" s="4" t="s">
        <v>48</v>
      </c>
      <c r="AI918" s="4" t="s">
        <v>48</v>
      </c>
      <c r="AJ918" s="4" t="s">
        <v>48</v>
      </c>
      <c r="AK918" s="4" t="s">
        <v>48</v>
      </c>
      <c r="AL918" s="4" t="s">
        <v>55</v>
      </c>
    </row>
    <row r="919" spans="1:38" ht="25.5">
      <c r="A919" s="4">
        <v>159420</v>
      </c>
      <c r="B919" s="4">
        <v>661915</v>
      </c>
      <c r="C919" s="4" t="s">
        <v>2518</v>
      </c>
      <c r="D919" s="4" t="s">
        <v>2519</v>
      </c>
      <c r="E919" s="4" t="s">
        <v>661</v>
      </c>
      <c r="F919" s="4" t="s">
        <v>75</v>
      </c>
      <c r="G919" s="4" t="s">
        <v>46</v>
      </c>
      <c r="H919" s="4" t="s">
        <v>47</v>
      </c>
      <c r="I919" s="4" t="s">
        <v>48</v>
      </c>
      <c r="J919" s="4" t="s">
        <v>49</v>
      </c>
      <c r="K919" s="4" t="s">
        <v>2524</v>
      </c>
      <c r="L919" s="4" t="s">
        <v>2525</v>
      </c>
      <c r="M919" s="4" t="s">
        <v>2526</v>
      </c>
      <c r="N919" s="4" t="s">
        <v>2522</v>
      </c>
      <c r="O919" s="4" t="s">
        <v>53</v>
      </c>
      <c r="P919" s="4" t="s">
        <v>2523</v>
      </c>
      <c r="Q919" s="4">
        <v>54</v>
      </c>
      <c r="R919" s="4">
        <v>0</v>
      </c>
      <c r="S919" s="4">
        <v>0</v>
      </c>
      <c r="T919" s="4">
        <v>54</v>
      </c>
      <c r="U919" s="4">
        <v>1</v>
      </c>
      <c r="V919" s="4">
        <v>0</v>
      </c>
      <c r="W919" s="4">
        <v>1</v>
      </c>
      <c r="X919" s="4" t="s">
        <v>48</v>
      </c>
      <c r="Y919" s="4" t="s">
        <v>48</v>
      </c>
      <c r="Z919" s="4" t="s">
        <v>48</v>
      </c>
      <c r="AA919" s="4" t="s">
        <v>48</v>
      </c>
      <c r="AB919" s="4" t="s">
        <v>48</v>
      </c>
      <c r="AC919" s="4" t="s">
        <v>48</v>
      </c>
      <c r="AD919" s="4" t="s">
        <v>48</v>
      </c>
      <c r="AE919" s="4" t="s">
        <v>48</v>
      </c>
      <c r="AF919" s="4" t="s">
        <v>48</v>
      </c>
      <c r="AG919" s="4" t="s">
        <v>48</v>
      </c>
      <c r="AH919" s="4" t="s">
        <v>49</v>
      </c>
      <c r="AI919" s="4" t="s">
        <v>49</v>
      </c>
      <c r="AJ919" s="4" t="s">
        <v>49</v>
      </c>
      <c r="AK919" s="4" t="s">
        <v>49</v>
      </c>
      <c r="AL919" s="4" t="s">
        <v>55</v>
      </c>
    </row>
    <row r="920" spans="1:38" ht="25.5">
      <c r="A920" s="4">
        <v>159420</v>
      </c>
      <c r="B920" s="4">
        <v>661914</v>
      </c>
      <c r="C920" s="4" t="s">
        <v>2518</v>
      </c>
      <c r="D920" s="4" t="s">
        <v>2519</v>
      </c>
      <c r="E920" s="4" t="s">
        <v>661</v>
      </c>
      <c r="F920" s="4" t="s">
        <v>75</v>
      </c>
      <c r="G920" s="4" t="s">
        <v>46</v>
      </c>
      <c r="H920" s="4" t="s">
        <v>47</v>
      </c>
      <c r="I920" s="4" t="s">
        <v>48</v>
      </c>
      <c r="J920" s="4" t="s">
        <v>49</v>
      </c>
      <c r="K920" s="4" t="s">
        <v>2527</v>
      </c>
      <c r="L920" s="4" t="s">
        <v>2528</v>
      </c>
      <c r="M920" s="4" t="s">
        <v>2526</v>
      </c>
      <c r="N920" s="4" t="s">
        <v>2522</v>
      </c>
      <c r="O920" s="4" t="s">
        <v>53</v>
      </c>
      <c r="P920" s="4" t="s">
        <v>2523</v>
      </c>
      <c r="Q920" s="4">
        <v>40</v>
      </c>
      <c r="R920" s="4">
        <v>0</v>
      </c>
      <c r="S920" s="4">
        <v>8</v>
      </c>
      <c r="T920" s="4">
        <v>48</v>
      </c>
      <c r="U920" s="4">
        <v>0.83330000000000004</v>
      </c>
      <c r="V920" s="4">
        <v>0</v>
      </c>
      <c r="W920" s="4">
        <v>0.83330000000000004</v>
      </c>
      <c r="X920" s="4" t="s">
        <v>48</v>
      </c>
      <c r="Y920" s="4" t="s">
        <v>48</v>
      </c>
      <c r="Z920" s="4" t="s">
        <v>48</v>
      </c>
      <c r="AA920" s="4" t="s">
        <v>48</v>
      </c>
      <c r="AB920" s="4" t="s">
        <v>48</v>
      </c>
      <c r="AC920" s="4" t="s">
        <v>48</v>
      </c>
      <c r="AD920" s="4" t="s">
        <v>48</v>
      </c>
      <c r="AE920" s="4" t="s">
        <v>49</v>
      </c>
      <c r="AF920" s="4" t="s">
        <v>49</v>
      </c>
      <c r="AG920" s="4" t="s">
        <v>49</v>
      </c>
      <c r="AH920" s="4" t="s">
        <v>48</v>
      </c>
      <c r="AI920" s="4" t="s">
        <v>48</v>
      </c>
      <c r="AJ920" s="4" t="s">
        <v>48</v>
      </c>
      <c r="AK920" s="4" t="s">
        <v>48</v>
      </c>
      <c r="AL920" s="4" t="s">
        <v>55</v>
      </c>
    </row>
    <row r="921" spans="1:38" ht="25.5">
      <c r="A921" s="4">
        <v>159530</v>
      </c>
      <c r="B921" s="4">
        <v>662166</v>
      </c>
      <c r="C921" s="4" t="s">
        <v>2529</v>
      </c>
      <c r="D921" s="4" t="s">
        <v>2530</v>
      </c>
      <c r="E921" s="4" t="s">
        <v>144</v>
      </c>
      <c r="F921" s="4" t="s">
        <v>477</v>
      </c>
      <c r="G921" s="4" t="s">
        <v>46</v>
      </c>
      <c r="H921" s="4" t="s">
        <v>47</v>
      </c>
      <c r="I921" s="4" t="s">
        <v>48</v>
      </c>
      <c r="J921" s="4" t="s">
        <v>49</v>
      </c>
      <c r="K921" s="4" t="s">
        <v>2531</v>
      </c>
      <c r="L921" s="4" t="s">
        <v>2532</v>
      </c>
      <c r="M921" s="4"/>
      <c r="N921" s="4" t="s">
        <v>1226</v>
      </c>
      <c r="O921" s="4" t="s">
        <v>53</v>
      </c>
      <c r="P921" s="4" t="s">
        <v>1227</v>
      </c>
      <c r="Q921" s="4">
        <v>194</v>
      </c>
      <c r="R921" s="4">
        <v>49</v>
      </c>
      <c r="S921" s="4">
        <v>303</v>
      </c>
      <c r="T921" s="4">
        <v>546</v>
      </c>
      <c r="U921" s="4">
        <v>0.3553</v>
      </c>
      <c r="V921" s="4">
        <v>8.9700000000000002E-2</v>
      </c>
      <c r="W921" s="4">
        <v>0.4451</v>
      </c>
      <c r="X921" s="4" t="s">
        <v>49</v>
      </c>
      <c r="Y921" s="4" t="s">
        <v>49</v>
      </c>
      <c r="Z921" s="4" t="s">
        <v>49</v>
      </c>
      <c r="AA921" s="4" t="s">
        <v>49</v>
      </c>
      <c r="AB921" s="4" t="s">
        <v>49</v>
      </c>
      <c r="AC921" s="4" t="s">
        <v>49</v>
      </c>
      <c r="AD921" s="4" t="s">
        <v>49</v>
      </c>
      <c r="AE921" s="4" t="s">
        <v>48</v>
      </c>
      <c r="AF921" s="4" t="s">
        <v>48</v>
      </c>
      <c r="AG921" s="4" t="s">
        <v>48</v>
      </c>
      <c r="AH921" s="4" t="s">
        <v>48</v>
      </c>
      <c r="AI921" s="4" t="s">
        <v>48</v>
      </c>
      <c r="AJ921" s="4" t="s">
        <v>48</v>
      </c>
      <c r="AK921" s="4" t="s">
        <v>48</v>
      </c>
      <c r="AL921" s="4" t="s">
        <v>81</v>
      </c>
    </row>
    <row r="922" spans="1:38" ht="25.5">
      <c r="A922" s="4">
        <v>159530</v>
      </c>
      <c r="B922" s="4">
        <v>662168</v>
      </c>
      <c r="C922" s="4" t="s">
        <v>2529</v>
      </c>
      <c r="D922" s="4" t="s">
        <v>2530</v>
      </c>
      <c r="E922" s="4" t="s">
        <v>144</v>
      </c>
      <c r="F922" s="4" t="s">
        <v>477</v>
      </c>
      <c r="G922" s="4" t="s">
        <v>46</v>
      </c>
      <c r="H922" s="4" t="s">
        <v>47</v>
      </c>
      <c r="I922" s="4" t="s">
        <v>48</v>
      </c>
      <c r="J922" s="4" t="s">
        <v>49</v>
      </c>
      <c r="K922" s="4" t="s">
        <v>2533</v>
      </c>
      <c r="L922" s="4" t="s">
        <v>2534</v>
      </c>
      <c r="M922" s="4"/>
      <c r="N922" s="4" t="s">
        <v>1226</v>
      </c>
      <c r="O922" s="4" t="s">
        <v>53</v>
      </c>
      <c r="P922" s="4" t="s">
        <v>1227</v>
      </c>
      <c r="Q922" s="4">
        <v>140</v>
      </c>
      <c r="R922" s="4">
        <v>35</v>
      </c>
      <c r="S922" s="4">
        <v>242</v>
      </c>
      <c r="T922" s="4">
        <v>417</v>
      </c>
      <c r="U922" s="4">
        <v>0.3357</v>
      </c>
      <c r="V922" s="4">
        <v>8.3900000000000002E-2</v>
      </c>
      <c r="W922" s="4">
        <v>0.41970000000000002</v>
      </c>
      <c r="X922" s="4" t="s">
        <v>49</v>
      </c>
      <c r="Y922" s="4" t="s">
        <v>49</v>
      </c>
      <c r="Z922" s="4" t="s">
        <v>49</v>
      </c>
      <c r="AA922" s="4" t="s">
        <v>49</v>
      </c>
      <c r="AB922" s="4" t="s">
        <v>49</v>
      </c>
      <c r="AC922" s="4" t="s">
        <v>49</v>
      </c>
      <c r="AD922" s="4" t="s">
        <v>49</v>
      </c>
      <c r="AE922" s="4" t="s">
        <v>48</v>
      </c>
      <c r="AF922" s="4" t="s">
        <v>48</v>
      </c>
      <c r="AG922" s="4" t="s">
        <v>48</v>
      </c>
      <c r="AH922" s="4" t="s">
        <v>48</v>
      </c>
      <c r="AI922" s="4" t="s">
        <v>48</v>
      </c>
      <c r="AJ922" s="4" t="s">
        <v>48</v>
      </c>
      <c r="AK922" s="4" t="s">
        <v>48</v>
      </c>
      <c r="AL922" s="4" t="s">
        <v>81</v>
      </c>
    </row>
    <row r="923" spans="1:38" ht="25.5">
      <c r="A923" s="4">
        <v>159530</v>
      </c>
      <c r="B923" s="4">
        <v>662170</v>
      </c>
      <c r="C923" s="4" t="s">
        <v>2529</v>
      </c>
      <c r="D923" s="4" t="s">
        <v>2530</v>
      </c>
      <c r="E923" s="4" t="s">
        <v>144</v>
      </c>
      <c r="F923" s="4" t="s">
        <v>477</v>
      </c>
      <c r="G923" s="4" t="s">
        <v>46</v>
      </c>
      <c r="H923" s="4" t="s">
        <v>47</v>
      </c>
      <c r="I923" s="4" t="s">
        <v>48</v>
      </c>
      <c r="J923" s="4" t="s">
        <v>49</v>
      </c>
      <c r="K923" s="4" t="s">
        <v>2535</v>
      </c>
      <c r="L923" s="4" t="s">
        <v>2536</v>
      </c>
      <c r="M923" s="4"/>
      <c r="N923" s="4" t="s">
        <v>1226</v>
      </c>
      <c r="O923" s="4" t="s">
        <v>53</v>
      </c>
      <c r="P923" s="4" t="s">
        <v>1227</v>
      </c>
      <c r="Q923" s="4">
        <v>282</v>
      </c>
      <c r="R923" s="4">
        <v>76</v>
      </c>
      <c r="S923" s="4">
        <v>627</v>
      </c>
      <c r="T923" s="4">
        <v>985</v>
      </c>
      <c r="U923" s="4">
        <v>0.2863</v>
      </c>
      <c r="V923" s="4">
        <v>7.7200000000000005E-2</v>
      </c>
      <c r="W923" s="4">
        <v>0.36349999999999999</v>
      </c>
      <c r="X923" s="4" t="s">
        <v>48</v>
      </c>
      <c r="Y923" s="4" t="s">
        <v>48</v>
      </c>
      <c r="Z923" s="4" t="s">
        <v>48</v>
      </c>
      <c r="AA923" s="4" t="s">
        <v>48</v>
      </c>
      <c r="AB923" s="4" t="s">
        <v>48</v>
      </c>
      <c r="AC923" s="4" t="s">
        <v>48</v>
      </c>
      <c r="AD923" s="4" t="s">
        <v>48</v>
      </c>
      <c r="AE923" s="4" t="s">
        <v>48</v>
      </c>
      <c r="AF923" s="4" t="s">
        <v>48</v>
      </c>
      <c r="AG923" s="4" t="s">
        <v>48</v>
      </c>
      <c r="AH923" s="4" t="s">
        <v>49</v>
      </c>
      <c r="AI923" s="4" t="s">
        <v>49</v>
      </c>
      <c r="AJ923" s="4" t="s">
        <v>49</v>
      </c>
      <c r="AK923" s="4" t="s">
        <v>49</v>
      </c>
      <c r="AL923" s="4" t="s">
        <v>81</v>
      </c>
    </row>
    <row r="924" spans="1:38" ht="25.5">
      <c r="A924" s="4">
        <v>159530</v>
      </c>
      <c r="B924" s="4">
        <v>662169</v>
      </c>
      <c r="C924" s="4" t="s">
        <v>2529</v>
      </c>
      <c r="D924" s="4" t="s">
        <v>2530</v>
      </c>
      <c r="E924" s="4" t="s">
        <v>144</v>
      </c>
      <c r="F924" s="4" t="s">
        <v>477</v>
      </c>
      <c r="G924" s="4" t="s">
        <v>46</v>
      </c>
      <c r="H924" s="4" t="s">
        <v>47</v>
      </c>
      <c r="I924" s="4" t="s">
        <v>48</v>
      </c>
      <c r="J924" s="4" t="s">
        <v>49</v>
      </c>
      <c r="K924" s="4" t="s">
        <v>2537</v>
      </c>
      <c r="L924" s="4" t="s">
        <v>2538</v>
      </c>
      <c r="M924" s="4" t="s">
        <v>2539</v>
      </c>
      <c r="N924" s="4" t="s">
        <v>1226</v>
      </c>
      <c r="O924" s="4" t="s">
        <v>53</v>
      </c>
      <c r="P924" s="4" t="s">
        <v>1227</v>
      </c>
      <c r="Q924" s="4">
        <v>254</v>
      </c>
      <c r="R924" s="4">
        <v>71</v>
      </c>
      <c r="S924" s="4">
        <v>401</v>
      </c>
      <c r="T924" s="4">
        <v>726</v>
      </c>
      <c r="U924" s="4">
        <v>0.34989999999999999</v>
      </c>
      <c r="V924" s="4">
        <v>9.7799999999999998E-2</v>
      </c>
      <c r="W924" s="4">
        <v>0.44769999999999999</v>
      </c>
      <c r="X924" s="4" t="s">
        <v>48</v>
      </c>
      <c r="Y924" s="4" t="s">
        <v>48</v>
      </c>
      <c r="Z924" s="4" t="s">
        <v>48</v>
      </c>
      <c r="AA924" s="4" t="s">
        <v>48</v>
      </c>
      <c r="AB924" s="4" t="s">
        <v>48</v>
      </c>
      <c r="AC924" s="4" t="s">
        <v>48</v>
      </c>
      <c r="AD924" s="4" t="s">
        <v>48</v>
      </c>
      <c r="AE924" s="4" t="s">
        <v>49</v>
      </c>
      <c r="AF924" s="4" t="s">
        <v>49</v>
      </c>
      <c r="AG924" s="4" t="s">
        <v>49</v>
      </c>
      <c r="AH924" s="4" t="s">
        <v>48</v>
      </c>
      <c r="AI924" s="4" t="s">
        <v>48</v>
      </c>
      <c r="AJ924" s="4" t="s">
        <v>48</v>
      </c>
      <c r="AK924" s="4" t="s">
        <v>48</v>
      </c>
      <c r="AL924" s="4" t="s">
        <v>81</v>
      </c>
    </row>
    <row r="925" spans="1:38" ht="25.5">
      <c r="A925" s="4">
        <v>159530</v>
      </c>
      <c r="B925" s="4">
        <v>662167</v>
      </c>
      <c r="C925" s="4" t="s">
        <v>2529</v>
      </c>
      <c r="D925" s="4" t="s">
        <v>2530</v>
      </c>
      <c r="E925" s="4" t="s">
        <v>144</v>
      </c>
      <c r="F925" s="4" t="s">
        <v>477</v>
      </c>
      <c r="G925" s="4" t="s">
        <v>46</v>
      </c>
      <c r="H925" s="4" t="s">
        <v>47</v>
      </c>
      <c r="I925" s="4" t="s">
        <v>48</v>
      </c>
      <c r="J925" s="4" t="s">
        <v>49</v>
      </c>
      <c r="K925" s="4" t="s">
        <v>2540</v>
      </c>
      <c r="L925" s="4" t="s">
        <v>2541</v>
      </c>
      <c r="M925" s="4"/>
      <c r="N925" s="4" t="s">
        <v>1226</v>
      </c>
      <c r="O925" s="4" t="s">
        <v>53</v>
      </c>
      <c r="P925" s="4" t="s">
        <v>1227</v>
      </c>
      <c r="Q925" s="4">
        <v>154</v>
      </c>
      <c r="R925" s="4">
        <v>60</v>
      </c>
      <c r="S925" s="4">
        <v>274</v>
      </c>
      <c r="T925" s="4">
        <v>488</v>
      </c>
      <c r="U925" s="4">
        <v>0.31559999999999999</v>
      </c>
      <c r="V925" s="4">
        <v>0.123</v>
      </c>
      <c r="W925" s="4">
        <v>0.4385</v>
      </c>
      <c r="X925" s="4" t="s">
        <v>48</v>
      </c>
      <c r="Y925" s="4" t="s">
        <v>49</v>
      </c>
      <c r="Z925" s="4" t="s">
        <v>49</v>
      </c>
      <c r="AA925" s="4" t="s">
        <v>49</v>
      </c>
      <c r="AB925" s="4" t="s">
        <v>49</v>
      </c>
      <c r="AC925" s="4" t="s">
        <v>49</v>
      </c>
      <c r="AD925" s="4" t="s">
        <v>49</v>
      </c>
      <c r="AE925" s="4" t="s">
        <v>48</v>
      </c>
      <c r="AF925" s="4" t="s">
        <v>48</v>
      </c>
      <c r="AG925" s="4" t="s">
        <v>48</v>
      </c>
      <c r="AH925" s="4" t="s">
        <v>48</v>
      </c>
      <c r="AI925" s="4" t="s">
        <v>48</v>
      </c>
      <c r="AJ925" s="4" t="s">
        <v>48</v>
      </c>
      <c r="AK925" s="4" t="s">
        <v>48</v>
      </c>
      <c r="AL925" s="4" t="s">
        <v>81</v>
      </c>
    </row>
    <row r="926" spans="1:38" ht="25.5">
      <c r="A926" s="4">
        <v>159909</v>
      </c>
      <c r="B926" s="4">
        <v>662247</v>
      </c>
      <c r="C926" s="4" t="s">
        <v>2542</v>
      </c>
      <c r="D926" s="4" t="s">
        <v>2543</v>
      </c>
      <c r="E926" s="4" t="s">
        <v>1098</v>
      </c>
      <c r="F926" s="4" t="s">
        <v>385</v>
      </c>
      <c r="G926" s="4" t="s">
        <v>46</v>
      </c>
      <c r="H926" s="4" t="s">
        <v>47</v>
      </c>
      <c r="I926" s="4" t="s">
        <v>48</v>
      </c>
      <c r="J926" s="4" t="s">
        <v>49</v>
      </c>
      <c r="K926" s="4" t="s">
        <v>2544</v>
      </c>
      <c r="L926" s="4" t="s">
        <v>2545</v>
      </c>
      <c r="M926" s="4"/>
      <c r="N926" s="4" t="s">
        <v>2546</v>
      </c>
      <c r="O926" s="4" t="s">
        <v>53</v>
      </c>
      <c r="P926" s="4" t="s">
        <v>2547</v>
      </c>
      <c r="Q926" s="4">
        <v>405</v>
      </c>
      <c r="R926" s="4">
        <v>0</v>
      </c>
      <c r="S926" s="4">
        <v>0</v>
      </c>
      <c r="T926" s="4">
        <v>405</v>
      </c>
      <c r="U926" s="4">
        <v>1</v>
      </c>
      <c r="V926" s="4">
        <v>0</v>
      </c>
      <c r="W926" s="4">
        <v>1</v>
      </c>
      <c r="X926" s="4" t="s">
        <v>49</v>
      </c>
      <c r="Y926" s="4" t="s">
        <v>49</v>
      </c>
      <c r="Z926" s="4" t="s">
        <v>49</v>
      </c>
      <c r="AA926" s="4" t="s">
        <v>49</v>
      </c>
      <c r="AB926" s="4" t="s">
        <v>49</v>
      </c>
      <c r="AC926" s="4" t="s">
        <v>49</v>
      </c>
      <c r="AD926" s="4" t="s">
        <v>49</v>
      </c>
      <c r="AE926" s="4" t="s">
        <v>49</v>
      </c>
      <c r="AF926" s="4" t="s">
        <v>48</v>
      </c>
      <c r="AG926" s="4" t="s">
        <v>48</v>
      </c>
      <c r="AH926" s="4" t="s">
        <v>48</v>
      </c>
      <c r="AI926" s="4" t="s">
        <v>48</v>
      </c>
      <c r="AJ926" s="4" t="s">
        <v>48</v>
      </c>
      <c r="AK926" s="4" t="s">
        <v>48</v>
      </c>
      <c r="AL926" s="4" t="s">
        <v>55</v>
      </c>
    </row>
    <row r="927" spans="1:38" ht="25.5">
      <c r="A927" s="4">
        <v>159909</v>
      </c>
      <c r="B927" s="4">
        <v>662248</v>
      </c>
      <c r="C927" s="4" t="s">
        <v>2542</v>
      </c>
      <c r="D927" s="4" t="s">
        <v>2543</v>
      </c>
      <c r="E927" s="4" t="s">
        <v>1098</v>
      </c>
      <c r="F927" s="4" t="s">
        <v>385</v>
      </c>
      <c r="G927" s="4" t="s">
        <v>46</v>
      </c>
      <c r="H927" s="4" t="s">
        <v>47</v>
      </c>
      <c r="I927" s="4" t="s">
        <v>48</v>
      </c>
      <c r="J927" s="4" t="s">
        <v>49</v>
      </c>
      <c r="K927" s="4" t="s">
        <v>2548</v>
      </c>
      <c r="L927" s="4" t="s">
        <v>2549</v>
      </c>
      <c r="M927" s="4"/>
      <c r="N927" s="4" t="s">
        <v>2546</v>
      </c>
      <c r="O927" s="4" t="s">
        <v>53</v>
      </c>
      <c r="P927" s="4" t="s">
        <v>2547</v>
      </c>
      <c r="Q927" s="4">
        <v>379</v>
      </c>
      <c r="R927" s="4">
        <v>0</v>
      </c>
      <c r="S927" s="4">
        <v>0</v>
      </c>
      <c r="T927" s="4">
        <v>379</v>
      </c>
      <c r="U927" s="4">
        <v>1</v>
      </c>
      <c r="V927" s="4">
        <v>0</v>
      </c>
      <c r="W927" s="4">
        <v>1</v>
      </c>
      <c r="X927" s="4" t="s">
        <v>48</v>
      </c>
      <c r="Y927" s="4" t="s">
        <v>48</v>
      </c>
      <c r="Z927" s="4" t="s">
        <v>48</v>
      </c>
      <c r="AA927" s="4" t="s">
        <v>48</v>
      </c>
      <c r="AB927" s="4" t="s">
        <v>48</v>
      </c>
      <c r="AC927" s="4" t="s">
        <v>48</v>
      </c>
      <c r="AD927" s="4" t="s">
        <v>48</v>
      </c>
      <c r="AE927" s="4" t="s">
        <v>48</v>
      </c>
      <c r="AF927" s="4" t="s">
        <v>49</v>
      </c>
      <c r="AG927" s="4" t="s">
        <v>49</v>
      </c>
      <c r="AH927" s="4" t="s">
        <v>49</v>
      </c>
      <c r="AI927" s="4" t="s">
        <v>49</v>
      </c>
      <c r="AJ927" s="4" t="s">
        <v>49</v>
      </c>
      <c r="AK927" s="4" t="s">
        <v>49</v>
      </c>
      <c r="AL927" s="4" t="s">
        <v>55</v>
      </c>
    </row>
    <row r="928" spans="1:38" ht="25.5">
      <c r="A928" s="4">
        <v>159492</v>
      </c>
      <c r="B928" s="4">
        <v>661436</v>
      </c>
      <c r="C928" s="4" t="s">
        <v>2550</v>
      </c>
      <c r="D928" s="4" t="s">
        <v>2551</v>
      </c>
      <c r="E928" s="4" t="s">
        <v>532</v>
      </c>
      <c r="F928" s="4" t="s">
        <v>385</v>
      </c>
      <c r="G928" s="4" t="s">
        <v>46</v>
      </c>
      <c r="H928" s="4" t="s">
        <v>47</v>
      </c>
      <c r="I928" s="4" t="s">
        <v>48</v>
      </c>
      <c r="J928" s="4" t="s">
        <v>49</v>
      </c>
      <c r="K928" s="4" t="s">
        <v>2552</v>
      </c>
      <c r="L928" s="4" t="s">
        <v>2553</v>
      </c>
      <c r="M928" s="4" t="s">
        <v>2554</v>
      </c>
      <c r="N928" s="4" t="s">
        <v>2555</v>
      </c>
      <c r="O928" s="4" t="s">
        <v>53</v>
      </c>
      <c r="P928" s="4" t="s">
        <v>2556</v>
      </c>
      <c r="Q928" s="4">
        <v>49</v>
      </c>
      <c r="R928" s="4">
        <v>12</v>
      </c>
      <c r="S928" s="4">
        <v>45</v>
      </c>
      <c r="T928" s="4">
        <v>106</v>
      </c>
      <c r="U928" s="4">
        <v>0.46229999999999999</v>
      </c>
      <c r="V928" s="4">
        <v>0.1132</v>
      </c>
      <c r="W928" s="4">
        <v>0.57550000000000001</v>
      </c>
      <c r="X928" s="4" t="s">
        <v>49</v>
      </c>
      <c r="Y928" s="4" t="s">
        <v>49</v>
      </c>
      <c r="Z928" s="4" t="s">
        <v>49</v>
      </c>
      <c r="AA928" s="4" t="s">
        <v>49</v>
      </c>
      <c r="AB928" s="4" t="s">
        <v>49</v>
      </c>
      <c r="AC928" s="4" t="s">
        <v>49</v>
      </c>
      <c r="AD928" s="4" t="s">
        <v>49</v>
      </c>
      <c r="AE928" s="4" t="s">
        <v>49</v>
      </c>
      <c r="AF928" s="4" t="s">
        <v>49</v>
      </c>
      <c r="AG928" s="4" t="s">
        <v>49</v>
      </c>
      <c r="AH928" s="4" t="s">
        <v>49</v>
      </c>
      <c r="AI928" s="4" t="s">
        <v>49</v>
      </c>
      <c r="AJ928" s="4" t="s">
        <v>49</v>
      </c>
      <c r="AK928" s="4" t="s">
        <v>49</v>
      </c>
      <c r="AL928" s="4" t="s">
        <v>81</v>
      </c>
    </row>
    <row r="929" spans="1:38" ht="25.5">
      <c r="A929" s="4">
        <v>159489</v>
      </c>
      <c r="B929" s="4">
        <v>661179</v>
      </c>
      <c r="C929" s="4" t="s">
        <v>2557</v>
      </c>
      <c r="D929" s="4" t="s">
        <v>2558</v>
      </c>
      <c r="E929" s="4" t="s">
        <v>619</v>
      </c>
      <c r="F929" s="4" t="s">
        <v>154</v>
      </c>
      <c r="G929" s="4" t="s">
        <v>46</v>
      </c>
      <c r="H929" s="4" t="s">
        <v>47</v>
      </c>
      <c r="I929" s="4" t="s">
        <v>48</v>
      </c>
      <c r="J929" s="4" t="s">
        <v>49</v>
      </c>
      <c r="K929" s="4" t="s">
        <v>2559</v>
      </c>
      <c r="L929" s="4" t="s">
        <v>2560</v>
      </c>
      <c r="M929" s="4"/>
      <c r="N929" s="4" t="s">
        <v>2561</v>
      </c>
      <c r="O929" s="4" t="s">
        <v>53</v>
      </c>
      <c r="P929" s="4" t="s">
        <v>2562</v>
      </c>
      <c r="Q929" s="4">
        <v>191</v>
      </c>
      <c r="R929" s="4">
        <v>0</v>
      </c>
      <c r="S929" s="4">
        <v>72</v>
      </c>
      <c r="T929" s="4">
        <v>263</v>
      </c>
      <c r="U929" s="4">
        <v>0.72619999999999996</v>
      </c>
      <c r="V929" s="4">
        <v>0</v>
      </c>
      <c r="W929" s="4">
        <v>0.72619999999999996</v>
      </c>
      <c r="X929" s="4" t="s">
        <v>49</v>
      </c>
      <c r="Y929" s="4" t="s">
        <v>49</v>
      </c>
      <c r="Z929" s="4" t="s">
        <v>49</v>
      </c>
      <c r="AA929" s="4" t="s">
        <v>49</v>
      </c>
      <c r="AB929" s="4" t="s">
        <v>49</v>
      </c>
      <c r="AC929" s="4" t="s">
        <v>49</v>
      </c>
      <c r="AD929" s="4" t="s">
        <v>49</v>
      </c>
      <c r="AE929" s="4" t="s">
        <v>48</v>
      </c>
      <c r="AF929" s="4" t="s">
        <v>48</v>
      </c>
      <c r="AG929" s="4" t="s">
        <v>48</v>
      </c>
      <c r="AH929" s="4" t="s">
        <v>48</v>
      </c>
      <c r="AI929" s="4" t="s">
        <v>48</v>
      </c>
      <c r="AJ929" s="4" t="s">
        <v>48</v>
      </c>
      <c r="AK929" s="4" t="s">
        <v>48</v>
      </c>
      <c r="AL929" s="4" t="s">
        <v>55</v>
      </c>
    </row>
    <row r="930" spans="1:38" ht="25.5">
      <c r="A930" s="4">
        <v>159489</v>
      </c>
      <c r="B930" s="4">
        <v>661180</v>
      </c>
      <c r="C930" s="4" t="s">
        <v>2557</v>
      </c>
      <c r="D930" s="4" t="s">
        <v>2558</v>
      </c>
      <c r="E930" s="4" t="s">
        <v>619</v>
      </c>
      <c r="F930" s="4" t="s">
        <v>154</v>
      </c>
      <c r="G930" s="4" t="s">
        <v>46</v>
      </c>
      <c r="H930" s="4" t="s">
        <v>47</v>
      </c>
      <c r="I930" s="4" t="s">
        <v>48</v>
      </c>
      <c r="J930" s="4" t="s">
        <v>49</v>
      </c>
      <c r="K930" s="4" t="s">
        <v>2563</v>
      </c>
      <c r="L930" s="4" t="s">
        <v>2560</v>
      </c>
      <c r="M930" s="4" t="s">
        <v>2564</v>
      </c>
      <c r="N930" s="4" t="s">
        <v>2561</v>
      </c>
      <c r="O930" s="4" t="s">
        <v>53</v>
      </c>
      <c r="P930" s="4" t="s">
        <v>2562</v>
      </c>
      <c r="Q930" s="4">
        <v>188</v>
      </c>
      <c r="R930" s="4">
        <v>0</v>
      </c>
      <c r="S930" s="4">
        <v>46</v>
      </c>
      <c r="T930" s="4">
        <v>234</v>
      </c>
      <c r="U930" s="4">
        <v>0.8034</v>
      </c>
      <c r="V930" s="4">
        <v>0</v>
      </c>
      <c r="W930" s="4">
        <v>0.8034</v>
      </c>
      <c r="X930" s="4" t="s">
        <v>48</v>
      </c>
      <c r="Y930" s="4" t="s">
        <v>48</v>
      </c>
      <c r="Z930" s="4" t="s">
        <v>48</v>
      </c>
      <c r="AA930" s="4" t="s">
        <v>48</v>
      </c>
      <c r="AB930" s="4" t="s">
        <v>48</v>
      </c>
      <c r="AC930" s="4" t="s">
        <v>48</v>
      </c>
      <c r="AD930" s="4" t="s">
        <v>48</v>
      </c>
      <c r="AE930" s="4" t="s">
        <v>48</v>
      </c>
      <c r="AF930" s="4" t="s">
        <v>48</v>
      </c>
      <c r="AG930" s="4" t="s">
        <v>48</v>
      </c>
      <c r="AH930" s="4" t="s">
        <v>49</v>
      </c>
      <c r="AI930" s="4" t="s">
        <v>49</v>
      </c>
      <c r="AJ930" s="4" t="s">
        <v>49</v>
      </c>
      <c r="AK930" s="4" t="s">
        <v>49</v>
      </c>
      <c r="AL930" s="4" t="s">
        <v>55</v>
      </c>
    </row>
    <row r="931" spans="1:38" ht="25.5">
      <c r="A931" s="4">
        <v>159489</v>
      </c>
      <c r="B931" s="4">
        <v>687218</v>
      </c>
      <c r="C931" s="4" t="s">
        <v>2557</v>
      </c>
      <c r="D931" s="4" t="s">
        <v>2558</v>
      </c>
      <c r="E931" s="4" t="s">
        <v>619</v>
      </c>
      <c r="F931" s="4" t="s">
        <v>154</v>
      </c>
      <c r="G931" s="4" t="s">
        <v>46</v>
      </c>
      <c r="H931" s="4" t="s">
        <v>47</v>
      </c>
      <c r="I931" s="4" t="s">
        <v>48</v>
      </c>
      <c r="J931" s="4" t="s">
        <v>49</v>
      </c>
      <c r="K931" s="4" t="s">
        <v>2565</v>
      </c>
      <c r="L931" s="4" t="s">
        <v>2566</v>
      </c>
      <c r="M931" s="4"/>
      <c r="N931" s="4" t="s">
        <v>2561</v>
      </c>
      <c r="O931" s="4" t="s">
        <v>53</v>
      </c>
      <c r="P931" s="4" t="s">
        <v>2562</v>
      </c>
      <c r="Q931" s="4">
        <v>114</v>
      </c>
      <c r="R931" s="4">
        <v>0</v>
      </c>
      <c r="S931" s="4">
        <v>40</v>
      </c>
      <c r="T931" s="4">
        <v>154</v>
      </c>
      <c r="U931" s="4">
        <v>0.74029999999999996</v>
      </c>
      <c r="V931" s="4">
        <v>0</v>
      </c>
      <c r="W931" s="4">
        <v>0.74029999999999996</v>
      </c>
      <c r="X931" s="4" t="s">
        <v>48</v>
      </c>
      <c r="Y931" s="4" t="s">
        <v>48</v>
      </c>
      <c r="Z931" s="4" t="s">
        <v>48</v>
      </c>
      <c r="AA931" s="4" t="s">
        <v>48</v>
      </c>
      <c r="AB931" s="4" t="s">
        <v>48</v>
      </c>
      <c r="AC931" s="4" t="s">
        <v>48</v>
      </c>
      <c r="AD931" s="4" t="s">
        <v>48</v>
      </c>
      <c r="AE931" s="4" t="s">
        <v>49</v>
      </c>
      <c r="AF931" s="4" t="s">
        <v>49</v>
      </c>
      <c r="AG931" s="4" t="s">
        <v>49</v>
      </c>
      <c r="AH931" s="4" t="s">
        <v>48</v>
      </c>
      <c r="AI931" s="4" t="s">
        <v>48</v>
      </c>
      <c r="AJ931" s="4" t="s">
        <v>48</v>
      </c>
      <c r="AK931" s="4" t="s">
        <v>48</v>
      </c>
      <c r="AL931" s="4" t="s">
        <v>55</v>
      </c>
    </row>
    <row r="932" spans="1:38" ht="25.5">
      <c r="A932" s="4">
        <v>159858</v>
      </c>
      <c r="B932" s="4">
        <v>684428</v>
      </c>
      <c r="C932" s="4" t="s">
        <v>2567</v>
      </c>
      <c r="D932" s="4" t="s">
        <v>2568</v>
      </c>
      <c r="E932" s="4" t="s">
        <v>1787</v>
      </c>
      <c r="F932" s="4" t="s">
        <v>45</v>
      </c>
      <c r="G932" s="4" t="s">
        <v>46</v>
      </c>
      <c r="H932" s="4" t="s">
        <v>47</v>
      </c>
      <c r="I932" s="4" t="s">
        <v>48</v>
      </c>
      <c r="J932" s="4" t="s">
        <v>49</v>
      </c>
      <c r="K932" s="4" t="s">
        <v>2569</v>
      </c>
      <c r="L932" s="4" t="s">
        <v>2570</v>
      </c>
      <c r="M932" s="4" t="s">
        <v>2571</v>
      </c>
      <c r="N932" s="4" t="s">
        <v>1326</v>
      </c>
      <c r="O932" s="4" t="s">
        <v>53</v>
      </c>
      <c r="P932" s="4" t="s">
        <v>1925</v>
      </c>
      <c r="Q932" s="4">
        <v>149</v>
      </c>
      <c r="R932" s="4">
        <v>0</v>
      </c>
      <c r="S932" s="4">
        <v>30</v>
      </c>
      <c r="T932" s="4">
        <v>179</v>
      </c>
      <c r="U932" s="4">
        <v>0.83240000000000003</v>
      </c>
      <c r="V932" s="4">
        <v>0</v>
      </c>
      <c r="W932" s="4">
        <v>0.83240000000000003</v>
      </c>
      <c r="X932" s="4" t="s">
        <v>49</v>
      </c>
      <c r="Y932" s="4" t="s">
        <v>49</v>
      </c>
      <c r="Z932" s="4" t="s">
        <v>49</v>
      </c>
      <c r="AA932" s="4" t="s">
        <v>49</v>
      </c>
      <c r="AB932" s="4" t="s">
        <v>49</v>
      </c>
      <c r="AC932" s="4" t="s">
        <v>49</v>
      </c>
      <c r="AD932" s="4" t="s">
        <v>49</v>
      </c>
      <c r="AE932" s="4" t="s">
        <v>49</v>
      </c>
      <c r="AF932" s="4" t="s">
        <v>49</v>
      </c>
      <c r="AG932" s="4" t="s">
        <v>49</v>
      </c>
      <c r="AH932" s="4" t="s">
        <v>49</v>
      </c>
      <c r="AI932" s="4" t="s">
        <v>49</v>
      </c>
      <c r="AJ932" s="4" t="s">
        <v>49</v>
      </c>
      <c r="AK932" s="4" t="s">
        <v>49</v>
      </c>
      <c r="AL932" s="4" t="s">
        <v>55</v>
      </c>
    </row>
    <row r="933" spans="1:38" ht="25.5">
      <c r="A933" s="4">
        <v>159430</v>
      </c>
      <c r="B933" s="4">
        <v>661557</v>
      </c>
      <c r="C933" s="4" t="s">
        <v>2572</v>
      </c>
      <c r="D933" s="4" t="s">
        <v>2573</v>
      </c>
      <c r="E933" s="4" t="s">
        <v>806</v>
      </c>
      <c r="F933" s="4" t="s">
        <v>88</v>
      </c>
      <c r="G933" s="4" t="s">
        <v>46</v>
      </c>
      <c r="H933" s="4" t="s">
        <v>47</v>
      </c>
      <c r="I933" s="4" t="s">
        <v>48</v>
      </c>
      <c r="J933" s="4" t="s">
        <v>49</v>
      </c>
      <c r="K933" s="4" t="s">
        <v>2574</v>
      </c>
      <c r="L933" s="4" t="s">
        <v>2575</v>
      </c>
      <c r="M933" s="4" t="s">
        <v>2576</v>
      </c>
      <c r="N933" s="4" t="s">
        <v>2577</v>
      </c>
      <c r="O933" s="4" t="s">
        <v>53</v>
      </c>
      <c r="P933" s="4" t="s">
        <v>2578</v>
      </c>
      <c r="Q933" s="4">
        <v>109</v>
      </c>
      <c r="R933" s="4">
        <v>0</v>
      </c>
      <c r="S933" s="4">
        <v>36</v>
      </c>
      <c r="T933" s="4">
        <v>145</v>
      </c>
      <c r="U933" s="4">
        <v>0.75170000000000003</v>
      </c>
      <c r="V933" s="4">
        <v>0</v>
      </c>
      <c r="W933" s="4">
        <v>0.75170000000000003</v>
      </c>
      <c r="X933" s="4" t="s">
        <v>48</v>
      </c>
      <c r="Y933" s="4" t="s">
        <v>48</v>
      </c>
      <c r="Z933" s="4" t="s">
        <v>48</v>
      </c>
      <c r="AA933" s="4" t="s">
        <v>48</v>
      </c>
      <c r="AB933" s="4" t="s">
        <v>48</v>
      </c>
      <c r="AC933" s="4" t="s">
        <v>48</v>
      </c>
      <c r="AD933" s="4" t="s">
        <v>48</v>
      </c>
      <c r="AE933" s="4" t="s">
        <v>48</v>
      </c>
      <c r="AF933" s="4" t="s">
        <v>48</v>
      </c>
      <c r="AG933" s="4" t="s">
        <v>48</v>
      </c>
      <c r="AH933" s="4" t="s">
        <v>49</v>
      </c>
      <c r="AI933" s="4" t="s">
        <v>49</v>
      </c>
      <c r="AJ933" s="4" t="s">
        <v>49</v>
      </c>
      <c r="AK933" s="4" t="s">
        <v>49</v>
      </c>
      <c r="AL933" s="4" t="s">
        <v>55</v>
      </c>
    </row>
    <row r="934" spans="1:38" ht="25.5">
      <c r="A934" s="4">
        <v>159430</v>
      </c>
      <c r="B934" s="4">
        <v>661555</v>
      </c>
      <c r="C934" s="4" t="s">
        <v>2572</v>
      </c>
      <c r="D934" s="4" t="s">
        <v>2573</v>
      </c>
      <c r="E934" s="4" t="s">
        <v>806</v>
      </c>
      <c r="F934" s="4" t="s">
        <v>88</v>
      </c>
      <c r="G934" s="4" t="s">
        <v>46</v>
      </c>
      <c r="H934" s="4" t="s">
        <v>47</v>
      </c>
      <c r="I934" s="4" t="s">
        <v>48</v>
      </c>
      <c r="J934" s="4" t="s">
        <v>49</v>
      </c>
      <c r="K934" s="4" t="s">
        <v>2579</v>
      </c>
      <c r="L934" s="4" t="s">
        <v>2575</v>
      </c>
      <c r="M934" s="4" t="s">
        <v>2576</v>
      </c>
      <c r="N934" s="4" t="s">
        <v>2577</v>
      </c>
      <c r="O934" s="4" t="s">
        <v>53</v>
      </c>
      <c r="P934" s="4" t="s">
        <v>2578</v>
      </c>
      <c r="Q934" s="4">
        <v>163</v>
      </c>
      <c r="R934" s="4">
        <v>0</v>
      </c>
      <c r="S934" s="4">
        <v>39</v>
      </c>
      <c r="T934" s="4">
        <v>202</v>
      </c>
      <c r="U934" s="4">
        <v>0.80689999999999995</v>
      </c>
      <c r="V934" s="4">
        <v>0</v>
      </c>
      <c r="W934" s="4">
        <v>0.80689999999999995</v>
      </c>
      <c r="X934" s="4" t="s">
        <v>49</v>
      </c>
      <c r="Y934" s="4" t="s">
        <v>49</v>
      </c>
      <c r="Z934" s="4" t="s">
        <v>49</v>
      </c>
      <c r="AA934" s="4" t="s">
        <v>49</v>
      </c>
      <c r="AB934" s="4" t="s">
        <v>49</v>
      </c>
      <c r="AC934" s="4" t="s">
        <v>49</v>
      </c>
      <c r="AD934" s="4" t="s">
        <v>49</v>
      </c>
      <c r="AE934" s="4" t="s">
        <v>48</v>
      </c>
      <c r="AF934" s="4" t="s">
        <v>48</v>
      </c>
      <c r="AG934" s="4" t="s">
        <v>48</v>
      </c>
      <c r="AH934" s="4" t="s">
        <v>48</v>
      </c>
      <c r="AI934" s="4" t="s">
        <v>48</v>
      </c>
      <c r="AJ934" s="4" t="s">
        <v>48</v>
      </c>
      <c r="AK934" s="4" t="s">
        <v>48</v>
      </c>
      <c r="AL934" s="4" t="s">
        <v>55</v>
      </c>
    </row>
    <row r="935" spans="1:38" ht="25.5">
      <c r="A935" s="4">
        <v>159430</v>
      </c>
      <c r="B935" s="4">
        <v>661556</v>
      </c>
      <c r="C935" s="4" t="s">
        <v>2572</v>
      </c>
      <c r="D935" s="4" t="s">
        <v>2573</v>
      </c>
      <c r="E935" s="4" t="s">
        <v>806</v>
      </c>
      <c r="F935" s="4" t="s">
        <v>88</v>
      </c>
      <c r="G935" s="4" t="s">
        <v>46</v>
      </c>
      <c r="H935" s="4" t="s">
        <v>47</v>
      </c>
      <c r="I935" s="4" t="s">
        <v>48</v>
      </c>
      <c r="J935" s="4" t="s">
        <v>49</v>
      </c>
      <c r="K935" s="4" t="s">
        <v>2580</v>
      </c>
      <c r="L935" s="4" t="s">
        <v>2575</v>
      </c>
      <c r="M935" s="4"/>
      <c r="N935" s="4" t="s">
        <v>2577</v>
      </c>
      <c r="O935" s="4" t="s">
        <v>53</v>
      </c>
      <c r="P935" s="4" t="s">
        <v>2578</v>
      </c>
      <c r="Q935" s="4">
        <v>96</v>
      </c>
      <c r="R935" s="4">
        <v>0</v>
      </c>
      <c r="S935" s="4">
        <v>2</v>
      </c>
      <c r="T935" s="4">
        <v>98</v>
      </c>
      <c r="U935" s="4">
        <v>0.97960000000000003</v>
      </c>
      <c r="V935" s="4">
        <v>0</v>
      </c>
      <c r="W935" s="4">
        <v>0.97960000000000003</v>
      </c>
      <c r="X935" s="4" t="s">
        <v>48</v>
      </c>
      <c r="Y935" s="4" t="s">
        <v>48</v>
      </c>
      <c r="Z935" s="4" t="s">
        <v>48</v>
      </c>
      <c r="AA935" s="4" t="s">
        <v>48</v>
      </c>
      <c r="AB935" s="4" t="s">
        <v>48</v>
      </c>
      <c r="AC935" s="4" t="s">
        <v>48</v>
      </c>
      <c r="AD935" s="4" t="s">
        <v>48</v>
      </c>
      <c r="AE935" s="4" t="s">
        <v>49</v>
      </c>
      <c r="AF935" s="4" t="s">
        <v>49</v>
      </c>
      <c r="AG935" s="4" t="s">
        <v>49</v>
      </c>
      <c r="AH935" s="4" t="s">
        <v>48</v>
      </c>
      <c r="AI935" s="4" t="s">
        <v>48</v>
      </c>
      <c r="AJ935" s="4" t="s">
        <v>48</v>
      </c>
      <c r="AK935" s="4" t="s">
        <v>48</v>
      </c>
      <c r="AL935" s="4" t="s">
        <v>55</v>
      </c>
    </row>
    <row r="936" spans="1:38" ht="25.5">
      <c r="A936" s="4">
        <v>159972</v>
      </c>
      <c r="B936" s="4">
        <v>660565</v>
      </c>
      <c r="C936" s="4" t="s">
        <v>2581</v>
      </c>
      <c r="D936" s="4" t="s">
        <v>2582</v>
      </c>
      <c r="E936" s="4" t="s">
        <v>114</v>
      </c>
      <c r="F936" s="4" t="s">
        <v>96</v>
      </c>
      <c r="G936" s="4" t="s">
        <v>46</v>
      </c>
      <c r="H936" s="4" t="s">
        <v>47</v>
      </c>
      <c r="I936" s="4" t="s">
        <v>48</v>
      </c>
      <c r="J936" s="4" t="s">
        <v>49</v>
      </c>
      <c r="K936" s="4" t="s">
        <v>2583</v>
      </c>
      <c r="L936" s="4" t="s">
        <v>2584</v>
      </c>
      <c r="M936" s="4"/>
      <c r="N936" s="4" t="s">
        <v>2426</v>
      </c>
      <c r="O936" s="4" t="s">
        <v>53</v>
      </c>
      <c r="P936" s="4" t="s">
        <v>2427</v>
      </c>
      <c r="Q936" s="4">
        <v>64</v>
      </c>
      <c r="R936" s="4">
        <v>0</v>
      </c>
      <c r="S936" s="4">
        <v>100</v>
      </c>
      <c r="T936" s="4">
        <v>164</v>
      </c>
      <c r="U936" s="4">
        <v>0.39019999999999999</v>
      </c>
      <c r="V936" s="4">
        <v>0</v>
      </c>
      <c r="W936" s="4">
        <v>0.39019999999999999</v>
      </c>
      <c r="X936" s="4" t="s">
        <v>48</v>
      </c>
      <c r="Y936" s="4" t="s">
        <v>48</v>
      </c>
      <c r="Z936" s="4" t="s">
        <v>48</v>
      </c>
      <c r="AA936" s="4" t="s">
        <v>48</v>
      </c>
      <c r="AB936" s="4" t="s">
        <v>48</v>
      </c>
      <c r="AC936" s="4" t="s">
        <v>48</v>
      </c>
      <c r="AD936" s="4" t="s">
        <v>48</v>
      </c>
      <c r="AE936" s="4" t="s">
        <v>49</v>
      </c>
      <c r="AF936" s="4" t="s">
        <v>49</v>
      </c>
      <c r="AG936" s="4" t="s">
        <v>49</v>
      </c>
      <c r="AH936" s="4" t="s">
        <v>48</v>
      </c>
      <c r="AI936" s="4" t="s">
        <v>48</v>
      </c>
      <c r="AJ936" s="4" t="s">
        <v>48</v>
      </c>
      <c r="AK936" s="4" t="s">
        <v>48</v>
      </c>
      <c r="AL936" s="4" t="s">
        <v>55</v>
      </c>
    </row>
    <row r="937" spans="1:38" ht="25.5">
      <c r="A937" s="4">
        <v>159972</v>
      </c>
      <c r="B937" s="4">
        <v>660566</v>
      </c>
      <c r="C937" s="4" t="s">
        <v>2581</v>
      </c>
      <c r="D937" s="4" t="s">
        <v>2582</v>
      </c>
      <c r="E937" s="4" t="s">
        <v>114</v>
      </c>
      <c r="F937" s="4" t="s">
        <v>96</v>
      </c>
      <c r="G937" s="4" t="s">
        <v>46</v>
      </c>
      <c r="H937" s="4" t="s">
        <v>47</v>
      </c>
      <c r="I937" s="4" t="s">
        <v>48</v>
      </c>
      <c r="J937" s="4" t="s">
        <v>49</v>
      </c>
      <c r="K937" s="4" t="s">
        <v>2585</v>
      </c>
      <c r="L937" s="4" t="s">
        <v>2586</v>
      </c>
      <c r="M937" s="4"/>
      <c r="N937" s="4" t="s">
        <v>2426</v>
      </c>
      <c r="O937" s="4" t="s">
        <v>53</v>
      </c>
      <c r="P937" s="4" t="s">
        <v>2587</v>
      </c>
      <c r="Q937" s="4">
        <v>260</v>
      </c>
      <c r="R937" s="4">
        <v>0</v>
      </c>
      <c r="S937" s="4">
        <v>208</v>
      </c>
      <c r="T937" s="4">
        <v>468</v>
      </c>
      <c r="U937" s="4">
        <v>0.55559999999999998</v>
      </c>
      <c r="V937" s="4">
        <v>0</v>
      </c>
      <c r="W937" s="4">
        <v>0.55559999999999998</v>
      </c>
      <c r="X937" s="4" t="s">
        <v>48</v>
      </c>
      <c r="Y937" s="4" t="s">
        <v>49</v>
      </c>
      <c r="Z937" s="4" t="s">
        <v>49</v>
      </c>
      <c r="AA937" s="4" t="s">
        <v>49</v>
      </c>
      <c r="AB937" s="4" t="s">
        <v>49</v>
      </c>
      <c r="AC937" s="4" t="s">
        <v>49</v>
      </c>
      <c r="AD937" s="4" t="s">
        <v>49</v>
      </c>
      <c r="AE937" s="4" t="s">
        <v>48</v>
      </c>
      <c r="AF937" s="4" t="s">
        <v>48</v>
      </c>
      <c r="AG937" s="4" t="s">
        <v>48</v>
      </c>
      <c r="AH937" s="4" t="s">
        <v>48</v>
      </c>
      <c r="AI937" s="4" t="s">
        <v>48</v>
      </c>
      <c r="AJ937" s="4" t="s">
        <v>48</v>
      </c>
      <c r="AK937" s="4" t="s">
        <v>48</v>
      </c>
      <c r="AL937" s="4" t="s">
        <v>55</v>
      </c>
    </row>
    <row r="938" spans="1:38" ht="25.5">
      <c r="A938" s="4">
        <v>159972</v>
      </c>
      <c r="B938" s="4">
        <v>663510</v>
      </c>
      <c r="C938" s="4" t="s">
        <v>2581</v>
      </c>
      <c r="D938" s="4" t="s">
        <v>2582</v>
      </c>
      <c r="E938" s="4" t="s">
        <v>114</v>
      </c>
      <c r="F938" s="4" t="s">
        <v>96</v>
      </c>
      <c r="G938" s="4" t="s">
        <v>46</v>
      </c>
      <c r="H938" s="4" t="s">
        <v>47</v>
      </c>
      <c r="I938" s="4" t="s">
        <v>48</v>
      </c>
      <c r="J938" s="4" t="s">
        <v>49</v>
      </c>
      <c r="K938" s="4" t="s">
        <v>1183</v>
      </c>
      <c r="L938" s="4" t="s">
        <v>2588</v>
      </c>
      <c r="M938" s="4"/>
      <c r="N938" s="4" t="s">
        <v>2426</v>
      </c>
      <c r="O938" s="4" t="s">
        <v>53</v>
      </c>
      <c r="P938" s="4" t="s">
        <v>2587</v>
      </c>
      <c r="Q938" s="4">
        <v>283</v>
      </c>
      <c r="R938" s="4">
        <v>0</v>
      </c>
      <c r="S938" s="4">
        <v>125</v>
      </c>
      <c r="T938" s="4">
        <v>408</v>
      </c>
      <c r="U938" s="4">
        <v>0.69359999999999999</v>
      </c>
      <c r="V938" s="4">
        <v>0</v>
      </c>
      <c r="W938" s="4">
        <v>0.69359999999999999</v>
      </c>
      <c r="X938" s="4" t="s">
        <v>48</v>
      </c>
      <c r="Y938" s="4" t="s">
        <v>49</v>
      </c>
      <c r="Z938" s="4" t="s">
        <v>49</v>
      </c>
      <c r="AA938" s="4" t="s">
        <v>49</v>
      </c>
      <c r="AB938" s="4" t="s">
        <v>49</v>
      </c>
      <c r="AC938" s="4" t="s">
        <v>49</v>
      </c>
      <c r="AD938" s="4" t="s">
        <v>49</v>
      </c>
      <c r="AE938" s="4" t="s">
        <v>48</v>
      </c>
      <c r="AF938" s="4" t="s">
        <v>48</v>
      </c>
      <c r="AG938" s="4" t="s">
        <v>48</v>
      </c>
      <c r="AH938" s="4" t="s">
        <v>48</v>
      </c>
      <c r="AI938" s="4" t="s">
        <v>48</v>
      </c>
      <c r="AJ938" s="4" t="s">
        <v>48</v>
      </c>
      <c r="AK938" s="4" t="s">
        <v>48</v>
      </c>
      <c r="AL938" s="4" t="s">
        <v>55</v>
      </c>
    </row>
    <row r="939" spans="1:38" ht="25.5">
      <c r="A939" s="4">
        <v>159972</v>
      </c>
      <c r="B939" s="4">
        <v>664092</v>
      </c>
      <c r="C939" s="4" t="s">
        <v>2581</v>
      </c>
      <c r="D939" s="4" t="s">
        <v>2582</v>
      </c>
      <c r="E939" s="4" t="s">
        <v>114</v>
      </c>
      <c r="F939" s="4" t="s">
        <v>96</v>
      </c>
      <c r="G939" s="4" t="s">
        <v>46</v>
      </c>
      <c r="H939" s="4" t="s">
        <v>47</v>
      </c>
      <c r="I939" s="4" t="s">
        <v>48</v>
      </c>
      <c r="J939" s="4" t="s">
        <v>49</v>
      </c>
      <c r="K939" s="4" t="s">
        <v>2589</v>
      </c>
      <c r="L939" s="4" t="s">
        <v>2590</v>
      </c>
      <c r="M939" s="4"/>
      <c r="N939" s="4" t="s">
        <v>2426</v>
      </c>
      <c r="O939" s="4" t="s">
        <v>53</v>
      </c>
      <c r="P939" s="4" t="s">
        <v>2587</v>
      </c>
      <c r="Q939" s="4">
        <v>506</v>
      </c>
      <c r="R939" s="4">
        <v>0</v>
      </c>
      <c r="S939" s="4">
        <v>246</v>
      </c>
      <c r="T939" s="4">
        <v>752</v>
      </c>
      <c r="U939" s="4">
        <v>0.67290000000000005</v>
      </c>
      <c r="V939" s="4">
        <v>0</v>
      </c>
      <c r="W939" s="4">
        <v>0.67290000000000005</v>
      </c>
      <c r="X939" s="4" t="s">
        <v>48</v>
      </c>
      <c r="Y939" s="4" t="s">
        <v>48</v>
      </c>
      <c r="Z939" s="4" t="s">
        <v>48</v>
      </c>
      <c r="AA939" s="4" t="s">
        <v>48</v>
      </c>
      <c r="AB939" s="4" t="s">
        <v>48</v>
      </c>
      <c r="AC939" s="4" t="s">
        <v>48</v>
      </c>
      <c r="AD939" s="4" t="s">
        <v>48</v>
      </c>
      <c r="AE939" s="4" t="s">
        <v>49</v>
      </c>
      <c r="AF939" s="4" t="s">
        <v>49</v>
      </c>
      <c r="AG939" s="4" t="s">
        <v>49</v>
      </c>
      <c r="AH939" s="4" t="s">
        <v>48</v>
      </c>
      <c r="AI939" s="4" t="s">
        <v>48</v>
      </c>
      <c r="AJ939" s="4" t="s">
        <v>48</v>
      </c>
      <c r="AK939" s="4" t="s">
        <v>48</v>
      </c>
      <c r="AL939" s="4" t="s">
        <v>55</v>
      </c>
    </row>
    <row r="940" spans="1:38" ht="25.5">
      <c r="A940" s="4">
        <v>159972</v>
      </c>
      <c r="B940" s="4">
        <v>664147</v>
      </c>
      <c r="C940" s="4" t="s">
        <v>2581</v>
      </c>
      <c r="D940" s="4" t="s">
        <v>2582</v>
      </c>
      <c r="E940" s="4" t="s">
        <v>114</v>
      </c>
      <c r="F940" s="4" t="s">
        <v>96</v>
      </c>
      <c r="G940" s="4" t="s">
        <v>46</v>
      </c>
      <c r="H940" s="4" t="s">
        <v>47</v>
      </c>
      <c r="I940" s="4" t="s">
        <v>48</v>
      </c>
      <c r="J940" s="4" t="s">
        <v>49</v>
      </c>
      <c r="K940" s="4" t="s">
        <v>2591</v>
      </c>
      <c r="L940" s="4" t="s">
        <v>2592</v>
      </c>
      <c r="M940" s="4"/>
      <c r="N940" s="4" t="s">
        <v>2426</v>
      </c>
      <c r="O940" s="4" t="s">
        <v>53</v>
      </c>
      <c r="P940" s="4" t="s">
        <v>2587</v>
      </c>
      <c r="Q940" s="4">
        <v>216</v>
      </c>
      <c r="R940" s="4">
        <v>0</v>
      </c>
      <c r="S940" s="4">
        <v>160</v>
      </c>
      <c r="T940" s="4">
        <v>376</v>
      </c>
      <c r="U940" s="4">
        <v>0.57450000000000001</v>
      </c>
      <c r="V940" s="4">
        <v>0</v>
      </c>
      <c r="W940" s="4">
        <v>0.57450000000000001</v>
      </c>
      <c r="X940" s="4" t="s">
        <v>48</v>
      </c>
      <c r="Y940" s="4" t="s">
        <v>49</v>
      </c>
      <c r="Z940" s="4" t="s">
        <v>49</v>
      </c>
      <c r="AA940" s="4" t="s">
        <v>49</v>
      </c>
      <c r="AB940" s="4" t="s">
        <v>49</v>
      </c>
      <c r="AC940" s="4" t="s">
        <v>49</v>
      </c>
      <c r="AD940" s="4" t="s">
        <v>49</v>
      </c>
      <c r="AE940" s="4" t="s">
        <v>48</v>
      </c>
      <c r="AF940" s="4" t="s">
        <v>48</v>
      </c>
      <c r="AG940" s="4" t="s">
        <v>48</v>
      </c>
      <c r="AH940" s="4" t="s">
        <v>48</v>
      </c>
      <c r="AI940" s="4" t="s">
        <v>48</v>
      </c>
      <c r="AJ940" s="4" t="s">
        <v>48</v>
      </c>
      <c r="AK940" s="4" t="s">
        <v>48</v>
      </c>
      <c r="AL940" s="4" t="s">
        <v>55</v>
      </c>
    </row>
    <row r="941" spans="1:38" ht="25.5">
      <c r="A941" s="4">
        <v>159972</v>
      </c>
      <c r="B941" s="4">
        <v>662805</v>
      </c>
      <c r="C941" s="4" t="s">
        <v>2581</v>
      </c>
      <c r="D941" s="4" t="s">
        <v>2582</v>
      </c>
      <c r="E941" s="4" t="s">
        <v>114</v>
      </c>
      <c r="F941" s="4" t="s">
        <v>96</v>
      </c>
      <c r="G941" s="4" t="s">
        <v>46</v>
      </c>
      <c r="H941" s="4" t="s">
        <v>47</v>
      </c>
      <c r="I941" s="4" t="s">
        <v>48</v>
      </c>
      <c r="J941" s="4" t="s">
        <v>49</v>
      </c>
      <c r="K941" s="4" t="s">
        <v>2593</v>
      </c>
      <c r="L941" s="4" t="s">
        <v>2584</v>
      </c>
      <c r="M941" s="4"/>
      <c r="N941" s="4" t="s">
        <v>2426</v>
      </c>
      <c r="O941" s="4" t="s">
        <v>53</v>
      </c>
      <c r="P941" s="4" t="s">
        <v>2427</v>
      </c>
      <c r="Q941" s="4">
        <v>125</v>
      </c>
      <c r="R941" s="4">
        <v>0</v>
      </c>
      <c r="S941" s="4">
        <v>0</v>
      </c>
      <c r="T941" s="4">
        <v>125</v>
      </c>
      <c r="U941" s="4">
        <v>1</v>
      </c>
      <c r="V941" s="4">
        <v>0</v>
      </c>
      <c r="W941" s="4">
        <v>1</v>
      </c>
      <c r="X941" s="4" t="s">
        <v>48</v>
      </c>
      <c r="Y941" s="4" t="s">
        <v>48</v>
      </c>
      <c r="Z941" s="4" t="s">
        <v>48</v>
      </c>
      <c r="AA941" s="4" t="s">
        <v>48</v>
      </c>
      <c r="AB941" s="4" t="s">
        <v>48</v>
      </c>
      <c r="AC941" s="4" t="s">
        <v>48</v>
      </c>
      <c r="AD941" s="4" t="s">
        <v>48</v>
      </c>
      <c r="AE941" s="4" t="s">
        <v>48</v>
      </c>
      <c r="AF941" s="4" t="s">
        <v>48</v>
      </c>
      <c r="AG941" s="4" t="s">
        <v>48</v>
      </c>
      <c r="AH941" s="4" t="s">
        <v>49</v>
      </c>
      <c r="AI941" s="4" t="s">
        <v>49</v>
      </c>
      <c r="AJ941" s="4" t="s">
        <v>49</v>
      </c>
      <c r="AK941" s="4" t="s">
        <v>49</v>
      </c>
      <c r="AL941" s="4" t="s">
        <v>55</v>
      </c>
    </row>
    <row r="942" spans="1:38" ht="25.5">
      <c r="A942" s="4">
        <v>159972</v>
      </c>
      <c r="B942" s="4">
        <v>660568</v>
      </c>
      <c r="C942" s="4" t="s">
        <v>2581</v>
      </c>
      <c r="D942" s="4" t="s">
        <v>2582</v>
      </c>
      <c r="E942" s="4" t="s">
        <v>114</v>
      </c>
      <c r="F942" s="4" t="s">
        <v>96</v>
      </c>
      <c r="G942" s="4" t="s">
        <v>46</v>
      </c>
      <c r="H942" s="4" t="s">
        <v>47</v>
      </c>
      <c r="I942" s="4" t="s">
        <v>48</v>
      </c>
      <c r="J942" s="4" t="s">
        <v>49</v>
      </c>
      <c r="K942" s="4" t="s">
        <v>2594</v>
      </c>
      <c r="L942" s="4" t="s">
        <v>2595</v>
      </c>
      <c r="M942" s="4"/>
      <c r="N942" s="4" t="s">
        <v>2426</v>
      </c>
      <c r="O942" s="4" t="s">
        <v>53</v>
      </c>
      <c r="P942" s="4" t="s">
        <v>2587</v>
      </c>
      <c r="Q942" s="4">
        <v>309</v>
      </c>
      <c r="R942" s="4">
        <v>0</v>
      </c>
      <c r="S942" s="4">
        <v>139</v>
      </c>
      <c r="T942" s="4">
        <v>448</v>
      </c>
      <c r="U942" s="4">
        <v>0.68969999999999998</v>
      </c>
      <c r="V942" s="4">
        <v>0</v>
      </c>
      <c r="W942" s="4">
        <v>0.68969999999999998</v>
      </c>
      <c r="X942" s="4" t="s">
        <v>48</v>
      </c>
      <c r="Y942" s="4" t="s">
        <v>49</v>
      </c>
      <c r="Z942" s="4" t="s">
        <v>49</v>
      </c>
      <c r="AA942" s="4" t="s">
        <v>49</v>
      </c>
      <c r="AB942" s="4" t="s">
        <v>49</v>
      </c>
      <c r="AC942" s="4" t="s">
        <v>49</v>
      </c>
      <c r="AD942" s="4" t="s">
        <v>49</v>
      </c>
      <c r="AE942" s="4" t="s">
        <v>48</v>
      </c>
      <c r="AF942" s="4" t="s">
        <v>48</v>
      </c>
      <c r="AG942" s="4" t="s">
        <v>48</v>
      </c>
      <c r="AH942" s="4" t="s">
        <v>48</v>
      </c>
      <c r="AI942" s="4" t="s">
        <v>48</v>
      </c>
      <c r="AJ942" s="4" t="s">
        <v>48</v>
      </c>
      <c r="AK942" s="4" t="s">
        <v>48</v>
      </c>
      <c r="AL942" s="4" t="s">
        <v>55</v>
      </c>
    </row>
    <row r="943" spans="1:38" ht="25.5">
      <c r="A943" s="4">
        <v>159972</v>
      </c>
      <c r="B943" s="4">
        <v>664661</v>
      </c>
      <c r="C943" s="4" t="s">
        <v>2581</v>
      </c>
      <c r="D943" s="4" t="s">
        <v>2582</v>
      </c>
      <c r="E943" s="4" t="s">
        <v>114</v>
      </c>
      <c r="F943" s="4" t="s">
        <v>96</v>
      </c>
      <c r="G943" s="4" t="s">
        <v>46</v>
      </c>
      <c r="H943" s="4" t="s">
        <v>47</v>
      </c>
      <c r="I943" s="4" t="s">
        <v>48</v>
      </c>
      <c r="J943" s="4" t="s">
        <v>49</v>
      </c>
      <c r="K943" s="4" t="s">
        <v>2596</v>
      </c>
      <c r="L943" s="4" t="s">
        <v>2584</v>
      </c>
      <c r="M943" s="4"/>
      <c r="N943" s="4" t="s">
        <v>2426</v>
      </c>
      <c r="O943" s="4" t="s">
        <v>53</v>
      </c>
      <c r="P943" s="4" t="s">
        <v>2427</v>
      </c>
      <c r="Q943" s="4">
        <v>122</v>
      </c>
      <c r="R943" s="4">
        <v>0</v>
      </c>
      <c r="S943" s="4">
        <v>46</v>
      </c>
      <c r="T943" s="4">
        <v>168</v>
      </c>
      <c r="U943" s="4">
        <v>0.72619999999999996</v>
      </c>
      <c r="V943" s="4">
        <v>0</v>
      </c>
      <c r="W943" s="4">
        <v>0.72619999999999996</v>
      </c>
      <c r="X943" s="4" t="s">
        <v>48</v>
      </c>
      <c r="Y943" s="4" t="s">
        <v>48</v>
      </c>
      <c r="Z943" s="4" t="s">
        <v>48</v>
      </c>
      <c r="AA943" s="4" t="s">
        <v>48</v>
      </c>
      <c r="AB943" s="4" t="s">
        <v>48</v>
      </c>
      <c r="AC943" s="4" t="s">
        <v>48</v>
      </c>
      <c r="AD943" s="4" t="s">
        <v>48</v>
      </c>
      <c r="AE943" s="4" t="s">
        <v>48</v>
      </c>
      <c r="AF943" s="4" t="s">
        <v>48</v>
      </c>
      <c r="AG943" s="4" t="s">
        <v>48</v>
      </c>
      <c r="AH943" s="4" t="s">
        <v>49</v>
      </c>
      <c r="AI943" s="4" t="s">
        <v>49</v>
      </c>
      <c r="AJ943" s="4" t="s">
        <v>49</v>
      </c>
      <c r="AK943" s="4" t="s">
        <v>49</v>
      </c>
      <c r="AL943" s="4" t="s">
        <v>55</v>
      </c>
    </row>
    <row r="944" spans="1:38" ht="25.5">
      <c r="A944" s="4">
        <v>159972</v>
      </c>
      <c r="B944" s="4">
        <v>663376</v>
      </c>
      <c r="C944" s="4" t="s">
        <v>2581</v>
      </c>
      <c r="D944" s="4" t="s">
        <v>2582</v>
      </c>
      <c r="E944" s="4" t="s">
        <v>114</v>
      </c>
      <c r="F944" s="4" t="s">
        <v>96</v>
      </c>
      <c r="G944" s="4" t="s">
        <v>46</v>
      </c>
      <c r="H944" s="4" t="s">
        <v>47</v>
      </c>
      <c r="I944" s="4" t="s">
        <v>48</v>
      </c>
      <c r="J944" s="4" t="s">
        <v>49</v>
      </c>
      <c r="K944" s="4" t="s">
        <v>2597</v>
      </c>
      <c r="L944" s="4" t="s">
        <v>2598</v>
      </c>
      <c r="M944" s="4"/>
      <c r="N944" s="4" t="s">
        <v>2426</v>
      </c>
      <c r="O944" s="4" t="s">
        <v>53</v>
      </c>
      <c r="P944" s="4" t="s">
        <v>2587</v>
      </c>
      <c r="Q944" s="4">
        <v>385</v>
      </c>
      <c r="R944" s="4">
        <v>0</v>
      </c>
      <c r="S944" s="4">
        <v>35</v>
      </c>
      <c r="T944" s="4">
        <v>420</v>
      </c>
      <c r="U944" s="4">
        <v>0.91669999999999996</v>
      </c>
      <c r="V944" s="4">
        <v>0</v>
      </c>
      <c r="W944" s="4">
        <v>0.91669999999999996</v>
      </c>
      <c r="X944" s="4" t="s">
        <v>48</v>
      </c>
      <c r="Y944" s="4" t="s">
        <v>49</v>
      </c>
      <c r="Z944" s="4" t="s">
        <v>49</v>
      </c>
      <c r="AA944" s="4" t="s">
        <v>49</v>
      </c>
      <c r="AB944" s="4" t="s">
        <v>49</v>
      </c>
      <c r="AC944" s="4" t="s">
        <v>49</v>
      </c>
      <c r="AD944" s="4" t="s">
        <v>49</v>
      </c>
      <c r="AE944" s="4" t="s">
        <v>48</v>
      </c>
      <c r="AF944" s="4" t="s">
        <v>48</v>
      </c>
      <c r="AG944" s="4" t="s">
        <v>48</v>
      </c>
      <c r="AH944" s="4" t="s">
        <v>48</v>
      </c>
      <c r="AI944" s="4" t="s">
        <v>48</v>
      </c>
      <c r="AJ944" s="4" t="s">
        <v>48</v>
      </c>
      <c r="AK944" s="4" t="s">
        <v>48</v>
      </c>
      <c r="AL944" s="4" t="s">
        <v>55</v>
      </c>
    </row>
    <row r="945" spans="1:38" ht="25.5">
      <c r="A945" s="4">
        <v>159972</v>
      </c>
      <c r="B945" s="4">
        <v>664422</v>
      </c>
      <c r="C945" s="4" t="s">
        <v>2581</v>
      </c>
      <c r="D945" s="4" t="s">
        <v>2582</v>
      </c>
      <c r="E945" s="4" t="s">
        <v>114</v>
      </c>
      <c r="F945" s="4" t="s">
        <v>96</v>
      </c>
      <c r="G945" s="4" t="s">
        <v>46</v>
      </c>
      <c r="H945" s="4" t="s">
        <v>47</v>
      </c>
      <c r="I945" s="4" t="s">
        <v>48</v>
      </c>
      <c r="J945" s="4" t="s">
        <v>49</v>
      </c>
      <c r="K945" s="4" t="s">
        <v>2599</v>
      </c>
      <c r="L945" s="4" t="s">
        <v>2600</v>
      </c>
      <c r="M945" s="4"/>
      <c r="N945" s="4" t="s">
        <v>2426</v>
      </c>
      <c r="O945" s="4" t="s">
        <v>53</v>
      </c>
      <c r="P945" s="4" t="s">
        <v>2587</v>
      </c>
      <c r="Q945" s="4">
        <v>285</v>
      </c>
      <c r="R945" s="4">
        <v>0</v>
      </c>
      <c r="S945" s="4">
        <v>78</v>
      </c>
      <c r="T945" s="4">
        <v>363</v>
      </c>
      <c r="U945" s="4">
        <v>0.78510000000000002</v>
      </c>
      <c r="V945" s="4">
        <v>0</v>
      </c>
      <c r="W945" s="4">
        <v>0.78510000000000002</v>
      </c>
      <c r="X945" s="4" t="s">
        <v>48</v>
      </c>
      <c r="Y945" s="4" t="s">
        <v>49</v>
      </c>
      <c r="Z945" s="4" t="s">
        <v>49</v>
      </c>
      <c r="AA945" s="4" t="s">
        <v>49</v>
      </c>
      <c r="AB945" s="4" t="s">
        <v>49</v>
      </c>
      <c r="AC945" s="4" t="s">
        <v>49</v>
      </c>
      <c r="AD945" s="4" t="s">
        <v>49</v>
      </c>
      <c r="AE945" s="4" t="s">
        <v>48</v>
      </c>
      <c r="AF945" s="4" t="s">
        <v>48</v>
      </c>
      <c r="AG945" s="4" t="s">
        <v>48</v>
      </c>
      <c r="AH945" s="4" t="s">
        <v>48</v>
      </c>
      <c r="AI945" s="4" t="s">
        <v>48</v>
      </c>
      <c r="AJ945" s="4" t="s">
        <v>48</v>
      </c>
      <c r="AK945" s="4" t="s">
        <v>48</v>
      </c>
      <c r="AL945" s="4" t="s">
        <v>55</v>
      </c>
    </row>
    <row r="946" spans="1:38" ht="25.5">
      <c r="A946" s="4">
        <v>159972</v>
      </c>
      <c r="B946" s="4">
        <v>663076</v>
      </c>
      <c r="C946" s="4" t="s">
        <v>2581</v>
      </c>
      <c r="D946" s="4" t="s">
        <v>2582</v>
      </c>
      <c r="E946" s="4" t="s">
        <v>114</v>
      </c>
      <c r="F946" s="4" t="s">
        <v>96</v>
      </c>
      <c r="G946" s="4" t="s">
        <v>46</v>
      </c>
      <c r="H946" s="4" t="s">
        <v>47</v>
      </c>
      <c r="I946" s="4" t="s">
        <v>48</v>
      </c>
      <c r="J946" s="4" t="s">
        <v>49</v>
      </c>
      <c r="K946" s="4" t="s">
        <v>2601</v>
      </c>
      <c r="L946" s="4" t="s">
        <v>2602</v>
      </c>
      <c r="M946" s="4"/>
      <c r="N946" s="4" t="s">
        <v>2426</v>
      </c>
      <c r="O946" s="4" t="s">
        <v>53</v>
      </c>
      <c r="P946" s="4" t="s">
        <v>2427</v>
      </c>
      <c r="Q946" s="4">
        <v>41</v>
      </c>
      <c r="R946" s="4">
        <v>0</v>
      </c>
      <c r="S946" s="4">
        <v>74</v>
      </c>
      <c r="T946" s="4">
        <v>115</v>
      </c>
      <c r="U946" s="4">
        <v>0.35649999999999998</v>
      </c>
      <c r="V946" s="4">
        <v>0</v>
      </c>
      <c r="W946" s="4">
        <v>0.35649999999999998</v>
      </c>
      <c r="X946" s="4" t="s">
        <v>48</v>
      </c>
      <c r="Y946" s="4" t="s">
        <v>49</v>
      </c>
      <c r="Z946" s="4" t="s">
        <v>49</v>
      </c>
      <c r="AA946" s="4" t="s">
        <v>49</v>
      </c>
      <c r="AB946" s="4" t="s">
        <v>49</v>
      </c>
      <c r="AC946" s="4" t="s">
        <v>49</v>
      </c>
      <c r="AD946" s="4" t="s">
        <v>49</v>
      </c>
      <c r="AE946" s="4" t="s">
        <v>48</v>
      </c>
      <c r="AF946" s="4" t="s">
        <v>48</v>
      </c>
      <c r="AG946" s="4" t="s">
        <v>48</v>
      </c>
      <c r="AH946" s="4" t="s">
        <v>48</v>
      </c>
      <c r="AI946" s="4" t="s">
        <v>48</v>
      </c>
      <c r="AJ946" s="4" t="s">
        <v>48</v>
      </c>
      <c r="AK946" s="4" t="s">
        <v>48</v>
      </c>
      <c r="AL946" s="4" t="s">
        <v>55</v>
      </c>
    </row>
    <row r="947" spans="1:38" ht="25.5">
      <c r="A947" s="4">
        <v>159972</v>
      </c>
      <c r="B947" s="4">
        <v>684943</v>
      </c>
      <c r="C947" s="4" t="s">
        <v>2581</v>
      </c>
      <c r="D947" s="4" t="s">
        <v>2582</v>
      </c>
      <c r="E947" s="4" t="s">
        <v>114</v>
      </c>
      <c r="F947" s="4" t="s">
        <v>96</v>
      </c>
      <c r="G947" s="4" t="s">
        <v>46</v>
      </c>
      <c r="H947" s="4" t="s">
        <v>47</v>
      </c>
      <c r="I947" s="4" t="s">
        <v>48</v>
      </c>
      <c r="J947" s="4" t="s">
        <v>49</v>
      </c>
      <c r="K947" s="4" t="s">
        <v>2603</v>
      </c>
      <c r="L947" s="4" t="s">
        <v>2604</v>
      </c>
      <c r="M947" s="4"/>
      <c r="N947" s="4" t="s">
        <v>2426</v>
      </c>
      <c r="O947" s="4" t="s">
        <v>53</v>
      </c>
      <c r="P947" s="4" t="s">
        <v>2587</v>
      </c>
      <c r="Q947" s="4">
        <v>674</v>
      </c>
      <c r="R947" s="4">
        <v>0</v>
      </c>
      <c r="S947" s="4">
        <v>806</v>
      </c>
      <c r="T947" s="4">
        <v>1480</v>
      </c>
      <c r="U947" s="4">
        <v>0.45540000000000003</v>
      </c>
      <c r="V947" s="4">
        <v>0</v>
      </c>
      <c r="W947" s="4">
        <v>0.45540000000000003</v>
      </c>
      <c r="X947" s="4" t="s">
        <v>48</v>
      </c>
      <c r="Y947" s="4" t="s">
        <v>48</v>
      </c>
      <c r="Z947" s="4" t="s">
        <v>48</v>
      </c>
      <c r="AA947" s="4" t="s">
        <v>48</v>
      </c>
      <c r="AB947" s="4" t="s">
        <v>48</v>
      </c>
      <c r="AC947" s="4" t="s">
        <v>48</v>
      </c>
      <c r="AD947" s="4" t="s">
        <v>48</v>
      </c>
      <c r="AE947" s="4" t="s">
        <v>48</v>
      </c>
      <c r="AF947" s="4" t="s">
        <v>48</v>
      </c>
      <c r="AG947" s="4" t="s">
        <v>48</v>
      </c>
      <c r="AH947" s="4" t="s">
        <v>49</v>
      </c>
      <c r="AI947" s="4" t="s">
        <v>49</v>
      </c>
      <c r="AJ947" s="4" t="s">
        <v>49</v>
      </c>
      <c r="AK947" s="4" t="s">
        <v>49</v>
      </c>
      <c r="AL947" s="4" t="s">
        <v>55</v>
      </c>
    </row>
    <row r="948" spans="1:38" ht="25.5">
      <c r="A948" s="4">
        <v>159972</v>
      </c>
      <c r="B948" s="4">
        <v>663511</v>
      </c>
      <c r="C948" s="4" t="s">
        <v>2581</v>
      </c>
      <c r="D948" s="4" t="s">
        <v>2582</v>
      </c>
      <c r="E948" s="4" t="s">
        <v>114</v>
      </c>
      <c r="F948" s="4" t="s">
        <v>96</v>
      </c>
      <c r="G948" s="4" t="s">
        <v>46</v>
      </c>
      <c r="H948" s="4" t="s">
        <v>47</v>
      </c>
      <c r="I948" s="4" t="s">
        <v>48</v>
      </c>
      <c r="J948" s="4" t="s">
        <v>49</v>
      </c>
      <c r="K948" s="4" t="s">
        <v>2605</v>
      </c>
      <c r="L948" s="4" t="s">
        <v>2606</v>
      </c>
      <c r="M948" s="4"/>
      <c r="N948" s="4" t="s">
        <v>2426</v>
      </c>
      <c r="O948" s="4" t="s">
        <v>53</v>
      </c>
      <c r="P948" s="4" t="s">
        <v>2587</v>
      </c>
      <c r="Q948" s="4">
        <v>468</v>
      </c>
      <c r="R948" s="4">
        <v>0</v>
      </c>
      <c r="S948" s="4">
        <v>197</v>
      </c>
      <c r="T948" s="4">
        <v>665</v>
      </c>
      <c r="U948" s="4">
        <v>0.70379999999999998</v>
      </c>
      <c r="V948" s="4">
        <v>0</v>
      </c>
      <c r="W948" s="4">
        <v>0.70379999999999998</v>
      </c>
      <c r="X948" s="4" t="s">
        <v>48</v>
      </c>
      <c r="Y948" s="4" t="s">
        <v>48</v>
      </c>
      <c r="Z948" s="4" t="s">
        <v>48</v>
      </c>
      <c r="AA948" s="4" t="s">
        <v>48</v>
      </c>
      <c r="AB948" s="4" t="s">
        <v>48</v>
      </c>
      <c r="AC948" s="4" t="s">
        <v>48</v>
      </c>
      <c r="AD948" s="4" t="s">
        <v>48</v>
      </c>
      <c r="AE948" s="4" t="s">
        <v>49</v>
      </c>
      <c r="AF948" s="4" t="s">
        <v>49</v>
      </c>
      <c r="AG948" s="4" t="s">
        <v>49</v>
      </c>
      <c r="AH948" s="4" t="s">
        <v>48</v>
      </c>
      <c r="AI948" s="4" t="s">
        <v>48</v>
      </c>
      <c r="AJ948" s="4" t="s">
        <v>48</v>
      </c>
      <c r="AK948" s="4" t="s">
        <v>48</v>
      </c>
      <c r="AL948" s="4" t="s">
        <v>55</v>
      </c>
    </row>
    <row r="949" spans="1:38" ht="25.5">
      <c r="A949" s="4">
        <v>159972</v>
      </c>
      <c r="B949" s="4">
        <v>663512</v>
      </c>
      <c r="C949" s="4" t="s">
        <v>2581</v>
      </c>
      <c r="D949" s="4" t="s">
        <v>2582</v>
      </c>
      <c r="E949" s="4" t="s">
        <v>114</v>
      </c>
      <c r="F949" s="4" t="s">
        <v>96</v>
      </c>
      <c r="G949" s="4" t="s">
        <v>46</v>
      </c>
      <c r="H949" s="4" t="s">
        <v>47</v>
      </c>
      <c r="I949" s="4" t="s">
        <v>48</v>
      </c>
      <c r="J949" s="4" t="s">
        <v>49</v>
      </c>
      <c r="K949" s="4" t="s">
        <v>2607</v>
      </c>
      <c r="L949" s="4" t="s">
        <v>2608</v>
      </c>
      <c r="M949" s="4"/>
      <c r="N949" s="4" t="s">
        <v>2426</v>
      </c>
      <c r="O949" s="4" t="s">
        <v>53</v>
      </c>
      <c r="P949" s="4" t="s">
        <v>2587</v>
      </c>
      <c r="Q949" s="4">
        <v>1133</v>
      </c>
      <c r="R949" s="4">
        <v>0</v>
      </c>
      <c r="S949" s="4">
        <v>345</v>
      </c>
      <c r="T949" s="4">
        <v>1478</v>
      </c>
      <c r="U949" s="4">
        <v>0.76659999999999995</v>
      </c>
      <c r="V949" s="4">
        <v>0</v>
      </c>
      <c r="W949" s="4">
        <v>0.76659999999999995</v>
      </c>
      <c r="X949" s="4" t="s">
        <v>48</v>
      </c>
      <c r="Y949" s="4" t="s">
        <v>48</v>
      </c>
      <c r="Z949" s="4" t="s">
        <v>48</v>
      </c>
      <c r="AA949" s="4" t="s">
        <v>48</v>
      </c>
      <c r="AB949" s="4" t="s">
        <v>48</v>
      </c>
      <c r="AC949" s="4" t="s">
        <v>48</v>
      </c>
      <c r="AD949" s="4" t="s">
        <v>48</v>
      </c>
      <c r="AE949" s="4" t="s">
        <v>48</v>
      </c>
      <c r="AF949" s="4" t="s">
        <v>48</v>
      </c>
      <c r="AG949" s="4" t="s">
        <v>48</v>
      </c>
      <c r="AH949" s="4" t="s">
        <v>49</v>
      </c>
      <c r="AI949" s="4" t="s">
        <v>49</v>
      </c>
      <c r="AJ949" s="4" t="s">
        <v>49</v>
      </c>
      <c r="AK949" s="4" t="s">
        <v>49</v>
      </c>
      <c r="AL949" s="4" t="s">
        <v>55</v>
      </c>
    </row>
    <row r="950" spans="1:38" ht="25.5">
      <c r="A950" s="4">
        <v>159972</v>
      </c>
      <c r="B950" s="4">
        <v>660571</v>
      </c>
      <c r="C950" s="4" t="s">
        <v>2581</v>
      </c>
      <c r="D950" s="4" t="s">
        <v>2582</v>
      </c>
      <c r="E950" s="4" t="s">
        <v>114</v>
      </c>
      <c r="F950" s="4" t="s">
        <v>96</v>
      </c>
      <c r="G950" s="4" t="s">
        <v>46</v>
      </c>
      <c r="H950" s="4" t="s">
        <v>47</v>
      </c>
      <c r="I950" s="4" t="s">
        <v>48</v>
      </c>
      <c r="J950" s="4" t="s">
        <v>49</v>
      </c>
      <c r="K950" s="4" t="s">
        <v>2609</v>
      </c>
      <c r="L950" s="4" t="s">
        <v>2610</v>
      </c>
      <c r="M950" s="4"/>
      <c r="N950" s="4" t="s">
        <v>2426</v>
      </c>
      <c r="O950" s="4" t="s">
        <v>53</v>
      </c>
      <c r="P950" s="4" t="s">
        <v>2587</v>
      </c>
      <c r="Q950" s="4">
        <v>251</v>
      </c>
      <c r="R950" s="4">
        <v>0</v>
      </c>
      <c r="S950" s="4">
        <v>167</v>
      </c>
      <c r="T950" s="4">
        <v>418</v>
      </c>
      <c r="U950" s="4">
        <v>0.60050000000000003</v>
      </c>
      <c r="V950" s="4">
        <v>0</v>
      </c>
      <c r="W950" s="4">
        <v>0.60050000000000003</v>
      </c>
      <c r="X950" s="4" t="s">
        <v>48</v>
      </c>
      <c r="Y950" s="4" t="s">
        <v>49</v>
      </c>
      <c r="Z950" s="4" t="s">
        <v>49</v>
      </c>
      <c r="AA950" s="4" t="s">
        <v>49</v>
      </c>
      <c r="AB950" s="4" t="s">
        <v>49</v>
      </c>
      <c r="AC950" s="4" t="s">
        <v>49</v>
      </c>
      <c r="AD950" s="4" t="s">
        <v>49</v>
      </c>
      <c r="AE950" s="4" t="s">
        <v>48</v>
      </c>
      <c r="AF950" s="4" t="s">
        <v>48</v>
      </c>
      <c r="AG950" s="4" t="s">
        <v>48</v>
      </c>
      <c r="AH950" s="4" t="s">
        <v>48</v>
      </c>
      <c r="AI950" s="4" t="s">
        <v>48</v>
      </c>
      <c r="AJ950" s="4" t="s">
        <v>48</v>
      </c>
      <c r="AK950" s="4" t="s">
        <v>48</v>
      </c>
      <c r="AL950" s="4" t="s">
        <v>55</v>
      </c>
    </row>
    <row r="951" spans="1:38" ht="25.5">
      <c r="A951" s="4">
        <v>159972</v>
      </c>
      <c r="B951" s="4">
        <v>681071</v>
      </c>
      <c r="C951" s="4" t="s">
        <v>2581</v>
      </c>
      <c r="D951" s="4" t="s">
        <v>2582</v>
      </c>
      <c r="E951" s="4" t="s">
        <v>114</v>
      </c>
      <c r="F951" s="4" t="s">
        <v>96</v>
      </c>
      <c r="G951" s="4" t="s">
        <v>46</v>
      </c>
      <c r="H951" s="4" t="s">
        <v>47</v>
      </c>
      <c r="I951" s="4" t="s">
        <v>48</v>
      </c>
      <c r="J951" s="4" t="s">
        <v>49</v>
      </c>
      <c r="K951" s="4" t="s">
        <v>2611</v>
      </c>
      <c r="L951" s="4" t="s">
        <v>2602</v>
      </c>
      <c r="M951" s="4"/>
      <c r="N951" s="4" t="s">
        <v>2426</v>
      </c>
      <c r="O951" s="4" t="s">
        <v>53</v>
      </c>
      <c r="P951" s="4" t="s">
        <v>2427</v>
      </c>
      <c r="Q951" s="4">
        <v>463</v>
      </c>
      <c r="R951" s="4">
        <v>0</v>
      </c>
      <c r="S951" s="4">
        <v>36</v>
      </c>
      <c r="T951" s="4">
        <v>499</v>
      </c>
      <c r="U951" s="4">
        <v>0.92789999999999995</v>
      </c>
      <c r="V951" s="4">
        <v>0</v>
      </c>
      <c r="W951" s="4">
        <v>0.92789999999999995</v>
      </c>
      <c r="X951" s="4" t="s">
        <v>48</v>
      </c>
      <c r="Y951" s="4" t="s">
        <v>49</v>
      </c>
      <c r="Z951" s="4" t="s">
        <v>49</v>
      </c>
      <c r="AA951" s="4" t="s">
        <v>49</v>
      </c>
      <c r="AB951" s="4" t="s">
        <v>49</v>
      </c>
      <c r="AC951" s="4" t="s">
        <v>49</v>
      </c>
      <c r="AD951" s="4" t="s">
        <v>49</v>
      </c>
      <c r="AE951" s="4" t="s">
        <v>48</v>
      </c>
      <c r="AF951" s="4" t="s">
        <v>48</v>
      </c>
      <c r="AG951" s="4" t="s">
        <v>48</v>
      </c>
      <c r="AH951" s="4" t="s">
        <v>48</v>
      </c>
      <c r="AI951" s="4" t="s">
        <v>48</v>
      </c>
      <c r="AJ951" s="4" t="s">
        <v>48</v>
      </c>
      <c r="AK951" s="4" t="s">
        <v>48</v>
      </c>
      <c r="AL951" s="4" t="s">
        <v>55</v>
      </c>
    </row>
    <row r="952" spans="1:38" ht="25.5">
      <c r="A952" s="4">
        <v>159972</v>
      </c>
      <c r="B952" s="4">
        <v>665267</v>
      </c>
      <c r="C952" s="4" t="s">
        <v>2581</v>
      </c>
      <c r="D952" s="4" t="s">
        <v>2582</v>
      </c>
      <c r="E952" s="4" t="s">
        <v>114</v>
      </c>
      <c r="F952" s="4" t="s">
        <v>96</v>
      </c>
      <c r="G952" s="4" t="s">
        <v>46</v>
      </c>
      <c r="H952" s="4" t="s">
        <v>47</v>
      </c>
      <c r="I952" s="4" t="s">
        <v>48</v>
      </c>
      <c r="J952" s="4" t="s">
        <v>49</v>
      </c>
      <c r="K952" s="4" t="s">
        <v>2612</v>
      </c>
      <c r="L952" s="4" t="s">
        <v>2613</v>
      </c>
      <c r="M952" s="4"/>
      <c r="N952" s="4" t="s">
        <v>2426</v>
      </c>
      <c r="O952" s="4" t="s">
        <v>53</v>
      </c>
      <c r="P952" s="4" t="s">
        <v>2427</v>
      </c>
      <c r="Q952" s="4">
        <v>232</v>
      </c>
      <c r="R952" s="4">
        <v>0</v>
      </c>
      <c r="S952" s="4">
        <v>142</v>
      </c>
      <c r="T952" s="4">
        <v>374</v>
      </c>
      <c r="U952" s="4">
        <v>0.62029999999999996</v>
      </c>
      <c r="V952" s="4">
        <v>0</v>
      </c>
      <c r="W952" s="4">
        <v>0.62029999999999996</v>
      </c>
      <c r="X952" s="4" t="s">
        <v>48</v>
      </c>
      <c r="Y952" s="4" t="s">
        <v>49</v>
      </c>
      <c r="Z952" s="4" t="s">
        <v>49</v>
      </c>
      <c r="AA952" s="4" t="s">
        <v>49</v>
      </c>
      <c r="AB952" s="4" t="s">
        <v>49</v>
      </c>
      <c r="AC952" s="4" t="s">
        <v>49</v>
      </c>
      <c r="AD952" s="4" t="s">
        <v>49</v>
      </c>
      <c r="AE952" s="4" t="s">
        <v>48</v>
      </c>
      <c r="AF952" s="4" t="s">
        <v>48</v>
      </c>
      <c r="AG952" s="4" t="s">
        <v>48</v>
      </c>
      <c r="AH952" s="4" t="s">
        <v>48</v>
      </c>
      <c r="AI952" s="4" t="s">
        <v>48</v>
      </c>
      <c r="AJ952" s="4" t="s">
        <v>48</v>
      </c>
      <c r="AK952" s="4" t="s">
        <v>48</v>
      </c>
      <c r="AL952" s="4" t="s">
        <v>55</v>
      </c>
    </row>
    <row r="953" spans="1:38" ht="25.5">
      <c r="A953" s="4">
        <v>159972</v>
      </c>
      <c r="B953" s="4">
        <v>660573</v>
      </c>
      <c r="C953" s="4" t="s">
        <v>2581</v>
      </c>
      <c r="D953" s="4" t="s">
        <v>2582</v>
      </c>
      <c r="E953" s="4" t="s">
        <v>114</v>
      </c>
      <c r="F953" s="4" t="s">
        <v>96</v>
      </c>
      <c r="G953" s="4" t="s">
        <v>46</v>
      </c>
      <c r="H953" s="4" t="s">
        <v>47</v>
      </c>
      <c r="I953" s="4" t="s">
        <v>48</v>
      </c>
      <c r="J953" s="4" t="s">
        <v>49</v>
      </c>
      <c r="K953" s="4" t="s">
        <v>2614</v>
      </c>
      <c r="L953" s="4" t="s">
        <v>2615</v>
      </c>
      <c r="M953" s="4"/>
      <c r="N953" s="4" t="s">
        <v>2426</v>
      </c>
      <c r="O953" s="4" t="s">
        <v>53</v>
      </c>
      <c r="P953" s="4" t="s">
        <v>2587</v>
      </c>
      <c r="Q953" s="4">
        <v>220</v>
      </c>
      <c r="R953" s="4">
        <v>0</v>
      </c>
      <c r="S953" s="4">
        <v>249</v>
      </c>
      <c r="T953" s="4">
        <v>469</v>
      </c>
      <c r="U953" s="4">
        <v>0.46910000000000002</v>
      </c>
      <c r="V953" s="4">
        <v>0</v>
      </c>
      <c r="W953" s="4">
        <v>0.46910000000000002</v>
      </c>
      <c r="X953" s="4" t="s">
        <v>48</v>
      </c>
      <c r="Y953" s="4" t="s">
        <v>49</v>
      </c>
      <c r="Z953" s="4" t="s">
        <v>49</v>
      </c>
      <c r="AA953" s="4" t="s">
        <v>49</v>
      </c>
      <c r="AB953" s="4" t="s">
        <v>49</v>
      </c>
      <c r="AC953" s="4" t="s">
        <v>49</v>
      </c>
      <c r="AD953" s="4" t="s">
        <v>49</v>
      </c>
      <c r="AE953" s="4" t="s">
        <v>48</v>
      </c>
      <c r="AF953" s="4" t="s">
        <v>48</v>
      </c>
      <c r="AG953" s="4" t="s">
        <v>48</v>
      </c>
      <c r="AH953" s="4" t="s">
        <v>48</v>
      </c>
      <c r="AI953" s="4" t="s">
        <v>48</v>
      </c>
      <c r="AJ953" s="4" t="s">
        <v>48</v>
      </c>
      <c r="AK953" s="4" t="s">
        <v>48</v>
      </c>
      <c r="AL953" s="4" t="s">
        <v>55</v>
      </c>
    </row>
    <row r="954" spans="1:38" ht="25.5">
      <c r="A954" s="4">
        <v>159972</v>
      </c>
      <c r="B954" s="4">
        <v>660561</v>
      </c>
      <c r="C954" s="4" t="s">
        <v>2581</v>
      </c>
      <c r="D954" s="4" t="s">
        <v>2582</v>
      </c>
      <c r="E954" s="4" t="s">
        <v>114</v>
      </c>
      <c r="F954" s="4" t="s">
        <v>96</v>
      </c>
      <c r="G954" s="4" t="s">
        <v>46</v>
      </c>
      <c r="H954" s="4" t="s">
        <v>47</v>
      </c>
      <c r="I954" s="4" t="s">
        <v>48</v>
      </c>
      <c r="J954" s="4" t="s">
        <v>49</v>
      </c>
      <c r="K954" s="4" t="s">
        <v>2616</v>
      </c>
      <c r="L954" s="4" t="s">
        <v>2617</v>
      </c>
      <c r="M954" s="4"/>
      <c r="N954" s="4" t="s">
        <v>2426</v>
      </c>
      <c r="O954" s="4" t="s">
        <v>53</v>
      </c>
      <c r="P954" s="4" t="s">
        <v>2587</v>
      </c>
      <c r="Q954" s="4">
        <v>455</v>
      </c>
      <c r="R954" s="4">
        <v>0</v>
      </c>
      <c r="S954" s="4">
        <v>124</v>
      </c>
      <c r="T954" s="4">
        <v>579</v>
      </c>
      <c r="U954" s="4">
        <v>0.78580000000000005</v>
      </c>
      <c r="V954" s="4">
        <v>0</v>
      </c>
      <c r="W954" s="4">
        <v>0.78580000000000005</v>
      </c>
      <c r="X954" s="4" t="s">
        <v>48</v>
      </c>
      <c r="Y954" s="4" t="s">
        <v>48</v>
      </c>
      <c r="Z954" s="4" t="s">
        <v>48</v>
      </c>
      <c r="AA954" s="4" t="s">
        <v>48</v>
      </c>
      <c r="AB954" s="4" t="s">
        <v>48</v>
      </c>
      <c r="AC954" s="4" t="s">
        <v>48</v>
      </c>
      <c r="AD954" s="4" t="s">
        <v>48</v>
      </c>
      <c r="AE954" s="4" t="s">
        <v>49</v>
      </c>
      <c r="AF954" s="4" t="s">
        <v>49</v>
      </c>
      <c r="AG954" s="4" t="s">
        <v>49</v>
      </c>
      <c r="AH954" s="4" t="s">
        <v>48</v>
      </c>
      <c r="AI954" s="4" t="s">
        <v>48</v>
      </c>
      <c r="AJ954" s="4" t="s">
        <v>48</v>
      </c>
      <c r="AK954" s="4" t="s">
        <v>48</v>
      </c>
      <c r="AL954" s="4" t="s">
        <v>55</v>
      </c>
    </row>
    <row r="955" spans="1:38" ht="25.5">
      <c r="A955" s="4">
        <v>159381</v>
      </c>
      <c r="B955" s="4">
        <v>661368</v>
      </c>
      <c r="C955" s="4" t="s">
        <v>2618</v>
      </c>
      <c r="D955" s="4" t="s">
        <v>2619</v>
      </c>
      <c r="E955" s="4" t="s">
        <v>44</v>
      </c>
      <c r="F955" s="4" t="s">
        <v>45</v>
      </c>
      <c r="G955" s="4" t="s">
        <v>46</v>
      </c>
      <c r="H955" s="4" t="s">
        <v>47</v>
      </c>
      <c r="I955" s="4" t="s">
        <v>48</v>
      </c>
      <c r="J955" s="4" t="s">
        <v>49</v>
      </c>
      <c r="K955" s="4" t="s">
        <v>2620</v>
      </c>
      <c r="L955" s="4" t="s">
        <v>2621</v>
      </c>
      <c r="M955" s="4"/>
      <c r="N955" s="4" t="s">
        <v>2622</v>
      </c>
      <c r="O955" s="4" t="s">
        <v>53</v>
      </c>
      <c r="P955" s="4" t="s">
        <v>2623</v>
      </c>
      <c r="Q955" s="4">
        <v>125</v>
      </c>
      <c r="R955" s="4">
        <v>16</v>
      </c>
      <c r="S955" s="4">
        <v>208</v>
      </c>
      <c r="T955" s="4">
        <v>349</v>
      </c>
      <c r="U955" s="4">
        <v>0.35820000000000002</v>
      </c>
      <c r="V955" s="4">
        <v>4.58E-2</v>
      </c>
      <c r="W955" s="4">
        <v>0.40400000000000003</v>
      </c>
      <c r="X955" s="4" t="s">
        <v>49</v>
      </c>
      <c r="Y955" s="4" t="s">
        <v>49</v>
      </c>
      <c r="Z955" s="4" t="s">
        <v>49</v>
      </c>
      <c r="AA955" s="4" t="s">
        <v>49</v>
      </c>
      <c r="AB955" s="4" t="s">
        <v>49</v>
      </c>
      <c r="AC955" s="4" t="s">
        <v>49</v>
      </c>
      <c r="AD955" s="4" t="s">
        <v>49</v>
      </c>
      <c r="AE955" s="4" t="s">
        <v>49</v>
      </c>
      <c r="AF955" s="4" t="s">
        <v>49</v>
      </c>
      <c r="AG955" s="4" t="s">
        <v>49</v>
      </c>
      <c r="AH955" s="4" t="s">
        <v>48</v>
      </c>
      <c r="AI955" s="4" t="s">
        <v>48</v>
      </c>
      <c r="AJ955" s="4" t="s">
        <v>48</v>
      </c>
      <c r="AK955" s="4" t="s">
        <v>48</v>
      </c>
      <c r="AL955" s="4" t="s">
        <v>81</v>
      </c>
    </row>
    <row r="956" spans="1:38" ht="25.5">
      <c r="A956" s="4">
        <v>159208</v>
      </c>
      <c r="B956" s="4">
        <v>660753</v>
      </c>
      <c r="C956" s="4" t="s">
        <v>2624</v>
      </c>
      <c r="D956" s="4" t="s">
        <v>2625</v>
      </c>
      <c r="E956" s="4" t="s">
        <v>148</v>
      </c>
      <c r="F956" s="4" t="s">
        <v>88</v>
      </c>
      <c r="G956" s="4" t="s">
        <v>46</v>
      </c>
      <c r="H956" s="4" t="s">
        <v>47</v>
      </c>
      <c r="I956" s="4" t="s">
        <v>48</v>
      </c>
      <c r="J956" s="4" t="s">
        <v>49</v>
      </c>
      <c r="K956" s="4" t="s">
        <v>2626</v>
      </c>
      <c r="L956" s="4" t="s">
        <v>2627</v>
      </c>
      <c r="M956" s="4"/>
      <c r="N956" s="4" t="s">
        <v>148</v>
      </c>
      <c r="O956" s="4" t="s">
        <v>53</v>
      </c>
      <c r="P956" s="4" t="s">
        <v>2628</v>
      </c>
      <c r="Q956" s="4">
        <v>150</v>
      </c>
      <c r="R956" s="4">
        <v>26</v>
      </c>
      <c r="S956" s="4">
        <v>309</v>
      </c>
      <c r="T956" s="4">
        <v>485</v>
      </c>
      <c r="U956" s="4">
        <v>0.30930000000000002</v>
      </c>
      <c r="V956" s="4">
        <v>5.3600000000000002E-2</v>
      </c>
      <c r="W956" s="4">
        <v>0.3629</v>
      </c>
      <c r="X956" s="4" t="s">
        <v>48</v>
      </c>
      <c r="Y956" s="4" t="s">
        <v>49</v>
      </c>
      <c r="Z956" s="4" t="s">
        <v>49</v>
      </c>
      <c r="AA956" s="4" t="s">
        <v>49</v>
      </c>
      <c r="AB956" s="4" t="s">
        <v>49</v>
      </c>
      <c r="AC956" s="4" t="s">
        <v>49</v>
      </c>
      <c r="AD956" s="4" t="s">
        <v>49</v>
      </c>
      <c r="AE956" s="4" t="s">
        <v>48</v>
      </c>
      <c r="AF956" s="4" t="s">
        <v>48</v>
      </c>
      <c r="AG956" s="4" t="s">
        <v>48</v>
      </c>
      <c r="AH956" s="4" t="s">
        <v>48</v>
      </c>
      <c r="AI956" s="4" t="s">
        <v>48</v>
      </c>
      <c r="AJ956" s="4" t="s">
        <v>48</v>
      </c>
      <c r="AK956" s="4" t="s">
        <v>48</v>
      </c>
      <c r="AL956" s="4" t="s">
        <v>81</v>
      </c>
    </row>
    <row r="957" spans="1:38" ht="25.5">
      <c r="A957" s="4">
        <v>159208</v>
      </c>
      <c r="B957" s="4">
        <v>660776</v>
      </c>
      <c r="C957" s="4" t="s">
        <v>2624</v>
      </c>
      <c r="D957" s="4" t="s">
        <v>2625</v>
      </c>
      <c r="E957" s="4" t="s">
        <v>148</v>
      </c>
      <c r="F957" s="4" t="s">
        <v>88</v>
      </c>
      <c r="G957" s="4" t="s">
        <v>46</v>
      </c>
      <c r="H957" s="4" t="s">
        <v>47</v>
      </c>
      <c r="I957" s="4" t="s">
        <v>48</v>
      </c>
      <c r="J957" s="4" t="s">
        <v>49</v>
      </c>
      <c r="K957" s="4" t="s">
        <v>2629</v>
      </c>
      <c r="L957" s="4" t="s">
        <v>2630</v>
      </c>
      <c r="M957" s="4"/>
      <c r="N957" s="4" t="s">
        <v>2631</v>
      </c>
      <c r="O957" s="4" t="s">
        <v>53</v>
      </c>
      <c r="P957" s="4" t="s">
        <v>2632</v>
      </c>
      <c r="Q957" s="4">
        <v>98</v>
      </c>
      <c r="R957" s="4">
        <v>28</v>
      </c>
      <c r="S957" s="4">
        <v>276</v>
      </c>
      <c r="T957" s="4">
        <v>402</v>
      </c>
      <c r="U957" s="4">
        <v>0.24379999999999999</v>
      </c>
      <c r="V957" s="4">
        <v>6.9699999999999998E-2</v>
      </c>
      <c r="W957" s="4">
        <v>0.31340000000000001</v>
      </c>
      <c r="X957" s="4" t="s">
        <v>48</v>
      </c>
      <c r="Y957" s="4" t="s">
        <v>49</v>
      </c>
      <c r="Z957" s="4" t="s">
        <v>49</v>
      </c>
      <c r="AA957" s="4" t="s">
        <v>49</v>
      </c>
      <c r="AB957" s="4" t="s">
        <v>49</v>
      </c>
      <c r="AC957" s="4" t="s">
        <v>49</v>
      </c>
      <c r="AD957" s="4" t="s">
        <v>49</v>
      </c>
      <c r="AE957" s="4" t="s">
        <v>48</v>
      </c>
      <c r="AF957" s="4" t="s">
        <v>48</v>
      </c>
      <c r="AG957" s="4" t="s">
        <v>48</v>
      </c>
      <c r="AH957" s="4" t="s">
        <v>48</v>
      </c>
      <c r="AI957" s="4" t="s">
        <v>48</v>
      </c>
      <c r="AJ957" s="4" t="s">
        <v>48</v>
      </c>
      <c r="AK957" s="4" t="s">
        <v>48</v>
      </c>
      <c r="AL957" s="4" t="s">
        <v>81</v>
      </c>
    </row>
    <row r="958" spans="1:38" ht="25.5">
      <c r="A958" s="4">
        <v>159208</v>
      </c>
      <c r="B958" s="4">
        <v>686333</v>
      </c>
      <c r="C958" s="4" t="s">
        <v>2624</v>
      </c>
      <c r="D958" s="4" t="s">
        <v>2625</v>
      </c>
      <c r="E958" s="4" t="s">
        <v>148</v>
      </c>
      <c r="F958" s="4" t="s">
        <v>88</v>
      </c>
      <c r="G958" s="4" t="s">
        <v>46</v>
      </c>
      <c r="H958" s="4" t="s">
        <v>47</v>
      </c>
      <c r="I958" s="4" t="s">
        <v>48</v>
      </c>
      <c r="J958" s="4" t="s">
        <v>49</v>
      </c>
      <c r="K958" s="4" t="s">
        <v>1999</v>
      </c>
      <c r="L958" s="4" t="s">
        <v>2633</v>
      </c>
      <c r="M958" s="4"/>
      <c r="N958" s="4" t="s">
        <v>2634</v>
      </c>
      <c r="O958" s="4" t="s">
        <v>53</v>
      </c>
      <c r="P958" s="4" t="s">
        <v>2635</v>
      </c>
      <c r="Q958" s="4">
        <v>309</v>
      </c>
      <c r="R958" s="4">
        <v>0</v>
      </c>
      <c r="S958" s="4">
        <v>38</v>
      </c>
      <c r="T958" s="4">
        <v>347</v>
      </c>
      <c r="U958" s="4">
        <v>0.89049999999999996</v>
      </c>
      <c r="V958" s="4">
        <v>0</v>
      </c>
      <c r="W958" s="4">
        <v>0.89049999999999996</v>
      </c>
      <c r="X958" s="4" t="s">
        <v>49</v>
      </c>
      <c r="Y958" s="4" t="s">
        <v>49</v>
      </c>
      <c r="Z958" s="4" t="s">
        <v>49</v>
      </c>
      <c r="AA958" s="4" t="s">
        <v>49</v>
      </c>
      <c r="AB958" s="4" t="s">
        <v>49</v>
      </c>
      <c r="AC958" s="4" t="s">
        <v>49</v>
      </c>
      <c r="AD958" s="4" t="s">
        <v>49</v>
      </c>
      <c r="AE958" s="4" t="s">
        <v>48</v>
      </c>
      <c r="AF958" s="4" t="s">
        <v>48</v>
      </c>
      <c r="AG958" s="4" t="s">
        <v>48</v>
      </c>
      <c r="AH958" s="4" t="s">
        <v>48</v>
      </c>
      <c r="AI958" s="4" t="s">
        <v>48</v>
      </c>
      <c r="AJ958" s="4" t="s">
        <v>48</v>
      </c>
      <c r="AK958" s="4" t="s">
        <v>48</v>
      </c>
      <c r="AL958" s="4" t="s">
        <v>55</v>
      </c>
    </row>
    <row r="959" spans="1:38" ht="25.5">
      <c r="A959" s="4">
        <v>159208</v>
      </c>
      <c r="B959" s="4">
        <v>660778</v>
      </c>
      <c r="C959" s="4" t="s">
        <v>2624</v>
      </c>
      <c r="D959" s="4" t="s">
        <v>2625</v>
      </c>
      <c r="E959" s="4" t="s">
        <v>148</v>
      </c>
      <c r="F959" s="4" t="s">
        <v>88</v>
      </c>
      <c r="G959" s="4" t="s">
        <v>46</v>
      </c>
      <c r="H959" s="4" t="s">
        <v>47</v>
      </c>
      <c r="I959" s="4" t="s">
        <v>48</v>
      </c>
      <c r="J959" s="4" t="s">
        <v>49</v>
      </c>
      <c r="K959" s="4" t="s">
        <v>425</v>
      </c>
      <c r="L959" s="4" t="s">
        <v>2636</v>
      </c>
      <c r="M959" s="4"/>
      <c r="N959" s="4" t="s">
        <v>148</v>
      </c>
      <c r="O959" s="4" t="s">
        <v>53</v>
      </c>
      <c r="P959" s="4" t="s">
        <v>150</v>
      </c>
      <c r="Q959" s="4">
        <v>282</v>
      </c>
      <c r="R959" s="4">
        <v>0</v>
      </c>
      <c r="S959" s="4">
        <v>185</v>
      </c>
      <c r="T959" s="4">
        <v>467</v>
      </c>
      <c r="U959" s="4">
        <v>0.60389999999999999</v>
      </c>
      <c r="V959" s="4">
        <v>0</v>
      </c>
      <c r="W959" s="4">
        <v>0.60389999999999999</v>
      </c>
      <c r="X959" s="4" t="s">
        <v>48</v>
      </c>
      <c r="Y959" s="4" t="s">
        <v>49</v>
      </c>
      <c r="Z959" s="4" t="s">
        <v>49</v>
      </c>
      <c r="AA959" s="4" t="s">
        <v>49</v>
      </c>
      <c r="AB959" s="4" t="s">
        <v>49</v>
      </c>
      <c r="AC959" s="4" t="s">
        <v>49</v>
      </c>
      <c r="AD959" s="4" t="s">
        <v>49</v>
      </c>
      <c r="AE959" s="4" t="s">
        <v>48</v>
      </c>
      <c r="AF959" s="4" t="s">
        <v>48</v>
      </c>
      <c r="AG959" s="4" t="s">
        <v>48</v>
      </c>
      <c r="AH959" s="4" t="s">
        <v>48</v>
      </c>
      <c r="AI959" s="4" t="s">
        <v>48</v>
      </c>
      <c r="AJ959" s="4" t="s">
        <v>48</v>
      </c>
      <c r="AK959" s="4" t="s">
        <v>48</v>
      </c>
      <c r="AL959" s="4" t="s">
        <v>55</v>
      </c>
    </row>
    <row r="960" spans="1:38" ht="25.5">
      <c r="A960" s="4">
        <v>159208</v>
      </c>
      <c r="B960" s="4">
        <v>660780</v>
      </c>
      <c r="C960" s="4" t="s">
        <v>2624</v>
      </c>
      <c r="D960" s="4" t="s">
        <v>2625</v>
      </c>
      <c r="E960" s="4" t="s">
        <v>148</v>
      </c>
      <c r="F960" s="4" t="s">
        <v>88</v>
      </c>
      <c r="G960" s="4" t="s">
        <v>46</v>
      </c>
      <c r="H960" s="4" t="s">
        <v>47</v>
      </c>
      <c r="I960" s="4" t="s">
        <v>48</v>
      </c>
      <c r="J960" s="4" t="s">
        <v>49</v>
      </c>
      <c r="K960" s="4" t="s">
        <v>2637</v>
      </c>
      <c r="L960" s="4" t="s">
        <v>2638</v>
      </c>
      <c r="M960" s="4"/>
      <c r="N960" s="4" t="s">
        <v>148</v>
      </c>
      <c r="O960" s="4" t="s">
        <v>53</v>
      </c>
      <c r="P960" s="4" t="s">
        <v>150</v>
      </c>
      <c r="Q960" s="4">
        <v>270</v>
      </c>
      <c r="R960" s="4">
        <v>0</v>
      </c>
      <c r="S960" s="4">
        <v>258</v>
      </c>
      <c r="T960" s="4">
        <v>528</v>
      </c>
      <c r="U960" s="4">
        <v>0.51139999999999997</v>
      </c>
      <c r="V960" s="4">
        <v>0</v>
      </c>
      <c r="W960" s="4">
        <v>0.51139999999999997</v>
      </c>
      <c r="X960" s="4" t="s">
        <v>48</v>
      </c>
      <c r="Y960" s="4" t="s">
        <v>49</v>
      </c>
      <c r="Z960" s="4" t="s">
        <v>49</v>
      </c>
      <c r="AA960" s="4" t="s">
        <v>49</v>
      </c>
      <c r="AB960" s="4" t="s">
        <v>49</v>
      </c>
      <c r="AC960" s="4" t="s">
        <v>49</v>
      </c>
      <c r="AD960" s="4" t="s">
        <v>49</v>
      </c>
      <c r="AE960" s="4" t="s">
        <v>48</v>
      </c>
      <c r="AF960" s="4" t="s">
        <v>48</v>
      </c>
      <c r="AG960" s="4" t="s">
        <v>48</v>
      </c>
      <c r="AH960" s="4" t="s">
        <v>48</v>
      </c>
      <c r="AI960" s="4" t="s">
        <v>48</v>
      </c>
      <c r="AJ960" s="4" t="s">
        <v>48</v>
      </c>
      <c r="AK960" s="4" t="s">
        <v>48</v>
      </c>
      <c r="AL960" s="4" t="s">
        <v>55</v>
      </c>
    </row>
    <row r="961" spans="1:38" ht="25.5">
      <c r="A961" s="4">
        <v>159208</v>
      </c>
      <c r="B961" s="4">
        <v>686334</v>
      </c>
      <c r="C961" s="4" t="s">
        <v>2624</v>
      </c>
      <c r="D961" s="4" t="s">
        <v>2625</v>
      </c>
      <c r="E961" s="4" t="s">
        <v>148</v>
      </c>
      <c r="F961" s="4" t="s">
        <v>88</v>
      </c>
      <c r="G961" s="4" t="s">
        <v>46</v>
      </c>
      <c r="H961" s="4" t="s">
        <v>47</v>
      </c>
      <c r="I961" s="4" t="s">
        <v>48</v>
      </c>
      <c r="J961" s="4" t="s">
        <v>49</v>
      </c>
      <c r="K961" s="4" t="s">
        <v>2639</v>
      </c>
      <c r="L961" s="4" t="s">
        <v>2640</v>
      </c>
      <c r="M961" s="4"/>
      <c r="N961" s="4" t="s">
        <v>148</v>
      </c>
      <c r="O961" s="4" t="s">
        <v>53</v>
      </c>
      <c r="P961" s="4" t="s">
        <v>150</v>
      </c>
      <c r="Q961" s="4">
        <v>152</v>
      </c>
      <c r="R961" s="4">
        <v>43</v>
      </c>
      <c r="S961" s="4">
        <v>504</v>
      </c>
      <c r="T961" s="4">
        <v>699</v>
      </c>
      <c r="U961" s="4">
        <v>0.2175</v>
      </c>
      <c r="V961" s="4">
        <v>6.1499999999999999E-2</v>
      </c>
      <c r="W961" s="4">
        <v>0.27900000000000003</v>
      </c>
      <c r="X961" s="4" t="s">
        <v>48</v>
      </c>
      <c r="Y961" s="4" t="s">
        <v>48</v>
      </c>
      <c r="Z961" s="4" t="s">
        <v>48</v>
      </c>
      <c r="AA961" s="4" t="s">
        <v>48</v>
      </c>
      <c r="AB961" s="4" t="s">
        <v>48</v>
      </c>
      <c r="AC961" s="4" t="s">
        <v>48</v>
      </c>
      <c r="AD961" s="4" t="s">
        <v>48</v>
      </c>
      <c r="AE961" s="4" t="s">
        <v>49</v>
      </c>
      <c r="AF961" s="4" t="s">
        <v>49</v>
      </c>
      <c r="AG961" s="4" t="s">
        <v>49</v>
      </c>
      <c r="AH961" s="4" t="s">
        <v>48</v>
      </c>
      <c r="AI961" s="4" t="s">
        <v>48</v>
      </c>
      <c r="AJ961" s="4" t="s">
        <v>48</v>
      </c>
      <c r="AK961" s="4" t="s">
        <v>48</v>
      </c>
      <c r="AL961" s="4" t="s">
        <v>81</v>
      </c>
    </row>
    <row r="962" spans="1:38" ht="25.5">
      <c r="A962" s="4">
        <v>159208</v>
      </c>
      <c r="B962" s="4">
        <v>660789</v>
      </c>
      <c r="C962" s="4" t="s">
        <v>2624</v>
      </c>
      <c r="D962" s="4" t="s">
        <v>2625</v>
      </c>
      <c r="E962" s="4" t="s">
        <v>148</v>
      </c>
      <c r="F962" s="4" t="s">
        <v>88</v>
      </c>
      <c r="G962" s="4" t="s">
        <v>46</v>
      </c>
      <c r="H962" s="4" t="s">
        <v>47</v>
      </c>
      <c r="I962" s="4" t="s">
        <v>48</v>
      </c>
      <c r="J962" s="4" t="s">
        <v>49</v>
      </c>
      <c r="K962" s="4" t="s">
        <v>2641</v>
      </c>
      <c r="L962" s="4" t="s">
        <v>2642</v>
      </c>
      <c r="M962" s="4"/>
      <c r="N962" s="4" t="s">
        <v>148</v>
      </c>
      <c r="O962" s="4" t="s">
        <v>53</v>
      </c>
      <c r="P962" s="4" t="s">
        <v>2628</v>
      </c>
      <c r="Q962" s="4">
        <v>381</v>
      </c>
      <c r="R962" s="4">
        <v>96</v>
      </c>
      <c r="S962" s="4">
        <v>1362</v>
      </c>
      <c r="T962" s="4">
        <v>1839</v>
      </c>
      <c r="U962" s="4">
        <v>0.2072</v>
      </c>
      <c r="V962" s="4">
        <v>5.2200000000000003E-2</v>
      </c>
      <c r="W962" s="4">
        <v>0.25940000000000002</v>
      </c>
      <c r="X962" s="4" t="s">
        <v>48</v>
      </c>
      <c r="Y962" s="4" t="s">
        <v>48</v>
      </c>
      <c r="Z962" s="4" t="s">
        <v>48</v>
      </c>
      <c r="AA962" s="4" t="s">
        <v>48</v>
      </c>
      <c r="AB962" s="4" t="s">
        <v>48</v>
      </c>
      <c r="AC962" s="4" t="s">
        <v>48</v>
      </c>
      <c r="AD962" s="4" t="s">
        <v>48</v>
      </c>
      <c r="AE962" s="4" t="s">
        <v>48</v>
      </c>
      <c r="AF962" s="4" t="s">
        <v>48</v>
      </c>
      <c r="AG962" s="4" t="s">
        <v>48</v>
      </c>
      <c r="AH962" s="4" t="s">
        <v>49</v>
      </c>
      <c r="AI962" s="4" t="s">
        <v>49</v>
      </c>
      <c r="AJ962" s="4" t="s">
        <v>49</v>
      </c>
      <c r="AK962" s="4" t="s">
        <v>49</v>
      </c>
      <c r="AL962" s="4" t="s">
        <v>81</v>
      </c>
    </row>
    <row r="963" spans="1:38" ht="25.5">
      <c r="A963" s="4">
        <v>159208</v>
      </c>
      <c r="B963" s="4">
        <v>660782</v>
      </c>
      <c r="C963" s="4" t="s">
        <v>2624</v>
      </c>
      <c r="D963" s="4" t="s">
        <v>2625</v>
      </c>
      <c r="E963" s="4" t="s">
        <v>148</v>
      </c>
      <c r="F963" s="4" t="s">
        <v>88</v>
      </c>
      <c r="G963" s="4" t="s">
        <v>46</v>
      </c>
      <c r="H963" s="4" t="s">
        <v>47</v>
      </c>
      <c r="I963" s="4" t="s">
        <v>48</v>
      </c>
      <c r="J963" s="4" t="s">
        <v>49</v>
      </c>
      <c r="K963" s="4" t="s">
        <v>2187</v>
      </c>
      <c r="L963" s="4" t="s">
        <v>2643</v>
      </c>
      <c r="M963" s="4"/>
      <c r="N963" s="4" t="s">
        <v>2634</v>
      </c>
      <c r="O963" s="4" t="s">
        <v>53</v>
      </c>
      <c r="P963" s="4" t="s">
        <v>2635</v>
      </c>
      <c r="Q963" s="4">
        <v>96</v>
      </c>
      <c r="R963" s="4">
        <v>26</v>
      </c>
      <c r="S963" s="4">
        <v>306</v>
      </c>
      <c r="T963" s="4">
        <v>428</v>
      </c>
      <c r="U963" s="4">
        <v>0.2243</v>
      </c>
      <c r="V963" s="4">
        <v>6.0699999999999997E-2</v>
      </c>
      <c r="W963" s="4">
        <v>0.28499999999999998</v>
      </c>
      <c r="X963" s="4" t="s">
        <v>48</v>
      </c>
      <c r="Y963" s="4" t="s">
        <v>49</v>
      </c>
      <c r="Z963" s="4" t="s">
        <v>49</v>
      </c>
      <c r="AA963" s="4" t="s">
        <v>49</v>
      </c>
      <c r="AB963" s="4" t="s">
        <v>49</v>
      </c>
      <c r="AC963" s="4" t="s">
        <v>49</v>
      </c>
      <c r="AD963" s="4" t="s">
        <v>49</v>
      </c>
      <c r="AE963" s="4" t="s">
        <v>48</v>
      </c>
      <c r="AF963" s="4" t="s">
        <v>48</v>
      </c>
      <c r="AG963" s="4" t="s">
        <v>48</v>
      </c>
      <c r="AH963" s="4" t="s">
        <v>48</v>
      </c>
      <c r="AI963" s="4" t="s">
        <v>48</v>
      </c>
      <c r="AJ963" s="4" t="s">
        <v>48</v>
      </c>
      <c r="AK963" s="4" t="s">
        <v>48</v>
      </c>
      <c r="AL963" s="4" t="s">
        <v>81</v>
      </c>
    </row>
    <row r="964" spans="1:38" ht="25.5">
      <c r="A964" s="4">
        <v>159208</v>
      </c>
      <c r="B964" s="4">
        <v>663622</v>
      </c>
      <c r="C964" s="4" t="s">
        <v>2624</v>
      </c>
      <c r="D964" s="4" t="s">
        <v>2625</v>
      </c>
      <c r="E964" s="4" t="s">
        <v>148</v>
      </c>
      <c r="F964" s="4" t="s">
        <v>88</v>
      </c>
      <c r="G964" s="4" t="s">
        <v>46</v>
      </c>
      <c r="H964" s="4" t="s">
        <v>47</v>
      </c>
      <c r="I964" s="4" t="s">
        <v>48</v>
      </c>
      <c r="J964" s="4" t="s">
        <v>49</v>
      </c>
      <c r="K964" s="4" t="s">
        <v>2644</v>
      </c>
      <c r="L964" s="4" t="s">
        <v>2645</v>
      </c>
      <c r="M964" s="4"/>
      <c r="N964" s="4" t="s">
        <v>148</v>
      </c>
      <c r="O964" s="4" t="s">
        <v>53</v>
      </c>
      <c r="P964" s="4" t="s">
        <v>150</v>
      </c>
      <c r="Q964" s="4">
        <v>173</v>
      </c>
      <c r="R964" s="4">
        <v>54</v>
      </c>
      <c r="S964" s="4">
        <v>474</v>
      </c>
      <c r="T964" s="4">
        <v>701</v>
      </c>
      <c r="U964" s="4">
        <v>0.24679999999999999</v>
      </c>
      <c r="V964" s="4">
        <v>7.6999999999999999E-2</v>
      </c>
      <c r="W964" s="4">
        <v>0.32379999999999998</v>
      </c>
      <c r="X964" s="4" t="s">
        <v>48</v>
      </c>
      <c r="Y964" s="4" t="s">
        <v>49</v>
      </c>
      <c r="Z964" s="4" t="s">
        <v>49</v>
      </c>
      <c r="AA964" s="4" t="s">
        <v>49</v>
      </c>
      <c r="AB964" s="4" t="s">
        <v>49</v>
      </c>
      <c r="AC964" s="4" t="s">
        <v>49</v>
      </c>
      <c r="AD964" s="4" t="s">
        <v>49</v>
      </c>
      <c r="AE964" s="4" t="s">
        <v>49</v>
      </c>
      <c r="AF964" s="4" t="s">
        <v>49</v>
      </c>
      <c r="AG964" s="4" t="s">
        <v>49</v>
      </c>
      <c r="AH964" s="4" t="s">
        <v>49</v>
      </c>
      <c r="AI964" s="4" t="s">
        <v>49</v>
      </c>
      <c r="AJ964" s="4" t="s">
        <v>49</v>
      </c>
      <c r="AK964" s="4" t="s">
        <v>49</v>
      </c>
      <c r="AL964" s="4" t="s">
        <v>81</v>
      </c>
    </row>
    <row r="965" spans="1:38" ht="25.5">
      <c r="A965" s="4">
        <v>159208</v>
      </c>
      <c r="B965" s="4">
        <v>660784</v>
      </c>
      <c r="C965" s="4" t="s">
        <v>2624</v>
      </c>
      <c r="D965" s="4" t="s">
        <v>2625</v>
      </c>
      <c r="E965" s="4" t="s">
        <v>148</v>
      </c>
      <c r="F965" s="4" t="s">
        <v>88</v>
      </c>
      <c r="G965" s="4" t="s">
        <v>46</v>
      </c>
      <c r="H965" s="4" t="s">
        <v>47</v>
      </c>
      <c r="I965" s="4" t="s">
        <v>48</v>
      </c>
      <c r="J965" s="4" t="s">
        <v>49</v>
      </c>
      <c r="K965" s="4" t="s">
        <v>1875</v>
      </c>
      <c r="L965" s="4" t="s">
        <v>2646</v>
      </c>
      <c r="M965" s="4"/>
      <c r="N965" s="4" t="s">
        <v>2631</v>
      </c>
      <c r="O965" s="4" t="s">
        <v>53</v>
      </c>
      <c r="P965" s="4" t="s">
        <v>2632</v>
      </c>
      <c r="Q965" s="4">
        <v>74</v>
      </c>
      <c r="R965" s="4">
        <v>30</v>
      </c>
      <c r="S965" s="4">
        <v>300</v>
      </c>
      <c r="T965" s="4">
        <v>404</v>
      </c>
      <c r="U965" s="4">
        <v>0.1832</v>
      </c>
      <c r="V965" s="4">
        <v>7.4300000000000005E-2</v>
      </c>
      <c r="W965" s="4">
        <v>0.25740000000000002</v>
      </c>
      <c r="X965" s="4" t="s">
        <v>48</v>
      </c>
      <c r="Y965" s="4" t="s">
        <v>49</v>
      </c>
      <c r="Z965" s="4" t="s">
        <v>49</v>
      </c>
      <c r="AA965" s="4" t="s">
        <v>49</v>
      </c>
      <c r="AB965" s="4" t="s">
        <v>49</v>
      </c>
      <c r="AC965" s="4" t="s">
        <v>49</v>
      </c>
      <c r="AD965" s="4" t="s">
        <v>49</v>
      </c>
      <c r="AE965" s="4" t="s">
        <v>48</v>
      </c>
      <c r="AF965" s="4" t="s">
        <v>48</v>
      </c>
      <c r="AG965" s="4" t="s">
        <v>48</v>
      </c>
      <c r="AH965" s="4" t="s">
        <v>48</v>
      </c>
      <c r="AI965" s="4" t="s">
        <v>48</v>
      </c>
      <c r="AJ965" s="4" t="s">
        <v>48</v>
      </c>
      <c r="AK965" s="4" t="s">
        <v>48</v>
      </c>
      <c r="AL965" s="4" t="s">
        <v>81</v>
      </c>
    </row>
    <row r="966" spans="1:38" ht="25.5">
      <c r="A966" s="4">
        <v>159208</v>
      </c>
      <c r="B966" s="4">
        <v>660791</v>
      </c>
      <c r="C966" s="4" t="s">
        <v>2624</v>
      </c>
      <c r="D966" s="4" t="s">
        <v>2625</v>
      </c>
      <c r="E966" s="4" t="s">
        <v>148</v>
      </c>
      <c r="F966" s="4" t="s">
        <v>88</v>
      </c>
      <c r="G966" s="4" t="s">
        <v>46</v>
      </c>
      <c r="H966" s="4" t="s">
        <v>47</v>
      </c>
      <c r="I966" s="4" t="s">
        <v>48</v>
      </c>
      <c r="J966" s="4" t="s">
        <v>49</v>
      </c>
      <c r="K966" s="4" t="s">
        <v>2647</v>
      </c>
      <c r="L966" s="4" t="s">
        <v>2648</v>
      </c>
      <c r="M966" s="4"/>
      <c r="N966" s="4" t="s">
        <v>2634</v>
      </c>
      <c r="O966" s="4" t="s">
        <v>53</v>
      </c>
      <c r="P966" s="4" t="s">
        <v>2635</v>
      </c>
      <c r="Q966" s="4">
        <v>340</v>
      </c>
      <c r="R966" s="4">
        <v>104</v>
      </c>
      <c r="S966" s="4">
        <v>1025</v>
      </c>
      <c r="T966" s="4">
        <v>1469</v>
      </c>
      <c r="U966" s="4">
        <v>0.23139999999999999</v>
      </c>
      <c r="V966" s="4">
        <v>7.0800000000000002E-2</v>
      </c>
      <c r="W966" s="4">
        <v>0.30220000000000002</v>
      </c>
      <c r="X966" s="4" t="s">
        <v>48</v>
      </c>
      <c r="Y966" s="4" t="s">
        <v>48</v>
      </c>
      <c r="Z966" s="4" t="s">
        <v>48</v>
      </c>
      <c r="AA966" s="4" t="s">
        <v>48</v>
      </c>
      <c r="AB966" s="4" t="s">
        <v>48</v>
      </c>
      <c r="AC966" s="4" t="s">
        <v>48</v>
      </c>
      <c r="AD966" s="4" t="s">
        <v>48</v>
      </c>
      <c r="AE966" s="4" t="s">
        <v>48</v>
      </c>
      <c r="AF966" s="4" t="s">
        <v>48</v>
      </c>
      <c r="AG966" s="4" t="s">
        <v>48</v>
      </c>
      <c r="AH966" s="4" t="s">
        <v>49</v>
      </c>
      <c r="AI966" s="4" t="s">
        <v>49</v>
      </c>
      <c r="AJ966" s="4" t="s">
        <v>49</v>
      </c>
      <c r="AK966" s="4" t="s">
        <v>49</v>
      </c>
      <c r="AL966" s="4" t="s">
        <v>81</v>
      </c>
    </row>
    <row r="967" spans="1:38" ht="25.5">
      <c r="A967" s="4">
        <v>159208</v>
      </c>
      <c r="B967" s="4">
        <v>664171</v>
      </c>
      <c r="C967" s="4" t="s">
        <v>2624</v>
      </c>
      <c r="D967" s="4" t="s">
        <v>2625</v>
      </c>
      <c r="E967" s="4" t="s">
        <v>148</v>
      </c>
      <c r="F967" s="4" t="s">
        <v>88</v>
      </c>
      <c r="G967" s="4" t="s">
        <v>46</v>
      </c>
      <c r="H967" s="4" t="s">
        <v>47</v>
      </c>
      <c r="I967" s="4" t="s">
        <v>48</v>
      </c>
      <c r="J967" s="4" t="s">
        <v>49</v>
      </c>
      <c r="K967" s="4" t="s">
        <v>2649</v>
      </c>
      <c r="L967" s="4" t="s">
        <v>2650</v>
      </c>
      <c r="M967" s="4"/>
      <c r="N967" s="4" t="s">
        <v>2631</v>
      </c>
      <c r="O967" s="4" t="s">
        <v>53</v>
      </c>
      <c r="P967" s="4" t="s">
        <v>2632</v>
      </c>
      <c r="Q967" s="4">
        <v>243</v>
      </c>
      <c r="R967" s="4">
        <v>62</v>
      </c>
      <c r="S967" s="4">
        <v>467</v>
      </c>
      <c r="T967" s="4">
        <v>772</v>
      </c>
      <c r="U967" s="4">
        <v>0.31480000000000002</v>
      </c>
      <c r="V967" s="4">
        <v>8.0299999999999996E-2</v>
      </c>
      <c r="W967" s="4">
        <v>0.39510000000000001</v>
      </c>
      <c r="X967" s="4" t="s">
        <v>48</v>
      </c>
      <c r="Y967" s="4" t="s">
        <v>48</v>
      </c>
      <c r="Z967" s="4" t="s">
        <v>48</v>
      </c>
      <c r="AA967" s="4" t="s">
        <v>48</v>
      </c>
      <c r="AB967" s="4" t="s">
        <v>48</v>
      </c>
      <c r="AC967" s="4" t="s">
        <v>48</v>
      </c>
      <c r="AD967" s="4" t="s">
        <v>48</v>
      </c>
      <c r="AE967" s="4" t="s">
        <v>49</v>
      </c>
      <c r="AF967" s="4" t="s">
        <v>49</v>
      </c>
      <c r="AG967" s="4" t="s">
        <v>49</v>
      </c>
      <c r="AH967" s="4" t="s">
        <v>48</v>
      </c>
      <c r="AI967" s="4" t="s">
        <v>48</v>
      </c>
      <c r="AJ967" s="4" t="s">
        <v>48</v>
      </c>
      <c r="AK967" s="4" t="s">
        <v>48</v>
      </c>
      <c r="AL967" s="4" t="s">
        <v>81</v>
      </c>
    </row>
    <row r="968" spans="1:38" ht="25.5">
      <c r="A968" s="4">
        <v>159208</v>
      </c>
      <c r="B968" s="4">
        <v>660787</v>
      </c>
      <c r="C968" s="4" t="s">
        <v>2624</v>
      </c>
      <c r="D968" s="4" t="s">
        <v>2625</v>
      </c>
      <c r="E968" s="4" t="s">
        <v>148</v>
      </c>
      <c r="F968" s="4" t="s">
        <v>88</v>
      </c>
      <c r="G968" s="4" t="s">
        <v>46</v>
      </c>
      <c r="H968" s="4" t="s">
        <v>47</v>
      </c>
      <c r="I968" s="4" t="s">
        <v>48</v>
      </c>
      <c r="J968" s="4" t="s">
        <v>49</v>
      </c>
      <c r="K968" s="4" t="s">
        <v>2651</v>
      </c>
      <c r="L968" s="4" t="s">
        <v>2652</v>
      </c>
      <c r="M968" s="4"/>
      <c r="N968" s="4" t="s">
        <v>148</v>
      </c>
      <c r="O968" s="4" t="s">
        <v>53</v>
      </c>
      <c r="P968" s="4" t="s">
        <v>150</v>
      </c>
      <c r="Q968" s="4">
        <v>205</v>
      </c>
      <c r="R968" s="4">
        <v>49</v>
      </c>
      <c r="S968" s="4">
        <v>527</v>
      </c>
      <c r="T968" s="4">
        <v>781</v>
      </c>
      <c r="U968" s="4">
        <v>0.26250000000000001</v>
      </c>
      <c r="V968" s="4">
        <v>6.2700000000000006E-2</v>
      </c>
      <c r="W968" s="4">
        <v>0.32519999999999999</v>
      </c>
      <c r="X968" s="4" t="s">
        <v>48</v>
      </c>
      <c r="Y968" s="4" t="s">
        <v>48</v>
      </c>
      <c r="Z968" s="4" t="s">
        <v>48</v>
      </c>
      <c r="AA968" s="4" t="s">
        <v>48</v>
      </c>
      <c r="AB968" s="4" t="s">
        <v>48</v>
      </c>
      <c r="AC968" s="4" t="s">
        <v>48</v>
      </c>
      <c r="AD968" s="4" t="s">
        <v>48</v>
      </c>
      <c r="AE968" s="4" t="s">
        <v>49</v>
      </c>
      <c r="AF968" s="4" t="s">
        <v>49</v>
      </c>
      <c r="AG968" s="4" t="s">
        <v>49</v>
      </c>
      <c r="AH968" s="4" t="s">
        <v>48</v>
      </c>
      <c r="AI968" s="4" t="s">
        <v>48</v>
      </c>
      <c r="AJ968" s="4" t="s">
        <v>48</v>
      </c>
      <c r="AK968" s="4" t="s">
        <v>48</v>
      </c>
      <c r="AL968" s="4" t="s">
        <v>81</v>
      </c>
    </row>
    <row r="969" spans="1:38" ht="25.5">
      <c r="A969" s="4">
        <v>159208</v>
      </c>
      <c r="B969" s="4">
        <v>663870</v>
      </c>
      <c r="C969" s="4" t="s">
        <v>2624</v>
      </c>
      <c r="D969" s="4" t="s">
        <v>2625</v>
      </c>
      <c r="E969" s="4" t="s">
        <v>148</v>
      </c>
      <c r="F969" s="4" t="s">
        <v>88</v>
      </c>
      <c r="G969" s="4" t="s">
        <v>46</v>
      </c>
      <c r="H969" s="4" t="s">
        <v>47</v>
      </c>
      <c r="I969" s="4" t="s">
        <v>48</v>
      </c>
      <c r="J969" s="4" t="s">
        <v>49</v>
      </c>
      <c r="K969" s="4" t="s">
        <v>2653</v>
      </c>
      <c r="L969" s="4" t="s">
        <v>2654</v>
      </c>
      <c r="M969" s="4"/>
      <c r="N969" s="4" t="s">
        <v>148</v>
      </c>
      <c r="O969" s="4" t="s">
        <v>53</v>
      </c>
      <c r="P969" s="4" t="s">
        <v>150</v>
      </c>
      <c r="Q969" s="4">
        <v>73</v>
      </c>
      <c r="R969" s="4">
        <v>21</v>
      </c>
      <c r="S969" s="4">
        <v>285</v>
      </c>
      <c r="T969" s="4">
        <v>379</v>
      </c>
      <c r="U969" s="4">
        <v>0.19259999999999999</v>
      </c>
      <c r="V969" s="4">
        <v>5.5399999999999998E-2</v>
      </c>
      <c r="W969" s="4">
        <v>0.248</v>
      </c>
      <c r="X969" s="4" t="s">
        <v>48</v>
      </c>
      <c r="Y969" s="4" t="s">
        <v>49</v>
      </c>
      <c r="Z969" s="4" t="s">
        <v>49</v>
      </c>
      <c r="AA969" s="4" t="s">
        <v>49</v>
      </c>
      <c r="AB969" s="4" t="s">
        <v>49</v>
      </c>
      <c r="AC969" s="4" t="s">
        <v>49</v>
      </c>
      <c r="AD969" s="4" t="s">
        <v>49</v>
      </c>
      <c r="AE969" s="4" t="s">
        <v>48</v>
      </c>
      <c r="AF969" s="4" t="s">
        <v>48</v>
      </c>
      <c r="AG969" s="4" t="s">
        <v>48</v>
      </c>
      <c r="AH969" s="4" t="s">
        <v>48</v>
      </c>
      <c r="AI969" s="4" t="s">
        <v>48</v>
      </c>
      <c r="AJ969" s="4" t="s">
        <v>48</v>
      </c>
      <c r="AK969" s="4" t="s">
        <v>48</v>
      </c>
      <c r="AL969" s="4" t="s">
        <v>81</v>
      </c>
    </row>
    <row r="970" spans="1:38" ht="25.5">
      <c r="A970" s="4">
        <v>159208</v>
      </c>
      <c r="B970" s="4">
        <v>660786</v>
      </c>
      <c r="C970" s="4" t="s">
        <v>2624</v>
      </c>
      <c r="D970" s="4" t="s">
        <v>2625</v>
      </c>
      <c r="E970" s="4" t="s">
        <v>148</v>
      </c>
      <c r="F970" s="4" t="s">
        <v>88</v>
      </c>
      <c r="G970" s="4" t="s">
        <v>46</v>
      </c>
      <c r="H970" s="4" t="s">
        <v>47</v>
      </c>
      <c r="I970" s="4" t="s">
        <v>48</v>
      </c>
      <c r="J970" s="4" t="s">
        <v>49</v>
      </c>
      <c r="K970" s="4" t="s">
        <v>2655</v>
      </c>
      <c r="L970" s="4" t="s">
        <v>2656</v>
      </c>
      <c r="M970" s="4"/>
      <c r="N970" s="4" t="s">
        <v>148</v>
      </c>
      <c r="O970" s="4" t="s">
        <v>53</v>
      </c>
      <c r="P970" s="4" t="s">
        <v>150</v>
      </c>
      <c r="Q970" s="4">
        <v>410</v>
      </c>
      <c r="R970" s="4">
        <v>0</v>
      </c>
      <c r="S970" s="4">
        <v>28</v>
      </c>
      <c r="T970" s="4">
        <v>438</v>
      </c>
      <c r="U970" s="4">
        <v>0.93610000000000004</v>
      </c>
      <c r="V970" s="4">
        <v>0</v>
      </c>
      <c r="W970" s="4">
        <v>0.93610000000000004</v>
      </c>
      <c r="X970" s="4" t="s">
        <v>48</v>
      </c>
      <c r="Y970" s="4" t="s">
        <v>49</v>
      </c>
      <c r="Z970" s="4" t="s">
        <v>49</v>
      </c>
      <c r="AA970" s="4" t="s">
        <v>49</v>
      </c>
      <c r="AB970" s="4" t="s">
        <v>49</v>
      </c>
      <c r="AC970" s="4" t="s">
        <v>49</v>
      </c>
      <c r="AD970" s="4" t="s">
        <v>49</v>
      </c>
      <c r="AE970" s="4" t="s">
        <v>48</v>
      </c>
      <c r="AF970" s="4" t="s">
        <v>48</v>
      </c>
      <c r="AG970" s="4" t="s">
        <v>48</v>
      </c>
      <c r="AH970" s="4" t="s">
        <v>48</v>
      </c>
      <c r="AI970" s="4" t="s">
        <v>48</v>
      </c>
      <c r="AJ970" s="4" t="s">
        <v>48</v>
      </c>
      <c r="AK970" s="4" t="s">
        <v>48</v>
      </c>
      <c r="AL970" s="4" t="s">
        <v>55</v>
      </c>
    </row>
    <row r="971" spans="1:38" ht="25.5">
      <c r="A971" s="4">
        <v>159208</v>
      </c>
      <c r="B971" s="4">
        <v>686800</v>
      </c>
      <c r="C971" s="4" t="s">
        <v>2624</v>
      </c>
      <c r="D971" s="4" t="s">
        <v>2625</v>
      </c>
      <c r="E971" s="4" t="s">
        <v>148</v>
      </c>
      <c r="F971" s="4" t="s">
        <v>88</v>
      </c>
      <c r="G971" s="4" t="s">
        <v>46</v>
      </c>
      <c r="H971" s="4" t="s">
        <v>47</v>
      </c>
      <c r="I971" s="4" t="s">
        <v>48</v>
      </c>
      <c r="J971" s="4" t="s">
        <v>49</v>
      </c>
      <c r="K971" s="4" t="s">
        <v>1629</v>
      </c>
      <c r="L971" s="4" t="s">
        <v>2657</v>
      </c>
      <c r="M971" s="4"/>
      <c r="N971" s="4" t="s">
        <v>148</v>
      </c>
      <c r="O971" s="4" t="s">
        <v>53</v>
      </c>
      <c r="P971" s="4" t="s">
        <v>150</v>
      </c>
      <c r="Q971" s="4">
        <v>45</v>
      </c>
      <c r="R971" s="4">
        <v>22</v>
      </c>
      <c r="S971" s="4">
        <v>331</v>
      </c>
      <c r="T971" s="4">
        <v>398</v>
      </c>
      <c r="U971" s="4">
        <v>0.11310000000000001</v>
      </c>
      <c r="V971" s="4">
        <v>5.5300000000000002E-2</v>
      </c>
      <c r="W971" s="4">
        <v>0.16830000000000001</v>
      </c>
      <c r="X971" s="4" t="s">
        <v>48</v>
      </c>
      <c r="Y971" s="4" t="s">
        <v>49</v>
      </c>
      <c r="Z971" s="4" t="s">
        <v>49</v>
      </c>
      <c r="AA971" s="4" t="s">
        <v>49</v>
      </c>
      <c r="AB971" s="4" t="s">
        <v>49</v>
      </c>
      <c r="AC971" s="4" t="s">
        <v>49</v>
      </c>
      <c r="AD971" s="4" t="s">
        <v>49</v>
      </c>
      <c r="AE971" s="4" t="s">
        <v>48</v>
      </c>
      <c r="AF971" s="4" t="s">
        <v>48</v>
      </c>
      <c r="AG971" s="4" t="s">
        <v>48</v>
      </c>
      <c r="AH971" s="4" t="s">
        <v>48</v>
      </c>
      <c r="AI971" s="4" t="s">
        <v>48</v>
      </c>
      <c r="AJ971" s="4" t="s">
        <v>48</v>
      </c>
      <c r="AK971" s="4" t="s">
        <v>48</v>
      </c>
      <c r="AL971" s="4" t="s">
        <v>81</v>
      </c>
    </row>
    <row r="972" spans="1:38" ht="25.5">
      <c r="A972" s="4">
        <v>159320</v>
      </c>
      <c r="B972" s="4">
        <v>661485</v>
      </c>
      <c r="C972" s="4" t="s">
        <v>2658</v>
      </c>
      <c r="D972" s="4" t="s">
        <v>2659</v>
      </c>
      <c r="E972" s="4" t="s">
        <v>148</v>
      </c>
      <c r="F972" s="4" t="s">
        <v>88</v>
      </c>
      <c r="G972" s="4" t="s">
        <v>46</v>
      </c>
      <c r="H972" s="4" t="s">
        <v>47</v>
      </c>
      <c r="I972" s="4" t="s">
        <v>48</v>
      </c>
      <c r="J972" s="4" t="s">
        <v>49</v>
      </c>
      <c r="K972" s="4" t="s">
        <v>2660</v>
      </c>
      <c r="L972" s="4" t="s">
        <v>2661</v>
      </c>
      <c r="M972" s="4" t="s">
        <v>2662</v>
      </c>
      <c r="N972" s="4" t="s">
        <v>2663</v>
      </c>
      <c r="O972" s="4" t="s">
        <v>53</v>
      </c>
      <c r="P972" s="4" t="s">
        <v>2451</v>
      </c>
      <c r="Q972" s="4">
        <v>116</v>
      </c>
      <c r="R972" s="4">
        <v>71</v>
      </c>
      <c r="S972" s="4">
        <v>278</v>
      </c>
      <c r="T972" s="4">
        <v>465</v>
      </c>
      <c r="U972" s="4">
        <v>0.2495</v>
      </c>
      <c r="V972" s="4">
        <v>0.1527</v>
      </c>
      <c r="W972" s="4">
        <v>0.4022</v>
      </c>
      <c r="X972" s="4" t="s">
        <v>49</v>
      </c>
      <c r="Y972" s="4" t="s">
        <v>49</v>
      </c>
      <c r="Z972" s="4" t="s">
        <v>49</v>
      </c>
      <c r="AA972" s="4" t="s">
        <v>49</v>
      </c>
      <c r="AB972" s="4" t="s">
        <v>49</v>
      </c>
      <c r="AC972" s="4" t="s">
        <v>49</v>
      </c>
      <c r="AD972" s="4" t="s">
        <v>49</v>
      </c>
      <c r="AE972" s="4" t="s">
        <v>48</v>
      </c>
      <c r="AF972" s="4" t="s">
        <v>48</v>
      </c>
      <c r="AG972" s="4" t="s">
        <v>48</v>
      </c>
      <c r="AH972" s="4" t="s">
        <v>48</v>
      </c>
      <c r="AI972" s="4" t="s">
        <v>48</v>
      </c>
      <c r="AJ972" s="4" t="s">
        <v>48</v>
      </c>
      <c r="AK972" s="4" t="s">
        <v>48</v>
      </c>
      <c r="AL972" s="4" t="s">
        <v>81</v>
      </c>
    </row>
    <row r="973" spans="1:38" ht="25.5">
      <c r="A973" s="4">
        <v>159320</v>
      </c>
      <c r="B973" s="4">
        <v>661488</v>
      </c>
      <c r="C973" s="4" t="s">
        <v>2658</v>
      </c>
      <c r="D973" s="4" t="s">
        <v>2659</v>
      </c>
      <c r="E973" s="4" t="s">
        <v>148</v>
      </c>
      <c r="F973" s="4" t="s">
        <v>88</v>
      </c>
      <c r="G973" s="4" t="s">
        <v>46</v>
      </c>
      <c r="H973" s="4" t="s">
        <v>47</v>
      </c>
      <c r="I973" s="4" t="s">
        <v>48</v>
      </c>
      <c r="J973" s="4" t="s">
        <v>49</v>
      </c>
      <c r="K973" s="4" t="s">
        <v>2664</v>
      </c>
      <c r="L973" s="4" t="s">
        <v>2665</v>
      </c>
      <c r="M973" s="4" t="s">
        <v>2662</v>
      </c>
      <c r="N973" s="4" t="s">
        <v>2663</v>
      </c>
      <c r="O973" s="4" t="s">
        <v>53</v>
      </c>
      <c r="P973" s="4" t="s">
        <v>2451</v>
      </c>
      <c r="Q973" s="4">
        <v>95</v>
      </c>
      <c r="R973" s="4">
        <v>38</v>
      </c>
      <c r="S973" s="4">
        <v>381</v>
      </c>
      <c r="T973" s="4">
        <v>514</v>
      </c>
      <c r="U973" s="4">
        <v>0.18479999999999999</v>
      </c>
      <c r="V973" s="4">
        <v>7.3899999999999993E-2</v>
      </c>
      <c r="W973" s="4">
        <v>0.25879999999999997</v>
      </c>
      <c r="X973" s="4" t="s">
        <v>48</v>
      </c>
      <c r="Y973" s="4" t="s">
        <v>48</v>
      </c>
      <c r="Z973" s="4" t="s">
        <v>48</v>
      </c>
      <c r="AA973" s="4" t="s">
        <v>48</v>
      </c>
      <c r="AB973" s="4" t="s">
        <v>48</v>
      </c>
      <c r="AC973" s="4" t="s">
        <v>48</v>
      </c>
      <c r="AD973" s="4" t="s">
        <v>48</v>
      </c>
      <c r="AE973" s="4" t="s">
        <v>48</v>
      </c>
      <c r="AF973" s="4" t="s">
        <v>48</v>
      </c>
      <c r="AG973" s="4" t="s">
        <v>48</v>
      </c>
      <c r="AH973" s="4" t="s">
        <v>49</v>
      </c>
      <c r="AI973" s="4" t="s">
        <v>49</v>
      </c>
      <c r="AJ973" s="4" t="s">
        <v>49</v>
      </c>
      <c r="AK973" s="4" t="s">
        <v>49</v>
      </c>
      <c r="AL973" s="4" t="s">
        <v>81</v>
      </c>
    </row>
    <row r="974" spans="1:38" ht="25.5">
      <c r="A974" s="4">
        <v>159320</v>
      </c>
      <c r="B974" s="4">
        <v>661487</v>
      </c>
      <c r="C974" s="4" t="s">
        <v>2658</v>
      </c>
      <c r="D974" s="4" t="s">
        <v>2659</v>
      </c>
      <c r="E974" s="4" t="s">
        <v>148</v>
      </c>
      <c r="F974" s="4" t="s">
        <v>88</v>
      </c>
      <c r="G974" s="4" t="s">
        <v>46</v>
      </c>
      <c r="H974" s="4" t="s">
        <v>47</v>
      </c>
      <c r="I974" s="4" t="s">
        <v>48</v>
      </c>
      <c r="J974" s="4" t="s">
        <v>49</v>
      </c>
      <c r="K974" s="4" t="s">
        <v>2666</v>
      </c>
      <c r="L974" s="4" t="s">
        <v>2667</v>
      </c>
      <c r="M974" s="4" t="s">
        <v>2668</v>
      </c>
      <c r="N974" s="4" t="s">
        <v>2450</v>
      </c>
      <c r="O974" s="4" t="s">
        <v>53</v>
      </c>
      <c r="P974" s="4" t="s">
        <v>2451</v>
      </c>
      <c r="Q974" s="4">
        <v>71</v>
      </c>
      <c r="R974" s="4">
        <v>47</v>
      </c>
      <c r="S974" s="4">
        <v>246</v>
      </c>
      <c r="T974" s="4">
        <v>364</v>
      </c>
      <c r="U974" s="4">
        <v>0.1951</v>
      </c>
      <c r="V974" s="4">
        <v>0.12909999999999999</v>
      </c>
      <c r="W974" s="4">
        <v>0.32419999999999999</v>
      </c>
      <c r="X974" s="4" t="s">
        <v>48</v>
      </c>
      <c r="Y974" s="4" t="s">
        <v>48</v>
      </c>
      <c r="Z974" s="4" t="s">
        <v>48</v>
      </c>
      <c r="AA974" s="4" t="s">
        <v>48</v>
      </c>
      <c r="AB974" s="4" t="s">
        <v>48</v>
      </c>
      <c r="AC974" s="4" t="s">
        <v>48</v>
      </c>
      <c r="AD974" s="4" t="s">
        <v>48</v>
      </c>
      <c r="AE974" s="4" t="s">
        <v>49</v>
      </c>
      <c r="AF974" s="4" t="s">
        <v>49</v>
      </c>
      <c r="AG974" s="4" t="s">
        <v>49</v>
      </c>
      <c r="AH974" s="4" t="s">
        <v>48</v>
      </c>
      <c r="AI974" s="4" t="s">
        <v>48</v>
      </c>
      <c r="AJ974" s="4" t="s">
        <v>48</v>
      </c>
      <c r="AK974" s="4" t="s">
        <v>48</v>
      </c>
      <c r="AL974" s="4" t="s">
        <v>81</v>
      </c>
    </row>
    <row r="975" spans="1:38" ht="25.5">
      <c r="A975" s="4">
        <v>159320</v>
      </c>
      <c r="B975" s="4">
        <v>662814</v>
      </c>
      <c r="C975" s="4" t="s">
        <v>2658</v>
      </c>
      <c r="D975" s="4" t="s">
        <v>2659</v>
      </c>
      <c r="E975" s="4" t="s">
        <v>148</v>
      </c>
      <c r="F975" s="4" t="s">
        <v>88</v>
      </c>
      <c r="G975" s="4" t="s">
        <v>46</v>
      </c>
      <c r="H975" s="4" t="s">
        <v>47</v>
      </c>
      <c r="I975" s="4" t="s">
        <v>48</v>
      </c>
      <c r="J975" s="4" t="s">
        <v>49</v>
      </c>
      <c r="K975" s="4" t="s">
        <v>2669</v>
      </c>
      <c r="L975" s="4" t="s">
        <v>2670</v>
      </c>
      <c r="M975" s="4"/>
      <c r="N975" s="4" t="s">
        <v>2671</v>
      </c>
      <c r="O975" s="4" t="s">
        <v>53</v>
      </c>
      <c r="P975" s="4" t="s">
        <v>2672</v>
      </c>
      <c r="Q975" s="4">
        <v>45</v>
      </c>
      <c r="R975" s="4">
        <v>65</v>
      </c>
      <c r="S975" s="4">
        <v>287</v>
      </c>
      <c r="T975" s="4">
        <v>397</v>
      </c>
      <c r="U975" s="4">
        <v>0.1134</v>
      </c>
      <c r="V975" s="4">
        <v>0.16370000000000001</v>
      </c>
      <c r="W975" s="4">
        <v>0.27710000000000001</v>
      </c>
      <c r="X975" s="4" t="s">
        <v>48</v>
      </c>
      <c r="Y975" s="4" t="s">
        <v>49</v>
      </c>
      <c r="Z975" s="4" t="s">
        <v>49</v>
      </c>
      <c r="AA975" s="4" t="s">
        <v>49</v>
      </c>
      <c r="AB975" s="4" t="s">
        <v>49</v>
      </c>
      <c r="AC975" s="4" t="s">
        <v>49</v>
      </c>
      <c r="AD975" s="4" t="s">
        <v>49</v>
      </c>
      <c r="AE975" s="4" t="s">
        <v>48</v>
      </c>
      <c r="AF975" s="4" t="s">
        <v>48</v>
      </c>
      <c r="AG975" s="4" t="s">
        <v>48</v>
      </c>
      <c r="AH975" s="4" t="s">
        <v>48</v>
      </c>
      <c r="AI975" s="4" t="s">
        <v>48</v>
      </c>
      <c r="AJ975" s="4" t="s">
        <v>48</v>
      </c>
      <c r="AK975" s="4" t="s">
        <v>48</v>
      </c>
      <c r="AL975" s="4" t="s">
        <v>81</v>
      </c>
    </row>
    <row r="976" spans="1:38" ht="25.5">
      <c r="A976" s="4">
        <v>159924</v>
      </c>
      <c r="B976" s="4">
        <v>660833</v>
      </c>
      <c r="C976" s="4" t="s">
        <v>2673</v>
      </c>
      <c r="D976" s="4" t="s">
        <v>2674</v>
      </c>
      <c r="E976" s="4" t="s">
        <v>153</v>
      </c>
      <c r="F976" s="4" t="s">
        <v>269</v>
      </c>
      <c r="G976" s="4" t="s">
        <v>46</v>
      </c>
      <c r="H976" s="4" t="s">
        <v>47</v>
      </c>
      <c r="I976" s="4" t="s">
        <v>48</v>
      </c>
      <c r="J976" s="4" t="s">
        <v>49</v>
      </c>
      <c r="K976" s="4" t="s">
        <v>2675</v>
      </c>
      <c r="L976" s="4" t="s">
        <v>2676</v>
      </c>
      <c r="M976" s="4"/>
      <c r="N976" s="4" t="s">
        <v>1003</v>
      </c>
      <c r="O976" s="4" t="s">
        <v>53</v>
      </c>
      <c r="P976" s="4" t="s">
        <v>1004</v>
      </c>
      <c r="Q976" s="4">
        <v>5</v>
      </c>
      <c r="R976" s="4">
        <v>0</v>
      </c>
      <c r="S976" s="4">
        <v>363</v>
      </c>
      <c r="T976" s="4">
        <v>368</v>
      </c>
      <c r="U976" s="4">
        <v>1.3599999999999999E-2</v>
      </c>
      <c r="V976" s="4">
        <v>0</v>
      </c>
      <c r="W976" s="4">
        <v>1.3599999999999999E-2</v>
      </c>
      <c r="X976" s="4" t="s">
        <v>48</v>
      </c>
      <c r="Y976" s="4" t="s">
        <v>49</v>
      </c>
      <c r="Z976" s="4" t="s">
        <v>49</v>
      </c>
      <c r="AA976" s="4" t="s">
        <v>49</v>
      </c>
      <c r="AB976" s="4" t="s">
        <v>49</v>
      </c>
      <c r="AC976" s="4" t="s">
        <v>49</v>
      </c>
      <c r="AD976" s="4" t="s">
        <v>49</v>
      </c>
      <c r="AE976" s="4" t="s">
        <v>48</v>
      </c>
      <c r="AF976" s="4" t="s">
        <v>48</v>
      </c>
      <c r="AG976" s="4" t="s">
        <v>48</v>
      </c>
      <c r="AH976" s="4" t="s">
        <v>48</v>
      </c>
      <c r="AI976" s="4" t="s">
        <v>48</v>
      </c>
      <c r="AJ976" s="4" t="s">
        <v>48</v>
      </c>
      <c r="AK976" s="4" t="s">
        <v>48</v>
      </c>
      <c r="AL976" s="4" t="s">
        <v>81</v>
      </c>
    </row>
    <row r="977" spans="1:38" ht="25.5">
      <c r="A977" s="4">
        <v>159924</v>
      </c>
      <c r="B977" s="4">
        <v>660836</v>
      </c>
      <c r="C977" s="4" t="s">
        <v>2673</v>
      </c>
      <c r="D977" s="4" t="s">
        <v>2674</v>
      </c>
      <c r="E977" s="4" t="s">
        <v>153</v>
      </c>
      <c r="F977" s="4" t="s">
        <v>269</v>
      </c>
      <c r="G977" s="4" t="s">
        <v>46</v>
      </c>
      <c r="H977" s="4" t="s">
        <v>47</v>
      </c>
      <c r="I977" s="4" t="s">
        <v>48</v>
      </c>
      <c r="J977" s="4" t="s">
        <v>49</v>
      </c>
      <c r="K977" s="4" t="s">
        <v>2677</v>
      </c>
      <c r="L977" s="4" t="s">
        <v>2678</v>
      </c>
      <c r="M977" s="4"/>
      <c r="N977" s="4" t="s">
        <v>1003</v>
      </c>
      <c r="O977" s="4" t="s">
        <v>53</v>
      </c>
      <c r="P977" s="4" t="s">
        <v>1004</v>
      </c>
      <c r="Q977" s="4">
        <v>42</v>
      </c>
      <c r="R977" s="4">
        <v>14</v>
      </c>
      <c r="S977" s="4">
        <v>893</v>
      </c>
      <c r="T977" s="4">
        <v>949</v>
      </c>
      <c r="U977" s="4">
        <v>4.4299999999999999E-2</v>
      </c>
      <c r="V977" s="4">
        <v>1.4800000000000001E-2</v>
      </c>
      <c r="W977" s="4">
        <v>5.8999999999999997E-2</v>
      </c>
      <c r="X977" s="4" t="s">
        <v>48</v>
      </c>
      <c r="Y977" s="4" t="s">
        <v>48</v>
      </c>
      <c r="Z977" s="4" t="s">
        <v>48</v>
      </c>
      <c r="AA977" s="4" t="s">
        <v>48</v>
      </c>
      <c r="AB977" s="4" t="s">
        <v>48</v>
      </c>
      <c r="AC977" s="4" t="s">
        <v>48</v>
      </c>
      <c r="AD977" s="4" t="s">
        <v>48</v>
      </c>
      <c r="AE977" s="4" t="s">
        <v>49</v>
      </c>
      <c r="AF977" s="4" t="s">
        <v>49</v>
      </c>
      <c r="AG977" s="4" t="s">
        <v>49</v>
      </c>
      <c r="AH977" s="4" t="s">
        <v>48</v>
      </c>
      <c r="AI977" s="4" t="s">
        <v>48</v>
      </c>
      <c r="AJ977" s="4" t="s">
        <v>48</v>
      </c>
      <c r="AK977" s="4" t="s">
        <v>48</v>
      </c>
      <c r="AL977" s="4" t="s">
        <v>81</v>
      </c>
    </row>
    <row r="978" spans="1:38" ht="25.5">
      <c r="A978" s="4">
        <v>159924</v>
      </c>
      <c r="B978" s="4">
        <v>660834</v>
      </c>
      <c r="C978" s="4" t="s">
        <v>2673</v>
      </c>
      <c r="D978" s="4" t="s">
        <v>2674</v>
      </c>
      <c r="E978" s="4" t="s">
        <v>153</v>
      </c>
      <c r="F978" s="4" t="s">
        <v>269</v>
      </c>
      <c r="G978" s="4" t="s">
        <v>46</v>
      </c>
      <c r="H978" s="4" t="s">
        <v>47</v>
      </c>
      <c r="I978" s="4" t="s">
        <v>48</v>
      </c>
      <c r="J978" s="4" t="s">
        <v>49</v>
      </c>
      <c r="K978" s="4" t="s">
        <v>2679</v>
      </c>
      <c r="L978" s="4" t="s">
        <v>2680</v>
      </c>
      <c r="M978" s="4"/>
      <c r="N978" s="4" t="s">
        <v>1003</v>
      </c>
      <c r="O978" s="4" t="s">
        <v>53</v>
      </c>
      <c r="P978" s="4" t="s">
        <v>1004</v>
      </c>
      <c r="Q978" s="4">
        <v>7</v>
      </c>
      <c r="R978" s="4">
        <v>4</v>
      </c>
      <c r="S978" s="4">
        <v>394</v>
      </c>
      <c r="T978" s="4">
        <v>405</v>
      </c>
      <c r="U978" s="4">
        <v>1.7299999999999999E-2</v>
      </c>
      <c r="V978" s="4">
        <v>9.9000000000000008E-3</v>
      </c>
      <c r="W978" s="4">
        <v>2.7199999999999998E-2</v>
      </c>
      <c r="X978" s="4" t="s">
        <v>48</v>
      </c>
      <c r="Y978" s="4" t="s">
        <v>49</v>
      </c>
      <c r="Z978" s="4" t="s">
        <v>49</v>
      </c>
      <c r="AA978" s="4" t="s">
        <v>49</v>
      </c>
      <c r="AB978" s="4" t="s">
        <v>49</v>
      </c>
      <c r="AC978" s="4" t="s">
        <v>49</v>
      </c>
      <c r="AD978" s="4" t="s">
        <v>49</v>
      </c>
      <c r="AE978" s="4" t="s">
        <v>48</v>
      </c>
      <c r="AF978" s="4" t="s">
        <v>48</v>
      </c>
      <c r="AG978" s="4" t="s">
        <v>48</v>
      </c>
      <c r="AH978" s="4" t="s">
        <v>48</v>
      </c>
      <c r="AI978" s="4" t="s">
        <v>48</v>
      </c>
      <c r="AJ978" s="4" t="s">
        <v>48</v>
      </c>
      <c r="AK978" s="4" t="s">
        <v>48</v>
      </c>
      <c r="AL978" s="4" t="s">
        <v>81</v>
      </c>
    </row>
    <row r="979" spans="1:38" ht="25.5">
      <c r="A979" s="4">
        <v>159924</v>
      </c>
      <c r="B979" s="4">
        <v>684470</v>
      </c>
      <c r="C979" s="4" t="s">
        <v>2673</v>
      </c>
      <c r="D979" s="4" t="s">
        <v>2674</v>
      </c>
      <c r="E979" s="4" t="s">
        <v>153</v>
      </c>
      <c r="F979" s="4" t="s">
        <v>269</v>
      </c>
      <c r="G979" s="4" t="s">
        <v>46</v>
      </c>
      <c r="H979" s="4" t="s">
        <v>47</v>
      </c>
      <c r="I979" s="4" t="s">
        <v>48</v>
      </c>
      <c r="J979" s="4" t="s">
        <v>49</v>
      </c>
      <c r="K979" s="4" t="s">
        <v>2681</v>
      </c>
      <c r="L979" s="4" t="s">
        <v>2682</v>
      </c>
      <c r="M979" s="4" t="s">
        <v>2683</v>
      </c>
      <c r="N979" s="4" t="s">
        <v>1003</v>
      </c>
      <c r="O979" s="4" t="s">
        <v>53</v>
      </c>
      <c r="P979" s="4" t="s">
        <v>1004</v>
      </c>
      <c r="Q979" s="4">
        <v>19</v>
      </c>
      <c r="R979" s="4">
        <v>11</v>
      </c>
      <c r="S979" s="4">
        <v>363</v>
      </c>
      <c r="T979" s="4">
        <v>393</v>
      </c>
      <c r="U979" s="4">
        <v>4.8300000000000003E-2</v>
      </c>
      <c r="V979" s="4">
        <v>2.8000000000000001E-2</v>
      </c>
      <c r="W979" s="4">
        <v>7.6300000000000007E-2</v>
      </c>
      <c r="X979" s="4" t="s">
        <v>48</v>
      </c>
      <c r="Y979" s="4" t="s">
        <v>49</v>
      </c>
      <c r="Z979" s="4" t="s">
        <v>49</v>
      </c>
      <c r="AA979" s="4" t="s">
        <v>49</v>
      </c>
      <c r="AB979" s="4" t="s">
        <v>49</v>
      </c>
      <c r="AC979" s="4" t="s">
        <v>49</v>
      </c>
      <c r="AD979" s="4" t="s">
        <v>49</v>
      </c>
      <c r="AE979" s="4" t="s">
        <v>48</v>
      </c>
      <c r="AF979" s="4" t="s">
        <v>48</v>
      </c>
      <c r="AG979" s="4" t="s">
        <v>48</v>
      </c>
      <c r="AH979" s="4" t="s">
        <v>48</v>
      </c>
      <c r="AI979" s="4" t="s">
        <v>48</v>
      </c>
      <c r="AJ979" s="4" t="s">
        <v>48</v>
      </c>
      <c r="AK979" s="4" t="s">
        <v>48</v>
      </c>
      <c r="AL979" s="4" t="s">
        <v>81</v>
      </c>
    </row>
    <row r="980" spans="1:38" ht="25.5">
      <c r="A980" s="4">
        <v>159924</v>
      </c>
      <c r="B980" s="4">
        <v>660835</v>
      </c>
      <c r="C980" s="4" t="s">
        <v>2673</v>
      </c>
      <c r="D980" s="4" t="s">
        <v>2674</v>
      </c>
      <c r="E980" s="4" t="s">
        <v>153</v>
      </c>
      <c r="F980" s="4" t="s">
        <v>269</v>
      </c>
      <c r="G980" s="4" t="s">
        <v>46</v>
      </c>
      <c r="H980" s="4" t="s">
        <v>47</v>
      </c>
      <c r="I980" s="4" t="s">
        <v>48</v>
      </c>
      <c r="J980" s="4" t="s">
        <v>49</v>
      </c>
      <c r="K980" s="4" t="s">
        <v>2684</v>
      </c>
      <c r="L980" s="4" t="s">
        <v>2685</v>
      </c>
      <c r="M980" s="4"/>
      <c r="N980" s="4" t="s">
        <v>1003</v>
      </c>
      <c r="O980" s="4" t="s">
        <v>53</v>
      </c>
      <c r="P980" s="4" t="s">
        <v>1004</v>
      </c>
      <c r="Q980" s="4">
        <v>21</v>
      </c>
      <c r="R980" s="4">
        <v>13</v>
      </c>
      <c r="S980" s="4">
        <v>385</v>
      </c>
      <c r="T980" s="4">
        <v>419</v>
      </c>
      <c r="U980" s="4">
        <v>5.0099999999999999E-2</v>
      </c>
      <c r="V980" s="4">
        <v>3.1E-2</v>
      </c>
      <c r="W980" s="4">
        <v>8.1100000000000005E-2</v>
      </c>
      <c r="X980" s="4" t="s">
        <v>48</v>
      </c>
      <c r="Y980" s="4" t="s">
        <v>49</v>
      </c>
      <c r="Z980" s="4" t="s">
        <v>49</v>
      </c>
      <c r="AA980" s="4" t="s">
        <v>49</v>
      </c>
      <c r="AB980" s="4" t="s">
        <v>49</v>
      </c>
      <c r="AC980" s="4" t="s">
        <v>49</v>
      </c>
      <c r="AD980" s="4" t="s">
        <v>49</v>
      </c>
      <c r="AE980" s="4" t="s">
        <v>48</v>
      </c>
      <c r="AF980" s="4" t="s">
        <v>48</v>
      </c>
      <c r="AG980" s="4" t="s">
        <v>48</v>
      </c>
      <c r="AH980" s="4" t="s">
        <v>48</v>
      </c>
      <c r="AI980" s="4" t="s">
        <v>48</v>
      </c>
      <c r="AJ980" s="4" t="s">
        <v>48</v>
      </c>
      <c r="AK980" s="4" t="s">
        <v>48</v>
      </c>
      <c r="AL980" s="4" t="s">
        <v>81</v>
      </c>
    </row>
    <row r="981" spans="1:38" ht="25.5">
      <c r="A981" s="4">
        <v>159531</v>
      </c>
      <c r="B981" s="4">
        <v>662171</v>
      </c>
      <c r="C981" s="4" t="s">
        <v>2686</v>
      </c>
      <c r="D981" s="4" t="s">
        <v>2687</v>
      </c>
      <c r="E981" s="4" t="s">
        <v>144</v>
      </c>
      <c r="F981" s="4" t="s">
        <v>477</v>
      </c>
      <c r="G981" s="4" t="s">
        <v>46</v>
      </c>
      <c r="H981" s="4" t="s">
        <v>47</v>
      </c>
      <c r="I981" s="4" t="s">
        <v>48</v>
      </c>
      <c r="J981" s="4" t="s">
        <v>49</v>
      </c>
      <c r="K981" s="4" t="s">
        <v>2688</v>
      </c>
      <c r="L981" s="4" t="s">
        <v>2689</v>
      </c>
      <c r="M981" s="4"/>
      <c r="N981" s="4" t="s">
        <v>2690</v>
      </c>
      <c r="O981" s="4" t="s">
        <v>53</v>
      </c>
      <c r="P981" s="4" t="s">
        <v>2691</v>
      </c>
      <c r="Q981" s="4">
        <v>255</v>
      </c>
      <c r="R981" s="4">
        <v>63</v>
      </c>
      <c r="S981" s="4">
        <v>465</v>
      </c>
      <c r="T981" s="4">
        <v>783</v>
      </c>
      <c r="U981" s="4">
        <v>0.32569999999999999</v>
      </c>
      <c r="V981" s="4">
        <v>8.0500000000000002E-2</v>
      </c>
      <c r="W981" s="4">
        <v>0.40610000000000002</v>
      </c>
      <c r="X981" s="4" t="s">
        <v>49</v>
      </c>
      <c r="Y981" s="4" t="s">
        <v>49</v>
      </c>
      <c r="Z981" s="4" t="s">
        <v>49</v>
      </c>
      <c r="AA981" s="4" t="s">
        <v>49</v>
      </c>
      <c r="AB981" s="4" t="s">
        <v>49</v>
      </c>
      <c r="AC981" s="4" t="s">
        <v>49</v>
      </c>
      <c r="AD981" s="4" t="s">
        <v>49</v>
      </c>
      <c r="AE981" s="4" t="s">
        <v>48</v>
      </c>
      <c r="AF981" s="4" t="s">
        <v>48</v>
      </c>
      <c r="AG981" s="4" t="s">
        <v>48</v>
      </c>
      <c r="AH981" s="4" t="s">
        <v>48</v>
      </c>
      <c r="AI981" s="4" t="s">
        <v>48</v>
      </c>
      <c r="AJ981" s="4" t="s">
        <v>48</v>
      </c>
      <c r="AK981" s="4" t="s">
        <v>48</v>
      </c>
      <c r="AL981" s="4" t="s">
        <v>81</v>
      </c>
    </row>
    <row r="982" spans="1:38" ht="25.5">
      <c r="A982" s="4">
        <v>159531</v>
      </c>
      <c r="B982" s="4">
        <v>662174</v>
      </c>
      <c r="C982" s="4" t="s">
        <v>2686</v>
      </c>
      <c r="D982" s="4" t="s">
        <v>2687</v>
      </c>
      <c r="E982" s="4" t="s">
        <v>144</v>
      </c>
      <c r="F982" s="4" t="s">
        <v>477</v>
      </c>
      <c r="G982" s="4" t="s">
        <v>46</v>
      </c>
      <c r="H982" s="4" t="s">
        <v>47</v>
      </c>
      <c r="I982" s="4" t="s">
        <v>48</v>
      </c>
      <c r="J982" s="4" t="s">
        <v>49</v>
      </c>
      <c r="K982" s="4" t="s">
        <v>2692</v>
      </c>
      <c r="L982" s="4" t="s">
        <v>2693</v>
      </c>
      <c r="M982" s="4"/>
      <c r="N982" s="4" t="s">
        <v>145</v>
      </c>
      <c r="O982" s="4" t="s">
        <v>53</v>
      </c>
      <c r="P982" s="4" t="s">
        <v>343</v>
      </c>
      <c r="Q982" s="4">
        <v>133</v>
      </c>
      <c r="R982" s="4">
        <v>31</v>
      </c>
      <c r="S982" s="4">
        <v>354</v>
      </c>
      <c r="T982" s="4">
        <v>518</v>
      </c>
      <c r="U982" s="4">
        <v>0.25679999999999997</v>
      </c>
      <c r="V982" s="4">
        <v>5.9799999999999999E-2</v>
      </c>
      <c r="W982" s="4">
        <v>0.31659999999999999</v>
      </c>
      <c r="X982" s="4" t="s">
        <v>48</v>
      </c>
      <c r="Y982" s="4" t="s">
        <v>48</v>
      </c>
      <c r="Z982" s="4" t="s">
        <v>48</v>
      </c>
      <c r="AA982" s="4" t="s">
        <v>48</v>
      </c>
      <c r="AB982" s="4" t="s">
        <v>48</v>
      </c>
      <c r="AC982" s="4" t="s">
        <v>48</v>
      </c>
      <c r="AD982" s="4" t="s">
        <v>48</v>
      </c>
      <c r="AE982" s="4" t="s">
        <v>48</v>
      </c>
      <c r="AF982" s="4" t="s">
        <v>48</v>
      </c>
      <c r="AG982" s="4" t="s">
        <v>48</v>
      </c>
      <c r="AH982" s="4" t="s">
        <v>49</v>
      </c>
      <c r="AI982" s="4" t="s">
        <v>49</v>
      </c>
      <c r="AJ982" s="4" t="s">
        <v>49</v>
      </c>
      <c r="AK982" s="4" t="s">
        <v>49</v>
      </c>
      <c r="AL982" s="4" t="s">
        <v>81</v>
      </c>
    </row>
    <row r="983" spans="1:38" ht="25.5">
      <c r="A983" s="4">
        <v>159531</v>
      </c>
      <c r="B983" s="4">
        <v>664013</v>
      </c>
      <c r="C983" s="4" t="s">
        <v>2686</v>
      </c>
      <c r="D983" s="4" t="s">
        <v>2687</v>
      </c>
      <c r="E983" s="4" t="s">
        <v>144</v>
      </c>
      <c r="F983" s="4" t="s">
        <v>477</v>
      </c>
      <c r="G983" s="4" t="s">
        <v>46</v>
      </c>
      <c r="H983" s="4" t="s">
        <v>47</v>
      </c>
      <c r="I983" s="4" t="s">
        <v>48</v>
      </c>
      <c r="J983" s="4" t="s">
        <v>49</v>
      </c>
      <c r="K983" s="4" t="s">
        <v>2194</v>
      </c>
      <c r="L983" s="4" t="s">
        <v>2694</v>
      </c>
      <c r="M983" s="4"/>
      <c r="N983" s="4" t="s">
        <v>1226</v>
      </c>
      <c r="O983" s="4" t="s">
        <v>53</v>
      </c>
      <c r="P983" s="4" t="s">
        <v>1227</v>
      </c>
      <c r="Q983" s="4">
        <v>129</v>
      </c>
      <c r="R983" s="4">
        <v>35</v>
      </c>
      <c r="S983" s="4">
        <v>195</v>
      </c>
      <c r="T983" s="4">
        <v>359</v>
      </c>
      <c r="U983" s="4">
        <v>0.35930000000000001</v>
      </c>
      <c r="V983" s="4">
        <v>9.7500000000000003E-2</v>
      </c>
      <c r="W983" s="4">
        <v>0.45679999999999998</v>
      </c>
      <c r="X983" s="4" t="s">
        <v>48</v>
      </c>
      <c r="Y983" s="4" t="s">
        <v>48</v>
      </c>
      <c r="Z983" s="4" t="s">
        <v>48</v>
      </c>
      <c r="AA983" s="4" t="s">
        <v>48</v>
      </c>
      <c r="AB983" s="4" t="s">
        <v>48</v>
      </c>
      <c r="AC983" s="4" t="s">
        <v>48</v>
      </c>
      <c r="AD983" s="4" t="s">
        <v>48</v>
      </c>
      <c r="AE983" s="4" t="s">
        <v>49</v>
      </c>
      <c r="AF983" s="4" t="s">
        <v>49</v>
      </c>
      <c r="AG983" s="4" t="s">
        <v>49</v>
      </c>
      <c r="AH983" s="4" t="s">
        <v>48</v>
      </c>
      <c r="AI983" s="4" t="s">
        <v>48</v>
      </c>
      <c r="AJ983" s="4" t="s">
        <v>48</v>
      </c>
      <c r="AK983" s="4" t="s">
        <v>48</v>
      </c>
      <c r="AL983" s="4" t="s">
        <v>81</v>
      </c>
    </row>
    <row r="984" spans="1:38" ht="25.5">
      <c r="A984" s="4">
        <v>159531</v>
      </c>
      <c r="B984" s="4">
        <v>663938</v>
      </c>
      <c r="C984" s="4" t="s">
        <v>2686</v>
      </c>
      <c r="D984" s="4" t="s">
        <v>2687</v>
      </c>
      <c r="E984" s="4" t="s">
        <v>144</v>
      </c>
      <c r="F984" s="4" t="s">
        <v>477</v>
      </c>
      <c r="G984" s="4" t="s">
        <v>46</v>
      </c>
      <c r="H984" s="4" t="s">
        <v>47</v>
      </c>
      <c r="I984" s="4" t="s">
        <v>48</v>
      </c>
      <c r="J984" s="4" t="s">
        <v>49</v>
      </c>
      <c r="K984" s="4" t="s">
        <v>2695</v>
      </c>
      <c r="L984" s="4" t="s">
        <v>2696</v>
      </c>
      <c r="M984" s="4"/>
      <c r="N984" s="4" t="s">
        <v>145</v>
      </c>
      <c r="O984" s="4" t="s">
        <v>53</v>
      </c>
      <c r="P984" s="4" t="s">
        <v>343</v>
      </c>
      <c r="Q984" s="4">
        <v>16</v>
      </c>
      <c r="R984" s="4">
        <v>8</v>
      </c>
      <c r="S984" s="4">
        <v>138</v>
      </c>
      <c r="T984" s="4">
        <v>162</v>
      </c>
      <c r="U984" s="4">
        <v>9.8799999999999999E-2</v>
      </c>
      <c r="V984" s="4">
        <v>4.9399999999999999E-2</v>
      </c>
      <c r="W984" s="4">
        <v>0.14810000000000001</v>
      </c>
      <c r="X984" s="4" t="s">
        <v>48</v>
      </c>
      <c r="Y984" s="4" t="s">
        <v>49</v>
      </c>
      <c r="Z984" s="4" t="s">
        <v>49</v>
      </c>
      <c r="AA984" s="4" t="s">
        <v>49</v>
      </c>
      <c r="AB984" s="4" t="s">
        <v>49</v>
      </c>
      <c r="AC984" s="4" t="s">
        <v>49</v>
      </c>
      <c r="AD984" s="4" t="s">
        <v>49</v>
      </c>
      <c r="AE984" s="4" t="s">
        <v>49</v>
      </c>
      <c r="AF984" s="4" t="s">
        <v>49</v>
      </c>
      <c r="AG984" s="4" t="s">
        <v>49</v>
      </c>
      <c r="AH984" s="4" t="s">
        <v>48</v>
      </c>
      <c r="AI984" s="4" t="s">
        <v>48</v>
      </c>
      <c r="AJ984" s="4" t="s">
        <v>48</v>
      </c>
      <c r="AK984" s="4" t="s">
        <v>48</v>
      </c>
      <c r="AL984" s="4" t="s">
        <v>81</v>
      </c>
    </row>
    <row r="985" spans="1:38" ht="25.5">
      <c r="A985" s="4">
        <v>159503</v>
      </c>
      <c r="B985" s="4">
        <v>661835</v>
      </c>
      <c r="C985" s="4" t="s">
        <v>2697</v>
      </c>
      <c r="D985" s="4" t="s">
        <v>2698</v>
      </c>
      <c r="E985" s="4" t="s">
        <v>520</v>
      </c>
      <c r="F985" s="4" t="s">
        <v>385</v>
      </c>
      <c r="G985" s="4" t="s">
        <v>46</v>
      </c>
      <c r="H985" s="4" t="s">
        <v>47</v>
      </c>
      <c r="I985" s="4" t="s">
        <v>48</v>
      </c>
      <c r="J985" s="4" t="s">
        <v>49</v>
      </c>
      <c r="K985" s="4" t="s">
        <v>2699</v>
      </c>
      <c r="L985" s="4" t="s">
        <v>2700</v>
      </c>
      <c r="M985" s="4"/>
      <c r="N985" s="4" t="s">
        <v>2701</v>
      </c>
      <c r="O985" s="4" t="s">
        <v>53</v>
      </c>
      <c r="P985" s="4" t="s">
        <v>2702</v>
      </c>
      <c r="Q985" s="4">
        <v>85</v>
      </c>
      <c r="R985" s="4">
        <v>35</v>
      </c>
      <c r="S985" s="4">
        <v>233</v>
      </c>
      <c r="T985" s="4">
        <v>353</v>
      </c>
      <c r="U985" s="4">
        <v>0.24079999999999999</v>
      </c>
      <c r="V985" s="4">
        <v>9.9199999999999997E-2</v>
      </c>
      <c r="W985" s="4">
        <v>0.33989999999999998</v>
      </c>
      <c r="X985" s="4" t="s">
        <v>48</v>
      </c>
      <c r="Y985" s="4" t="s">
        <v>48</v>
      </c>
      <c r="Z985" s="4" t="s">
        <v>48</v>
      </c>
      <c r="AA985" s="4" t="s">
        <v>48</v>
      </c>
      <c r="AB985" s="4" t="s">
        <v>48</v>
      </c>
      <c r="AC985" s="4" t="s">
        <v>48</v>
      </c>
      <c r="AD985" s="4" t="s">
        <v>48</v>
      </c>
      <c r="AE985" s="4" t="s">
        <v>49</v>
      </c>
      <c r="AF985" s="4" t="s">
        <v>49</v>
      </c>
      <c r="AG985" s="4" t="s">
        <v>49</v>
      </c>
      <c r="AH985" s="4" t="s">
        <v>49</v>
      </c>
      <c r="AI985" s="4" t="s">
        <v>49</v>
      </c>
      <c r="AJ985" s="4" t="s">
        <v>49</v>
      </c>
      <c r="AK985" s="4" t="s">
        <v>49</v>
      </c>
      <c r="AL985" s="4" t="s">
        <v>81</v>
      </c>
    </row>
    <row r="986" spans="1:38" ht="25.5">
      <c r="A986" s="4">
        <v>159503</v>
      </c>
      <c r="B986" s="4">
        <v>661834</v>
      </c>
      <c r="C986" s="4" t="s">
        <v>2697</v>
      </c>
      <c r="D986" s="4" t="s">
        <v>2698</v>
      </c>
      <c r="E986" s="4" t="s">
        <v>520</v>
      </c>
      <c r="F986" s="4" t="s">
        <v>385</v>
      </c>
      <c r="G986" s="4" t="s">
        <v>46</v>
      </c>
      <c r="H986" s="4" t="s">
        <v>47</v>
      </c>
      <c r="I986" s="4" t="s">
        <v>48</v>
      </c>
      <c r="J986" s="4" t="s">
        <v>49</v>
      </c>
      <c r="K986" s="4" t="s">
        <v>2703</v>
      </c>
      <c r="L986" s="4" t="s">
        <v>2704</v>
      </c>
      <c r="M986" s="4"/>
      <c r="N986" s="4" t="s">
        <v>2701</v>
      </c>
      <c r="O986" s="4" t="s">
        <v>53</v>
      </c>
      <c r="P986" s="4" t="s">
        <v>2702</v>
      </c>
      <c r="Q986" s="4">
        <v>73</v>
      </c>
      <c r="R986" s="4">
        <v>43</v>
      </c>
      <c r="S986" s="4">
        <v>227</v>
      </c>
      <c r="T986" s="4">
        <v>343</v>
      </c>
      <c r="U986" s="4">
        <v>0.21279999999999999</v>
      </c>
      <c r="V986" s="4">
        <v>0.12540000000000001</v>
      </c>
      <c r="W986" s="4">
        <v>0.3382</v>
      </c>
      <c r="X986" s="4" t="s">
        <v>49</v>
      </c>
      <c r="Y986" s="4" t="s">
        <v>49</v>
      </c>
      <c r="Z986" s="4" t="s">
        <v>49</v>
      </c>
      <c r="AA986" s="4" t="s">
        <v>49</v>
      </c>
      <c r="AB986" s="4" t="s">
        <v>49</v>
      </c>
      <c r="AC986" s="4" t="s">
        <v>49</v>
      </c>
      <c r="AD986" s="4" t="s">
        <v>49</v>
      </c>
      <c r="AE986" s="4" t="s">
        <v>48</v>
      </c>
      <c r="AF986" s="4" t="s">
        <v>48</v>
      </c>
      <c r="AG986" s="4" t="s">
        <v>48</v>
      </c>
      <c r="AH986" s="4" t="s">
        <v>48</v>
      </c>
      <c r="AI986" s="4" t="s">
        <v>48</v>
      </c>
      <c r="AJ986" s="4" t="s">
        <v>48</v>
      </c>
      <c r="AK986" s="4" t="s">
        <v>48</v>
      </c>
      <c r="AL986" s="4" t="s">
        <v>81</v>
      </c>
    </row>
    <row r="987" spans="1:38" ht="25.5">
      <c r="A987" s="4">
        <v>159503</v>
      </c>
      <c r="B987" s="4">
        <v>661836</v>
      </c>
      <c r="C987" s="4" t="s">
        <v>2697</v>
      </c>
      <c r="D987" s="4" t="s">
        <v>2698</v>
      </c>
      <c r="E987" s="4" t="s">
        <v>520</v>
      </c>
      <c r="F987" s="4" t="s">
        <v>385</v>
      </c>
      <c r="G987" s="4" t="s">
        <v>46</v>
      </c>
      <c r="H987" s="4" t="s">
        <v>47</v>
      </c>
      <c r="I987" s="4" t="s">
        <v>48</v>
      </c>
      <c r="J987" s="4" t="s">
        <v>49</v>
      </c>
      <c r="K987" s="4" t="s">
        <v>2705</v>
      </c>
      <c r="L987" s="4" t="s">
        <v>2706</v>
      </c>
      <c r="M987" s="4"/>
      <c r="N987" s="4" t="s">
        <v>2707</v>
      </c>
      <c r="O987" s="4" t="s">
        <v>53</v>
      </c>
      <c r="P987" s="4" t="s">
        <v>2708</v>
      </c>
      <c r="Q987" s="4">
        <v>12</v>
      </c>
      <c r="R987" s="4">
        <v>4</v>
      </c>
      <c r="S987" s="4">
        <v>17</v>
      </c>
      <c r="T987" s="4">
        <v>33</v>
      </c>
      <c r="U987" s="4">
        <v>0.36359999999999998</v>
      </c>
      <c r="V987" s="4">
        <v>0.1212</v>
      </c>
      <c r="W987" s="4">
        <v>0.48480000000000001</v>
      </c>
      <c r="X987" s="4" t="s">
        <v>48</v>
      </c>
      <c r="Y987" s="4" t="s">
        <v>48</v>
      </c>
      <c r="Z987" s="4" t="s">
        <v>48</v>
      </c>
      <c r="AA987" s="4" t="s">
        <v>48</v>
      </c>
      <c r="AB987" s="4" t="s">
        <v>48</v>
      </c>
      <c r="AC987" s="4" t="s">
        <v>48</v>
      </c>
      <c r="AD987" s="4" t="s">
        <v>48</v>
      </c>
      <c r="AE987" s="4" t="s">
        <v>48</v>
      </c>
      <c r="AF987" s="4" t="s">
        <v>48</v>
      </c>
      <c r="AG987" s="4" t="s">
        <v>48</v>
      </c>
      <c r="AH987" s="4" t="s">
        <v>49</v>
      </c>
      <c r="AI987" s="4" t="s">
        <v>49</v>
      </c>
      <c r="AJ987" s="4" t="s">
        <v>49</v>
      </c>
      <c r="AK987" s="4" t="s">
        <v>49</v>
      </c>
      <c r="AL987" s="4" t="s">
        <v>81</v>
      </c>
    </row>
    <row r="988" spans="1:38" ht="25.5">
      <c r="A988" s="4">
        <v>159539</v>
      </c>
      <c r="B988" s="4">
        <v>660724</v>
      </c>
      <c r="C988" s="4" t="s">
        <v>2709</v>
      </c>
      <c r="D988" s="4" t="s">
        <v>2710</v>
      </c>
      <c r="E988" s="4" t="s">
        <v>2711</v>
      </c>
      <c r="F988" s="4" t="s">
        <v>75</v>
      </c>
      <c r="G988" s="4" t="s">
        <v>46</v>
      </c>
      <c r="H988" s="4" t="s">
        <v>47</v>
      </c>
      <c r="I988" s="4" t="s">
        <v>48</v>
      </c>
      <c r="J988" s="4" t="s">
        <v>49</v>
      </c>
      <c r="K988" s="4" t="s">
        <v>2712</v>
      </c>
      <c r="L988" s="4" t="s">
        <v>2713</v>
      </c>
      <c r="M988" s="4"/>
      <c r="N988" s="4" t="s">
        <v>2714</v>
      </c>
      <c r="O988" s="4" t="s">
        <v>53</v>
      </c>
      <c r="P988" s="4" t="s">
        <v>2715</v>
      </c>
      <c r="Q988" s="4">
        <v>10</v>
      </c>
      <c r="R988" s="4">
        <v>3</v>
      </c>
      <c r="S988" s="4">
        <v>33</v>
      </c>
      <c r="T988" s="4">
        <v>46</v>
      </c>
      <c r="U988" s="4">
        <v>0.21740000000000001</v>
      </c>
      <c r="V988" s="4">
        <v>6.5199999999999994E-2</v>
      </c>
      <c r="W988" s="4">
        <v>0.28260000000000002</v>
      </c>
      <c r="X988" s="4" t="s">
        <v>48</v>
      </c>
      <c r="Y988" s="4" t="s">
        <v>49</v>
      </c>
      <c r="Z988" s="4" t="s">
        <v>49</v>
      </c>
      <c r="AA988" s="4" t="s">
        <v>49</v>
      </c>
      <c r="AB988" s="4" t="s">
        <v>49</v>
      </c>
      <c r="AC988" s="4" t="s">
        <v>49</v>
      </c>
      <c r="AD988" s="4" t="s">
        <v>49</v>
      </c>
      <c r="AE988" s="4" t="s">
        <v>49</v>
      </c>
      <c r="AF988" s="4" t="s">
        <v>49</v>
      </c>
      <c r="AG988" s="4" t="s">
        <v>49</v>
      </c>
      <c r="AH988" s="4" t="s">
        <v>48</v>
      </c>
      <c r="AI988" s="4" t="s">
        <v>48</v>
      </c>
      <c r="AJ988" s="4" t="s">
        <v>48</v>
      </c>
      <c r="AK988" s="4" t="s">
        <v>48</v>
      </c>
      <c r="AL988" s="4" t="s">
        <v>81</v>
      </c>
    </row>
    <row r="989" spans="1:38" ht="25.5">
      <c r="A989" s="4">
        <v>159539</v>
      </c>
      <c r="B989" s="4">
        <v>684987</v>
      </c>
      <c r="C989" s="4" t="s">
        <v>2709</v>
      </c>
      <c r="D989" s="4" t="s">
        <v>2710</v>
      </c>
      <c r="E989" s="4" t="s">
        <v>2711</v>
      </c>
      <c r="F989" s="4" t="s">
        <v>75</v>
      </c>
      <c r="G989" s="4" t="s">
        <v>46</v>
      </c>
      <c r="H989" s="4" t="s">
        <v>47</v>
      </c>
      <c r="I989" s="4" t="s">
        <v>48</v>
      </c>
      <c r="J989" s="4" t="s">
        <v>49</v>
      </c>
      <c r="K989" s="4" t="s">
        <v>2716</v>
      </c>
      <c r="L989" s="4" t="s">
        <v>2713</v>
      </c>
      <c r="M989" s="4"/>
      <c r="N989" s="4" t="s">
        <v>2714</v>
      </c>
      <c r="O989" s="4" t="s">
        <v>53</v>
      </c>
      <c r="P989" s="4" t="s">
        <v>2715</v>
      </c>
      <c r="Q989" s="4">
        <v>4</v>
      </c>
      <c r="R989" s="4">
        <v>2</v>
      </c>
      <c r="S989" s="4">
        <v>17</v>
      </c>
      <c r="T989" s="4">
        <v>23</v>
      </c>
      <c r="U989" s="4">
        <v>0.1739</v>
      </c>
      <c r="V989" s="4">
        <v>8.6999999999999994E-2</v>
      </c>
      <c r="W989" s="4">
        <v>0.26090000000000002</v>
      </c>
      <c r="X989" s="4" t="s">
        <v>48</v>
      </c>
      <c r="Y989" s="4" t="s">
        <v>48</v>
      </c>
      <c r="Z989" s="4" t="s">
        <v>48</v>
      </c>
      <c r="AA989" s="4" t="s">
        <v>48</v>
      </c>
      <c r="AB989" s="4" t="s">
        <v>48</v>
      </c>
      <c r="AC989" s="4" t="s">
        <v>48</v>
      </c>
      <c r="AD989" s="4" t="s">
        <v>48</v>
      </c>
      <c r="AE989" s="4" t="s">
        <v>48</v>
      </c>
      <c r="AF989" s="4" t="s">
        <v>48</v>
      </c>
      <c r="AG989" s="4" t="s">
        <v>48</v>
      </c>
      <c r="AH989" s="4" t="s">
        <v>49</v>
      </c>
      <c r="AI989" s="4" t="s">
        <v>49</v>
      </c>
      <c r="AJ989" s="4" t="s">
        <v>49</v>
      </c>
      <c r="AK989" s="4" t="s">
        <v>49</v>
      </c>
      <c r="AL989" s="4" t="s">
        <v>81</v>
      </c>
    </row>
    <row r="990" spans="1:38" ht="25.5">
      <c r="A990" s="4">
        <v>159326</v>
      </c>
      <c r="B990" s="4">
        <v>660668</v>
      </c>
      <c r="C990" s="4" t="s">
        <v>2717</v>
      </c>
      <c r="D990" s="4" t="s">
        <v>2718</v>
      </c>
      <c r="E990" s="4" t="s">
        <v>114</v>
      </c>
      <c r="F990" s="4" t="s">
        <v>477</v>
      </c>
      <c r="G990" s="4" t="s">
        <v>46</v>
      </c>
      <c r="H990" s="4" t="s">
        <v>47</v>
      </c>
      <c r="I990" s="4" t="s">
        <v>48</v>
      </c>
      <c r="J990" s="4" t="s">
        <v>49</v>
      </c>
      <c r="K990" s="4" t="s">
        <v>2719</v>
      </c>
      <c r="L990" s="4" t="s">
        <v>2720</v>
      </c>
      <c r="M990" s="4"/>
      <c r="N990" s="4" t="s">
        <v>114</v>
      </c>
      <c r="O990" s="4" t="s">
        <v>53</v>
      </c>
      <c r="P990" s="4" t="s">
        <v>2721</v>
      </c>
      <c r="Q990" s="4">
        <v>45</v>
      </c>
      <c r="R990" s="4">
        <v>20</v>
      </c>
      <c r="S990" s="4">
        <v>369</v>
      </c>
      <c r="T990" s="4">
        <v>434</v>
      </c>
      <c r="U990" s="4">
        <v>0.1037</v>
      </c>
      <c r="V990" s="4">
        <v>4.6100000000000002E-2</v>
      </c>
      <c r="W990" s="4">
        <v>0.14979999999999999</v>
      </c>
      <c r="X990" s="4" t="s">
        <v>48</v>
      </c>
      <c r="Y990" s="4" t="s">
        <v>49</v>
      </c>
      <c r="Z990" s="4" t="s">
        <v>49</v>
      </c>
      <c r="AA990" s="4" t="s">
        <v>49</v>
      </c>
      <c r="AB990" s="4" t="s">
        <v>49</v>
      </c>
      <c r="AC990" s="4" t="s">
        <v>49</v>
      </c>
      <c r="AD990" s="4" t="s">
        <v>49</v>
      </c>
      <c r="AE990" s="4" t="s">
        <v>48</v>
      </c>
      <c r="AF990" s="4" t="s">
        <v>48</v>
      </c>
      <c r="AG990" s="4" t="s">
        <v>48</v>
      </c>
      <c r="AH990" s="4" t="s">
        <v>48</v>
      </c>
      <c r="AI990" s="4" t="s">
        <v>48</v>
      </c>
      <c r="AJ990" s="4" t="s">
        <v>48</v>
      </c>
      <c r="AK990" s="4" t="s">
        <v>48</v>
      </c>
      <c r="AL990" s="4" t="s">
        <v>81</v>
      </c>
    </row>
    <row r="991" spans="1:38" ht="25.5">
      <c r="A991" s="4">
        <v>159326</v>
      </c>
      <c r="B991" s="4">
        <v>663425</v>
      </c>
      <c r="C991" s="4" t="s">
        <v>2717</v>
      </c>
      <c r="D991" s="4" t="s">
        <v>2718</v>
      </c>
      <c r="E991" s="4" t="s">
        <v>114</v>
      </c>
      <c r="F991" s="4" t="s">
        <v>477</v>
      </c>
      <c r="G991" s="4" t="s">
        <v>46</v>
      </c>
      <c r="H991" s="4" t="s">
        <v>47</v>
      </c>
      <c r="I991" s="4" t="s">
        <v>48</v>
      </c>
      <c r="J991" s="4" t="s">
        <v>49</v>
      </c>
      <c r="K991" s="4" t="s">
        <v>2722</v>
      </c>
      <c r="L991" s="4" t="s">
        <v>2723</v>
      </c>
      <c r="M991" s="4"/>
      <c r="N991" s="4" t="s">
        <v>2724</v>
      </c>
      <c r="O991" s="4" t="s">
        <v>53</v>
      </c>
      <c r="P991" s="4" t="s">
        <v>2725</v>
      </c>
      <c r="Q991" s="4">
        <v>397</v>
      </c>
      <c r="R991" s="4">
        <v>0</v>
      </c>
      <c r="S991" s="4">
        <v>166</v>
      </c>
      <c r="T991" s="4">
        <v>563</v>
      </c>
      <c r="U991" s="4">
        <v>0.70520000000000005</v>
      </c>
      <c r="V991" s="4">
        <v>0</v>
      </c>
      <c r="W991" s="4">
        <v>0.70520000000000005</v>
      </c>
      <c r="X991" s="4" t="s">
        <v>49</v>
      </c>
      <c r="Y991" s="4" t="s">
        <v>49</v>
      </c>
      <c r="Z991" s="4" t="s">
        <v>49</v>
      </c>
      <c r="AA991" s="4" t="s">
        <v>49</v>
      </c>
      <c r="AB991" s="4" t="s">
        <v>49</v>
      </c>
      <c r="AC991" s="4" t="s">
        <v>49</v>
      </c>
      <c r="AD991" s="4" t="s">
        <v>49</v>
      </c>
      <c r="AE991" s="4" t="s">
        <v>48</v>
      </c>
      <c r="AF991" s="4" t="s">
        <v>48</v>
      </c>
      <c r="AG991" s="4" t="s">
        <v>48</v>
      </c>
      <c r="AH991" s="4" t="s">
        <v>48</v>
      </c>
      <c r="AI991" s="4" t="s">
        <v>48</v>
      </c>
      <c r="AJ991" s="4" t="s">
        <v>48</v>
      </c>
      <c r="AK991" s="4" t="s">
        <v>48</v>
      </c>
      <c r="AL991" s="4" t="s">
        <v>55</v>
      </c>
    </row>
    <row r="992" spans="1:38" ht="25.5">
      <c r="A992" s="4">
        <v>159326</v>
      </c>
      <c r="B992" s="4">
        <v>663243</v>
      </c>
      <c r="C992" s="4" t="s">
        <v>2717</v>
      </c>
      <c r="D992" s="4" t="s">
        <v>2718</v>
      </c>
      <c r="E992" s="4" t="s">
        <v>114</v>
      </c>
      <c r="F992" s="4" t="s">
        <v>477</v>
      </c>
      <c r="G992" s="4" t="s">
        <v>46</v>
      </c>
      <c r="H992" s="4" t="s">
        <v>47</v>
      </c>
      <c r="I992" s="4" t="s">
        <v>48</v>
      </c>
      <c r="J992" s="4" t="s">
        <v>49</v>
      </c>
      <c r="K992" s="4" t="s">
        <v>2726</v>
      </c>
      <c r="L992" s="4" t="s">
        <v>2727</v>
      </c>
      <c r="M992" s="4"/>
      <c r="N992" s="4" t="s">
        <v>2724</v>
      </c>
      <c r="O992" s="4" t="s">
        <v>53</v>
      </c>
      <c r="P992" s="4" t="s">
        <v>2725</v>
      </c>
      <c r="Q992" s="4">
        <v>133</v>
      </c>
      <c r="R992" s="4">
        <v>25</v>
      </c>
      <c r="S992" s="4">
        <v>236</v>
      </c>
      <c r="T992" s="4">
        <v>394</v>
      </c>
      <c r="U992" s="4">
        <v>0.33760000000000001</v>
      </c>
      <c r="V992" s="4">
        <v>6.3500000000000001E-2</v>
      </c>
      <c r="W992" s="4">
        <v>0.40100000000000002</v>
      </c>
      <c r="X992" s="4" t="s">
        <v>48</v>
      </c>
      <c r="Y992" s="4" t="s">
        <v>49</v>
      </c>
      <c r="Z992" s="4" t="s">
        <v>49</v>
      </c>
      <c r="AA992" s="4" t="s">
        <v>49</v>
      </c>
      <c r="AB992" s="4" t="s">
        <v>49</v>
      </c>
      <c r="AC992" s="4" t="s">
        <v>49</v>
      </c>
      <c r="AD992" s="4" t="s">
        <v>49</v>
      </c>
      <c r="AE992" s="4" t="s">
        <v>48</v>
      </c>
      <c r="AF992" s="4" t="s">
        <v>48</v>
      </c>
      <c r="AG992" s="4" t="s">
        <v>48</v>
      </c>
      <c r="AH992" s="4" t="s">
        <v>48</v>
      </c>
      <c r="AI992" s="4" t="s">
        <v>48</v>
      </c>
      <c r="AJ992" s="4" t="s">
        <v>48</v>
      </c>
      <c r="AK992" s="4" t="s">
        <v>48</v>
      </c>
      <c r="AL992" s="4" t="s">
        <v>81</v>
      </c>
    </row>
    <row r="993" spans="1:38" ht="25.5">
      <c r="A993" s="4">
        <v>159326</v>
      </c>
      <c r="B993" s="4">
        <v>660671</v>
      </c>
      <c r="C993" s="4" t="s">
        <v>2717</v>
      </c>
      <c r="D993" s="4" t="s">
        <v>2718</v>
      </c>
      <c r="E993" s="4" t="s">
        <v>114</v>
      </c>
      <c r="F993" s="4" t="s">
        <v>477</v>
      </c>
      <c r="G993" s="4" t="s">
        <v>46</v>
      </c>
      <c r="H993" s="4" t="s">
        <v>47</v>
      </c>
      <c r="I993" s="4" t="s">
        <v>48</v>
      </c>
      <c r="J993" s="4" t="s">
        <v>49</v>
      </c>
      <c r="K993" s="4" t="s">
        <v>2728</v>
      </c>
      <c r="L993" s="4" t="s">
        <v>2729</v>
      </c>
      <c r="M993" s="4"/>
      <c r="N993" s="4" t="s">
        <v>114</v>
      </c>
      <c r="O993" s="4" t="s">
        <v>53</v>
      </c>
      <c r="P993" s="4" t="s">
        <v>2730</v>
      </c>
      <c r="Q993" s="4">
        <v>78</v>
      </c>
      <c r="R993" s="4">
        <v>28</v>
      </c>
      <c r="S993" s="4">
        <v>204</v>
      </c>
      <c r="T993" s="4">
        <v>310</v>
      </c>
      <c r="U993" s="4">
        <v>0.25159999999999999</v>
      </c>
      <c r="V993" s="4">
        <v>9.0300000000000005E-2</v>
      </c>
      <c r="W993" s="4">
        <v>0.34189999999999998</v>
      </c>
      <c r="X993" s="4" t="s">
        <v>48</v>
      </c>
      <c r="Y993" s="4" t="s">
        <v>48</v>
      </c>
      <c r="Z993" s="4" t="s">
        <v>48</v>
      </c>
      <c r="AA993" s="4" t="s">
        <v>48</v>
      </c>
      <c r="AB993" s="4" t="s">
        <v>48</v>
      </c>
      <c r="AC993" s="4" t="s">
        <v>48</v>
      </c>
      <c r="AD993" s="4" t="s">
        <v>48</v>
      </c>
      <c r="AE993" s="4" t="s">
        <v>49</v>
      </c>
      <c r="AF993" s="4" t="s">
        <v>49</v>
      </c>
      <c r="AG993" s="4" t="s">
        <v>49</v>
      </c>
      <c r="AH993" s="4" t="s">
        <v>48</v>
      </c>
      <c r="AI993" s="4" t="s">
        <v>48</v>
      </c>
      <c r="AJ993" s="4" t="s">
        <v>48</v>
      </c>
      <c r="AK993" s="4" t="s">
        <v>48</v>
      </c>
      <c r="AL993" s="4" t="s">
        <v>81</v>
      </c>
    </row>
    <row r="994" spans="1:38" ht="25.5">
      <c r="A994" s="4">
        <v>159326</v>
      </c>
      <c r="B994" s="4">
        <v>665103</v>
      </c>
      <c r="C994" s="4" t="s">
        <v>2717</v>
      </c>
      <c r="D994" s="4" t="s">
        <v>2718</v>
      </c>
      <c r="E994" s="4" t="s">
        <v>114</v>
      </c>
      <c r="F994" s="4" t="s">
        <v>477</v>
      </c>
      <c r="G994" s="4" t="s">
        <v>46</v>
      </c>
      <c r="H994" s="4" t="s">
        <v>47</v>
      </c>
      <c r="I994" s="4" t="s">
        <v>48</v>
      </c>
      <c r="J994" s="4" t="s">
        <v>49</v>
      </c>
      <c r="K994" s="4" t="s">
        <v>2731</v>
      </c>
      <c r="L994" s="4" t="s">
        <v>2732</v>
      </c>
      <c r="M994" s="4"/>
      <c r="N994" s="4" t="s">
        <v>2724</v>
      </c>
      <c r="O994" s="4" t="s">
        <v>53</v>
      </c>
      <c r="P994" s="4" t="s">
        <v>2725</v>
      </c>
      <c r="Q994" s="4">
        <v>36</v>
      </c>
      <c r="R994" s="4">
        <v>0</v>
      </c>
      <c r="S994" s="4">
        <v>15</v>
      </c>
      <c r="T994" s="4">
        <v>51</v>
      </c>
      <c r="U994" s="4">
        <v>0.70589999999999997</v>
      </c>
      <c r="V994" s="4">
        <v>0</v>
      </c>
      <c r="W994" s="4">
        <v>0.70589999999999997</v>
      </c>
      <c r="X994" s="4" t="s">
        <v>48</v>
      </c>
      <c r="Y994" s="4" t="s">
        <v>48</v>
      </c>
      <c r="Z994" s="4" t="s">
        <v>48</v>
      </c>
      <c r="AA994" s="4" t="s">
        <v>48</v>
      </c>
      <c r="AB994" s="4" t="s">
        <v>48</v>
      </c>
      <c r="AC994" s="4" t="s">
        <v>48</v>
      </c>
      <c r="AD994" s="4" t="s">
        <v>48</v>
      </c>
      <c r="AE994" s="4" t="s">
        <v>48</v>
      </c>
      <c r="AF994" s="4" t="s">
        <v>48</v>
      </c>
      <c r="AG994" s="4" t="s">
        <v>48</v>
      </c>
      <c r="AH994" s="4" t="s">
        <v>49</v>
      </c>
      <c r="AI994" s="4" t="s">
        <v>49</v>
      </c>
      <c r="AJ994" s="4" t="s">
        <v>49</v>
      </c>
      <c r="AK994" s="4" t="s">
        <v>49</v>
      </c>
      <c r="AL994" s="4" t="s">
        <v>55</v>
      </c>
    </row>
    <row r="995" spans="1:38" ht="25.5">
      <c r="A995" s="4">
        <v>159326</v>
      </c>
      <c r="B995" s="4">
        <v>660669</v>
      </c>
      <c r="C995" s="4" t="s">
        <v>2717</v>
      </c>
      <c r="D995" s="4" t="s">
        <v>2718</v>
      </c>
      <c r="E995" s="4" t="s">
        <v>114</v>
      </c>
      <c r="F995" s="4" t="s">
        <v>477</v>
      </c>
      <c r="G995" s="4" t="s">
        <v>46</v>
      </c>
      <c r="H995" s="4" t="s">
        <v>47</v>
      </c>
      <c r="I995" s="4" t="s">
        <v>48</v>
      </c>
      <c r="J995" s="4" t="s">
        <v>49</v>
      </c>
      <c r="K995" s="4" t="s">
        <v>2733</v>
      </c>
      <c r="L995" s="4" t="s">
        <v>2734</v>
      </c>
      <c r="M995" s="4"/>
      <c r="N995" s="4" t="s">
        <v>114</v>
      </c>
      <c r="O995" s="4" t="s">
        <v>53</v>
      </c>
      <c r="P995" s="4" t="s">
        <v>2730</v>
      </c>
      <c r="Q995" s="4">
        <v>51</v>
      </c>
      <c r="R995" s="4">
        <v>19</v>
      </c>
      <c r="S995" s="4">
        <v>255</v>
      </c>
      <c r="T995" s="4">
        <v>325</v>
      </c>
      <c r="U995" s="4">
        <v>0.15690000000000001</v>
      </c>
      <c r="V995" s="4">
        <v>5.8500000000000003E-2</v>
      </c>
      <c r="W995" s="4">
        <v>0.21540000000000001</v>
      </c>
      <c r="X995" s="4" t="s">
        <v>48</v>
      </c>
      <c r="Y995" s="4" t="s">
        <v>49</v>
      </c>
      <c r="Z995" s="4" t="s">
        <v>49</v>
      </c>
      <c r="AA995" s="4" t="s">
        <v>49</v>
      </c>
      <c r="AB995" s="4" t="s">
        <v>49</v>
      </c>
      <c r="AC995" s="4" t="s">
        <v>49</v>
      </c>
      <c r="AD995" s="4" t="s">
        <v>49</v>
      </c>
      <c r="AE995" s="4" t="s">
        <v>48</v>
      </c>
      <c r="AF995" s="4" t="s">
        <v>48</v>
      </c>
      <c r="AG995" s="4" t="s">
        <v>48</v>
      </c>
      <c r="AH995" s="4" t="s">
        <v>48</v>
      </c>
      <c r="AI995" s="4" t="s">
        <v>48</v>
      </c>
      <c r="AJ995" s="4" t="s">
        <v>48</v>
      </c>
      <c r="AK995" s="4" t="s">
        <v>48</v>
      </c>
      <c r="AL995" s="4" t="s">
        <v>81</v>
      </c>
    </row>
    <row r="996" spans="1:38" ht="25.5">
      <c r="A996" s="4">
        <v>159326</v>
      </c>
      <c r="B996" s="4">
        <v>660665</v>
      </c>
      <c r="C996" s="4" t="s">
        <v>2717</v>
      </c>
      <c r="D996" s="4" t="s">
        <v>2718</v>
      </c>
      <c r="E996" s="4" t="s">
        <v>114</v>
      </c>
      <c r="F996" s="4" t="s">
        <v>477</v>
      </c>
      <c r="G996" s="4" t="s">
        <v>46</v>
      </c>
      <c r="H996" s="4" t="s">
        <v>47</v>
      </c>
      <c r="I996" s="4" t="s">
        <v>48</v>
      </c>
      <c r="J996" s="4" t="s">
        <v>49</v>
      </c>
      <c r="K996" s="4" t="s">
        <v>2735</v>
      </c>
      <c r="L996" s="4" t="s">
        <v>2732</v>
      </c>
      <c r="M996" s="4"/>
      <c r="N996" s="4" t="s">
        <v>2724</v>
      </c>
      <c r="O996" s="4" t="s">
        <v>53</v>
      </c>
      <c r="P996" s="4" t="s">
        <v>2725</v>
      </c>
      <c r="Q996" s="4">
        <v>429</v>
      </c>
      <c r="R996" s="4">
        <v>149</v>
      </c>
      <c r="S996" s="4">
        <v>975</v>
      </c>
      <c r="T996" s="4">
        <v>1553</v>
      </c>
      <c r="U996" s="4">
        <v>0.2762</v>
      </c>
      <c r="V996" s="4">
        <v>9.5899999999999999E-2</v>
      </c>
      <c r="W996" s="4">
        <v>0.37219999999999998</v>
      </c>
      <c r="X996" s="4" t="s">
        <v>48</v>
      </c>
      <c r="Y996" s="4" t="s">
        <v>48</v>
      </c>
      <c r="Z996" s="4" t="s">
        <v>48</v>
      </c>
      <c r="AA996" s="4" t="s">
        <v>48</v>
      </c>
      <c r="AB996" s="4" t="s">
        <v>48</v>
      </c>
      <c r="AC996" s="4" t="s">
        <v>48</v>
      </c>
      <c r="AD996" s="4" t="s">
        <v>48</v>
      </c>
      <c r="AE996" s="4" t="s">
        <v>48</v>
      </c>
      <c r="AF996" s="4" t="s">
        <v>48</v>
      </c>
      <c r="AG996" s="4" t="s">
        <v>48</v>
      </c>
      <c r="AH996" s="4" t="s">
        <v>49</v>
      </c>
      <c r="AI996" s="4" t="s">
        <v>49</v>
      </c>
      <c r="AJ996" s="4" t="s">
        <v>49</v>
      </c>
      <c r="AK996" s="4" t="s">
        <v>49</v>
      </c>
      <c r="AL996" s="4" t="s">
        <v>81</v>
      </c>
    </row>
    <row r="997" spans="1:38" ht="25.5">
      <c r="A997" s="4">
        <v>159326</v>
      </c>
      <c r="B997" s="4">
        <v>664119</v>
      </c>
      <c r="C997" s="4" t="s">
        <v>2717</v>
      </c>
      <c r="D997" s="4" t="s">
        <v>2718</v>
      </c>
      <c r="E997" s="4" t="s">
        <v>114</v>
      </c>
      <c r="F997" s="4" t="s">
        <v>477</v>
      </c>
      <c r="G997" s="4" t="s">
        <v>46</v>
      </c>
      <c r="H997" s="4" t="s">
        <v>47</v>
      </c>
      <c r="I997" s="4" t="s">
        <v>48</v>
      </c>
      <c r="J997" s="4" t="s">
        <v>49</v>
      </c>
      <c r="K997" s="4" t="s">
        <v>2736</v>
      </c>
      <c r="L997" s="4" t="s">
        <v>2737</v>
      </c>
      <c r="M997" s="4"/>
      <c r="N997" s="4" t="s">
        <v>2724</v>
      </c>
      <c r="O997" s="4" t="s">
        <v>53</v>
      </c>
      <c r="P997" s="4" t="s">
        <v>2725</v>
      </c>
      <c r="Q997" s="4">
        <v>220</v>
      </c>
      <c r="R997" s="4">
        <v>70</v>
      </c>
      <c r="S997" s="4">
        <v>449</v>
      </c>
      <c r="T997" s="4">
        <v>739</v>
      </c>
      <c r="U997" s="4">
        <v>0.29770000000000002</v>
      </c>
      <c r="V997" s="4">
        <v>9.4700000000000006E-2</v>
      </c>
      <c r="W997" s="4">
        <v>0.39240000000000003</v>
      </c>
      <c r="X997" s="4" t="s">
        <v>48</v>
      </c>
      <c r="Y997" s="4" t="s">
        <v>48</v>
      </c>
      <c r="Z997" s="4" t="s">
        <v>48</v>
      </c>
      <c r="AA997" s="4" t="s">
        <v>48</v>
      </c>
      <c r="AB997" s="4" t="s">
        <v>48</v>
      </c>
      <c r="AC997" s="4" t="s">
        <v>48</v>
      </c>
      <c r="AD997" s="4" t="s">
        <v>48</v>
      </c>
      <c r="AE997" s="4" t="s">
        <v>49</v>
      </c>
      <c r="AF997" s="4" t="s">
        <v>49</v>
      </c>
      <c r="AG997" s="4" t="s">
        <v>49</v>
      </c>
      <c r="AH997" s="4" t="s">
        <v>48</v>
      </c>
      <c r="AI997" s="4" t="s">
        <v>48</v>
      </c>
      <c r="AJ997" s="4" t="s">
        <v>48</v>
      </c>
      <c r="AK997" s="4" t="s">
        <v>48</v>
      </c>
      <c r="AL997" s="4" t="s">
        <v>81</v>
      </c>
    </row>
    <row r="998" spans="1:38" ht="25.5">
      <c r="A998" s="4">
        <v>159326</v>
      </c>
      <c r="B998" s="4">
        <v>660670</v>
      </c>
      <c r="C998" s="4" t="s">
        <v>2717</v>
      </c>
      <c r="D998" s="4" t="s">
        <v>2718</v>
      </c>
      <c r="E998" s="4" t="s">
        <v>114</v>
      </c>
      <c r="F998" s="4" t="s">
        <v>477</v>
      </c>
      <c r="G998" s="4" t="s">
        <v>46</v>
      </c>
      <c r="H998" s="4" t="s">
        <v>47</v>
      </c>
      <c r="I998" s="4" t="s">
        <v>48</v>
      </c>
      <c r="J998" s="4" t="s">
        <v>49</v>
      </c>
      <c r="K998" s="4" t="s">
        <v>2738</v>
      </c>
      <c r="L998" s="4" t="s">
        <v>2739</v>
      </c>
      <c r="M998" s="4"/>
      <c r="N998" s="4" t="s">
        <v>2724</v>
      </c>
      <c r="O998" s="4" t="s">
        <v>53</v>
      </c>
      <c r="P998" s="4" t="s">
        <v>2725</v>
      </c>
      <c r="Q998" s="4">
        <v>88</v>
      </c>
      <c r="R998" s="4">
        <v>33</v>
      </c>
      <c r="S998" s="4">
        <v>357</v>
      </c>
      <c r="T998" s="4">
        <v>478</v>
      </c>
      <c r="U998" s="4">
        <v>0.18410000000000001</v>
      </c>
      <c r="V998" s="4">
        <v>6.9000000000000006E-2</v>
      </c>
      <c r="W998" s="4">
        <v>0.25309999999999999</v>
      </c>
      <c r="X998" s="4" t="s">
        <v>48</v>
      </c>
      <c r="Y998" s="4" t="s">
        <v>49</v>
      </c>
      <c r="Z998" s="4" t="s">
        <v>49</v>
      </c>
      <c r="AA998" s="4" t="s">
        <v>49</v>
      </c>
      <c r="AB998" s="4" t="s">
        <v>49</v>
      </c>
      <c r="AC998" s="4" t="s">
        <v>49</v>
      </c>
      <c r="AD998" s="4" t="s">
        <v>49</v>
      </c>
      <c r="AE998" s="4" t="s">
        <v>48</v>
      </c>
      <c r="AF998" s="4" t="s">
        <v>48</v>
      </c>
      <c r="AG998" s="4" t="s">
        <v>48</v>
      </c>
      <c r="AH998" s="4" t="s">
        <v>48</v>
      </c>
      <c r="AI998" s="4" t="s">
        <v>48</v>
      </c>
      <c r="AJ998" s="4" t="s">
        <v>48</v>
      </c>
      <c r="AK998" s="4" t="s">
        <v>48</v>
      </c>
      <c r="AL998" s="4" t="s">
        <v>81</v>
      </c>
    </row>
    <row r="999" spans="1:38" ht="25.5">
      <c r="A999" s="4">
        <v>159395</v>
      </c>
      <c r="B999" s="4">
        <v>660750</v>
      </c>
      <c r="C999" s="4" t="s">
        <v>2740</v>
      </c>
      <c r="D999" s="4" t="s">
        <v>2741</v>
      </c>
      <c r="E999" s="4" t="s">
        <v>44</v>
      </c>
      <c r="F999" s="4" t="s">
        <v>45</v>
      </c>
      <c r="G999" s="4" t="s">
        <v>46</v>
      </c>
      <c r="H999" s="4" t="s">
        <v>47</v>
      </c>
      <c r="I999" s="4" t="s">
        <v>48</v>
      </c>
      <c r="J999" s="4" t="s">
        <v>49</v>
      </c>
      <c r="K999" s="4" t="s">
        <v>2742</v>
      </c>
      <c r="L999" s="4" t="s">
        <v>2743</v>
      </c>
      <c r="M999" s="4"/>
      <c r="N999" s="4" t="s">
        <v>2744</v>
      </c>
      <c r="O999" s="4" t="s">
        <v>53</v>
      </c>
      <c r="P999" s="4" t="s">
        <v>2745</v>
      </c>
      <c r="Q999" s="4">
        <v>104</v>
      </c>
      <c r="R999" s="4">
        <v>24</v>
      </c>
      <c r="S999" s="4">
        <v>235</v>
      </c>
      <c r="T999" s="4">
        <v>363</v>
      </c>
      <c r="U999" s="4">
        <v>0.28649999999999998</v>
      </c>
      <c r="V999" s="4">
        <v>6.6100000000000006E-2</v>
      </c>
      <c r="W999" s="4">
        <v>0.35260000000000002</v>
      </c>
      <c r="X999" s="4" t="s">
        <v>49</v>
      </c>
      <c r="Y999" s="4" t="s">
        <v>49</v>
      </c>
      <c r="Z999" s="4" t="s">
        <v>49</v>
      </c>
      <c r="AA999" s="4" t="s">
        <v>49</v>
      </c>
      <c r="AB999" s="4" t="s">
        <v>48</v>
      </c>
      <c r="AC999" s="4" t="s">
        <v>48</v>
      </c>
      <c r="AD999" s="4" t="s">
        <v>48</v>
      </c>
      <c r="AE999" s="4" t="s">
        <v>48</v>
      </c>
      <c r="AF999" s="4" t="s">
        <v>48</v>
      </c>
      <c r="AG999" s="4" t="s">
        <v>48</v>
      </c>
      <c r="AH999" s="4" t="s">
        <v>48</v>
      </c>
      <c r="AI999" s="4" t="s">
        <v>48</v>
      </c>
      <c r="AJ999" s="4" t="s">
        <v>48</v>
      </c>
      <c r="AK999" s="4" t="s">
        <v>48</v>
      </c>
      <c r="AL999" s="4" t="s">
        <v>81</v>
      </c>
    </row>
    <row r="1000" spans="1:38" ht="25.5">
      <c r="A1000" s="4">
        <v>159395</v>
      </c>
      <c r="B1000" s="4">
        <v>660751</v>
      </c>
      <c r="C1000" s="4" t="s">
        <v>2740</v>
      </c>
      <c r="D1000" s="4" t="s">
        <v>2741</v>
      </c>
      <c r="E1000" s="4" t="s">
        <v>44</v>
      </c>
      <c r="F1000" s="4" t="s">
        <v>45</v>
      </c>
      <c r="G1000" s="4" t="s">
        <v>46</v>
      </c>
      <c r="H1000" s="4" t="s">
        <v>47</v>
      </c>
      <c r="I1000" s="4" t="s">
        <v>48</v>
      </c>
      <c r="J1000" s="4" t="s">
        <v>49</v>
      </c>
      <c r="K1000" s="4" t="s">
        <v>2746</v>
      </c>
      <c r="L1000" s="4" t="s">
        <v>2747</v>
      </c>
      <c r="M1000" s="4"/>
      <c r="N1000" s="4" t="s">
        <v>2744</v>
      </c>
      <c r="O1000" s="4" t="s">
        <v>53</v>
      </c>
      <c r="P1000" s="4" t="s">
        <v>2745</v>
      </c>
      <c r="Q1000" s="4">
        <v>173</v>
      </c>
      <c r="R1000" s="4">
        <v>58</v>
      </c>
      <c r="S1000" s="4">
        <v>483</v>
      </c>
      <c r="T1000" s="4">
        <v>714</v>
      </c>
      <c r="U1000" s="4">
        <v>0.24229999999999999</v>
      </c>
      <c r="V1000" s="4">
        <v>8.1199999999999994E-2</v>
      </c>
      <c r="W1000" s="4">
        <v>0.32350000000000001</v>
      </c>
      <c r="X1000" s="4" t="s">
        <v>48</v>
      </c>
      <c r="Y1000" s="4" t="s">
        <v>48</v>
      </c>
      <c r="Z1000" s="4" t="s">
        <v>48</v>
      </c>
      <c r="AA1000" s="4" t="s">
        <v>48</v>
      </c>
      <c r="AB1000" s="4" t="s">
        <v>48</v>
      </c>
      <c r="AC1000" s="4" t="s">
        <v>48</v>
      </c>
      <c r="AD1000" s="4" t="s">
        <v>48</v>
      </c>
      <c r="AE1000" s="4" t="s">
        <v>48</v>
      </c>
      <c r="AF1000" s="4" t="s">
        <v>49</v>
      </c>
      <c r="AG1000" s="4" t="s">
        <v>49</v>
      </c>
      <c r="AH1000" s="4" t="s">
        <v>49</v>
      </c>
      <c r="AI1000" s="4" t="s">
        <v>49</v>
      </c>
      <c r="AJ1000" s="4" t="s">
        <v>49</v>
      </c>
      <c r="AK1000" s="4" t="s">
        <v>49</v>
      </c>
      <c r="AL1000" s="4" t="s">
        <v>81</v>
      </c>
    </row>
    <row r="1001" spans="1:38" ht="25.5">
      <c r="A1001" s="4">
        <v>159395</v>
      </c>
      <c r="B1001" s="4">
        <v>660749</v>
      </c>
      <c r="C1001" s="4" t="s">
        <v>2740</v>
      </c>
      <c r="D1001" s="4" t="s">
        <v>2741</v>
      </c>
      <c r="E1001" s="4" t="s">
        <v>44</v>
      </c>
      <c r="F1001" s="4" t="s">
        <v>45</v>
      </c>
      <c r="G1001" s="4" t="s">
        <v>46</v>
      </c>
      <c r="H1001" s="4" t="s">
        <v>47</v>
      </c>
      <c r="I1001" s="4" t="s">
        <v>48</v>
      </c>
      <c r="J1001" s="4" t="s">
        <v>49</v>
      </c>
      <c r="K1001" s="4" t="s">
        <v>2748</v>
      </c>
      <c r="L1001" s="4" t="s">
        <v>2749</v>
      </c>
      <c r="M1001" s="4"/>
      <c r="N1001" s="4" t="s">
        <v>2744</v>
      </c>
      <c r="O1001" s="4" t="s">
        <v>53</v>
      </c>
      <c r="P1001" s="4" t="s">
        <v>2745</v>
      </c>
      <c r="Q1001" s="4">
        <v>98</v>
      </c>
      <c r="R1001" s="4">
        <v>32</v>
      </c>
      <c r="S1001" s="4">
        <v>259</v>
      </c>
      <c r="T1001" s="4">
        <v>389</v>
      </c>
      <c r="U1001" s="4">
        <v>0.25190000000000001</v>
      </c>
      <c r="V1001" s="4">
        <v>8.2299999999999998E-2</v>
      </c>
      <c r="W1001" s="4">
        <v>0.3342</v>
      </c>
      <c r="X1001" s="4" t="s">
        <v>48</v>
      </c>
      <c r="Y1001" s="4" t="s">
        <v>48</v>
      </c>
      <c r="Z1001" s="4" t="s">
        <v>48</v>
      </c>
      <c r="AA1001" s="4" t="s">
        <v>48</v>
      </c>
      <c r="AB1001" s="4" t="s">
        <v>49</v>
      </c>
      <c r="AC1001" s="4" t="s">
        <v>49</v>
      </c>
      <c r="AD1001" s="4" t="s">
        <v>49</v>
      </c>
      <c r="AE1001" s="4" t="s">
        <v>49</v>
      </c>
      <c r="AF1001" s="4" t="s">
        <v>48</v>
      </c>
      <c r="AG1001" s="4" t="s">
        <v>48</v>
      </c>
      <c r="AH1001" s="4" t="s">
        <v>48</v>
      </c>
      <c r="AI1001" s="4" t="s">
        <v>48</v>
      </c>
      <c r="AJ1001" s="4" t="s">
        <v>48</v>
      </c>
      <c r="AK1001" s="4" t="s">
        <v>48</v>
      </c>
      <c r="AL1001" s="4" t="s">
        <v>81</v>
      </c>
    </row>
    <row r="1002" spans="1:38" ht="25.5">
      <c r="A1002" s="4">
        <v>159387</v>
      </c>
      <c r="B1002" s="4">
        <v>661765</v>
      </c>
      <c r="C1002" s="4" t="s">
        <v>2750</v>
      </c>
      <c r="D1002" s="4" t="s">
        <v>2751</v>
      </c>
      <c r="E1002" s="4" t="s">
        <v>74</v>
      </c>
      <c r="F1002" s="4" t="s">
        <v>75</v>
      </c>
      <c r="G1002" s="4" t="s">
        <v>46</v>
      </c>
      <c r="H1002" s="4" t="s">
        <v>47</v>
      </c>
      <c r="I1002" s="4" t="s">
        <v>48</v>
      </c>
      <c r="J1002" s="4" t="s">
        <v>49</v>
      </c>
      <c r="K1002" s="4" t="s">
        <v>2752</v>
      </c>
      <c r="L1002" s="4" t="s">
        <v>2753</v>
      </c>
      <c r="M1002" s="4"/>
      <c r="N1002" s="4" t="s">
        <v>2754</v>
      </c>
      <c r="O1002" s="4" t="s">
        <v>53</v>
      </c>
      <c r="P1002" s="4" t="s">
        <v>2755</v>
      </c>
      <c r="Q1002" s="4">
        <v>117</v>
      </c>
      <c r="R1002" s="4">
        <v>0</v>
      </c>
      <c r="S1002" s="4">
        <v>44</v>
      </c>
      <c r="T1002" s="4">
        <v>161</v>
      </c>
      <c r="U1002" s="4">
        <v>0.72670000000000001</v>
      </c>
      <c r="V1002" s="4">
        <v>0</v>
      </c>
      <c r="W1002" s="4">
        <v>0.72670000000000001</v>
      </c>
      <c r="X1002" s="4" t="s">
        <v>49</v>
      </c>
      <c r="Y1002" s="4" t="s">
        <v>49</v>
      </c>
      <c r="Z1002" s="4" t="s">
        <v>49</v>
      </c>
      <c r="AA1002" s="4" t="s">
        <v>49</v>
      </c>
      <c r="AB1002" s="4" t="s">
        <v>49</v>
      </c>
      <c r="AC1002" s="4" t="s">
        <v>48</v>
      </c>
      <c r="AD1002" s="4" t="s">
        <v>48</v>
      </c>
      <c r="AE1002" s="4" t="s">
        <v>48</v>
      </c>
      <c r="AF1002" s="4" t="s">
        <v>48</v>
      </c>
      <c r="AG1002" s="4" t="s">
        <v>48</v>
      </c>
      <c r="AH1002" s="4" t="s">
        <v>48</v>
      </c>
      <c r="AI1002" s="4" t="s">
        <v>48</v>
      </c>
      <c r="AJ1002" s="4" t="s">
        <v>48</v>
      </c>
      <c r="AK1002" s="4" t="s">
        <v>48</v>
      </c>
      <c r="AL1002" s="4" t="s">
        <v>55</v>
      </c>
    </row>
    <row r="1003" spans="1:38" ht="25.5">
      <c r="A1003" s="4">
        <v>159387</v>
      </c>
      <c r="B1003" s="4">
        <v>687582</v>
      </c>
      <c r="C1003" s="4" t="s">
        <v>2750</v>
      </c>
      <c r="D1003" s="4" t="s">
        <v>2751</v>
      </c>
      <c r="E1003" s="4" t="s">
        <v>74</v>
      </c>
      <c r="F1003" s="4" t="s">
        <v>75</v>
      </c>
      <c r="G1003" s="4" t="s">
        <v>46</v>
      </c>
      <c r="H1003" s="4" t="s">
        <v>47</v>
      </c>
      <c r="I1003" s="4" t="s">
        <v>48</v>
      </c>
      <c r="J1003" s="4" t="s">
        <v>49</v>
      </c>
      <c r="K1003" s="4" t="s">
        <v>2756</v>
      </c>
      <c r="L1003" s="4" t="s">
        <v>2757</v>
      </c>
      <c r="M1003" s="4"/>
      <c r="N1003" s="4" t="s">
        <v>2754</v>
      </c>
      <c r="O1003" s="4" t="s">
        <v>53</v>
      </c>
      <c r="P1003" s="4" t="s">
        <v>2755</v>
      </c>
      <c r="Q1003" s="4">
        <v>75</v>
      </c>
      <c r="R1003" s="4">
        <v>0</v>
      </c>
      <c r="S1003" s="4">
        <v>21</v>
      </c>
      <c r="T1003" s="4">
        <v>96</v>
      </c>
      <c r="U1003" s="4">
        <v>0.78129999999999999</v>
      </c>
      <c r="V1003" s="4">
        <v>0</v>
      </c>
      <c r="W1003" s="4">
        <v>0.78129999999999999</v>
      </c>
      <c r="X1003" s="4" t="s">
        <v>48</v>
      </c>
      <c r="Y1003" s="4" t="s">
        <v>48</v>
      </c>
      <c r="Z1003" s="4" t="s">
        <v>48</v>
      </c>
      <c r="AA1003" s="4" t="s">
        <v>48</v>
      </c>
      <c r="AB1003" s="4" t="s">
        <v>48</v>
      </c>
      <c r="AC1003" s="4" t="s">
        <v>49</v>
      </c>
      <c r="AD1003" s="4" t="s">
        <v>49</v>
      </c>
      <c r="AE1003" s="4" t="s">
        <v>49</v>
      </c>
      <c r="AF1003" s="4" t="s">
        <v>48</v>
      </c>
      <c r="AG1003" s="4" t="s">
        <v>48</v>
      </c>
      <c r="AH1003" s="4" t="s">
        <v>48</v>
      </c>
      <c r="AI1003" s="4" t="s">
        <v>48</v>
      </c>
      <c r="AJ1003" s="4" t="s">
        <v>48</v>
      </c>
      <c r="AK1003" s="4" t="s">
        <v>48</v>
      </c>
      <c r="AL1003" s="4" t="s">
        <v>55</v>
      </c>
    </row>
    <row r="1004" spans="1:38" ht="25.5">
      <c r="A1004" s="4">
        <v>159387</v>
      </c>
      <c r="B1004" s="4">
        <v>664587</v>
      </c>
      <c r="C1004" s="4" t="s">
        <v>2750</v>
      </c>
      <c r="D1004" s="4" t="s">
        <v>2751</v>
      </c>
      <c r="E1004" s="4" t="s">
        <v>74</v>
      </c>
      <c r="F1004" s="4" t="s">
        <v>75</v>
      </c>
      <c r="G1004" s="4" t="s">
        <v>46</v>
      </c>
      <c r="H1004" s="4" t="s">
        <v>47</v>
      </c>
      <c r="I1004" s="4" t="s">
        <v>48</v>
      </c>
      <c r="J1004" s="4" t="s">
        <v>49</v>
      </c>
      <c r="K1004" s="4" t="s">
        <v>2758</v>
      </c>
      <c r="L1004" s="4" t="s">
        <v>2759</v>
      </c>
      <c r="M1004" s="4"/>
      <c r="N1004" s="4" t="s">
        <v>2754</v>
      </c>
      <c r="O1004" s="4" t="s">
        <v>53</v>
      </c>
      <c r="P1004" s="4" t="s">
        <v>2755</v>
      </c>
      <c r="Q1004" s="4">
        <v>155</v>
      </c>
      <c r="R1004" s="4">
        <v>0</v>
      </c>
      <c r="S1004" s="4">
        <v>26</v>
      </c>
      <c r="T1004" s="4">
        <v>181</v>
      </c>
      <c r="U1004" s="4">
        <v>0.85640000000000005</v>
      </c>
      <c r="V1004" s="4">
        <v>0</v>
      </c>
      <c r="W1004" s="4">
        <v>0.85640000000000005</v>
      </c>
      <c r="X1004" s="4" t="s">
        <v>48</v>
      </c>
      <c r="Y1004" s="4" t="s">
        <v>48</v>
      </c>
      <c r="Z1004" s="4" t="s">
        <v>48</v>
      </c>
      <c r="AA1004" s="4" t="s">
        <v>48</v>
      </c>
      <c r="AB1004" s="4" t="s">
        <v>48</v>
      </c>
      <c r="AC1004" s="4" t="s">
        <v>48</v>
      </c>
      <c r="AD1004" s="4" t="s">
        <v>48</v>
      </c>
      <c r="AE1004" s="4" t="s">
        <v>48</v>
      </c>
      <c r="AF1004" s="4" t="s">
        <v>49</v>
      </c>
      <c r="AG1004" s="4" t="s">
        <v>49</v>
      </c>
      <c r="AH1004" s="4" t="s">
        <v>49</v>
      </c>
      <c r="AI1004" s="4" t="s">
        <v>49</v>
      </c>
      <c r="AJ1004" s="4" t="s">
        <v>49</v>
      </c>
      <c r="AK1004" s="4" t="s">
        <v>49</v>
      </c>
      <c r="AL1004" s="4" t="s">
        <v>55</v>
      </c>
    </row>
    <row r="1005" spans="1:38" ht="25.5">
      <c r="A1005" s="4">
        <v>159951</v>
      </c>
      <c r="B1005" s="4">
        <v>681091</v>
      </c>
      <c r="C1005" s="4" t="s">
        <v>2760</v>
      </c>
      <c r="D1005" s="4" t="s">
        <v>2761</v>
      </c>
      <c r="E1005" s="4" t="s">
        <v>995</v>
      </c>
      <c r="F1005" s="4" t="s">
        <v>385</v>
      </c>
      <c r="G1005" s="4" t="s">
        <v>46</v>
      </c>
      <c r="H1005" s="4" t="s">
        <v>47</v>
      </c>
      <c r="I1005" s="4" t="s">
        <v>48</v>
      </c>
      <c r="J1005" s="4" t="s">
        <v>49</v>
      </c>
      <c r="K1005" s="4" t="s">
        <v>2762</v>
      </c>
      <c r="L1005" s="4" t="s">
        <v>2763</v>
      </c>
      <c r="M1005" s="4"/>
      <c r="N1005" s="4" t="s">
        <v>2764</v>
      </c>
      <c r="O1005" s="4" t="s">
        <v>53</v>
      </c>
      <c r="P1005" s="4" t="s">
        <v>2765</v>
      </c>
      <c r="Q1005" s="4">
        <v>172</v>
      </c>
      <c r="R1005" s="4">
        <v>0</v>
      </c>
      <c r="S1005" s="4">
        <v>14</v>
      </c>
      <c r="T1005" s="4">
        <v>186</v>
      </c>
      <c r="U1005" s="4">
        <v>0.92469999999999997</v>
      </c>
      <c r="V1005" s="4">
        <v>0</v>
      </c>
      <c r="W1005" s="4">
        <v>0.92469999999999997</v>
      </c>
      <c r="X1005" s="4" t="s">
        <v>48</v>
      </c>
      <c r="Y1005" s="4" t="s">
        <v>48</v>
      </c>
      <c r="Z1005" s="4" t="s">
        <v>48</v>
      </c>
      <c r="AA1005" s="4" t="s">
        <v>48</v>
      </c>
      <c r="AB1005" s="4" t="s">
        <v>48</v>
      </c>
      <c r="AC1005" s="4" t="s">
        <v>48</v>
      </c>
      <c r="AD1005" s="4" t="s">
        <v>48</v>
      </c>
      <c r="AE1005" s="4" t="s">
        <v>48</v>
      </c>
      <c r="AF1005" s="4" t="s">
        <v>48</v>
      </c>
      <c r="AG1005" s="4" t="s">
        <v>48</v>
      </c>
      <c r="AH1005" s="4" t="s">
        <v>48</v>
      </c>
      <c r="AI1005" s="4" t="s">
        <v>49</v>
      </c>
      <c r="AJ1005" s="4" t="s">
        <v>49</v>
      </c>
      <c r="AK1005" s="4" t="s">
        <v>49</v>
      </c>
      <c r="AL1005" s="4" t="s">
        <v>55</v>
      </c>
    </row>
    <row r="1006" spans="1:38" ht="25.5">
      <c r="A1006" s="4">
        <v>159951</v>
      </c>
      <c r="B1006" s="4">
        <v>661352</v>
      </c>
      <c r="C1006" s="4" t="s">
        <v>2760</v>
      </c>
      <c r="D1006" s="4" t="s">
        <v>2761</v>
      </c>
      <c r="E1006" s="4" t="s">
        <v>995</v>
      </c>
      <c r="F1006" s="4" t="s">
        <v>385</v>
      </c>
      <c r="G1006" s="4" t="s">
        <v>46</v>
      </c>
      <c r="H1006" s="4" t="s">
        <v>47</v>
      </c>
      <c r="I1006" s="4" t="s">
        <v>48</v>
      </c>
      <c r="J1006" s="4" t="s">
        <v>49</v>
      </c>
      <c r="K1006" s="4" t="s">
        <v>959</v>
      </c>
      <c r="L1006" s="4" t="s">
        <v>2766</v>
      </c>
      <c r="M1006" s="4"/>
      <c r="N1006" s="4" t="s">
        <v>2764</v>
      </c>
      <c r="O1006" s="4" t="s">
        <v>53</v>
      </c>
      <c r="P1006" s="4" t="s">
        <v>2765</v>
      </c>
      <c r="Q1006" s="4">
        <v>619</v>
      </c>
      <c r="R1006" s="4">
        <v>0</v>
      </c>
      <c r="S1006" s="4">
        <v>265</v>
      </c>
      <c r="T1006" s="4">
        <v>884</v>
      </c>
      <c r="U1006" s="4">
        <v>0.70020000000000004</v>
      </c>
      <c r="V1006" s="4">
        <v>0</v>
      </c>
      <c r="W1006" s="4">
        <v>0.70020000000000004</v>
      </c>
      <c r="X1006" s="4" t="s">
        <v>48</v>
      </c>
      <c r="Y1006" s="4" t="s">
        <v>48</v>
      </c>
      <c r="Z1006" s="4" t="s">
        <v>48</v>
      </c>
      <c r="AA1006" s="4" t="s">
        <v>48</v>
      </c>
      <c r="AB1006" s="4" t="s">
        <v>48</v>
      </c>
      <c r="AC1006" s="4" t="s">
        <v>48</v>
      </c>
      <c r="AD1006" s="4" t="s">
        <v>48</v>
      </c>
      <c r="AE1006" s="4" t="s">
        <v>49</v>
      </c>
      <c r="AF1006" s="4" t="s">
        <v>49</v>
      </c>
      <c r="AG1006" s="4" t="s">
        <v>49</v>
      </c>
      <c r="AH1006" s="4" t="s">
        <v>48</v>
      </c>
      <c r="AI1006" s="4" t="s">
        <v>48</v>
      </c>
      <c r="AJ1006" s="4" t="s">
        <v>48</v>
      </c>
      <c r="AK1006" s="4" t="s">
        <v>48</v>
      </c>
      <c r="AL1006" s="4" t="s">
        <v>55</v>
      </c>
    </row>
    <row r="1007" spans="1:38" ht="25.5">
      <c r="A1007" s="4">
        <v>159951</v>
      </c>
      <c r="B1007" s="4">
        <v>681090</v>
      </c>
      <c r="C1007" s="4" t="s">
        <v>2760</v>
      </c>
      <c r="D1007" s="4" t="s">
        <v>2761</v>
      </c>
      <c r="E1007" s="4" t="s">
        <v>995</v>
      </c>
      <c r="F1007" s="4" t="s">
        <v>385</v>
      </c>
      <c r="G1007" s="4" t="s">
        <v>46</v>
      </c>
      <c r="H1007" s="4" t="s">
        <v>47</v>
      </c>
      <c r="I1007" s="4" t="s">
        <v>48</v>
      </c>
      <c r="J1007" s="4" t="s">
        <v>49</v>
      </c>
      <c r="K1007" s="4" t="s">
        <v>2767</v>
      </c>
      <c r="L1007" s="4" t="s">
        <v>2768</v>
      </c>
      <c r="M1007" s="4"/>
      <c r="N1007" s="4" t="s">
        <v>2764</v>
      </c>
      <c r="O1007" s="4" t="s">
        <v>53</v>
      </c>
      <c r="P1007" s="4" t="s">
        <v>2765</v>
      </c>
      <c r="Q1007" s="4">
        <v>292</v>
      </c>
      <c r="R1007" s="4">
        <v>0</v>
      </c>
      <c r="S1007" s="4">
        <v>0</v>
      </c>
      <c r="T1007" s="4">
        <v>292</v>
      </c>
      <c r="U1007" s="4">
        <v>1</v>
      </c>
      <c r="V1007" s="4">
        <v>0</v>
      </c>
      <c r="W1007" s="4">
        <v>1</v>
      </c>
      <c r="X1007" s="4" t="s">
        <v>48</v>
      </c>
      <c r="Y1007" s="4" t="s">
        <v>48</v>
      </c>
      <c r="Z1007" s="4" t="s">
        <v>48</v>
      </c>
      <c r="AA1007" s="4" t="s">
        <v>48</v>
      </c>
      <c r="AB1007" s="4" t="s">
        <v>48</v>
      </c>
      <c r="AC1007" s="4" t="s">
        <v>48</v>
      </c>
      <c r="AD1007" s="4" t="s">
        <v>48</v>
      </c>
      <c r="AE1007" s="4" t="s">
        <v>49</v>
      </c>
      <c r="AF1007" s="4" t="s">
        <v>49</v>
      </c>
      <c r="AG1007" s="4" t="s">
        <v>49</v>
      </c>
      <c r="AH1007" s="4" t="s">
        <v>48</v>
      </c>
      <c r="AI1007" s="4" t="s">
        <v>48</v>
      </c>
      <c r="AJ1007" s="4" t="s">
        <v>48</v>
      </c>
      <c r="AK1007" s="4" t="s">
        <v>48</v>
      </c>
      <c r="AL1007" s="4" t="s">
        <v>55</v>
      </c>
    </row>
    <row r="1008" spans="1:38" ht="25.5">
      <c r="A1008" s="4">
        <v>159951</v>
      </c>
      <c r="B1008" s="4">
        <v>661353</v>
      </c>
      <c r="C1008" s="4" t="s">
        <v>2760</v>
      </c>
      <c r="D1008" s="4" t="s">
        <v>2761</v>
      </c>
      <c r="E1008" s="4" t="s">
        <v>995</v>
      </c>
      <c r="F1008" s="4" t="s">
        <v>385</v>
      </c>
      <c r="G1008" s="4" t="s">
        <v>46</v>
      </c>
      <c r="H1008" s="4" t="s">
        <v>47</v>
      </c>
      <c r="I1008" s="4" t="s">
        <v>48</v>
      </c>
      <c r="J1008" s="4" t="s">
        <v>49</v>
      </c>
      <c r="K1008" s="4" t="s">
        <v>431</v>
      </c>
      <c r="L1008" s="4" t="s">
        <v>2769</v>
      </c>
      <c r="M1008" s="4"/>
      <c r="N1008" s="4" t="s">
        <v>2770</v>
      </c>
      <c r="O1008" s="4" t="s">
        <v>53</v>
      </c>
      <c r="P1008" s="4" t="s">
        <v>2765</v>
      </c>
      <c r="Q1008" s="4">
        <v>618</v>
      </c>
      <c r="R1008" s="4">
        <v>0</v>
      </c>
      <c r="S1008" s="4">
        <v>113</v>
      </c>
      <c r="T1008" s="4">
        <v>731</v>
      </c>
      <c r="U1008" s="4">
        <v>0.84540000000000004</v>
      </c>
      <c r="V1008" s="4">
        <v>0</v>
      </c>
      <c r="W1008" s="4">
        <v>0.84540000000000004</v>
      </c>
      <c r="X1008" s="4" t="s">
        <v>48</v>
      </c>
      <c r="Y1008" s="4" t="s">
        <v>48</v>
      </c>
      <c r="Z1008" s="4" t="s">
        <v>48</v>
      </c>
      <c r="AA1008" s="4" t="s">
        <v>48</v>
      </c>
      <c r="AB1008" s="4" t="s">
        <v>48</v>
      </c>
      <c r="AC1008" s="4" t="s">
        <v>48</v>
      </c>
      <c r="AD1008" s="4" t="s">
        <v>48</v>
      </c>
      <c r="AE1008" s="4" t="s">
        <v>49</v>
      </c>
      <c r="AF1008" s="4" t="s">
        <v>49</v>
      </c>
      <c r="AG1008" s="4" t="s">
        <v>49</v>
      </c>
      <c r="AH1008" s="4" t="s">
        <v>48</v>
      </c>
      <c r="AI1008" s="4" t="s">
        <v>48</v>
      </c>
      <c r="AJ1008" s="4" t="s">
        <v>48</v>
      </c>
      <c r="AK1008" s="4" t="s">
        <v>48</v>
      </c>
      <c r="AL1008" s="4" t="s">
        <v>55</v>
      </c>
    </row>
    <row r="1009" spans="1:38" ht="25.5">
      <c r="A1009" s="4">
        <v>159951</v>
      </c>
      <c r="B1009" s="4">
        <v>663434</v>
      </c>
      <c r="C1009" s="4" t="s">
        <v>2760</v>
      </c>
      <c r="D1009" s="4" t="s">
        <v>2761</v>
      </c>
      <c r="E1009" s="4" t="s">
        <v>995</v>
      </c>
      <c r="F1009" s="4" t="s">
        <v>385</v>
      </c>
      <c r="G1009" s="4" t="s">
        <v>46</v>
      </c>
      <c r="H1009" s="4" t="s">
        <v>47</v>
      </c>
      <c r="I1009" s="4" t="s">
        <v>48</v>
      </c>
      <c r="J1009" s="4" t="s">
        <v>49</v>
      </c>
      <c r="K1009" s="4" t="s">
        <v>2771</v>
      </c>
      <c r="L1009" s="4" t="s">
        <v>2772</v>
      </c>
      <c r="M1009" s="4"/>
      <c r="N1009" s="4" t="s">
        <v>2764</v>
      </c>
      <c r="O1009" s="4" t="s">
        <v>53</v>
      </c>
      <c r="P1009" s="4" t="s">
        <v>2765</v>
      </c>
      <c r="Q1009" s="4">
        <v>304</v>
      </c>
      <c r="R1009" s="4">
        <v>0</v>
      </c>
      <c r="S1009" s="4">
        <v>92</v>
      </c>
      <c r="T1009" s="4">
        <v>396</v>
      </c>
      <c r="U1009" s="4">
        <v>0.76770000000000005</v>
      </c>
      <c r="V1009" s="4">
        <v>0</v>
      </c>
      <c r="W1009" s="4">
        <v>0.76770000000000005</v>
      </c>
      <c r="X1009" s="4" t="s">
        <v>48</v>
      </c>
      <c r="Y1009" s="4" t="s">
        <v>49</v>
      </c>
      <c r="Z1009" s="4" t="s">
        <v>49</v>
      </c>
      <c r="AA1009" s="4" t="s">
        <v>49</v>
      </c>
      <c r="AB1009" s="4" t="s">
        <v>49</v>
      </c>
      <c r="AC1009" s="4" t="s">
        <v>49</v>
      </c>
      <c r="AD1009" s="4" t="s">
        <v>49</v>
      </c>
      <c r="AE1009" s="4" t="s">
        <v>48</v>
      </c>
      <c r="AF1009" s="4" t="s">
        <v>48</v>
      </c>
      <c r="AG1009" s="4" t="s">
        <v>48</v>
      </c>
      <c r="AH1009" s="4" t="s">
        <v>48</v>
      </c>
      <c r="AI1009" s="4" t="s">
        <v>48</v>
      </c>
      <c r="AJ1009" s="4" t="s">
        <v>48</v>
      </c>
      <c r="AK1009" s="4" t="s">
        <v>48</v>
      </c>
      <c r="AL1009" s="4" t="s">
        <v>55</v>
      </c>
    </row>
    <row r="1010" spans="1:38" ht="25.5">
      <c r="A1010" s="4">
        <v>159951</v>
      </c>
      <c r="B1010" s="4">
        <v>686843</v>
      </c>
      <c r="C1010" s="4" t="s">
        <v>2760</v>
      </c>
      <c r="D1010" s="4" t="s">
        <v>2761</v>
      </c>
      <c r="E1010" s="4" t="s">
        <v>995</v>
      </c>
      <c r="F1010" s="4" t="s">
        <v>385</v>
      </c>
      <c r="G1010" s="4" t="s">
        <v>46</v>
      </c>
      <c r="H1010" s="4" t="s">
        <v>47</v>
      </c>
      <c r="I1010" s="4" t="s">
        <v>48</v>
      </c>
      <c r="J1010" s="4" t="s">
        <v>49</v>
      </c>
      <c r="K1010" s="4" t="s">
        <v>2773</v>
      </c>
      <c r="L1010" s="4" t="s">
        <v>2774</v>
      </c>
      <c r="M1010" s="4"/>
      <c r="N1010" s="4" t="s">
        <v>2770</v>
      </c>
      <c r="O1010" s="4" t="s">
        <v>53</v>
      </c>
      <c r="P1010" s="4" t="s">
        <v>2765</v>
      </c>
      <c r="Q1010" s="4">
        <v>319</v>
      </c>
      <c r="R1010" s="4">
        <v>0</v>
      </c>
      <c r="S1010" s="4">
        <v>135</v>
      </c>
      <c r="T1010" s="4">
        <v>454</v>
      </c>
      <c r="U1010" s="4">
        <v>0.7026</v>
      </c>
      <c r="V1010" s="4">
        <v>0</v>
      </c>
      <c r="W1010" s="4">
        <v>0.7026</v>
      </c>
      <c r="X1010" s="4" t="s">
        <v>48</v>
      </c>
      <c r="Y1010" s="4" t="s">
        <v>49</v>
      </c>
      <c r="Z1010" s="4" t="s">
        <v>49</v>
      </c>
      <c r="AA1010" s="4" t="s">
        <v>49</v>
      </c>
      <c r="AB1010" s="4" t="s">
        <v>49</v>
      </c>
      <c r="AC1010" s="4" t="s">
        <v>49</v>
      </c>
      <c r="AD1010" s="4" t="s">
        <v>49</v>
      </c>
      <c r="AE1010" s="4" t="s">
        <v>48</v>
      </c>
      <c r="AF1010" s="4" t="s">
        <v>48</v>
      </c>
      <c r="AG1010" s="4" t="s">
        <v>48</v>
      </c>
      <c r="AH1010" s="4" t="s">
        <v>48</v>
      </c>
      <c r="AI1010" s="4" t="s">
        <v>48</v>
      </c>
      <c r="AJ1010" s="4" t="s">
        <v>48</v>
      </c>
      <c r="AK1010" s="4" t="s">
        <v>48</v>
      </c>
      <c r="AL1010" s="4" t="s">
        <v>55</v>
      </c>
    </row>
    <row r="1011" spans="1:38" ht="25.5">
      <c r="A1011" s="4">
        <v>159951</v>
      </c>
      <c r="B1011" s="4">
        <v>664018</v>
      </c>
      <c r="C1011" s="4" t="s">
        <v>2760</v>
      </c>
      <c r="D1011" s="4" t="s">
        <v>2761</v>
      </c>
      <c r="E1011" s="4" t="s">
        <v>995</v>
      </c>
      <c r="F1011" s="4" t="s">
        <v>385</v>
      </c>
      <c r="G1011" s="4" t="s">
        <v>46</v>
      </c>
      <c r="H1011" s="4" t="s">
        <v>47</v>
      </c>
      <c r="I1011" s="4" t="s">
        <v>48</v>
      </c>
      <c r="J1011" s="4" t="s">
        <v>49</v>
      </c>
      <c r="K1011" s="4" t="s">
        <v>2775</v>
      </c>
      <c r="L1011" s="4" t="s">
        <v>2776</v>
      </c>
      <c r="M1011" s="4"/>
      <c r="N1011" s="4" t="s">
        <v>2764</v>
      </c>
      <c r="O1011" s="4" t="s">
        <v>53</v>
      </c>
      <c r="P1011" s="4" t="s">
        <v>2765</v>
      </c>
      <c r="Q1011" s="4">
        <v>280</v>
      </c>
      <c r="R1011" s="4">
        <v>0</v>
      </c>
      <c r="S1011" s="4">
        <v>0</v>
      </c>
      <c r="T1011" s="4">
        <v>280</v>
      </c>
      <c r="U1011" s="4">
        <v>1</v>
      </c>
      <c r="V1011" s="4">
        <v>0</v>
      </c>
      <c r="W1011" s="4">
        <v>1</v>
      </c>
      <c r="X1011" s="4" t="s">
        <v>48</v>
      </c>
      <c r="Y1011" s="4" t="s">
        <v>49</v>
      </c>
      <c r="Z1011" s="4" t="s">
        <v>49</v>
      </c>
      <c r="AA1011" s="4" t="s">
        <v>49</v>
      </c>
      <c r="AB1011" s="4" t="s">
        <v>49</v>
      </c>
      <c r="AC1011" s="4" t="s">
        <v>49</v>
      </c>
      <c r="AD1011" s="4" t="s">
        <v>49</v>
      </c>
      <c r="AE1011" s="4" t="s">
        <v>48</v>
      </c>
      <c r="AF1011" s="4" t="s">
        <v>48</v>
      </c>
      <c r="AG1011" s="4" t="s">
        <v>48</v>
      </c>
      <c r="AH1011" s="4" t="s">
        <v>48</v>
      </c>
      <c r="AI1011" s="4" t="s">
        <v>48</v>
      </c>
      <c r="AJ1011" s="4" t="s">
        <v>48</v>
      </c>
      <c r="AK1011" s="4" t="s">
        <v>48</v>
      </c>
      <c r="AL1011" s="4" t="s">
        <v>55</v>
      </c>
    </row>
    <row r="1012" spans="1:38" ht="25.5">
      <c r="A1012" s="4">
        <v>159951</v>
      </c>
      <c r="B1012" s="4">
        <v>663748</v>
      </c>
      <c r="C1012" s="4" t="s">
        <v>2760</v>
      </c>
      <c r="D1012" s="4" t="s">
        <v>2761</v>
      </c>
      <c r="E1012" s="4" t="s">
        <v>995</v>
      </c>
      <c r="F1012" s="4" t="s">
        <v>385</v>
      </c>
      <c r="G1012" s="4" t="s">
        <v>46</v>
      </c>
      <c r="H1012" s="4" t="s">
        <v>47</v>
      </c>
      <c r="I1012" s="4" t="s">
        <v>48</v>
      </c>
      <c r="J1012" s="4" t="s">
        <v>49</v>
      </c>
      <c r="K1012" s="4" t="s">
        <v>2777</v>
      </c>
      <c r="L1012" s="4" t="s">
        <v>2778</v>
      </c>
      <c r="M1012" s="4"/>
      <c r="N1012" s="4" t="s">
        <v>2764</v>
      </c>
      <c r="O1012" s="4" t="s">
        <v>53</v>
      </c>
      <c r="P1012" s="4" t="s">
        <v>2765</v>
      </c>
      <c r="Q1012" s="4">
        <v>365</v>
      </c>
      <c r="R1012" s="4">
        <v>0</v>
      </c>
      <c r="S1012" s="4">
        <v>0</v>
      </c>
      <c r="T1012" s="4">
        <v>365</v>
      </c>
      <c r="U1012" s="4">
        <v>1</v>
      </c>
      <c r="V1012" s="4">
        <v>0</v>
      </c>
      <c r="W1012" s="4">
        <v>1</v>
      </c>
      <c r="X1012" s="4" t="s">
        <v>48</v>
      </c>
      <c r="Y1012" s="4" t="s">
        <v>49</v>
      </c>
      <c r="Z1012" s="4" t="s">
        <v>49</v>
      </c>
      <c r="AA1012" s="4" t="s">
        <v>49</v>
      </c>
      <c r="AB1012" s="4" t="s">
        <v>49</v>
      </c>
      <c r="AC1012" s="4" t="s">
        <v>49</v>
      </c>
      <c r="AD1012" s="4" t="s">
        <v>49</v>
      </c>
      <c r="AE1012" s="4" t="s">
        <v>48</v>
      </c>
      <c r="AF1012" s="4" t="s">
        <v>48</v>
      </c>
      <c r="AG1012" s="4" t="s">
        <v>48</v>
      </c>
      <c r="AH1012" s="4" t="s">
        <v>48</v>
      </c>
      <c r="AI1012" s="4" t="s">
        <v>48</v>
      </c>
      <c r="AJ1012" s="4" t="s">
        <v>48</v>
      </c>
      <c r="AK1012" s="4" t="s">
        <v>48</v>
      </c>
      <c r="AL1012" s="4" t="s">
        <v>55</v>
      </c>
    </row>
    <row r="1013" spans="1:38" ht="25.5">
      <c r="A1013" s="4">
        <v>159951</v>
      </c>
      <c r="B1013" s="4">
        <v>661347</v>
      </c>
      <c r="C1013" s="4" t="s">
        <v>2760</v>
      </c>
      <c r="D1013" s="4" t="s">
        <v>2761</v>
      </c>
      <c r="E1013" s="4" t="s">
        <v>995</v>
      </c>
      <c r="F1013" s="4" t="s">
        <v>385</v>
      </c>
      <c r="G1013" s="4" t="s">
        <v>46</v>
      </c>
      <c r="H1013" s="4" t="s">
        <v>47</v>
      </c>
      <c r="I1013" s="4" t="s">
        <v>48</v>
      </c>
      <c r="J1013" s="4" t="s">
        <v>49</v>
      </c>
      <c r="K1013" s="4" t="s">
        <v>2779</v>
      </c>
      <c r="L1013" s="4" t="s">
        <v>2780</v>
      </c>
      <c r="M1013" s="4"/>
      <c r="N1013" s="4" t="s">
        <v>2764</v>
      </c>
      <c r="O1013" s="4" t="s">
        <v>53</v>
      </c>
      <c r="P1013" s="4" t="s">
        <v>2765</v>
      </c>
      <c r="Q1013" s="4">
        <v>321</v>
      </c>
      <c r="R1013" s="4">
        <v>0</v>
      </c>
      <c r="S1013" s="4">
        <v>0</v>
      </c>
      <c r="T1013" s="4">
        <v>321</v>
      </c>
      <c r="U1013" s="4">
        <v>1</v>
      </c>
      <c r="V1013" s="4">
        <v>0</v>
      </c>
      <c r="W1013" s="4">
        <v>1</v>
      </c>
      <c r="X1013" s="4" t="s">
        <v>48</v>
      </c>
      <c r="Y1013" s="4" t="s">
        <v>49</v>
      </c>
      <c r="Z1013" s="4" t="s">
        <v>49</v>
      </c>
      <c r="AA1013" s="4" t="s">
        <v>49</v>
      </c>
      <c r="AB1013" s="4" t="s">
        <v>49</v>
      </c>
      <c r="AC1013" s="4" t="s">
        <v>49</v>
      </c>
      <c r="AD1013" s="4" t="s">
        <v>49</v>
      </c>
      <c r="AE1013" s="4" t="s">
        <v>48</v>
      </c>
      <c r="AF1013" s="4" t="s">
        <v>48</v>
      </c>
      <c r="AG1013" s="4" t="s">
        <v>48</v>
      </c>
      <c r="AH1013" s="4" t="s">
        <v>48</v>
      </c>
      <c r="AI1013" s="4" t="s">
        <v>48</v>
      </c>
      <c r="AJ1013" s="4" t="s">
        <v>48</v>
      </c>
      <c r="AK1013" s="4" t="s">
        <v>48</v>
      </c>
      <c r="AL1013" s="4" t="s">
        <v>55</v>
      </c>
    </row>
    <row r="1014" spans="1:38" ht="25.5">
      <c r="A1014" s="4">
        <v>159951</v>
      </c>
      <c r="B1014" s="4">
        <v>664317</v>
      </c>
      <c r="C1014" s="4" t="s">
        <v>2760</v>
      </c>
      <c r="D1014" s="4" t="s">
        <v>2761</v>
      </c>
      <c r="E1014" s="4" t="s">
        <v>995</v>
      </c>
      <c r="F1014" s="4" t="s">
        <v>385</v>
      </c>
      <c r="G1014" s="4" t="s">
        <v>46</v>
      </c>
      <c r="H1014" s="4" t="s">
        <v>47</v>
      </c>
      <c r="I1014" s="4" t="s">
        <v>48</v>
      </c>
      <c r="J1014" s="4" t="s">
        <v>49</v>
      </c>
      <c r="K1014" s="4" t="s">
        <v>2781</v>
      </c>
      <c r="L1014" s="4" t="s">
        <v>2782</v>
      </c>
      <c r="M1014" s="4"/>
      <c r="N1014" s="4" t="s">
        <v>2764</v>
      </c>
      <c r="O1014" s="4" t="s">
        <v>53</v>
      </c>
      <c r="P1014" s="4" t="s">
        <v>2765</v>
      </c>
      <c r="Q1014" s="4">
        <v>342</v>
      </c>
      <c r="R1014" s="4">
        <v>0</v>
      </c>
      <c r="S1014" s="4">
        <v>23</v>
      </c>
      <c r="T1014" s="4">
        <v>365</v>
      </c>
      <c r="U1014" s="4">
        <v>0.93700000000000006</v>
      </c>
      <c r="V1014" s="4">
        <v>0</v>
      </c>
      <c r="W1014" s="4">
        <v>0.93700000000000006</v>
      </c>
      <c r="X1014" s="4" t="s">
        <v>48</v>
      </c>
      <c r="Y1014" s="4" t="s">
        <v>49</v>
      </c>
      <c r="Z1014" s="4" t="s">
        <v>49</v>
      </c>
      <c r="AA1014" s="4" t="s">
        <v>49</v>
      </c>
      <c r="AB1014" s="4" t="s">
        <v>49</v>
      </c>
      <c r="AC1014" s="4" t="s">
        <v>49</v>
      </c>
      <c r="AD1014" s="4" t="s">
        <v>49</v>
      </c>
      <c r="AE1014" s="4" t="s">
        <v>48</v>
      </c>
      <c r="AF1014" s="4" t="s">
        <v>48</v>
      </c>
      <c r="AG1014" s="4" t="s">
        <v>48</v>
      </c>
      <c r="AH1014" s="4" t="s">
        <v>48</v>
      </c>
      <c r="AI1014" s="4" t="s">
        <v>48</v>
      </c>
      <c r="AJ1014" s="4" t="s">
        <v>48</v>
      </c>
      <c r="AK1014" s="4" t="s">
        <v>48</v>
      </c>
      <c r="AL1014" s="4" t="s">
        <v>55</v>
      </c>
    </row>
    <row r="1015" spans="1:38" ht="25.5">
      <c r="A1015" s="4">
        <v>159951</v>
      </c>
      <c r="B1015" s="4">
        <v>661349</v>
      </c>
      <c r="C1015" s="4" t="s">
        <v>2760</v>
      </c>
      <c r="D1015" s="4" t="s">
        <v>2761</v>
      </c>
      <c r="E1015" s="4" t="s">
        <v>995</v>
      </c>
      <c r="F1015" s="4" t="s">
        <v>385</v>
      </c>
      <c r="G1015" s="4" t="s">
        <v>46</v>
      </c>
      <c r="H1015" s="4" t="s">
        <v>47</v>
      </c>
      <c r="I1015" s="4" t="s">
        <v>48</v>
      </c>
      <c r="J1015" s="4" t="s">
        <v>49</v>
      </c>
      <c r="K1015" s="4" t="s">
        <v>1875</v>
      </c>
      <c r="L1015" s="4" t="s">
        <v>2783</v>
      </c>
      <c r="M1015" s="4"/>
      <c r="N1015" s="4" t="s">
        <v>2764</v>
      </c>
      <c r="O1015" s="4" t="s">
        <v>53</v>
      </c>
      <c r="P1015" s="4" t="s">
        <v>2765</v>
      </c>
      <c r="Q1015" s="4">
        <v>523</v>
      </c>
      <c r="R1015" s="4">
        <v>0</v>
      </c>
      <c r="S1015" s="4">
        <v>0</v>
      </c>
      <c r="T1015" s="4">
        <v>523</v>
      </c>
      <c r="U1015" s="4">
        <v>1</v>
      </c>
      <c r="V1015" s="4">
        <v>0</v>
      </c>
      <c r="W1015" s="4">
        <v>1</v>
      </c>
      <c r="X1015" s="4" t="s">
        <v>49</v>
      </c>
      <c r="Y1015" s="4" t="s">
        <v>49</v>
      </c>
      <c r="Z1015" s="4" t="s">
        <v>49</v>
      </c>
      <c r="AA1015" s="4" t="s">
        <v>49</v>
      </c>
      <c r="AB1015" s="4" t="s">
        <v>49</v>
      </c>
      <c r="AC1015" s="4" t="s">
        <v>49</v>
      </c>
      <c r="AD1015" s="4" t="s">
        <v>49</v>
      </c>
      <c r="AE1015" s="4" t="s">
        <v>48</v>
      </c>
      <c r="AF1015" s="4" t="s">
        <v>48</v>
      </c>
      <c r="AG1015" s="4" t="s">
        <v>48</v>
      </c>
      <c r="AH1015" s="4" t="s">
        <v>48</v>
      </c>
      <c r="AI1015" s="4" t="s">
        <v>48</v>
      </c>
      <c r="AJ1015" s="4" t="s">
        <v>48</v>
      </c>
      <c r="AK1015" s="4" t="s">
        <v>48</v>
      </c>
      <c r="AL1015" s="4" t="s">
        <v>55</v>
      </c>
    </row>
    <row r="1016" spans="1:38" ht="25.5">
      <c r="A1016" s="4">
        <v>159951</v>
      </c>
      <c r="B1016" s="4">
        <v>661354</v>
      </c>
      <c r="C1016" s="4" t="s">
        <v>2760</v>
      </c>
      <c r="D1016" s="4" t="s">
        <v>2761</v>
      </c>
      <c r="E1016" s="4" t="s">
        <v>995</v>
      </c>
      <c r="F1016" s="4" t="s">
        <v>385</v>
      </c>
      <c r="G1016" s="4" t="s">
        <v>46</v>
      </c>
      <c r="H1016" s="4" t="s">
        <v>47</v>
      </c>
      <c r="I1016" s="4" t="s">
        <v>48</v>
      </c>
      <c r="J1016" s="4" t="s">
        <v>49</v>
      </c>
      <c r="K1016" s="4" t="s">
        <v>2784</v>
      </c>
      <c r="L1016" s="4" t="s">
        <v>2785</v>
      </c>
      <c r="M1016" s="4"/>
      <c r="N1016" s="4" t="s">
        <v>2764</v>
      </c>
      <c r="O1016" s="4" t="s">
        <v>53</v>
      </c>
      <c r="P1016" s="4" t="s">
        <v>2765</v>
      </c>
      <c r="Q1016" s="4">
        <v>1499</v>
      </c>
      <c r="R1016" s="4">
        <v>0</v>
      </c>
      <c r="S1016" s="4">
        <v>490</v>
      </c>
      <c r="T1016" s="4">
        <v>1989</v>
      </c>
      <c r="U1016" s="4">
        <v>0.75360000000000005</v>
      </c>
      <c r="V1016" s="4">
        <v>0</v>
      </c>
      <c r="W1016" s="4">
        <v>0.75360000000000005</v>
      </c>
      <c r="X1016" s="4" t="s">
        <v>48</v>
      </c>
      <c r="Y1016" s="4" t="s">
        <v>48</v>
      </c>
      <c r="Z1016" s="4" t="s">
        <v>48</v>
      </c>
      <c r="AA1016" s="4" t="s">
        <v>48</v>
      </c>
      <c r="AB1016" s="4" t="s">
        <v>48</v>
      </c>
      <c r="AC1016" s="4" t="s">
        <v>48</v>
      </c>
      <c r="AD1016" s="4" t="s">
        <v>48</v>
      </c>
      <c r="AE1016" s="4" t="s">
        <v>48</v>
      </c>
      <c r="AF1016" s="4" t="s">
        <v>48</v>
      </c>
      <c r="AG1016" s="4" t="s">
        <v>48</v>
      </c>
      <c r="AH1016" s="4" t="s">
        <v>49</v>
      </c>
      <c r="AI1016" s="4" t="s">
        <v>49</v>
      </c>
      <c r="AJ1016" s="4" t="s">
        <v>49</v>
      </c>
      <c r="AK1016" s="4" t="s">
        <v>49</v>
      </c>
      <c r="AL1016" s="4" t="s">
        <v>55</v>
      </c>
    </row>
    <row r="1017" spans="1:38" ht="25.5">
      <c r="A1017" s="4">
        <v>159951</v>
      </c>
      <c r="B1017" s="4">
        <v>661350</v>
      </c>
      <c r="C1017" s="4" t="s">
        <v>2760</v>
      </c>
      <c r="D1017" s="4" t="s">
        <v>2761</v>
      </c>
      <c r="E1017" s="4" t="s">
        <v>995</v>
      </c>
      <c r="F1017" s="4" t="s">
        <v>385</v>
      </c>
      <c r="G1017" s="4" t="s">
        <v>46</v>
      </c>
      <c r="H1017" s="4" t="s">
        <v>47</v>
      </c>
      <c r="I1017" s="4" t="s">
        <v>48</v>
      </c>
      <c r="J1017" s="4" t="s">
        <v>49</v>
      </c>
      <c r="K1017" s="4" t="s">
        <v>2786</v>
      </c>
      <c r="L1017" s="4" t="s">
        <v>2787</v>
      </c>
      <c r="M1017" s="4"/>
      <c r="N1017" s="4" t="s">
        <v>2764</v>
      </c>
      <c r="O1017" s="4" t="s">
        <v>53</v>
      </c>
      <c r="P1017" s="4" t="s">
        <v>2765</v>
      </c>
      <c r="Q1017" s="4">
        <v>279</v>
      </c>
      <c r="R1017" s="4">
        <v>0</v>
      </c>
      <c r="S1017" s="4">
        <v>0</v>
      </c>
      <c r="T1017" s="4">
        <v>279</v>
      </c>
      <c r="U1017" s="4">
        <v>1</v>
      </c>
      <c r="V1017" s="4">
        <v>0</v>
      </c>
      <c r="W1017" s="4">
        <v>1</v>
      </c>
      <c r="X1017" s="4" t="s">
        <v>48</v>
      </c>
      <c r="Y1017" s="4" t="s">
        <v>49</v>
      </c>
      <c r="Z1017" s="4" t="s">
        <v>49</v>
      </c>
      <c r="AA1017" s="4" t="s">
        <v>49</v>
      </c>
      <c r="AB1017" s="4" t="s">
        <v>49</v>
      </c>
      <c r="AC1017" s="4" t="s">
        <v>49</v>
      </c>
      <c r="AD1017" s="4" t="s">
        <v>49</v>
      </c>
      <c r="AE1017" s="4" t="s">
        <v>48</v>
      </c>
      <c r="AF1017" s="4" t="s">
        <v>48</v>
      </c>
      <c r="AG1017" s="4" t="s">
        <v>48</v>
      </c>
      <c r="AH1017" s="4" t="s">
        <v>48</v>
      </c>
      <c r="AI1017" s="4" t="s">
        <v>48</v>
      </c>
      <c r="AJ1017" s="4" t="s">
        <v>48</v>
      </c>
      <c r="AK1017" s="4" t="s">
        <v>48</v>
      </c>
      <c r="AL1017" s="4" t="s">
        <v>55</v>
      </c>
    </row>
    <row r="1018" spans="1:38" ht="25.5">
      <c r="A1018" s="4">
        <v>159951</v>
      </c>
      <c r="B1018" s="4">
        <v>665085</v>
      </c>
      <c r="C1018" s="4" t="s">
        <v>2760</v>
      </c>
      <c r="D1018" s="4" t="s">
        <v>2761</v>
      </c>
      <c r="E1018" s="4" t="s">
        <v>995</v>
      </c>
      <c r="F1018" s="4" t="s">
        <v>385</v>
      </c>
      <c r="G1018" s="4" t="s">
        <v>46</v>
      </c>
      <c r="H1018" s="4" t="s">
        <v>47</v>
      </c>
      <c r="I1018" s="4" t="s">
        <v>48</v>
      </c>
      <c r="J1018" s="4" t="s">
        <v>49</v>
      </c>
      <c r="K1018" s="4" t="s">
        <v>2788</v>
      </c>
      <c r="L1018" s="4" t="s">
        <v>2789</v>
      </c>
      <c r="M1018" s="4"/>
      <c r="N1018" s="4" t="s">
        <v>2764</v>
      </c>
      <c r="O1018" s="4" t="s">
        <v>53</v>
      </c>
      <c r="P1018" s="4" t="s">
        <v>2765</v>
      </c>
      <c r="Q1018" s="4">
        <v>393</v>
      </c>
      <c r="R1018" s="4">
        <v>0</v>
      </c>
      <c r="S1018" s="4">
        <v>59</v>
      </c>
      <c r="T1018" s="4">
        <v>452</v>
      </c>
      <c r="U1018" s="4">
        <v>0.86950000000000005</v>
      </c>
      <c r="V1018" s="4">
        <v>0</v>
      </c>
      <c r="W1018" s="4">
        <v>0.86950000000000005</v>
      </c>
      <c r="X1018" s="4" t="s">
        <v>48</v>
      </c>
      <c r="Y1018" s="4" t="s">
        <v>49</v>
      </c>
      <c r="Z1018" s="4" t="s">
        <v>49</v>
      </c>
      <c r="AA1018" s="4" t="s">
        <v>49</v>
      </c>
      <c r="AB1018" s="4" t="s">
        <v>49</v>
      </c>
      <c r="AC1018" s="4" t="s">
        <v>49</v>
      </c>
      <c r="AD1018" s="4" t="s">
        <v>49</v>
      </c>
      <c r="AE1018" s="4" t="s">
        <v>48</v>
      </c>
      <c r="AF1018" s="4" t="s">
        <v>48</v>
      </c>
      <c r="AG1018" s="4" t="s">
        <v>48</v>
      </c>
      <c r="AH1018" s="4" t="s">
        <v>48</v>
      </c>
      <c r="AI1018" s="4" t="s">
        <v>48</v>
      </c>
      <c r="AJ1018" s="4" t="s">
        <v>48</v>
      </c>
      <c r="AK1018" s="4" t="s">
        <v>48</v>
      </c>
      <c r="AL1018" s="4" t="s">
        <v>55</v>
      </c>
    </row>
    <row r="1019" spans="1:38" ht="25.5">
      <c r="A1019" s="4">
        <v>159951</v>
      </c>
      <c r="B1019" s="4">
        <v>661351</v>
      </c>
      <c r="C1019" s="4" t="s">
        <v>2760</v>
      </c>
      <c r="D1019" s="4" t="s">
        <v>2761</v>
      </c>
      <c r="E1019" s="4" t="s">
        <v>995</v>
      </c>
      <c r="F1019" s="4" t="s">
        <v>385</v>
      </c>
      <c r="G1019" s="4" t="s">
        <v>46</v>
      </c>
      <c r="H1019" s="4" t="s">
        <v>47</v>
      </c>
      <c r="I1019" s="4" t="s">
        <v>48</v>
      </c>
      <c r="J1019" s="4" t="s">
        <v>49</v>
      </c>
      <c r="K1019" s="4" t="s">
        <v>2790</v>
      </c>
      <c r="L1019" s="4" t="s">
        <v>2791</v>
      </c>
      <c r="M1019" s="4"/>
      <c r="N1019" s="4" t="s">
        <v>2764</v>
      </c>
      <c r="O1019" s="4" t="s">
        <v>53</v>
      </c>
      <c r="P1019" s="4" t="s">
        <v>2765</v>
      </c>
      <c r="Q1019" s="4">
        <v>325</v>
      </c>
      <c r="R1019" s="4">
        <v>0</v>
      </c>
      <c r="S1019" s="4">
        <v>72</v>
      </c>
      <c r="T1019" s="4">
        <v>397</v>
      </c>
      <c r="U1019" s="4">
        <v>0.81859999999999999</v>
      </c>
      <c r="V1019" s="4">
        <v>0</v>
      </c>
      <c r="W1019" s="4">
        <v>0.81859999999999999</v>
      </c>
      <c r="X1019" s="4" t="s">
        <v>48</v>
      </c>
      <c r="Y1019" s="4" t="s">
        <v>49</v>
      </c>
      <c r="Z1019" s="4" t="s">
        <v>49</v>
      </c>
      <c r="AA1019" s="4" t="s">
        <v>49</v>
      </c>
      <c r="AB1019" s="4" t="s">
        <v>49</v>
      </c>
      <c r="AC1019" s="4" t="s">
        <v>49</v>
      </c>
      <c r="AD1019" s="4" t="s">
        <v>49</v>
      </c>
      <c r="AE1019" s="4" t="s">
        <v>48</v>
      </c>
      <c r="AF1019" s="4" t="s">
        <v>48</v>
      </c>
      <c r="AG1019" s="4" t="s">
        <v>48</v>
      </c>
      <c r="AH1019" s="4" t="s">
        <v>48</v>
      </c>
      <c r="AI1019" s="4" t="s">
        <v>48</v>
      </c>
      <c r="AJ1019" s="4" t="s">
        <v>48</v>
      </c>
      <c r="AK1019" s="4" t="s">
        <v>48</v>
      </c>
      <c r="AL1019" s="4" t="s">
        <v>55</v>
      </c>
    </row>
    <row r="1020" spans="1:38" ht="25.5">
      <c r="A1020" s="4">
        <v>159951</v>
      </c>
      <c r="B1020" s="4">
        <v>664484</v>
      </c>
      <c r="C1020" s="4" t="s">
        <v>2760</v>
      </c>
      <c r="D1020" s="4" t="s">
        <v>2761</v>
      </c>
      <c r="E1020" s="4" t="s">
        <v>995</v>
      </c>
      <c r="F1020" s="4" t="s">
        <v>385</v>
      </c>
      <c r="G1020" s="4" t="s">
        <v>46</v>
      </c>
      <c r="H1020" s="4" t="s">
        <v>47</v>
      </c>
      <c r="I1020" s="4" t="s">
        <v>48</v>
      </c>
      <c r="J1020" s="4" t="s">
        <v>49</v>
      </c>
      <c r="K1020" s="4" t="s">
        <v>2792</v>
      </c>
      <c r="L1020" s="4" t="s">
        <v>2793</v>
      </c>
      <c r="M1020" s="4"/>
      <c r="N1020" s="4" t="s">
        <v>2764</v>
      </c>
      <c r="O1020" s="4" t="s">
        <v>53</v>
      </c>
      <c r="P1020" s="4" t="s">
        <v>2765</v>
      </c>
      <c r="Q1020" s="4">
        <v>163</v>
      </c>
      <c r="R1020" s="4">
        <v>0</v>
      </c>
      <c r="S1020" s="4">
        <v>191</v>
      </c>
      <c r="T1020" s="4">
        <v>354</v>
      </c>
      <c r="U1020" s="4">
        <v>0.46050000000000002</v>
      </c>
      <c r="V1020" s="4">
        <v>0</v>
      </c>
      <c r="W1020" s="4">
        <v>0.46050000000000002</v>
      </c>
      <c r="X1020" s="4" t="s">
        <v>48</v>
      </c>
      <c r="Y1020" s="4" t="s">
        <v>49</v>
      </c>
      <c r="Z1020" s="4" t="s">
        <v>49</v>
      </c>
      <c r="AA1020" s="4" t="s">
        <v>49</v>
      </c>
      <c r="AB1020" s="4" t="s">
        <v>49</v>
      </c>
      <c r="AC1020" s="4" t="s">
        <v>49</v>
      </c>
      <c r="AD1020" s="4" t="s">
        <v>49</v>
      </c>
      <c r="AE1020" s="4" t="s">
        <v>48</v>
      </c>
      <c r="AF1020" s="4" t="s">
        <v>48</v>
      </c>
      <c r="AG1020" s="4" t="s">
        <v>48</v>
      </c>
      <c r="AH1020" s="4" t="s">
        <v>48</v>
      </c>
      <c r="AI1020" s="4" t="s">
        <v>48</v>
      </c>
      <c r="AJ1020" s="4" t="s">
        <v>48</v>
      </c>
      <c r="AK1020" s="4" t="s">
        <v>48</v>
      </c>
      <c r="AL1020" s="4" t="s">
        <v>55</v>
      </c>
    </row>
    <row r="1021" spans="1:38" ht="25.5">
      <c r="A1021" s="4">
        <v>159951</v>
      </c>
      <c r="B1021" s="4">
        <v>687217</v>
      </c>
      <c r="C1021" s="4" t="s">
        <v>2760</v>
      </c>
      <c r="D1021" s="4" t="s">
        <v>2761</v>
      </c>
      <c r="E1021" s="4" t="s">
        <v>995</v>
      </c>
      <c r="F1021" s="4" t="s">
        <v>385</v>
      </c>
      <c r="G1021" s="4" t="s">
        <v>46</v>
      </c>
      <c r="H1021" s="4" t="s">
        <v>47</v>
      </c>
      <c r="I1021" s="4" t="s">
        <v>48</v>
      </c>
      <c r="J1021" s="4" t="s">
        <v>49</v>
      </c>
      <c r="K1021" s="4" t="s">
        <v>2794</v>
      </c>
      <c r="L1021" s="4" t="s">
        <v>2795</v>
      </c>
      <c r="M1021" s="4"/>
      <c r="N1021" s="4" t="s">
        <v>2764</v>
      </c>
      <c r="O1021" s="4" t="s">
        <v>53</v>
      </c>
      <c r="P1021" s="4" t="s">
        <v>2765</v>
      </c>
      <c r="Q1021" s="4">
        <v>309</v>
      </c>
      <c r="R1021" s="4">
        <v>0</v>
      </c>
      <c r="S1021" s="4">
        <v>62</v>
      </c>
      <c r="T1021" s="4">
        <v>371</v>
      </c>
      <c r="U1021" s="4">
        <v>0.83289999999999997</v>
      </c>
      <c r="V1021" s="4">
        <v>0</v>
      </c>
      <c r="W1021" s="4">
        <v>0.83289999999999997</v>
      </c>
      <c r="X1021" s="4" t="s">
        <v>48</v>
      </c>
      <c r="Y1021" s="4" t="s">
        <v>48</v>
      </c>
      <c r="Z1021" s="4" t="s">
        <v>48</v>
      </c>
      <c r="AA1021" s="4" t="s">
        <v>48</v>
      </c>
      <c r="AB1021" s="4" t="s">
        <v>48</v>
      </c>
      <c r="AC1021" s="4" t="s">
        <v>48</v>
      </c>
      <c r="AD1021" s="4" t="s">
        <v>48</v>
      </c>
      <c r="AE1021" s="4" t="s">
        <v>48</v>
      </c>
      <c r="AF1021" s="4" t="s">
        <v>48</v>
      </c>
      <c r="AG1021" s="4" t="s">
        <v>48</v>
      </c>
      <c r="AH1021" s="4" t="s">
        <v>49</v>
      </c>
      <c r="AI1021" s="4" t="s">
        <v>49</v>
      </c>
      <c r="AJ1021" s="4" t="s">
        <v>48</v>
      </c>
      <c r="AK1021" s="4" t="s">
        <v>48</v>
      </c>
      <c r="AL1021" s="4" t="s">
        <v>55</v>
      </c>
    </row>
    <row r="1022" spans="1:38" ht="25.5">
      <c r="A1022" s="4">
        <v>159478</v>
      </c>
      <c r="B1022" s="4">
        <v>664819</v>
      </c>
      <c r="C1022" s="4" t="s">
        <v>2796</v>
      </c>
      <c r="D1022" s="4" t="s">
        <v>2797</v>
      </c>
      <c r="E1022" s="4" t="s">
        <v>74</v>
      </c>
      <c r="F1022" s="4" t="s">
        <v>75</v>
      </c>
      <c r="G1022" s="4" t="s">
        <v>46</v>
      </c>
      <c r="H1022" s="4" t="s">
        <v>47</v>
      </c>
      <c r="I1022" s="4" t="s">
        <v>48</v>
      </c>
      <c r="J1022" s="4" t="s">
        <v>49</v>
      </c>
      <c r="K1022" s="4" t="s">
        <v>2798</v>
      </c>
      <c r="L1022" s="4" t="s">
        <v>2799</v>
      </c>
      <c r="M1022" s="4"/>
      <c r="N1022" s="4" t="s">
        <v>2800</v>
      </c>
      <c r="O1022" s="4" t="s">
        <v>53</v>
      </c>
      <c r="P1022" s="4" t="s">
        <v>2801</v>
      </c>
      <c r="Q1022" s="4">
        <v>21</v>
      </c>
      <c r="R1022" s="4">
        <v>0</v>
      </c>
      <c r="S1022" s="4">
        <v>0</v>
      </c>
      <c r="T1022" s="4">
        <v>21</v>
      </c>
      <c r="U1022" s="4">
        <v>1</v>
      </c>
      <c r="V1022" s="4">
        <v>0</v>
      </c>
      <c r="W1022" s="4">
        <v>1</v>
      </c>
      <c r="X1022" s="4" t="s">
        <v>48</v>
      </c>
      <c r="Y1022" s="4" t="s">
        <v>48</v>
      </c>
      <c r="Z1022" s="4" t="s">
        <v>48</v>
      </c>
      <c r="AA1022" s="4" t="s">
        <v>48</v>
      </c>
      <c r="AB1022" s="4" t="s">
        <v>48</v>
      </c>
      <c r="AC1022" s="4" t="s">
        <v>48</v>
      </c>
      <c r="AD1022" s="4" t="s">
        <v>48</v>
      </c>
      <c r="AE1022" s="4" t="s">
        <v>48</v>
      </c>
      <c r="AF1022" s="4" t="s">
        <v>48</v>
      </c>
      <c r="AG1022" s="4" t="s">
        <v>48</v>
      </c>
      <c r="AH1022" s="4" t="s">
        <v>49</v>
      </c>
      <c r="AI1022" s="4" t="s">
        <v>49</v>
      </c>
      <c r="AJ1022" s="4" t="s">
        <v>49</v>
      </c>
      <c r="AK1022" s="4" t="s">
        <v>49</v>
      </c>
      <c r="AL1022" s="4" t="s">
        <v>55</v>
      </c>
    </row>
    <row r="1023" spans="1:38" ht="25.5">
      <c r="A1023" s="4">
        <v>159478</v>
      </c>
      <c r="B1023" s="4">
        <v>661763</v>
      </c>
      <c r="C1023" s="4" t="s">
        <v>2796</v>
      </c>
      <c r="D1023" s="4" t="s">
        <v>2797</v>
      </c>
      <c r="E1023" s="4" t="s">
        <v>74</v>
      </c>
      <c r="F1023" s="4" t="s">
        <v>75</v>
      </c>
      <c r="G1023" s="4" t="s">
        <v>46</v>
      </c>
      <c r="H1023" s="4" t="s">
        <v>47</v>
      </c>
      <c r="I1023" s="4" t="s">
        <v>48</v>
      </c>
      <c r="J1023" s="4" t="s">
        <v>49</v>
      </c>
      <c r="K1023" s="4" t="s">
        <v>2802</v>
      </c>
      <c r="L1023" s="4" t="s">
        <v>2803</v>
      </c>
      <c r="M1023" s="4"/>
      <c r="N1023" s="4" t="s">
        <v>2800</v>
      </c>
      <c r="O1023" s="4" t="s">
        <v>53</v>
      </c>
      <c r="P1023" s="4" t="s">
        <v>2801</v>
      </c>
      <c r="Q1023" s="4">
        <v>311</v>
      </c>
      <c r="R1023" s="4">
        <v>0</v>
      </c>
      <c r="S1023" s="4">
        <v>78</v>
      </c>
      <c r="T1023" s="4">
        <v>389</v>
      </c>
      <c r="U1023" s="4">
        <v>0.79949999999999999</v>
      </c>
      <c r="V1023" s="4">
        <v>0</v>
      </c>
      <c r="W1023" s="4">
        <v>0.79949999999999999</v>
      </c>
      <c r="X1023" s="4" t="s">
        <v>48</v>
      </c>
      <c r="Y1023" s="4" t="s">
        <v>49</v>
      </c>
      <c r="Z1023" s="4" t="s">
        <v>49</v>
      </c>
      <c r="AA1023" s="4" t="s">
        <v>49</v>
      </c>
      <c r="AB1023" s="4" t="s">
        <v>49</v>
      </c>
      <c r="AC1023" s="4" t="s">
        <v>49</v>
      </c>
      <c r="AD1023" s="4" t="s">
        <v>49</v>
      </c>
      <c r="AE1023" s="4" t="s">
        <v>49</v>
      </c>
      <c r="AF1023" s="4" t="s">
        <v>48</v>
      </c>
      <c r="AG1023" s="4" t="s">
        <v>48</v>
      </c>
      <c r="AH1023" s="4" t="s">
        <v>48</v>
      </c>
      <c r="AI1023" s="4" t="s">
        <v>48</v>
      </c>
      <c r="AJ1023" s="4" t="s">
        <v>48</v>
      </c>
      <c r="AK1023" s="4" t="s">
        <v>48</v>
      </c>
      <c r="AL1023" s="4" t="s">
        <v>55</v>
      </c>
    </row>
    <row r="1024" spans="1:38" ht="25.5">
      <c r="A1024" s="4">
        <v>159478</v>
      </c>
      <c r="B1024" s="4">
        <v>663998</v>
      </c>
      <c r="C1024" s="4" t="s">
        <v>2796</v>
      </c>
      <c r="D1024" s="4" t="s">
        <v>2797</v>
      </c>
      <c r="E1024" s="4" t="s">
        <v>74</v>
      </c>
      <c r="F1024" s="4" t="s">
        <v>75</v>
      </c>
      <c r="G1024" s="4" t="s">
        <v>46</v>
      </c>
      <c r="H1024" s="4" t="s">
        <v>47</v>
      </c>
      <c r="I1024" s="4" t="s">
        <v>48</v>
      </c>
      <c r="J1024" s="4" t="s">
        <v>49</v>
      </c>
      <c r="K1024" s="4" t="s">
        <v>2804</v>
      </c>
      <c r="L1024" s="4" t="s">
        <v>2805</v>
      </c>
      <c r="M1024" s="4"/>
      <c r="N1024" s="4" t="s">
        <v>2800</v>
      </c>
      <c r="O1024" s="4" t="s">
        <v>53</v>
      </c>
      <c r="P1024" s="4" t="s">
        <v>2801</v>
      </c>
      <c r="Q1024" s="4">
        <v>226</v>
      </c>
      <c r="R1024" s="4">
        <v>0</v>
      </c>
      <c r="S1024" s="4">
        <v>109</v>
      </c>
      <c r="T1024" s="4">
        <v>335</v>
      </c>
      <c r="U1024" s="4">
        <v>0.67459999999999998</v>
      </c>
      <c r="V1024" s="4">
        <v>0</v>
      </c>
      <c r="W1024" s="4">
        <v>0.67459999999999998</v>
      </c>
      <c r="X1024" s="4" t="s">
        <v>48</v>
      </c>
      <c r="Y1024" s="4" t="s">
        <v>48</v>
      </c>
      <c r="Z1024" s="4" t="s">
        <v>48</v>
      </c>
      <c r="AA1024" s="4" t="s">
        <v>48</v>
      </c>
      <c r="AB1024" s="4" t="s">
        <v>48</v>
      </c>
      <c r="AC1024" s="4" t="s">
        <v>48</v>
      </c>
      <c r="AD1024" s="4" t="s">
        <v>48</v>
      </c>
      <c r="AE1024" s="4" t="s">
        <v>48</v>
      </c>
      <c r="AF1024" s="4" t="s">
        <v>49</v>
      </c>
      <c r="AG1024" s="4" t="s">
        <v>49</v>
      </c>
      <c r="AH1024" s="4" t="s">
        <v>49</v>
      </c>
      <c r="AI1024" s="4" t="s">
        <v>49</v>
      </c>
      <c r="AJ1024" s="4" t="s">
        <v>49</v>
      </c>
      <c r="AK1024" s="4" t="s">
        <v>49</v>
      </c>
      <c r="AL1024" s="4" t="s">
        <v>55</v>
      </c>
    </row>
    <row r="1025" spans="1:38" ht="25.5">
      <c r="A1025" s="4">
        <v>159188</v>
      </c>
      <c r="B1025" s="4">
        <v>662295</v>
      </c>
      <c r="C1025" s="4" t="s">
        <v>2806</v>
      </c>
      <c r="D1025" s="4" t="s">
        <v>2807</v>
      </c>
      <c r="E1025" s="4" t="s">
        <v>1098</v>
      </c>
      <c r="F1025" s="4" t="s">
        <v>385</v>
      </c>
      <c r="G1025" s="4" t="s">
        <v>46</v>
      </c>
      <c r="H1025" s="4" t="s">
        <v>47</v>
      </c>
      <c r="I1025" s="4" t="s">
        <v>48</v>
      </c>
      <c r="J1025" s="4" t="s">
        <v>49</v>
      </c>
      <c r="K1025" s="4" t="s">
        <v>2808</v>
      </c>
      <c r="L1025" s="4" t="s">
        <v>2809</v>
      </c>
      <c r="M1025" s="4" t="s">
        <v>2810</v>
      </c>
      <c r="N1025" s="4" t="s">
        <v>2811</v>
      </c>
      <c r="O1025" s="4" t="s">
        <v>53</v>
      </c>
      <c r="P1025" s="4" t="s">
        <v>2812</v>
      </c>
      <c r="Q1025" s="4">
        <v>445</v>
      </c>
      <c r="R1025" s="4">
        <v>0</v>
      </c>
      <c r="S1025" s="4">
        <v>0</v>
      </c>
      <c r="T1025" s="4">
        <v>445</v>
      </c>
      <c r="U1025" s="4">
        <v>1</v>
      </c>
      <c r="V1025" s="4">
        <v>0</v>
      </c>
      <c r="W1025" s="4">
        <v>1</v>
      </c>
      <c r="X1025" s="4" t="s">
        <v>49</v>
      </c>
      <c r="Y1025" s="4" t="s">
        <v>49</v>
      </c>
      <c r="Z1025" s="4" t="s">
        <v>49</v>
      </c>
      <c r="AA1025" s="4" t="s">
        <v>49</v>
      </c>
      <c r="AB1025" s="4" t="s">
        <v>49</v>
      </c>
      <c r="AC1025" s="4" t="s">
        <v>49</v>
      </c>
      <c r="AD1025" s="4" t="s">
        <v>49</v>
      </c>
      <c r="AE1025" s="4" t="s">
        <v>49</v>
      </c>
      <c r="AF1025" s="4" t="s">
        <v>48</v>
      </c>
      <c r="AG1025" s="4" t="s">
        <v>48</v>
      </c>
      <c r="AH1025" s="4" t="s">
        <v>48</v>
      </c>
      <c r="AI1025" s="4" t="s">
        <v>48</v>
      </c>
      <c r="AJ1025" s="4" t="s">
        <v>48</v>
      </c>
      <c r="AK1025" s="4" t="s">
        <v>48</v>
      </c>
      <c r="AL1025" s="4" t="s">
        <v>55</v>
      </c>
    </row>
    <row r="1026" spans="1:38" ht="25.5">
      <c r="A1026" s="4">
        <v>159188</v>
      </c>
      <c r="B1026" s="4">
        <v>663335</v>
      </c>
      <c r="C1026" s="4" t="s">
        <v>2806</v>
      </c>
      <c r="D1026" s="4" t="s">
        <v>2807</v>
      </c>
      <c r="E1026" s="4" t="s">
        <v>1098</v>
      </c>
      <c r="F1026" s="4" t="s">
        <v>385</v>
      </c>
      <c r="G1026" s="4" t="s">
        <v>46</v>
      </c>
      <c r="H1026" s="4" t="s">
        <v>47</v>
      </c>
      <c r="I1026" s="4" t="s">
        <v>48</v>
      </c>
      <c r="J1026" s="4" t="s">
        <v>49</v>
      </c>
      <c r="K1026" s="4" t="s">
        <v>2813</v>
      </c>
      <c r="L1026" s="4" t="s">
        <v>2814</v>
      </c>
      <c r="M1026" s="4" t="s">
        <v>2815</v>
      </c>
      <c r="N1026" s="4" t="s">
        <v>2816</v>
      </c>
      <c r="O1026" s="4" t="s">
        <v>53</v>
      </c>
      <c r="P1026" s="4" t="s">
        <v>2812</v>
      </c>
      <c r="Q1026" s="4">
        <v>141</v>
      </c>
      <c r="R1026" s="4">
        <v>0</v>
      </c>
      <c r="S1026" s="4">
        <v>0</v>
      </c>
      <c r="T1026" s="4">
        <v>141</v>
      </c>
      <c r="U1026" s="4">
        <v>1</v>
      </c>
      <c r="V1026" s="4">
        <v>0</v>
      </c>
      <c r="W1026" s="4">
        <v>1</v>
      </c>
      <c r="X1026" s="4" t="s">
        <v>48</v>
      </c>
      <c r="Y1026" s="4" t="s">
        <v>48</v>
      </c>
      <c r="Z1026" s="4" t="s">
        <v>48</v>
      </c>
      <c r="AA1026" s="4" t="s">
        <v>48</v>
      </c>
      <c r="AB1026" s="4" t="s">
        <v>48</v>
      </c>
      <c r="AC1026" s="4" t="s">
        <v>48</v>
      </c>
      <c r="AD1026" s="4" t="s">
        <v>48</v>
      </c>
      <c r="AE1026" s="4" t="s">
        <v>48</v>
      </c>
      <c r="AF1026" s="4" t="s">
        <v>49</v>
      </c>
      <c r="AG1026" s="4" t="s">
        <v>49</v>
      </c>
      <c r="AH1026" s="4" t="s">
        <v>48</v>
      </c>
      <c r="AI1026" s="4" t="s">
        <v>48</v>
      </c>
      <c r="AJ1026" s="4" t="s">
        <v>48</v>
      </c>
      <c r="AK1026" s="4" t="s">
        <v>48</v>
      </c>
      <c r="AL1026" s="4" t="s">
        <v>55</v>
      </c>
    </row>
    <row r="1027" spans="1:38" ht="25.5">
      <c r="A1027" s="4">
        <v>159188</v>
      </c>
      <c r="B1027" s="4">
        <v>662297</v>
      </c>
      <c r="C1027" s="4" t="s">
        <v>2806</v>
      </c>
      <c r="D1027" s="4" t="s">
        <v>2807</v>
      </c>
      <c r="E1027" s="4" t="s">
        <v>1098</v>
      </c>
      <c r="F1027" s="4" t="s">
        <v>385</v>
      </c>
      <c r="G1027" s="4" t="s">
        <v>46</v>
      </c>
      <c r="H1027" s="4" t="s">
        <v>47</v>
      </c>
      <c r="I1027" s="4" t="s">
        <v>48</v>
      </c>
      <c r="J1027" s="4" t="s">
        <v>49</v>
      </c>
      <c r="K1027" s="4" t="s">
        <v>2817</v>
      </c>
      <c r="L1027" s="4" t="s">
        <v>2818</v>
      </c>
      <c r="M1027" s="4" t="s">
        <v>2814</v>
      </c>
      <c r="N1027" s="4" t="s">
        <v>2816</v>
      </c>
      <c r="O1027" s="4" t="s">
        <v>53</v>
      </c>
      <c r="P1027" s="4" t="s">
        <v>2812</v>
      </c>
      <c r="Q1027" s="4">
        <v>267</v>
      </c>
      <c r="R1027" s="4">
        <v>0</v>
      </c>
      <c r="S1027" s="4">
        <v>0</v>
      </c>
      <c r="T1027" s="4">
        <v>267</v>
      </c>
      <c r="U1027" s="4">
        <v>1</v>
      </c>
      <c r="V1027" s="4">
        <v>0</v>
      </c>
      <c r="W1027" s="4">
        <v>1</v>
      </c>
      <c r="X1027" s="4" t="s">
        <v>48</v>
      </c>
      <c r="Y1027" s="4" t="s">
        <v>48</v>
      </c>
      <c r="Z1027" s="4" t="s">
        <v>48</v>
      </c>
      <c r="AA1027" s="4" t="s">
        <v>48</v>
      </c>
      <c r="AB1027" s="4" t="s">
        <v>48</v>
      </c>
      <c r="AC1027" s="4" t="s">
        <v>48</v>
      </c>
      <c r="AD1027" s="4" t="s">
        <v>48</v>
      </c>
      <c r="AE1027" s="4" t="s">
        <v>48</v>
      </c>
      <c r="AF1027" s="4" t="s">
        <v>48</v>
      </c>
      <c r="AG1027" s="4" t="s">
        <v>48</v>
      </c>
      <c r="AH1027" s="4" t="s">
        <v>49</v>
      </c>
      <c r="AI1027" s="4" t="s">
        <v>49</v>
      </c>
      <c r="AJ1027" s="4" t="s">
        <v>49</v>
      </c>
      <c r="AK1027" s="4" t="s">
        <v>49</v>
      </c>
      <c r="AL1027" s="4" t="s">
        <v>55</v>
      </c>
    </row>
    <row r="1028" spans="1:38" ht="25.5">
      <c r="A1028" s="4">
        <v>159526</v>
      </c>
      <c r="B1028" s="4">
        <v>662180</v>
      </c>
      <c r="C1028" s="4" t="s">
        <v>2819</v>
      </c>
      <c r="D1028" s="4" t="s">
        <v>2820</v>
      </c>
      <c r="E1028" s="4" t="s">
        <v>144</v>
      </c>
      <c r="F1028" s="4" t="s">
        <v>477</v>
      </c>
      <c r="G1028" s="4" t="s">
        <v>46</v>
      </c>
      <c r="H1028" s="4" t="s">
        <v>47</v>
      </c>
      <c r="I1028" s="4" t="s">
        <v>48</v>
      </c>
      <c r="J1028" s="4" t="s">
        <v>49</v>
      </c>
      <c r="K1028" s="4" t="s">
        <v>2821</v>
      </c>
      <c r="L1028" s="4" t="s">
        <v>2822</v>
      </c>
      <c r="M1028" s="4"/>
      <c r="N1028" s="4" t="s">
        <v>2823</v>
      </c>
      <c r="O1028" s="4" t="s">
        <v>53</v>
      </c>
      <c r="P1028" s="4" t="s">
        <v>2824</v>
      </c>
      <c r="Q1028" s="4">
        <v>123</v>
      </c>
      <c r="R1028" s="4">
        <v>0</v>
      </c>
      <c r="S1028" s="4">
        <v>65</v>
      </c>
      <c r="T1028" s="4">
        <v>188</v>
      </c>
      <c r="U1028" s="4">
        <v>0.65429999999999999</v>
      </c>
      <c r="V1028" s="4">
        <v>0</v>
      </c>
      <c r="W1028" s="4">
        <v>0.65429999999999999</v>
      </c>
      <c r="X1028" s="4" t="s">
        <v>48</v>
      </c>
      <c r="Y1028" s="4" t="s">
        <v>49</v>
      </c>
      <c r="Z1028" s="4" t="s">
        <v>49</v>
      </c>
      <c r="AA1028" s="4" t="s">
        <v>49</v>
      </c>
      <c r="AB1028" s="4" t="s">
        <v>49</v>
      </c>
      <c r="AC1028" s="4" t="s">
        <v>49</v>
      </c>
      <c r="AD1028" s="4" t="s">
        <v>49</v>
      </c>
      <c r="AE1028" s="4" t="s">
        <v>49</v>
      </c>
      <c r="AF1028" s="4" t="s">
        <v>48</v>
      </c>
      <c r="AG1028" s="4" t="s">
        <v>48</v>
      </c>
      <c r="AH1028" s="4" t="s">
        <v>48</v>
      </c>
      <c r="AI1028" s="4" t="s">
        <v>48</v>
      </c>
      <c r="AJ1028" s="4" t="s">
        <v>48</v>
      </c>
      <c r="AK1028" s="4" t="s">
        <v>48</v>
      </c>
      <c r="AL1028" s="4" t="s">
        <v>55</v>
      </c>
    </row>
    <row r="1029" spans="1:38" ht="25.5">
      <c r="A1029" s="4">
        <v>159526</v>
      </c>
      <c r="B1029" s="4">
        <v>662181</v>
      </c>
      <c r="C1029" s="4" t="s">
        <v>2819</v>
      </c>
      <c r="D1029" s="4" t="s">
        <v>2820</v>
      </c>
      <c r="E1029" s="4" t="s">
        <v>144</v>
      </c>
      <c r="F1029" s="4" t="s">
        <v>477</v>
      </c>
      <c r="G1029" s="4" t="s">
        <v>46</v>
      </c>
      <c r="H1029" s="4" t="s">
        <v>47</v>
      </c>
      <c r="I1029" s="4" t="s">
        <v>48</v>
      </c>
      <c r="J1029" s="4" t="s">
        <v>49</v>
      </c>
      <c r="K1029" s="4" t="s">
        <v>1475</v>
      </c>
      <c r="L1029" s="4" t="s">
        <v>2825</v>
      </c>
      <c r="M1029" s="4"/>
      <c r="N1029" s="4" t="s">
        <v>145</v>
      </c>
      <c r="O1029" s="4" t="s">
        <v>53</v>
      </c>
      <c r="P1029" s="4" t="s">
        <v>343</v>
      </c>
      <c r="Q1029" s="4">
        <v>119</v>
      </c>
      <c r="R1029" s="4">
        <v>0</v>
      </c>
      <c r="S1029" s="4">
        <v>174</v>
      </c>
      <c r="T1029" s="4">
        <v>293</v>
      </c>
      <c r="U1029" s="4">
        <v>0.40610000000000002</v>
      </c>
      <c r="V1029" s="4">
        <v>0</v>
      </c>
      <c r="W1029" s="4">
        <v>0.40610000000000002</v>
      </c>
      <c r="X1029" s="4" t="s">
        <v>48</v>
      </c>
      <c r="Y1029" s="4" t="s">
        <v>49</v>
      </c>
      <c r="Z1029" s="4" t="s">
        <v>49</v>
      </c>
      <c r="AA1029" s="4" t="s">
        <v>49</v>
      </c>
      <c r="AB1029" s="4" t="s">
        <v>49</v>
      </c>
      <c r="AC1029" s="4" t="s">
        <v>49</v>
      </c>
      <c r="AD1029" s="4" t="s">
        <v>49</v>
      </c>
      <c r="AE1029" s="4" t="s">
        <v>49</v>
      </c>
      <c r="AF1029" s="4" t="s">
        <v>48</v>
      </c>
      <c r="AG1029" s="4" t="s">
        <v>48</v>
      </c>
      <c r="AH1029" s="4" t="s">
        <v>48</v>
      </c>
      <c r="AI1029" s="4" t="s">
        <v>48</v>
      </c>
      <c r="AJ1029" s="4" t="s">
        <v>48</v>
      </c>
      <c r="AK1029" s="4" t="s">
        <v>48</v>
      </c>
      <c r="AL1029" s="4" t="s">
        <v>55</v>
      </c>
    </row>
    <row r="1030" spans="1:38" ht="25.5">
      <c r="A1030" s="4">
        <v>159526</v>
      </c>
      <c r="B1030" s="4">
        <v>662182</v>
      </c>
      <c r="C1030" s="4" t="s">
        <v>2819</v>
      </c>
      <c r="D1030" s="4" t="s">
        <v>2820</v>
      </c>
      <c r="E1030" s="4" t="s">
        <v>144</v>
      </c>
      <c r="F1030" s="4" t="s">
        <v>477</v>
      </c>
      <c r="G1030" s="4" t="s">
        <v>46</v>
      </c>
      <c r="H1030" s="4" t="s">
        <v>47</v>
      </c>
      <c r="I1030" s="4" t="s">
        <v>48</v>
      </c>
      <c r="J1030" s="4" t="s">
        <v>49</v>
      </c>
      <c r="K1030" s="4" t="s">
        <v>2826</v>
      </c>
      <c r="L1030" s="4" t="s">
        <v>2827</v>
      </c>
      <c r="M1030" s="4" t="s">
        <v>2828</v>
      </c>
      <c r="N1030" s="4" t="s">
        <v>2829</v>
      </c>
      <c r="O1030" s="4" t="s">
        <v>53</v>
      </c>
      <c r="P1030" s="4" t="s">
        <v>2830</v>
      </c>
      <c r="Q1030" s="4">
        <v>295</v>
      </c>
      <c r="R1030" s="4">
        <v>0</v>
      </c>
      <c r="S1030" s="4">
        <v>44</v>
      </c>
      <c r="T1030" s="4">
        <v>339</v>
      </c>
      <c r="U1030" s="4">
        <v>0.87019999999999997</v>
      </c>
      <c r="V1030" s="4">
        <v>0</v>
      </c>
      <c r="W1030" s="4">
        <v>0.87019999999999997</v>
      </c>
      <c r="X1030" s="4" t="s">
        <v>48</v>
      </c>
      <c r="Y1030" s="4" t="s">
        <v>49</v>
      </c>
      <c r="Z1030" s="4" t="s">
        <v>49</v>
      </c>
      <c r="AA1030" s="4" t="s">
        <v>49</v>
      </c>
      <c r="AB1030" s="4" t="s">
        <v>49</v>
      </c>
      <c r="AC1030" s="4" t="s">
        <v>49</v>
      </c>
      <c r="AD1030" s="4" t="s">
        <v>49</v>
      </c>
      <c r="AE1030" s="4" t="s">
        <v>49</v>
      </c>
      <c r="AF1030" s="4" t="s">
        <v>48</v>
      </c>
      <c r="AG1030" s="4" t="s">
        <v>48</v>
      </c>
      <c r="AH1030" s="4" t="s">
        <v>48</v>
      </c>
      <c r="AI1030" s="4" t="s">
        <v>48</v>
      </c>
      <c r="AJ1030" s="4" t="s">
        <v>48</v>
      </c>
      <c r="AK1030" s="4" t="s">
        <v>48</v>
      </c>
      <c r="AL1030" s="4" t="s">
        <v>55</v>
      </c>
    </row>
    <row r="1031" spans="1:38" ht="25.5">
      <c r="A1031" s="4">
        <v>159526</v>
      </c>
      <c r="B1031" s="4">
        <v>665541</v>
      </c>
      <c r="C1031" s="4" t="s">
        <v>2819</v>
      </c>
      <c r="D1031" s="4" t="s">
        <v>2820</v>
      </c>
      <c r="E1031" s="4" t="s">
        <v>144</v>
      </c>
      <c r="F1031" s="4" t="s">
        <v>477</v>
      </c>
      <c r="G1031" s="4" t="s">
        <v>46</v>
      </c>
      <c r="H1031" s="4" t="s">
        <v>47</v>
      </c>
      <c r="I1031" s="4" t="s">
        <v>48</v>
      </c>
      <c r="J1031" s="4" t="s">
        <v>49</v>
      </c>
      <c r="K1031" s="4" t="s">
        <v>2831</v>
      </c>
      <c r="L1031" s="4" t="s">
        <v>2832</v>
      </c>
      <c r="M1031" s="4"/>
      <c r="N1031" s="4" t="s">
        <v>2833</v>
      </c>
      <c r="O1031" s="4" t="s">
        <v>53</v>
      </c>
      <c r="P1031" s="4" t="s">
        <v>2824</v>
      </c>
      <c r="Q1031" s="4">
        <v>181</v>
      </c>
      <c r="R1031" s="4">
        <v>0</v>
      </c>
      <c r="S1031" s="4">
        <v>95</v>
      </c>
      <c r="T1031" s="4">
        <v>276</v>
      </c>
      <c r="U1031" s="4">
        <v>0.65580000000000005</v>
      </c>
      <c r="V1031" s="4">
        <v>0</v>
      </c>
      <c r="W1031" s="4">
        <v>0.65580000000000005</v>
      </c>
      <c r="X1031" s="4" t="s">
        <v>48</v>
      </c>
      <c r="Y1031" s="4" t="s">
        <v>48</v>
      </c>
      <c r="Z1031" s="4" t="s">
        <v>48</v>
      </c>
      <c r="AA1031" s="4" t="s">
        <v>48</v>
      </c>
      <c r="AB1031" s="4" t="s">
        <v>48</v>
      </c>
      <c r="AC1031" s="4" t="s">
        <v>48</v>
      </c>
      <c r="AD1031" s="4" t="s">
        <v>48</v>
      </c>
      <c r="AE1031" s="4" t="s">
        <v>48</v>
      </c>
      <c r="AF1031" s="4" t="s">
        <v>49</v>
      </c>
      <c r="AG1031" s="4" t="s">
        <v>49</v>
      </c>
      <c r="AH1031" s="4" t="s">
        <v>48</v>
      </c>
      <c r="AI1031" s="4" t="s">
        <v>48</v>
      </c>
      <c r="AJ1031" s="4" t="s">
        <v>48</v>
      </c>
      <c r="AK1031" s="4" t="s">
        <v>48</v>
      </c>
      <c r="AL1031" s="4" t="s">
        <v>55</v>
      </c>
    </row>
    <row r="1032" spans="1:38" ht="25.5">
      <c r="A1032" s="4">
        <v>159526</v>
      </c>
      <c r="B1032" s="4">
        <v>662184</v>
      </c>
      <c r="C1032" s="4" t="s">
        <v>2819</v>
      </c>
      <c r="D1032" s="4" t="s">
        <v>2820</v>
      </c>
      <c r="E1032" s="4" t="s">
        <v>144</v>
      </c>
      <c r="F1032" s="4" t="s">
        <v>477</v>
      </c>
      <c r="G1032" s="4" t="s">
        <v>46</v>
      </c>
      <c r="H1032" s="4" t="s">
        <v>47</v>
      </c>
      <c r="I1032" s="4" t="s">
        <v>48</v>
      </c>
      <c r="J1032" s="4" t="s">
        <v>49</v>
      </c>
      <c r="K1032" s="4" t="s">
        <v>2834</v>
      </c>
      <c r="L1032" s="4" t="s">
        <v>2835</v>
      </c>
      <c r="M1032" s="4" t="s">
        <v>2836</v>
      </c>
      <c r="N1032" s="4" t="s">
        <v>2833</v>
      </c>
      <c r="O1032" s="4" t="s">
        <v>53</v>
      </c>
      <c r="P1032" s="4" t="s">
        <v>2824</v>
      </c>
      <c r="Q1032" s="4">
        <v>323</v>
      </c>
      <c r="R1032" s="4">
        <v>0</v>
      </c>
      <c r="S1032" s="4">
        <v>133</v>
      </c>
      <c r="T1032" s="4">
        <v>456</v>
      </c>
      <c r="U1032" s="4">
        <v>0.70830000000000004</v>
      </c>
      <c r="V1032" s="4">
        <v>0</v>
      </c>
      <c r="W1032" s="4">
        <v>0.70830000000000004</v>
      </c>
      <c r="X1032" s="4" t="s">
        <v>48</v>
      </c>
      <c r="Y1032" s="4" t="s">
        <v>48</v>
      </c>
      <c r="Z1032" s="4" t="s">
        <v>48</v>
      </c>
      <c r="AA1032" s="4" t="s">
        <v>48</v>
      </c>
      <c r="AB1032" s="4" t="s">
        <v>48</v>
      </c>
      <c r="AC1032" s="4" t="s">
        <v>48</v>
      </c>
      <c r="AD1032" s="4" t="s">
        <v>48</v>
      </c>
      <c r="AE1032" s="4" t="s">
        <v>48</v>
      </c>
      <c r="AF1032" s="4" t="s">
        <v>48</v>
      </c>
      <c r="AG1032" s="4" t="s">
        <v>48</v>
      </c>
      <c r="AH1032" s="4" t="s">
        <v>49</v>
      </c>
      <c r="AI1032" s="4" t="s">
        <v>49</v>
      </c>
      <c r="AJ1032" s="4" t="s">
        <v>49</v>
      </c>
      <c r="AK1032" s="4" t="s">
        <v>49</v>
      </c>
      <c r="AL1032" s="4" t="s">
        <v>55</v>
      </c>
    </row>
    <row r="1033" spans="1:38" ht="25.5">
      <c r="A1033" s="4">
        <v>159862</v>
      </c>
      <c r="B1033" s="4">
        <v>660733</v>
      </c>
      <c r="C1033" s="4" t="s">
        <v>2837</v>
      </c>
      <c r="D1033" s="4" t="s">
        <v>2838</v>
      </c>
      <c r="E1033" s="4" t="s">
        <v>2711</v>
      </c>
      <c r="F1033" s="4" t="s">
        <v>75</v>
      </c>
      <c r="G1033" s="4" t="s">
        <v>46</v>
      </c>
      <c r="H1033" s="4" t="s">
        <v>47</v>
      </c>
      <c r="I1033" s="4" t="s">
        <v>48</v>
      </c>
      <c r="J1033" s="4" t="s">
        <v>49</v>
      </c>
      <c r="K1033" s="4" t="s">
        <v>2839</v>
      </c>
      <c r="L1033" s="4" t="s">
        <v>2840</v>
      </c>
      <c r="M1033" s="4"/>
      <c r="N1033" s="4" t="s">
        <v>2841</v>
      </c>
      <c r="O1033" s="4" t="s">
        <v>53</v>
      </c>
      <c r="P1033" s="4" t="s">
        <v>2842</v>
      </c>
      <c r="Q1033" s="4">
        <v>0</v>
      </c>
      <c r="R1033" s="4">
        <v>0</v>
      </c>
      <c r="S1033" s="4">
        <v>0</v>
      </c>
      <c r="T1033" s="4">
        <v>0</v>
      </c>
      <c r="U1033" s="4">
        <v>0</v>
      </c>
      <c r="V1033" s="4">
        <v>0</v>
      </c>
      <c r="W1033" s="4">
        <v>0</v>
      </c>
      <c r="X1033" s="4" t="s">
        <v>48</v>
      </c>
      <c r="Y1033" s="4" t="s">
        <v>49</v>
      </c>
      <c r="Z1033" s="4" t="s">
        <v>49</v>
      </c>
      <c r="AA1033" s="4" t="s">
        <v>49</v>
      </c>
      <c r="AB1033" s="4" t="s">
        <v>49</v>
      </c>
      <c r="AC1033" s="4" t="s">
        <v>49</v>
      </c>
      <c r="AD1033" s="4" t="s">
        <v>49</v>
      </c>
      <c r="AE1033" s="4" t="s">
        <v>49</v>
      </c>
      <c r="AF1033" s="4" t="s">
        <v>49</v>
      </c>
      <c r="AG1033" s="4" t="s">
        <v>49</v>
      </c>
      <c r="AH1033" s="4" t="s">
        <v>48</v>
      </c>
      <c r="AI1033" s="4" t="s">
        <v>48</v>
      </c>
      <c r="AJ1033" s="4" t="s">
        <v>48</v>
      </c>
      <c r="AK1033" s="4" t="s">
        <v>48</v>
      </c>
      <c r="AL1033" s="4" t="s">
        <v>81</v>
      </c>
    </row>
    <row r="1034" spans="1:38" ht="25.5">
      <c r="A1034" s="4">
        <v>159974</v>
      </c>
      <c r="B1034" s="4">
        <v>660552</v>
      </c>
      <c r="C1034" s="4" t="s">
        <v>2845</v>
      </c>
      <c r="D1034" s="4" t="s">
        <v>2846</v>
      </c>
      <c r="E1034" s="4" t="s">
        <v>95</v>
      </c>
      <c r="F1034" s="4" t="s">
        <v>477</v>
      </c>
      <c r="G1034" s="4" t="s">
        <v>46</v>
      </c>
      <c r="H1034" s="4" t="s">
        <v>47</v>
      </c>
      <c r="I1034" s="4" t="s">
        <v>48</v>
      </c>
      <c r="J1034" s="4" t="s">
        <v>49</v>
      </c>
      <c r="K1034" s="4" t="s">
        <v>406</v>
      </c>
      <c r="L1034" s="4" t="s">
        <v>2847</v>
      </c>
      <c r="M1034" s="4"/>
      <c r="N1034" s="4" t="s">
        <v>985</v>
      </c>
      <c r="O1034" s="4" t="s">
        <v>53</v>
      </c>
      <c r="P1034" s="4" t="s">
        <v>2844</v>
      </c>
      <c r="Q1034" s="4">
        <v>448</v>
      </c>
      <c r="R1034" s="4">
        <v>0</v>
      </c>
      <c r="S1034" s="4">
        <v>16</v>
      </c>
      <c r="T1034" s="4">
        <v>464</v>
      </c>
      <c r="U1034" s="4">
        <v>0.96550000000000002</v>
      </c>
      <c r="V1034" s="4">
        <v>0</v>
      </c>
      <c r="W1034" s="4">
        <v>0.96550000000000002</v>
      </c>
      <c r="X1034" s="4" t="s">
        <v>48</v>
      </c>
      <c r="Y1034" s="4" t="s">
        <v>49</v>
      </c>
      <c r="Z1034" s="4" t="s">
        <v>49</v>
      </c>
      <c r="AA1034" s="4" t="s">
        <v>49</v>
      </c>
      <c r="AB1034" s="4" t="s">
        <v>49</v>
      </c>
      <c r="AC1034" s="4" t="s">
        <v>49</v>
      </c>
      <c r="AD1034" s="4" t="s">
        <v>49</v>
      </c>
      <c r="AE1034" s="4" t="s">
        <v>48</v>
      </c>
      <c r="AF1034" s="4" t="s">
        <v>48</v>
      </c>
      <c r="AG1034" s="4" t="s">
        <v>48</v>
      </c>
      <c r="AH1034" s="4" t="s">
        <v>48</v>
      </c>
      <c r="AI1034" s="4" t="s">
        <v>48</v>
      </c>
      <c r="AJ1034" s="4" t="s">
        <v>48</v>
      </c>
      <c r="AK1034" s="4" t="s">
        <v>48</v>
      </c>
      <c r="AL1034" s="4" t="s">
        <v>55</v>
      </c>
    </row>
    <row r="1035" spans="1:38" ht="25.5">
      <c r="A1035" s="4">
        <v>159974</v>
      </c>
      <c r="B1035" s="4">
        <v>685849</v>
      </c>
      <c r="C1035" s="4" t="s">
        <v>2845</v>
      </c>
      <c r="D1035" s="4" t="s">
        <v>2846</v>
      </c>
      <c r="E1035" s="4" t="s">
        <v>95</v>
      </c>
      <c r="F1035" s="4" t="s">
        <v>477</v>
      </c>
      <c r="G1035" s="4" t="s">
        <v>46</v>
      </c>
      <c r="H1035" s="4" t="s">
        <v>47</v>
      </c>
      <c r="I1035" s="4" t="s">
        <v>48</v>
      </c>
      <c r="J1035" s="4" t="s">
        <v>49</v>
      </c>
      <c r="K1035" s="4" t="s">
        <v>2848</v>
      </c>
      <c r="L1035" s="4" t="s">
        <v>2849</v>
      </c>
      <c r="M1035" s="4"/>
      <c r="N1035" s="4" t="s">
        <v>985</v>
      </c>
      <c r="O1035" s="4" t="s">
        <v>53</v>
      </c>
      <c r="P1035" s="4" t="s">
        <v>2844</v>
      </c>
      <c r="Q1035" s="4">
        <v>448</v>
      </c>
      <c r="R1035" s="4">
        <v>0</v>
      </c>
      <c r="S1035" s="4">
        <v>56</v>
      </c>
      <c r="T1035" s="4">
        <v>504</v>
      </c>
      <c r="U1035" s="4">
        <v>0.88890000000000002</v>
      </c>
      <c r="V1035" s="4">
        <v>0</v>
      </c>
      <c r="W1035" s="4">
        <v>0.88890000000000002</v>
      </c>
      <c r="X1035" s="4" t="s">
        <v>48</v>
      </c>
      <c r="Y1035" s="4" t="s">
        <v>49</v>
      </c>
      <c r="Z1035" s="4" t="s">
        <v>49</v>
      </c>
      <c r="AA1035" s="4" t="s">
        <v>49</v>
      </c>
      <c r="AB1035" s="4" t="s">
        <v>49</v>
      </c>
      <c r="AC1035" s="4" t="s">
        <v>49</v>
      </c>
      <c r="AD1035" s="4" t="s">
        <v>49</v>
      </c>
      <c r="AE1035" s="4" t="s">
        <v>48</v>
      </c>
      <c r="AF1035" s="4" t="s">
        <v>48</v>
      </c>
      <c r="AG1035" s="4" t="s">
        <v>48</v>
      </c>
      <c r="AH1035" s="4" t="s">
        <v>48</v>
      </c>
      <c r="AI1035" s="4" t="s">
        <v>48</v>
      </c>
      <c r="AJ1035" s="4" t="s">
        <v>48</v>
      </c>
      <c r="AK1035" s="4" t="s">
        <v>48</v>
      </c>
      <c r="AL1035" s="4" t="s">
        <v>55</v>
      </c>
    </row>
    <row r="1036" spans="1:38" ht="25.5">
      <c r="A1036" s="4">
        <v>159974</v>
      </c>
      <c r="B1036" s="4">
        <v>660553</v>
      </c>
      <c r="C1036" s="4" t="s">
        <v>2845</v>
      </c>
      <c r="D1036" s="4" t="s">
        <v>2846</v>
      </c>
      <c r="E1036" s="4" t="s">
        <v>95</v>
      </c>
      <c r="F1036" s="4" t="s">
        <v>477</v>
      </c>
      <c r="G1036" s="4" t="s">
        <v>46</v>
      </c>
      <c r="H1036" s="4" t="s">
        <v>47</v>
      </c>
      <c r="I1036" s="4" t="s">
        <v>48</v>
      </c>
      <c r="J1036" s="4" t="s">
        <v>49</v>
      </c>
      <c r="K1036" s="4" t="s">
        <v>2850</v>
      </c>
      <c r="L1036" s="4" t="s">
        <v>2851</v>
      </c>
      <c r="M1036" s="4"/>
      <c r="N1036" s="4" t="s">
        <v>985</v>
      </c>
      <c r="O1036" s="4" t="s">
        <v>53</v>
      </c>
      <c r="P1036" s="4" t="s">
        <v>986</v>
      </c>
      <c r="Q1036" s="4">
        <v>401</v>
      </c>
      <c r="R1036" s="4">
        <v>0</v>
      </c>
      <c r="S1036" s="4">
        <v>54</v>
      </c>
      <c r="T1036" s="4">
        <v>455</v>
      </c>
      <c r="U1036" s="4">
        <v>0.88129999999999997</v>
      </c>
      <c r="V1036" s="4">
        <v>0</v>
      </c>
      <c r="W1036" s="4">
        <v>0.88129999999999997</v>
      </c>
      <c r="X1036" s="4" t="s">
        <v>48</v>
      </c>
      <c r="Y1036" s="4" t="s">
        <v>49</v>
      </c>
      <c r="Z1036" s="4" t="s">
        <v>49</v>
      </c>
      <c r="AA1036" s="4" t="s">
        <v>49</v>
      </c>
      <c r="AB1036" s="4" t="s">
        <v>49</v>
      </c>
      <c r="AC1036" s="4" t="s">
        <v>49</v>
      </c>
      <c r="AD1036" s="4" t="s">
        <v>49</v>
      </c>
      <c r="AE1036" s="4" t="s">
        <v>48</v>
      </c>
      <c r="AF1036" s="4" t="s">
        <v>48</v>
      </c>
      <c r="AG1036" s="4" t="s">
        <v>48</v>
      </c>
      <c r="AH1036" s="4" t="s">
        <v>48</v>
      </c>
      <c r="AI1036" s="4" t="s">
        <v>48</v>
      </c>
      <c r="AJ1036" s="4" t="s">
        <v>48</v>
      </c>
      <c r="AK1036" s="4" t="s">
        <v>48</v>
      </c>
      <c r="AL1036" s="4" t="s">
        <v>55</v>
      </c>
    </row>
    <row r="1037" spans="1:38" ht="25.5">
      <c r="A1037" s="4">
        <v>159974</v>
      </c>
      <c r="B1037" s="4">
        <v>665515</v>
      </c>
      <c r="C1037" s="4" t="s">
        <v>2845</v>
      </c>
      <c r="D1037" s="4" t="s">
        <v>2846</v>
      </c>
      <c r="E1037" s="4" t="s">
        <v>95</v>
      </c>
      <c r="F1037" s="4" t="s">
        <v>477</v>
      </c>
      <c r="G1037" s="4" t="s">
        <v>46</v>
      </c>
      <c r="H1037" s="4" t="s">
        <v>47</v>
      </c>
      <c r="I1037" s="4" t="s">
        <v>48</v>
      </c>
      <c r="J1037" s="4" t="s">
        <v>49</v>
      </c>
      <c r="K1037" s="4" t="s">
        <v>2852</v>
      </c>
      <c r="L1037" s="4" t="s">
        <v>2853</v>
      </c>
      <c r="M1037" s="4"/>
      <c r="N1037" s="4" t="s">
        <v>985</v>
      </c>
      <c r="O1037" s="4" t="s">
        <v>53</v>
      </c>
      <c r="P1037" s="4" t="s">
        <v>2844</v>
      </c>
      <c r="Q1037" s="4">
        <v>657</v>
      </c>
      <c r="R1037" s="4">
        <v>0</v>
      </c>
      <c r="S1037" s="4">
        <v>34</v>
      </c>
      <c r="T1037" s="4">
        <v>691</v>
      </c>
      <c r="U1037" s="4">
        <v>0.95079999999999998</v>
      </c>
      <c r="V1037" s="4">
        <v>0</v>
      </c>
      <c r="W1037" s="4">
        <v>0.95079999999999998</v>
      </c>
      <c r="X1037" s="4" t="s">
        <v>48</v>
      </c>
      <c r="Y1037" s="4" t="s">
        <v>48</v>
      </c>
      <c r="Z1037" s="4" t="s">
        <v>48</v>
      </c>
      <c r="AA1037" s="4" t="s">
        <v>48</v>
      </c>
      <c r="AB1037" s="4" t="s">
        <v>48</v>
      </c>
      <c r="AC1037" s="4" t="s">
        <v>48</v>
      </c>
      <c r="AD1037" s="4" t="s">
        <v>48</v>
      </c>
      <c r="AE1037" s="4" t="s">
        <v>49</v>
      </c>
      <c r="AF1037" s="4" t="s">
        <v>49</v>
      </c>
      <c r="AG1037" s="4" t="s">
        <v>49</v>
      </c>
      <c r="AH1037" s="4" t="s">
        <v>48</v>
      </c>
      <c r="AI1037" s="4" t="s">
        <v>48</v>
      </c>
      <c r="AJ1037" s="4" t="s">
        <v>48</v>
      </c>
      <c r="AK1037" s="4" t="s">
        <v>48</v>
      </c>
      <c r="AL1037" s="4" t="s">
        <v>55</v>
      </c>
    </row>
    <row r="1038" spans="1:38" ht="25.5">
      <c r="A1038" s="4">
        <v>159974</v>
      </c>
      <c r="B1038" s="4">
        <v>660555</v>
      </c>
      <c r="C1038" s="4" t="s">
        <v>2845</v>
      </c>
      <c r="D1038" s="4" t="s">
        <v>2846</v>
      </c>
      <c r="E1038" s="4" t="s">
        <v>95</v>
      </c>
      <c r="F1038" s="4" t="s">
        <v>477</v>
      </c>
      <c r="G1038" s="4" t="s">
        <v>46</v>
      </c>
      <c r="H1038" s="4" t="s">
        <v>47</v>
      </c>
      <c r="I1038" s="4" t="s">
        <v>48</v>
      </c>
      <c r="J1038" s="4" t="s">
        <v>49</v>
      </c>
      <c r="K1038" s="4" t="s">
        <v>2854</v>
      </c>
      <c r="L1038" s="4" t="s">
        <v>2855</v>
      </c>
      <c r="M1038" s="4"/>
      <c r="N1038" s="4" t="s">
        <v>985</v>
      </c>
      <c r="O1038" s="4" t="s">
        <v>53</v>
      </c>
      <c r="P1038" s="4" t="s">
        <v>986</v>
      </c>
      <c r="Q1038" s="4">
        <v>302</v>
      </c>
      <c r="R1038" s="4">
        <v>0</v>
      </c>
      <c r="S1038" s="4">
        <v>58</v>
      </c>
      <c r="T1038" s="4">
        <v>360</v>
      </c>
      <c r="U1038" s="4">
        <v>0.83889999999999998</v>
      </c>
      <c r="V1038" s="4">
        <v>0</v>
      </c>
      <c r="W1038" s="4">
        <v>0.83889999999999998</v>
      </c>
      <c r="X1038" s="4" t="s">
        <v>48</v>
      </c>
      <c r="Y1038" s="4" t="s">
        <v>49</v>
      </c>
      <c r="Z1038" s="4" t="s">
        <v>49</v>
      </c>
      <c r="AA1038" s="4" t="s">
        <v>49</v>
      </c>
      <c r="AB1038" s="4" t="s">
        <v>49</v>
      </c>
      <c r="AC1038" s="4" t="s">
        <v>49</v>
      </c>
      <c r="AD1038" s="4" t="s">
        <v>49</v>
      </c>
      <c r="AE1038" s="4" t="s">
        <v>48</v>
      </c>
      <c r="AF1038" s="4" t="s">
        <v>48</v>
      </c>
      <c r="AG1038" s="4" t="s">
        <v>48</v>
      </c>
      <c r="AH1038" s="4" t="s">
        <v>48</v>
      </c>
      <c r="AI1038" s="4" t="s">
        <v>48</v>
      </c>
      <c r="AJ1038" s="4" t="s">
        <v>48</v>
      </c>
      <c r="AK1038" s="4" t="s">
        <v>48</v>
      </c>
      <c r="AL1038" s="4" t="s">
        <v>55</v>
      </c>
    </row>
    <row r="1039" spans="1:38" ht="25.5">
      <c r="A1039" s="4">
        <v>159974</v>
      </c>
      <c r="B1039" s="4">
        <v>663502</v>
      </c>
      <c r="C1039" s="4" t="s">
        <v>2845</v>
      </c>
      <c r="D1039" s="4" t="s">
        <v>2846</v>
      </c>
      <c r="E1039" s="4" t="s">
        <v>95</v>
      </c>
      <c r="F1039" s="4" t="s">
        <v>477</v>
      </c>
      <c r="G1039" s="4" t="s">
        <v>46</v>
      </c>
      <c r="H1039" s="4" t="s">
        <v>47</v>
      </c>
      <c r="I1039" s="4" t="s">
        <v>48</v>
      </c>
      <c r="J1039" s="4" t="s">
        <v>49</v>
      </c>
      <c r="K1039" s="4" t="s">
        <v>2856</v>
      </c>
      <c r="L1039" s="4" t="s">
        <v>2857</v>
      </c>
      <c r="M1039" s="4"/>
      <c r="N1039" s="4" t="s">
        <v>985</v>
      </c>
      <c r="O1039" s="4" t="s">
        <v>53</v>
      </c>
      <c r="P1039" s="4" t="s">
        <v>2844</v>
      </c>
      <c r="Q1039" s="4">
        <v>489</v>
      </c>
      <c r="R1039" s="4">
        <v>0</v>
      </c>
      <c r="S1039" s="4">
        <v>110</v>
      </c>
      <c r="T1039" s="4">
        <v>599</v>
      </c>
      <c r="U1039" s="4">
        <v>0.81640000000000001</v>
      </c>
      <c r="V1039" s="4">
        <v>0</v>
      </c>
      <c r="W1039" s="4">
        <v>0.81640000000000001</v>
      </c>
      <c r="X1039" s="4" t="s">
        <v>48</v>
      </c>
      <c r="Y1039" s="4" t="s">
        <v>48</v>
      </c>
      <c r="Z1039" s="4" t="s">
        <v>48</v>
      </c>
      <c r="AA1039" s="4" t="s">
        <v>48</v>
      </c>
      <c r="AB1039" s="4" t="s">
        <v>48</v>
      </c>
      <c r="AC1039" s="4" t="s">
        <v>48</v>
      </c>
      <c r="AD1039" s="4" t="s">
        <v>48</v>
      </c>
      <c r="AE1039" s="4" t="s">
        <v>49</v>
      </c>
      <c r="AF1039" s="4" t="s">
        <v>49</v>
      </c>
      <c r="AG1039" s="4" t="s">
        <v>49</v>
      </c>
      <c r="AH1039" s="4" t="s">
        <v>48</v>
      </c>
      <c r="AI1039" s="4" t="s">
        <v>48</v>
      </c>
      <c r="AJ1039" s="4" t="s">
        <v>48</v>
      </c>
      <c r="AK1039" s="4" t="s">
        <v>48</v>
      </c>
      <c r="AL1039" s="4" t="s">
        <v>55</v>
      </c>
    </row>
    <row r="1040" spans="1:38" ht="25.5">
      <c r="A1040" s="4">
        <v>159974</v>
      </c>
      <c r="B1040" s="4">
        <v>660549</v>
      </c>
      <c r="C1040" s="4" t="s">
        <v>2845</v>
      </c>
      <c r="D1040" s="4" t="s">
        <v>2846</v>
      </c>
      <c r="E1040" s="4" t="s">
        <v>95</v>
      </c>
      <c r="F1040" s="4" t="s">
        <v>477</v>
      </c>
      <c r="G1040" s="4" t="s">
        <v>46</v>
      </c>
      <c r="H1040" s="4" t="s">
        <v>47</v>
      </c>
      <c r="I1040" s="4" t="s">
        <v>48</v>
      </c>
      <c r="J1040" s="4" t="s">
        <v>49</v>
      </c>
      <c r="K1040" s="4" t="s">
        <v>2858</v>
      </c>
      <c r="L1040" s="4" t="s">
        <v>2859</v>
      </c>
      <c r="M1040" s="4"/>
      <c r="N1040" s="4" t="s">
        <v>985</v>
      </c>
      <c r="O1040" s="4" t="s">
        <v>53</v>
      </c>
      <c r="P1040" s="4" t="s">
        <v>2844</v>
      </c>
      <c r="Q1040" s="4">
        <v>1535</v>
      </c>
      <c r="R1040" s="4">
        <v>0</v>
      </c>
      <c r="S1040" s="4">
        <v>470</v>
      </c>
      <c r="T1040" s="4">
        <v>2005</v>
      </c>
      <c r="U1040" s="4">
        <v>0.76559999999999995</v>
      </c>
      <c r="V1040" s="4">
        <v>0</v>
      </c>
      <c r="W1040" s="4">
        <v>0.76559999999999995</v>
      </c>
      <c r="X1040" s="4" t="s">
        <v>48</v>
      </c>
      <c r="Y1040" s="4" t="s">
        <v>48</v>
      </c>
      <c r="Z1040" s="4" t="s">
        <v>48</v>
      </c>
      <c r="AA1040" s="4" t="s">
        <v>48</v>
      </c>
      <c r="AB1040" s="4" t="s">
        <v>48</v>
      </c>
      <c r="AC1040" s="4" t="s">
        <v>48</v>
      </c>
      <c r="AD1040" s="4" t="s">
        <v>48</v>
      </c>
      <c r="AE1040" s="4" t="s">
        <v>48</v>
      </c>
      <c r="AF1040" s="4" t="s">
        <v>48</v>
      </c>
      <c r="AG1040" s="4" t="s">
        <v>48</v>
      </c>
      <c r="AH1040" s="4" t="s">
        <v>49</v>
      </c>
      <c r="AI1040" s="4" t="s">
        <v>49</v>
      </c>
      <c r="AJ1040" s="4" t="s">
        <v>49</v>
      </c>
      <c r="AK1040" s="4" t="s">
        <v>49</v>
      </c>
      <c r="AL1040" s="4" t="s">
        <v>55</v>
      </c>
    </row>
    <row r="1041" spans="1:38" ht="25.5">
      <c r="A1041" s="4">
        <v>159974</v>
      </c>
      <c r="B1041" s="4">
        <v>665903</v>
      </c>
      <c r="C1041" s="4" t="s">
        <v>2845</v>
      </c>
      <c r="D1041" s="4" t="s">
        <v>2846</v>
      </c>
      <c r="E1041" s="4" t="s">
        <v>95</v>
      </c>
      <c r="F1041" s="4" t="s">
        <v>477</v>
      </c>
      <c r="G1041" s="4" t="s">
        <v>46</v>
      </c>
      <c r="H1041" s="4" t="s">
        <v>47</v>
      </c>
      <c r="I1041" s="4" t="s">
        <v>48</v>
      </c>
      <c r="J1041" s="4" t="s">
        <v>49</v>
      </c>
      <c r="K1041" s="4" t="s">
        <v>202</v>
      </c>
      <c r="L1041" s="4" t="s">
        <v>2860</v>
      </c>
      <c r="M1041" s="4"/>
      <c r="N1041" s="4" t="s">
        <v>985</v>
      </c>
      <c r="O1041" s="4" t="s">
        <v>53</v>
      </c>
      <c r="P1041" s="4" t="s">
        <v>2844</v>
      </c>
      <c r="Q1041" s="4">
        <v>330</v>
      </c>
      <c r="R1041" s="4">
        <v>0</v>
      </c>
      <c r="S1041" s="4">
        <v>0</v>
      </c>
      <c r="T1041" s="4">
        <v>330</v>
      </c>
      <c r="U1041" s="4">
        <v>1</v>
      </c>
      <c r="V1041" s="4">
        <v>0</v>
      </c>
      <c r="W1041" s="4">
        <v>1</v>
      </c>
      <c r="X1041" s="4" t="s">
        <v>48</v>
      </c>
      <c r="Y1041" s="4" t="s">
        <v>49</v>
      </c>
      <c r="Z1041" s="4" t="s">
        <v>49</v>
      </c>
      <c r="AA1041" s="4" t="s">
        <v>49</v>
      </c>
      <c r="AB1041" s="4" t="s">
        <v>49</v>
      </c>
      <c r="AC1041" s="4" t="s">
        <v>49</v>
      </c>
      <c r="AD1041" s="4" t="s">
        <v>49</v>
      </c>
      <c r="AE1041" s="4" t="s">
        <v>48</v>
      </c>
      <c r="AF1041" s="4" t="s">
        <v>48</v>
      </c>
      <c r="AG1041" s="4" t="s">
        <v>48</v>
      </c>
      <c r="AH1041" s="4" t="s">
        <v>48</v>
      </c>
      <c r="AI1041" s="4" t="s">
        <v>48</v>
      </c>
      <c r="AJ1041" s="4" t="s">
        <v>48</v>
      </c>
      <c r="AK1041" s="4" t="s">
        <v>48</v>
      </c>
      <c r="AL1041" s="4" t="s">
        <v>55</v>
      </c>
    </row>
    <row r="1042" spans="1:38" ht="25.5">
      <c r="A1042" s="4">
        <v>160059</v>
      </c>
      <c r="B1042" s="4">
        <v>660674</v>
      </c>
      <c r="C1042" s="4" t="s">
        <v>2861</v>
      </c>
      <c r="D1042" s="4" t="s">
        <v>2862</v>
      </c>
      <c r="E1042" s="4" t="s">
        <v>114</v>
      </c>
      <c r="F1042" s="4" t="s">
        <v>96</v>
      </c>
      <c r="G1042" s="4" t="s">
        <v>46</v>
      </c>
      <c r="H1042" s="4" t="s">
        <v>47</v>
      </c>
      <c r="I1042" s="4" t="s">
        <v>48</v>
      </c>
      <c r="J1042" s="4" t="s">
        <v>49</v>
      </c>
      <c r="K1042" s="4" t="s">
        <v>2863</v>
      </c>
      <c r="L1042" s="4" t="s">
        <v>2864</v>
      </c>
      <c r="M1042" s="4"/>
      <c r="N1042" s="4" t="s">
        <v>1389</v>
      </c>
      <c r="O1042" s="4" t="s">
        <v>53</v>
      </c>
      <c r="P1042" s="4" t="s">
        <v>2865</v>
      </c>
      <c r="Q1042" s="4">
        <v>178</v>
      </c>
      <c r="R1042" s="4">
        <v>0</v>
      </c>
      <c r="S1042" s="4">
        <v>0</v>
      </c>
      <c r="T1042" s="4">
        <v>178</v>
      </c>
      <c r="U1042" s="4">
        <v>1</v>
      </c>
      <c r="V1042" s="4">
        <v>0</v>
      </c>
      <c r="W1042" s="4">
        <v>1</v>
      </c>
      <c r="X1042" s="4" t="s">
        <v>48</v>
      </c>
      <c r="Y1042" s="4" t="s">
        <v>48</v>
      </c>
      <c r="Z1042" s="4" t="s">
        <v>48</v>
      </c>
      <c r="AA1042" s="4" t="s">
        <v>48</v>
      </c>
      <c r="AB1042" s="4" t="s">
        <v>48</v>
      </c>
      <c r="AC1042" s="4" t="s">
        <v>48</v>
      </c>
      <c r="AD1042" s="4" t="s">
        <v>48</v>
      </c>
      <c r="AE1042" s="4" t="s">
        <v>48</v>
      </c>
      <c r="AF1042" s="4" t="s">
        <v>48</v>
      </c>
      <c r="AG1042" s="4" t="s">
        <v>48</v>
      </c>
      <c r="AH1042" s="4" t="s">
        <v>49</v>
      </c>
      <c r="AI1042" s="4" t="s">
        <v>49</v>
      </c>
      <c r="AJ1042" s="4" t="s">
        <v>49</v>
      </c>
      <c r="AK1042" s="4" t="s">
        <v>49</v>
      </c>
      <c r="AL1042" s="4" t="s">
        <v>55</v>
      </c>
    </row>
    <row r="1043" spans="1:38" ht="25.5">
      <c r="A1043" s="4">
        <v>160059</v>
      </c>
      <c r="B1043" s="4">
        <v>659309</v>
      </c>
      <c r="C1043" s="4" t="s">
        <v>2861</v>
      </c>
      <c r="D1043" s="4" t="s">
        <v>2862</v>
      </c>
      <c r="E1043" s="4" t="s">
        <v>114</v>
      </c>
      <c r="F1043" s="4" t="s">
        <v>96</v>
      </c>
      <c r="G1043" s="4" t="s">
        <v>46</v>
      </c>
      <c r="H1043" s="4" t="s">
        <v>47</v>
      </c>
      <c r="I1043" s="4" t="s">
        <v>48</v>
      </c>
      <c r="J1043" s="4" t="s">
        <v>49</v>
      </c>
      <c r="K1043" s="4" t="s">
        <v>2866</v>
      </c>
      <c r="L1043" s="4" t="s">
        <v>2867</v>
      </c>
      <c r="M1043" s="4"/>
      <c r="N1043" s="4" t="s">
        <v>1389</v>
      </c>
      <c r="O1043" s="4" t="s">
        <v>53</v>
      </c>
      <c r="P1043" s="4" t="s">
        <v>2865</v>
      </c>
      <c r="Q1043" s="4">
        <v>571</v>
      </c>
      <c r="R1043" s="4">
        <v>0</v>
      </c>
      <c r="S1043" s="4">
        <v>119</v>
      </c>
      <c r="T1043" s="4">
        <v>690</v>
      </c>
      <c r="U1043" s="4">
        <v>0.82750000000000001</v>
      </c>
      <c r="V1043" s="4">
        <v>0</v>
      </c>
      <c r="W1043" s="4">
        <v>0.82750000000000001</v>
      </c>
      <c r="X1043" s="4" t="s">
        <v>49</v>
      </c>
      <c r="Y1043" s="4" t="s">
        <v>49</v>
      </c>
      <c r="Z1043" s="4" t="s">
        <v>49</v>
      </c>
      <c r="AA1043" s="4" t="s">
        <v>49</v>
      </c>
      <c r="AB1043" s="4" t="s">
        <v>49</v>
      </c>
      <c r="AC1043" s="4" t="s">
        <v>49</v>
      </c>
      <c r="AD1043" s="4" t="s">
        <v>49</v>
      </c>
      <c r="AE1043" s="4" t="s">
        <v>48</v>
      </c>
      <c r="AF1043" s="4" t="s">
        <v>48</v>
      </c>
      <c r="AG1043" s="4" t="s">
        <v>48</v>
      </c>
      <c r="AH1043" s="4" t="s">
        <v>48</v>
      </c>
      <c r="AI1043" s="4" t="s">
        <v>48</v>
      </c>
      <c r="AJ1043" s="4" t="s">
        <v>48</v>
      </c>
      <c r="AK1043" s="4" t="s">
        <v>48</v>
      </c>
      <c r="AL1043" s="4" t="s">
        <v>55</v>
      </c>
    </row>
    <row r="1044" spans="1:38" ht="25.5">
      <c r="A1044" s="4">
        <v>160059</v>
      </c>
      <c r="B1044" s="4">
        <v>660676</v>
      </c>
      <c r="C1044" s="4" t="s">
        <v>2861</v>
      </c>
      <c r="D1044" s="4" t="s">
        <v>2862</v>
      </c>
      <c r="E1044" s="4" t="s">
        <v>114</v>
      </c>
      <c r="F1044" s="4" t="s">
        <v>96</v>
      </c>
      <c r="G1044" s="4" t="s">
        <v>46</v>
      </c>
      <c r="H1044" s="4" t="s">
        <v>47</v>
      </c>
      <c r="I1044" s="4" t="s">
        <v>48</v>
      </c>
      <c r="J1044" s="4" t="s">
        <v>49</v>
      </c>
      <c r="K1044" s="4" t="s">
        <v>344</v>
      </c>
      <c r="L1044" s="4" t="s">
        <v>2868</v>
      </c>
      <c r="M1044" s="4"/>
      <c r="N1044" s="4" t="s">
        <v>2869</v>
      </c>
      <c r="O1044" s="4" t="s">
        <v>53</v>
      </c>
      <c r="P1044" s="4" t="s">
        <v>2870</v>
      </c>
      <c r="Q1044" s="4">
        <v>264</v>
      </c>
      <c r="R1044" s="4">
        <v>0</v>
      </c>
      <c r="S1044" s="4">
        <v>371</v>
      </c>
      <c r="T1044" s="4">
        <v>635</v>
      </c>
      <c r="U1044" s="4">
        <v>0.41570000000000001</v>
      </c>
      <c r="V1044" s="4">
        <v>0</v>
      </c>
      <c r="W1044" s="4">
        <v>0.41570000000000001</v>
      </c>
      <c r="X1044" s="4" t="s">
        <v>49</v>
      </c>
      <c r="Y1044" s="4" t="s">
        <v>49</v>
      </c>
      <c r="Z1044" s="4" t="s">
        <v>49</v>
      </c>
      <c r="AA1044" s="4" t="s">
        <v>49</v>
      </c>
      <c r="AB1044" s="4" t="s">
        <v>49</v>
      </c>
      <c r="AC1044" s="4" t="s">
        <v>49</v>
      </c>
      <c r="AD1044" s="4" t="s">
        <v>49</v>
      </c>
      <c r="AE1044" s="4" t="s">
        <v>48</v>
      </c>
      <c r="AF1044" s="4" t="s">
        <v>48</v>
      </c>
      <c r="AG1044" s="4" t="s">
        <v>48</v>
      </c>
      <c r="AH1044" s="4" t="s">
        <v>48</v>
      </c>
      <c r="AI1044" s="4" t="s">
        <v>48</v>
      </c>
      <c r="AJ1044" s="4" t="s">
        <v>48</v>
      </c>
      <c r="AK1044" s="4" t="s">
        <v>48</v>
      </c>
      <c r="AL1044" s="4" t="s">
        <v>55</v>
      </c>
    </row>
    <row r="1045" spans="1:38" ht="25.5">
      <c r="A1045" s="4">
        <v>160059</v>
      </c>
      <c r="B1045" s="4">
        <v>664691</v>
      </c>
      <c r="C1045" s="4" t="s">
        <v>2861</v>
      </c>
      <c r="D1045" s="4" t="s">
        <v>2862</v>
      </c>
      <c r="E1045" s="4" t="s">
        <v>114</v>
      </c>
      <c r="F1045" s="4" t="s">
        <v>96</v>
      </c>
      <c r="G1045" s="4" t="s">
        <v>46</v>
      </c>
      <c r="H1045" s="4" t="s">
        <v>47</v>
      </c>
      <c r="I1045" s="4" t="s">
        <v>48</v>
      </c>
      <c r="J1045" s="4" t="s">
        <v>49</v>
      </c>
      <c r="K1045" s="4" t="s">
        <v>2001</v>
      </c>
      <c r="L1045" s="4" t="s">
        <v>2871</v>
      </c>
      <c r="M1045" s="4"/>
      <c r="N1045" s="4" t="s">
        <v>1389</v>
      </c>
      <c r="O1045" s="4" t="s">
        <v>53</v>
      </c>
      <c r="P1045" s="4" t="s">
        <v>1395</v>
      </c>
      <c r="Q1045" s="4">
        <v>499</v>
      </c>
      <c r="R1045" s="4">
        <v>0</v>
      </c>
      <c r="S1045" s="4">
        <v>150</v>
      </c>
      <c r="T1045" s="4">
        <v>649</v>
      </c>
      <c r="U1045" s="4">
        <v>0.76890000000000003</v>
      </c>
      <c r="V1045" s="4">
        <v>0</v>
      </c>
      <c r="W1045" s="4">
        <v>0.76890000000000003</v>
      </c>
      <c r="X1045" s="4" t="s">
        <v>48</v>
      </c>
      <c r="Y1045" s="4" t="s">
        <v>49</v>
      </c>
      <c r="Z1045" s="4" t="s">
        <v>49</v>
      </c>
      <c r="AA1045" s="4" t="s">
        <v>49</v>
      </c>
      <c r="AB1045" s="4" t="s">
        <v>49</v>
      </c>
      <c r="AC1045" s="4" t="s">
        <v>49</v>
      </c>
      <c r="AD1045" s="4" t="s">
        <v>49</v>
      </c>
      <c r="AE1045" s="4" t="s">
        <v>48</v>
      </c>
      <c r="AF1045" s="4" t="s">
        <v>48</v>
      </c>
      <c r="AG1045" s="4" t="s">
        <v>48</v>
      </c>
      <c r="AH1045" s="4" t="s">
        <v>48</v>
      </c>
      <c r="AI1045" s="4" t="s">
        <v>48</v>
      </c>
      <c r="AJ1045" s="4" t="s">
        <v>48</v>
      </c>
      <c r="AK1045" s="4" t="s">
        <v>48</v>
      </c>
      <c r="AL1045" s="4" t="s">
        <v>55</v>
      </c>
    </row>
    <row r="1046" spans="1:38" ht="25.5">
      <c r="A1046" s="4">
        <v>160059</v>
      </c>
      <c r="B1046" s="4">
        <v>660692</v>
      </c>
      <c r="C1046" s="4" t="s">
        <v>2861</v>
      </c>
      <c r="D1046" s="4" t="s">
        <v>2862</v>
      </c>
      <c r="E1046" s="4" t="s">
        <v>114</v>
      </c>
      <c r="F1046" s="4" t="s">
        <v>96</v>
      </c>
      <c r="G1046" s="4" t="s">
        <v>46</v>
      </c>
      <c r="H1046" s="4" t="s">
        <v>47</v>
      </c>
      <c r="I1046" s="4" t="s">
        <v>48</v>
      </c>
      <c r="J1046" s="4" t="s">
        <v>49</v>
      </c>
      <c r="K1046" s="4" t="s">
        <v>2872</v>
      </c>
      <c r="L1046" s="4" t="s">
        <v>2873</v>
      </c>
      <c r="M1046" s="4"/>
      <c r="N1046" s="4" t="s">
        <v>2869</v>
      </c>
      <c r="O1046" s="4" t="s">
        <v>53</v>
      </c>
      <c r="P1046" s="4" t="s">
        <v>2870</v>
      </c>
      <c r="Q1046" s="4">
        <v>166</v>
      </c>
      <c r="R1046" s="4">
        <v>0</v>
      </c>
      <c r="S1046" s="4">
        <v>0</v>
      </c>
      <c r="T1046" s="4">
        <v>166</v>
      </c>
      <c r="U1046" s="4">
        <v>1</v>
      </c>
      <c r="V1046" s="4">
        <v>0</v>
      </c>
      <c r="W1046" s="4">
        <v>1</v>
      </c>
      <c r="X1046" s="4" t="s">
        <v>49</v>
      </c>
      <c r="Y1046" s="4" t="s">
        <v>48</v>
      </c>
      <c r="Z1046" s="4" t="s">
        <v>48</v>
      </c>
      <c r="AA1046" s="4" t="s">
        <v>48</v>
      </c>
      <c r="AB1046" s="4" t="s">
        <v>48</v>
      </c>
      <c r="AC1046" s="4" t="s">
        <v>48</v>
      </c>
      <c r="AD1046" s="4" t="s">
        <v>48</v>
      </c>
      <c r="AE1046" s="4" t="s">
        <v>48</v>
      </c>
      <c r="AF1046" s="4" t="s">
        <v>48</v>
      </c>
      <c r="AG1046" s="4" t="s">
        <v>48</v>
      </c>
      <c r="AH1046" s="4" t="s">
        <v>48</v>
      </c>
      <c r="AI1046" s="4" t="s">
        <v>48</v>
      </c>
      <c r="AJ1046" s="4" t="s">
        <v>48</v>
      </c>
      <c r="AK1046" s="4" t="s">
        <v>48</v>
      </c>
      <c r="AL1046" s="4" t="s">
        <v>55</v>
      </c>
    </row>
    <row r="1047" spans="1:38" ht="25.5">
      <c r="A1047" s="4">
        <v>160059</v>
      </c>
      <c r="B1047" s="4">
        <v>660678</v>
      </c>
      <c r="C1047" s="4" t="s">
        <v>2861</v>
      </c>
      <c r="D1047" s="4" t="s">
        <v>2862</v>
      </c>
      <c r="E1047" s="4" t="s">
        <v>114</v>
      </c>
      <c r="F1047" s="4" t="s">
        <v>96</v>
      </c>
      <c r="G1047" s="4" t="s">
        <v>46</v>
      </c>
      <c r="H1047" s="4" t="s">
        <v>47</v>
      </c>
      <c r="I1047" s="4" t="s">
        <v>48</v>
      </c>
      <c r="J1047" s="4" t="s">
        <v>49</v>
      </c>
      <c r="K1047" s="4" t="s">
        <v>1466</v>
      </c>
      <c r="L1047" s="4" t="s">
        <v>2874</v>
      </c>
      <c r="M1047" s="4"/>
      <c r="N1047" s="4" t="s">
        <v>2869</v>
      </c>
      <c r="O1047" s="4" t="s">
        <v>53</v>
      </c>
      <c r="P1047" s="4" t="s">
        <v>2870</v>
      </c>
      <c r="Q1047" s="4">
        <v>97</v>
      </c>
      <c r="R1047" s="4">
        <v>0</v>
      </c>
      <c r="S1047" s="4">
        <v>356</v>
      </c>
      <c r="T1047" s="4">
        <v>453</v>
      </c>
      <c r="U1047" s="4">
        <v>0.21410000000000001</v>
      </c>
      <c r="V1047" s="4">
        <v>0</v>
      </c>
      <c r="W1047" s="4">
        <v>0.21410000000000001</v>
      </c>
      <c r="X1047" s="4" t="s">
        <v>48</v>
      </c>
      <c r="Y1047" s="4" t="s">
        <v>49</v>
      </c>
      <c r="Z1047" s="4" t="s">
        <v>49</v>
      </c>
      <c r="AA1047" s="4" t="s">
        <v>49</v>
      </c>
      <c r="AB1047" s="4" t="s">
        <v>49</v>
      </c>
      <c r="AC1047" s="4" t="s">
        <v>49</v>
      </c>
      <c r="AD1047" s="4" t="s">
        <v>49</v>
      </c>
      <c r="AE1047" s="4" t="s">
        <v>48</v>
      </c>
      <c r="AF1047" s="4" t="s">
        <v>48</v>
      </c>
      <c r="AG1047" s="4" t="s">
        <v>48</v>
      </c>
      <c r="AH1047" s="4" t="s">
        <v>48</v>
      </c>
      <c r="AI1047" s="4" t="s">
        <v>48</v>
      </c>
      <c r="AJ1047" s="4" t="s">
        <v>48</v>
      </c>
      <c r="AK1047" s="4" t="s">
        <v>48</v>
      </c>
      <c r="AL1047" s="4" t="s">
        <v>55</v>
      </c>
    </row>
    <row r="1048" spans="1:38" ht="25.5">
      <c r="A1048" s="4">
        <v>160059</v>
      </c>
      <c r="B1048" s="4">
        <v>660679</v>
      </c>
      <c r="C1048" s="4" t="s">
        <v>2861</v>
      </c>
      <c r="D1048" s="4" t="s">
        <v>2862</v>
      </c>
      <c r="E1048" s="4" t="s">
        <v>114</v>
      </c>
      <c r="F1048" s="4" t="s">
        <v>96</v>
      </c>
      <c r="G1048" s="4" t="s">
        <v>46</v>
      </c>
      <c r="H1048" s="4" t="s">
        <v>47</v>
      </c>
      <c r="I1048" s="4" t="s">
        <v>48</v>
      </c>
      <c r="J1048" s="4" t="s">
        <v>49</v>
      </c>
      <c r="K1048" s="4" t="s">
        <v>2875</v>
      </c>
      <c r="L1048" s="4" t="s">
        <v>2876</v>
      </c>
      <c r="M1048" s="4"/>
      <c r="N1048" s="4" t="s">
        <v>1389</v>
      </c>
      <c r="O1048" s="4" t="s">
        <v>53</v>
      </c>
      <c r="P1048" s="4" t="s">
        <v>2865</v>
      </c>
      <c r="Q1048" s="4">
        <v>656</v>
      </c>
      <c r="R1048" s="4">
        <v>0</v>
      </c>
      <c r="S1048" s="4">
        <v>223</v>
      </c>
      <c r="T1048" s="4">
        <v>879</v>
      </c>
      <c r="U1048" s="4">
        <v>0.74629999999999996</v>
      </c>
      <c r="V1048" s="4">
        <v>0</v>
      </c>
      <c r="W1048" s="4">
        <v>0.74629999999999996</v>
      </c>
      <c r="X1048" s="4" t="s">
        <v>48</v>
      </c>
      <c r="Y1048" s="4" t="s">
        <v>48</v>
      </c>
      <c r="Z1048" s="4" t="s">
        <v>48</v>
      </c>
      <c r="AA1048" s="4" t="s">
        <v>48</v>
      </c>
      <c r="AB1048" s="4" t="s">
        <v>48</v>
      </c>
      <c r="AC1048" s="4" t="s">
        <v>48</v>
      </c>
      <c r="AD1048" s="4" t="s">
        <v>48</v>
      </c>
      <c r="AE1048" s="4" t="s">
        <v>49</v>
      </c>
      <c r="AF1048" s="4" t="s">
        <v>49</v>
      </c>
      <c r="AG1048" s="4" t="s">
        <v>49</v>
      </c>
      <c r="AH1048" s="4" t="s">
        <v>48</v>
      </c>
      <c r="AI1048" s="4" t="s">
        <v>48</v>
      </c>
      <c r="AJ1048" s="4" t="s">
        <v>48</v>
      </c>
      <c r="AK1048" s="4" t="s">
        <v>48</v>
      </c>
      <c r="AL1048" s="4" t="s">
        <v>55</v>
      </c>
    </row>
    <row r="1049" spans="1:38" ht="25.5">
      <c r="A1049" s="4">
        <v>160059</v>
      </c>
      <c r="B1049" s="4">
        <v>660680</v>
      </c>
      <c r="C1049" s="4" t="s">
        <v>2861</v>
      </c>
      <c r="D1049" s="4" t="s">
        <v>2862</v>
      </c>
      <c r="E1049" s="4" t="s">
        <v>114</v>
      </c>
      <c r="F1049" s="4" t="s">
        <v>96</v>
      </c>
      <c r="G1049" s="4" t="s">
        <v>46</v>
      </c>
      <c r="H1049" s="4" t="s">
        <v>47</v>
      </c>
      <c r="I1049" s="4" t="s">
        <v>48</v>
      </c>
      <c r="J1049" s="4" t="s">
        <v>49</v>
      </c>
      <c r="K1049" s="4" t="s">
        <v>2877</v>
      </c>
      <c r="L1049" s="4" t="s">
        <v>2876</v>
      </c>
      <c r="M1049" s="4"/>
      <c r="N1049" s="4" t="s">
        <v>1389</v>
      </c>
      <c r="O1049" s="4" t="s">
        <v>53</v>
      </c>
      <c r="P1049" s="4" t="s">
        <v>2865</v>
      </c>
      <c r="Q1049" s="4">
        <v>374</v>
      </c>
      <c r="R1049" s="4">
        <v>0</v>
      </c>
      <c r="S1049" s="4">
        <v>168</v>
      </c>
      <c r="T1049" s="4">
        <v>542</v>
      </c>
      <c r="U1049" s="4">
        <v>0.69</v>
      </c>
      <c r="V1049" s="4">
        <v>0</v>
      </c>
      <c r="W1049" s="4">
        <v>0.69</v>
      </c>
      <c r="X1049" s="4" t="s">
        <v>48</v>
      </c>
      <c r="Y1049" s="4" t="s">
        <v>48</v>
      </c>
      <c r="Z1049" s="4" t="s">
        <v>49</v>
      </c>
      <c r="AA1049" s="4" t="s">
        <v>49</v>
      </c>
      <c r="AB1049" s="4" t="s">
        <v>49</v>
      </c>
      <c r="AC1049" s="4" t="s">
        <v>49</v>
      </c>
      <c r="AD1049" s="4" t="s">
        <v>49</v>
      </c>
      <c r="AE1049" s="4" t="s">
        <v>48</v>
      </c>
      <c r="AF1049" s="4" t="s">
        <v>48</v>
      </c>
      <c r="AG1049" s="4" t="s">
        <v>48</v>
      </c>
      <c r="AH1049" s="4" t="s">
        <v>48</v>
      </c>
      <c r="AI1049" s="4" t="s">
        <v>48</v>
      </c>
      <c r="AJ1049" s="4" t="s">
        <v>48</v>
      </c>
      <c r="AK1049" s="4" t="s">
        <v>48</v>
      </c>
      <c r="AL1049" s="4" t="s">
        <v>55</v>
      </c>
    </row>
    <row r="1050" spans="1:38" ht="25.5">
      <c r="A1050" s="4">
        <v>160059</v>
      </c>
      <c r="B1050" s="4">
        <v>660682</v>
      </c>
      <c r="C1050" s="4" t="s">
        <v>2861</v>
      </c>
      <c r="D1050" s="4" t="s">
        <v>2862</v>
      </c>
      <c r="E1050" s="4" t="s">
        <v>114</v>
      </c>
      <c r="F1050" s="4" t="s">
        <v>96</v>
      </c>
      <c r="G1050" s="4" t="s">
        <v>46</v>
      </c>
      <c r="H1050" s="4" t="s">
        <v>47</v>
      </c>
      <c r="I1050" s="4" t="s">
        <v>48</v>
      </c>
      <c r="J1050" s="4" t="s">
        <v>49</v>
      </c>
      <c r="K1050" s="4" t="s">
        <v>2878</v>
      </c>
      <c r="L1050" s="4" t="s">
        <v>2879</v>
      </c>
      <c r="M1050" s="4"/>
      <c r="N1050" s="4" t="s">
        <v>2869</v>
      </c>
      <c r="O1050" s="4" t="s">
        <v>53</v>
      </c>
      <c r="P1050" s="4" t="s">
        <v>2870</v>
      </c>
      <c r="Q1050" s="4">
        <v>297</v>
      </c>
      <c r="R1050" s="4">
        <v>0</v>
      </c>
      <c r="S1050" s="4">
        <v>534</v>
      </c>
      <c r="T1050" s="4">
        <v>831</v>
      </c>
      <c r="U1050" s="4">
        <v>0.3574</v>
      </c>
      <c r="V1050" s="4">
        <v>0</v>
      </c>
      <c r="W1050" s="4">
        <v>0.3574</v>
      </c>
      <c r="X1050" s="4" t="s">
        <v>48</v>
      </c>
      <c r="Y1050" s="4" t="s">
        <v>48</v>
      </c>
      <c r="Z1050" s="4" t="s">
        <v>48</v>
      </c>
      <c r="AA1050" s="4" t="s">
        <v>48</v>
      </c>
      <c r="AB1050" s="4" t="s">
        <v>48</v>
      </c>
      <c r="AC1050" s="4" t="s">
        <v>48</v>
      </c>
      <c r="AD1050" s="4" t="s">
        <v>48</v>
      </c>
      <c r="AE1050" s="4" t="s">
        <v>49</v>
      </c>
      <c r="AF1050" s="4" t="s">
        <v>49</v>
      </c>
      <c r="AG1050" s="4" t="s">
        <v>49</v>
      </c>
      <c r="AH1050" s="4" t="s">
        <v>48</v>
      </c>
      <c r="AI1050" s="4" t="s">
        <v>48</v>
      </c>
      <c r="AJ1050" s="4" t="s">
        <v>48</v>
      </c>
      <c r="AK1050" s="4" t="s">
        <v>48</v>
      </c>
      <c r="AL1050" s="4" t="s">
        <v>55</v>
      </c>
    </row>
    <row r="1051" spans="1:38" ht="25.5">
      <c r="A1051" s="4">
        <v>160059</v>
      </c>
      <c r="B1051" s="4">
        <v>665936</v>
      </c>
      <c r="C1051" s="4" t="s">
        <v>2861</v>
      </c>
      <c r="D1051" s="4" t="s">
        <v>2862</v>
      </c>
      <c r="E1051" s="4" t="s">
        <v>114</v>
      </c>
      <c r="F1051" s="4" t="s">
        <v>96</v>
      </c>
      <c r="G1051" s="4" t="s">
        <v>46</v>
      </c>
      <c r="H1051" s="4" t="s">
        <v>47</v>
      </c>
      <c r="I1051" s="4" t="s">
        <v>48</v>
      </c>
      <c r="J1051" s="4" t="s">
        <v>49</v>
      </c>
      <c r="K1051" s="4" t="s">
        <v>2880</v>
      </c>
      <c r="L1051" s="4" t="s">
        <v>2881</v>
      </c>
      <c r="M1051" s="4"/>
      <c r="N1051" s="4" t="s">
        <v>1389</v>
      </c>
      <c r="O1051" s="4" t="s">
        <v>53</v>
      </c>
      <c r="P1051" s="4" t="s">
        <v>2865</v>
      </c>
      <c r="Q1051" s="4">
        <v>512</v>
      </c>
      <c r="R1051" s="4">
        <v>0</v>
      </c>
      <c r="S1051" s="4">
        <v>63</v>
      </c>
      <c r="T1051" s="4">
        <v>575</v>
      </c>
      <c r="U1051" s="4">
        <v>0.89039999999999997</v>
      </c>
      <c r="V1051" s="4">
        <v>0</v>
      </c>
      <c r="W1051" s="4">
        <v>0.89039999999999997</v>
      </c>
      <c r="X1051" s="4" t="s">
        <v>48</v>
      </c>
      <c r="Y1051" s="4" t="s">
        <v>49</v>
      </c>
      <c r="Z1051" s="4" t="s">
        <v>49</v>
      </c>
      <c r="AA1051" s="4" t="s">
        <v>49</v>
      </c>
      <c r="AB1051" s="4" t="s">
        <v>49</v>
      </c>
      <c r="AC1051" s="4" t="s">
        <v>49</v>
      </c>
      <c r="AD1051" s="4" t="s">
        <v>49</v>
      </c>
      <c r="AE1051" s="4" t="s">
        <v>48</v>
      </c>
      <c r="AF1051" s="4" t="s">
        <v>48</v>
      </c>
      <c r="AG1051" s="4" t="s">
        <v>48</v>
      </c>
      <c r="AH1051" s="4" t="s">
        <v>48</v>
      </c>
      <c r="AI1051" s="4" t="s">
        <v>48</v>
      </c>
      <c r="AJ1051" s="4" t="s">
        <v>48</v>
      </c>
      <c r="AK1051" s="4" t="s">
        <v>48</v>
      </c>
      <c r="AL1051" s="4" t="s">
        <v>55</v>
      </c>
    </row>
    <row r="1052" spans="1:38" ht="25.5">
      <c r="A1052" s="4">
        <v>160059</v>
      </c>
      <c r="B1052" s="4">
        <v>662516</v>
      </c>
      <c r="C1052" s="4" t="s">
        <v>2861</v>
      </c>
      <c r="D1052" s="4" t="s">
        <v>2862</v>
      </c>
      <c r="E1052" s="4" t="s">
        <v>114</v>
      </c>
      <c r="F1052" s="4" t="s">
        <v>96</v>
      </c>
      <c r="G1052" s="4" t="s">
        <v>46</v>
      </c>
      <c r="H1052" s="4" t="s">
        <v>47</v>
      </c>
      <c r="I1052" s="4" t="s">
        <v>48</v>
      </c>
      <c r="J1052" s="4" t="s">
        <v>49</v>
      </c>
      <c r="K1052" s="4" t="s">
        <v>2882</v>
      </c>
      <c r="L1052" s="4" t="s">
        <v>2883</v>
      </c>
      <c r="M1052" s="4"/>
      <c r="N1052" s="4" t="s">
        <v>2869</v>
      </c>
      <c r="O1052" s="4" t="s">
        <v>53</v>
      </c>
      <c r="P1052" s="4" t="s">
        <v>2870</v>
      </c>
      <c r="Q1052" s="4">
        <v>643</v>
      </c>
      <c r="R1052" s="4">
        <v>177</v>
      </c>
      <c r="S1052" s="4">
        <v>1653</v>
      </c>
      <c r="T1052" s="4">
        <v>2473</v>
      </c>
      <c r="U1052" s="4">
        <v>0.26</v>
      </c>
      <c r="V1052" s="4">
        <v>7.1599999999999997E-2</v>
      </c>
      <c r="W1052" s="4">
        <v>0.33160000000000001</v>
      </c>
      <c r="X1052" s="4" t="s">
        <v>48</v>
      </c>
      <c r="Y1052" s="4" t="s">
        <v>48</v>
      </c>
      <c r="Z1052" s="4" t="s">
        <v>48</v>
      </c>
      <c r="AA1052" s="4" t="s">
        <v>48</v>
      </c>
      <c r="AB1052" s="4" t="s">
        <v>48</v>
      </c>
      <c r="AC1052" s="4" t="s">
        <v>48</v>
      </c>
      <c r="AD1052" s="4" t="s">
        <v>48</v>
      </c>
      <c r="AE1052" s="4" t="s">
        <v>48</v>
      </c>
      <c r="AF1052" s="4" t="s">
        <v>48</v>
      </c>
      <c r="AG1052" s="4" t="s">
        <v>48</v>
      </c>
      <c r="AH1052" s="4" t="s">
        <v>49</v>
      </c>
      <c r="AI1052" s="4" t="s">
        <v>49</v>
      </c>
      <c r="AJ1052" s="4" t="s">
        <v>49</v>
      </c>
      <c r="AK1052" s="4" t="s">
        <v>49</v>
      </c>
      <c r="AL1052" s="4" t="s">
        <v>81</v>
      </c>
    </row>
    <row r="1053" spans="1:38" ht="25.5">
      <c r="A1053" s="4">
        <v>160059</v>
      </c>
      <c r="B1053" s="4">
        <v>684420</v>
      </c>
      <c r="C1053" s="4" t="s">
        <v>2861</v>
      </c>
      <c r="D1053" s="4" t="s">
        <v>2862</v>
      </c>
      <c r="E1053" s="4" t="s">
        <v>114</v>
      </c>
      <c r="F1053" s="4" t="s">
        <v>96</v>
      </c>
      <c r="G1053" s="4" t="s">
        <v>46</v>
      </c>
      <c r="H1053" s="4" t="s">
        <v>47</v>
      </c>
      <c r="I1053" s="4" t="s">
        <v>48</v>
      </c>
      <c r="J1053" s="4" t="s">
        <v>49</v>
      </c>
      <c r="K1053" s="4" t="s">
        <v>2884</v>
      </c>
      <c r="L1053" s="4" t="s">
        <v>2885</v>
      </c>
      <c r="M1053" s="4"/>
      <c r="N1053" s="4" t="s">
        <v>1232</v>
      </c>
      <c r="O1053" s="4" t="s">
        <v>53</v>
      </c>
      <c r="P1053" s="4" t="s">
        <v>2886</v>
      </c>
      <c r="Q1053" s="4">
        <v>488</v>
      </c>
      <c r="R1053" s="4">
        <v>0</v>
      </c>
      <c r="S1053" s="4">
        <v>178</v>
      </c>
      <c r="T1053" s="4">
        <v>666</v>
      </c>
      <c r="U1053" s="4">
        <v>0.73270000000000002</v>
      </c>
      <c r="V1053" s="4">
        <v>0</v>
      </c>
      <c r="W1053" s="4">
        <v>0.73270000000000002</v>
      </c>
      <c r="X1053" s="4" t="s">
        <v>48</v>
      </c>
      <c r="Y1053" s="4" t="s">
        <v>48</v>
      </c>
      <c r="Z1053" s="4" t="s">
        <v>49</v>
      </c>
      <c r="AA1053" s="4" t="s">
        <v>49</v>
      </c>
      <c r="AB1053" s="4" t="s">
        <v>49</v>
      </c>
      <c r="AC1053" s="4" t="s">
        <v>49</v>
      </c>
      <c r="AD1053" s="4" t="s">
        <v>49</v>
      </c>
      <c r="AE1053" s="4" t="s">
        <v>48</v>
      </c>
      <c r="AF1053" s="4" t="s">
        <v>48</v>
      </c>
      <c r="AG1053" s="4" t="s">
        <v>48</v>
      </c>
      <c r="AH1053" s="4" t="s">
        <v>48</v>
      </c>
      <c r="AI1053" s="4" t="s">
        <v>48</v>
      </c>
      <c r="AJ1053" s="4" t="s">
        <v>48</v>
      </c>
      <c r="AK1053" s="4" t="s">
        <v>48</v>
      </c>
      <c r="AL1053" s="4" t="s">
        <v>55</v>
      </c>
    </row>
    <row r="1054" spans="1:38" ht="25.5">
      <c r="A1054" s="4">
        <v>160059</v>
      </c>
      <c r="B1054" s="4">
        <v>660685</v>
      </c>
      <c r="C1054" s="4" t="s">
        <v>2861</v>
      </c>
      <c r="D1054" s="4" t="s">
        <v>2862</v>
      </c>
      <c r="E1054" s="4" t="s">
        <v>114</v>
      </c>
      <c r="F1054" s="4" t="s">
        <v>96</v>
      </c>
      <c r="G1054" s="4" t="s">
        <v>46</v>
      </c>
      <c r="H1054" s="4" t="s">
        <v>47</v>
      </c>
      <c r="I1054" s="4" t="s">
        <v>48</v>
      </c>
      <c r="J1054" s="4" t="s">
        <v>49</v>
      </c>
      <c r="K1054" s="4" t="s">
        <v>2887</v>
      </c>
      <c r="L1054" s="4" t="s">
        <v>2888</v>
      </c>
      <c r="M1054" s="4"/>
      <c r="N1054" s="4" t="s">
        <v>1389</v>
      </c>
      <c r="O1054" s="4" t="s">
        <v>53</v>
      </c>
      <c r="P1054" s="4" t="s">
        <v>2865</v>
      </c>
      <c r="Q1054" s="4">
        <v>1626</v>
      </c>
      <c r="R1054" s="4">
        <v>0</v>
      </c>
      <c r="S1054" s="4">
        <v>710</v>
      </c>
      <c r="T1054" s="4">
        <v>2336</v>
      </c>
      <c r="U1054" s="4">
        <v>0.69610000000000005</v>
      </c>
      <c r="V1054" s="4">
        <v>0</v>
      </c>
      <c r="W1054" s="4">
        <v>0.69610000000000005</v>
      </c>
      <c r="X1054" s="4" t="s">
        <v>48</v>
      </c>
      <c r="Y1054" s="4" t="s">
        <v>48</v>
      </c>
      <c r="Z1054" s="4" t="s">
        <v>48</v>
      </c>
      <c r="AA1054" s="4" t="s">
        <v>48</v>
      </c>
      <c r="AB1054" s="4" t="s">
        <v>48</v>
      </c>
      <c r="AC1054" s="4" t="s">
        <v>48</v>
      </c>
      <c r="AD1054" s="4" t="s">
        <v>48</v>
      </c>
      <c r="AE1054" s="4" t="s">
        <v>48</v>
      </c>
      <c r="AF1054" s="4" t="s">
        <v>48</v>
      </c>
      <c r="AG1054" s="4" t="s">
        <v>48</v>
      </c>
      <c r="AH1054" s="4" t="s">
        <v>49</v>
      </c>
      <c r="AI1054" s="4" t="s">
        <v>49</v>
      </c>
      <c r="AJ1054" s="4" t="s">
        <v>49</v>
      </c>
      <c r="AK1054" s="4" t="s">
        <v>49</v>
      </c>
      <c r="AL1054" s="4" t="s">
        <v>55</v>
      </c>
    </row>
    <row r="1055" spans="1:38" ht="25.5">
      <c r="A1055" s="4">
        <v>160059</v>
      </c>
      <c r="B1055" s="4">
        <v>660686</v>
      </c>
      <c r="C1055" s="4" t="s">
        <v>2861</v>
      </c>
      <c r="D1055" s="4" t="s">
        <v>2862</v>
      </c>
      <c r="E1055" s="4" t="s">
        <v>114</v>
      </c>
      <c r="F1055" s="4" t="s">
        <v>96</v>
      </c>
      <c r="G1055" s="4" t="s">
        <v>46</v>
      </c>
      <c r="H1055" s="4" t="s">
        <v>47</v>
      </c>
      <c r="I1055" s="4" t="s">
        <v>48</v>
      </c>
      <c r="J1055" s="4" t="s">
        <v>49</v>
      </c>
      <c r="K1055" s="4" t="s">
        <v>2889</v>
      </c>
      <c r="L1055" s="4" t="s">
        <v>2890</v>
      </c>
      <c r="M1055" s="4"/>
      <c r="N1055" s="4" t="s">
        <v>2869</v>
      </c>
      <c r="O1055" s="4" t="s">
        <v>53</v>
      </c>
      <c r="P1055" s="4" t="s">
        <v>2870</v>
      </c>
      <c r="Q1055" s="4">
        <v>99</v>
      </c>
      <c r="R1055" s="4">
        <v>0</v>
      </c>
      <c r="S1055" s="4">
        <v>429</v>
      </c>
      <c r="T1055" s="4">
        <v>528</v>
      </c>
      <c r="U1055" s="4">
        <v>0.1875</v>
      </c>
      <c r="V1055" s="4">
        <v>0</v>
      </c>
      <c r="W1055" s="4">
        <v>0.1875</v>
      </c>
      <c r="X1055" s="4" t="s">
        <v>48</v>
      </c>
      <c r="Y1055" s="4" t="s">
        <v>49</v>
      </c>
      <c r="Z1055" s="4" t="s">
        <v>49</v>
      </c>
      <c r="AA1055" s="4" t="s">
        <v>49</v>
      </c>
      <c r="AB1055" s="4" t="s">
        <v>49</v>
      </c>
      <c r="AC1055" s="4" t="s">
        <v>49</v>
      </c>
      <c r="AD1055" s="4" t="s">
        <v>49</v>
      </c>
      <c r="AE1055" s="4" t="s">
        <v>48</v>
      </c>
      <c r="AF1055" s="4" t="s">
        <v>48</v>
      </c>
      <c r="AG1055" s="4" t="s">
        <v>48</v>
      </c>
      <c r="AH1055" s="4" t="s">
        <v>48</v>
      </c>
      <c r="AI1055" s="4" t="s">
        <v>48</v>
      </c>
      <c r="AJ1055" s="4" t="s">
        <v>48</v>
      </c>
      <c r="AK1055" s="4" t="s">
        <v>48</v>
      </c>
      <c r="AL1055" s="4" t="s">
        <v>55</v>
      </c>
    </row>
    <row r="1056" spans="1:38" ht="25.5">
      <c r="A1056" s="4">
        <v>160059</v>
      </c>
      <c r="B1056" s="4">
        <v>665937</v>
      </c>
      <c r="C1056" s="4" t="s">
        <v>2861</v>
      </c>
      <c r="D1056" s="4" t="s">
        <v>2862</v>
      </c>
      <c r="E1056" s="4" t="s">
        <v>114</v>
      </c>
      <c r="F1056" s="4" t="s">
        <v>96</v>
      </c>
      <c r="G1056" s="4" t="s">
        <v>46</v>
      </c>
      <c r="H1056" s="4" t="s">
        <v>47</v>
      </c>
      <c r="I1056" s="4" t="s">
        <v>48</v>
      </c>
      <c r="J1056" s="4" t="s">
        <v>49</v>
      </c>
      <c r="K1056" s="4" t="s">
        <v>2891</v>
      </c>
      <c r="L1056" s="4" t="s">
        <v>2892</v>
      </c>
      <c r="M1056" s="4"/>
      <c r="N1056" s="4" t="s">
        <v>1389</v>
      </c>
      <c r="O1056" s="4" t="s">
        <v>53</v>
      </c>
      <c r="P1056" s="4" t="s">
        <v>2865</v>
      </c>
      <c r="Q1056" s="4">
        <v>399</v>
      </c>
      <c r="R1056" s="4">
        <v>0</v>
      </c>
      <c r="S1056" s="4">
        <v>158</v>
      </c>
      <c r="T1056" s="4">
        <v>557</v>
      </c>
      <c r="U1056" s="4">
        <v>0.71630000000000005</v>
      </c>
      <c r="V1056" s="4">
        <v>0</v>
      </c>
      <c r="W1056" s="4">
        <v>0.71630000000000005</v>
      </c>
      <c r="X1056" s="4" t="s">
        <v>48</v>
      </c>
      <c r="Y1056" s="4" t="s">
        <v>49</v>
      </c>
      <c r="Z1056" s="4" t="s">
        <v>49</v>
      </c>
      <c r="AA1056" s="4" t="s">
        <v>49</v>
      </c>
      <c r="AB1056" s="4" t="s">
        <v>49</v>
      </c>
      <c r="AC1056" s="4" t="s">
        <v>49</v>
      </c>
      <c r="AD1056" s="4" t="s">
        <v>49</v>
      </c>
      <c r="AE1056" s="4" t="s">
        <v>48</v>
      </c>
      <c r="AF1056" s="4" t="s">
        <v>48</v>
      </c>
      <c r="AG1056" s="4" t="s">
        <v>48</v>
      </c>
      <c r="AH1056" s="4" t="s">
        <v>48</v>
      </c>
      <c r="AI1056" s="4" t="s">
        <v>48</v>
      </c>
      <c r="AJ1056" s="4" t="s">
        <v>48</v>
      </c>
      <c r="AK1056" s="4" t="s">
        <v>48</v>
      </c>
      <c r="AL1056" s="4" t="s">
        <v>55</v>
      </c>
    </row>
    <row r="1057" spans="1:38" ht="25.5">
      <c r="A1057" s="4">
        <v>160059</v>
      </c>
      <c r="B1057" s="4">
        <v>662632</v>
      </c>
      <c r="C1057" s="4" t="s">
        <v>2861</v>
      </c>
      <c r="D1057" s="4" t="s">
        <v>2862</v>
      </c>
      <c r="E1057" s="4" t="s">
        <v>114</v>
      </c>
      <c r="F1057" s="4" t="s">
        <v>96</v>
      </c>
      <c r="G1057" s="4" t="s">
        <v>46</v>
      </c>
      <c r="H1057" s="4" t="s">
        <v>47</v>
      </c>
      <c r="I1057" s="4" t="s">
        <v>48</v>
      </c>
      <c r="J1057" s="4" t="s">
        <v>49</v>
      </c>
      <c r="K1057" s="4" t="s">
        <v>2893</v>
      </c>
      <c r="L1057" s="4" t="s">
        <v>2894</v>
      </c>
      <c r="M1057" s="4"/>
      <c r="N1057" s="4" t="s">
        <v>1389</v>
      </c>
      <c r="O1057" s="4" t="s">
        <v>53</v>
      </c>
      <c r="P1057" s="4" t="s">
        <v>2865</v>
      </c>
      <c r="Q1057" s="4">
        <v>491</v>
      </c>
      <c r="R1057" s="4">
        <v>0</v>
      </c>
      <c r="S1057" s="4">
        <v>148</v>
      </c>
      <c r="T1057" s="4">
        <v>639</v>
      </c>
      <c r="U1057" s="4">
        <v>0.76839999999999997</v>
      </c>
      <c r="V1057" s="4">
        <v>0</v>
      </c>
      <c r="W1057" s="4">
        <v>0.76839999999999997</v>
      </c>
      <c r="X1057" s="4" t="s">
        <v>48</v>
      </c>
      <c r="Y1057" s="4" t="s">
        <v>49</v>
      </c>
      <c r="Z1057" s="4" t="s">
        <v>49</v>
      </c>
      <c r="AA1057" s="4" t="s">
        <v>49</v>
      </c>
      <c r="AB1057" s="4" t="s">
        <v>49</v>
      </c>
      <c r="AC1057" s="4" t="s">
        <v>49</v>
      </c>
      <c r="AD1057" s="4" t="s">
        <v>49</v>
      </c>
      <c r="AE1057" s="4" t="s">
        <v>48</v>
      </c>
      <c r="AF1057" s="4" t="s">
        <v>48</v>
      </c>
      <c r="AG1057" s="4" t="s">
        <v>48</v>
      </c>
      <c r="AH1057" s="4" t="s">
        <v>48</v>
      </c>
      <c r="AI1057" s="4" t="s">
        <v>48</v>
      </c>
      <c r="AJ1057" s="4" t="s">
        <v>48</v>
      </c>
      <c r="AK1057" s="4" t="s">
        <v>48</v>
      </c>
      <c r="AL1057" s="4" t="s">
        <v>55</v>
      </c>
    </row>
    <row r="1058" spans="1:38" ht="25.5">
      <c r="A1058" s="4">
        <v>160059</v>
      </c>
      <c r="B1058" s="4">
        <v>660688</v>
      </c>
      <c r="C1058" s="4" t="s">
        <v>2861</v>
      </c>
      <c r="D1058" s="4" t="s">
        <v>2862</v>
      </c>
      <c r="E1058" s="4" t="s">
        <v>114</v>
      </c>
      <c r="F1058" s="4" t="s">
        <v>96</v>
      </c>
      <c r="G1058" s="4" t="s">
        <v>46</v>
      </c>
      <c r="H1058" s="4" t="s">
        <v>47</v>
      </c>
      <c r="I1058" s="4" t="s">
        <v>48</v>
      </c>
      <c r="J1058" s="4" t="s">
        <v>49</v>
      </c>
      <c r="K1058" s="4" t="s">
        <v>2895</v>
      </c>
      <c r="L1058" s="4" t="s">
        <v>2896</v>
      </c>
      <c r="M1058" s="4"/>
      <c r="N1058" s="4" t="s">
        <v>2869</v>
      </c>
      <c r="O1058" s="4" t="s">
        <v>53</v>
      </c>
      <c r="P1058" s="4" t="s">
        <v>2870</v>
      </c>
      <c r="Q1058" s="4">
        <v>452</v>
      </c>
      <c r="R1058" s="4">
        <v>0</v>
      </c>
      <c r="S1058" s="4">
        <v>417</v>
      </c>
      <c r="T1058" s="4">
        <v>869</v>
      </c>
      <c r="U1058" s="4">
        <v>0.52010000000000001</v>
      </c>
      <c r="V1058" s="4">
        <v>0</v>
      </c>
      <c r="W1058" s="4">
        <v>0.52010000000000001</v>
      </c>
      <c r="X1058" s="4" t="s">
        <v>48</v>
      </c>
      <c r="Y1058" s="4" t="s">
        <v>48</v>
      </c>
      <c r="Z1058" s="4" t="s">
        <v>48</v>
      </c>
      <c r="AA1058" s="4" t="s">
        <v>48</v>
      </c>
      <c r="AB1058" s="4" t="s">
        <v>48</v>
      </c>
      <c r="AC1058" s="4" t="s">
        <v>48</v>
      </c>
      <c r="AD1058" s="4" t="s">
        <v>48</v>
      </c>
      <c r="AE1058" s="4" t="s">
        <v>49</v>
      </c>
      <c r="AF1058" s="4" t="s">
        <v>49</v>
      </c>
      <c r="AG1058" s="4" t="s">
        <v>49</v>
      </c>
      <c r="AH1058" s="4" t="s">
        <v>48</v>
      </c>
      <c r="AI1058" s="4" t="s">
        <v>48</v>
      </c>
      <c r="AJ1058" s="4" t="s">
        <v>48</v>
      </c>
      <c r="AK1058" s="4" t="s">
        <v>48</v>
      </c>
      <c r="AL1058" s="4" t="s">
        <v>55</v>
      </c>
    </row>
    <row r="1059" spans="1:38" ht="25.5">
      <c r="A1059" s="4">
        <v>160059</v>
      </c>
      <c r="B1059" s="4">
        <v>684968</v>
      </c>
      <c r="C1059" s="4" t="s">
        <v>2861</v>
      </c>
      <c r="D1059" s="4" t="s">
        <v>2862</v>
      </c>
      <c r="E1059" s="4" t="s">
        <v>114</v>
      </c>
      <c r="F1059" s="4" t="s">
        <v>96</v>
      </c>
      <c r="G1059" s="4" t="s">
        <v>46</v>
      </c>
      <c r="H1059" s="4" t="s">
        <v>47</v>
      </c>
      <c r="I1059" s="4" t="s">
        <v>48</v>
      </c>
      <c r="J1059" s="4" t="s">
        <v>49</v>
      </c>
      <c r="K1059" s="4" t="s">
        <v>2897</v>
      </c>
      <c r="L1059" s="4" t="s">
        <v>2898</v>
      </c>
      <c r="M1059" s="4"/>
      <c r="N1059" s="4" t="s">
        <v>1389</v>
      </c>
      <c r="O1059" s="4" t="s">
        <v>53</v>
      </c>
      <c r="P1059" s="4" t="s">
        <v>2865</v>
      </c>
      <c r="Q1059" s="4">
        <v>401</v>
      </c>
      <c r="R1059" s="4">
        <v>0</v>
      </c>
      <c r="S1059" s="4">
        <v>143</v>
      </c>
      <c r="T1059" s="4">
        <v>544</v>
      </c>
      <c r="U1059" s="4">
        <v>0.73709999999999998</v>
      </c>
      <c r="V1059" s="4">
        <v>0</v>
      </c>
      <c r="W1059" s="4">
        <v>0.73709999999999998</v>
      </c>
      <c r="X1059" s="4" t="s">
        <v>49</v>
      </c>
      <c r="Y1059" s="4" t="s">
        <v>49</v>
      </c>
      <c r="Z1059" s="4" t="s">
        <v>48</v>
      </c>
      <c r="AA1059" s="4" t="s">
        <v>48</v>
      </c>
      <c r="AB1059" s="4" t="s">
        <v>48</v>
      </c>
      <c r="AC1059" s="4" t="s">
        <v>48</v>
      </c>
      <c r="AD1059" s="4" t="s">
        <v>48</v>
      </c>
      <c r="AE1059" s="4" t="s">
        <v>48</v>
      </c>
      <c r="AF1059" s="4" t="s">
        <v>48</v>
      </c>
      <c r="AG1059" s="4" t="s">
        <v>48</v>
      </c>
      <c r="AH1059" s="4" t="s">
        <v>48</v>
      </c>
      <c r="AI1059" s="4" t="s">
        <v>48</v>
      </c>
      <c r="AJ1059" s="4" t="s">
        <v>48</v>
      </c>
      <c r="AK1059" s="4" t="s">
        <v>48</v>
      </c>
      <c r="AL1059" s="4" t="s">
        <v>55</v>
      </c>
    </row>
    <row r="1060" spans="1:38" ht="25.5">
      <c r="A1060" s="4">
        <v>160059</v>
      </c>
      <c r="B1060" s="4">
        <v>660689</v>
      </c>
      <c r="C1060" s="4" t="s">
        <v>2861</v>
      </c>
      <c r="D1060" s="4" t="s">
        <v>2862</v>
      </c>
      <c r="E1060" s="4" t="s">
        <v>114</v>
      </c>
      <c r="F1060" s="4" t="s">
        <v>96</v>
      </c>
      <c r="G1060" s="4" t="s">
        <v>46</v>
      </c>
      <c r="H1060" s="4" t="s">
        <v>47</v>
      </c>
      <c r="I1060" s="4" t="s">
        <v>48</v>
      </c>
      <c r="J1060" s="4" t="s">
        <v>49</v>
      </c>
      <c r="K1060" s="4" t="s">
        <v>2899</v>
      </c>
      <c r="L1060" s="4" t="s">
        <v>2900</v>
      </c>
      <c r="M1060" s="4"/>
      <c r="N1060" s="4" t="s">
        <v>1253</v>
      </c>
      <c r="O1060" s="4" t="s">
        <v>53</v>
      </c>
      <c r="P1060" s="4" t="s">
        <v>1254</v>
      </c>
      <c r="Q1060" s="4">
        <v>193</v>
      </c>
      <c r="R1060" s="4">
        <v>0</v>
      </c>
      <c r="S1060" s="4">
        <v>298</v>
      </c>
      <c r="T1060" s="4">
        <v>491</v>
      </c>
      <c r="U1060" s="4">
        <v>0.3931</v>
      </c>
      <c r="V1060" s="4">
        <v>0</v>
      </c>
      <c r="W1060" s="4">
        <v>0.3931</v>
      </c>
      <c r="X1060" s="4" t="s">
        <v>48</v>
      </c>
      <c r="Y1060" s="4" t="s">
        <v>49</v>
      </c>
      <c r="Z1060" s="4" t="s">
        <v>49</v>
      </c>
      <c r="AA1060" s="4" t="s">
        <v>49</v>
      </c>
      <c r="AB1060" s="4" t="s">
        <v>49</v>
      </c>
      <c r="AC1060" s="4" t="s">
        <v>49</v>
      </c>
      <c r="AD1060" s="4" t="s">
        <v>49</v>
      </c>
      <c r="AE1060" s="4" t="s">
        <v>48</v>
      </c>
      <c r="AF1060" s="4" t="s">
        <v>48</v>
      </c>
      <c r="AG1060" s="4" t="s">
        <v>48</v>
      </c>
      <c r="AH1060" s="4" t="s">
        <v>48</v>
      </c>
      <c r="AI1060" s="4" t="s">
        <v>48</v>
      </c>
      <c r="AJ1060" s="4" t="s">
        <v>48</v>
      </c>
      <c r="AK1060" s="4" t="s">
        <v>48</v>
      </c>
      <c r="AL1060" s="4" t="s">
        <v>55</v>
      </c>
    </row>
    <row r="1061" spans="1:38" ht="25.5">
      <c r="A1061" s="4">
        <v>160059</v>
      </c>
      <c r="B1061" s="4">
        <v>660690</v>
      </c>
      <c r="C1061" s="4" t="s">
        <v>2861</v>
      </c>
      <c r="D1061" s="4" t="s">
        <v>2862</v>
      </c>
      <c r="E1061" s="4" t="s">
        <v>114</v>
      </c>
      <c r="F1061" s="4" t="s">
        <v>96</v>
      </c>
      <c r="G1061" s="4" t="s">
        <v>46</v>
      </c>
      <c r="H1061" s="4" t="s">
        <v>47</v>
      </c>
      <c r="I1061" s="4" t="s">
        <v>48</v>
      </c>
      <c r="J1061" s="4" t="s">
        <v>49</v>
      </c>
      <c r="K1061" s="4" t="s">
        <v>2901</v>
      </c>
      <c r="L1061" s="4" t="s">
        <v>2902</v>
      </c>
      <c r="M1061" s="4"/>
      <c r="N1061" s="4" t="s">
        <v>1253</v>
      </c>
      <c r="O1061" s="4" t="s">
        <v>53</v>
      </c>
      <c r="P1061" s="4" t="s">
        <v>1254</v>
      </c>
      <c r="Q1061" s="4">
        <v>309</v>
      </c>
      <c r="R1061" s="4">
        <v>0</v>
      </c>
      <c r="S1061" s="4">
        <v>175</v>
      </c>
      <c r="T1061" s="4">
        <v>484</v>
      </c>
      <c r="U1061" s="4">
        <v>0.63839999999999997</v>
      </c>
      <c r="V1061" s="4">
        <v>0</v>
      </c>
      <c r="W1061" s="4">
        <v>0.63839999999999997</v>
      </c>
      <c r="X1061" s="4" t="s">
        <v>48</v>
      </c>
      <c r="Y1061" s="4" t="s">
        <v>49</v>
      </c>
      <c r="Z1061" s="4" t="s">
        <v>49</v>
      </c>
      <c r="AA1061" s="4" t="s">
        <v>49</v>
      </c>
      <c r="AB1061" s="4" t="s">
        <v>49</v>
      </c>
      <c r="AC1061" s="4" t="s">
        <v>49</v>
      </c>
      <c r="AD1061" s="4" t="s">
        <v>49</v>
      </c>
      <c r="AE1061" s="4" t="s">
        <v>48</v>
      </c>
      <c r="AF1061" s="4" t="s">
        <v>48</v>
      </c>
      <c r="AG1061" s="4" t="s">
        <v>48</v>
      </c>
      <c r="AH1061" s="4" t="s">
        <v>48</v>
      </c>
      <c r="AI1061" s="4" t="s">
        <v>48</v>
      </c>
      <c r="AJ1061" s="4" t="s">
        <v>48</v>
      </c>
      <c r="AK1061" s="4" t="s">
        <v>48</v>
      </c>
      <c r="AL1061" s="4" t="s">
        <v>55</v>
      </c>
    </row>
    <row r="1062" spans="1:38" ht="25.5">
      <c r="A1062" s="4">
        <v>160059</v>
      </c>
      <c r="B1062" s="4">
        <v>662909</v>
      </c>
      <c r="C1062" s="4" t="s">
        <v>2861</v>
      </c>
      <c r="D1062" s="4" t="s">
        <v>2862</v>
      </c>
      <c r="E1062" s="4" t="s">
        <v>114</v>
      </c>
      <c r="F1062" s="4" t="s">
        <v>96</v>
      </c>
      <c r="G1062" s="4" t="s">
        <v>46</v>
      </c>
      <c r="H1062" s="4" t="s">
        <v>47</v>
      </c>
      <c r="I1062" s="4" t="s">
        <v>48</v>
      </c>
      <c r="J1062" s="4" t="s">
        <v>49</v>
      </c>
      <c r="K1062" s="4" t="s">
        <v>2903</v>
      </c>
      <c r="L1062" s="4" t="s">
        <v>2904</v>
      </c>
      <c r="M1062" s="4"/>
      <c r="N1062" s="4" t="s">
        <v>1389</v>
      </c>
      <c r="O1062" s="4" t="s">
        <v>53</v>
      </c>
      <c r="P1062" s="4" t="s">
        <v>2865</v>
      </c>
      <c r="Q1062" s="4">
        <v>790</v>
      </c>
      <c r="R1062" s="4">
        <v>0</v>
      </c>
      <c r="S1062" s="4">
        <v>205</v>
      </c>
      <c r="T1062" s="4">
        <v>995</v>
      </c>
      <c r="U1062" s="4">
        <v>0.79400000000000004</v>
      </c>
      <c r="V1062" s="4">
        <v>0</v>
      </c>
      <c r="W1062" s="4">
        <v>0.79400000000000004</v>
      </c>
      <c r="X1062" s="4" t="s">
        <v>48</v>
      </c>
      <c r="Y1062" s="4" t="s">
        <v>48</v>
      </c>
      <c r="Z1062" s="4" t="s">
        <v>48</v>
      </c>
      <c r="AA1062" s="4" t="s">
        <v>48</v>
      </c>
      <c r="AB1062" s="4" t="s">
        <v>48</v>
      </c>
      <c r="AC1062" s="4" t="s">
        <v>48</v>
      </c>
      <c r="AD1062" s="4" t="s">
        <v>48</v>
      </c>
      <c r="AE1062" s="4" t="s">
        <v>49</v>
      </c>
      <c r="AF1062" s="4" t="s">
        <v>49</v>
      </c>
      <c r="AG1062" s="4" t="s">
        <v>49</v>
      </c>
      <c r="AH1062" s="4" t="s">
        <v>48</v>
      </c>
      <c r="AI1062" s="4" t="s">
        <v>48</v>
      </c>
      <c r="AJ1062" s="4" t="s">
        <v>48</v>
      </c>
      <c r="AK1062" s="4" t="s">
        <v>48</v>
      </c>
      <c r="AL1062" s="4" t="s">
        <v>55</v>
      </c>
    </row>
    <row r="1063" spans="1:38" ht="25.5">
      <c r="A1063" s="4">
        <v>159883</v>
      </c>
      <c r="B1063" s="4">
        <v>684408</v>
      </c>
      <c r="C1063" s="4" t="s">
        <v>2905</v>
      </c>
      <c r="D1063" s="4" t="s">
        <v>2906</v>
      </c>
      <c r="E1063" s="4" t="s">
        <v>1098</v>
      </c>
      <c r="F1063" s="4" t="s">
        <v>385</v>
      </c>
      <c r="G1063" s="4" t="s">
        <v>46</v>
      </c>
      <c r="H1063" s="4" t="s">
        <v>47</v>
      </c>
      <c r="I1063" s="4" t="s">
        <v>48</v>
      </c>
      <c r="J1063" s="4" t="s">
        <v>49</v>
      </c>
      <c r="K1063" s="4" t="s">
        <v>2907</v>
      </c>
      <c r="L1063" s="4" t="s">
        <v>2908</v>
      </c>
      <c r="M1063" s="4"/>
      <c r="N1063" s="4" t="s">
        <v>2909</v>
      </c>
      <c r="O1063" s="4" t="s">
        <v>53</v>
      </c>
      <c r="P1063" s="4" t="s">
        <v>2910</v>
      </c>
      <c r="Q1063" s="4">
        <v>319</v>
      </c>
      <c r="R1063" s="4">
        <v>0</v>
      </c>
      <c r="S1063" s="4">
        <v>167</v>
      </c>
      <c r="T1063" s="4">
        <v>486</v>
      </c>
      <c r="U1063" s="4">
        <v>0.65639999999999998</v>
      </c>
      <c r="V1063" s="4">
        <v>0</v>
      </c>
      <c r="W1063" s="4">
        <v>0.65639999999999998</v>
      </c>
      <c r="X1063" s="4" t="s">
        <v>49</v>
      </c>
      <c r="Y1063" s="4" t="s">
        <v>49</v>
      </c>
      <c r="Z1063" s="4" t="s">
        <v>49</v>
      </c>
      <c r="AA1063" s="4" t="s">
        <v>49</v>
      </c>
      <c r="AB1063" s="4" t="s">
        <v>49</v>
      </c>
      <c r="AC1063" s="4" t="s">
        <v>49</v>
      </c>
      <c r="AD1063" s="4" t="s">
        <v>48</v>
      </c>
      <c r="AE1063" s="4" t="s">
        <v>48</v>
      </c>
      <c r="AF1063" s="4" t="s">
        <v>48</v>
      </c>
      <c r="AG1063" s="4" t="s">
        <v>48</v>
      </c>
      <c r="AH1063" s="4" t="s">
        <v>48</v>
      </c>
      <c r="AI1063" s="4" t="s">
        <v>48</v>
      </c>
      <c r="AJ1063" s="4" t="s">
        <v>48</v>
      </c>
      <c r="AK1063" s="4" t="s">
        <v>48</v>
      </c>
      <c r="AL1063" s="4" t="s">
        <v>55</v>
      </c>
    </row>
    <row r="1064" spans="1:38" ht="25.5">
      <c r="A1064" s="4">
        <v>159883</v>
      </c>
      <c r="B1064" s="4">
        <v>662213</v>
      </c>
      <c r="C1064" s="4" t="s">
        <v>2905</v>
      </c>
      <c r="D1064" s="4" t="s">
        <v>2906</v>
      </c>
      <c r="E1064" s="4" t="s">
        <v>1098</v>
      </c>
      <c r="F1064" s="4" t="s">
        <v>385</v>
      </c>
      <c r="G1064" s="4" t="s">
        <v>46</v>
      </c>
      <c r="H1064" s="4" t="s">
        <v>47</v>
      </c>
      <c r="I1064" s="4" t="s">
        <v>48</v>
      </c>
      <c r="J1064" s="4" t="s">
        <v>49</v>
      </c>
      <c r="K1064" s="4" t="s">
        <v>2911</v>
      </c>
      <c r="L1064" s="4" t="s">
        <v>2576</v>
      </c>
      <c r="M1064" s="4"/>
      <c r="N1064" s="4" t="s">
        <v>2909</v>
      </c>
      <c r="O1064" s="4" t="s">
        <v>53</v>
      </c>
      <c r="P1064" s="4" t="s">
        <v>2910</v>
      </c>
      <c r="Q1064" s="4">
        <v>239</v>
      </c>
      <c r="R1064" s="4">
        <v>0</v>
      </c>
      <c r="S1064" s="4">
        <v>154</v>
      </c>
      <c r="T1064" s="4">
        <v>393</v>
      </c>
      <c r="U1064" s="4">
        <v>0.60809999999999997</v>
      </c>
      <c r="V1064" s="4">
        <v>0</v>
      </c>
      <c r="W1064" s="4">
        <v>0.60809999999999997</v>
      </c>
      <c r="X1064" s="4" t="s">
        <v>48</v>
      </c>
      <c r="Y1064" s="4" t="s">
        <v>48</v>
      </c>
      <c r="Z1064" s="4" t="s">
        <v>48</v>
      </c>
      <c r="AA1064" s="4" t="s">
        <v>48</v>
      </c>
      <c r="AB1064" s="4" t="s">
        <v>48</v>
      </c>
      <c r="AC1064" s="4" t="s">
        <v>48</v>
      </c>
      <c r="AD1064" s="4" t="s">
        <v>48</v>
      </c>
      <c r="AE1064" s="4" t="s">
        <v>48</v>
      </c>
      <c r="AF1064" s="4" t="s">
        <v>48</v>
      </c>
      <c r="AG1064" s="4" t="s">
        <v>48</v>
      </c>
      <c r="AH1064" s="4" t="s">
        <v>49</v>
      </c>
      <c r="AI1064" s="4" t="s">
        <v>49</v>
      </c>
      <c r="AJ1064" s="4" t="s">
        <v>49</v>
      </c>
      <c r="AK1064" s="4" t="s">
        <v>49</v>
      </c>
      <c r="AL1064" s="4" t="s">
        <v>55</v>
      </c>
    </row>
    <row r="1065" spans="1:38" ht="25.5">
      <c r="A1065" s="4">
        <v>159883</v>
      </c>
      <c r="B1065" s="4">
        <v>662212</v>
      </c>
      <c r="C1065" s="4" t="s">
        <v>2905</v>
      </c>
      <c r="D1065" s="4" t="s">
        <v>2906</v>
      </c>
      <c r="E1065" s="4" t="s">
        <v>1098</v>
      </c>
      <c r="F1065" s="4" t="s">
        <v>385</v>
      </c>
      <c r="G1065" s="4" t="s">
        <v>46</v>
      </c>
      <c r="H1065" s="4" t="s">
        <v>47</v>
      </c>
      <c r="I1065" s="4" t="s">
        <v>48</v>
      </c>
      <c r="J1065" s="4" t="s">
        <v>49</v>
      </c>
      <c r="K1065" s="4" t="s">
        <v>2912</v>
      </c>
      <c r="L1065" s="4" t="s">
        <v>2913</v>
      </c>
      <c r="M1065" s="4"/>
      <c r="N1065" s="4" t="s">
        <v>2909</v>
      </c>
      <c r="O1065" s="4" t="s">
        <v>53</v>
      </c>
      <c r="P1065" s="4" t="s">
        <v>2910</v>
      </c>
      <c r="Q1065" s="4">
        <v>264</v>
      </c>
      <c r="R1065" s="4">
        <v>0</v>
      </c>
      <c r="S1065" s="4">
        <v>136</v>
      </c>
      <c r="T1065" s="4">
        <v>400</v>
      </c>
      <c r="U1065" s="4">
        <v>0.66</v>
      </c>
      <c r="V1065" s="4">
        <v>0</v>
      </c>
      <c r="W1065" s="4">
        <v>0.66</v>
      </c>
      <c r="X1065" s="4" t="s">
        <v>48</v>
      </c>
      <c r="Y1065" s="4" t="s">
        <v>48</v>
      </c>
      <c r="Z1065" s="4" t="s">
        <v>48</v>
      </c>
      <c r="AA1065" s="4" t="s">
        <v>48</v>
      </c>
      <c r="AB1065" s="4" t="s">
        <v>48</v>
      </c>
      <c r="AC1065" s="4" t="s">
        <v>48</v>
      </c>
      <c r="AD1065" s="4" t="s">
        <v>49</v>
      </c>
      <c r="AE1065" s="4" t="s">
        <v>49</v>
      </c>
      <c r="AF1065" s="4" t="s">
        <v>49</v>
      </c>
      <c r="AG1065" s="4" t="s">
        <v>49</v>
      </c>
      <c r="AH1065" s="4" t="s">
        <v>48</v>
      </c>
      <c r="AI1065" s="4" t="s">
        <v>48</v>
      </c>
      <c r="AJ1065" s="4" t="s">
        <v>48</v>
      </c>
      <c r="AK1065" s="4" t="s">
        <v>48</v>
      </c>
      <c r="AL1065" s="4" t="s">
        <v>55</v>
      </c>
    </row>
    <row r="1066" spans="1:38" ht="25.5">
      <c r="A1066" s="4">
        <v>159566</v>
      </c>
      <c r="B1066" s="4">
        <v>661759</v>
      </c>
      <c r="C1066" s="4" t="s">
        <v>2914</v>
      </c>
      <c r="D1066" s="4" t="s">
        <v>2915</v>
      </c>
      <c r="E1066" s="4" t="s">
        <v>74</v>
      </c>
      <c r="F1066" s="4" t="s">
        <v>75</v>
      </c>
      <c r="G1066" s="4" t="s">
        <v>46</v>
      </c>
      <c r="H1066" s="4" t="s">
        <v>47</v>
      </c>
      <c r="I1066" s="4" t="s">
        <v>48</v>
      </c>
      <c r="J1066" s="4" t="s">
        <v>49</v>
      </c>
      <c r="K1066" s="4" t="s">
        <v>2916</v>
      </c>
      <c r="L1066" s="4" t="s">
        <v>2917</v>
      </c>
      <c r="M1066" s="4"/>
      <c r="N1066" s="4" t="s">
        <v>2918</v>
      </c>
      <c r="O1066" s="4" t="s">
        <v>53</v>
      </c>
      <c r="P1066" s="4" t="s">
        <v>2919</v>
      </c>
      <c r="Q1066" s="4">
        <v>142</v>
      </c>
      <c r="R1066" s="4">
        <v>20</v>
      </c>
      <c r="S1066" s="4">
        <v>234</v>
      </c>
      <c r="T1066" s="4">
        <v>396</v>
      </c>
      <c r="U1066" s="4">
        <v>0.35859999999999997</v>
      </c>
      <c r="V1066" s="4">
        <v>5.0500000000000003E-2</v>
      </c>
      <c r="W1066" s="4">
        <v>0.40910000000000002</v>
      </c>
      <c r="X1066" s="4" t="s">
        <v>49</v>
      </c>
      <c r="Y1066" s="4" t="s">
        <v>49</v>
      </c>
      <c r="Z1066" s="4" t="s">
        <v>49</v>
      </c>
      <c r="AA1066" s="4" t="s">
        <v>49</v>
      </c>
      <c r="AB1066" s="4" t="s">
        <v>49</v>
      </c>
      <c r="AC1066" s="4" t="s">
        <v>49</v>
      </c>
      <c r="AD1066" s="4" t="s">
        <v>49</v>
      </c>
      <c r="AE1066" s="4" t="s">
        <v>49</v>
      </c>
      <c r="AF1066" s="4" t="s">
        <v>48</v>
      </c>
      <c r="AG1066" s="4" t="s">
        <v>48</v>
      </c>
      <c r="AH1066" s="4" t="s">
        <v>48</v>
      </c>
      <c r="AI1066" s="4" t="s">
        <v>48</v>
      </c>
      <c r="AJ1066" s="4" t="s">
        <v>48</v>
      </c>
      <c r="AK1066" s="4" t="s">
        <v>48</v>
      </c>
      <c r="AL1066" s="4" t="s">
        <v>81</v>
      </c>
    </row>
    <row r="1067" spans="1:38" ht="25.5">
      <c r="A1067" s="4">
        <v>159566</v>
      </c>
      <c r="B1067" s="4">
        <v>661760</v>
      </c>
      <c r="C1067" s="4" t="s">
        <v>2914</v>
      </c>
      <c r="D1067" s="4" t="s">
        <v>2915</v>
      </c>
      <c r="E1067" s="4" t="s">
        <v>74</v>
      </c>
      <c r="F1067" s="4" t="s">
        <v>75</v>
      </c>
      <c r="G1067" s="4" t="s">
        <v>46</v>
      </c>
      <c r="H1067" s="4" t="s">
        <v>47</v>
      </c>
      <c r="I1067" s="4" t="s">
        <v>48</v>
      </c>
      <c r="J1067" s="4" t="s">
        <v>49</v>
      </c>
      <c r="K1067" s="4" t="s">
        <v>2920</v>
      </c>
      <c r="L1067" s="4" t="s">
        <v>2921</v>
      </c>
      <c r="M1067" s="4"/>
      <c r="N1067" s="4" t="s">
        <v>2918</v>
      </c>
      <c r="O1067" s="4" t="s">
        <v>53</v>
      </c>
      <c r="P1067" s="4" t="s">
        <v>2919</v>
      </c>
      <c r="Q1067" s="4">
        <v>129</v>
      </c>
      <c r="R1067" s="4">
        <v>25</v>
      </c>
      <c r="S1067" s="4">
        <v>237</v>
      </c>
      <c r="T1067" s="4">
        <v>391</v>
      </c>
      <c r="U1067" s="4">
        <v>0.32990000000000003</v>
      </c>
      <c r="V1067" s="4">
        <v>6.3899999999999998E-2</v>
      </c>
      <c r="W1067" s="4">
        <v>0.39389999999999997</v>
      </c>
      <c r="X1067" s="4" t="s">
        <v>48</v>
      </c>
      <c r="Y1067" s="4" t="s">
        <v>48</v>
      </c>
      <c r="Z1067" s="4" t="s">
        <v>48</v>
      </c>
      <c r="AA1067" s="4" t="s">
        <v>48</v>
      </c>
      <c r="AB1067" s="4" t="s">
        <v>48</v>
      </c>
      <c r="AC1067" s="4" t="s">
        <v>48</v>
      </c>
      <c r="AD1067" s="4" t="s">
        <v>48</v>
      </c>
      <c r="AE1067" s="4" t="s">
        <v>48</v>
      </c>
      <c r="AF1067" s="4" t="s">
        <v>49</v>
      </c>
      <c r="AG1067" s="4" t="s">
        <v>49</v>
      </c>
      <c r="AH1067" s="4" t="s">
        <v>49</v>
      </c>
      <c r="AI1067" s="4" t="s">
        <v>49</v>
      </c>
      <c r="AJ1067" s="4" t="s">
        <v>49</v>
      </c>
      <c r="AK1067" s="4" t="s">
        <v>49</v>
      </c>
      <c r="AL1067" s="4" t="s">
        <v>81</v>
      </c>
    </row>
    <row r="1068" spans="1:38" ht="25.5">
      <c r="A1068" s="4">
        <v>159374</v>
      </c>
      <c r="B1068" s="4">
        <v>663846</v>
      </c>
      <c r="C1068" s="4" t="s">
        <v>2922</v>
      </c>
      <c r="D1068" s="4" t="s">
        <v>2923</v>
      </c>
      <c r="E1068" s="4" t="s">
        <v>157</v>
      </c>
      <c r="F1068" s="4" t="s">
        <v>75</v>
      </c>
      <c r="G1068" s="4" t="s">
        <v>46</v>
      </c>
      <c r="H1068" s="4" t="s">
        <v>47</v>
      </c>
      <c r="I1068" s="4" t="s">
        <v>48</v>
      </c>
      <c r="J1068" s="4" t="s">
        <v>49</v>
      </c>
      <c r="K1068" s="4" t="s">
        <v>2924</v>
      </c>
      <c r="L1068" s="4" t="s">
        <v>2925</v>
      </c>
      <c r="M1068" s="4"/>
      <c r="N1068" s="4" t="s">
        <v>2926</v>
      </c>
      <c r="O1068" s="4" t="s">
        <v>53</v>
      </c>
      <c r="P1068" s="4" t="s">
        <v>2927</v>
      </c>
      <c r="Q1068" s="4">
        <v>231</v>
      </c>
      <c r="R1068" s="4">
        <v>0</v>
      </c>
      <c r="S1068" s="4">
        <v>80</v>
      </c>
      <c r="T1068" s="4">
        <v>311</v>
      </c>
      <c r="U1068" s="4">
        <v>0.74280000000000002</v>
      </c>
      <c r="V1068" s="4">
        <v>0</v>
      </c>
      <c r="W1068" s="4">
        <v>0.74280000000000002</v>
      </c>
      <c r="X1068" s="4" t="s">
        <v>48</v>
      </c>
      <c r="Y1068" s="4" t="s">
        <v>49</v>
      </c>
      <c r="Z1068" s="4" t="s">
        <v>49</v>
      </c>
      <c r="AA1068" s="4" t="s">
        <v>49</v>
      </c>
      <c r="AB1068" s="4" t="s">
        <v>49</v>
      </c>
      <c r="AC1068" s="4" t="s">
        <v>49</v>
      </c>
      <c r="AD1068" s="4" t="s">
        <v>49</v>
      </c>
      <c r="AE1068" s="4" t="s">
        <v>49</v>
      </c>
      <c r="AF1068" s="4" t="s">
        <v>49</v>
      </c>
      <c r="AG1068" s="4" t="s">
        <v>49</v>
      </c>
      <c r="AH1068" s="4" t="s">
        <v>49</v>
      </c>
      <c r="AI1068" s="4" t="s">
        <v>49</v>
      </c>
      <c r="AJ1068" s="4" t="s">
        <v>49</v>
      </c>
      <c r="AK1068" s="4" t="s">
        <v>49</v>
      </c>
      <c r="AL1068" s="4" t="s">
        <v>55</v>
      </c>
    </row>
    <row r="1069" spans="1:38" ht="25.5">
      <c r="A1069" s="4">
        <v>159635</v>
      </c>
      <c r="B1069" s="4">
        <v>661823</v>
      </c>
      <c r="C1069" s="4" t="s">
        <v>2928</v>
      </c>
      <c r="D1069" s="4" t="s">
        <v>2929</v>
      </c>
      <c r="E1069" s="4" t="s">
        <v>520</v>
      </c>
      <c r="F1069" s="4" t="s">
        <v>385</v>
      </c>
      <c r="G1069" s="4" t="s">
        <v>46</v>
      </c>
      <c r="H1069" s="4" t="s">
        <v>47</v>
      </c>
      <c r="I1069" s="4" t="s">
        <v>48</v>
      </c>
      <c r="J1069" s="4" t="s">
        <v>49</v>
      </c>
      <c r="K1069" s="4" t="s">
        <v>2930</v>
      </c>
      <c r="L1069" s="4" t="s">
        <v>2931</v>
      </c>
      <c r="M1069" s="4"/>
      <c r="N1069" s="4" t="s">
        <v>2932</v>
      </c>
      <c r="O1069" s="4" t="s">
        <v>53</v>
      </c>
      <c r="P1069" s="4" t="s">
        <v>2933</v>
      </c>
      <c r="Q1069" s="4">
        <v>113</v>
      </c>
      <c r="R1069" s="4">
        <v>0</v>
      </c>
      <c r="S1069" s="4">
        <v>0</v>
      </c>
      <c r="T1069" s="4">
        <v>113</v>
      </c>
      <c r="U1069" s="4">
        <v>1</v>
      </c>
      <c r="V1069" s="4">
        <v>0</v>
      </c>
      <c r="W1069" s="4">
        <v>1</v>
      </c>
      <c r="X1069" s="4" t="s">
        <v>49</v>
      </c>
      <c r="Y1069" s="4" t="s">
        <v>49</v>
      </c>
      <c r="Z1069" s="4" t="s">
        <v>49</v>
      </c>
      <c r="AA1069" s="4" t="s">
        <v>49</v>
      </c>
      <c r="AB1069" s="4" t="s">
        <v>49</v>
      </c>
      <c r="AC1069" s="4" t="s">
        <v>49</v>
      </c>
      <c r="AD1069" s="4" t="s">
        <v>49</v>
      </c>
      <c r="AE1069" s="4" t="s">
        <v>49</v>
      </c>
      <c r="AF1069" s="4" t="s">
        <v>49</v>
      </c>
      <c r="AG1069" s="4" t="s">
        <v>49</v>
      </c>
      <c r="AH1069" s="4" t="s">
        <v>48</v>
      </c>
      <c r="AI1069" s="4" t="s">
        <v>48</v>
      </c>
      <c r="AJ1069" s="4" t="s">
        <v>48</v>
      </c>
      <c r="AK1069" s="4" t="s">
        <v>48</v>
      </c>
      <c r="AL1069" s="4" t="s">
        <v>55</v>
      </c>
    </row>
    <row r="1070" spans="1:38" ht="25.5">
      <c r="A1070" s="4">
        <v>159635</v>
      </c>
      <c r="B1070" s="4">
        <v>687581</v>
      </c>
      <c r="C1070" s="4" t="s">
        <v>2928</v>
      </c>
      <c r="D1070" s="4" t="s">
        <v>2929</v>
      </c>
      <c r="E1070" s="4" t="s">
        <v>520</v>
      </c>
      <c r="F1070" s="4" t="s">
        <v>385</v>
      </c>
      <c r="G1070" s="4" t="s">
        <v>46</v>
      </c>
      <c r="H1070" s="4" t="s">
        <v>47</v>
      </c>
      <c r="I1070" s="4" t="s">
        <v>48</v>
      </c>
      <c r="J1070" s="4" t="s">
        <v>49</v>
      </c>
      <c r="K1070" s="4" t="s">
        <v>2934</v>
      </c>
      <c r="L1070" s="4" t="s">
        <v>2935</v>
      </c>
      <c r="M1070" s="4" t="s">
        <v>2935</v>
      </c>
      <c r="N1070" s="4" t="s">
        <v>2936</v>
      </c>
      <c r="O1070" s="4" t="s">
        <v>53</v>
      </c>
      <c r="P1070" s="4" t="s">
        <v>2933</v>
      </c>
      <c r="Q1070" s="4">
        <v>7</v>
      </c>
      <c r="R1070" s="4">
        <v>0</v>
      </c>
      <c r="S1070" s="4">
        <v>1</v>
      </c>
      <c r="T1070" s="4">
        <v>8</v>
      </c>
      <c r="U1070" s="4">
        <v>0.875</v>
      </c>
      <c r="V1070" s="4">
        <v>0</v>
      </c>
      <c r="W1070" s="4">
        <v>0.875</v>
      </c>
      <c r="X1070" s="4" t="s">
        <v>48</v>
      </c>
      <c r="Y1070" s="4" t="s">
        <v>48</v>
      </c>
      <c r="Z1070" s="4" t="s">
        <v>48</v>
      </c>
      <c r="AA1070" s="4" t="s">
        <v>48</v>
      </c>
      <c r="AB1070" s="4" t="s">
        <v>48</v>
      </c>
      <c r="AC1070" s="4" t="s">
        <v>48</v>
      </c>
      <c r="AD1070" s="4" t="s">
        <v>48</v>
      </c>
      <c r="AE1070" s="4" t="s">
        <v>48</v>
      </c>
      <c r="AF1070" s="4" t="s">
        <v>48</v>
      </c>
      <c r="AG1070" s="4" t="s">
        <v>48</v>
      </c>
      <c r="AH1070" s="4" t="s">
        <v>49</v>
      </c>
      <c r="AI1070" s="4" t="s">
        <v>48</v>
      </c>
      <c r="AJ1070" s="4" t="s">
        <v>48</v>
      </c>
      <c r="AK1070" s="4" t="s">
        <v>48</v>
      </c>
      <c r="AL1070" s="4" t="s">
        <v>55</v>
      </c>
    </row>
    <row r="1071" spans="1:38" ht="25.5">
      <c r="A1071" s="4">
        <v>159421</v>
      </c>
      <c r="B1071" s="4">
        <v>663364</v>
      </c>
      <c r="C1071" s="4" t="s">
        <v>2937</v>
      </c>
      <c r="D1071" s="4" t="s">
        <v>2938</v>
      </c>
      <c r="E1071" s="4" t="s">
        <v>1045</v>
      </c>
      <c r="F1071" s="4" t="s">
        <v>88</v>
      </c>
      <c r="G1071" s="4" t="s">
        <v>46</v>
      </c>
      <c r="H1071" s="4" t="s">
        <v>47</v>
      </c>
      <c r="I1071" s="4" t="s">
        <v>48</v>
      </c>
      <c r="J1071" s="4" t="s">
        <v>49</v>
      </c>
      <c r="K1071" s="4" t="s">
        <v>2939</v>
      </c>
      <c r="L1071" s="4" t="s">
        <v>2940</v>
      </c>
      <c r="M1071" s="4"/>
      <c r="N1071" s="4" t="s">
        <v>2941</v>
      </c>
      <c r="O1071" s="4" t="s">
        <v>53</v>
      </c>
      <c r="P1071" s="4" t="s">
        <v>2942</v>
      </c>
      <c r="Q1071" s="4">
        <v>228</v>
      </c>
      <c r="R1071" s="4">
        <v>0</v>
      </c>
      <c r="S1071" s="4">
        <v>113</v>
      </c>
      <c r="T1071" s="4">
        <v>341</v>
      </c>
      <c r="U1071" s="4">
        <v>0.66859999999999997</v>
      </c>
      <c r="V1071" s="4">
        <v>0</v>
      </c>
      <c r="W1071" s="4">
        <v>0.66859999999999997</v>
      </c>
      <c r="X1071" s="4" t="s">
        <v>48</v>
      </c>
      <c r="Y1071" s="4" t="s">
        <v>48</v>
      </c>
      <c r="Z1071" s="4" t="s">
        <v>48</v>
      </c>
      <c r="AA1071" s="4" t="s">
        <v>48</v>
      </c>
      <c r="AB1071" s="4" t="s">
        <v>48</v>
      </c>
      <c r="AC1071" s="4" t="s">
        <v>48</v>
      </c>
      <c r="AD1071" s="4" t="s">
        <v>48</v>
      </c>
      <c r="AE1071" s="4" t="s">
        <v>48</v>
      </c>
      <c r="AF1071" s="4" t="s">
        <v>48</v>
      </c>
      <c r="AG1071" s="4" t="s">
        <v>48</v>
      </c>
      <c r="AH1071" s="4" t="s">
        <v>49</v>
      </c>
      <c r="AI1071" s="4" t="s">
        <v>49</v>
      </c>
      <c r="AJ1071" s="4" t="s">
        <v>49</v>
      </c>
      <c r="AK1071" s="4" t="s">
        <v>49</v>
      </c>
      <c r="AL1071" s="4" t="s">
        <v>55</v>
      </c>
    </row>
    <row r="1072" spans="1:38" ht="25.5">
      <c r="A1072" s="4">
        <v>159421</v>
      </c>
      <c r="B1072" s="4">
        <v>659147</v>
      </c>
      <c r="C1072" s="4" t="s">
        <v>2937</v>
      </c>
      <c r="D1072" s="4" t="s">
        <v>2938</v>
      </c>
      <c r="E1072" s="4"/>
      <c r="F1072" s="4" t="s">
        <v>88</v>
      </c>
      <c r="G1072" s="4" t="s">
        <v>46</v>
      </c>
      <c r="H1072" s="4" t="s">
        <v>47</v>
      </c>
      <c r="I1072" s="4" t="s">
        <v>48</v>
      </c>
      <c r="J1072" s="4" t="s">
        <v>49</v>
      </c>
      <c r="K1072" s="4" t="s">
        <v>2943</v>
      </c>
      <c r="L1072" s="4" t="s">
        <v>860</v>
      </c>
      <c r="M1072" s="4"/>
      <c r="N1072" s="4" t="s">
        <v>2941</v>
      </c>
      <c r="O1072" s="4" t="s">
        <v>53</v>
      </c>
      <c r="P1072" s="4" t="s">
        <v>2942</v>
      </c>
      <c r="Q1072" s="4">
        <v>243</v>
      </c>
      <c r="R1072" s="4">
        <v>0</v>
      </c>
      <c r="S1072" s="4">
        <v>54</v>
      </c>
      <c r="T1072" s="4">
        <v>297</v>
      </c>
      <c r="U1072" s="4">
        <v>0.81820000000000004</v>
      </c>
      <c r="V1072" s="4">
        <v>0</v>
      </c>
      <c r="W1072" s="4">
        <v>0.81820000000000004</v>
      </c>
      <c r="X1072" s="4" t="s">
        <v>48</v>
      </c>
      <c r="Y1072" s="4" t="s">
        <v>48</v>
      </c>
      <c r="Z1072" s="4" t="s">
        <v>48</v>
      </c>
      <c r="AA1072" s="4" t="s">
        <v>48</v>
      </c>
      <c r="AB1072" s="4" t="s">
        <v>48</v>
      </c>
      <c r="AC1072" s="4" t="s">
        <v>48</v>
      </c>
      <c r="AD1072" s="4" t="s">
        <v>49</v>
      </c>
      <c r="AE1072" s="4" t="s">
        <v>49</v>
      </c>
      <c r="AF1072" s="4" t="s">
        <v>49</v>
      </c>
      <c r="AG1072" s="4" t="s">
        <v>49</v>
      </c>
      <c r="AH1072" s="4" t="s">
        <v>48</v>
      </c>
      <c r="AI1072" s="4" t="s">
        <v>48</v>
      </c>
      <c r="AJ1072" s="4" t="s">
        <v>48</v>
      </c>
      <c r="AK1072" s="4" t="s">
        <v>48</v>
      </c>
      <c r="AL1072" s="4" t="s">
        <v>55</v>
      </c>
    </row>
    <row r="1073" spans="1:38" ht="25.5">
      <c r="A1073" s="4">
        <v>159421</v>
      </c>
      <c r="B1073" s="4">
        <v>663366</v>
      </c>
      <c r="C1073" s="4" t="s">
        <v>2937</v>
      </c>
      <c r="D1073" s="4" t="s">
        <v>2938</v>
      </c>
      <c r="E1073" s="4" t="s">
        <v>1045</v>
      </c>
      <c r="F1073" s="4" t="s">
        <v>88</v>
      </c>
      <c r="G1073" s="4" t="s">
        <v>46</v>
      </c>
      <c r="H1073" s="4" t="s">
        <v>47</v>
      </c>
      <c r="I1073" s="4" t="s">
        <v>48</v>
      </c>
      <c r="J1073" s="4" t="s">
        <v>49</v>
      </c>
      <c r="K1073" s="4" t="s">
        <v>2944</v>
      </c>
      <c r="L1073" s="4" t="s">
        <v>2945</v>
      </c>
      <c r="M1073" s="4"/>
      <c r="N1073" s="4" t="s">
        <v>2941</v>
      </c>
      <c r="O1073" s="4" t="s">
        <v>53</v>
      </c>
      <c r="P1073" s="4" t="s">
        <v>2942</v>
      </c>
      <c r="Q1073" s="4">
        <v>299</v>
      </c>
      <c r="R1073" s="4">
        <v>0</v>
      </c>
      <c r="S1073" s="4">
        <v>71</v>
      </c>
      <c r="T1073" s="4">
        <v>370</v>
      </c>
      <c r="U1073" s="4">
        <v>0.80810000000000004</v>
      </c>
      <c r="V1073" s="4">
        <v>0</v>
      </c>
      <c r="W1073" s="4">
        <v>0.80810000000000004</v>
      </c>
      <c r="X1073" s="4" t="s">
        <v>49</v>
      </c>
      <c r="Y1073" s="4" t="s">
        <v>49</v>
      </c>
      <c r="Z1073" s="4" t="s">
        <v>49</v>
      </c>
      <c r="AA1073" s="4" t="s">
        <v>49</v>
      </c>
      <c r="AB1073" s="4" t="s">
        <v>49</v>
      </c>
      <c r="AC1073" s="4" t="s">
        <v>49</v>
      </c>
      <c r="AD1073" s="4" t="s">
        <v>48</v>
      </c>
      <c r="AE1073" s="4" t="s">
        <v>48</v>
      </c>
      <c r="AF1073" s="4" t="s">
        <v>48</v>
      </c>
      <c r="AG1073" s="4" t="s">
        <v>48</v>
      </c>
      <c r="AH1073" s="4" t="s">
        <v>48</v>
      </c>
      <c r="AI1073" s="4" t="s">
        <v>48</v>
      </c>
      <c r="AJ1073" s="4" t="s">
        <v>48</v>
      </c>
      <c r="AK1073" s="4" t="s">
        <v>48</v>
      </c>
      <c r="AL1073" s="4" t="s">
        <v>55</v>
      </c>
    </row>
    <row r="1074" spans="1:38" ht="25.5">
      <c r="A1074" s="4">
        <v>159448</v>
      </c>
      <c r="B1074" s="4">
        <v>661019</v>
      </c>
      <c r="C1074" s="4" t="s">
        <v>2946</v>
      </c>
      <c r="D1074" s="4" t="s">
        <v>2947</v>
      </c>
      <c r="E1074" s="4" t="s">
        <v>806</v>
      </c>
      <c r="F1074" s="4" t="s">
        <v>88</v>
      </c>
      <c r="G1074" s="4" t="s">
        <v>46</v>
      </c>
      <c r="H1074" s="4" t="s">
        <v>47</v>
      </c>
      <c r="I1074" s="4" t="s">
        <v>48</v>
      </c>
      <c r="J1074" s="4" t="s">
        <v>49</v>
      </c>
      <c r="K1074" s="4" t="s">
        <v>2948</v>
      </c>
      <c r="L1074" s="4" t="s">
        <v>2949</v>
      </c>
      <c r="M1074" s="4"/>
      <c r="N1074" s="4" t="s">
        <v>2950</v>
      </c>
      <c r="O1074" s="4" t="s">
        <v>53</v>
      </c>
      <c r="P1074" s="4" t="s">
        <v>2951</v>
      </c>
      <c r="Q1074" s="4">
        <v>110</v>
      </c>
      <c r="R1074" s="4">
        <v>34</v>
      </c>
      <c r="S1074" s="4">
        <v>302</v>
      </c>
      <c r="T1074" s="4">
        <v>446</v>
      </c>
      <c r="U1074" s="4">
        <v>0.24660000000000001</v>
      </c>
      <c r="V1074" s="4">
        <v>7.6200000000000004E-2</v>
      </c>
      <c r="W1074" s="4">
        <v>0.32290000000000002</v>
      </c>
      <c r="X1074" s="4" t="s">
        <v>49</v>
      </c>
      <c r="Y1074" s="4" t="s">
        <v>49</v>
      </c>
      <c r="Z1074" s="4" t="s">
        <v>49</v>
      </c>
      <c r="AA1074" s="4" t="s">
        <v>49</v>
      </c>
      <c r="AB1074" s="4" t="s">
        <v>49</v>
      </c>
      <c r="AC1074" s="4" t="s">
        <v>49</v>
      </c>
      <c r="AD1074" s="4" t="s">
        <v>49</v>
      </c>
      <c r="AE1074" s="4" t="s">
        <v>48</v>
      </c>
      <c r="AF1074" s="4" t="s">
        <v>48</v>
      </c>
      <c r="AG1074" s="4" t="s">
        <v>48</v>
      </c>
      <c r="AH1074" s="4" t="s">
        <v>48</v>
      </c>
      <c r="AI1074" s="4" t="s">
        <v>48</v>
      </c>
      <c r="AJ1074" s="4" t="s">
        <v>48</v>
      </c>
      <c r="AK1074" s="4" t="s">
        <v>48</v>
      </c>
      <c r="AL1074" s="4" t="s">
        <v>81</v>
      </c>
    </row>
    <row r="1075" spans="1:38" ht="25.5">
      <c r="A1075" s="4">
        <v>159448</v>
      </c>
      <c r="B1075" s="4">
        <v>661022</v>
      </c>
      <c r="C1075" s="4" t="s">
        <v>2946</v>
      </c>
      <c r="D1075" s="4" t="s">
        <v>2947</v>
      </c>
      <c r="E1075" s="4" t="s">
        <v>806</v>
      </c>
      <c r="F1075" s="4" t="s">
        <v>88</v>
      </c>
      <c r="G1075" s="4" t="s">
        <v>46</v>
      </c>
      <c r="H1075" s="4" t="s">
        <v>47</v>
      </c>
      <c r="I1075" s="4" t="s">
        <v>48</v>
      </c>
      <c r="J1075" s="4" t="s">
        <v>49</v>
      </c>
      <c r="K1075" s="4" t="s">
        <v>2952</v>
      </c>
      <c r="L1075" s="4" t="s">
        <v>2953</v>
      </c>
      <c r="M1075" s="4"/>
      <c r="N1075" s="4" t="s">
        <v>2950</v>
      </c>
      <c r="O1075" s="4" t="s">
        <v>53</v>
      </c>
      <c r="P1075" s="4" t="s">
        <v>2951</v>
      </c>
      <c r="Q1075" s="4">
        <v>85</v>
      </c>
      <c r="R1075" s="4">
        <v>32</v>
      </c>
      <c r="S1075" s="4">
        <v>331</v>
      </c>
      <c r="T1075" s="4">
        <v>448</v>
      </c>
      <c r="U1075" s="4">
        <v>0.18970000000000001</v>
      </c>
      <c r="V1075" s="4">
        <v>7.1400000000000005E-2</v>
      </c>
      <c r="W1075" s="4">
        <v>0.26119999999999999</v>
      </c>
      <c r="X1075" s="4" t="s">
        <v>48</v>
      </c>
      <c r="Y1075" s="4" t="s">
        <v>48</v>
      </c>
      <c r="Z1075" s="4" t="s">
        <v>48</v>
      </c>
      <c r="AA1075" s="4" t="s">
        <v>48</v>
      </c>
      <c r="AB1075" s="4" t="s">
        <v>48</v>
      </c>
      <c r="AC1075" s="4" t="s">
        <v>48</v>
      </c>
      <c r="AD1075" s="4" t="s">
        <v>48</v>
      </c>
      <c r="AE1075" s="4" t="s">
        <v>48</v>
      </c>
      <c r="AF1075" s="4" t="s">
        <v>48</v>
      </c>
      <c r="AG1075" s="4" t="s">
        <v>48</v>
      </c>
      <c r="AH1075" s="4" t="s">
        <v>49</v>
      </c>
      <c r="AI1075" s="4" t="s">
        <v>49</v>
      </c>
      <c r="AJ1075" s="4" t="s">
        <v>49</v>
      </c>
      <c r="AK1075" s="4" t="s">
        <v>49</v>
      </c>
      <c r="AL1075" s="4" t="s">
        <v>81</v>
      </c>
    </row>
    <row r="1076" spans="1:38" ht="25.5">
      <c r="A1076" s="4">
        <v>159448</v>
      </c>
      <c r="B1076" s="4">
        <v>661021</v>
      </c>
      <c r="C1076" s="4" t="s">
        <v>2946</v>
      </c>
      <c r="D1076" s="4" t="s">
        <v>2947</v>
      </c>
      <c r="E1076" s="4" t="s">
        <v>806</v>
      </c>
      <c r="F1076" s="4" t="s">
        <v>88</v>
      </c>
      <c r="G1076" s="4" t="s">
        <v>46</v>
      </c>
      <c r="H1076" s="4" t="s">
        <v>47</v>
      </c>
      <c r="I1076" s="4" t="s">
        <v>48</v>
      </c>
      <c r="J1076" s="4" t="s">
        <v>49</v>
      </c>
      <c r="K1076" s="4" t="s">
        <v>2954</v>
      </c>
      <c r="L1076" s="4" t="s">
        <v>2949</v>
      </c>
      <c r="M1076" s="4"/>
      <c r="N1076" s="4" t="s">
        <v>2950</v>
      </c>
      <c r="O1076" s="4" t="s">
        <v>53</v>
      </c>
      <c r="P1076" s="4" t="s">
        <v>2951</v>
      </c>
      <c r="Q1076" s="4">
        <v>71</v>
      </c>
      <c r="R1076" s="4">
        <v>21</v>
      </c>
      <c r="S1076" s="4">
        <v>215</v>
      </c>
      <c r="T1076" s="4">
        <v>307</v>
      </c>
      <c r="U1076" s="4">
        <v>0.23130000000000001</v>
      </c>
      <c r="V1076" s="4">
        <v>6.8400000000000002E-2</v>
      </c>
      <c r="W1076" s="4">
        <v>0.29970000000000002</v>
      </c>
      <c r="X1076" s="4" t="s">
        <v>48</v>
      </c>
      <c r="Y1076" s="4" t="s">
        <v>48</v>
      </c>
      <c r="Z1076" s="4" t="s">
        <v>48</v>
      </c>
      <c r="AA1076" s="4" t="s">
        <v>48</v>
      </c>
      <c r="AB1076" s="4" t="s">
        <v>48</v>
      </c>
      <c r="AC1076" s="4" t="s">
        <v>48</v>
      </c>
      <c r="AD1076" s="4" t="s">
        <v>48</v>
      </c>
      <c r="AE1076" s="4" t="s">
        <v>49</v>
      </c>
      <c r="AF1076" s="4" t="s">
        <v>49</v>
      </c>
      <c r="AG1076" s="4" t="s">
        <v>49</v>
      </c>
      <c r="AH1076" s="4" t="s">
        <v>48</v>
      </c>
      <c r="AI1076" s="4" t="s">
        <v>48</v>
      </c>
      <c r="AJ1076" s="4" t="s">
        <v>48</v>
      </c>
      <c r="AK1076" s="4" t="s">
        <v>48</v>
      </c>
      <c r="AL1076" s="4" t="s">
        <v>81</v>
      </c>
    </row>
    <row r="1077" spans="1:38" ht="25.5">
      <c r="A1077" s="4">
        <v>159448</v>
      </c>
      <c r="B1077" s="4">
        <v>661020</v>
      </c>
      <c r="C1077" s="4" t="s">
        <v>2946</v>
      </c>
      <c r="D1077" s="4" t="s">
        <v>2947</v>
      </c>
      <c r="E1077" s="4" t="s">
        <v>806</v>
      </c>
      <c r="F1077" s="4" t="s">
        <v>88</v>
      </c>
      <c r="G1077" s="4" t="s">
        <v>46</v>
      </c>
      <c r="H1077" s="4" t="s">
        <v>47</v>
      </c>
      <c r="I1077" s="4" t="s">
        <v>48</v>
      </c>
      <c r="J1077" s="4" t="s">
        <v>49</v>
      </c>
      <c r="K1077" s="4" t="s">
        <v>2955</v>
      </c>
      <c r="L1077" s="4" t="s">
        <v>2949</v>
      </c>
      <c r="M1077" s="4"/>
      <c r="N1077" s="4" t="s">
        <v>2950</v>
      </c>
      <c r="O1077" s="4" t="s">
        <v>53</v>
      </c>
      <c r="P1077" s="4" t="s">
        <v>2951</v>
      </c>
      <c r="Q1077" s="4">
        <v>31</v>
      </c>
      <c r="R1077" s="4">
        <v>6</v>
      </c>
      <c r="S1077" s="4">
        <v>84</v>
      </c>
      <c r="T1077" s="4">
        <v>121</v>
      </c>
      <c r="U1077" s="4">
        <v>0.25619999999999998</v>
      </c>
      <c r="V1077" s="4">
        <v>4.9599999999999998E-2</v>
      </c>
      <c r="W1077" s="4">
        <v>0.30580000000000002</v>
      </c>
      <c r="X1077" s="4" t="s">
        <v>48</v>
      </c>
      <c r="Y1077" s="4" t="s">
        <v>49</v>
      </c>
      <c r="Z1077" s="4" t="s">
        <v>49</v>
      </c>
      <c r="AA1077" s="4" t="s">
        <v>49</v>
      </c>
      <c r="AB1077" s="4" t="s">
        <v>49</v>
      </c>
      <c r="AC1077" s="4" t="s">
        <v>49</v>
      </c>
      <c r="AD1077" s="4" t="s">
        <v>49</v>
      </c>
      <c r="AE1077" s="4" t="s">
        <v>48</v>
      </c>
      <c r="AF1077" s="4" t="s">
        <v>48</v>
      </c>
      <c r="AG1077" s="4" t="s">
        <v>48</v>
      </c>
      <c r="AH1077" s="4" t="s">
        <v>48</v>
      </c>
      <c r="AI1077" s="4" t="s">
        <v>48</v>
      </c>
      <c r="AJ1077" s="4" t="s">
        <v>48</v>
      </c>
      <c r="AK1077" s="4" t="s">
        <v>48</v>
      </c>
      <c r="AL1077" s="4" t="s">
        <v>81</v>
      </c>
    </row>
    <row r="1078" spans="1:38" ht="25.5">
      <c r="A1078" s="4">
        <v>159527</v>
      </c>
      <c r="B1078" s="4">
        <v>663459</v>
      </c>
      <c r="C1078" s="4" t="s">
        <v>2956</v>
      </c>
      <c r="D1078" s="4" t="s">
        <v>2957</v>
      </c>
      <c r="E1078" s="4" t="s">
        <v>144</v>
      </c>
      <c r="F1078" s="4" t="s">
        <v>477</v>
      </c>
      <c r="G1078" s="4" t="s">
        <v>46</v>
      </c>
      <c r="H1078" s="4" t="s">
        <v>47</v>
      </c>
      <c r="I1078" s="4" t="s">
        <v>48</v>
      </c>
      <c r="J1078" s="4" t="s">
        <v>49</v>
      </c>
      <c r="K1078" s="4" t="s">
        <v>2958</v>
      </c>
      <c r="L1078" s="4" t="s">
        <v>2959</v>
      </c>
      <c r="M1078" s="4" t="s">
        <v>2690</v>
      </c>
      <c r="N1078" s="4" t="s">
        <v>2690</v>
      </c>
      <c r="O1078" s="4" t="s">
        <v>53</v>
      </c>
      <c r="P1078" s="4" t="s">
        <v>2691</v>
      </c>
      <c r="Q1078" s="4">
        <v>238</v>
      </c>
      <c r="R1078" s="4">
        <v>0</v>
      </c>
      <c r="S1078" s="4">
        <v>80</v>
      </c>
      <c r="T1078" s="4">
        <v>318</v>
      </c>
      <c r="U1078" s="4">
        <v>0.74839999999999995</v>
      </c>
      <c r="V1078" s="4">
        <v>0</v>
      </c>
      <c r="W1078" s="4">
        <v>0.74839999999999995</v>
      </c>
      <c r="X1078" s="4" t="s">
        <v>49</v>
      </c>
      <c r="Y1078" s="4" t="s">
        <v>49</v>
      </c>
      <c r="Z1078" s="4" t="s">
        <v>49</v>
      </c>
      <c r="AA1078" s="4" t="s">
        <v>49</v>
      </c>
      <c r="AB1078" s="4" t="s">
        <v>49</v>
      </c>
      <c r="AC1078" s="4" t="s">
        <v>49</v>
      </c>
      <c r="AD1078" s="4" t="s">
        <v>49</v>
      </c>
      <c r="AE1078" s="4" t="s">
        <v>48</v>
      </c>
      <c r="AF1078" s="4" t="s">
        <v>48</v>
      </c>
      <c r="AG1078" s="4" t="s">
        <v>48</v>
      </c>
      <c r="AH1078" s="4" t="s">
        <v>48</v>
      </c>
      <c r="AI1078" s="4" t="s">
        <v>48</v>
      </c>
      <c r="AJ1078" s="4" t="s">
        <v>48</v>
      </c>
      <c r="AK1078" s="4" t="s">
        <v>48</v>
      </c>
      <c r="AL1078" s="4" t="s">
        <v>55</v>
      </c>
    </row>
    <row r="1079" spans="1:38" ht="25.5">
      <c r="A1079" s="4">
        <v>159527</v>
      </c>
      <c r="B1079" s="4">
        <v>663767</v>
      </c>
      <c r="C1079" s="4" t="s">
        <v>2956</v>
      </c>
      <c r="D1079" s="4" t="s">
        <v>2957</v>
      </c>
      <c r="E1079" s="4" t="s">
        <v>144</v>
      </c>
      <c r="F1079" s="4" t="s">
        <v>477</v>
      </c>
      <c r="G1079" s="4" t="s">
        <v>46</v>
      </c>
      <c r="H1079" s="4" t="s">
        <v>47</v>
      </c>
      <c r="I1079" s="4" t="s">
        <v>48</v>
      </c>
      <c r="J1079" s="4" t="s">
        <v>49</v>
      </c>
      <c r="K1079" s="4" t="s">
        <v>2960</v>
      </c>
      <c r="L1079" s="4" t="s">
        <v>2961</v>
      </c>
      <c r="M1079" s="4" t="s">
        <v>2962</v>
      </c>
      <c r="N1079" s="4" t="s">
        <v>2690</v>
      </c>
      <c r="O1079" s="4" t="s">
        <v>53</v>
      </c>
      <c r="P1079" s="4" t="s">
        <v>2691</v>
      </c>
      <c r="Q1079" s="4">
        <v>258</v>
      </c>
      <c r="R1079" s="4">
        <v>0</v>
      </c>
      <c r="S1079" s="4">
        <v>124</v>
      </c>
      <c r="T1079" s="4">
        <v>382</v>
      </c>
      <c r="U1079" s="4">
        <v>0.6754</v>
      </c>
      <c r="V1079" s="4">
        <v>0</v>
      </c>
      <c r="W1079" s="4">
        <v>0.6754</v>
      </c>
      <c r="X1079" s="4" t="s">
        <v>48</v>
      </c>
      <c r="Y1079" s="4" t="s">
        <v>49</v>
      </c>
      <c r="Z1079" s="4" t="s">
        <v>49</v>
      </c>
      <c r="AA1079" s="4" t="s">
        <v>49</v>
      </c>
      <c r="AB1079" s="4" t="s">
        <v>49</v>
      </c>
      <c r="AC1079" s="4" t="s">
        <v>49</v>
      </c>
      <c r="AD1079" s="4" t="s">
        <v>49</v>
      </c>
      <c r="AE1079" s="4" t="s">
        <v>48</v>
      </c>
      <c r="AF1079" s="4" t="s">
        <v>48</v>
      </c>
      <c r="AG1079" s="4" t="s">
        <v>48</v>
      </c>
      <c r="AH1079" s="4" t="s">
        <v>48</v>
      </c>
      <c r="AI1079" s="4" t="s">
        <v>48</v>
      </c>
      <c r="AJ1079" s="4" t="s">
        <v>48</v>
      </c>
      <c r="AK1079" s="4" t="s">
        <v>48</v>
      </c>
      <c r="AL1079" s="4" t="s">
        <v>55</v>
      </c>
    </row>
    <row r="1080" spans="1:38" ht="25.5">
      <c r="A1080" s="4">
        <v>159527</v>
      </c>
      <c r="B1080" s="4">
        <v>662179</v>
      </c>
      <c r="C1080" s="4" t="s">
        <v>2956</v>
      </c>
      <c r="D1080" s="4" t="s">
        <v>2957</v>
      </c>
      <c r="E1080" s="4" t="s">
        <v>144</v>
      </c>
      <c r="F1080" s="4" t="s">
        <v>477</v>
      </c>
      <c r="G1080" s="4" t="s">
        <v>46</v>
      </c>
      <c r="H1080" s="4" t="s">
        <v>47</v>
      </c>
      <c r="I1080" s="4" t="s">
        <v>48</v>
      </c>
      <c r="J1080" s="4" t="s">
        <v>49</v>
      </c>
      <c r="K1080" s="4" t="s">
        <v>2963</v>
      </c>
      <c r="L1080" s="4" t="s">
        <v>2964</v>
      </c>
      <c r="M1080" s="4" t="s">
        <v>2965</v>
      </c>
      <c r="N1080" s="4" t="s">
        <v>2690</v>
      </c>
      <c r="O1080" s="4" t="s">
        <v>53</v>
      </c>
      <c r="P1080" s="4" t="s">
        <v>2691</v>
      </c>
      <c r="Q1080" s="4">
        <v>338</v>
      </c>
      <c r="R1080" s="4">
        <v>0</v>
      </c>
      <c r="S1080" s="4">
        <v>163</v>
      </c>
      <c r="T1080" s="4">
        <v>501</v>
      </c>
      <c r="U1080" s="4">
        <v>0.67469999999999997</v>
      </c>
      <c r="V1080" s="4">
        <v>0</v>
      </c>
      <c r="W1080" s="4">
        <v>0.67469999999999997</v>
      </c>
      <c r="X1080" s="4" t="s">
        <v>48</v>
      </c>
      <c r="Y1080" s="4" t="s">
        <v>48</v>
      </c>
      <c r="Z1080" s="4" t="s">
        <v>48</v>
      </c>
      <c r="AA1080" s="4" t="s">
        <v>48</v>
      </c>
      <c r="AB1080" s="4" t="s">
        <v>48</v>
      </c>
      <c r="AC1080" s="4" t="s">
        <v>48</v>
      </c>
      <c r="AD1080" s="4" t="s">
        <v>48</v>
      </c>
      <c r="AE1080" s="4" t="s">
        <v>48</v>
      </c>
      <c r="AF1080" s="4" t="s">
        <v>48</v>
      </c>
      <c r="AG1080" s="4" t="s">
        <v>48</v>
      </c>
      <c r="AH1080" s="4" t="s">
        <v>49</v>
      </c>
      <c r="AI1080" s="4" t="s">
        <v>49</v>
      </c>
      <c r="AJ1080" s="4" t="s">
        <v>49</v>
      </c>
      <c r="AK1080" s="4" t="s">
        <v>49</v>
      </c>
      <c r="AL1080" s="4" t="s">
        <v>55</v>
      </c>
    </row>
    <row r="1081" spans="1:38" ht="25.5">
      <c r="A1081" s="4">
        <v>159527</v>
      </c>
      <c r="B1081" s="4">
        <v>664588</v>
      </c>
      <c r="C1081" s="4" t="s">
        <v>2956</v>
      </c>
      <c r="D1081" s="4" t="s">
        <v>2957</v>
      </c>
      <c r="E1081" s="4" t="s">
        <v>144</v>
      </c>
      <c r="F1081" s="4" t="s">
        <v>477</v>
      </c>
      <c r="G1081" s="4" t="s">
        <v>46</v>
      </c>
      <c r="H1081" s="4" t="s">
        <v>47</v>
      </c>
      <c r="I1081" s="4" t="s">
        <v>48</v>
      </c>
      <c r="J1081" s="4" t="s">
        <v>49</v>
      </c>
      <c r="K1081" s="4" t="s">
        <v>2966</v>
      </c>
      <c r="L1081" s="4" t="s">
        <v>2967</v>
      </c>
      <c r="M1081" s="4" t="s">
        <v>1071</v>
      </c>
      <c r="N1081" s="4" t="s">
        <v>2690</v>
      </c>
      <c r="O1081" s="4" t="s">
        <v>53</v>
      </c>
      <c r="P1081" s="4" t="s">
        <v>2691</v>
      </c>
      <c r="Q1081" s="4">
        <v>341</v>
      </c>
      <c r="R1081" s="4">
        <v>0</v>
      </c>
      <c r="S1081" s="4">
        <v>115</v>
      </c>
      <c r="T1081" s="4">
        <v>456</v>
      </c>
      <c r="U1081" s="4">
        <v>0.74780000000000002</v>
      </c>
      <c r="V1081" s="4">
        <v>0</v>
      </c>
      <c r="W1081" s="4">
        <v>0.74780000000000002</v>
      </c>
      <c r="X1081" s="4" t="s">
        <v>48</v>
      </c>
      <c r="Y1081" s="4" t="s">
        <v>48</v>
      </c>
      <c r="Z1081" s="4" t="s">
        <v>48</v>
      </c>
      <c r="AA1081" s="4" t="s">
        <v>48</v>
      </c>
      <c r="AB1081" s="4" t="s">
        <v>48</v>
      </c>
      <c r="AC1081" s="4" t="s">
        <v>48</v>
      </c>
      <c r="AD1081" s="4" t="s">
        <v>48</v>
      </c>
      <c r="AE1081" s="4" t="s">
        <v>49</v>
      </c>
      <c r="AF1081" s="4" t="s">
        <v>49</v>
      </c>
      <c r="AG1081" s="4" t="s">
        <v>49</v>
      </c>
      <c r="AH1081" s="4" t="s">
        <v>48</v>
      </c>
      <c r="AI1081" s="4" t="s">
        <v>48</v>
      </c>
      <c r="AJ1081" s="4" t="s">
        <v>48</v>
      </c>
      <c r="AK1081" s="4" t="s">
        <v>48</v>
      </c>
      <c r="AL1081" s="4" t="s">
        <v>55</v>
      </c>
    </row>
    <row r="1082" spans="1:38" ht="25.5">
      <c r="A1082" s="4">
        <v>159527</v>
      </c>
      <c r="B1082" s="4">
        <v>663460</v>
      </c>
      <c r="C1082" s="4" t="s">
        <v>2956</v>
      </c>
      <c r="D1082" s="4" t="s">
        <v>2957</v>
      </c>
      <c r="E1082" s="4" t="s">
        <v>144</v>
      </c>
      <c r="F1082" s="4" t="s">
        <v>477</v>
      </c>
      <c r="G1082" s="4" t="s">
        <v>46</v>
      </c>
      <c r="H1082" s="4" t="s">
        <v>47</v>
      </c>
      <c r="I1082" s="4" t="s">
        <v>48</v>
      </c>
      <c r="J1082" s="4" t="s">
        <v>49</v>
      </c>
      <c r="K1082" s="4" t="s">
        <v>2968</v>
      </c>
      <c r="L1082" s="4" t="s">
        <v>2969</v>
      </c>
      <c r="M1082" s="4" t="s">
        <v>2970</v>
      </c>
      <c r="N1082" s="4" t="s">
        <v>2971</v>
      </c>
      <c r="O1082" s="4" t="s">
        <v>53</v>
      </c>
      <c r="P1082" s="4" t="s">
        <v>2972</v>
      </c>
      <c r="Q1082" s="4">
        <v>230</v>
      </c>
      <c r="R1082" s="4">
        <v>0</v>
      </c>
      <c r="S1082" s="4">
        <v>52</v>
      </c>
      <c r="T1082" s="4">
        <v>282</v>
      </c>
      <c r="U1082" s="4">
        <v>0.81559999999999999</v>
      </c>
      <c r="V1082" s="4">
        <v>0</v>
      </c>
      <c r="W1082" s="4">
        <v>0.81559999999999999</v>
      </c>
      <c r="X1082" s="4" t="s">
        <v>48</v>
      </c>
      <c r="Y1082" s="4" t="s">
        <v>49</v>
      </c>
      <c r="Z1082" s="4" t="s">
        <v>49</v>
      </c>
      <c r="AA1082" s="4" t="s">
        <v>49</v>
      </c>
      <c r="AB1082" s="4" t="s">
        <v>49</v>
      </c>
      <c r="AC1082" s="4" t="s">
        <v>49</v>
      </c>
      <c r="AD1082" s="4" t="s">
        <v>49</v>
      </c>
      <c r="AE1082" s="4" t="s">
        <v>48</v>
      </c>
      <c r="AF1082" s="4" t="s">
        <v>48</v>
      </c>
      <c r="AG1082" s="4" t="s">
        <v>48</v>
      </c>
      <c r="AH1082" s="4" t="s">
        <v>48</v>
      </c>
      <c r="AI1082" s="4" t="s">
        <v>48</v>
      </c>
      <c r="AJ1082" s="4" t="s">
        <v>48</v>
      </c>
      <c r="AK1082" s="4" t="s">
        <v>48</v>
      </c>
      <c r="AL1082" s="4" t="s">
        <v>55</v>
      </c>
    </row>
    <row r="1083" spans="1:38" ht="25.5">
      <c r="A1083" s="4">
        <v>159336</v>
      </c>
      <c r="B1083" s="4">
        <v>660748</v>
      </c>
      <c r="C1083" s="4" t="s">
        <v>2973</v>
      </c>
      <c r="D1083" s="4" t="s">
        <v>2974</v>
      </c>
      <c r="E1083" s="4" t="s">
        <v>44</v>
      </c>
      <c r="F1083" s="4" t="s">
        <v>45</v>
      </c>
      <c r="G1083" s="4" t="s">
        <v>46</v>
      </c>
      <c r="H1083" s="4" t="s">
        <v>47</v>
      </c>
      <c r="I1083" s="4" t="s">
        <v>48</v>
      </c>
      <c r="J1083" s="4" t="s">
        <v>49</v>
      </c>
      <c r="K1083" s="4" t="s">
        <v>2975</v>
      </c>
      <c r="L1083" s="4" t="s">
        <v>2976</v>
      </c>
      <c r="M1083" s="4"/>
      <c r="N1083" s="4" t="s">
        <v>2977</v>
      </c>
      <c r="O1083" s="4" t="s">
        <v>53</v>
      </c>
      <c r="P1083" s="4" t="s">
        <v>2978</v>
      </c>
      <c r="Q1083" s="4">
        <v>192</v>
      </c>
      <c r="R1083" s="4">
        <v>0</v>
      </c>
      <c r="S1083" s="4">
        <v>7</v>
      </c>
      <c r="T1083" s="4">
        <v>199</v>
      </c>
      <c r="U1083" s="4">
        <v>0.96479999999999999</v>
      </c>
      <c r="V1083" s="4">
        <v>0</v>
      </c>
      <c r="W1083" s="4">
        <v>0.96479999999999999</v>
      </c>
      <c r="X1083" s="4" t="s">
        <v>48</v>
      </c>
      <c r="Y1083" s="4" t="s">
        <v>48</v>
      </c>
      <c r="Z1083" s="4" t="s">
        <v>48</v>
      </c>
      <c r="AA1083" s="4" t="s">
        <v>48</v>
      </c>
      <c r="AB1083" s="4" t="s">
        <v>48</v>
      </c>
      <c r="AC1083" s="4" t="s">
        <v>48</v>
      </c>
      <c r="AD1083" s="4" t="s">
        <v>48</v>
      </c>
      <c r="AE1083" s="4" t="s">
        <v>48</v>
      </c>
      <c r="AF1083" s="4" t="s">
        <v>48</v>
      </c>
      <c r="AG1083" s="4" t="s">
        <v>48</v>
      </c>
      <c r="AH1083" s="4" t="s">
        <v>49</v>
      </c>
      <c r="AI1083" s="4" t="s">
        <v>49</v>
      </c>
      <c r="AJ1083" s="4" t="s">
        <v>49</v>
      </c>
      <c r="AK1083" s="4" t="s">
        <v>49</v>
      </c>
      <c r="AL1083" s="4" t="s">
        <v>55</v>
      </c>
    </row>
    <row r="1084" spans="1:38" ht="25.5">
      <c r="A1084" s="4">
        <v>159336</v>
      </c>
      <c r="B1084" s="4">
        <v>660747</v>
      </c>
      <c r="C1084" s="4" t="s">
        <v>2973</v>
      </c>
      <c r="D1084" s="4" t="s">
        <v>2974</v>
      </c>
      <c r="E1084" s="4" t="s">
        <v>44</v>
      </c>
      <c r="F1084" s="4" t="s">
        <v>45</v>
      </c>
      <c r="G1084" s="4" t="s">
        <v>46</v>
      </c>
      <c r="H1084" s="4" t="s">
        <v>47</v>
      </c>
      <c r="I1084" s="4" t="s">
        <v>48</v>
      </c>
      <c r="J1084" s="4" t="s">
        <v>49</v>
      </c>
      <c r="K1084" s="4" t="s">
        <v>2979</v>
      </c>
      <c r="L1084" s="4" t="s">
        <v>2976</v>
      </c>
      <c r="M1084" s="4"/>
      <c r="N1084" s="4" t="s">
        <v>2977</v>
      </c>
      <c r="O1084" s="4" t="s">
        <v>53</v>
      </c>
      <c r="P1084" s="4" t="s">
        <v>2978</v>
      </c>
      <c r="Q1084" s="4">
        <v>101</v>
      </c>
      <c r="R1084" s="4">
        <v>0</v>
      </c>
      <c r="S1084" s="4">
        <v>0</v>
      </c>
      <c r="T1084" s="4">
        <v>101</v>
      </c>
      <c r="U1084" s="4">
        <v>1</v>
      </c>
      <c r="V1084" s="4">
        <v>0</v>
      </c>
      <c r="W1084" s="4">
        <v>1</v>
      </c>
      <c r="X1084" s="4" t="s">
        <v>48</v>
      </c>
      <c r="Y1084" s="4" t="s">
        <v>48</v>
      </c>
      <c r="Z1084" s="4" t="s">
        <v>48</v>
      </c>
      <c r="AA1084" s="4" t="s">
        <v>48</v>
      </c>
      <c r="AB1084" s="4" t="s">
        <v>48</v>
      </c>
      <c r="AC1084" s="4" t="s">
        <v>48</v>
      </c>
      <c r="AD1084" s="4" t="s">
        <v>48</v>
      </c>
      <c r="AE1084" s="4" t="s">
        <v>48</v>
      </c>
      <c r="AF1084" s="4" t="s">
        <v>49</v>
      </c>
      <c r="AG1084" s="4" t="s">
        <v>49</v>
      </c>
      <c r="AH1084" s="4" t="s">
        <v>48</v>
      </c>
      <c r="AI1084" s="4" t="s">
        <v>48</v>
      </c>
      <c r="AJ1084" s="4" t="s">
        <v>48</v>
      </c>
      <c r="AK1084" s="4" t="s">
        <v>48</v>
      </c>
      <c r="AL1084" s="4" t="s">
        <v>55</v>
      </c>
    </row>
    <row r="1085" spans="1:38" ht="25.5">
      <c r="A1085" s="4">
        <v>159336</v>
      </c>
      <c r="B1085" s="4">
        <v>660745</v>
      </c>
      <c r="C1085" s="4" t="s">
        <v>2973</v>
      </c>
      <c r="D1085" s="4" t="s">
        <v>2974</v>
      </c>
      <c r="E1085" s="4" t="s">
        <v>44</v>
      </c>
      <c r="F1085" s="4" t="s">
        <v>45</v>
      </c>
      <c r="G1085" s="4" t="s">
        <v>46</v>
      </c>
      <c r="H1085" s="4" t="s">
        <v>47</v>
      </c>
      <c r="I1085" s="4" t="s">
        <v>48</v>
      </c>
      <c r="J1085" s="4" t="s">
        <v>49</v>
      </c>
      <c r="K1085" s="4" t="s">
        <v>2980</v>
      </c>
      <c r="L1085" s="4" t="s">
        <v>2981</v>
      </c>
      <c r="M1085" s="4"/>
      <c r="N1085" s="4" t="s">
        <v>2977</v>
      </c>
      <c r="O1085" s="4" t="s">
        <v>53</v>
      </c>
      <c r="P1085" s="4" t="s">
        <v>2978</v>
      </c>
      <c r="Q1085" s="4">
        <v>243</v>
      </c>
      <c r="R1085" s="4">
        <v>0</v>
      </c>
      <c r="S1085" s="4">
        <v>35</v>
      </c>
      <c r="T1085" s="4">
        <v>278</v>
      </c>
      <c r="U1085" s="4">
        <v>0.87409999999999999</v>
      </c>
      <c r="V1085" s="4">
        <v>0</v>
      </c>
      <c r="W1085" s="4">
        <v>0.87409999999999999</v>
      </c>
      <c r="X1085" s="4" t="s">
        <v>49</v>
      </c>
      <c r="Y1085" s="4" t="s">
        <v>49</v>
      </c>
      <c r="Z1085" s="4" t="s">
        <v>49</v>
      </c>
      <c r="AA1085" s="4" t="s">
        <v>49</v>
      </c>
      <c r="AB1085" s="4" t="s">
        <v>49</v>
      </c>
      <c r="AC1085" s="4" t="s">
        <v>49</v>
      </c>
      <c r="AD1085" s="4" t="s">
        <v>49</v>
      </c>
      <c r="AE1085" s="4" t="s">
        <v>49</v>
      </c>
      <c r="AF1085" s="4" t="s">
        <v>48</v>
      </c>
      <c r="AG1085" s="4" t="s">
        <v>48</v>
      </c>
      <c r="AH1085" s="4" t="s">
        <v>48</v>
      </c>
      <c r="AI1085" s="4" t="s">
        <v>48</v>
      </c>
      <c r="AJ1085" s="4" t="s">
        <v>48</v>
      </c>
      <c r="AK1085" s="4" t="s">
        <v>48</v>
      </c>
      <c r="AL1085" s="4" t="s">
        <v>55</v>
      </c>
    </row>
    <row r="1086" spans="1:38" ht="25.5">
      <c r="A1086" s="4">
        <v>159336</v>
      </c>
      <c r="B1086" s="4">
        <v>660746</v>
      </c>
      <c r="C1086" s="4" t="s">
        <v>2973</v>
      </c>
      <c r="D1086" s="4" t="s">
        <v>2974</v>
      </c>
      <c r="E1086" s="4" t="s">
        <v>44</v>
      </c>
      <c r="F1086" s="4" t="s">
        <v>45</v>
      </c>
      <c r="G1086" s="4" t="s">
        <v>46</v>
      </c>
      <c r="H1086" s="4" t="s">
        <v>47</v>
      </c>
      <c r="I1086" s="4" t="s">
        <v>48</v>
      </c>
      <c r="J1086" s="4" t="s">
        <v>49</v>
      </c>
      <c r="K1086" s="4" t="s">
        <v>2982</v>
      </c>
      <c r="L1086" s="4" t="s">
        <v>2983</v>
      </c>
      <c r="M1086" s="4"/>
      <c r="N1086" s="4" t="s">
        <v>2984</v>
      </c>
      <c r="O1086" s="4" t="s">
        <v>53</v>
      </c>
      <c r="P1086" s="4" t="s">
        <v>2985</v>
      </c>
      <c r="Q1086" s="4">
        <v>102</v>
      </c>
      <c r="R1086" s="4">
        <v>0</v>
      </c>
      <c r="S1086" s="4">
        <v>0</v>
      </c>
      <c r="T1086" s="4">
        <v>102</v>
      </c>
      <c r="U1086" s="4">
        <v>1</v>
      </c>
      <c r="V1086" s="4">
        <v>0</v>
      </c>
      <c r="W1086" s="4">
        <v>1</v>
      </c>
      <c r="X1086" s="4" t="s">
        <v>49</v>
      </c>
      <c r="Y1086" s="4" t="s">
        <v>49</v>
      </c>
      <c r="Z1086" s="4" t="s">
        <v>49</v>
      </c>
      <c r="AA1086" s="4" t="s">
        <v>49</v>
      </c>
      <c r="AB1086" s="4" t="s">
        <v>49</v>
      </c>
      <c r="AC1086" s="4" t="s">
        <v>49</v>
      </c>
      <c r="AD1086" s="4" t="s">
        <v>49</v>
      </c>
      <c r="AE1086" s="4" t="s">
        <v>49</v>
      </c>
      <c r="AF1086" s="4" t="s">
        <v>48</v>
      </c>
      <c r="AG1086" s="4" t="s">
        <v>48</v>
      </c>
      <c r="AH1086" s="4" t="s">
        <v>48</v>
      </c>
      <c r="AI1086" s="4" t="s">
        <v>48</v>
      </c>
      <c r="AJ1086" s="4" t="s">
        <v>48</v>
      </c>
      <c r="AK1086" s="4" t="s">
        <v>48</v>
      </c>
      <c r="AL1086" s="4" t="s">
        <v>55</v>
      </c>
    </row>
    <row r="1087" spans="1:38" ht="25.5">
      <c r="A1087" s="4">
        <v>159285</v>
      </c>
      <c r="B1087" s="4">
        <v>680890</v>
      </c>
      <c r="C1087" s="4" t="s">
        <v>2986</v>
      </c>
      <c r="D1087" s="4" t="s">
        <v>2987</v>
      </c>
      <c r="E1087" s="4" t="s">
        <v>2039</v>
      </c>
      <c r="F1087" s="4" t="s">
        <v>385</v>
      </c>
      <c r="G1087" s="4" t="s">
        <v>46</v>
      </c>
      <c r="H1087" s="4" t="s">
        <v>47</v>
      </c>
      <c r="I1087" s="4" t="s">
        <v>48</v>
      </c>
      <c r="J1087" s="4" t="s">
        <v>49</v>
      </c>
      <c r="K1087" s="4" t="s">
        <v>2988</v>
      </c>
      <c r="L1087" s="4" t="s">
        <v>2989</v>
      </c>
      <c r="M1087" s="4"/>
      <c r="N1087" s="4" t="s">
        <v>2990</v>
      </c>
      <c r="O1087" s="4" t="s">
        <v>53</v>
      </c>
      <c r="P1087" s="4" t="s">
        <v>2991</v>
      </c>
      <c r="Q1087" s="4">
        <v>325</v>
      </c>
      <c r="R1087" s="4">
        <v>0</v>
      </c>
      <c r="S1087" s="4">
        <v>0</v>
      </c>
      <c r="T1087" s="4">
        <v>325</v>
      </c>
      <c r="U1087" s="4">
        <v>1</v>
      </c>
      <c r="V1087" s="4">
        <v>0</v>
      </c>
      <c r="W1087" s="4">
        <v>1</v>
      </c>
      <c r="X1087" s="4" t="s">
        <v>49</v>
      </c>
      <c r="Y1087" s="4" t="s">
        <v>49</v>
      </c>
      <c r="Z1087" s="4" t="s">
        <v>49</v>
      </c>
      <c r="AA1087" s="4" t="s">
        <v>49</v>
      </c>
      <c r="AB1087" s="4" t="s">
        <v>49</v>
      </c>
      <c r="AC1087" s="4" t="s">
        <v>49</v>
      </c>
      <c r="AD1087" s="4" t="s">
        <v>49</v>
      </c>
      <c r="AE1087" s="4" t="s">
        <v>49</v>
      </c>
      <c r="AF1087" s="4" t="s">
        <v>48</v>
      </c>
      <c r="AG1087" s="4" t="s">
        <v>48</v>
      </c>
      <c r="AH1087" s="4" t="s">
        <v>48</v>
      </c>
      <c r="AI1087" s="4" t="s">
        <v>48</v>
      </c>
      <c r="AJ1087" s="4" t="s">
        <v>48</v>
      </c>
      <c r="AK1087" s="4" t="s">
        <v>48</v>
      </c>
      <c r="AL1087" s="4" t="s">
        <v>55</v>
      </c>
    </row>
    <row r="1088" spans="1:38" ht="25.5">
      <c r="A1088" s="4">
        <v>159285</v>
      </c>
      <c r="B1088" s="4">
        <v>680888</v>
      </c>
      <c r="C1088" s="4" t="s">
        <v>2986</v>
      </c>
      <c r="D1088" s="4" t="s">
        <v>2987</v>
      </c>
      <c r="E1088" s="4" t="s">
        <v>2039</v>
      </c>
      <c r="F1088" s="4" t="s">
        <v>385</v>
      </c>
      <c r="G1088" s="4" t="s">
        <v>46</v>
      </c>
      <c r="H1088" s="4" t="s">
        <v>47</v>
      </c>
      <c r="I1088" s="4" t="s">
        <v>48</v>
      </c>
      <c r="J1088" s="4" t="s">
        <v>49</v>
      </c>
      <c r="K1088" s="4" t="s">
        <v>2992</v>
      </c>
      <c r="L1088" s="4" t="s">
        <v>2993</v>
      </c>
      <c r="M1088" s="4"/>
      <c r="N1088" s="4" t="s">
        <v>2994</v>
      </c>
      <c r="O1088" s="4" t="s">
        <v>53</v>
      </c>
      <c r="P1088" s="4" t="s">
        <v>2995</v>
      </c>
      <c r="Q1088" s="4">
        <v>489</v>
      </c>
      <c r="R1088" s="4">
        <v>0</v>
      </c>
      <c r="S1088" s="4">
        <v>0</v>
      </c>
      <c r="T1088" s="4">
        <v>489</v>
      </c>
      <c r="U1088" s="4">
        <v>1</v>
      </c>
      <c r="V1088" s="4">
        <v>0</v>
      </c>
      <c r="W1088" s="4">
        <v>1</v>
      </c>
      <c r="X1088" s="4" t="s">
        <v>49</v>
      </c>
      <c r="Y1088" s="4" t="s">
        <v>49</v>
      </c>
      <c r="Z1088" s="4" t="s">
        <v>49</v>
      </c>
      <c r="AA1088" s="4" t="s">
        <v>49</v>
      </c>
      <c r="AB1088" s="4" t="s">
        <v>49</v>
      </c>
      <c r="AC1088" s="4" t="s">
        <v>49</v>
      </c>
      <c r="AD1088" s="4" t="s">
        <v>49</v>
      </c>
      <c r="AE1088" s="4" t="s">
        <v>49</v>
      </c>
      <c r="AF1088" s="4" t="s">
        <v>48</v>
      </c>
      <c r="AG1088" s="4" t="s">
        <v>48</v>
      </c>
      <c r="AH1088" s="4" t="s">
        <v>48</v>
      </c>
      <c r="AI1088" s="4" t="s">
        <v>48</v>
      </c>
      <c r="AJ1088" s="4" t="s">
        <v>48</v>
      </c>
      <c r="AK1088" s="4" t="s">
        <v>48</v>
      </c>
      <c r="AL1088" s="4" t="s">
        <v>55</v>
      </c>
    </row>
    <row r="1089" spans="1:38" ht="25.5">
      <c r="A1089" s="4">
        <v>159285</v>
      </c>
      <c r="B1089" s="4">
        <v>661521</v>
      </c>
      <c r="C1089" s="4" t="s">
        <v>2986</v>
      </c>
      <c r="D1089" s="4" t="s">
        <v>2987</v>
      </c>
      <c r="E1089" s="4" t="s">
        <v>2039</v>
      </c>
      <c r="F1089" s="4" t="s">
        <v>385</v>
      </c>
      <c r="G1089" s="4" t="s">
        <v>46</v>
      </c>
      <c r="H1089" s="4" t="s">
        <v>47</v>
      </c>
      <c r="I1089" s="4" t="s">
        <v>48</v>
      </c>
      <c r="J1089" s="4" t="s">
        <v>49</v>
      </c>
      <c r="K1089" s="4" t="s">
        <v>2996</v>
      </c>
      <c r="L1089" s="4" t="s">
        <v>2997</v>
      </c>
      <c r="M1089" s="4"/>
      <c r="N1089" s="4" t="s">
        <v>2994</v>
      </c>
      <c r="O1089" s="4" t="s">
        <v>53</v>
      </c>
      <c r="P1089" s="4" t="s">
        <v>2995</v>
      </c>
      <c r="Q1089" s="4">
        <v>510</v>
      </c>
      <c r="R1089" s="4">
        <v>0</v>
      </c>
      <c r="S1089" s="4">
        <v>17</v>
      </c>
      <c r="T1089" s="4">
        <v>527</v>
      </c>
      <c r="U1089" s="4">
        <v>0.9677</v>
      </c>
      <c r="V1089" s="4">
        <v>0</v>
      </c>
      <c r="W1089" s="4">
        <v>0.9677</v>
      </c>
      <c r="X1089" s="4" t="s">
        <v>48</v>
      </c>
      <c r="Y1089" s="4" t="s">
        <v>48</v>
      </c>
      <c r="Z1089" s="4" t="s">
        <v>48</v>
      </c>
      <c r="AA1089" s="4" t="s">
        <v>48</v>
      </c>
      <c r="AB1089" s="4" t="s">
        <v>48</v>
      </c>
      <c r="AC1089" s="4" t="s">
        <v>48</v>
      </c>
      <c r="AD1089" s="4" t="s">
        <v>48</v>
      </c>
      <c r="AE1089" s="4" t="s">
        <v>48</v>
      </c>
      <c r="AF1089" s="4" t="s">
        <v>48</v>
      </c>
      <c r="AG1089" s="4" t="s">
        <v>48</v>
      </c>
      <c r="AH1089" s="4" t="s">
        <v>49</v>
      </c>
      <c r="AI1089" s="4" t="s">
        <v>49</v>
      </c>
      <c r="AJ1089" s="4" t="s">
        <v>49</v>
      </c>
      <c r="AK1089" s="4" t="s">
        <v>49</v>
      </c>
      <c r="AL1089" s="4" t="s">
        <v>55</v>
      </c>
    </row>
    <row r="1090" spans="1:38" ht="25.5">
      <c r="A1090" s="4">
        <v>159285</v>
      </c>
      <c r="B1090" s="4">
        <v>680895</v>
      </c>
      <c r="C1090" s="4" t="s">
        <v>2986</v>
      </c>
      <c r="D1090" s="4" t="s">
        <v>2987</v>
      </c>
      <c r="E1090" s="4" t="s">
        <v>2039</v>
      </c>
      <c r="F1090" s="4" t="s">
        <v>385</v>
      </c>
      <c r="G1090" s="4" t="s">
        <v>46</v>
      </c>
      <c r="H1090" s="4" t="s">
        <v>47</v>
      </c>
      <c r="I1090" s="4" t="s">
        <v>48</v>
      </c>
      <c r="J1090" s="4" t="s">
        <v>49</v>
      </c>
      <c r="K1090" s="4" t="s">
        <v>2998</v>
      </c>
      <c r="L1090" s="4" t="s">
        <v>2999</v>
      </c>
      <c r="M1090" s="4"/>
      <c r="N1090" s="4" t="s">
        <v>2990</v>
      </c>
      <c r="O1090" s="4" t="s">
        <v>53</v>
      </c>
      <c r="P1090" s="4" t="s">
        <v>2991</v>
      </c>
      <c r="Q1090" s="4">
        <v>184</v>
      </c>
      <c r="R1090" s="4">
        <v>0</v>
      </c>
      <c r="S1090" s="4">
        <v>25</v>
      </c>
      <c r="T1090" s="4">
        <v>209</v>
      </c>
      <c r="U1090" s="4">
        <v>0.88039999999999996</v>
      </c>
      <c r="V1090" s="4">
        <v>0</v>
      </c>
      <c r="W1090" s="4">
        <v>0.88039999999999996</v>
      </c>
      <c r="X1090" s="4" t="s">
        <v>49</v>
      </c>
      <c r="Y1090" s="4" t="s">
        <v>49</v>
      </c>
      <c r="Z1090" s="4" t="s">
        <v>49</v>
      </c>
      <c r="AA1090" s="4" t="s">
        <v>49</v>
      </c>
      <c r="AB1090" s="4" t="s">
        <v>49</v>
      </c>
      <c r="AC1090" s="4" t="s">
        <v>49</v>
      </c>
      <c r="AD1090" s="4" t="s">
        <v>49</v>
      </c>
      <c r="AE1090" s="4" t="s">
        <v>49</v>
      </c>
      <c r="AF1090" s="4" t="s">
        <v>48</v>
      </c>
      <c r="AG1090" s="4" t="s">
        <v>48</v>
      </c>
      <c r="AH1090" s="4" t="s">
        <v>48</v>
      </c>
      <c r="AI1090" s="4" t="s">
        <v>48</v>
      </c>
      <c r="AJ1090" s="4" t="s">
        <v>48</v>
      </c>
      <c r="AK1090" s="4" t="s">
        <v>48</v>
      </c>
      <c r="AL1090" s="4" t="s">
        <v>55</v>
      </c>
    </row>
    <row r="1091" spans="1:38" ht="25.5">
      <c r="A1091" s="4">
        <v>159285</v>
      </c>
      <c r="B1091" s="4">
        <v>661524</v>
      </c>
      <c r="C1091" s="4" t="s">
        <v>2986</v>
      </c>
      <c r="D1091" s="4" t="s">
        <v>2987</v>
      </c>
      <c r="E1091" s="4" t="s">
        <v>2039</v>
      </c>
      <c r="F1091" s="4" t="s">
        <v>385</v>
      </c>
      <c r="G1091" s="4" t="s">
        <v>46</v>
      </c>
      <c r="H1091" s="4" t="s">
        <v>47</v>
      </c>
      <c r="I1091" s="4" t="s">
        <v>48</v>
      </c>
      <c r="J1091" s="4" t="s">
        <v>49</v>
      </c>
      <c r="K1091" s="4" t="s">
        <v>3000</v>
      </c>
      <c r="L1091" s="4" t="s">
        <v>3001</v>
      </c>
      <c r="M1091" s="4"/>
      <c r="N1091" s="4" t="s">
        <v>2994</v>
      </c>
      <c r="O1091" s="4" t="s">
        <v>53</v>
      </c>
      <c r="P1091" s="4" t="s">
        <v>2995</v>
      </c>
      <c r="Q1091" s="4">
        <v>25</v>
      </c>
      <c r="R1091" s="4">
        <v>0</v>
      </c>
      <c r="S1091" s="4">
        <v>0</v>
      </c>
      <c r="T1091" s="4">
        <v>25</v>
      </c>
      <c r="U1091" s="4">
        <v>1</v>
      </c>
      <c r="V1091" s="4">
        <v>0</v>
      </c>
      <c r="W1091" s="4">
        <v>1</v>
      </c>
      <c r="X1091" s="4" t="s">
        <v>48</v>
      </c>
      <c r="Y1091" s="4" t="s">
        <v>48</v>
      </c>
      <c r="Z1091" s="4" t="s">
        <v>48</v>
      </c>
      <c r="AA1091" s="4" t="s">
        <v>48</v>
      </c>
      <c r="AB1091" s="4" t="s">
        <v>48</v>
      </c>
      <c r="AC1091" s="4" t="s">
        <v>48</v>
      </c>
      <c r="AD1091" s="4" t="s">
        <v>48</v>
      </c>
      <c r="AE1091" s="4" t="s">
        <v>48</v>
      </c>
      <c r="AF1091" s="4" t="s">
        <v>48</v>
      </c>
      <c r="AG1091" s="4" t="s">
        <v>48</v>
      </c>
      <c r="AH1091" s="4" t="s">
        <v>49</v>
      </c>
      <c r="AI1091" s="4" t="s">
        <v>49</v>
      </c>
      <c r="AJ1091" s="4" t="s">
        <v>49</v>
      </c>
      <c r="AK1091" s="4" t="s">
        <v>49</v>
      </c>
      <c r="AL1091" s="4" t="s">
        <v>55</v>
      </c>
    </row>
    <row r="1092" spans="1:38" ht="25.5">
      <c r="A1092" s="4">
        <v>159285</v>
      </c>
      <c r="B1092" s="4">
        <v>680900</v>
      </c>
      <c r="C1092" s="4" t="s">
        <v>2986</v>
      </c>
      <c r="D1092" s="4" t="s">
        <v>2987</v>
      </c>
      <c r="E1092" s="4" t="s">
        <v>2039</v>
      </c>
      <c r="F1092" s="4" t="s">
        <v>385</v>
      </c>
      <c r="G1092" s="4" t="s">
        <v>46</v>
      </c>
      <c r="H1092" s="4" t="s">
        <v>47</v>
      </c>
      <c r="I1092" s="4" t="s">
        <v>48</v>
      </c>
      <c r="J1092" s="4" t="s">
        <v>49</v>
      </c>
      <c r="K1092" s="4" t="s">
        <v>3002</v>
      </c>
      <c r="L1092" s="4" t="s">
        <v>3003</v>
      </c>
      <c r="M1092" s="4"/>
      <c r="N1092" s="4" t="s">
        <v>2994</v>
      </c>
      <c r="O1092" s="4" t="s">
        <v>53</v>
      </c>
      <c r="P1092" s="4" t="s">
        <v>2995</v>
      </c>
      <c r="Q1092" s="4">
        <v>313</v>
      </c>
      <c r="R1092" s="4">
        <v>0</v>
      </c>
      <c r="S1092" s="4">
        <v>0</v>
      </c>
      <c r="T1092" s="4">
        <v>313</v>
      </c>
      <c r="U1092" s="4">
        <v>1</v>
      </c>
      <c r="V1092" s="4">
        <v>0</v>
      </c>
      <c r="W1092" s="4">
        <v>1</v>
      </c>
      <c r="X1092" s="4" t="s">
        <v>48</v>
      </c>
      <c r="Y1092" s="4" t="s">
        <v>48</v>
      </c>
      <c r="Z1092" s="4" t="s">
        <v>48</v>
      </c>
      <c r="AA1092" s="4" t="s">
        <v>48</v>
      </c>
      <c r="AB1092" s="4" t="s">
        <v>48</v>
      </c>
      <c r="AC1092" s="4" t="s">
        <v>48</v>
      </c>
      <c r="AD1092" s="4" t="s">
        <v>48</v>
      </c>
      <c r="AE1092" s="4" t="s">
        <v>48</v>
      </c>
      <c r="AF1092" s="4" t="s">
        <v>49</v>
      </c>
      <c r="AG1092" s="4" t="s">
        <v>49</v>
      </c>
      <c r="AH1092" s="4" t="s">
        <v>48</v>
      </c>
      <c r="AI1092" s="4" t="s">
        <v>48</v>
      </c>
      <c r="AJ1092" s="4" t="s">
        <v>48</v>
      </c>
      <c r="AK1092" s="4" t="s">
        <v>48</v>
      </c>
      <c r="AL1092" s="4" t="s">
        <v>55</v>
      </c>
    </row>
    <row r="1093" spans="1:38" ht="25.5">
      <c r="A1093" s="4">
        <v>159182</v>
      </c>
      <c r="B1093" s="4">
        <v>685702</v>
      </c>
      <c r="C1093" s="4" t="s">
        <v>3004</v>
      </c>
      <c r="D1093" s="4" t="s">
        <v>3005</v>
      </c>
      <c r="E1093" s="4" t="s">
        <v>210</v>
      </c>
      <c r="F1093" s="4" t="s">
        <v>45</v>
      </c>
      <c r="G1093" s="4" t="s">
        <v>46</v>
      </c>
      <c r="H1093" s="4" t="s">
        <v>47</v>
      </c>
      <c r="I1093" s="4" t="s">
        <v>48</v>
      </c>
      <c r="J1093" s="4" t="s">
        <v>49</v>
      </c>
      <c r="K1093" s="4" t="s">
        <v>3006</v>
      </c>
      <c r="L1093" s="4" t="s">
        <v>3007</v>
      </c>
      <c r="M1093" s="4"/>
      <c r="N1093" s="4" t="s">
        <v>3008</v>
      </c>
      <c r="O1093" s="4" t="s">
        <v>53</v>
      </c>
      <c r="P1093" s="4" t="s">
        <v>3009</v>
      </c>
      <c r="Q1093" s="4">
        <v>21</v>
      </c>
      <c r="R1093" s="4">
        <v>8</v>
      </c>
      <c r="S1093" s="4">
        <v>29</v>
      </c>
      <c r="T1093" s="4">
        <v>58</v>
      </c>
      <c r="U1093" s="4">
        <v>0.36209999999999998</v>
      </c>
      <c r="V1093" s="4">
        <v>0.13789999999999999</v>
      </c>
      <c r="W1093" s="4">
        <v>0.5</v>
      </c>
      <c r="X1093" s="4" t="s">
        <v>48</v>
      </c>
      <c r="Y1093" s="4" t="s">
        <v>48</v>
      </c>
      <c r="Z1093" s="4" t="s">
        <v>48</v>
      </c>
      <c r="AA1093" s="4" t="s">
        <v>48</v>
      </c>
      <c r="AB1093" s="4" t="s">
        <v>48</v>
      </c>
      <c r="AC1093" s="4" t="s">
        <v>48</v>
      </c>
      <c r="AD1093" s="4" t="s">
        <v>48</v>
      </c>
      <c r="AE1093" s="4" t="s">
        <v>48</v>
      </c>
      <c r="AF1093" s="4" t="s">
        <v>48</v>
      </c>
      <c r="AG1093" s="4" t="s">
        <v>48</v>
      </c>
      <c r="AH1093" s="4" t="s">
        <v>49</v>
      </c>
      <c r="AI1093" s="4" t="s">
        <v>49</v>
      </c>
      <c r="AJ1093" s="4" t="s">
        <v>49</v>
      </c>
      <c r="AK1093" s="4" t="s">
        <v>49</v>
      </c>
      <c r="AL1093" s="4" t="s">
        <v>81</v>
      </c>
    </row>
    <row r="1094" spans="1:38" ht="25.5">
      <c r="A1094" s="4">
        <v>159182</v>
      </c>
      <c r="B1094" s="4">
        <v>663866</v>
      </c>
      <c r="C1094" s="4" t="s">
        <v>3004</v>
      </c>
      <c r="D1094" s="4" t="s">
        <v>3005</v>
      </c>
      <c r="E1094" s="4" t="s">
        <v>210</v>
      </c>
      <c r="F1094" s="4" t="s">
        <v>45</v>
      </c>
      <c r="G1094" s="4" t="s">
        <v>46</v>
      </c>
      <c r="H1094" s="4" t="s">
        <v>47</v>
      </c>
      <c r="I1094" s="4" t="s">
        <v>48</v>
      </c>
      <c r="J1094" s="4" t="s">
        <v>49</v>
      </c>
      <c r="K1094" s="4" t="s">
        <v>3010</v>
      </c>
      <c r="L1094" s="4" t="s">
        <v>3007</v>
      </c>
      <c r="M1094" s="4"/>
      <c r="N1094" s="4" t="s">
        <v>3008</v>
      </c>
      <c r="O1094" s="4" t="s">
        <v>53</v>
      </c>
      <c r="P1094" s="4" t="s">
        <v>3009</v>
      </c>
      <c r="Q1094" s="4">
        <v>177</v>
      </c>
      <c r="R1094" s="4">
        <v>47</v>
      </c>
      <c r="S1094" s="4">
        <v>400</v>
      </c>
      <c r="T1094" s="4">
        <v>624</v>
      </c>
      <c r="U1094" s="4">
        <v>0.28370000000000001</v>
      </c>
      <c r="V1094" s="4">
        <v>7.5300000000000006E-2</v>
      </c>
      <c r="W1094" s="4">
        <v>0.35899999999999999</v>
      </c>
      <c r="X1094" s="4" t="s">
        <v>48</v>
      </c>
      <c r="Y1094" s="4" t="s">
        <v>48</v>
      </c>
      <c r="Z1094" s="4" t="s">
        <v>48</v>
      </c>
      <c r="AA1094" s="4" t="s">
        <v>48</v>
      </c>
      <c r="AB1094" s="4" t="s">
        <v>48</v>
      </c>
      <c r="AC1094" s="4" t="s">
        <v>48</v>
      </c>
      <c r="AD1094" s="4" t="s">
        <v>48</v>
      </c>
      <c r="AE1094" s="4" t="s">
        <v>48</v>
      </c>
      <c r="AF1094" s="4" t="s">
        <v>48</v>
      </c>
      <c r="AG1094" s="4" t="s">
        <v>48</v>
      </c>
      <c r="AH1094" s="4" t="s">
        <v>49</v>
      </c>
      <c r="AI1094" s="4" t="s">
        <v>49</v>
      </c>
      <c r="AJ1094" s="4" t="s">
        <v>49</v>
      </c>
      <c r="AK1094" s="4" t="s">
        <v>49</v>
      </c>
      <c r="AL1094" s="4" t="s">
        <v>81</v>
      </c>
    </row>
    <row r="1095" spans="1:38" ht="25.5">
      <c r="A1095" s="4">
        <v>159182</v>
      </c>
      <c r="B1095" s="4">
        <v>661473</v>
      </c>
      <c r="C1095" s="4" t="s">
        <v>3004</v>
      </c>
      <c r="D1095" s="4" t="s">
        <v>3005</v>
      </c>
      <c r="E1095" s="4" t="s">
        <v>210</v>
      </c>
      <c r="F1095" s="4" t="s">
        <v>45</v>
      </c>
      <c r="G1095" s="4" t="s">
        <v>46</v>
      </c>
      <c r="H1095" s="4" t="s">
        <v>47</v>
      </c>
      <c r="I1095" s="4" t="s">
        <v>48</v>
      </c>
      <c r="J1095" s="4" t="s">
        <v>49</v>
      </c>
      <c r="K1095" s="4" t="s">
        <v>3011</v>
      </c>
      <c r="L1095" s="4" t="s">
        <v>3012</v>
      </c>
      <c r="M1095" s="4"/>
      <c r="N1095" s="4" t="s">
        <v>3008</v>
      </c>
      <c r="O1095" s="4" t="s">
        <v>53</v>
      </c>
      <c r="P1095" s="4" t="s">
        <v>3009</v>
      </c>
      <c r="Q1095" s="4">
        <v>142</v>
      </c>
      <c r="R1095" s="4">
        <v>41</v>
      </c>
      <c r="S1095" s="4">
        <v>289</v>
      </c>
      <c r="T1095" s="4">
        <v>472</v>
      </c>
      <c r="U1095" s="4">
        <v>0.30080000000000001</v>
      </c>
      <c r="V1095" s="4">
        <v>8.6900000000000005E-2</v>
      </c>
      <c r="W1095" s="4">
        <v>0.38769999999999999</v>
      </c>
      <c r="X1095" s="4" t="s">
        <v>48</v>
      </c>
      <c r="Y1095" s="4" t="s">
        <v>48</v>
      </c>
      <c r="Z1095" s="4" t="s">
        <v>48</v>
      </c>
      <c r="AA1095" s="4" t="s">
        <v>48</v>
      </c>
      <c r="AB1095" s="4" t="s">
        <v>48</v>
      </c>
      <c r="AC1095" s="4" t="s">
        <v>48</v>
      </c>
      <c r="AD1095" s="4" t="s">
        <v>48</v>
      </c>
      <c r="AE1095" s="4" t="s">
        <v>49</v>
      </c>
      <c r="AF1095" s="4" t="s">
        <v>49</v>
      </c>
      <c r="AG1095" s="4" t="s">
        <v>49</v>
      </c>
      <c r="AH1095" s="4" t="s">
        <v>48</v>
      </c>
      <c r="AI1095" s="4" t="s">
        <v>48</v>
      </c>
      <c r="AJ1095" s="4" t="s">
        <v>48</v>
      </c>
      <c r="AK1095" s="4" t="s">
        <v>48</v>
      </c>
      <c r="AL1095" s="4" t="s">
        <v>81</v>
      </c>
    </row>
    <row r="1096" spans="1:38" ht="25.5">
      <c r="A1096" s="4">
        <v>159182</v>
      </c>
      <c r="B1096" s="4">
        <v>661471</v>
      </c>
      <c r="C1096" s="4" t="s">
        <v>3004</v>
      </c>
      <c r="D1096" s="4" t="s">
        <v>3005</v>
      </c>
      <c r="E1096" s="4" t="s">
        <v>210</v>
      </c>
      <c r="F1096" s="4" t="s">
        <v>45</v>
      </c>
      <c r="G1096" s="4" t="s">
        <v>46</v>
      </c>
      <c r="H1096" s="4" t="s">
        <v>47</v>
      </c>
      <c r="I1096" s="4" t="s">
        <v>48</v>
      </c>
      <c r="J1096" s="4" t="s">
        <v>49</v>
      </c>
      <c r="K1096" s="4" t="s">
        <v>3013</v>
      </c>
      <c r="L1096" s="4" t="s">
        <v>3014</v>
      </c>
      <c r="M1096" s="4"/>
      <c r="N1096" s="4" t="s">
        <v>3015</v>
      </c>
      <c r="O1096" s="4" t="s">
        <v>53</v>
      </c>
      <c r="P1096" s="4" t="s">
        <v>3016</v>
      </c>
      <c r="Q1096" s="4">
        <v>206</v>
      </c>
      <c r="R1096" s="4">
        <v>68</v>
      </c>
      <c r="S1096" s="4">
        <v>841</v>
      </c>
      <c r="T1096" s="4">
        <v>1115</v>
      </c>
      <c r="U1096" s="4">
        <v>0.18479999999999999</v>
      </c>
      <c r="V1096" s="4">
        <v>6.0999999999999999E-2</v>
      </c>
      <c r="W1096" s="4">
        <v>0.2457</v>
      </c>
      <c r="X1096" s="4" t="s">
        <v>48</v>
      </c>
      <c r="Y1096" s="4" t="s">
        <v>48</v>
      </c>
      <c r="Z1096" s="4" t="s">
        <v>48</v>
      </c>
      <c r="AA1096" s="4" t="s">
        <v>48</v>
      </c>
      <c r="AB1096" s="4" t="s">
        <v>48</v>
      </c>
      <c r="AC1096" s="4" t="s">
        <v>48</v>
      </c>
      <c r="AD1096" s="4" t="s">
        <v>48</v>
      </c>
      <c r="AE1096" s="4" t="s">
        <v>48</v>
      </c>
      <c r="AF1096" s="4" t="s">
        <v>48</v>
      </c>
      <c r="AG1096" s="4" t="s">
        <v>48</v>
      </c>
      <c r="AH1096" s="4" t="s">
        <v>49</v>
      </c>
      <c r="AI1096" s="4" t="s">
        <v>49</v>
      </c>
      <c r="AJ1096" s="4" t="s">
        <v>49</v>
      </c>
      <c r="AK1096" s="4" t="s">
        <v>49</v>
      </c>
      <c r="AL1096" s="4" t="s">
        <v>81</v>
      </c>
    </row>
    <row r="1097" spans="1:38" ht="25.5">
      <c r="A1097" s="4">
        <v>159182</v>
      </c>
      <c r="B1097" s="4">
        <v>661477</v>
      </c>
      <c r="C1097" s="4" t="s">
        <v>3004</v>
      </c>
      <c r="D1097" s="4" t="s">
        <v>3005</v>
      </c>
      <c r="E1097" s="4" t="s">
        <v>210</v>
      </c>
      <c r="F1097" s="4" t="s">
        <v>45</v>
      </c>
      <c r="G1097" s="4" t="s">
        <v>46</v>
      </c>
      <c r="H1097" s="4" t="s">
        <v>47</v>
      </c>
      <c r="I1097" s="4" t="s">
        <v>48</v>
      </c>
      <c r="J1097" s="4" t="s">
        <v>49</v>
      </c>
      <c r="K1097" s="4" t="s">
        <v>3017</v>
      </c>
      <c r="L1097" s="4" t="s">
        <v>3018</v>
      </c>
      <c r="M1097" s="4"/>
      <c r="N1097" s="4" t="s">
        <v>3015</v>
      </c>
      <c r="O1097" s="4" t="s">
        <v>53</v>
      </c>
      <c r="P1097" s="4" t="s">
        <v>3016</v>
      </c>
      <c r="Q1097" s="4">
        <v>74</v>
      </c>
      <c r="R1097" s="4">
        <v>24</v>
      </c>
      <c r="S1097" s="4">
        <v>205</v>
      </c>
      <c r="T1097" s="4">
        <v>303</v>
      </c>
      <c r="U1097" s="4">
        <v>0.2442</v>
      </c>
      <c r="V1097" s="4">
        <v>7.9200000000000007E-2</v>
      </c>
      <c r="W1097" s="4">
        <v>0.32340000000000002</v>
      </c>
      <c r="X1097" s="4" t="s">
        <v>48</v>
      </c>
      <c r="Y1097" s="4" t="s">
        <v>49</v>
      </c>
      <c r="Z1097" s="4" t="s">
        <v>49</v>
      </c>
      <c r="AA1097" s="4" t="s">
        <v>49</v>
      </c>
      <c r="AB1097" s="4" t="s">
        <v>49</v>
      </c>
      <c r="AC1097" s="4" t="s">
        <v>49</v>
      </c>
      <c r="AD1097" s="4" t="s">
        <v>49</v>
      </c>
      <c r="AE1097" s="4" t="s">
        <v>48</v>
      </c>
      <c r="AF1097" s="4" t="s">
        <v>48</v>
      </c>
      <c r="AG1097" s="4" t="s">
        <v>48</v>
      </c>
      <c r="AH1097" s="4" t="s">
        <v>48</v>
      </c>
      <c r="AI1097" s="4" t="s">
        <v>48</v>
      </c>
      <c r="AJ1097" s="4" t="s">
        <v>48</v>
      </c>
      <c r="AK1097" s="4" t="s">
        <v>48</v>
      </c>
      <c r="AL1097" s="4" t="s">
        <v>81</v>
      </c>
    </row>
    <row r="1098" spans="1:38" ht="25.5">
      <c r="A1098" s="4">
        <v>159182</v>
      </c>
      <c r="B1098" s="4">
        <v>661478</v>
      </c>
      <c r="C1098" s="4" t="s">
        <v>3004</v>
      </c>
      <c r="D1098" s="4" t="s">
        <v>3005</v>
      </c>
      <c r="E1098" s="4" t="s">
        <v>210</v>
      </c>
      <c r="F1098" s="4" t="s">
        <v>45</v>
      </c>
      <c r="G1098" s="4" t="s">
        <v>46</v>
      </c>
      <c r="H1098" s="4" t="s">
        <v>47</v>
      </c>
      <c r="I1098" s="4" t="s">
        <v>48</v>
      </c>
      <c r="J1098" s="4" t="s">
        <v>49</v>
      </c>
      <c r="K1098" s="4" t="s">
        <v>3019</v>
      </c>
      <c r="L1098" s="4" t="s">
        <v>3020</v>
      </c>
      <c r="M1098" s="4"/>
      <c r="N1098" s="4" t="s">
        <v>3015</v>
      </c>
      <c r="O1098" s="4" t="s">
        <v>53</v>
      </c>
      <c r="P1098" s="4" t="s">
        <v>3016</v>
      </c>
      <c r="Q1098" s="4">
        <v>86</v>
      </c>
      <c r="R1098" s="4">
        <v>34</v>
      </c>
      <c r="S1098" s="4">
        <v>353</v>
      </c>
      <c r="T1098" s="4">
        <v>473</v>
      </c>
      <c r="U1098" s="4">
        <v>0.18179999999999999</v>
      </c>
      <c r="V1098" s="4">
        <v>7.1900000000000006E-2</v>
      </c>
      <c r="W1098" s="4">
        <v>0.25369999999999998</v>
      </c>
      <c r="X1098" s="4" t="s">
        <v>48</v>
      </c>
      <c r="Y1098" s="4" t="s">
        <v>49</v>
      </c>
      <c r="Z1098" s="4" t="s">
        <v>49</v>
      </c>
      <c r="AA1098" s="4" t="s">
        <v>49</v>
      </c>
      <c r="AB1098" s="4" t="s">
        <v>49</v>
      </c>
      <c r="AC1098" s="4" t="s">
        <v>49</v>
      </c>
      <c r="AD1098" s="4" t="s">
        <v>49</v>
      </c>
      <c r="AE1098" s="4" t="s">
        <v>48</v>
      </c>
      <c r="AF1098" s="4" t="s">
        <v>48</v>
      </c>
      <c r="AG1098" s="4" t="s">
        <v>48</v>
      </c>
      <c r="AH1098" s="4" t="s">
        <v>48</v>
      </c>
      <c r="AI1098" s="4" t="s">
        <v>48</v>
      </c>
      <c r="AJ1098" s="4" t="s">
        <v>48</v>
      </c>
      <c r="AK1098" s="4" t="s">
        <v>48</v>
      </c>
      <c r="AL1098" s="4" t="s">
        <v>81</v>
      </c>
    </row>
    <row r="1099" spans="1:38" ht="25.5">
      <c r="A1099" s="4">
        <v>159182</v>
      </c>
      <c r="B1099" s="4">
        <v>661474</v>
      </c>
      <c r="C1099" s="4" t="s">
        <v>3004</v>
      </c>
      <c r="D1099" s="4" t="s">
        <v>3005</v>
      </c>
      <c r="E1099" s="4" t="s">
        <v>210</v>
      </c>
      <c r="F1099" s="4" t="s">
        <v>45</v>
      </c>
      <c r="G1099" s="4" t="s">
        <v>46</v>
      </c>
      <c r="H1099" s="4" t="s">
        <v>47</v>
      </c>
      <c r="I1099" s="4" t="s">
        <v>48</v>
      </c>
      <c r="J1099" s="4" t="s">
        <v>49</v>
      </c>
      <c r="K1099" s="4" t="s">
        <v>3021</v>
      </c>
      <c r="L1099" s="4" t="s">
        <v>3022</v>
      </c>
      <c r="M1099" s="4"/>
      <c r="N1099" s="4" t="s">
        <v>3015</v>
      </c>
      <c r="O1099" s="4" t="s">
        <v>53</v>
      </c>
      <c r="P1099" s="4" t="s">
        <v>3016</v>
      </c>
      <c r="Q1099" s="4">
        <v>143</v>
      </c>
      <c r="R1099" s="4">
        <v>54</v>
      </c>
      <c r="S1099" s="4">
        <v>485</v>
      </c>
      <c r="T1099" s="4">
        <v>682</v>
      </c>
      <c r="U1099" s="4">
        <v>0.2097</v>
      </c>
      <c r="V1099" s="4">
        <v>7.9200000000000007E-2</v>
      </c>
      <c r="W1099" s="4">
        <v>0.28889999999999999</v>
      </c>
      <c r="X1099" s="4" t="s">
        <v>48</v>
      </c>
      <c r="Y1099" s="4" t="s">
        <v>48</v>
      </c>
      <c r="Z1099" s="4" t="s">
        <v>48</v>
      </c>
      <c r="AA1099" s="4" t="s">
        <v>48</v>
      </c>
      <c r="AB1099" s="4" t="s">
        <v>48</v>
      </c>
      <c r="AC1099" s="4" t="s">
        <v>48</v>
      </c>
      <c r="AD1099" s="4" t="s">
        <v>48</v>
      </c>
      <c r="AE1099" s="4" t="s">
        <v>49</v>
      </c>
      <c r="AF1099" s="4" t="s">
        <v>49</v>
      </c>
      <c r="AG1099" s="4" t="s">
        <v>49</v>
      </c>
      <c r="AH1099" s="4" t="s">
        <v>48</v>
      </c>
      <c r="AI1099" s="4" t="s">
        <v>48</v>
      </c>
      <c r="AJ1099" s="4" t="s">
        <v>48</v>
      </c>
      <c r="AK1099" s="4" t="s">
        <v>48</v>
      </c>
      <c r="AL1099" s="4" t="s">
        <v>81</v>
      </c>
    </row>
    <row r="1100" spans="1:38" ht="25.5">
      <c r="A1100" s="4">
        <v>159182</v>
      </c>
      <c r="B1100" s="4">
        <v>661476</v>
      </c>
      <c r="C1100" s="4" t="s">
        <v>3004</v>
      </c>
      <c r="D1100" s="4" t="s">
        <v>3005</v>
      </c>
      <c r="E1100" s="4" t="s">
        <v>210</v>
      </c>
      <c r="F1100" s="4" t="s">
        <v>45</v>
      </c>
      <c r="G1100" s="4" t="s">
        <v>46</v>
      </c>
      <c r="H1100" s="4" t="s">
        <v>47</v>
      </c>
      <c r="I1100" s="4" t="s">
        <v>48</v>
      </c>
      <c r="J1100" s="4" t="s">
        <v>49</v>
      </c>
      <c r="K1100" s="4" t="s">
        <v>3023</v>
      </c>
      <c r="L1100" s="4" t="s">
        <v>3024</v>
      </c>
      <c r="M1100" s="4"/>
      <c r="N1100" s="4" t="s">
        <v>3008</v>
      </c>
      <c r="O1100" s="4" t="s">
        <v>53</v>
      </c>
      <c r="P1100" s="4" t="s">
        <v>3009</v>
      </c>
      <c r="Q1100" s="4">
        <v>112</v>
      </c>
      <c r="R1100" s="4">
        <v>33</v>
      </c>
      <c r="S1100" s="4">
        <v>247</v>
      </c>
      <c r="T1100" s="4">
        <v>392</v>
      </c>
      <c r="U1100" s="4">
        <v>0.28570000000000001</v>
      </c>
      <c r="V1100" s="4">
        <v>8.4199999999999997E-2</v>
      </c>
      <c r="W1100" s="4">
        <v>0.36990000000000001</v>
      </c>
      <c r="X1100" s="4" t="s">
        <v>48</v>
      </c>
      <c r="Y1100" s="4" t="s">
        <v>49</v>
      </c>
      <c r="Z1100" s="4" t="s">
        <v>49</v>
      </c>
      <c r="AA1100" s="4" t="s">
        <v>49</v>
      </c>
      <c r="AB1100" s="4" t="s">
        <v>49</v>
      </c>
      <c r="AC1100" s="4" t="s">
        <v>49</v>
      </c>
      <c r="AD1100" s="4" t="s">
        <v>49</v>
      </c>
      <c r="AE1100" s="4" t="s">
        <v>48</v>
      </c>
      <c r="AF1100" s="4" t="s">
        <v>48</v>
      </c>
      <c r="AG1100" s="4" t="s">
        <v>48</v>
      </c>
      <c r="AH1100" s="4" t="s">
        <v>48</v>
      </c>
      <c r="AI1100" s="4" t="s">
        <v>48</v>
      </c>
      <c r="AJ1100" s="4" t="s">
        <v>48</v>
      </c>
      <c r="AK1100" s="4" t="s">
        <v>48</v>
      </c>
      <c r="AL1100" s="4" t="s">
        <v>81</v>
      </c>
    </row>
    <row r="1101" spans="1:38" ht="25.5">
      <c r="A1101" s="4">
        <v>159182</v>
      </c>
      <c r="B1101" s="4">
        <v>661479</v>
      </c>
      <c r="C1101" s="4" t="s">
        <v>3004</v>
      </c>
      <c r="D1101" s="4" t="s">
        <v>3005</v>
      </c>
      <c r="E1101" s="4" t="s">
        <v>210</v>
      </c>
      <c r="F1101" s="4" t="s">
        <v>45</v>
      </c>
      <c r="G1101" s="4" t="s">
        <v>46</v>
      </c>
      <c r="H1101" s="4" t="s">
        <v>47</v>
      </c>
      <c r="I1101" s="4" t="s">
        <v>48</v>
      </c>
      <c r="J1101" s="4" t="s">
        <v>49</v>
      </c>
      <c r="K1101" s="4" t="s">
        <v>3025</v>
      </c>
      <c r="L1101" s="4" t="s">
        <v>3026</v>
      </c>
      <c r="M1101" s="4"/>
      <c r="N1101" s="4" t="s">
        <v>3027</v>
      </c>
      <c r="O1101" s="4" t="s">
        <v>53</v>
      </c>
      <c r="P1101" s="4" t="s">
        <v>3028</v>
      </c>
      <c r="Q1101" s="4">
        <v>114</v>
      </c>
      <c r="R1101" s="4">
        <v>48</v>
      </c>
      <c r="S1101" s="4">
        <v>165</v>
      </c>
      <c r="T1101" s="4">
        <v>327</v>
      </c>
      <c r="U1101" s="4">
        <v>0.34860000000000002</v>
      </c>
      <c r="V1101" s="4">
        <v>0.14680000000000001</v>
      </c>
      <c r="W1101" s="4">
        <v>0.49540000000000001</v>
      </c>
      <c r="X1101" s="4" t="s">
        <v>48</v>
      </c>
      <c r="Y1101" s="4" t="s">
        <v>49</v>
      </c>
      <c r="Z1101" s="4" t="s">
        <v>49</v>
      </c>
      <c r="AA1101" s="4" t="s">
        <v>49</v>
      </c>
      <c r="AB1101" s="4" t="s">
        <v>49</v>
      </c>
      <c r="AC1101" s="4" t="s">
        <v>49</v>
      </c>
      <c r="AD1101" s="4" t="s">
        <v>49</v>
      </c>
      <c r="AE1101" s="4" t="s">
        <v>48</v>
      </c>
      <c r="AF1101" s="4" t="s">
        <v>48</v>
      </c>
      <c r="AG1101" s="4" t="s">
        <v>48</v>
      </c>
      <c r="AH1101" s="4" t="s">
        <v>48</v>
      </c>
      <c r="AI1101" s="4" t="s">
        <v>48</v>
      </c>
      <c r="AJ1101" s="4" t="s">
        <v>48</v>
      </c>
      <c r="AK1101" s="4" t="s">
        <v>48</v>
      </c>
      <c r="AL1101" s="4" t="s">
        <v>81</v>
      </c>
    </row>
    <row r="1102" spans="1:38" ht="25.5">
      <c r="A1102" s="4">
        <v>159182</v>
      </c>
      <c r="B1102" s="4">
        <v>661480</v>
      </c>
      <c r="C1102" s="4" t="s">
        <v>3004</v>
      </c>
      <c r="D1102" s="4" t="s">
        <v>3005</v>
      </c>
      <c r="E1102" s="4" t="s">
        <v>210</v>
      </c>
      <c r="F1102" s="4" t="s">
        <v>45</v>
      </c>
      <c r="G1102" s="4" t="s">
        <v>46</v>
      </c>
      <c r="H1102" s="4" t="s">
        <v>47</v>
      </c>
      <c r="I1102" s="4" t="s">
        <v>48</v>
      </c>
      <c r="J1102" s="4" t="s">
        <v>49</v>
      </c>
      <c r="K1102" s="4" t="s">
        <v>3029</v>
      </c>
      <c r="L1102" s="4" t="s">
        <v>3030</v>
      </c>
      <c r="M1102" s="4"/>
      <c r="N1102" s="4" t="s">
        <v>3015</v>
      </c>
      <c r="O1102" s="4" t="s">
        <v>53</v>
      </c>
      <c r="P1102" s="4" t="s">
        <v>3016</v>
      </c>
      <c r="Q1102" s="4">
        <v>117</v>
      </c>
      <c r="R1102" s="4">
        <v>42</v>
      </c>
      <c r="S1102" s="4">
        <v>364</v>
      </c>
      <c r="T1102" s="4">
        <v>523</v>
      </c>
      <c r="U1102" s="4">
        <v>0.22370000000000001</v>
      </c>
      <c r="V1102" s="4">
        <v>8.0299999999999996E-2</v>
      </c>
      <c r="W1102" s="4">
        <v>0.30399999999999999</v>
      </c>
      <c r="X1102" s="4" t="s">
        <v>48</v>
      </c>
      <c r="Y1102" s="4" t="s">
        <v>49</v>
      </c>
      <c r="Z1102" s="4" t="s">
        <v>49</v>
      </c>
      <c r="AA1102" s="4" t="s">
        <v>49</v>
      </c>
      <c r="AB1102" s="4" t="s">
        <v>49</v>
      </c>
      <c r="AC1102" s="4" t="s">
        <v>49</v>
      </c>
      <c r="AD1102" s="4" t="s">
        <v>49</v>
      </c>
      <c r="AE1102" s="4" t="s">
        <v>48</v>
      </c>
      <c r="AF1102" s="4" t="s">
        <v>48</v>
      </c>
      <c r="AG1102" s="4" t="s">
        <v>48</v>
      </c>
      <c r="AH1102" s="4" t="s">
        <v>48</v>
      </c>
      <c r="AI1102" s="4" t="s">
        <v>48</v>
      </c>
      <c r="AJ1102" s="4" t="s">
        <v>48</v>
      </c>
      <c r="AK1102" s="4" t="s">
        <v>48</v>
      </c>
      <c r="AL1102" s="4" t="s">
        <v>81</v>
      </c>
    </row>
    <row r="1103" spans="1:38" ht="25.5">
      <c r="A1103" s="4">
        <v>159182</v>
      </c>
      <c r="B1103" s="4">
        <v>661481</v>
      </c>
      <c r="C1103" s="4" t="s">
        <v>3004</v>
      </c>
      <c r="D1103" s="4" t="s">
        <v>3005</v>
      </c>
      <c r="E1103" s="4" t="s">
        <v>210</v>
      </c>
      <c r="F1103" s="4" t="s">
        <v>45</v>
      </c>
      <c r="G1103" s="4" t="s">
        <v>46</v>
      </c>
      <c r="H1103" s="4" t="s">
        <v>47</v>
      </c>
      <c r="I1103" s="4" t="s">
        <v>48</v>
      </c>
      <c r="J1103" s="4" t="s">
        <v>49</v>
      </c>
      <c r="K1103" s="4" t="s">
        <v>3031</v>
      </c>
      <c r="L1103" s="4" t="s">
        <v>3032</v>
      </c>
      <c r="M1103" s="4"/>
      <c r="N1103" s="4" t="s">
        <v>3008</v>
      </c>
      <c r="O1103" s="4" t="s">
        <v>53</v>
      </c>
      <c r="P1103" s="4" t="s">
        <v>3009</v>
      </c>
      <c r="Q1103" s="4">
        <v>132</v>
      </c>
      <c r="R1103" s="4">
        <v>28</v>
      </c>
      <c r="S1103" s="4">
        <v>135</v>
      </c>
      <c r="T1103" s="4">
        <v>295</v>
      </c>
      <c r="U1103" s="4">
        <v>0.44750000000000001</v>
      </c>
      <c r="V1103" s="4">
        <v>9.4899999999999998E-2</v>
      </c>
      <c r="W1103" s="4">
        <v>0.54239999999999999</v>
      </c>
      <c r="X1103" s="4" t="s">
        <v>48</v>
      </c>
      <c r="Y1103" s="4" t="s">
        <v>49</v>
      </c>
      <c r="Z1103" s="4" t="s">
        <v>49</v>
      </c>
      <c r="AA1103" s="4" t="s">
        <v>49</v>
      </c>
      <c r="AB1103" s="4" t="s">
        <v>49</v>
      </c>
      <c r="AC1103" s="4" t="s">
        <v>49</v>
      </c>
      <c r="AD1103" s="4" t="s">
        <v>49</v>
      </c>
      <c r="AE1103" s="4" t="s">
        <v>49</v>
      </c>
      <c r="AF1103" s="4" t="s">
        <v>49</v>
      </c>
      <c r="AG1103" s="4" t="s">
        <v>49</v>
      </c>
      <c r="AH1103" s="4" t="s">
        <v>48</v>
      </c>
      <c r="AI1103" s="4" t="s">
        <v>48</v>
      </c>
      <c r="AJ1103" s="4" t="s">
        <v>48</v>
      </c>
      <c r="AK1103" s="4" t="s">
        <v>48</v>
      </c>
      <c r="AL1103" s="4" t="s">
        <v>81</v>
      </c>
    </row>
    <row r="1104" spans="1:38" ht="25.5">
      <c r="A1104" s="4">
        <v>159504</v>
      </c>
      <c r="B1104" s="4">
        <v>661820</v>
      </c>
      <c r="C1104" s="4" t="s">
        <v>3033</v>
      </c>
      <c r="D1104" s="4" t="s">
        <v>3034</v>
      </c>
      <c r="E1104" s="4" t="s">
        <v>1787</v>
      </c>
      <c r="F1104" s="4" t="s">
        <v>45</v>
      </c>
      <c r="G1104" s="4" t="s">
        <v>46</v>
      </c>
      <c r="H1104" s="4" t="s">
        <v>47</v>
      </c>
      <c r="I1104" s="4" t="s">
        <v>48</v>
      </c>
      <c r="J1104" s="4" t="s">
        <v>49</v>
      </c>
      <c r="K1104" s="4" t="s">
        <v>3035</v>
      </c>
      <c r="L1104" s="4" t="s">
        <v>3036</v>
      </c>
      <c r="M1104" s="4" t="s">
        <v>3037</v>
      </c>
      <c r="N1104" s="4" t="s">
        <v>3038</v>
      </c>
      <c r="O1104" s="4" t="s">
        <v>53</v>
      </c>
      <c r="P1104" s="4" t="s">
        <v>3039</v>
      </c>
      <c r="Q1104" s="4">
        <v>261</v>
      </c>
      <c r="R1104" s="4">
        <v>0</v>
      </c>
      <c r="S1104" s="4">
        <v>158</v>
      </c>
      <c r="T1104" s="4">
        <v>419</v>
      </c>
      <c r="U1104" s="4">
        <v>0.62290000000000001</v>
      </c>
      <c r="V1104" s="4">
        <v>0</v>
      </c>
      <c r="W1104" s="4">
        <v>0.62290000000000001</v>
      </c>
      <c r="X1104" s="4" t="s">
        <v>49</v>
      </c>
      <c r="Y1104" s="4" t="s">
        <v>49</v>
      </c>
      <c r="Z1104" s="4" t="s">
        <v>49</v>
      </c>
      <c r="AA1104" s="4" t="s">
        <v>49</v>
      </c>
      <c r="AB1104" s="4" t="s">
        <v>49</v>
      </c>
      <c r="AC1104" s="4" t="s">
        <v>49</v>
      </c>
      <c r="AD1104" s="4" t="s">
        <v>49</v>
      </c>
      <c r="AE1104" s="4" t="s">
        <v>48</v>
      </c>
      <c r="AF1104" s="4" t="s">
        <v>48</v>
      </c>
      <c r="AG1104" s="4" t="s">
        <v>48</v>
      </c>
      <c r="AH1104" s="4" t="s">
        <v>48</v>
      </c>
      <c r="AI1104" s="4" t="s">
        <v>48</v>
      </c>
      <c r="AJ1104" s="4" t="s">
        <v>48</v>
      </c>
      <c r="AK1104" s="4" t="s">
        <v>48</v>
      </c>
      <c r="AL1104" s="4" t="s">
        <v>55</v>
      </c>
    </row>
    <row r="1105" spans="1:38" ht="25.5">
      <c r="A1105" s="4">
        <v>159504</v>
      </c>
      <c r="B1105" s="4">
        <v>664603</v>
      </c>
      <c r="C1105" s="4" t="s">
        <v>3033</v>
      </c>
      <c r="D1105" s="4" t="s">
        <v>3034</v>
      </c>
      <c r="E1105" s="4" t="s">
        <v>1787</v>
      </c>
      <c r="F1105" s="4" t="s">
        <v>45</v>
      </c>
      <c r="G1105" s="4" t="s">
        <v>46</v>
      </c>
      <c r="H1105" s="4" t="s">
        <v>47</v>
      </c>
      <c r="I1105" s="4" t="s">
        <v>48</v>
      </c>
      <c r="J1105" s="4" t="s">
        <v>49</v>
      </c>
      <c r="K1105" s="4" t="s">
        <v>3040</v>
      </c>
      <c r="L1105" s="4" t="s">
        <v>3041</v>
      </c>
      <c r="M1105" s="4"/>
      <c r="N1105" s="4" t="s">
        <v>3038</v>
      </c>
      <c r="O1105" s="4" t="s">
        <v>53</v>
      </c>
      <c r="P1105" s="4" t="s">
        <v>3039</v>
      </c>
      <c r="Q1105" s="4">
        <v>316</v>
      </c>
      <c r="R1105" s="4">
        <v>0</v>
      </c>
      <c r="S1105" s="4">
        <v>150</v>
      </c>
      <c r="T1105" s="4">
        <v>466</v>
      </c>
      <c r="U1105" s="4">
        <v>0.67810000000000004</v>
      </c>
      <c r="V1105" s="4">
        <v>0</v>
      </c>
      <c r="W1105" s="4">
        <v>0.67810000000000004</v>
      </c>
      <c r="X1105" s="4" t="s">
        <v>48</v>
      </c>
      <c r="Y1105" s="4" t="s">
        <v>48</v>
      </c>
      <c r="Z1105" s="4" t="s">
        <v>48</v>
      </c>
      <c r="AA1105" s="4" t="s">
        <v>48</v>
      </c>
      <c r="AB1105" s="4" t="s">
        <v>48</v>
      </c>
      <c r="AC1105" s="4" t="s">
        <v>48</v>
      </c>
      <c r="AD1105" s="4" t="s">
        <v>48</v>
      </c>
      <c r="AE1105" s="4" t="s">
        <v>49</v>
      </c>
      <c r="AF1105" s="4" t="s">
        <v>49</v>
      </c>
      <c r="AG1105" s="4" t="s">
        <v>49</v>
      </c>
      <c r="AH1105" s="4" t="s">
        <v>48</v>
      </c>
      <c r="AI1105" s="4" t="s">
        <v>48</v>
      </c>
      <c r="AJ1105" s="4" t="s">
        <v>48</v>
      </c>
      <c r="AK1105" s="4" t="s">
        <v>48</v>
      </c>
      <c r="AL1105" s="4" t="s">
        <v>55</v>
      </c>
    </row>
    <row r="1106" spans="1:38" ht="25.5">
      <c r="A1106" s="4">
        <v>159504</v>
      </c>
      <c r="B1106" s="4">
        <v>663880</v>
      </c>
      <c r="C1106" s="4" t="s">
        <v>3033</v>
      </c>
      <c r="D1106" s="4" t="s">
        <v>3034</v>
      </c>
      <c r="E1106" s="4" t="s">
        <v>1787</v>
      </c>
      <c r="F1106" s="4" t="s">
        <v>45</v>
      </c>
      <c r="G1106" s="4" t="s">
        <v>46</v>
      </c>
      <c r="H1106" s="4" t="s">
        <v>47</v>
      </c>
      <c r="I1106" s="4" t="s">
        <v>48</v>
      </c>
      <c r="J1106" s="4" t="s">
        <v>49</v>
      </c>
      <c r="K1106" s="4" t="s">
        <v>3042</v>
      </c>
      <c r="L1106" s="4" t="s">
        <v>3043</v>
      </c>
      <c r="M1106" s="4"/>
      <c r="N1106" s="4" t="s">
        <v>3038</v>
      </c>
      <c r="O1106" s="4" t="s">
        <v>53</v>
      </c>
      <c r="P1106" s="4" t="s">
        <v>3039</v>
      </c>
      <c r="Q1106" s="4">
        <v>56</v>
      </c>
      <c r="R1106" s="4">
        <v>0</v>
      </c>
      <c r="S1106" s="4">
        <v>14</v>
      </c>
      <c r="T1106" s="4">
        <v>70</v>
      </c>
      <c r="U1106" s="4">
        <v>0.8</v>
      </c>
      <c r="V1106" s="4">
        <v>0</v>
      </c>
      <c r="W1106" s="4">
        <v>0.8</v>
      </c>
      <c r="X1106" s="4" t="s">
        <v>48</v>
      </c>
      <c r="Y1106" s="4" t="s">
        <v>48</v>
      </c>
      <c r="Z1106" s="4" t="s">
        <v>48</v>
      </c>
      <c r="AA1106" s="4" t="s">
        <v>48</v>
      </c>
      <c r="AB1106" s="4" t="s">
        <v>48</v>
      </c>
      <c r="AC1106" s="4" t="s">
        <v>48</v>
      </c>
      <c r="AD1106" s="4" t="s">
        <v>48</v>
      </c>
      <c r="AE1106" s="4" t="s">
        <v>48</v>
      </c>
      <c r="AF1106" s="4" t="s">
        <v>48</v>
      </c>
      <c r="AG1106" s="4" t="s">
        <v>48</v>
      </c>
      <c r="AH1106" s="4" t="s">
        <v>49</v>
      </c>
      <c r="AI1106" s="4" t="s">
        <v>49</v>
      </c>
      <c r="AJ1106" s="4" t="s">
        <v>49</v>
      </c>
      <c r="AK1106" s="4" t="s">
        <v>49</v>
      </c>
      <c r="AL1106" s="4" t="s">
        <v>55</v>
      </c>
    </row>
    <row r="1107" spans="1:38" ht="25.5">
      <c r="A1107" s="4">
        <v>159504</v>
      </c>
      <c r="B1107" s="4">
        <v>685391</v>
      </c>
      <c r="C1107" s="4" t="s">
        <v>3033</v>
      </c>
      <c r="D1107" s="4" t="s">
        <v>3034</v>
      </c>
      <c r="E1107" s="4" t="s">
        <v>714</v>
      </c>
      <c r="F1107" s="4" t="s">
        <v>45</v>
      </c>
      <c r="G1107" s="4" t="s">
        <v>46</v>
      </c>
      <c r="H1107" s="4" t="s">
        <v>47</v>
      </c>
      <c r="I1107" s="4" t="s">
        <v>48</v>
      </c>
      <c r="J1107" s="4" t="s">
        <v>49</v>
      </c>
      <c r="K1107" s="4" t="s">
        <v>3044</v>
      </c>
      <c r="L1107" s="4" t="s">
        <v>3045</v>
      </c>
      <c r="M1107" s="4"/>
      <c r="N1107" s="4" t="s">
        <v>3038</v>
      </c>
      <c r="O1107" s="4" t="s">
        <v>53</v>
      </c>
      <c r="P1107" s="4" t="s">
        <v>3039</v>
      </c>
      <c r="Q1107" s="4">
        <v>30</v>
      </c>
      <c r="R1107" s="4">
        <v>0</v>
      </c>
      <c r="S1107" s="4">
        <v>10</v>
      </c>
      <c r="T1107" s="4">
        <v>40</v>
      </c>
      <c r="U1107" s="4">
        <v>0.75</v>
      </c>
      <c r="V1107" s="4">
        <v>0</v>
      </c>
      <c r="W1107" s="4">
        <v>0.75</v>
      </c>
      <c r="X1107" s="4" t="s">
        <v>49</v>
      </c>
      <c r="Y1107" s="4" t="s">
        <v>48</v>
      </c>
      <c r="Z1107" s="4" t="s">
        <v>48</v>
      </c>
      <c r="AA1107" s="4" t="s">
        <v>48</v>
      </c>
      <c r="AB1107" s="4" t="s">
        <v>48</v>
      </c>
      <c r="AC1107" s="4" t="s">
        <v>48</v>
      </c>
      <c r="AD1107" s="4" t="s">
        <v>48</v>
      </c>
      <c r="AE1107" s="4" t="s">
        <v>48</v>
      </c>
      <c r="AF1107" s="4" t="s">
        <v>48</v>
      </c>
      <c r="AG1107" s="4" t="s">
        <v>48</v>
      </c>
      <c r="AH1107" s="4" t="s">
        <v>48</v>
      </c>
      <c r="AI1107" s="4" t="s">
        <v>48</v>
      </c>
      <c r="AJ1107" s="4" t="s">
        <v>48</v>
      </c>
      <c r="AK1107" s="4" t="s">
        <v>48</v>
      </c>
      <c r="AL1107" s="4" t="s">
        <v>55</v>
      </c>
    </row>
    <row r="1108" spans="1:38" ht="25.5">
      <c r="A1108" s="4">
        <v>159504</v>
      </c>
      <c r="B1108" s="4">
        <v>661818</v>
      </c>
      <c r="C1108" s="4" t="s">
        <v>3033</v>
      </c>
      <c r="D1108" s="4" t="s">
        <v>3034</v>
      </c>
      <c r="E1108" s="4" t="s">
        <v>1787</v>
      </c>
      <c r="F1108" s="4" t="s">
        <v>45</v>
      </c>
      <c r="G1108" s="4" t="s">
        <v>46</v>
      </c>
      <c r="H1108" s="4" t="s">
        <v>47</v>
      </c>
      <c r="I1108" s="4" t="s">
        <v>48</v>
      </c>
      <c r="J1108" s="4" t="s">
        <v>49</v>
      </c>
      <c r="K1108" s="4" t="s">
        <v>3046</v>
      </c>
      <c r="L1108" s="4" t="s">
        <v>3047</v>
      </c>
      <c r="M1108" s="4"/>
      <c r="N1108" s="4" t="s">
        <v>3038</v>
      </c>
      <c r="O1108" s="4" t="s">
        <v>53</v>
      </c>
      <c r="P1108" s="4" t="s">
        <v>3039</v>
      </c>
      <c r="Q1108" s="4">
        <v>365</v>
      </c>
      <c r="R1108" s="4">
        <v>0</v>
      </c>
      <c r="S1108" s="4">
        <v>285</v>
      </c>
      <c r="T1108" s="4">
        <v>650</v>
      </c>
      <c r="U1108" s="4">
        <v>0.5615</v>
      </c>
      <c r="V1108" s="4">
        <v>0</v>
      </c>
      <c r="W1108" s="4">
        <v>0.5615</v>
      </c>
      <c r="X1108" s="4" t="s">
        <v>48</v>
      </c>
      <c r="Y1108" s="4" t="s">
        <v>48</v>
      </c>
      <c r="Z1108" s="4" t="s">
        <v>48</v>
      </c>
      <c r="AA1108" s="4" t="s">
        <v>48</v>
      </c>
      <c r="AB1108" s="4" t="s">
        <v>48</v>
      </c>
      <c r="AC1108" s="4" t="s">
        <v>48</v>
      </c>
      <c r="AD1108" s="4" t="s">
        <v>48</v>
      </c>
      <c r="AE1108" s="4" t="s">
        <v>48</v>
      </c>
      <c r="AF1108" s="4" t="s">
        <v>48</v>
      </c>
      <c r="AG1108" s="4" t="s">
        <v>48</v>
      </c>
      <c r="AH1108" s="4" t="s">
        <v>49</v>
      </c>
      <c r="AI1108" s="4" t="s">
        <v>49</v>
      </c>
      <c r="AJ1108" s="4" t="s">
        <v>49</v>
      </c>
      <c r="AK1108" s="4" t="s">
        <v>49</v>
      </c>
      <c r="AL1108" s="4" t="s">
        <v>55</v>
      </c>
    </row>
    <row r="1109" spans="1:38" ht="25.5">
      <c r="A1109" s="4">
        <v>159504</v>
      </c>
      <c r="B1109" s="4">
        <v>664285</v>
      </c>
      <c r="C1109" s="4" t="s">
        <v>3033</v>
      </c>
      <c r="D1109" s="4" t="s">
        <v>3034</v>
      </c>
      <c r="E1109" s="4" t="s">
        <v>1787</v>
      </c>
      <c r="F1109" s="4" t="s">
        <v>45</v>
      </c>
      <c r="G1109" s="4" t="s">
        <v>46</v>
      </c>
      <c r="H1109" s="4" t="s">
        <v>47</v>
      </c>
      <c r="I1109" s="4" t="s">
        <v>48</v>
      </c>
      <c r="J1109" s="4" t="s">
        <v>49</v>
      </c>
      <c r="K1109" s="4" t="s">
        <v>3048</v>
      </c>
      <c r="L1109" s="4" t="s">
        <v>3049</v>
      </c>
      <c r="M1109" s="4"/>
      <c r="N1109" s="4" t="s">
        <v>3038</v>
      </c>
      <c r="O1109" s="4" t="s">
        <v>53</v>
      </c>
      <c r="P1109" s="4" t="s">
        <v>3039</v>
      </c>
      <c r="Q1109" s="4">
        <v>429</v>
      </c>
      <c r="R1109" s="4">
        <v>0</v>
      </c>
      <c r="S1109" s="4">
        <v>127</v>
      </c>
      <c r="T1109" s="4">
        <v>556</v>
      </c>
      <c r="U1109" s="4">
        <v>0.77159999999999995</v>
      </c>
      <c r="V1109" s="4">
        <v>0</v>
      </c>
      <c r="W1109" s="4">
        <v>0.77159999999999995</v>
      </c>
      <c r="X1109" s="4" t="s">
        <v>48</v>
      </c>
      <c r="Y1109" s="4" t="s">
        <v>49</v>
      </c>
      <c r="Z1109" s="4" t="s">
        <v>49</v>
      </c>
      <c r="AA1109" s="4" t="s">
        <v>49</v>
      </c>
      <c r="AB1109" s="4" t="s">
        <v>49</v>
      </c>
      <c r="AC1109" s="4" t="s">
        <v>49</v>
      </c>
      <c r="AD1109" s="4" t="s">
        <v>49</v>
      </c>
      <c r="AE1109" s="4" t="s">
        <v>48</v>
      </c>
      <c r="AF1109" s="4" t="s">
        <v>48</v>
      </c>
      <c r="AG1109" s="4" t="s">
        <v>48</v>
      </c>
      <c r="AH1109" s="4" t="s">
        <v>48</v>
      </c>
      <c r="AI1109" s="4" t="s">
        <v>48</v>
      </c>
      <c r="AJ1109" s="4" t="s">
        <v>48</v>
      </c>
      <c r="AK1109" s="4" t="s">
        <v>48</v>
      </c>
      <c r="AL1109" s="4" t="s">
        <v>55</v>
      </c>
    </row>
    <row r="1110" spans="1:38" ht="25.5">
      <c r="A1110" s="4">
        <v>159338</v>
      </c>
      <c r="B1110" s="4">
        <v>663152</v>
      </c>
      <c r="C1110" s="4" t="s">
        <v>3050</v>
      </c>
      <c r="D1110" s="4" t="s">
        <v>3051</v>
      </c>
      <c r="E1110" s="4" t="s">
        <v>157</v>
      </c>
      <c r="F1110" s="4" t="s">
        <v>75</v>
      </c>
      <c r="G1110" s="4" t="s">
        <v>46</v>
      </c>
      <c r="H1110" s="4" t="s">
        <v>47</v>
      </c>
      <c r="I1110" s="4" t="s">
        <v>48</v>
      </c>
      <c r="J1110" s="4" t="s">
        <v>49</v>
      </c>
      <c r="K1110" s="4" t="s">
        <v>3052</v>
      </c>
      <c r="L1110" s="4" t="s">
        <v>3053</v>
      </c>
      <c r="M1110" s="4"/>
      <c r="N1110" s="4" t="s">
        <v>3054</v>
      </c>
      <c r="O1110" s="4" t="s">
        <v>53</v>
      </c>
      <c r="P1110" s="4" t="s">
        <v>992</v>
      </c>
      <c r="Q1110" s="4">
        <v>52</v>
      </c>
      <c r="R1110" s="4">
        <v>0</v>
      </c>
      <c r="S1110" s="4">
        <v>11</v>
      </c>
      <c r="T1110" s="4">
        <v>63</v>
      </c>
      <c r="U1110" s="4">
        <v>0.82540000000000002</v>
      </c>
      <c r="V1110" s="4">
        <v>0</v>
      </c>
      <c r="W1110" s="4">
        <v>0.82540000000000002</v>
      </c>
      <c r="X1110" s="4" t="s">
        <v>49</v>
      </c>
      <c r="Y1110" s="4" t="s">
        <v>49</v>
      </c>
      <c r="Z1110" s="4" t="s">
        <v>49</v>
      </c>
      <c r="AA1110" s="4" t="s">
        <v>49</v>
      </c>
      <c r="AB1110" s="4" t="s">
        <v>49</v>
      </c>
      <c r="AC1110" s="4" t="s">
        <v>49</v>
      </c>
      <c r="AD1110" s="4" t="s">
        <v>49</v>
      </c>
      <c r="AE1110" s="4" t="s">
        <v>49</v>
      </c>
      <c r="AF1110" s="4" t="s">
        <v>49</v>
      </c>
      <c r="AG1110" s="4" t="s">
        <v>49</v>
      </c>
      <c r="AH1110" s="4" t="s">
        <v>49</v>
      </c>
      <c r="AI1110" s="4" t="s">
        <v>49</v>
      </c>
      <c r="AJ1110" s="4" t="s">
        <v>49</v>
      </c>
      <c r="AK1110" s="4" t="s">
        <v>49</v>
      </c>
      <c r="AL1110" s="4" t="s">
        <v>55</v>
      </c>
    </row>
    <row r="1111" spans="1:38" ht="25.5">
      <c r="A1111" s="4">
        <v>159981</v>
      </c>
      <c r="B1111" s="4">
        <v>664416</v>
      </c>
      <c r="C1111" s="4" t="s">
        <v>3055</v>
      </c>
      <c r="D1111" s="4" t="s">
        <v>3056</v>
      </c>
      <c r="E1111" s="4" t="s">
        <v>1104</v>
      </c>
      <c r="F1111" s="4" t="s">
        <v>391</v>
      </c>
      <c r="G1111" s="4" t="s">
        <v>46</v>
      </c>
      <c r="H1111" s="4" t="s">
        <v>47</v>
      </c>
      <c r="I1111" s="4" t="s">
        <v>48</v>
      </c>
      <c r="J1111" s="4" t="s">
        <v>49</v>
      </c>
      <c r="K1111" s="4" t="s">
        <v>3057</v>
      </c>
      <c r="L1111" s="4" t="s">
        <v>3058</v>
      </c>
      <c r="M1111" s="4" t="s">
        <v>3058</v>
      </c>
      <c r="N1111" s="4" t="s">
        <v>1914</v>
      </c>
      <c r="O1111" s="4" t="s">
        <v>53</v>
      </c>
      <c r="P1111" s="4" t="s">
        <v>3059</v>
      </c>
      <c r="Q1111" s="4">
        <v>61</v>
      </c>
      <c r="R1111" s="4">
        <v>23</v>
      </c>
      <c r="S1111" s="4">
        <v>223</v>
      </c>
      <c r="T1111" s="4">
        <v>307</v>
      </c>
      <c r="U1111" s="4">
        <v>0.19869999999999999</v>
      </c>
      <c r="V1111" s="4">
        <v>7.4899999999999994E-2</v>
      </c>
      <c r="W1111" s="4">
        <v>0.27360000000000001</v>
      </c>
      <c r="X1111" s="4" t="s">
        <v>48</v>
      </c>
      <c r="Y1111" s="4" t="s">
        <v>48</v>
      </c>
      <c r="Z1111" s="4" t="s">
        <v>48</v>
      </c>
      <c r="AA1111" s="4" t="s">
        <v>48</v>
      </c>
      <c r="AB1111" s="4" t="s">
        <v>48</v>
      </c>
      <c r="AC1111" s="4" t="s">
        <v>48</v>
      </c>
      <c r="AD1111" s="4" t="s">
        <v>48</v>
      </c>
      <c r="AE1111" s="4" t="s">
        <v>49</v>
      </c>
      <c r="AF1111" s="4" t="s">
        <v>49</v>
      </c>
      <c r="AG1111" s="4" t="s">
        <v>49</v>
      </c>
      <c r="AH1111" s="4" t="s">
        <v>48</v>
      </c>
      <c r="AI1111" s="4" t="s">
        <v>48</v>
      </c>
      <c r="AJ1111" s="4" t="s">
        <v>48</v>
      </c>
      <c r="AK1111" s="4" t="s">
        <v>48</v>
      </c>
      <c r="AL1111" s="4" t="s">
        <v>81</v>
      </c>
    </row>
    <row r="1112" spans="1:38" ht="25.5">
      <c r="A1112" s="4">
        <v>159981</v>
      </c>
      <c r="B1112" s="4">
        <v>664415</v>
      </c>
      <c r="C1112" s="4" t="s">
        <v>3055</v>
      </c>
      <c r="D1112" s="4" t="s">
        <v>3056</v>
      </c>
      <c r="E1112" s="4" t="s">
        <v>1104</v>
      </c>
      <c r="F1112" s="4" t="s">
        <v>391</v>
      </c>
      <c r="G1112" s="4" t="s">
        <v>46</v>
      </c>
      <c r="H1112" s="4" t="s">
        <v>47</v>
      </c>
      <c r="I1112" s="4" t="s">
        <v>48</v>
      </c>
      <c r="J1112" s="4" t="s">
        <v>49</v>
      </c>
      <c r="K1112" s="4" t="s">
        <v>3060</v>
      </c>
      <c r="L1112" s="4" t="s">
        <v>3061</v>
      </c>
      <c r="M1112" s="4"/>
      <c r="N1112" s="4" t="s">
        <v>1914</v>
      </c>
      <c r="O1112" s="4" t="s">
        <v>53</v>
      </c>
      <c r="P1112" s="4" t="s">
        <v>3059</v>
      </c>
      <c r="Q1112" s="4">
        <v>320</v>
      </c>
      <c r="R1112" s="4">
        <v>0</v>
      </c>
      <c r="S1112" s="4">
        <v>167</v>
      </c>
      <c r="T1112" s="4">
        <v>487</v>
      </c>
      <c r="U1112" s="4">
        <v>0.65710000000000002</v>
      </c>
      <c r="V1112" s="4">
        <v>0</v>
      </c>
      <c r="W1112" s="4">
        <v>0.65710000000000002</v>
      </c>
      <c r="X1112" s="4" t="s">
        <v>48</v>
      </c>
      <c r="Y1112" s="4" t="s">
        <v>49</v>
      </c>
      <c r="Z1112" s="4" t="s">
        <v>49</v>
      </c>
      <c r="AA1112" s="4" t="s">
        <v>49</v>
      </c>
      <c r="AB1112" s="4" t="s">
        <v>49</v>
      </c>
      <c r="AC1112" s="4" t="s">
        <v>49</v>
      </c>
      <c r="AD1112" s="4" t="s">
        <v>49</v>
      </c>
      <c r="AE1112" s="4" t="s">
        <v>48</v>
      </c>
      <c r="AF1112" s="4" t="s">
        <v>48</v>
      </c>
      <c r="AG1112" s="4" t="s">
        <v>48</v>
      </c>
      <c r="AH1112" s="4" t="s">
        <v>48</v>
      </c>
      <c r="AI1112" s="4" t="s">
        <v>48</v>
      </c>
      <c r="AJ1112" s="4" t="s">
        <v>48</v>
      </c>
      <c r="AK1112" s="4" t="s">
        <v>48</v>
      </c>
      <c r="AL1112" s="4" t="s">
        <v>55</v>
      </c>
    </row>
    <row r="1113" spans="1:38" ht="25.5">
      <c r="A1113" s="4">
        <v>159981</v>
      </c>
      <c r="B1113" s="4">
        <v>661591</v>
      </c>
      <c r="C1113" s="4" t="s">
        <v>3055</v>
      </c>
      <c r="D1113" s="4" t="s">
        <v>3056</v>
      </c>
      <c r="E1113" s="4" t="s">
        <v>1104</v>
      </c>
      <c r="F1113" s="4" t="s">
        <v>391</v>
      </c>
      <c r="G1113" s="4" t="s">
        <v>46</v>
      </c>
      <c r="H1113" s="4" t="s">
        <v>47</v>
      </c>
      <c r="I1113" s="4" t="s">
        <v>48</v>
      </c>
      <c r="J1113" s="4" t="s">
        <v>49</v>
      </c>
      <c r="K1113" s="4" t="s">
        <v>1849</v>
      </c>
      <c r="L1113" s="4" t="s">
        <v>3062</v>
      </c>
      <c r="M1113" s="4"/>
      <c r="N1113" s="4" t="s">
        <v>1914</v>
      </c>
      <c r="O1113" s="4" t="s">
        <v>53</v>
      </c>
      <c r="P1113" s="4" t="s">
        <v>3063</v>
      </c>
      <c r="Q1113" s="4">
        <v>282</v>
      </c>
      <c r="R1113" s="4">
        <v>60</v>
      </c>
      <c r="S1113" s="4">
        <v>371</v>
      </c>
      <c r="T1113" s="4">
        <v>713</v>
      </c>
      <c r="U1113" s="4">
        <v>0.39550000000000002</v>
      </c>
      <c r="V1113" s="4">
        <v>8.4199999999999997E-2</v>
      </c>
      <c r="W1113" s="4">
        <v>0.47970000000000002</v>
      </c>
      <c r="X1113" s="4" t="s">
        <v>48</v>
      </c>
      <c r="Y1113" s="4" t="s">
        <v>48</v>
      </c>
      <c r="Z1113" s="4" t="s">
        <v>48</v>
      </c>
      <c r="AA1113" s="4" t="s">
        <v>48</v>
      </c>
      <c r="AB1113" s="4" t="s">
        <v>48</v>
      </c>
      <c r="AC1113" s="4" t="s">
        <v>48</v>
      </c>
      <c r="AD1113" s="4" t="s">
        <v>48</v>
      </c>
      <c r="AE1113" s="4" t="s">
        <v>49</v>
      </c>
      <c r="AF1113" s="4" t="s">
        <v>49</v>
      </c>
      <c r="AG1113" s="4" t="s">
        <v>49</v>
      </c>
      <c r="AH1113" s="4" t="s">
        <v>48</v>
      </c>
      <c r="AI1113" s="4" t="s">
        <v>48</v>
      </c>
      <c r="AJ1113" s="4" t="s">
        <v>48</v>
      </c>
      <c r="AK1113" s="4" t="s">
        <v>48</v>
      </c>
      <c r="AL1113" s="4" t="s">
        <v>81</v>
      </c>
    </row>
    <row r="1114" spans="1:38" ht="25.5">
      <c r="A1114" s="4">
        <v>159981</v>
      </c>
      <c r="B1114" s="4">
        <v>686438</v>
      </c>
      <c r="C1114" s="4" t="s">
        <v>3055</v>
      </c>
      <c r="D1114" s="4" t="s">
        <v>3056</v>
      </c>
      <c r="E1114" s="4" t="s">
        <v>1104</v>
      </c>
      <c r="F1114" s="4" t="s">
        <v>391</v>
      </c>
      <c r="G1114" s="4" t="s">
        <v>46</v>
      </c>
      <c r="H1114" s="4" t="s">
        <v>47</v>
      </c>
      <c r="I1114" s="4" t="s">
        <v>48</v>
      </c>
      <c r="J1114" s="4" t="s">
        <v>49</v>
      </c>
      <c r="K1114" s="4" t="s">
        <v>3064</v>
      </c>
      <c r="L1114" s="4" t="s">
        <v>3065</v>
      </c>
      <c r="M1114" s="4"/>
      <c r="N1114" s="4" t="s">
        <v>1914</v>
      </c>
      <c r="O1114" s="4" t="s">
        <v>53</v>
      </c>
      <c r="P1114" s="4" t="s">
        <v>3063</v>
      </c>
      <c r="Q1114" s="4">
        <v>84</v>
      </c>
      <c r="R1114" s="4">
        <v>0</v>
      </c>
      <c r="S1114" s="4">
        <v>41</v>
      </c>
      <c r="T1114" s="4">
        <v>125</v>
      </c>
      <c r="U1114" s="4">
        <v>0.67200000000000004</v>
      </c>
      <c r="V1114" s="4">
        <v>0</v>
      </c>
      <c r="W1114" s="4">
        <v>0.67200000000000004</v>
      </c>
      <c r="X1114" s="4" t="s">
        <v>48</v>
      </c>
      <c r="Y1114" s="4" t="s">
        <v>48</v>
      </c>
      <c r="Z1114" s="4" t="s">
        <v>48</v>
      </c>
      <c r="AA1114" s="4" t="s">
        <v>48</v>
      </c>
      <c r="AB1114" s="4" t="s">
        <v>48</v>
      </c>
      <c r="AC1114" s="4" t="s">
        <v>48</v>
      </c>
      <c r="AD1114" s="4" t="s">
        <v>48</v>
      </c>
      <c r="AE1114" s="4" t="s">
        <v>48</v>
      </c>
      <c r="AF1114" s="4" t="s">
        <v>48</v>
      </c>
      <c r="AG1114" s="4" t="s">
        <v>48</v>
      </c>
      <c r="AH1114" s="4" t="s">
        <v>49</v>
      </c>
      <c r="AI1114" s="4" t="s">
        <v>49</v>
      </c>
      <c r="AJ1114" s="4" t="s">
        <v>49</v>
      </c>
      <c r="AK1114" s="4" t="s">
        <v>49</v>
      </c>
      <c r="AL1114" s="4" t="s">
        <v>55</v>
      </c>
    </row>
    <row r="1115" spans="1:38" ht="25.5">
      <c r="A1115" s="4">
        <v>159981</v>
      </c>
      <c r="B1115" s="4">
        <v>661580</v>
      </c>
      <c r="C1115" s="4" t="s">
        <v>3055</v>
      </c>
      <c r="D1115" s="4" t="s">
        <v>3056</v>
      </c>
      <c r="E1115" s="4" t="s">
        <v>1104</v>
      </c>
      <c r="F1115" s="4" t="s">
        <v>391</v>
      </c>
      <c r="G1115" s="4" t="s">
        <v>46</v>
      </c>
      <c r="H1115" s="4" t="s">
        <v>47</v>
      </c>
      <c r="I1115" s="4" t="s">
        <v>48</v>
      </c>
      <c r="J1115" s="4" t="s">
        <v>49</v>
      </c>
      <c r="K1115" s="4" t="s">
        <v>3066</v>
      </c>
      <c r="L1115" s="4" t="s">
        <v>3067</v>
      </c>
      <c r="M1115" s="4"/>
      <c r="N1115" s="4" t="s">
        <v>1914</v>
      </c>
      <c r="O1115" s="4" t="s">
        <v>53</v>
      </c>
      <c r="P1115" s="4" t="s">
        <v>1915</v>
      </c>
      <c r="Q1115" s="4">
        <v>142</v>
      </c>
      <c r="R1115" s="4">
        <v>29</v>
      </c>
      <c r="S1115" s="4">
        <v>308</v>
      </c>
      <c r="T1115" s="4">
        <v>479</v>
      </c>
      <c r="U1115" s="4">
        <v>0.29649999999999999</v>
      </c>
      <c r="V1115" s="4">
        <v>6.0499999999999998E-2</v>
      </c>
      <c r="W1115" s="4">
        <v>0.35699999999999998</v>
      </c>
      <c r="X1115" s="4" t="s">
        <v>48</v>
      </c>
      <c r="Y1115" s="4" t="s">
        <v>49</v>
      </c>
      <c r="Z1115" s="4" t="s">
        <v>49</v>
      </c>
      <c r="AA1115" s="4" t="s">
        <v>49</v>
      </c>
      <c r="AB1115" s="4" t="s">
        <v>49</v>
      </c>
      <c r="AC1115" s="4" t="s">
        <v>49</v>
      </c>
      <c r="AD1115" s="4" t="s">
        <v>49</v>
      </c>
      <c r="AE1115" s="4" t="s">
        <v>48</v>
      </c>
      <c r="AF1115" s="4" t="s">
        <v>48</v>
      </c>
      <c r="AG1115" s="4" t="s">
        <v>48</v>
      </c>
      <c r="AH1115" s="4" t="s">
        <v>48</v>
      </c>
      <c r="AI1115" s="4" t="s">
        <v>48</v>
      </c>
      <c r="AJ1115" s="4" t="s">
        <v>48</v>
      </c>
      <c r="AK1115" s="4" t="s">
        <v>48</v>
      </c>
      <c r="AL1115" s="4" t="s">
        <v>81</v>
      </c>
    </row>
    <row r="1116" spans="1:38" ht="25.5">
      <c r="A1116" s="4">
        <v>159981</v>
      </c>
      <c r="B1116" s="4">
        <v>661581</v>
      </c>
      <c r="C1116" s="4" t="s">
        <v>3055</v>
      </c>
      <c r="D1116" s="4" t="s">
        <v>3056</v>
      </c>
      <c r="E1116" s="4" t="s">
        <v>1104</v>
      </c>
      <c r="F1116" s="4" t="s">
        <v>391</v>
      </c>
      <c r="G1116" s="4" t="s">
        <v>46</v>
      </c>
      <c r="H1116" s="4" t="s">
        <v>47</v>
      </c>
      <c r="I1116" s="4" t="s">
        <v>48</v>
      </c>
      <c r="J1116" s="4" t="s">
        <v>49</v>
      </c>
      <c r="K1116" s="4" t="s">
        <v>3068</v>
      </c>
      <c r="L1116" s="4" t="s">
        <v>3069</v>
      </c>
      <c r="M1116" s="4"/>
      <c r="N1116" s="4" t="s">
        <v>1914</v>
      </c>
      <c r="O1116" s="4" t="s">
        <v>53</v>
      </c>
      <c r="P1116" s="4" t="s">
        <v>3059</v>
      </c>
      <c r="Q1116" s="4">
        <v>149</v>
      </c>
      <c r="R1116" s="4">
        <v>43</v>
      </c>
      <c r="S1116" s="4">
        <v>368</v>
      </c>
      <c r="T1116" s="4">
        <v>560</v>
      </c>
      <c r="U1116" s="4">
        <v>0.2661</v>
      </c>
      <c r="V1116" s="4">
        <v>7.6799999999999993E-2</v>
      </c>
      <c r="W1116" s="4">
        <v>0.34289999999999998</v>
      </c>
      <c r="X1116" s="4" t="s">
        <v>48</v>
      </c>
      <c r="Y1116" s="4" t="s">
        <v>49</v>
      </c>
      <c r="Z1116" s="4" t="s">
        <v>49</v>
      </c>
      <c r="AA1116" s="4" t="s">
        <v>49</v>
      </c>
      <c r="AB1116" s="4" t="s">
        <v>49</v>
      </c>
      <c r="AC1116" s="4" t="s">
        <v>49</v>
      </c>
      <c r="AD1116" s="4" t="s">
        <v>49</v>
      </c>
      <c r="AE1116" s="4" t="s">
        <v>48</v>
      </c>
      <c r="AF1116" s="4" t="s">
        <v>48</v>
      </c>
      <c r="AG1116" s="4" t="s">
        <v>48</v>
      </c>
      <c r="AH1116" s="4" t="s">
        <v>48</v>
      </c>
      <c r="AI1116" s="4" t="s">
        <v>48</v>
      </c>
      <c r="AJ1116" s="4" t="s">
        <v>48</v>
      </c>
      <c r="AK1116" s="4" t="s">
        <v>48</v>
      </c>
      <c r="AL1116" s="4" t="s">
        <v>81</v>
      </c>
    </row>
    <row r="1117" spans="1:38" ht="25.5">
      <c r="A1117" s="4">
        <v>159981</v>
      </c>
      <c r="B1117" s="4">
        <v>661592</v>
      </c>
      <c r="C1117" s="4" t="s">
        <v>3055</v>
      </c>
      <c r="D1117" s="4" t="s">
        <v>3056</v>
      </c>
      <c r="E1117" s="4" t="s">
        <v>1104</v>
      </c>
      <c r="F1117" s="4" t="s">
        <v>391</v>
      </c>
      <c r="G1117" s="4" t="s">
        <v>46</v>
      </c>
      <c r="H1117" s="4" t="s">
        <v>47</v>
      </c>
      <c r="I1117" s="4" t="s">
        <v>48</v>
      </c>
      <c r="J1117" s="4" t="s">
        <v>49</v>
      </c>
      <c r="K1117" s="4" t="s">
        <v>3070</v>
      </c>
      <c r="L1117" s="4" t="s">
        <v>3071</v>
      </c>
      <c r="M1117" s="4"/>
      <c r="N1117" s="4" t="s">
        <v>1914</v>
      </c>
      <c r="O1117" s="4" t="s">
        <v>53</v>
      </c>
      <c r="P1117" s="4" t="s">
        <v>1915</v>
      </c>
      <c r="Q1117" s="4">
        <v>243</v>
      </c>
      <c r="R1117" s="4">
        <v>57</v>
      </c>
      <c r="S1117" s="4">
        <v>343</v>
      </c>
      <c r="T1117" s="4">
        <v>643</v>
      </c>
      <c r="U1117" s="4">
        <v>0.37790000000000001</v>
      </c>
      <c r="V1117" s="4">
        <v>8.8599999999999998E-2</v>
      </c>
      <c r="W1117" s="4">
        <v>0.46660000000000001</v>
      </c>
      <c r="X1117" s="4" t="s">
        <v>48</v>
      </c>
      <c r="Y1117" s="4" t="s">
        <v>48</v>
      </c>
      <c r="Z1117" s="4" t="s">
        <v>48</v>
      </c>
      <c r="AA1117" s="4" t="s">
        <v>48</v>
      </c>
      <c r="AB1117" s="4" t="s">
        <v>48</v>
      </c>
      <c r="AC1117" s="4" t="s">
        <v>48</v>
      </c>
      <c r="AD1117" s="4" t="s">
        <v>48</v>
      </c>
      <c r="AE1117" s="4" t="s">
        <v>49</v>
      </c>
      <c r="AF1117" s="4" t="s">
        <v>49</v>
      </c>
      <c r="AG1117" s="4" t="s">
        <v>49</v>
      </c>
      <c r="AH1117" s="4" t="s">
        <v>48</v>
      </c>
      <c r="AI1117" s="4" t="s">
        <v>48</v>
      </c>
      <c r="AJ1117" s="4" t="s">
        <v>48</v>
      </c>
      <c r="AK1117" s="4" t="s">
        <v>48</v>
      </c>
      <c r="AL1117" s="4" t="s">
        <v>81</v>
      </c>
    </row>
    <row r="1118" spans="1:38" ht="25.5">
      <c r="A1118" s="4">
        <v>159981</v>
      </c>
      <c r="B1118" s="4">
        <v>661582</v>
      </c>
      <c r="C1118" s="4" t="s">
        <v>3055</v>
      </c>
      <c r="D1118" s="4" t="s">
        <v>3056</v>
      </c>
      <c r="E1118" s="4" t="s">
        <v>1104</v>
      </c>
      <c r="F1118" s="4" t="s">
        <v>391</v>
      </c>
      <c r="G1118" s="4" t="s">
        <v>46</v>
      </c>
      <c r="H1118" s="4" t="s">
        <v>47</v>
      </c>
      <c r="I1118" s="4" t="s">
        <v>48</v>
      </c>
      <c r="J1118" s="4" t="s">
        <v>49</v>
      </c>
      <c r="K1118" s="4" t="s">
        <v>3072</v>
      </c>
      <c r="L1118" s="4" t="s">
        <v>3073</v>
      </c>
      <c r="M1118" s="4"/>
      <c r="N1118" s="4" t="s">
        <v>1914</v>
      </c>
      <c r="O1118" s="4" t="s">
        <v>53</v>
      </c>
      <c r="P1118" s="4" t="s">
        <v>1915</v>
      </c>
      <c r="Q1118" s="4">
        <v>277</v>
      </c>
      <c r="R1118" s="4">
        <v>0</v>
      </c>
      <c r="S1118" s="4">
        <v>95</v>
      </c>
      <c r="T1118" s="4">
        <v>372</v>
      </c>
      <c r="U1118" s="4">
        <v>0.74460000000000004</v>
      </c>
      <c r="V1118" s="4">
        <v>0</v>
      </c>
      <c r="W1118" s="4">
        <v>0.74460000000000004</v>
      </c>
      <c r="X1118" s="4" t="s">
        <v>48</v>
      </c>
      <c r="Y1118" s="4" t="s">
        <v>49</v>
      </c>
      <c r="Z1118" s="4" t="s">
        <v>49</v>
      </c>
      <c r="AA1118" s="4" t="s">
        <v>49</v>
      </c>
      <c r="AB1118" s="4" t="s">
        <v>49</v>
      </c>
      <c r="AC1118" s="4" t="s">
        <v>49</v>
      </c>
      <c r="AD1118" s="4" t="s">
        <v>49</v>
      </c>
      <c r="AE1118" s="4" t="s">
        <v>48</v>
      </c>
      <c r="AF1118" s="4" t="s">
        <v>48</v>
      </c>
      <c r="AG1118" s="4" t="s">
        <v>48</v>
      </c>
      <c r="AH1118" s="4" t="s">
        <v>48</v>
      </c>
      <c r="AI1118" s="4" t="s">
        <v>48</v>
      </c>
      <c r="AJ1118" s="4" t="s">
        <v>48</v>
      </c>
      <c r="AK1118" s="4" t="s">
        <v>48</v>
      </c>
      <c r="AL1118" s="4" t="s">
        <v>55</v>
      </c>
    </row>
    <row r="1119" spans="1:38" ht="25.5">
      <c r="A1119" s="4">
        <v>159981</v>
      </c>
      <c r="B1119" s="4">
        <v>661583</v>
      </c>
      <c r="C1119" s="4" t="s">
        <v>3055</v>
      </c>
      <c r="D1119" s="4" t="s">
        <v>3056</v>
      </c>
      <c r="E1119" s="4" t="s">
        <v>1104</v>
      </c>
      <c r="F1119" s="4" t="s">
        <v>391</v>
      </c>
      <c r="G1119" s="4" t="s">
        <v>46</v>
      </c>
      <c r="H1119" s="4" t="s">
        <v>47</v>
      </c>
      <c r="I1119" s="4" t="s">
        <v>48</v>
      </c>
      <c r="J1119" s="4" t="s">
        <v>49</v>
      </c>
      <c r="K1119" s="4" t="s">
        <v>3074</v>
      </c>
      <c r="L1119" s="4" t="s">
        <v>3075</v>
      </c>
      <c r="M1119" s="4"/>
      <c r="N1119" s="4" t="s">
        <v>1914</v>
      </c>
      <c r="O1119" s="4" t="s">
        <v>53</v>
      </c>
      <c r="P1119" s="4" t="s">
        <v>1915</v>
      </c>
      <c r="Q1119" s="4">
        <v>134</v>
      </c>
      <c r="R1119" s="4">
        <v>42</v>
      </c>
      <c r="S1119" s="4">
        <v>326</v>
      </c>
      <c r="T1119" s="4">
        <v>502</v>
      </c>
      <c r="U1119" s="4">
        <v>0.26690000000000003</v>
      </c>
      <c r="V1119" s="4">
        <v>8.3699999999999997E-2</v>
      </c>
      <c r="W1119" s="4">
        <v>0.35060000000000002</v>
      </c>
      <c r="X1119" s="4" t="s">
        <v>48</v>
      </c>
      <c r="Y1119" s="4" t="s">
        <v>49</v>
      </c>
      <c r="Z1119" s="4" t="s">
        <v>49</v>
      </c>
      <c r="AA1119" s="4" t="s">
        <v>49</v>
      </c>
      <c r="AB1119" s="4" t="s">
        <v>49</v>
      </c>
      <c r="AC1119" s="4" t="s">
        <v>49</v>
      </c>
      <c r="AD1119" s="4" t="s">
        <v>49</v>
      </c>
      <c r="AE1119" s="4" t="s">
        <v>48</v>
      </c>
      <c r="AF1119" s="4" t="s">
        <v>48</v>
      </c>
      <c r="AG1119" s="4" t="s">
        <v>48</v>
      </c>
      <c r="AH1119" s="4" t="s">
        <v>48</v>
      </c>
      <c r="AI1119" s="4" t="s">
        <v>48</v>
      </c>
      <c r="AJ1119" s="4" t="s">
        <v>48</v>
      </c>
      <c r="AK1119" s="4" t="s">
        <v>48</v>
      </c>
      <c r="AL1119" s="4" t="s">
        <v>81</v>
      </c>
    </row>
    <row r="1120" spans="1:38" ht="25.5">
      <c r="A1120" s="4">
        <v>159981</v>
      </c>
      <c r="B1120" s="4">
        <v>661584</v>
      </c>
      <c r="C1120" s="4" t="s">
        <v>3055</v>
      </c>
      <c r="D1120" s="4" t="s">
        <v>3056</v>
      </c>
      <c r="E1120" s="4" t="s">
        <v>1104</v>
      </c>
      <c r="F1120" s="4" t="s">
        <v>391</v>
      </c>
      <c r="G1120" s="4" t="s">
        <v>46</v>
      </c>
      <c r="H1120" s="4" t="s">
        <v>47</v>
      </c>
      <c r="I1120" s="4" t="s">
        <v>48</v>
      </c>
      <c r="J1120" s="4" t="s">
        <v>49</v>
      </c>
      <c r="K1120" s="4" t="s">
        <v>3076</v>
      </c>
      <c r="L1120" s="4" t="s">
        <v>3077</v>
      </c>
      <c r="M1120" s="4"/>
      <c r="N1120" s="4" t="s">
        <v>1914</v>
      </c>
      <c r="O1120" s="4" t="s">
        <v>53</v>
      </c>
      <c r="P1120" s="4" t="s">
        <v>1915</v>
      </c>
      <c r="Q1120" s="4">
        <v>426</v>
      </c>
      <c r="R1120" s="4">
        <v>0</v>
      </c>
      <c r="S1120" s="4">
        <v>77</v>
      </c>
      <c r="T1120" s="4">
        <v>503</v>
      </c>
      <c r="U1120" s="4">
        <v>0.84689999999999999</v>
      </c>
      <c r="V1120" s="4">
        <v>0</v>
      </c>
      <c r="W1120" s="4">
        <v>0.84689999999999999</v>
      </c>
      <c r="X1120" s="4" t="s">
        <v>48</v>
      </c>
      <c r="Y1120" s="4" t="s">
        <v>49</v>
      </c>
      <c r="Z1120" s="4" t="s">
        <v>49</v>
      </c>
      <c r="AA1120" s="4" t="s">
        <v>49</v>
      </c>
      <c r="AB1120" s="4" t="s">
        <v>49</v>
      </c>
      <c r="AC1120" s="4" t="s">
        <v>49</v>
      </c>
      <c r="AD1120" s="4" t="s">
        <v>49</v>
      </c>
      <c r="AE1120" s="4" t="s">
        <v>48</v>
      </c>
      <c r="AF1120" s="4" t="s">
        <v>48</v>
      </c>
      <c r="AG1120" s="4" t="s">
        <v>48</v>
      </c>
      <c r="AH1120" s="4" t="s">
        <v>48</v>
      </c>
      <c r="AI1120" s="4" t="s">
        <v>48</v>
      </c>
      <c r="AJ1120" s="4" t="s">
        <v>48</v>
      </c>
      <c r="AK1120" s="4" t="s">
        <v>48</v>
      </c>
      <c r="AL1120" s="4" t="s">
        <v>55</v>
      </c>
    </row>
    <row r="1121" spans="1:38" ht="25.5">
      <c r="A1121" s="4">
        <v>159981</v>
      </c>
      <c r="B1121" s="4">
        <v>665215</v>
      </c>
      <c r="C1121" s="4" t="s">
        <v>3055</v>
      </c>
      <c r="D1121" s="4" t="s">
        <v>3056</v>
      </c>
      <c r="E1121" s="4" t="s">
        <v>1104</v>
      </c>
      <c r="F1121" s="4" t="s">
        <v>391</v>
      </c>
      <c r="G1121" s="4" t="s">
        <v>46</v>
      </c>
      <c r="H1121" s="4" t="s">
        <v>47</v>
      </c>
      <c r="I1121" s="4" t="s">
        <v>48</v>
      </c>
      <c r="J1121" s="4" t="s">
        <v>49</v>
      </c>
      <c r="K1121" s="4" t="s">
        <v>3078</v>
      </c>
      <c r="L1121" s="4" t="s">
        <v>3079</v>
      </c>
      <c r="M1121" s="4"/>
      <c r="N1121" s="4" t="s">
        <v>1914</v>
      </c>
      <c r="O1121" s="4" t="s">
        <v>53</v>
      </c>
      <c r="P1121" s="4" t="s">
        <v>3059</v>
      </c>
      <c r="Q1121" s="4">
        <v>184</v>
      </c>
      <c r="R1121" s="4">
        <v>51</v>
      </c>
      <c r="S1121" s="4">
        <v>513</v>
      </c>
      <c r="T1121" s="4">
        <v>748</v>
      </c>
      <c r="U1121" s="4">
        <v>0.246</v>
      </c>
      <c r="V1121" s="4">
        <v>6.8199999999999997E-2</v>
      </c>
      <c r="W1121" s="4">
        <v>0.31419999999999998</v>
      </c>
      <c r="X1121" s="4" t="s">
        <v>49</v>
      </c>
      <c r="Y1121" s="4" t="s">
        <v>49</v>
      </c>
      <c r="Z1121" s="4" t="s">
        <v>49</v>
      </c>
      <c r="AA1121" s="4" t="s">
        <v>49</v>
      </c>
      <c r="AB1121" s="4" t="s">
        <v>49</v>
      </c>
      <c r="AC1121" s="4" t="s">
        <v>49</v>
      </c>
      <c r="AD1121" s="4" t="s">
        <v>49</v>
      </c>
      <c r="AE1121" s="4" t="s">
        <v>48</v>
      </c>
      <c r="AF1121" s="4" t="s">
        <v>48</v>
      </c>
      <c r="AG1121" s="4" t="s">
        <v>48</v>
      </c>
      <c r="AH1121" s="4" t="s">
        <v>48</v>
      </c>
      <c r="AI1121" s="4" t="s">
        <v>48</v>
      </c>
      <c r="AJ1121" s="4" t="s">
        <v>48</v>
      </c>
      <c r="AK1121" s="4" t="s">
        <v>48</v>
      </c>
      <c r="AL1121" s="4" t="s">
        <v>81</v>
      </c>
    </row>
    <row r="1122" spans="1:38" ht="25.5">
      <c r="A1122" s="4">
        <v>159981</v>
      </c>
      <c r="B1122" s="4">
        <v>664688</v>
      </c>
      <c r="C1122" s="4" t="s">
        <v>3055</v>
      </c>
      <c r="D1122" s="4" t="s">
        <v>3056</v>
      </c>
      <c r="E1122" s="4" t="s">
        <v>1104</v>
      </c>
      <c r="F1122" s="4" t="s">
        <v>391</v>
      </c>
      <c r="G1122" s="4" t="s">
        <v>46</v>
      </c>
      <c r="H1122" s="4" t="s">
        <v>47</v>
      </c>
      <c r="I1122" s="4" t="s">
        <v>48</v>
      </c>
      <c r="J1122" s="4" t="s">
        <v>49</v>
      </c>
      <c r="K1122" s="4" t="s">
        <v>3080</v>
      </c>
      <c r="L1122" s="4" t="s">
        <v>3081</v>
      </c>
      <c r="M1122" s="4"/>
      <c r="N1122" s="4" t="s">
        <v>1914</v>
      </c>
      <c r="O1122" s="4" t="s">
        <v>53</v>
      </c>
      <c r="P1122" s="4" t="s">
        <v>1915</v>
      </c>
      <c r="Q1122" s="4">
        <v>511</v>
      </c>
      <c r="R1122" s="4">
        <v>0</v>
      </c>
      <c r="S1122" s="4">
        <v>237</v>
      </c>
      <c r="T1122" s="4">
        <v>748</v>
      </c>
      <c r="U1122" s="4">
        <v>0.68320000000000003</v>
      </c>
      <c r="V1122" s="4">
        <v>0</v>
      </c>
      <c r="W1122" s="4">
        <v>0.68320000000000003</v>
      </c>
      <c r="X1122" s="4" t="s">
        <v>49</v>
      </c>
      <c r="Y1122" s="4" t="s">
        <v>49</v>
      </c>
      <c r="Z1122" s="4" t="s">
        <v>49</v>
      </c>
      <c r="AA1122" s="4" t="s">
        <v>49</v>
      </c>
      <c r="AB1122" s="4" t="s">
        <v>49</v>
      </c>
      <c r="AC1122" s="4" t="s">
        <v>49</v>
      </c>
      <c r="AD1122" s="4" t="s">
        <v>49</v>
      </c>
      <c r="AE1122" s="4" t="s">
        <v>48</v>
      </c>
      <c r="AF1122" s="4" t="s">
        <v>48</v>
      </c>
      <c r="AG1122" s="4" t="s">
        <v>48</v>
      </c>
      <c r="AH1122" s="4" t="s">
        <v>48</v>
      </c>
      <c r="AI1122" s="4" t="s">
        <v>48</v>
      </c>
      <c r="AJ1122" s="4" t="s">
        <v>48</v>
      </c>
      <c r="AK1122" s="4" t="s">
        <v>48</v>
      </c>
      <c r="AL1122" s="4" t="s">
        <v>55</v>
      </c>
    </row>
    <row r="1123" spans="1:38" ht="25.5">
      <c r="A1123" s="4">
        <v>159981</v>
      </c>
      <c r="B1123" s="4">
        <v>661593</v>
      </c>
      <c r="C1123" s="4" t="s">
        <v>3055</v>
      </c>
      <c r="D1123" s="4" t="s">
        <v>3056</v>
      </c>
      <c r="E1123" s="4" t="s">
        <v>1104</v>
      </c>
      <c r="F1123" s="4" t="s">
        <v>391</v>
      </c>
      <c r="G1123" s="4" t="s">
        <v>46</v>
      </c>
      <c r="H1123" s="4" t="s">
        <v>47</v>
      </c>
      <c r="I1123" s="4" t="s">
        <v>48</v>
      </c>
      <c r="J1123" s="4" t="s">
        <v>49</v>
      </c>
      <c r="K1123" s="4" t="s">
        <v>3082</v>
      </c>
      <c r="L1123" s="4" t="s">
        <v>3083</v>
      </c>
      <c r="M1123" s="4"/>
      <c r="N1123" s="4" t="s">
        <v>1914</v>
      </c>
      <c r="O1123" s="4" t="s">
        <v>53</v>
      </c>
      <c r="P1123" s="4" t="s">
        <v>1915</v>
      </c>
      <c r="Q1123" s="4">
        <v>492</v>
      </c>
      <c r="R1123" s="4">
        <v>0</v>
      </c>
      <c r="S1123" s="4">
        <v>330</v>
      </c>
      <c r="T1123" s="4">
        <v>822</v>
      </c>
      <c r="U1123" s="4">
        <v>0.59850000000000003</v>
      </c>
      <c r="V1123" s="4">
        <v>0</v>
      </c>
      <c r="W1123" s="4">
        <v>0.59850000000000003</v>
      </c>
      <c r="X1123" s="4" t="s">
        <v>48</v>
      </c>
      <c r="Y1123" s="4" t="s">
        <v>48</v>
      </c>
      <c r="Z1123" s="4" t="s">
        <v>48</v>
      </c>
      <c r="AA1123" s="4" t="s">
        <v>48</v>
      </c>
      <c r="AB1123" s="4" t="s">
        <v>48</v>
      </c>
      <c r="AC1123" s="4" t="s">
        <v>48</v>
      </c>
      <c r="AD1123" s="4" t="s">
        <v>48</v>
      </c>
      <c r="AE1123" s="4" t="s">
        <v>49</v>
      </c>
      <c r="AF1123" s="4" t="s">
        <v>49</v>
      </c>
      <c r="AG1123" s="4" t="s">
        <v>49</v>
      </c>
      <c r="AH1123" s="4" t="s">
        <v>48</v>
      </c>
      <c r="AI1123" s="4" t="s">
        <v>48</v>
      </c>
      <c r="AJ1123" s="4" t="s">
        <v>48</v>
      </c>
      <c r="AK1123" s="4" t="s">
        <v>48</v>
      </c>
      <c r="AL1123" s="4" t="s">
        <v>55</v>
      </c>
    </row>
    <row r="1124" spans="1:38" ht="25.5">
      <c r="A1124" s="4">
        <v>159981</v>
      </c>
      <c r="B1124" s="4">
        <v>661594</v>
      </c>
      <c r="C1124" s="4" t="s">
        <v>3055</v>
      </c>
      <c r="D1124" s="4" t="s">
        <v>3056</v>
      </c>
      <c r="E1124" s="4" t="s">
        <v>1104</v>
      </c>
      <c r="F1124" s="4" t="s">
        <v>391</v>
      </c>
      <c r="G1124" s="4" t="s">
        <v>46</v>
      </c>
      <c r="H1124" s="4" t="s">
        <v>47</v>
      </c>
      <c r="I1124" s="4" t="s">
        <v>48</v>
      </c>
      <c r="J1124" s="4" t="s">
        <v>49</v>
      </c>
      <c r="K1124" s="4" t="s">
        <v>3084</v>
      </c>
      <c r="L1124" s="4" t="s">
        <v>3085</v>
      </c>
      <c r="M1124" s="4"/>
      <c r="N1124" s="4" t="s">
        <v>1914</v>
      </c>
      <c r="O1124" s="4" t="s">
        <v>53</v>
      </c>
      <c r="P1124" s="4" t="s">
        <v>1107</v>
      </c>
      <c r="Q1124" s="4">
        <v>489</v>
      </c>
      <c r="R1124" s="4">
        <v>104</v>
      </c>
      <c r="S1124" s="4">
        <v>820</v>
      </c>
      <c r="T1124" s="4">
        <v>1413</v>
      </c>
      <c r="U1124" s="4">
        <v>0.34610000000000002</v>
      </c>
      <c r="V1124" s="4">
        <v>7.3599999999999999E-2</v>
      </c>
      <c r="W1124" s="4">
        <v>0.41970000000000002</v>
      </c>
      <c r="X1124" s="4" t="s">
        <v>48</v>
      </c>
      <c r="Y1124" s="4" t="s">
        <v>48</v>
      </c>
      <c r="Z1124" s="4" t="s">
        <v>48</v>
      </c>
      <c r="AA1124" s="4" t="s">
        <v>48</v>
      </c>
      <c r="AB1124" s="4" t="s">
        <v>48</v>
      </c>
      <c r="AC1124" s="4" t="s">
        <v>48</v>
      </c>
      <c r="AD1124" s="4" t="s">
        <v>48</v>
      </c>
      <c r="AE1124" s="4" t="s">
        <v>48</v>
      </c>
      <c r="AF1124" s="4" t="s">
        <v>48</v>
      </c>
      <c r="AG1124" s="4" t="s">
        <v>48</v>
      </c>
      <c r="AH1124" s="4" t="s">
        <v>49</v>
      </c>
      <c r="AI1124" s="4" t="s">
        <v>49</v>
      </c>
      <c r="AJ1124" s="4" t="s">
        <v>49</v>
      </c>
      <c r="AK1124" s="4" t="s">
        <v>49</v>
      </c>
      <c r="AL1124" s="4" t="s">
        <v>81</v>
      </c>
    </row>
    <row r="1125" spans="1:38" ht="25.5">
      <c r="A1125" s="4">
        <v>159981</v>
      </c>
      <c r="B1125" s="4">
        <v>661586</v>
      </c>
      <c r="C1125" s="4" t="s">
        <v>3055</v>
      </c>
      <c r="D1125" s="4" t="s">
        <v>3056</v>
      </c>
      <c r="E1125" s="4" t="s">
        <v>1104</v>
      </c>
      <c r="F1125" s="4" t="s">
        <v>391</v>
      </c>
      <c r="G1125" s="4" t="s">
        <v>46</v>
      </c>
      <c r="H1125" s="4" t="s">
        <v>47</v>
      </c>
      <c r="I1125" s="4" t="s">
        <v>48</v>
      </c>
      <c r="J1125" s="4" t="s">
        <v>49</v>
      </c>
      <c r="K1125" s="4" t="s">
        <v>3086</v>
      </c>
      <c r="L1125" s="4" t="s">
        <v>3087</v>
      </c>
      <c r="M1125" s="4"/>
      <c r="N1125" s="4" t="s">
        <v>1914</v>
      </c>
      <c r="O1125" s="4" t="s">
        <v>53</v>
      </c>
      <c r="P1125" s="4" t="s">
        <v>3063</v>
      </c>
      <c r="Q1125" s="4">
        <v>209</v>
      </c>
      <c r="R1125" s="4">
        <v>44</v>
      </c>
      <c r="S1125" s="4">
        <v>356</v>
      </c>
      <c r="T1125" s="4">
        <v>609</v>
      </c>
      <c r="U1125" s="4">
        <v>0.34320000000000001</v>
      </c>
      <c r="V1125" s="4">
        <v>7.22E-2</v>
      </c>
      <c r="W1125" s="4">
        <v>0.41539999999999999</v>
      </c>
      <c r="X1125" s="4" t="s">
        <v>48</v>
      </c>
      <c r="Y1125" s="4" t="s">
        <v>49</v>
      </c>
      <c r="Z1125" s="4" t="s">
        <v>49</v>
      </c>
      <c r="AA1125" s="4" t="s">
        <v>49</v>
      </c>
      <c r="AB1125" s="4" t="s">
        <v>49</v>
      </c>
      <c r="AC1125" s="4" t="s">
        <v>49</v>
      </c>
      <c r="AD1125" s="4" t="s">
        <v>49</v>
      </c>
      <c r="AE1125" s="4" t="s">
        <v>48</v>
      </c>
      <c r="AF1125" s="4" t="s">
        <v>48</v>
      </c>
      <c r="AG1125" s="4" t="s">
        <v>48</v>
      </c>
      <c r="AH1125" s="4" t="s">
        <v>48</v>
      </c>
      <c r="AI1125" s="4" t="s">
        <v>48</v>
      </c>
      <c r="AJ1125" s="4" t="s">
        <v>48</v>
      </c>
      <c r="AK1125" s="4" t="s">
        <v>48</v>
      </c>
      <c r="AL1125" s="4" t="s">
        <v>81</v>
      </c>
    </row>
    <row r="1126" spans="1:38" ht="25.5">
      <c r="A1126" s="4">
        <v>159981</v>
      </c>
      <c r="B1126" s="4">
        <v>664689</v>
      </c>
      <c r="C1126" s="4" t="s">
        <v>3055</v>
      </c>
      <c r="D1126" s="4" t="s">
        <v>3056</v>
      </c>
      <c r="E1126" s="4" t="s">
        <v>1104</v>
      </c>
      <c r="F1126" s="4" t="s">
        <v>391</v>
      </c>
      <c r="G1126" s="4" t="s">
        <v>46</v>
      </c>
      <c r="H1126" s="4" t="s">
        <v>47</v>
      </c>
      <c r="I1126" s="4" t="s">
        <v>48</v>
      </c>
      <c r="J1126" s="4" t="s">
        <v>49</v>
      </c>
      <c r="K1126" s="4" t="s">
        <v>3088</v>
      </c>
      <c r="L1126" s="4" t="s">
        <v>3089</v>
      </c>
      <c r="M1126" s="4"/>
      <c r="N1126" s="4" t="s">
        <v>1914</v>
      </c>
      <c r="O1126" s="4" t="s">
        <v>53</v>
      </c>
      <c r="P1126" s="4" t="s">
        <v>3063</v>
      </c>
      <c r="Q1126" s="4">
        <v>312</v>
      </c>
      <c r="R1126" s="4">
        <v>0</v>
      </c>
      <c r="S1126" s="4">
        <v>202</v>
      </c>
      <c r="T1126" s="4">
        <v>514</v>
      </c>
      <c r="U1126" s="4">
        <v>0.60699999999999998</v>
      </c>
      <c r="V1126" s="4">
        <v>0</v>
      </c>
      <c r="W1126" s="4">
        <v>0.60699999999999998</v>
      </c>
      <c r="X1126" s="4" t="s">
        <v>48</v>
      </c>
      <c r="Y1126" s="4" t="s">
        <v>49</v>
      </c>
      <c r="Z1126" s="4" t="s">
        <v>49</v>
      </c>
      <c r="AA1126" s="4" t="s">
        <v>49</v>
      </c>
      <c r="AB1126" s="4" t="s">
        <v>49</v>
      </c>
      <c r="AC1126" s="4" t="s">
        <v>49</v>
      </c>
      <c r="AD1126" s="4" t="s">
        <v>49</v>
      </c>
      <c r="AE1126" s="4" t="s">
        <v>48</v>
      </c>
      <c r="AF1126" s="4" t="s">
        <v>48</v>
      </c>
      <c r="AG1126" s="4" t="s">
        <v>48</v>
      </c>
      <c r="AH1126" s="4" t="s">
        <v>48</v>
      </c>
      <c r="AI1126" s="4" t="s">
        <v>48</v>
      </c>
      <c r="AJ1126" s="4" t="s">
        <v>48</v>
      </c>
      <c r="AK1126" s="4" t="s">
        <v>48</v>
      </c>
      <c r="AL1126" s="4" t="s">
        <v>55</v>
      </c>
    </row>
    <row r="1127" spans="1:38" ht="25.5">
      <c r="A1127" s="4">
        <v>159981</v>
      </c>
      <c r="B1127" s="4">
        <v>661595</v>
      </c>
      <c r="C1127" s="4" t="s">
        <v>3055</v>
      </c>
      <c r="D1127" s="4" t="s">
        <v>3056</v>
      </c>
      <c r="E1127" s="4" t="s">
        <v>1104</v>
      </c>
      <c r="F1127" s="4" t="s">
        <v>391</v>
      </c>
      <c r="G1127" s="4" t="s">
        <v>46</v>
      </c>
      <c r="H1127" s="4" t="s">
        <v>47</v>
      </c>
      <c r="I1127" s="4" t="s">
        <v>48</v>
      </c>
      <c r="J1127" s="4" t="s">
        <v>49</v>
      </c>
      <c r="K1127" s="4" t="s">
        <v>3090</v>
      </c>
      <c r="L1127" s="4" t="s">
        <v>3091</v>
      </c>
      <c r="M1127" s="4"/>
      <c r="N1127" s="4" t="s">
        <v>1914</v>
      </c>
      <c r="O1127" s="4" t="s">
        <v>53</v>
      </c>
      <c r="P1127" s="4" t="s">
        <v>1915</v>
      </c>
      <c r="Q1127" s="4">
        <v>481</v>
      </c>
      <c r="R1127" s="4">
        <v>118</v>
      </c>
      <c r="S1127" s="4">
        <v>925</v>
      </c>
      <c r="T1127" s="4">
        <v>1524</v>
      </c>
      <c r="U1127" s="4">
        <v>0.31559999999999999</v>
      </c>
      <c r="V1127" s="4">
        <v>7.7399999999999997E-2</v>
      </c>
      <c r="W1127" s="4">
        <v>0.39300000000000002</v>
      </c>
      <c r="X1127" s="4" t="s">
        <v>48</v>
      </c>
      <c r="Y1127" s="4" t="s">
        <v>48</v>
      </c>
      <c r="Z1127" s="4" t="s">
        <v>48</v>
      </c>
      <c r="AA1127" s="4" t="s">
        <v>48</v>
      </c>
      <c r="AB1127" s="4" t="s">
        <v>48</v>
      </c>
      <c r="AC1127" s="4" t="s">
        <v>48</v>
      </c>
      <c r="AD1127" s="4" t="s">
        <v>48</v>
      </c>
      <c r="AE1127" s="4" t="s">
        <v>48</v>
      </c>
      <c r="AF1127" s="4" t="s">
        <v>48</v>
      </c>
      <c r="AG1127" s="4" t="s">
        <v>48</v>
      </c>
      <c r="AH1127" s="4" t="s">
        <v>49</v>
      </c>
      <c r="AI1127" s="4" t="s">
        <v>49</v>
      </c>
      <c r="AJ1127" s="4" t="s">
        <v>49</v>
      </c>
      <c r="AK1127" s="4" t="s">
        <v>49</v>
      </c>
      <c r="AL1127" s="4" t="s">
        <v>81</v>
      </c>
    </row>
    <row r="1128" spans="1:38" ht="25.5">
      <c r="A1128" s="4">
        <v>159981</v>
      </c>
      <c r="B1128" s="4">
        <v>684419</v>
      </c>
      <c r="C1128" s="4" t="s">
        <v>3055</v>
      </c>
      <c r="D1128" s="4" t="s">
        <v>3056</v>
      </c>
      <c r="E1128" s="4" t="s">
        <v>1104</v>
      </c>
      <c r="F1128" s="4" t="s">
        <v>391</v>
      </c>
      <c r="G1128" s="4" t="s">
        <v>46</v>
      </c>
      <c r="H1128" s="4" t="s">
        <v>47</v>
      </c>
      <c r="I1128" s="4" t="s">
        <v>48</v>
      </c>
      <c r="J1128" s="4" t="s">
        <v>49</v>
      </c>
      <c r="K1128" s="4" t="s">
        <v>3092</v>
      </c>
      <c r="L1128" s="4" t="s">
        <v>3093</v>
      </c>
      <c r="M1128" s="4"/>
      <c r="N1128" s="4" t="s">
        <v>1914</v>
      </c>
      <c r="O1128" s="4" t="s">
        <v>53</v>
      </c>
      <c r="P1128" s="4" t="s">
        <v>3063</v>
      </c>
      <c r="Q1128" s="4">
        <v>257</v>
      </c>
      <c r="R1128" s="4">
        <v>77</v>
      </c>
      <c r="S1128" s="4">
        <v>450</v>
      </c>
      <c r="T1128" s="4">
        <v>784</v>
      </c>
      <c r="U1128" s="4">
        <v>0.32779999999999998</v>
      </c>
      <c r="V1128" s="4">
        <v>9.8199999999999996E-2</v>
      </c>
      <c r="W1128" s="4">
        <v>0.42599999999999999</v>
      </c>
      <c r="X1128" s="4" t="s">
        <v>48</v>
      </c>
      <c r="Y1128" s="4" t="s">
        <v>48</v>
      </c>
      <c r="Z1128" s="4" t="s">
        <v>48</v>
      </c>
      <c r="AA1128" s="4" t="s">
        <v>48</v>
      </c>
      <c r="AB1128" s="4" t="s">
        <v>48</v>
      </c>
      <c r="AC1128" s="4" t="s">
        <v>48</v>
      </c>
      <c r="AD1128" s="4" t="s">
        <v>48</v>
      </c>
      <c r="AE1128" s="4" t="s">
        <v>49</v>
      </c>
      <c r="AF1128" s="4" t="s">
        <v>49</v>
      </c>
      <c r="AG1128" s="4" t="s">
        <v>49</v>
      </c>
      <c r="AH1128" s="4" t="s">
        <v>48</v>
      </c>
      <c r="AI1128" s="4" t="s">
        <v>48</v>
      </c>
      <c r="AJ1128" s="4" t="s">
        <v>48</v>
      </c>
      <c r="AK1128" s="4" t="s">
        <v>48</v>
      </c>
      <c r="AL1128" s="4" t="s">
        <v>81</v>
      </c>
    </row>
    <row r="1129" spans="1:38" ht="25.5">
      <c r="A1129" s="4">
        <v>159981</v>
      </c>
      <c r="B1129" s="4">
        <v>661588</v>
      </c>
      <c r="C1129" s="4" t="s">
        <v>3055</v>
      </c>
      <c r="D1129" s="4" t="s">
        <v>3056</v>
      </c>
      <c r="E1129" s="4" t="s">
        <v>1104</v>
      </c>
      <c r="F1129" s="4" t="s">
        <v>391</v>
      </c>
      <c r="G1129" s="4" t="s">
        <v>46</v>
      </c>
      <c r="H1129" s="4" t="s">
        <v>47</v>
      </c>
      <c r="I1129" s="4" t="s">
        <v>48</v>
      </c>
      <c r="J1129" s="4" t="s">
        <v>49</v>
      </c>
      <c r="K1129" s="4" t="s">
        <v>3094</v>
      </c>
      <c r="L1129" s="4" t="s">
        <v>3095</v>
      </c>
      <c r="M1129" s="4"/>
      <c r="N1129" s="4" t="s">
        <v>1914</v>
      </c>
      <c r="O1129" s="4" t="s">
        <v>53</v>
      </c>
      <c r="P1129" s="4" t="s">
        <v>1915</v>
      </c>
      <c r="Q1129" s="4">
        <v>165</v>
      </c>
      <c r="R1129" s="4">
        <v>48</v>
      </c>
      <c r="S1129" s="4">
        <v>230</v>
      </c>
      <c r="T1129" s="4">
        <v>443</v>
      </c>
      <c r="U1129" s="4">
        <v>0.3725</v>
      </c>
      <c r="V1129" s="4">
        <v>0.1084</v>
      </c>
      <c r="W1129" s="4">
        <v>0.48080000000000001</v>
      </c>
      <c r="X1129" s="4" t="s">
        <v>48</v>
      </c>
      <c r="Y1129" s="4" t="s">
        <v>49</v>
      </c>
      <c r="Z1129" s="4" t="s">
        <v>49</v>
      </c>
      <c r="AA1129" s="4" t="s">
        <v>49</v>
      </c>
      <c r="AB1129" s="4" t="s">
        <v>49</v>
      </c>
      <c r="AC1129" s="4" t="s">
        <v>49</v>
      </c>
      <c r="AD1129" s="4" t="s">
        <v>49</v>
      </c>
      <c r="AE1129" s="4" t="s">
        <v>48</v>
      </c>
      <c r="AF1129" s="4" t="s">
        <v>48</v>
      </c>
      <c r="AG1129" s="4" t="s">
        <v>48</v>
      </c>
      <c r="AH1129" s="4" t="s">
        <v>48</v>
      </c>
      <c r="AI1129" s="4" t="s">
        <v>48</v>
      </c>
      <c r="AJ1129" s="4" t="s">
        <v>48</v>
      </c>
      <c r="AK1129" s="4" t="s">
        <v>48</v>
      </c>
      <c r="AL1129" s="4" t="s">
        <v>81</v>
      </c>
    </row>
    <row r="1130" spans="1:38" ht="25.5">
      <c r="A1130" s="4">
        <v>159981</v>
      </c>
      <c r="B1130" s="4">
        <v>661589</v>
      </c>
      <c r="C1130" s="4" t="s">
        <v>3055</v>
      </c>
      <c r="D1130" s="4" t="s">
        <v>3056</v>
      </c>
      <c r="E1130" s="4" t="s">
        <v>1104</v>
      </c>
      <c r="F1130" s="4" t="s">
        <v>391</v>
      </c>
      <c r="G1130" s="4" t="s">
        <v>46</v>
      </c>
      <c r="H1130" s="4" t="s">
        <v>47</v>
      </c>
      <c r="I1130" s="4" t="s">
        <v>48</v>
      </c>
      <c r="J1130" s="4" t="s">
        <v>49</v>
      </c>
      <c r="K1130" s="4" t="s">
        <v>3096</v>
      </c>
      <c r="L1130" s="4" t="s">
        <v>3097</v>
      </c>
      <c r="M1130" s="4"/>
      <c r="N1130" s="4" t="s">
        <v>1914</v>
      </c>
      <c r="O1130" s="4" t="s">
        <v>53</v>
      </c>
      <c r="P1130" s="4" t="s">
        <v>1107</v>
      </c>
      <c r="Q1130" s="4">
        <v>163</v>
      </c>
      <c r="R1130" s="4">
        <v>38</v>
      </c>
      <c r="S1130" s="4">
        <v>390</v>
      </c>
      <c r="T1130" s="4">
        <v>591</v>
      </c>
      <c r="U1130" s="4">
        <v>0.27579999999999999</v>
      </c>
      <c r="V1130" s="4">
        <v>6.4299999999999996E-2</v>
      </c>
      <c r="W1130" s="4">
        <v>0.34010000000000001</v>
      </c>
      <c r="X1130" s="4" t="s">
        <v>48</v>
      </c>
      <c r="Y1130" s="4" t="s">
        <v>49</v>
      </c>
      <c r="Z1130" s="4" t="s">
        <v>49</v>
      </c>
      <c r="AA1130" s="4" t="s">
        <v>49</v>
      </c>
      <c r="AB1130" s="4" t="s">
        <v>49</v>
      </c>
      <c r="AC1130" s="4" t="s">
        <v>49</v>
      </c>
      <c r="AD1130" s="4" t="s">
        <v>49</v>
      </c>
      <c r="AE1130" s="4" t="s">
        <v>48</v>
      </c>
      <c r="AF1130" s="4" t="s">
        <v>48</v>
      </c>
      <c r="AG1130" s="4" t="s">
        <v>48</v>
      </c>
      <c r="AH1130" s="4" t="s">
        <v>48</v>
      </c>
      <c r="AI1130" s="4" t="s">
        <v>48</v>
      </c>
      <c r="AJ1130" s="4" t="s">
        <v>48</v>
      </c>
      <c r="AK1130" s="4" t="s">
        <v>48</v>
      </c>
      <c r="AL1130" s="4" t="s">
        <v>81</v>
      </c>
    </row>
    <row r="1131" spans="1:38" ht="25.5">
      <c r="A1131" s="4">
        <v>159981</v>
      </c>
      <c r="B1131" s="4">
        <v>661597</v>
      </c>
      <c r="C1131" s="4" t="s">
        <v>3055</v>
      </c>
      <c r="D1131" s="4" t="s">
        <v>3056</v>
      </c>
      <c r="E1131" s="4" t="s">
        <v>1104</v>
      </c>
      <c r="F1131" s="4" t="s">
        <v>391</v>
      </c>
      <c r="G1131" s="4" t="s">
        <v>46</v>
      </c>
      <c r="H1131" s="4" t="s">
        <v>47</v>
      </c>
      <c r="I1131" s="4" t="s">
        <v>48</v>
      </c>
      <c r="J1131" s="4" t="s">
        <v>49</v>
      </c>
      <c r="K1131" s="4" t="s">
        <v>3098</v>
      </c>
      <c r="L1131" s="4" t="s">
        <v>3099</v>
      </c>
      <c r="M1131" s="4"/>
      <c r="N1131" s="4" t="s">
        <v>1914</v>
      </c>
      <c r="O1131" s="4" t="s">
        <v>53</v>
      </c>
      <c r="P1131" s="4" t="s">
        <v>1915</v>
      </c>
      <c r="Q1131" s="4">
        <v>348</v>
      </c>
      <c r="R1131" s="4">
        <v>101</v>
      </c>
      <c r="S1131" s="4">
        <v>971</v>
      </c>
      <c r="T1131" s="4">
        <v>1420</v>
      </c>
      <c r="U1131" s="4">
        <v>0.24510000000000001</v>
      </c>
      <c r="V1131" s="4">
        <v>7.1099999999999997E-2</v>
      </c>
      <c r="W1131" s="4">
        <v>0.31619999999999998</v>
      </c>
      <c r="X1131" s="4" t="s">
        <v>48</v>
      </c>
      <c r="Y1131" s="4" t="s">
        <v>48</v>
      </c>
      <c r="Z1131" s="4" t="s">
        <v>48</v>
      </c>
      <c r="AA1131" s="4" t="s">
        <v>48</v>
      </c>
      <c r="AB1131" s="4" t="s">
        <v>48</v>
      </c>
      <c r="AC1131" s="4" t="s">
        <v>48</v>
      </c>
      <c r="AD1131" s="4" t="s">
        <v>48</v>
      </c>
      <c r="AE1131" s="4" t="s">
        <v>48</v>
      </c>
      <c r="AF1131" s="4" t="s">
        <v>48</v>
      </c>
      <c r="AG1131" s="4" t="s">
        <v>48</v>
      </c>
      <c r="AH1131" s="4" t="s">
        <v>49</v>
      </c>
      <c r="AI1131" s="4" t="s">
        <v>49</v>
      </c>
      <c r="AJ1131" s="4" t="s">
        <v>49</v>
      </c>
      <c r="AK1131" s="4" t="s">
        <v>49</v>
      </c>
      <c r="AL1131" s="4" t="s">
        <v>81</v>
      </c>
    </row>
    <row r="1132" spans="1:38" ht="25.5">
      <c r="A1132" s="4">
        <v>159981</v>
      </c>
      <c r="B1132" s="4">
        <v>661590</v>
      </c>
      <c r="C1132" s="4" t="s">
        <v>3055</v>
      </c>
      <c r="D1132" s="4" t="s">
        <v>3056</v>
      </c>
      <c r="E1132" s="4" t="s">
        <v>1104</v>
      </c>
      <c r="F1132" s="4" t="s">
        <v>391</v>
      </c>
      <c r="G1132" s="4" t="s">
        <v>46</v>
      </c>
      <c r="H1132" s="4" t="s">
        <v>47</v>
      </c>
      <c r="I1132" s="4" t="s">
        <v>48</v>
      </c>
      <c r="J1132" s="4" t="s">
        <v>49</v>
      </c>
      <c r="K1132" s="4" t="s">
        <v>3100</v>
      </c>
      <c r="L1132" s="4" t="s">
        <v>3101</v>
      </c>
      <c r="M1132" s="4"/>
      <c r="N1132" s="4" t="s">
        <v>1914</v>
      </c>
      <c r="O1132" s="4" t="s">
        <v>53</v>
      </c>
      <c r="P1132" s="4" t="s">
        <v>1915</v>
      </c>
      <c r="Q1132" s="4">
        <v>134</v>
      </c>
      <c r="R1132" s="4">
        <v>44</v>
      </c>
      <c r="S1132" s="4">
        <v>296</v>
      </c>
      <c r="T1132" s="4">
        <v>474</v>
      </c>
      <c r="U1132" s="4">
        <v>0.28270000000000001</v>
      </c>
      <c r="V1132" s="4">
        <v>9.2799999999999994E-2</v>
      </c>
      <c r="W1132" s="4">
        <v>0.3755</v>
      </c>
      <c r="X1132" s="4" t="s">
        <v>48</v>
      </c>
      <c r="Y1132" s="4" t="s">
        <v>49</v>
      </c>
      <c r="Z1132" s="4" t="s">
        <v>49</v>
      </c>
      <c r="AA1132" s="4" t="s">
        <v>49</v>
      </c>
      <c r="AB1132" s="4" t="s">
        <v>49</v>
      </c>
      <c r="AC1132" s="4" t="s">
        <v>49</v>
      </c>
      <c r="AD1132" s="4" t="s">
        <v>49</v>
      </c>
      <c r="AE1132" s="4" t="s">
        <v>48</v>
      </c>
      <c r="AF1132" s="4" t="s">
        <v>48</v>
      </c>
      <c r="AG1132" s="4" t="s">
        <v>48</v>
      </c>
      <c r="AH1132" s="4" t="s">
        <v>48</v>
      </c>
      <c r="AI1132" s="4" t="s">
        <v>48</v>
      </c>
      <c r="AJ1132" s="4" t="s">
        <v>48</v>
      </c>
      <c r="AK1132" s="4" t="s">
        <v>48</v>
      </c>
      <c r="AL1132" s="4" t="s">
        <v>81</v>
      </c>
    </row>
    <row r="1133" spans="1:38" ht="25.5">
      <c r="A1133" s="4">
        <v>159462</v>
      </c>
      <c r="B1133" s="4">
        <v>661558</v>
      </c>
      <c r="C1133" s="4" t="s">
        <v>3102</v>
      </c>
      <c r="D1133" s="4" t="s">
        <v>3103</v>
      </c>
      <c r="E1133" s="4" t="s">
        <v>806</v>
      </c>
      <c r="F1133" s="4" t="s">
        <v>88</v>
      </c>
      <c r="G1133" s="4" t="s">
        <v>46</v>
      </c>
      <c r="H1133" s="4" t="s">
        <v>47</v>
      </c>
      <c r="I1133" s="4" t="s">
        <v>48</v>
      </c>
      <c r="J1133" s="4" t="s">
        <v>49</v>
      </c>
      <c r="K1133" s="4" t="s">
        <v>3104</v>
      </c>
      <c r="L1133" s="4" t="s">
        <v>3105</v>
      </c>
      <c r="M1133" s="4" t="s">
        <v>3106</v>
      </c>
      <c r="N1133" s="4" t="s">
        <v>3107</v>
      </c>
      <c r="O1133" s="4" t="s">
        <v>53</v>
      </c>
      <c r="P1133" s="4" t="s">
        <v>3108</v>
      </c>
      <c r="Q1133" s="4">
        <v>112</v>
      </c>
      <c r="R1133" s="4">
        <v>0</v>
      </c>
      <c r="S1133" s="4">
        <v>4</v>
      </c>
      <c r="T1133" s="4">
        <v>116</v>
      </c>
      <c r="U1133" s="4">
        <v>0.96550000000000002</v>
      </c>
      <c r="V1133" s="4">
        <v>0</v>
      </c>
      <c r="W1133" s="4">
        <v>0.96550000000000002</v>
      </c>
      <c r="X1133" s="4" t="s">
        <v>49</v>
      </c>
      <c r="Y1133" s="4" t="s">
        <v>49</v>
      </c>
      <c r="Z1133" s="4" t="s">
        <v>49</v>
      </c>
      <c r="AA1133" s="4" t="s">
        <v>49</v>
      </c>
      <c r="AB1133" s="4" t="s">
        <v>49</v>
      </c>
      <c r="AC1133" s="4" t="s">
        <v>49</v>
      </c>
      <c r="AD1133" s="4" t="s">
        <v>49</v>
      </c>
      <c r="AE1133" s="4" t="s">
        <v>49</v>
      </c>
      <c r="AF1133" s="4" t="s">
        <v>49</v>
      </c>
      <c r="AG1133" s="4" t="s">
        <v>49</v>
      </c>
      <c r="AH1133" s="4" t="s">
        <v>48</v>
      </c>
      <c r="AI1133" s="4" t="s">
        <v>48</v>
      </c>
      <c r="AJ1133" s="4" t="s">
        <v>48</v>
      </c>
      <c r="AK1133" s="4" t="s">
        <v>48</v>
      </c>
      <c r="AL1133" s="4" t="s">
        <v>55</v>
      </c>
    </row>
    <row r="1134" spans="1:38" ht="25.5">
      <c r="A1134" s="4">
        <v>159462</v>
      </c>
      <c r="B1134" s="4">
        <v>664960</v>
      </c>
      <c r="C1134" s="4" t="s">
        <v>3102</v>
      </c>
      <c r="D1134" s="4" t="s">
        <v>3103</v>
      </c>
      <c r="E1134" s="4" t="s">
        <v>806</v>
      </c>
      <c r="F1134" s="4" t="s">
        <v>88</v>
      </c>
      <c r="G1134" s="4" t="s">
        <v>46</v>
      </c>
      <c r="H1134" s="4" t="s">
        <v>47</v>
      </c>
      <c r="I1134" s="4" t="s">
        <v>48</v>
      </c>
      <c r="J1134" s="4" t="s">
        <v>49</v>
      </c>
      <c r="K1134" s="4" t="s">
        <v>3109</v>
      </c>
      <c r="L1134" s="4" t="s">
        <v>3110</v>
      </c>
      <c r="M1134" s="4" t="s">
        <v>3111</v>
      </c>
      <c r="N1134" s="4" t="s">
        <v>3107</v>
      </c>
      <c r="O1134" s="4" t="s">
        <v>53</v>
      </c>
      <c r="P1134" s="4" t="s">
        <v>3108</v>
      </c>
      <c r="Q1134" s="4">
        <v>50</v>
      </c>
      <c r="R1134" s="4">
        <v>0</v>
      </c>
      <c r="S1134" s="4">
        <v>0</v>
      </c>
      <c r="T1134" s="4">
        <v>50</v>
      </c>
      <c r="U1134" s="4">
        <v>1</v>
      </c>
      <c r="V1134" s="4">
        <v>0</v>
      </c>
      <c r="W1134" s="4">
        <v>1</v>
      </c>
      <c r="X1134" s="4" t="s">
        <v>48</v>
      </c>
      <c r="Y1134" s="4" t="s">
        <v>48</v>
      </c>
      <c r="Z1134" s="4" t="s">
        <v>48</v>
      </c>
      <c r="AA1134" s="4" t="s">
        <v>48</v>
      </c>
      <c r="AB1134" s="4" t="s">
        <v>48</v>
      </c>
      <c r="AC1134" s="4" t="s">
        <v>48</v>
      </c>
      <c r="AD1134" s="4" t="s">
        <v>48</v>
      </c>
      <c r="AE1134" s="4" t="s">
        <v>48</v>
      </c>
      <c r="AF1134" s="4" t="s">
        <v>48</v>
      </c>
      <c r="AG1134" s="4" t="s">
        <v>48</v>
      </c>
      <c r="AH1134" s="4" t="s">
        <v>49</v>
      </c>
      <c r="AI1134" s="4" t="s">
        <v>49</v>
      </c>
      <c r="AJ1134" s="4" t="s">
        <v>49</v>
      </c>
      <c r="AK1134" s="4" t="s">
        <v>49</v>
      </c>
      <c r="AL1134" s="4" t="s">
        <v>55</v>
      </c>
    </row>
    <row r="1135" spans="1:38" ht="25.5">
      <c r="A1135" s="4">
        <v>159895</v>
      </c>
      <c r="B1135" s="4">
        <v>661687</v>
      </c>
      <c r="C1135" s="4" t="s">
        <v>3112</v>
      </c>
      <c r="D1135" s="4" t="s">
        <v>3113</v>
      </c>
      <c r="E1135" s="4" t="s">
        <v>153</v>
      </c>
      <c r="F1135" s="4" t="s">
        <v>477</v>
      </c>
      <c r="G1135" s="4" t="s">
        <v>46</v>
      </c>
      <c r="H1135" s="4" t="s">
        <v>47</v>
      </c>
      <c r="I1135" s="4" t="s">
        <v>48</v>
      </c>
      <c r="J1135" s="4" t="s">
        <v>49</v>
      </c>
      <c r="K1135" s="4" t="s">
        <v>3114</v>
      </c>
      <c r="L1135" s="4" t="s">
        <v>3115</v>
      </c>
      <c r="M1135" s="4"/>
      <c r="N1135" s="4" t="s">
        <v>3116</v>
      </c>
      <c r="O1135" s="4" t="s">
        <v>53</v>
      </c>
      <c r="P1135" s="4" t="s">
        <v>3117</v>
      </c>
      <c r="Q1135" s="4">
        <v>42</v>
      </c>
      <c r="R1135" s="4">
        <v>7</v>
      </c>
      <c r="S1135" s="4">
        <v>236</v>
      </c>
      <c r="T1135" s="4">
        <v>285</v>
      </c>
      <c r="U1135" s="4">
        <v>0.1474</v>
      </c>
      <c r="V1135" s="4">
        <v>2.46E-2</v>
      </c>
      <c r="W1135" s="4">
        <v>0.1719</v>
      </c>
      <c r="X1135" s="4" t="s">
        <v>48</v>
      </c>
      <c r="Y1135" s="4" t="s">
        <v>49</v>
      </c>
      <c r="Z1135" s="4" t="s">
        <v>49</v>
      </c>
      <c r="AA1135" s="4" t="s">
        <v>49</v>
      </c>
      <c r="AB1135" s="4" t="s">
        <v>49</v>
      </c>
      <c r="AC1135" s="4" t="s">
        <v>49</v>
      </c>
      <c r="AD1135" s="4" t="s">
        <v>49</v>
      </c>
      <c r="AE1135" s="4" t="s">
        <v>48</v>
      </c>
      <c r="AF1135" s="4" t="s">
        <v>48</v>
      </c>
      <c r="AG1135" s="4" t="s">
        <v>48</v>
      </c>
      <c r="AH1135" s="4" t="s">
        <v>48</v>
      </c>
      <c r="AI1135" s="4" t="s">
        <v>48</v>
      </c>
      <c r="AJ1135" s="4" t="s">
        <v>48</v>
      </c>
      <c r="AK1135" s="4" t="s">
        <v>48</v>
      </c>
      <c r="AL1135" s="4" t="s">
        <v>81</v>
      </c>
    </row>
    <row r="1136" spans="1:38" ht="25.5">
      <c r="A1136" s="4">
        <v>159895</v>
      </c>
      <c r="B1136" s="4">
        <v>661713</v>
      </c>
      <c r="C1136" s="4" t="s">
        <v>3112</v>
      </c>
      <c r="D1136" s="4" t="s">
        <v>3113</v>
      </c>
      <c r="E1136" s="4" t="s">
        <v>153</v>
      </c>
      <c r="F1136" s="4" t="s">
        <v>477</v>
      </c>
      <c r="G1136" s="4" t="s">
        <v>46</v>
      </c>
      <c r="H1136" s="4" t="s">
        <v>47</v>
      </c>
      <c r="I1136" s="4" t="s">
        <v>48</v>
      </c>
      <c r="J1136" s="4" t="s">
        <v>49</v>
      </c>
      <c r="K1136" s="4" t="s">
        <v>3119</v>
      </c>
      <c r="L1136" s="4" t="s">
        <v>3120</v>
      </c>
      <c r="M1136" s="4"/>
      <c r="N1136" s="4" t="s">
        <v>1275</v>
      </c>
      <c r="O1136" s="4" t="s">
        <v>53</v>
      </c>
      <c r="P1136" s="4" t="s">
        <v>3121</v>
      </c>
      <c r="Q1136" s="4">
        <v>229</v>
      </c>
      <c r="R1136" s="4">
        <v>100</v>
      </c>
      <c r="S1136" s="4">
        <v>1443</v>
      </c>
      <c r="T1136" s="4">
        <v>1772</v>
      </c>
      <c r="U1136" s="4">
        <v>0.12920000000000001</v>
      </c>
      <c r="V1136" s="4">
        <v>5.6399999999999999E-2</v>
      </c>
      <c r="W1136" s="4">
        <v>0.1857</v>
      </c>
      <c r="X1136" s="4" t="s">
        <v>48</v>
      </c>
      <c r="Y1136" s="4" t="s">
        <v>48</v>
      </c>
      <c r="Z1136" s="4" t="s">
        <v>48</v>
      </c>
      <c r="AA1136" s="4" t="s">
        <v>48</v>
      </c>
      <c r="AB1136" s="4" t="s">
        <v>48</v>
      </c>
      <c r="AC1136" s="4" t="s">
        <v>48</v>
      </c>
      <c r="AD1136" s="4" t="s">
        <v>48</v>
      </c>
      <c r="AE1136" s="4" t="s">
        <v>48</v>
      </c>
      <c r="AF1136" s="4" t="s">
        <v>48</v>
      </c>
      <c r="AG1136" s="4" t="s">
        <v>48</v>
      </c>
      <c r="AH1136" s="4" t="s">
        <v>49</v>
      </c>
      <c r="AI1136" s="4" t="s">
        <v>49</v>
      </c>
      <c r="AJ1136" s="4" t="s">
        <v>49</v>
      </c>
      <c r="AK1136" s="4" t="s">
        <v>49</v>
      </c>
      <c r="AL1136" s="4" t="s">
        <v>81</v>
      </c>
    </row>
    <row r="1137" spans="1:38" ht="25.5">
      <c r="A1137" s="4">
        <v>159895</v>
      </c>
      <c r="B1137" s="4">
        <v>687614</v>
      </c>
      <c r="C1137" s="4" t="s">
        <v>3112</v>
      </c>
      <c r="D1137" s="4" t="s">
        <v>3113</v>
      </c>
      <c r="E1137" s="4" t="s">
        <v>153</v>
      </c>
      <c r="F1137" s="4" t="s">
        <v>477</v>
      </c>
      <c r="G1137" s="4" t="s">
        <v>46</v>
      </c>
      <c r="H1137" s="4" t="s">
        <v>47</v>
      </c>
      <c r="I1137" s="4" t="s">
        <v>48</v>
      </c>
      <c r="J1137" s="4" t="s">
        <v>49</v>
      </c>
      <c r="K1137" s="4" t="s">
        <v>3122</v>
      </c>
      <c r="L1137" s="4" t="s">
        <v>3123</v>
      </c>
      <c r="M1137" s="4"/>
      <c r="N1137" s="4" t="s">
        <v>1275</v>
      </c>
      <c r="O1137" s="4" t="s">
        <v>53</v>
      </c>
      <c r="P1137" s="4" t="s">
        <v>3121</v>
      </c>
      <c r="Q1137" s="4">
        <v>25</v>
      </c>
      <c r="R1137" s="4">
        <v>3</v>
      </c>
      <c r="S1137" s="4">
        <v>261</v>
      </c>
      <c r="T1137" s="4">
        <v>289</v>
      </c>
      <c r="U1137" s="4">
        <v>8.6499999999999994E-2</v>
      </c>
      <c r="V1137" s="4">
        <v>1.04E-2</v>
      </c>
      <c r="W1137" s="4">
        <v>9.69E-2</v>
      </c>
      <c r="X1137" s="4" t="s">
        <v>49</v>
      </c>
      <c r="Y1137" s="4" t="s">
        <v>48</v>
      </c>
      <c r="Z1137" s="4" t="s">
        <v>48</v>
      </c>
      <c r="AA1137" s="4" t="s">
        <v>48</v>
      </c>
      <c r="AB1137" s="4" t="s">
        <v>48</v>
      </c>
      <c r="AC1137" s="4" t="s">
        <v>48</v>
      </c>
      <c r="AD1137" s="4" t="s">
        <v>48</v>
      </c>
      <c r="AE1137" s="4" t="s">
        <v>48</v>
      </c>
      <c r="AF1137" s="4" t="s">
        <v>48</v>
      </c>
      <c r="AG1137" s="4" t="s">
        <v>48</v>
      </c>
      <c r="AH1137" s="4" t="s">
        <v>48</v>
      </c>
      <c r="AI1137" s="4" t="s">
        <v>48</v>
      </c>
      <c r="AJ1137" s="4" t="s">
        <v>48</v>
      </c>
      <c r="AK1137" s="4" t="s">
        <v>48</v>
      </c>
      <c r="AL1137" s="4" t="s">
        <v>81</v>
      </c>
    </row>
    <row r="1138" spans="1:38" ht="25.5">
      <c r="A1138" s="4">
        <v>159895</v>
      </c>
      <c r="B1138" s="4">
        <v>661689</v>
      </c>
      <c r="C1138" s="4" t="s">
        <v>3112</v>
      </c>
      <c r="D1138" s="4" t="s">
        <v>3113</v>
      </c>
      <c r="E1138" s="4" t="s">
        <v>114</v>
      </c>
      <c r="F1138" s="4" t="s">
        <v>477</v>
      </c>
      <c r="G1138" s="4" t="s">
        <v>46</v>
      </c>
      <c r="H1138" s="4" t="s">
        <v>47</v>
      </c>
      <c r="I1138" s="4" t="s">
        <v>48</v>
      </c>
      <c r="J1138" s="4" t="s">
        <v>49</v>
      </c>
      <c r="K1138" s="4" t="s">
        <v>3124</v>
      </c>
      <c r="L1138" s="4" t="s">
        <v>3125</v>
      </c>
      <c r="M1138" s="4"/>
      <c r="N1138" s="4" t="s">
        <v>1275</v>
      </c>
      <c r="O1138" s="4" t="s">
        <v>53</v>
      </c>
      <c r="P1138" s="4" t="s">
        <v>3126</v>
      </c>
      <c r="Q1138" s="4">
        <v>80</v>
      </c>
      <c r="R1138" s="4">
        <v>25</v>
      </c>
      <c r="S1138" s="4">
        <v>822</v>
      </c>
      <c r="T1138" s="4">
        <v>927</v>
      </c>
      <c r="U1138" s="4">
        <v>8.6300000000000002E-2</v>
      </c>
      <c r="V1138" s="4">
        <v>2.7E-2</v>
      </c>
      <c r="W1138" s="4">
        <v>0.1133</v>
      </c>
      <c r="X1138" s="4" t="s">
        <v>48</v>
      </c>
      <c r="Y1138" s="4" t="s">
        <v>49</v>
      </c>
      <c r="Z1138" s="4" t="s">
        <v>49</v>
      </c>
      <c r="AA1138" s="4" t="s">
        <v>49</v>
      </c>
      <c r="AB1138" s="4" t="s">
        <v>49</v>
      </c>
      <c r="AC1138" s="4" t="s">
        <v>49</v>
      </c>
      <c r="AD1138" s="4" t="s">
        <v>49</v>
      </c>
      <c r="AE1138" s="4" t="s">
        <v>48</v>
      </c>
      <c r="AF1138" s="4" t="s">
        <v>48</v>
      </c>
      <c r="AG1138" s="4" t="s">
        <v>48</v>
      </c>
      <c r="AH1138" s="4" t="s">
        <v>48</v>
      </c>
      <c r="AI1138" s="4" t="s">
        <v>48</v>
      </c>
      <c r="AJ1138" s="4" t="s">
        <v>48</v>
      </c>
      <c r="AK1138" s="4" t="s">
        <v>48</v>
      </c>
      <c r="AL1138" s="4" t="s">
        <v>81</v>
      </c>
    </row>
    <row r="1139" spans="1:38" ht="25.5">
      <c r="A1139" s="4">
        <v>159895</v>
      </c>
      <c r="B1139" s="4">
        <v>661707</v>
      </c>
      <c r="C1139" s="4" t="s">
        <v>3112</v>
      </c>
      <c r="D1139" s="4" t="s">
        <v>3113</v>
      </c>
      <c r="E1139" s="4" t="s">
        <v>153</v>
      </c>
      <c r="F1139" s="4" t="s">
        <v>477</v>
      </c>
      <c r="G1139" s="4" t="s">
        <v>46</v>
      </c>
      <c r="H1139" s="4" t="s">
        <v>47</v>
      </c>
      <c r="I1139" s="4" t="s">
        <v>48</v>
      </c>
      <c r="J1139" s="4" t="s">
        <v>49</v>
      </c>
      <c r="K1139" s="4" t="s">
        <v>3127</v>
      </c>
      <c r="L1139" s="4" t="s">
        <v>3128</v>
      </c>
      <c r="M1139" s="4"/>
      <c r="N1139" s="4" t="s">
        <v>1275</v>
      </c>
      <c r="O1139" s="4" t="s">
        <v>53</v>
      </c>
      <c r="P1139" s="4" t="s">
        <v>3121</v>
      </c>
      <c r="Q1139" s="4">
        <v>120</v>
      </c>
      <c r="R1139" s="4">
        <v>41</v>
      </c>
      <c r="S1139" s="4">
        <v>741</v>
      </c>
      <c r="T1139" s="4">
        <v>902</v>
      </c>
      <c r="U1139" s="4">
        <v>0.13300000000000001</v>
      </c>
      <c r="V1139" s="4">
        <v>4.5499999999999999E-2</v>
      </c>
      <c r="W1139" s="4">
        <v>0.17849999999999999</v>
      </c>
      <c r="X1139" s="4" t="s">
        <v>48</v>
      </c>
      <c r="Y1139" s="4" t="s">
        <v>48</v>
      </c>
      <c r="Z1139" s="4" t="s">
        <v>48</v>
      </c>
      <c r="AA1139" s="4" t="s">
        <v>48</v>
      </c>
      <c r="AB1139" s="4" t="s">
        <v>48</v>
      </c>
      <c r="AC1139" s="4" t="s">
        <v>48</v>
      </c>
      <c r="AD1139" s="4" t="s">
        <v>48</v>
      </c>
      <c r="AE1139" s="4" t="s">
        <v>49</v>
      </c>
      <c r="AF1139" s="4" t="s">
        <v>49</v>
      </c>
      <c r="AG1139" s="4" t="s">
        <v>49</v>
      </c>
      <c r="AH1139" s="4" t="s">
        <v>48</v>
      </c>
      <c r="AI1139" s="4" t="s">
        <v>48</v>
      </c>
      <c r="AJ1139" s="4" t="s">
        <v>48</v>
      </c>
      <c r="AK1139" s="4" t="s">
        <v>48</v>
      </c>
      <c r="AL1139" s="4" t="s">
        <v>81</v>
      </c>
    </row>
    <row r="1140" spans="1:38" ht="25.5">
      <c r="A1140" s="4">
        <v>159895</v>
      </c>
      <c r="B1140" s="4">
        <v>661690</v>
      </c>
      <c r="C1140" s="4" t="s">
        <v>3112</v>
      </c>
      <c r="D1140" s="4" t="s">
        <v>3113</v>
      </c>
      <c r="E1140" s="4" t="s">
        <v>153</v>
      </c>
      <c r="F1140" s="4" t="s">
        <v>477</v>
      </c>
      <c r="G1140" s="4" t="s">
        <v>46</v>
      </c>
      <c r="H1140" s="4" t="s">
        <v>47</v>
      </c>
      <c r="I1140" s="4" t="s">
        <v>48</v>
      </c>
      <c r="J1140" s="4" t="s">
        <v>49</v>
      </c>
      <c r="K1140" s="4" t="s">
        <v>3129</v>
      </c>
      <c r="L1140" s="4" t="s">
        <v>3130</v>
      </c>
      <c r="M1140" s="4"/>
      <c r="N1140" s="4" t="s">
        <v>1111</v>
      </c>
      <c r="O1140" s="4" t="s">
        <v>53</v>
      </c>
      <c r="P1140" s="4" t="s">
        <v>2419</v>
      </c>
      <c r="Q1140" s="4">
        <v>20</v>
      </c>
      <c r="R1140" s="4">
        <v>5</v>
      </c>
      <c r="S1140" s="4">
        <v>243</v>
      </c>
      <c r="T1140" s="4">
        <v>268</v>
      </c>
      <c r="U1140" s="4">
        <v>7.46E-2</v>
      </c>
      <c r="V1140" s="4">
        <v>1.8700000000000001E-2</v>
      </c>
      <c r="W1140" s="4">
        <v>9.3299999999999994E-2</v>
      </c>
      <c r="X1140" s="4" t="s">
        <v>48</v>
      </c>
      <c r="Y1140" s="4" t="s">
        <v>49</v>
      </c>
      <c r="Z1140" s="4" t="s">
        <v>49</v>
      </c>
      <c r="AA1140" s="4" t="s">
        <v>49</v>
      </c>
      <c r="AB1140" s="4" t="s">
        <v>49</v>
      </c>
      <c r="AC1140" s="4" t="s">
        <v>49</v>
      </c>
      <c r="AD1140" s="4" t="s">
        <v>49</v>
      </c>
      <c r="AE1140" s="4" t="s">
        <v>48</v>
      </c>
      <c r="AF1140" s="4" t="s">
        <v>48</v>
      </c>
      <c r="AG1140" s="4" t="s">
        <v>48</v>
      </c>
      <c r="AH1140" s="4" t="s">
        <v>48</v>
      </c>
      <c r="AI1140" s="4" t="s">
        <v>48</v>
      </c>
      <c r="AJ1140" s="4" t="s">
        <v>48</v>
      </c>
      <c r="AK1140" s="4" t="s">
        <v>48</v>
      </c>
      <c r="AL1140" s="4" t="s">
        <v>81</v>
      </c>
    </row>
    <row r="1141" spans="1:38" ht="25.5">
      <c r="A1141" s="4">
        <v>159895</v>
      </c>
      <c r="B1141" s="4">
        <v>661691</v>
      </c>
      <c r="C1141" s="4" t="s">
        <v>3112</v>
      </c>
      <c r="D1141" s="4" t="s">
        <v>3113</v>
      </c>
      <c r="E1141" s="4" t="s">
        <v>114</v>
      </c>
      <c r="F1141" s="4" t="s">
        <v>477</v>
      </c>
      <c r="G1141" s="4" t="s">
        <v>46</v>
      </c>
      <c r="H1141" s="4" t="s">
        <v>47</v>
      </c>
      <c r="I1141" s="4" t="s">
        <v>48</v>
      </c>
      <c r="J1141" s="4" t="s">
        <v>49</v>
      </c>
      <c r="K1141" s="4" t="s">
        <v>3131</v>
      </c>
      <c r="L1141" s="4" t="s">
        <v>3132</v>
      </c>
      <c r="M1141" s="4"/>
      <c r="N1141" s="4" t="s">
        <v>1275</v>
      </c>
      <c r="O1141" s="4" t="s">
        <v>53</v>
      </c>
      <c r="P1141" s="4" t="s">
        <v>3126</v>
      </c>
      <c r="Q1141" s="4">
        <v>103</v>
      </c>
      <c r="R1141" s="4">
        <v>49</v>
      </c>
      <c r="S1141" s="4">
        <v>351</v>
      </c>
      <c r="T1141" s="4">
        <v>503</v>
      </c>
      <c r="U1141" s="4">
        <v>0.20480000000000001</v>
      </c>
      <c r="V1141" s="4">
        <v>9.74E-2</v>
      </c>
      <c r="W1141" s="4">
        <v>0.30220000000000002</v>
      </c>
      <c r="X1141" s="4" t="s">
        <v>48</v>
      </c>
      <c r="Y1141" s="4" t="s">
        <v>49</v>
      </c>
      <c r="Z1141" s="4" t="s">
        <v>49</v>
      </c>
      <c r="AA1141" s="4" t="s">
        <v>49</v>
      </c>
      <c r="AB1141" s="4" t="s">
        <v>49</v>
      </c>
      <c r="AC1141" s="4" t="s">
        <v>49</v>
      </c>
      <c r="AD1141" s="4" t="s">
        <v>49</v>
      </c>
      <c r="AE1141" s="4" t="s">
        <v>48</v>
      </c>
      <c r="AF1141" s="4" t="s">
        <v>48</v>
      </c>
      <c r="AG1141" s="4" t="s">
        <v>48</v>
      </c>
      <c r="AH1141" s="4" t="s">
        <v>48</v>
      </c>
      <c r="AI1141" s="4" t="s">
        <v>48</v>
      </c>
      <c r="AJ1141" s="4" t="s">
        <v>48</v>
      </c>
      <c r="AK1141" s="4" t="s">
        <v>48</v>
      </c>
      <c r="AL1141" s="4" t="s">
        <v>81</v>
      </c>
    </row>
    <row r="1142" spans="1:38" ht="25.5">
      <c r="A1142" s="4">
        <v>159895</v>
      </c>
      <c r="B1142" s="4">
        <v>661692</v>
      </c>
      <c r="C1142" s="4" t="s">
        <v>3112</v>
      </c>
      <c r="D1142" s="4" t="s">
        <v>3113</v>
      </c>
      <c r="E1142" s="4" t="s">
        <v>153</v>
      </c>
      <c r="F1142" s="4" t="s">
        <v>477</v>
      </c>
      <c r="G1142" s="4" t="s">
        <v>46</v>
      </c>
      <c r="H1142" s="4" t="s">
        <v>47</v>
      </c>
      <c r="I1142" s="4" t="s">
        <v>48</v>
      </c>
      <c r="J1142" s="4" t="s">
        <v>49</v>
      </c>
      <c r="K1142" s="4" t="s">
        <v>3133</v>
      </c>
      <c r="L1142" s="4" t="s">
        <v>3134</v>
      </c>
      <c r="M1142" s="4"/>
      <c r="N1142" s="4" t="s">
        <v>1111</v>
      </c>
      <c r="O1142" s="4" t="s">
        <v>53</v>
      </c>
      <c r="P1142" s="4" t="s">
        <v>2419</v>
      </c>
      <c r="Q1142" s="4">
        <v>14</v>
      </c>
      <c r="R1142" s="4">
        <v>9</v>
      </c>
      <c r="S1142" s="4">
        <v>371</v>
      </c>
      <c r="T1142" s="4">
        <v>394</v>
      </c>
      <c r="U1142" s="4">
        <v>3.5499999999999997E-2</v>
      </c>
      <c r="V1142" s="4">
        <v>2.2800000000000001E-2</v>
      </c>
      <c r="W1142" s="4">
        <v>5.8400000000000001E-2</v>
      </c>
      <c r="X1142" s="4" t="s">
        <v>48</v>
      </c>
      <c r="Y1142" s="4" t="s">
        <v>49</v>
      </c>
      <c r="Z1142" s="4" t="s">
        <v>49</v>
      </c>
      <c r="AA1142" s="4" t="s">
        <v>49</v>
      </c>
      <c r="AB1142" s="4" t="s">
        <v>49</v>
      </c>
      <c r="AC1142" s="4" t="s">
        <v>49</v>
      </c>
      <c r="AD1142" s="4" t="s">
        <v>49</v>
      </c>
      <c r="AE1142" s="4" t="s">
        <v>48</v>
      </c>
      <c r="AF1142" s="4" t="s">
        <v>48</v>
      </c>
      <c r="AG1142" s="4" t="s">
        <v>48</v>
      </c>
      <c r="AH1142" s="4" t="s">
        <v>48</v>
      </c>
      <c r="AI1142" s="4" t="s">
        <v>48</v>
      </c>
      <c r="AJ1142" s="4" t="s">
        <v>48</v>
      </c>
      <c r="AK1142" s="4" t="s">
        <v>48</v>
      </c>
      <c r="AL1142" s="4" t="s">
        <v>81</v>
      </c>
    </row>
    <row r="1143" spans="1:38" ht="25.5">
      <c r="A1143" s="4">
        <v>159895</v>
      </c>
      <c r="B1143" s="4">
        <v>661693</v>
      </c>
      <c r="C1143" s="4" t="s">
        <v>3112</v>
      </c>
      <c r="D1143" s="4" t="s">
        <v>3113</v>
      </c>
      <c r="E1143" s="4" t="s">
        <v>153</v>
      </c>
      <c r="F1143" s="4" t="s">
        <v>477</v>
      </c>
      <c r="G1143" s="4" t="s">
        <v>46</v>
      </c>
      <c r="H1143" s="4" t="s">
        <v>47</v>
      </c>
      <c r="I1143" s="4" t="s">
        <v>48</v>
      </c>
      <c r="J1143" s="4" t="s">
        <v>49</v>
      </c>
      <c r="K1143" s="4" t="s">
        <v>3135</v>
      </c>
      <c r="L1143" s="4" t="s">
        <v>3136</v>
      </c>
      <c r="M1143" s="4"/>
      <c r="N1143" s="4" t="s">
        <v>1275</v>
      </c>
      <c r="O1143" s="4" t="s">
        <v>53</v>
      </c>
      <c r="P1143" s="4" t="s">
        <v>1276</v>
      </c>
      <c r="Q1143" s="4">
        <v>27</v>
      </c>
      <c r="R1143" s="4">
        <v>4</v>
      </c>
      <c r="S1143" s="4">
        <v>713</v>
      </c>
      <c r="T1143" s="4">
        <v>744</v>
      </c>
      <c r="U1143" s="4">
        <v>3.6299999999999999E-2</v>
      </c>
      <c r="V1143" s="4">
        <v>5.4000000000000003E-3</v>
      </c>
      <c r="W1143" s="4">
        <v>4.1700000000000001E-2</v>
      </c>
      <c r="X1143" s="4" t="s">
        <v>48</v>
      </c>
      <c r="Y1143" s="4" t="s">
        <v>49</v>
      </c>
      <c r="Z1143" s="4" t="s">
        <v>49</v>
      </c>
      <c r="AA1143" s="4" t="s">
        <v>49</v>
      </c>
      <c r="AB1143" s="4" t="s">
        <v>49</v>
      </c>
      <c r="AC1143" s="4" t="s">
        <v>49</v>
      </c>
      <c r="AD1143" s="4" t="s">
        <v>49</v>
      </c>
      <c r="AE1143" s="4" t="s">
        <v>48</v>
      </c>
      <c r="AF1143" s="4" t="s">
        <v>48</v>
      </c>
      <c r="AG1143" s="4" t="s">
        <v>48</v>
      </c>
      <c r="AH1143" s="4" t="s">
        <v>48</v>
      </c>
      <c r="AI1143" s="4" t="s">
        <v>48</v>
      </c>
      <c r="AJ1143" s="4" t="s">
        <v>48</v>
      </c>
      <c r="AK1143" s="4" t="s">
        <v>48</v>
      </c>
      <c r="AL1143" s="4" t="s">
        <v>81</v>
      </c>
    </row>
    <row r="1144" spans="1:38" ht="25.5">
      <c r="A1144" s="4">
        <v>159895</v>
      </c>
      <c r="B1144" s="4">
        <v>661694</v>
      </c>
      <c r="C1144" s="4" t="s">
        <v>3112</v>
      </c>
      <c r="D1144" s="4" t="s">
        <v>3113</v>
      </c>
      <c r="E1144" s="4" t="s">
        <v>114</v>
      </c>
      <c r="F1144" s="4" t="s">
        <v>477</v>
      </c>
      <c r="G1144" s="4" t="s">
        <v>46</v>
      </c>
      <c r="H1144" s="4" t="s">
        <v>47</v>
      </c>
      <c r="I1144" s="4" t="s">
        <v>48</v>
      </c>
      <c r="J1144" s="4" t="s">
        <v>49</v>
      </c>
      <c r="K1144" s="4" t="s">
        <v>3137</v>
      </c>
      <c r="L1144" s="4" t="s">
        <v>3138</v>
      </c>
      <c r="M1144" s="4"/>
      <c r="N1144" s="4" t="s">
        <v>1275</v>
      </c>
      <c r="O1144" s="4" t="s">
        <v>53</v>
      </c>
      <c r="P1144" s="4" t="s">
        <v>3126</v>
      </c>
      <c r="Q1144" s="4">
        <v>78</v>
      </c>
      <c r="R1144" s="4">
        <v>23</v>
      </c>
      <c r="S1144" s="4">
        <v>416</v>
      </c>
      <c r="T1144" s="4">
        <v>517</v>
      </c>
      <c r="U1144" s="4">
        <v>0.15090000000000001</v>
      </c>
      <c r="V1144" s="4">
        <v>4.4499999999999998E-2</v>
      </c>
      <c r="W1144" s="4">
        <v>0.19539999999999999</v>
      </c>
      <c r="X1144" s="4" t="s">
        <v>48</v>
      </c>
      <c r="Y1144" s="4" t="s">
        <v>49</v>
      </c>
      <c r="Z1144" s="4" t="s">
        <v>49</v>
      </c>
      <c r="AA1144" s="4" t="s">
        <v>49</v>
      </c>
      <c r="AB1144" s="4" t="s">
        <v>49</v>
      </c>
      <c r="AC1144" s="4" t="s">
        <v>49</v>
      </c>
      <c r="AD1144" s="4" t="s">
        <v>49</v>
      </c>
      <c r="AE1144" s="4" t="s">
        <v>48</v>
      </c>
      <c r="AF1144" s="4" t="s">
        <v>48</v>
      </c>
      <c r="AG1144" s="4" t="s">
        <v>48</v>
      </c>
      <c r="AH1144" s="4" t="s">
        <v>48</v>
      </c>
      <c r="AI1144" s="4" t="s">
        <v>48</v>
      </c>
      <c r="AJ1144" s="4" t="s">
        <v>48</v>
      </c>
      <c r="AK1144" s="4" t="s">
        <v>48</v>
      </c>
      <c r="AL1144" s="4" t="s">
        <v>81</v>
      </c>
    </row>
    <row r="1145" spans="1:38" ht="25.5">
      <c r="A1145" s="4">
        <v>159895</v>
      </c>
      <c r="B1145" s="4">
        <v>661695</v>
      </c>
      <c r="C1145" s="4" t="s">
        <v>3112</v>
      </c>
      <c r="D1145" s="4" t="s">
        <v>3113</v>
      </c>
      <c r="E1145" s="4" t="s">
        <v>153</v>
      </c>
      <c r="F1145" s="4" t="s">
        <v>477</v>
      </c>
      <c r="G1145" s="4" t="s">
        <v>46</v>
      </c>
      <c r="H1145" s="4" t="s">
        <v>47</v>
      </c>
      <c r="I1145" s="4" t="s">
        <v>48</v>
      </c>
      <c r="J1145" s="4" t="s">
        <v>49</v>
      </c>
      <c r="K1145" s="4" t="s">
        <v>3139</v>
      </c>
      <c r="L1145" s="4" t="s">
        <v>3140</v>
      </c>
      <c r="M1145" s="4"/>
      <c r="N1145" s="4" t="s">
        <v>1111</v>
      </c>
      <c r="O1145" s="4" t="s">
        <v>53</v>
      </c>
      <c r="P1145" s="4" t="s">
        <v>2419</v>
      </c>
      <c r="Q1145" s="4">
        <v>43</v>
      </c>
      <c r="R1145" s="4">
        <v>9</v>
      </c>
      <c r="S1145" s="4">
        <v>302</v>
      </c>
      <c r="T1145" s="4">
        <v>354</v>
      </c>
      <c r="U1145" s="4">
        <v>0.1215</v>
      </c>
      <c r="V1145" s="4">
        <v>2.5399999999999999E-2</v>
      </c>
      <c r="W1145" s="4">
        <v>0.1469</v>
      </c>
      <c r="X1145" s="4" t="s">
        <v>48</v>
      </c>
      <c r="Y1145" s="4" t="s">
        <v>49</v>
      </c>
      <c r="Z1145" s="4" t="s">
        <v>49</v>
      </c>
      <c r="AA1145" s="4" t="s">
        <v>49</v>
      </c>
      <c r="AB1145" s="4" t="s">
        <v>49</v>
      </c>
      <c r="AC1145" s="4" t="s">
        <v>49</v>
      </c>
      <c r="AD1145" s="4" t="s">
        <v>49</v>
      </c>
      <c r="AE1145" s="4" t="s">
        <v>48</v>
      </c>
      <c r="AF1145" s="4" t="s">
        <v>48</v>
      </c>
      <c r="AG1145" s="4" t="s">
        <v>48</v>
      </c>
      <c r="AH1145" s="4" t="s">
        <v>48</v>
      </c>
      <c r="AI1145" s="4" t="s">
        <v>48</v>
      </c>
      <c r="AJ1145" s="4" t="s">
        <v>48</v>
      </c>
      <c r="AK1145" s="4" t="s">
        <v>48</v>
      </c>
      <c r="AL1145" s="4" t="s">
        <v>81</v>
      </c>
    </row>
    <row r="1146" spans="1:38" ht="25.5">
      <c r="A1146" s="4">
        <v>159895</v>
      </c>
      <c r="B1146" s="4">
        <v>661714</v>
      </c>
      <c r="C1146" s="4" t="s">
        <v>3112</v>
      </c>
      <c r="D1146" s="4" t="s">
        <v>3113</v>
      </c>
      <c r="E1146" s="4" t="s">
        <v>153</v>
      </c>
      <c r="F1146" s="4" t="s">
        <v>477</v>
      </c>
      <c r="G1146" s="4" t="s">
        <v>46</v>
      </c>
      <c r="H1146" s="4" t="s">
        <v>47</v>
      </c>
      <c r="I1146" s="4" t="s">
        <v>48</v>
      </c>
      <c r="J1146" s="4" t="s">
        <v>49</v>
      </c>
      <c r="K1146" s="4" t="s">
        <v>3141</v>
      </c>
      <c r="L1146" s="4" t="s">
        <v>3142</v>
      </c>
      <c r="M1146" s="4"/>
      <c r="N1146" s="4" t="s">
        <v>3116</v>
      </c>
      <c r="O1146" s="4" t="s">
        <v>53</v>
      </c>
      <c r="P1146" s="4" t="s">
        <v>3117</v>
      </c>
      <c r="Q1146" s="4">
        <v>182</v>
      </c>
      <c r="R1146" s="4">
        <v>62</v>
      </c>
      <c r="S1146" s="4">
        <v>1210</v>
      </c>
      <c r="T1146" s="4">
        <v>1454</v>
      </c>
      <c r="U1146" s="4">
        <v>0.12520000000000001</v>
      </c>
      <c r="V1146" s="4">
        <v>4.2599999999999999E-2</v>
      </c>
      <c r="W1146" s="4">
        <v>0.1678</v>
      </c>
      <c r="X1146" s="4" t="s">
        <v>48</v>
      </c>
      <c r="Y1146" s="4" t="s">
        <v>48</v>
      </c>
      <c r="Z1146" s="4" t="s">
        <v>48</v>
      </c>
      <c r="AA1146" s="4" t="s">
        <v>48</v>
      </c>
      <c r="AB1146" s="4" t="s">
        <v>48</v>
      </c>
      <c r="AC1146" s="4" t="s">
        <v>48</v>
      </c>
      <c r="AD1146" s="4" t="s">
        <v>48</v>
      </c>
      <c r="AE1146" s="4" t="s">
        <v>48</v>
      </c>
      <c r="AF1146" s="4" t="s">
        <v>48</v>
      </c>
      <c r="AG1146" s="4" t="s">
        <v>48</v>
      </c>
      <c r="AH1146" s="4" t="s">
        <v>49</v>
      </c>
      <c r="AI1146" s="4" t="s">
        <v>49</v>
      </c>
      <c r="AJ1146" s="4" t="s">
        <v>49</v>
      </c>
      <c r="AK1146" s="4" t="s">
        <v>49</v>
      </c>
      <c r="AL1146" s="4" t="s">
        <v>81</v>
      </c>
    </row>
    <row r="1147" spans="1:38" ht="25.5">
      <c r="A1147" s="4">
        <v>159895</v>
      </c>
      <c r="B1147" s="4">
        <v>686320</v>
      </c>
      <c r="C1147" s="4" t="s">
        <v>3112</v>
      </c>
      <c r="D1147" s="4" t="s">
        <v>3113</v>
      </c>
      <c r="E1147" s="4" t="s">
        <v>114</v>
      </c>
      <c r="F1147" s="4" t="s">
        <v>477</v>
      </c>
      <c r="G1147" s="4" t="s">
        <v>46</v>
      </c>
      <c r="H1147" s="4" t="s">
        <v>47</v>
      </c>
      <c r="I1147" s="4" t="s">
        <v>48</v>
      </c>
      <c r="J1147" s="4" t="s">
        <v>49</v>
      </c>
      <c r="K1147" s="4" t="s">
        <v>3143</v>
      </c>
      <c r="L1147" s="4" t="s">
        <v>3144</v>
      </c>
      <c r="M1147" s="4"/>
      <c r="N1147" s="4" t="s">
        <v>1275</v>
      </c>
      <c r="O1147" s="4" t="s">
        <v>53</v>
      </c>
      <c r="P1147" s="4" t="s">
        <v>3126</v>
      </c>
      <c r="Q1147" s="4">
        <v>21</v>
      </c>
      <c r="R1147" s="4">
        <v>5</v>
      </c>
      <c r="S1147" s="4">
        <v>233</v>
      </c>
      <c r="T1147" s="4">
        <v>259</v>
      </c>
      <c r="U1147" s="4">
        <v>8.1100000000000005E-2</v>
      </c>
      <c r="V1147" s="4">
        <v>1.9300000000000001E-2</v>
      </c>
      <c r="W1147" s="4">
        <v>0.1004</v>
      </c>
      <c r="X1147" s="4" t="s">
        <v>48</v>
      </c>
      <c r="Y1147" s="4" t="s">
        <v>48</v>
      </c>
      <c r="Z1147" s="4" t="s">
        <v>48</v>
      </c>
      <c r="AA1147" s="4" t="s">
        <v>48</v>
      </c>
      <c r="AB1147" s="4" t="s">
        <v>48</v>
      </c>
      <c r="AC1147" s="4" t="s">
        <v>48</v>
      </c>
      <c r="AD1147" s="4" t="s">
        <v>48</v>
      </c>
      <c r="AE1147" s="4" t="s">
        <v>48</v>
      </c>
      <c r="AF1147" s="4" t="s">
        <v>48</v>
      </c>
      <c r="AG1147" s="4" t="s">
        <v>48</v>
      </c>
      <c r="AH1147" s="4" t="s">
        <v>49</v>
      </c>
      <c r="AI1147" s="4" t="s">
        <v>49</v>
      </c>
      <c r="AJ1147" s="4" t="s">
        <v>49</v>
      </c>
      <c r="AK1147" s="4" t="s">
        <v>49</v>
      </c>
      <c r="AL1147" s="4" t="s">
        <v>81</v>
      </c>
    </row>
    <row r="1148" spans="1:38" ht="25.5">
      <c r="A1148" s="4">
        <v>159895</v>
      </c>
      <c r="B1148" s="4">
        <v>661696</v>
      </c>
      <c r="C1148" s="4" t="s">
        <v>3112</v>
      </c>
      <c r="D1148" s="4" t="s">
        <v>3113</v>
      </c>
      <c r="E1148" s="4" t="s">
        <v>153</v>
      </c>
      <c r="F1148" s="4" t="s">
        <v>477</v>
      </c>
      <c r="G1148" s="4" t="s">
        <v>46</v>
      </c>
      <c r="H1148" s="4" t="s">
        <v>47</v>
      </c>
      <c r="I1148" s="4" t="s">
        <v>48</v>
      </c>
      <c r="J1148" s="4" t="s">
        <v>49</v>
      </c>
      <c r="K1148" s="4" t="s">
        <v>3145</v>
      </c>
      <c r="L1148" s="4" t="s">
        <v>3146</v>
      </c>
      <c r="M1148" s="4"/>
      <c r="N1148" s="4" t="s">
        <v>3116</v>
      </c>
      <c r="O1148" s="4" t="s">
        <v>53</v>
      </c>
      <c r="P1148" s="4" t="s">
        <v>3117</v>
      </c>
      <c r="Q1148" s="4">
        <v>152</v>
      </c>
      <c r="R1148" s="4">
        <v>28</v>
      </c>
      <c r="S1148" s="4">
        <v>263</v>
      </c>
      <c r="T1148" s="4">
        <v>443</v>
      </c>
      <c r="U1148" s="4">
        <v>0.34310000000000002</v>
      </c>
      <c r="V1148" s="4">
        <v>6.3200000000000006E-2</v>
      </c>
      <c r="W1148" s="4">
        <v>0.40629999999999999</v>
      </c>
      <c r="X1148" s="4" t="s">
        <v>48</v>
      </c>
      <c r="Y1148" s="4" t="s">
        <v>49</v>
      </c>
      <c r="Z1148" s="4" t="s">
        <v>49</v>
      </c>
      <c r="AA1148" s="4" t="s">
        <v>49</v>
      </c>
      <c r="AB1148" s="4" t="s">
        <v>49</v>
      </c>
      <c r="AC1148" s="4" t="s">
        <v>49</v>
      </c>
      <c r="AD1148" s="4" t="s">
        <v>49</v>
      </c>
      <c r="AE1148" s="4" t="s">
        <v>48</v>
      </c>
      <c r="AF1148" s="4" t="s">
        <v>48</v>
      </c>
      <c r="AG1148" s="4" t="s">
        <v>48</v>
      </c>
      <c r="AH1148" s="4" t="s">
        <v>48</v>
      </c>
      <c r="AI1148" s="4" t="s">
        <v>48</v>
      </c>
      <c r="AJ1148" s="4" t="s">
        <v>48</v>
      </c>
      <c r="AK1148" s="4" t="s">
        <v>48</v>
      </c>
      <c r="AL1148" s="4" t="s">
        <v>81</v>
      </c>
    </row>
    <row r="1149" spans="1:38" ht="25.5">
      <c r="A1149" s="4">
        <v>159895</v>
      </c>
      <c r="B1149" s="4">
        <v>661708</v>
      </c>
      <c r="C1149" s="4" t="s">
        <v>3112</v>
      </c>
      <c r="D1149" s="4" t="s">
        <v>3113</v>
      </c>
      <c r="E1149" s="4" t="s">
        <v>153</v>
      </c>
      <c r="F1149" s="4" t="s">
        <v>477</v>
      </c>
      <c r="G1149" s="4" t="s">
        <v>46</v>
      </c>
      <c r="H1149" s="4" t="s">
        <v>47</v>
      </c>
      <c r="I1149" s="4" t="s">
        <v>48</v>
      </c>
      <c r="J1149" s="4" t="s">
        <v>49</v>
      </c>
      <c r="K1149" s="4" t="s">
        <v>3147</v>
      </c>
      <c r="L1149" s="4" t="s">
        <v>3148</v>
      </c>
      <c r="M1149" s="4"/>
      <c r="N1149" s="4" t="s">
        <v>3116</v>
      </c>
      <c r="O1149" s="4" t="s">
        <v>53</v>
      </c>
      <c r="P1149" s="4" t="s">
        <v>3117</v>
      </c>
      <c r="Q1149" s="4">
        <v>125</v>
      </c>
      <c r="R1149" s="4">
        <v>34</v>
      </c>
      <c r="S1149" s="4">
        <v>577</v>
      </c>
      <c r="T1149" s="4">
        <v>736</v>
      </c>
      <c r="U1149" s="4">
        <v>0.16980000000000001</v>
      </c>
      <c r="V1149" s="4">
        <v>4.6199999999999998E-2</v>
      </c>
      <c r="W1149" s="4">
        <v>0.216</v>
      </c>
      <c r="X1149" s="4" t="s">
        <v>48</v>
      </c>
      <c r="Y1149" s="4" t="s">
        <v>48</v>
      </c>
      <c r="Z1149" s="4" t="s">
        <v>48</v>
      </c>
      <c r="AA1149" s="4" t="s">
        <v>48</v>
      </c>
      <c r="AB1149" s="4" t="s">
        <v>48</v>
      </c>
      <c r="AC1149" s="4" t="s">
        <v>48</v>
      </c>
      <c r="AD1149" s="4" t="s">
        <v>48</v>
      </c>
      <c r="AE1149" s="4" t="s">
        <v>49</v>
      </c>
      <c r="AF1149" s="4" t="s">
        <v>49</v>
      </c>
      <c r="AG1149" s="4" t="s">
        <v>49</v>
      </c>
      <c r="AH1149" s="4" t="s">
        <v>48</v>
      </c>
      <c r="AI1149" s="4" t="s">
        <v>48</v>
      </c>
      <c r="AJ1149" s="4" t="s">
        <v>48</v>
      </c>
      <c r="AK1149" s="4" t="s">
        <v>48</v>
      </c>
      <c r="AL1149" s="4" t="s">
        <v>81</v>
      </c>
    </row>
    <row r="1150" spans="1:38" ht="25.5">
      <c r="A1150" s="4">
        <v>159895</v>
      </c>
      <c r="B1150" s="4">
        <v>661697</v>
      </c>
      <c r="C1150" s="4" t="s">
        <v>3112</v>
      </c>
      <c r="D1150" s="4" t="s">
        <v>3113</v>
      </c>
      <c r="E1150" s="4" t="s">
        <v>114</v>
      </c>
      <c r="F1150" s="4" t="s">
        <v>477</v>
      </c>
      <c r="G1150" s="4" t="s">
        <v>46</v>
      </c>
      <c r="H1150" s="4" t="s">
        <v>47</v>
      </c>
      <c r="I1150" s="4" t="s">
        <v>48</v>
      </c>
      <c r="J1150" s="4" t="s">
        <v>49</v>
      </c>
      <c r="K1150" s="4" t="s">
        <v>3149</v>
      </c>
      <c r="L1150" s="4" t="s">
        <v>3150</v>
      </c>
      <c r="M1150" s="4"/>
      <c r="N1150" s="4" t="s">
        <v>1111</v>
      </c>
      <c r="O1150" s="4" t="s">
        <v>53</v>
      </c>
      <c r="P1150" s="4" t="s">
        <v>2419</v>
      </c>
      <c r="Q1150" s="4">
        <v>17</v>
      </c>
      <c r="R1150" s="4">
        <v>11</v>
      </c>
      <c r="S1150" s="4">
        <v>637</v>
      </c>
      <c r="T1150" s="4">
        <v>665</v>
      </c>
      <c r="U1150" s="4">
        <v>2.5600000000000001E-2</v>
      </c>
      <c r="V1150" s="4">
        <v>1.6500000000000001E-2</v>
      </c>
      <c r="W1150" s="4">
        <v>4.2099999999999999E-2</v>
      </c>
      <c r="X1150" s="4" t="s">
        <v>48</v>
      </c>
      <c r="Y1150" s="4" t="s">
        <v>49</v>
      </c>
      <c r="Z1150" s="4" t="s">
        <v>49</v>
      </c>
      <c r="AA1150" s="4" t="s">
        <v>49</v>
      </c>
      <c r="AB1150" s="4" t="s">
        <v>49</v>
      </c>
      <c r="AC1150" s="4" t="s">
        <v>49</v>
      </c>
      <c r="AD1150" s="4" t="s">
        <v>49</v>
      </c>
      <c r="AE1150" s="4" t="s">
        <v>48</v>
      </c>
      <c r="AF1150" s="4" t="s">
        <v>48</v>
      </c>
      <c r="AG1150" s="4" t="s">
        <v>48</v>
      </c>
      <c r="AH1150" s="4" t="s">
        <v>48</v>
      </c>
      <c r="AI1150" s="4" t="s">
        <v>48</v>
      </c>
      <c r="AJ1150" s="4" t="s">
        <v>48</v>
      </c>
      <c r="AK1150" s="4" t="s">
        <v>48</v>
      </c>
      <c r="AL1150" s="4" t="s">
        <v>81</v>
      </c>
    </row>
    <row r="1151" spans="1:38" ht="25.5">
      <c r="A1151" s="4">
        <v>159895</v>
      </c>
      <c r="B1151" s="4">
        <v>661709</v>
      </c>
      <c r="C1151" s="4" t="s">
        <v>3112</v>
      </c>
      <c r="D1151" s="4" t="s">
        <v>3113</v>
      </c>
      <c r="E1151" s="4" t="s">
        <v>153</v>
      </c>
      <c r="F1151" s="4" t="s">
        <v>477</v>
      </c>
      <c r="G1151" s="4" t="s">
        <v>46</v>
      </c>
      <c r="H1151" s="4" t="s">
        <v>47</v>
      </c>
      <c r="I1151" s="4" t="s">
        <v>48</v>
      </c>
      <c r="J1151" s="4" t="s">
        <v>49</v>
      </c>
      <c r="K1151" s="4" t="s">
        <v>3151</v>
      </c>
      <c r="L1151" s="4" t="s">
        <v>3152</v>
      </c>
      <c r="M1151" s="4"/>
      <c r="N1151" s="4" t="s">
        <v>1111</v>
      </c>
      <c r="O1151" s="4" t="s">
        <v>53</v>
      </c>
      <c r="P1151" s="4" t="s">
        <v>2419</v>
      </c>
      <c r="Q1151" s="4">
        <v>88</v>
      </c>
      <c r="R1151" s="4">
        <v>30</v>
      </c>
      <c r="S1151" s="4">
        <v>717</v>
      </c>
      <c r="T1151" s="4">
        <v>835</v>
      </c>
      <c r="U1151" s="4">
        <v>0.10539999999999999</v>
      </c>
      <c r="V1151" s="4">
        <v>3.5900000000000001E-2</v>
      </c>
      <c r="W1151" s="4">
        <v>0.14130000000000001</v>
      </c>
      <c r="X1151" s="4" t="s">
        <v>48</v>
      </c>
      <c r="Y1151" s="4" t="s">
        <v>48</v>
      </c>
      <c r="Z1151" s="4" t="s">
        <v>48</v>
      </c>
      <c r="AA1151" s="4" t="s">
        <v>48</v>
      </c>
      <c r="AB1151" s="4" t="s">
        <v>48</v>
      </c>
      <c r="AC1151" s="4" t="s">
        <v>48</v>
      </c>
      <c r="AD1151" s="4" t="s">
        <v>48</v>
      </c>
      <c r="AE1151" s="4" t="s">
        <v>49</v>
      </c>
      <c r="AF1151" s="4" t="s">
        <v>49</v>
      </c>
      <c r="AG1151" s="4" t="s">
        <v>49</v>
      </c>
      <c r="AH1151" s="4" t="s">
        <v>48</v>
      </c>
      <c r="AI1151" s="4" t="s">
        <v>48</v>
      </c>
      <c r="AJ1151" s="4" t="s">
        <v>48</v>
      </c>
      <c r="AK1151" s="4" t="s">
        <v>48</v>
      </c>
      <c r="AL1151" s="4" t="s">
        <v>81</v>
      </c>
    </row>
    <row r="1152" spans="1:38" ht="25.5">
      <c r="A1152" s="4">
        <v>159895</v>
      </c>
      <c r="B1152" s="4">
        <v>661698</v>
      </c>
      <c r="C1152" s="4" t="s">
        <v>3112</v>
      </c>
      <c r="D1152" s="4" t="s">
        <v>3113</v>
      </c>
      <c r="E1152" s="4" t="s">
        <v>153</v>
      </c>
      <c r="F1152" s="4" t="s">
        <v>477</v>
      </c>
      <c r="G1152" s="4" t="s">
        <v>46</v>
      </c>
      <c r="H1152" s="4" t="s">
        <v>47</v>
      </c>
      <c r="I1152" s="4" t="s">
        <v>48</v>
      </c>
      <c r="J1152" s="4" t="s">
        <v>49</v>
      </c>
      <c r="K1152" s="4" t="s">
        <v>3153</v>
      </c>
      <c r="L1152" s="4" t="s">
        <v>3154</v>
      </c>
      <c r="M1152" s="4"/>
      <c r="N1152" s="4" t="s">
        <v>1275</v>
      </c>
      <c r="O1152" s="4" t="s">
        <v>53</v>
      </c>
      <c r="P1152" s="4" t="s">
        <v>3126</v>
      </c>
      <c r="Q1152" s="4">
        <v>45</v>
      </c>
      <c r="R1152" s="4">
        <v>14</v>
      </c>
      <c r="S1152" s="4">
        <v>525</v>
      </c>
      <c r="T1152" s="4">
        <v>584</v>
      </c>
      <c r="U1152" s="4">
        <v>7.7100000000000002E-2</v>
      </c>
      <c r="V1152" s="4">
        <v>2.4E-2</v>
      </c>
      <c r="W1152" s="4">
        <v>0.10100000000000001</v>
      </c>
      <c r="X1152" s="4" t="s">
        <v>48</v>
      </c>
      <c r="Y1152" s="4" t="s">
        <v>49</v>
      </c>
      <c r="Z1152" s="4" t="s">
        <v>49</v>
      </c>
      <c r="AA1152" s="4" t="s">
        <v>49</v>
      </c>
      <c r="AB1152" s="4" t="s">
        <v>49</v>
      </c>
      <c r="AC1152" s="4" t="s">
        <v>49</v>
      </c>
      <c r="AD1152" s="4" t="s">
        <v>49</v>
      </c>
      <c r="AE1152" s="4" t="s">
        <v>48</v>
      </c>
      <c r="AF1152" s="4" t="s">
        <v>48</v>
      </c>
      <c r="AG1152" s="4" t="s">
        <v>48</v>
      </c>
      <c r="AH1152" s="4" t="s">
        <v>48</v>
      </c>
      <c r="AI1152" s="4" t="s">
        <v>48</v>
      </c>
      <c r="AJ1152" s="4" t="s">
        <v>48</v>
      </c>
      <c r="AK1152" s="4" t="s">
        <v>48</v>
      </c>
      <c r="AL1152" s="4" t="s">
        <v>81</v>
      </c>
    </row>
    <row r="1153" spans="1:38" ht="25.5">
      <c r="A1153" s="4">
        <v>159895</v>
      </c>
      <c r="B1153" s="4">
        <v>661699</v>
      </c>
      <c r="C1153" s="4" t="s">
        <v>3112</v>
      </c>
      <c r="D1153" s="4" t="s">
        <v>3113</v>
      </c>
      <c r="E1153" s="4" t="s">
        <v>153</v>
      </c>
      <c r="F1153" s="4" t="s">
        <v>477</v>
      </c>
      <c r="G1153" s="4" t="s">
        <v>46</v>
      </c>
      <c r="H1153" s="4" t="s">
        <v>47</v>
      </c>
      <c r="I1153" s="4" t="s">
        <v>48</v>
      </c>
      <c r="J1153" s="4" t="s">
        <v>49</v>
      </c>
      <c r="K1153" s="4" t="s">
        <v>3155</v>
      </c>
      <c r="L1153" s="4" t="s">
        <v>3156</v>
      </c>
      <c r="M1153" s="4"/>
      <c r="N1153" s="4" t="s">
        <v>1275</v>
      </c>
      <c r="O1153" s="4" t="s">
        <v>53</v>
      </c>
      <c r="P1153" s="4" t="s">
        <v>3121</v>
      </c>
      <c r="Q1153" s="4">
        <v>84</v>
      </c>
      <c r="R1153" s="4">
        <v>21</v>
      </c>
      <c r="S1153" s="4">
        <v>406</v>
      </c>
      <c r="T1153" s="4">
        <v>511</v>
      </c>
      <c r="U1153" s="4">
        <v>0.16439999999999999</v>
      </c>
      <c r="V1153" s="4">
        <v>4.1099999999999998E-2</v>
      </c>
      <c r="W1153" s="4">
        <v>0.20549999999999999</v>
      </c>
      <c r="X1153" s="4" t="s">
        <v>48</v>
      </c>
      <c r="Y1153" s="4" t="s">
        <v>49</v>
      </c>
      <c r="Z1153" s="4" t="s">
        <v>49</v>
      </c>
      <c r="AA1153" s="4" t="s">
        <v>49</v>
      </c>
      <c r="AB1153" s="4" t="s">
        <v>49</v>
      </c>
      <c r="AC1153" s="4" t="s">
        <v>49</v>
      </c>
      <c r="AD1153" s="4" t="s">
        <v>49</v>
      </c>
      <c r="AE1153" s="4" t="s">
        <v>48</v>
      </c>
      <c r="AF1153" s="4" t="s">
        <v>48</v>
      </c>
      <c r="AG1153" s="4" t="s">
        <v>48</v>
      </c>
      <c r="AH1153" s="4" t="s">
        <v>48</v>
      </c>
      <c r="AI1153" s="4" t="s">
        <v>48</v>
      </c>
      <c r="AJ1153" s="4" t="s">
        <v>48</v>
      </c>
      <c r="AK1153" s="4" t="s">
        <v>48</v>
      </c>
      <c r="AL1153" s="4" t="s">
        <v>81</v>
      </c>
    </row>
    <row r="1154" spans="1:38" ht="25.5">
      <c r="A1154" s="4">
        <v>159895</v>
      </c>
      <c r="B1154" s="4">
        <v>661700</v>
      </c>
      <c r="C1154" s="4" t="s">
        <v>3112</v>
      </c>
      <c r="D1154" s="4" t="s">
        <v>3113</v>
      </c>
      <c r="E1154" s="4" t="s">
        <v>153</v>
      </c>
      <c r="F1154" s="4" t="s">
        <v>477</v>
      </c>
      <c r="G1154" s="4" t="s">
        <v>46</v>
      </c>
      <c r="H1154" s="4" t="s">
        <v>47</v>
      </c>
      <c r="I1154" s="4" t="s">
        <v>48</v>
      </c>
      <c r="J1154" s="4" t="s">
        <v>49</v>
      </c>
      <c r="K1154" s="4" t="s">
        <v>3157</v>
      </c>
      <c r="L1154" s="4" t="s">
        <v>3158</v>
      </c>
      <c r="M1154" s="4"/>
      <c r="N1154" s="4" t="s">
        <v>3116</v>
      </c>
      <c r="O1154" s="4" t="s">
        <v>53</v>
      </c>
      <c r="P1154" s="4" t="s">
        <v>3117</v>
      </c>
      <c r="Q1154" s="4">
        <v>32</v>
      </c>
      <c r="R1154" s="4">
        <v>14</v>
      </c>
      <c r="S1154" s="4">
        <v>564</v>
      </c>
      <c r="T1154" s="4">
        <v>610</v>
      </c>
      <c r="U1154" s="4">
        <v>5.2499999999999998E-2</v>
      </c>
      <c r="V1154" s="4">
        <v>2.3E-2</v>
      </c>
      <c r="W1154" s="4">
        <v>7.5399999999999995E-2</v>
      </c>
      <c r="X1154" s="4" t="s">
        <v>48</v>
      </c>
      <c r="Y1154" s="4" t="s">
        <v>49</v>
      </c>
      <c r="Z1154" s="4" t="s">
        <v>49</v>
      </c>
      <c r="AA1154" s="4" t="s">
        <v>49</v>
      </c>
      <c r="AB1154" s="4" t="s">
        <v>49</v>
      </c>
      <c r="AC1154" s="4" t="s">
        <v>49</v>
      </c>
      <c r="AD1154" s="4" t="s">
        <v>49</v>
      </c>
      <c r="AE1154" s="4" t="s">
        <v>48</v>
      </c>
      <c r="AF1154" s="4" t="s">
        <v>48</v>
      </c>
      <c r="AG1154" s="4" t="s">
        <v>48</v>
      </c>
      <c r="AH1154" s="4" t="s">
        <v>48</v>
      </c>
      <c r="AI1154" s="4" t="s">
        <v>48</v>
      </c>
      <c r="AJ1154" s="4" t="s">
        <v>48</v>
      </c>
      <c r="AK1154" s="4" t="s">
        <v>48</v>
      </c>
      <c r="AL1154" s="4" t="s">
        <v>81</v>
      </c>
    </row>
    <row r="1155" spans="1:38" ht="25.5">
      <c r="A1155" s="4">
        <v>159895</v>
      </c>
      <c r="B1155" s="4">
        <v>684866</v>
      </c>
      <c r="C1155" s="4" t="s">
        <v>3112</v>
      </c>
      <c r="D1155" s="4" t="s">
        <v>3113</v>
      </c>
      <c r="E1155" s="4" t="s">
        <v>153</v>
      </c>
      <c r="F1155" s="4" t="s">
        <v>477</v>
      </c>
      <c r="G1155" s="4" t="s">
        <v>46</v>
      </c>
      <c r="H1155" s="4" t="s">
        <v>47</v>
      </c>
      <c r="I1155" s="4" t="s">
        <v>48</v>
      </c>
      <c r="J1155" s="4" t="s">
        <v>49</v>
      </c>
      <c r="K1155" s="4" t="s">
        <v>3159</v>
      </c>
      <c r="L1155" s="4" t="s">
        <v>3160</v>
      </c>
      <c r="M1155" s="4"/>
      <c r="N1155" s="4" t="s">
        <v>1275</v>
      </c>
      <c r="O1155" s="4" t="s">
        <v>53</v>
      </c>
      <c r="P1155" s="4" t="s">
        <v>1276</v>
      </c>
      <c r="Q1155" s="4">
        <v>188</v>
      </c>
      <c r="R1155" s="4">
        <v>84</v>
      </c>
      <c r="S1155" s="4">
        <v>1635</v>
      </c>
      <c r="T1155" s="4">
        <v>1907</v>
      </c>
      <c r="U1155" s="4">
        <v>9.8599999999999993E-2</v>
      </c>
      <c r="V1155" s="4">
        <v>4.3999999999999997E-2</v>
      </c>
      <c r="W1155" s="4">
        <v>0.1426</v>
      </c>
      <c r="X1155" s="4" t="s">
        <v>48</v>
      </c>
      <c r="Y1155" s="4" t="s">
        <v>48</v>
      </c>
      <c r="Z1155" s="4" t="s">
        <v>48</v>
      </c>
      <c r="AA1155" s="4" t="s">
        <v>48</v>
      </c>
      <c r="AB1155" s="4" t="s">
        <v>48</v>
      </c>
      <c r="AC1155" s="4" t="s">
        <v>48</v>
      </c>
      <c r="AD1155" s="4" t="s">
        <v>48</v>
      </c>
      <c r="AE1155" s="4" t="s">
        <v>48</v>
      </c>
      <c r="AF1155" s="4" t="s">
        <v>48</v>
      </c>
      <c r="AG1155" s="4" t="s">
        <v>48</v>
      </c>
      <c r="AH1155" s="4" t="s">
        <v>49</v>
      </c>
      <c r="AI1155" s="4" t="s">
        <v>49</v>
      </c>
      <c r="AJ1155" s="4" t="s">
        <v>49</v>
      </c>
      <c r="AK1155" s="4" t="s">
        <v>49</v>
      </c>
      <c r="AL1155" s="4" t="s">
        <v>81</v>
      </c>
    </row>
    <row r="1156" spans="1:38" ht="25.5">
      <c r="A1156" s="4">
        <v>159895</v>
      </c>
      <c r="B1156" s="4">
        <v>687605</v>
      </c>
      <c r="C1156" s="4" t="s">
        <v>3112</v>
      </c>
      <c r="D1156" s="4" t="s">
        <v>3113</v>
      </c>
      <c r="E1156" s="4" t="s">
        <v>543</v>
      </c>
      <c r="F1156" s="4" t="s">
        <v>477</v>
      </c>
      <c r="G1156" s="4" t="s">
        <v>46</v>
      </c>
      <c r="H1156" s="4" t="s">
        <v>47</v>
      </c>
      <c r="I1156" s="4" t="s">
        <v>48</v>
      </c>
      <c r="J1156" s="4" t="s">
        <v>49</v>
      </c>
      <c r="K1156" s="4" t="s">
        <v>3161</v>
      </c>
      <c r="L1156" s="4" t="s">
        <v>3162</v>
      </c>
      <c r="M1156" s="4"/>
      <c r="N1156" s="4" t="s">
        <v>1111</v>
      </c>
      <c r="O1156" s="4" t="s">
        <v>53</v>
      </c>
      <c r="P1156" s="4" t="s">
        <v>3163</v>
      </c>
      <c r="Q1156" s="4">
        <v>51</v>
      </c>
      <c r="R1156" s="4">
        <v>17</v>
      </c>
      <c r="S1156" s="4">
        <v>388</v>
      </c>
      <c r="T1156" s="4">
        <v>456</v>
      </c>
      <c r="U1156" s="4">
        <v>0.1118</v>
      </c>
      <c r="V1156" s="4">
        <v>3.73E-2</v>
      </c>
      <c r="W1156" s="4">
        <v>0.14910000000000001</v>
      </c>
      <c r="X1156" s="4" t="s">
        <v>48</v>
      </c>
      <c r="Y1156" s="4" t="s">
        <v>49</v>
      </c>
      <c r="Z1156" s="4" t="s">
        <v>49</v>
      </c>
      <c r="AA1156" s="4" t="s">
        <v>49</v>
      </c>
      <c r="AB1156" s="4" t="s">
        <v>49</v>
      </c>
      <c r="AC1156" s="4" t="s">
        <v>49</v>
      </c>
      <c r="AD1156" s="4" t="s">
        <v>49</v>
      </c>
      <c r="AE1156" s="4" t="s">
        <v>49</v>
      </c>
      <c r="AF1156" s="4" t="s">
        <v>49</v>
      </c>
      <c r="AG1156" s="4" t="s">
        <v>49</v>
      </c>
      <c r="AH1156" s="4" t="s">
        <v>49</v>
      </c>
      <c r="AI1156" s="4" t="s">
        <v>49</v>
      </c>
      <c r="AJ1156" s="4" t="s">
        <v>49</v>
      </c>
      <c r="AK1156" s="4" t="s">
        <v>49</v>
      </c>
      <c r="AL1156" s="4" t="s">
        <v>81</v>
      </c>
    </row>
    <row r="1157" spans="1:38" ht="25.5">
      <c r="A1157" s="4">
        <v>159895</v>
      </c>
      <c r="B1157" s="4">
        <v>661710</v>
      </c>
      <c r="C1157" s="4" t="s">
        <v>3112</v>
      </c>
      <c r="D1157" s="4" t="s">
        <v>3113</v>
      </c>
      <c r="E1157" s="4" t="s">
        <v>153</v>
      </c>
      <c r="F1157" s="4" t="s">
        <v>477</v>
      </c>
      <c r="G1157" s="4" t="s">
        <v>46</v>
      </c>
      <c r="H1157" s="4" t="s">
        <v>47</v>
      </c>
      <c r="I1157" s="4" t="s">
        <v>48</v>
      </c>
      <c r="J1157" s="4" t="s">
        <v>49</v>
      </c>
      <c r="K1157" s="4" t="s">
        <v>3164</v>
      </c>
      <c r="L1157" s="4" t="s">
        <v>3165</v>
      </c>
      <c r="M1157" s="4"/>
      <c r="N1157" s="4" t="s">
        <v>1275</v>
      </c>
      <c r="O1157" s="4" t="s">
        <v>53</v>
      </c>
      <c r="P1157" s="4" t="s">
        <v>3121</v>
      </c>
      <c r="Q1157" s="4">
        <v>120</v>
      </c>
      <c r="R1157" s="4">
        <v>31</v>
      </c>
      <c r="S1157" s="4">
        <v>698</v>
      </c>
      <c r="T1157" s="4">
        <v>849</v>
      </c>
      <c r="U1157" s="4">
        <v>0.14130000000000001</v>
      </c>
      <c r="V1157" s="4">
        <v>3.6499999999999998E-2</v>
      </c>
      <c r="W1157" s="4">
        <v>0.1779</v>
      </c>
      <c r="X1157" s="4" t="s">
        <v>48</v>
      </c>
      <c r="Y1157" s="4" t="s">
        <v>48</v>
      </c>
      <c r="Z1157" s="4" t="s">
        <v>48</v>
      </c>
      <c r="AA1157" s="4" t="s">
        <v>48</v>
      </c>
      <c r="AB1157" s="4" t="s">
        <v>48</v>
      </c>
      <c r="AC1157" s="4" t="s">
        <v>48</v>
      </c>
      <c r="AD1157" s="4" t="s">
        <v>48</v>
      </c>
      <c r="AE1157" s="4" t="s">
        <v>49</v>
      </c>
      <c r="AF1157" s="4" t="s">
        <v>49</v>
      </c>
      <c r="AG1157" s="4" t="s">
        <v>49</v>
      </c>
      <c r="AH1157" s="4" t="s">
        <v>48</v>
      </c>
      <c r="AI1157" s="4" t="s">
        <v>48</v>
      </c>
      <c r="AJ1157" s="4" t="s">
        <v>48</v>
      </c>
      <c r="AK1157" s="4" t="s">
        <v>48</v>
      </c>
      <c r="AL1157" s="4" t="s">
        <v>81</v>
      </c>
    </row>
    <row r="1158" spans="1:38" ht="25.5">
      <c r="A1158" s="4">
        <v>159895</v>
      </c>
      <c r="B1158" s="4">
        <v>686319</v>
      </c>
      <c r="C1158" s="4" t="s">
        <v>3112</v>
      </c>
      <c r="D1158" s="4" t="s">
        <v>3113</v>
      </c>
      <c r="E1158" s="4" t="s">
        <v>114</v>
      </c>
      <c r="F1158" s="4" t="s">
        <v>477</v>
      </c>
      <c r="G1158" s="4" t="s">
        <v>46</v>
      </c>
      <c r="H1158" s="4" t="s">
        <v>47</v>
      </c>
      <c r="I1158" s="4" t="s">
        <v>48</v>
      </c>
      <c r="J1158" s="4" t="s">
        <v>49</v>
      </c>
      <c r="K1158" s="4" t="s">
        <v>3166</v>
      </c>
      <c r="L1158" s="4" t="s">
        <v>3167</v>
      </c>
      <c r="M1158" s="4"/>
      <c r="N1158" s="4" t="s">
        <v>1111</v>
      </c>
      <c r="O1158" s="4" t="s">
        <v>53</v>
      </c>
      <c r="P1158" s="4" t="s">
        <v>2419</v>
      </c>
      <c r="Q1158" s="4">
        <v>29</v>
      </c>
      <c r="R1158" s="4">
        <v>14</v>
      </c>
      <c r="S1158" s="4">
        <v>440</v>
      </c>
      <c r="T1158" s="4">
        <v>483</v>
      </c>
      <c r="U1158" s="4">
        <v>0.06</v>
      </c>
      <c r="V1158" s="4">
        <v>2.9000000000000001E-2</v>
      </c>
      <c r="W1158" s="4">
        <v>8.8999999999999996E-2</v>
      </c>
      <c r="X1158" s="4" t="s">
        <v>48</v>
      </c>
      <c r="Y1158" s="4" t="s">
        <v>49</v>
      </c>
      <c r="Z1158" s="4" t="s">
        <v>49</v>
      </c>
      <c r="AA1158" s="4" t="s">
        <v>49</v>
      </c>
      <c r="AB1158" s="4" t="s">
        <v>49</v>
      </c>
      <c r="AC1158" s="4" t="s">
        <v>49</v>
      </c>
      <c r="AD1158" s="4" t="s">
        <v>49</v>
      </c>
      <c r="AE1158" s="4" t="s">
        <v>48</v>
      </c>
      <c r="AF1158" s="4" t="s">
        <v>48</v>
      </c>
      <c r="AG1158" s="4" t="s">
        <v>48</v>
      </c>
      <c r="AH1158" s="4" t="s">
        <v>48</v>
      </c>
      <c r="AI1158" s="4" t="s">
        <v>48</v>
      </c>
      <c r="AJ1158" s="4" t="s">
        <v>48</v>
      </c>
      <c r="AK1158" s="4" t="s">
        <v>48</v>
      </c>
      <c r="AL1158" s="4" t="s">
        <v>81</v>
      </c>
    </row>
    <row r="1159" spans="1:38" ht="25.5">
      <c r="A1159" s="4">
        <v>159895</v>
      </c>
      <c r="B1159" s="4">
        <v>661716</v>
      </c>
      <c r="C1159" s="4" t="s">
        <v>3112</v>
      </c>
      <c r="D1159" s="4" t="s">
        <v>3113</v>
      </c>
      <c r="E1159" s="4" t="s">
        <v>114</v>
      </c>
      <c r="F1159" s="4" t="s">
        <v>477</v>
      </c>
      <c r="G1159" s="4" t="s">
        <v>46</v>
      </c>
      <c r="H1159" s="4" t="s">
        <v>47</v>
      </c>
      <c r="I1159" s="4" t="s">
        <v>48</v>
      </c>
      <c r="J1159" s="4" t="s">
        <v>49</v>
      </c>
      <c r="K1159" s="4" t="s">
        <v>3168</v>
      </c>
      <c r="L1159" s="4" t="s">
        <v>3169</v>
      </c>
      <c r="M1159" s="4"/>
      <c r="N1159" s="4" t="s">
        <v>1275</v>
      </c>
      <c r="O1159" s="4" t="s">
        <v>53</v>
      </c>
      <c r="P1159" s="4" t="s">
        <v>3126</v>
      </c>
      <c r="Q1159" s="4">
        <v>32</v>
      </c>
      <c r="R1159" s="4">
        <v>8</v>
      </c>
      <c r="S1159" s="4">
        <v>96</v>
      </c>
      <c r="T1159" s="4">
        <v>136</v>
      </c>
      <c r="U1159" s="4">
        <v>0.23530000000000001</v>
      </c>
      <c r="V1159" s="4">
        <v>5.8799999999999998E-2</v>
      </c>
      <c r="W1159" s="4">
        <v>0.29409999999999997</v>
      </c>
      <c r="X1159" s="4" t="s">
        <v>48</v>
      </c>
      <c r="Y1159" s="4" t="s">
        <v>48</v>
      </c>
      <c r="Z1159" s="4" t="s">
        <v>48</v>
      </c>
      <c r="AA1159" s="4" t="s">
        <v>48</v>
      </c>
      <c r="AB1159" s="4" t="s">
        <v>48</v>
      </c>
      <c r="AC1159" s="4" t="s">
        <v>48</v>
      </c>
      <c r="AD1159" s="4" t="s">
        <v>48</v>
      </c>
      <c r="AE1159" s="4" t="s">
        <v>48</v>
      </c>
      <c r="AF1159" s="4" t="s">
        <v>48</v>
      </c>
      <c r="AG1159" s="4" t="s">
        <v>48</v>
      </c>
      <c r="AH1159" s="4" t="s">
        <v>49</v>
      </c>
      <c r="AI1159" s="4" t="s">
        <v>49</v>
      </c>
      <c r="AJ1159" s="4" t="s">
        <v>49</v>
      </c>
      <c r="AK1159" s="4" t="s">
        <v>49</v>
      </c>
      <c r="AL1159" s="4" t="s">
        <v>81</v>
      </c>
    </row>
    <row r="1160" spans="1:38" ht="25.5">
      <c r="A1160" s="4">
        <v>159895</v>
      </c>
      <c r="B1160" s="4">
        <v>661701</v>
      </c>
      <c r="C1160" s="4" t="s">
        <v>3112</v>
      </c>
      <c r="D1160" s="4" t="s">
        <v>3113</v>
      </c>
      <c r="E1160" s="4" t="s">
        <v>114</v>
      </c>
      <c r="F1160" s="4" t="s">
        <v>477</v>
      </c>
      <c r="G1160" s="4" t="s">
        <v>46</v>
      </c>
      <c r="H1160" s="4" t="s">
        <v>47</v>
      </c>
      <c r="I1160" s="4" t="s">
        <v>48</v>
      </c>
      <c r="J1160" s="4" t="s">
        <v>49</v>
      </c>
      <c r="K1160" s="4" t="s">
        <v>3170</v>
      </c>
      <c r="L1160" s="4" t="s">
        <v>3171</v>
      </c>
      <c r="M1160" s="4"/>
      <c r="N1160" s="4" t="s">
        <v>1275</v>
      </c>
      <c r="O1160" s="4" t="s">
        <v>53</v>
      </c>
      <c r="P1160" s="4" t="s">
        <v>3126</v>
      </c>
      <c r="Q1160" s="4">
        <v>58</v>
      </c>
      <c r="R1160" s="4">
        <v>14</v>
      </c>
      <c r="S1160" s="4">
        <v>443</v>
      </c>
      <c r="T1160" s="4">
        <v>515</v>
      </c>
      <c r="U1160" s="4">
        <v>0.11260000000000001</v>
      </c>
      <c r="V1160" s="4">
        <v>2.7199999999999998E-2</v>
      </c>
      <c r="W1160" s="4">
        <v>0.13980000000000001</v>
      </c>
      <c r="X1160" s="4" t="s">
        <v>48</v>
      </c>
      <c r="Y1160" s="4" t="s">
        <v>49</v>
      </c>
      <c r="Z1160" s="4" t="s">
        <v>49</v>
      </c>
      <c r="AA1160" s="4" t="s">
        <v>49</v>
      </c>
      <c r="AB1160" s="4" t="s">
        <v>49</v>
      </c>
      <c r="AC1160" s="4" t="s">
        <v>49</v>
      </c>
      <c r="AD1160" s="4" t="s">
        <v>49</v>
      </c>
      <c r="AE1160" s="4" t="s">
        <v>48</v>
      </c>
      <c r="AF1160" s="4" t="s">
        <v>48</v>
      </c>
      <c r="AG1160" s="4" t="s">
        <v>48</v>
      </c>
      <c r="AH1160" s="4" t="s">
        <v>48</v>
      </c>
      <c r="AI1160" s="4" t="s">
        <v>48</v>
      </c>
      <c r="AJ1160" s="4" t="s">
        <v>48</v>
      </c>
      <c r="AK1160" s="4" t="s">
        <v>48</v>
      </c>
      <c r="AL1160" s="4" t="s">
        <v>81</v>
      </c>
    </row>
    <row r="1161" spans="1:38" ht="25.5">
      <c r="A1161" s="4">
        <v>159895</v>
      </c>
      <c r="B1161" s="4">
        <v>661711</v>
      </c>
      <c r="C1161" s="4" t="s">
        <v>3112</v>
      </c>
      <c r="D1161" s="4" t="s">
        <v>3113</v>
      </c>
      <c r="E1161" s="4" t="s">
        <v>114</v>
      </c>
      <c r="F1161" s="4" t="s">
        <v>477</v>
      </c>
      <c r="G1161" s="4" t="s">
        <v>46</v>
      </c>
      <c r="H1161" s="4" t="s">
        <v>47</v>
      </c>
      <c r="I1161" s="4" t="s">
        <v>48</v>
      </c>
      <c r="J1161" s="4" t="s">
        <v>49</v>
      </c>
      <c r="K1161" s="4" t="s">
        <v>3172</v>
      </c>
      <c r="L1161" s="4" t="s">
        <v>3173</v>
      </c>
      <c r="M1161" s="4"/>
      <c r="N1161" s="4" t="s">
        <v>1275</v>
      </c>
      <c r="O1161" s="4" t="s">
        <v>53</v>
      </c>
      <c r="P1161" s="4" t="s">
        <v>3126</v>
      </c>
      <c r="Q1161" s="4">
        <v>126</v>
      </c>
      <c r="R1161" s="4">
        <v>40</v>
      </c>
      <c r="S1161" s="4">
        <v>991</v>
      </c>
      <c r="T1161" s="4">
        <v>1157</v>
      </c>
      <c r="U1161" s="4">
        <v>0.1089</v>
      </c>
      <c r="V1161" s="4">
        <v>3.4599999999999999E-2</v>
      </c>
      <c r="W1161" s="4">
        <v>0.14349999999999999</v>
      </c>
      <c r="X1161" s="4" t="s">
        <v>48</v>
      </c>
      <c r="Y1161" s="4" t="s">
        <v>48</v>
      </c>
      <c r="Z1161" s="4" t="s">
        <v>48</v>
      </c>
      <c r="AA1161" s="4" t="s">
        <v>48</v>
      </c>
      <c r="AB1161" s="4" t="s">
        <v>48</v>
      </c>
      <c r="AC1161" s="4" t="s">
        <v>48</v>
      </c>
      <c r="AD1161" s="4" t="s">
        <v>48</v>
      </c>
      <c r="AE1161" s="4" t="s">
        <v>49</v>
      </c>
      <c r="AF1161" s="4" t="s">
        <v>49</v>
      </c>
      <c r="AG1161" s="4" t="s">
        <v>49</v>
      </c>
      <c r="AH1161" s="4" t="s">
        <v>48</v>
      </c>
      <c r="AI1161" s="4" t="s">
        <v>48</v>
      </c>
      <c r="AJ1161" s="4" t="s">
        <v>48</v>
      </c>
      <c r="AK1161" s="4" t="s">
        <v>48</v>
      </c>
      <c r="AL1161" s="4" t="s">
        <v>81</v>
      </c>
    </row>
    <row r="1162" spans="1:38" ht="25.5">
      <c r="A1162" s="4">
        <v>159895</v>
      </c>
      <c r="B1162" s="4">
        <v>661702</v>
      </c>
      <c r="C1162" s="4" t="s">
        <v>3112</v>
      </c>
      <c r="D1162" s="4" t="s">
        <v>3113</v>
      </c>
      <c r="E1162" s="4" t="s">
        <v>153</v>
      </c>
      <c r="F1162" s="4" t="s">
        <v>477</v>
      </c>
      <c r="G1162" s="4" t="s">
        <v>46</v>
      </c>
      <c r="H1162" s="4" t="s">
        <v>47</v>
      </c>
      <c r="I1162" s="4" t="s">
        <v>48</v>
      </c>
      <c r="J1162" s="4" t="s">
        <v>49</v>
      </c>
      <c r="K1162" s="4" t="s">
        <v>742</v>
      </c>
      <c r="L1162" s="4" t="s">
        <v>3174</v>
      </c>
      <c r="M1162" s="4"/>
      <c r="N1162" s="4" t="s">
        <v>2330</v>
      </c>
      <c r="O1162" s="4" t="s">
        <v>53</v>
      </c>
      <c r="P1162" s="4" t="s">
        <v>2191</v>
      </c>
      <c r="Q1162" s="4">
        <v>8</v>
      </c>
      <c r="R1162" s="4">
        <v>9</v>
      </c>
      <c r="S1162" s="4">
        <v>358</v>
      </c>
      <c r="T1162" s="4">
        <v>375</v>
      </c>
      <c r="U1162" s="4">
        <v>2.1299999999999999E-2</v>
      </c>
      <c r="V1162" s="4">
        <v>2.4E-2</v>
      </c>
      <c r="W1162" s="4">
        <v>4.53E-2</v>
      </c>
      <c r="X1162" s="4" t="s">
        <v>48</v>
      </c>
      <c r="Y1162" s="4" t="s">
        <v>49</v>
      </c>
      <c r="Z1162" s="4" t="s">
        <v>49</v>
      </c>
      <c r="AA1162" s="4" t="s">
        <v>49</v>
      </c>
      <c r="AB1162" s="4" t="s">
        <v>49</v>
      </c>
      <c r="AC1162" s="4" t="s">
        <v>49</v>
      </c>
      <c r="AD1162" s="4" t="s">
        <v>49</v>
      </c>
      <c r="AE1162" s="4" t="s">
        <v>48</v>
      </c>
      <c r="AF1162" s="4" t="s">
        <v>48</v>
      </c>
      <c r="AG1162" s="4" t="s">
        <v>48</v>
      </c>
      <c r="AH1162" s="4" t="s">
        <v>48</v>
      </c>
      <c r="AI1162" s="4" t="s">
        <v>48</v>
      </c>
      <c r="AJ1162" s="4" t="s">
        <v>48</v>
      </c>
      <c r="AK1162" s="4" t="s">
        <v>48</v>
      </c>
      <c r="AL1162" s="4" t="s">
        <v>81</v>
      </c>
    </row>
    <row r="1163" spans="1:38" ht="25.5">
      <c r="A1163" s="4">
        <v>159895</v>
      </c>
      <c r="B1163" s="4">
        <v>661712</v>
      </c>
      <c r="C1163" s="4" t="s">
        <v>3112</v>
      </c>
      <c r="D1163" s="4" t="s">
        <v>3113</v>
      </c>
      <c r="E1163" s="4" t="s">
        <v>153</v>
      </c>
      <c r="F1163" s="4" t="s">
        <v>477</v>
      </c>
      <c r="G1163" s="4" t="s">
        <v>46</v>
      </c>
      <c r="H1163" s="4" t="s">
        <v>47</v>
      </c>
      <c r="I1163" s="4" t="s">
        <v>48</v>
      </c>
      <c r="J1163" s="4" t="s">
        <v>49</v>
      </c>
      <c r="K1163" s="4" t="s">
        <v>3175</v>
      </c>
      <c r="L1163" s="4" t="s">
        <v>3176</v>
      </c>
      <c r="M1163" s="4"/>
      <c r="N1163" s="4" t="s">
        <v>1111</v>
      </c>
      <c r="O1163" s="4" t="s">
        <v>53</v>
      </c>
      <c r="P1163" s="4" t="s">
        <v>2419</v>
      </c>
      <c r="Q1163" s="4">
        <v>28</v>
      </c>
      <c r="R1163" s="4">
        <v>14</v>
      </c>
      <c r="S1163" s="4">
        <v>646</v>
      </c>
      <c r="T1163" s="4">
        <v>688</v>
      </c>
      <c r="U1163" s="4">
        <v>4.07E-2</v>
      </c>
      <c r="V1163" s="4">
        <v>2.0299999999999999E-2</v>
      </c>
      <c r="W1163" s="4">
        <v>6.0999999999999999E-2</v>
      </c>
      <c r="X1163" s="4" t="s">
        <v>48</v>
      </c>
      <c r="Y1163" s="4" t="s">
        <v>48</v>
      </c>
      <c r="Z1163" s="4" t="s">
        <v>48</v>
      </c>
      <c r="AA1163" s="4" t="s">
        <v>48</v>
      </c>
      <c r="AB1163" s="4" t="s">
        <v>48</v>
      </c>
      <c r="AC1163" s="4" t="s">
        <v>48</v>
      </c>
      <c r="AD1163" s="4" t="s">
        <v>48</v>
      </c>
      <c r="AE1163" s="4" t="s">
        <v>49</v>
      </c>
      <c r="AF1163" s="4" t="s">
        <v>49</v>
      </c>
      <c r="AG1163" s="4" t="s">
        <v>49</v>
      </c>
      <c r="AH1163" s="4" t="s">
        <v>48</v>
      </c>
      <c r="AI1163" s="4" t="s">
        <v>48</v>
      </c>
      <c r="AJ1163" s="4" t="s">
        <v>48</v>
      </c>
      <c r="AK1163" s="4" t="s">
        <v>48</v>
      </c>
      <c r="AL1163" s="4" t="s">
        <v>81</v>
      </c>
    </row>
    <row r="1164" spans="1:38" ht="25.5">
      <c r="A1164" s="4">
        <v>159895</v>
      </c>
      <c r="B1164" s="4">
        <v>661703</v>
      </c>
      <c r="C1164" s="4" t="s">
        <v>3112</v>
      </c>
      <c r="D1164" s="4" t="s">
        <v>3113</v>
      </c>
      <c r="E1164" s="4" t="s">
        <v>153</v>
      </c>
      <c r="F1164" s="4" t="s">
        <v>477</v>
      </c>
      <c r="G1164" s="4" t="s">
        <v>46</v>
      </c>
      <c r="H1164" s="4" t="s">
        <v>47</v>
      </c>
      <c r="I1164" s="4" t="s">
        <v>48</v>
      </c>
      <c r="J1164" s="4" t="s">
        <v>49</v>
      </c>
      <c r="K1164" s="4" t="s">
        <v>3177</v>
      </c>
      <c r="L1164" s="4" t="s">
        <v>3178</v>
      </c>
      <c r="M1164" s="4"/>
      <c r="N1164" s="4" t="s">
        <v>1111</v>
      </c>
      <c r="O1164" s="4" t="s">
        <v>53</v>
      </c>
      <c r="P1164" s="4" t="s">
        <v>2419</v>
      </c>
      <c r="Q1164" s="4">
        <v>28</v>
      </c>
      <c r="R1164" s="4">
        <v>14</v>
      </c>
      <c r="S1164" s="4">
        <v>364</v>
      </c>
      <c r="T1164" s="4">
        <v>406</v>
      </c>
      <c r="U1164" s="4">
        <v>6.9000000000000006E-2</v>
      </c>
      <c r="V1164" s="4">
        <v>3.4500000000000003E-2</v>
      </c>
      <c r="W1164" s="4">
        <v>0.10340000000000001</v>
      </c>
      <c r="X1164" s="4" t="s">
        <v>48</v>
      </c>
      <c r="Y1164" s="4" t="s">
        <v>49</v>
      </c>
      <c r="Z1164" s="4" t="s">
        <v>49</v>
      </c>
      <c r="AA1164" s="4" t="s">
        <v>49</v>
      </c>
      <c r="AB1164" s="4" t="s">
        <v>49</v>
      </c>
      <c r="AC1164" s="4" t="s">
        <v>49</v>
      </c>
      <c r="AD1164" s="4" t="s">
        <v>49</v>
      </c>
      <c r="AE1164" s="4" t="s">
        <v>48</v>
      </c>
      <c r="AF1164" s="4" t="s">
        <v>48</v>
      </c>
      <c r="AG1164" s="4" t="s">
        <v>48</v>
      </c>
      <c r="AH1164" s="4" t="s">
        <v>48</v>
      </c>
      <c r="AI1164" s="4" t="s">
        <v>48</v>
      </c>
      <c r="AJ1164" s="4" t="s">
        <v>48</v>
      </c>
      <c r="AK1164" s="4" t="s">
        <v>48</v>
      </c>
      <c r="AL1164" s="4" t="s">
        <v>81</v>
      </c>
    </row>
    <row r="1165" spans="1:38" ht="25.5">
      <c r="A1165" s="4">
        <v>159895</v>
      </c>
      <c r="B1165" s="4">
        <v>661704</v>
      </c>
      <c r="C1165" s="4" t="s">
        <v>3112</v>
      </c>
      <c r="D1165" s="4" t="s">
        <v>3113</v>
      </c>
      <c r="E1165" s="4" t="s">
        <v>153</v>
      </c>
      <c r="F1165" s="4" t="s">
        <v>477</v>
      </c>
      <c r="G1165" s="4" t="s">
        <v>46</v>
      </c>
      <c r="H1165" s="4" t="s">
        <v>47</v>
      </c>
      <c r="I1165" s="4" t="s">
        <v>48</v>
      </c>
      <c r="J1165" s="4" t="s">
        <v>49</v>
      </c>
      <c r="K1165" s="4" t="s">
        <v>3179</v>
      </c>
      <c r="L1165" s="4" t="s">
        <v>3180</v>
      </c>
      <c r="M1165" s="4"/>
      <c r="N1165" s="4" t="s">
        <v>1275</v>
      </c>
      <c r="O1165" s="4" t="s">
        <v>53</v>
      </c>
      <c r="P1165" s="4" t="s">
        <v>3121</v>
      </c>
      <c r="Q1165" s="4">
        <v>50</v>
      </c>
      <c r="R1165" s="4">
        <v>13</v>
      </c>
      <c r="S1165" s="4">
        <v>350</v>
      </c>
      <c r="T1165" s="4">
        <v>413</v>
      </c>
      <c r="U1165" s="4">
        <v>0.1211</v>
      </c>
      <c r="V1165" s="4">
        <v>3.15E-2</v>
      </c>
      <c r="W1165" s="4">
        <v>0.1525</v>
      </c>
      <c r="X1165" s="4" t="s">
        <v>48</v>
      </c>
      <c r="Y1165" s="4" t="s">
        <v>49</v>
      </c>
      <c r="Z1165" s="4" t="s">
        <v>49</v>
      </c>
      <c r="AA1165" s="4" t="s">
        <v>49</v>
      </c>
      <c r="AB1165" s="4" t="s">
        <v>49</v>
      </c>
      <c r="AC1165" s="4" t="s">
        <v>49</v>
      </c>
      <c r="AD1165" s="4" t="s">
        <v>49</v>
      </c>
      <c r="AE1165" s="4" t="s">
        <v>48</v>
      </c>
      <c r="AF1165" s="4" t="s">
        <v>48</v>
      </c>
      <c r="AG1165" s="4" t="s">
        <v>48</v>
      </c>
      <c r="AH1165" s="4" t="s">
        <v>48</v>
      </c>
      <c r="AI1165" s="4" t="s">
        <v>48</v>
      </c>
      <c r="AJ1165" s="4" t="s">
        <v>48</v>
      </c>
      <c r="AK1165" s="4" t="s">
        <v>48</v>
      </c>
      <c r="AL1165" s="4" t="s">
        <v>81</v>
      </c>
    </row>
    <row r="1166" spans="1:38" ht="25.5">
      <c r="A1166" s="4">
        <v>159895</v>
      </c>
      <c r="B1166" s="4">
        <v>661705</v>
      </c>
      <c r="C1166" s="4" t="s">
        <v>3112</v>
      </c>
      <c r="D1166" s="4" t="s">
        <v>3113</v>
      </c>
      <c r="E1166" s="4" t="s">
        <v>153</v>
      </c>
      <c r="F1166" s="4" t="s">
        <v>477</v>
      </c>
      <c r="G1166" s="4" t="s">
        <v>46</v>
      </c>
      <c r="H1166" s="4" t="s">
        <v>47</v>
      </c>
      <c r="I1166" s="4" t="s">
        <v>48</v>
      </c>
      <c r="J1166" s="4" t="s">
        <v>49</v>
      </c>
      <c r="K1166" s="4" t="s">
        <v>3181</v>
      </c>
      <c r="L1166" s="4" t="s">
        <v>3182</v>
      </c>
      <c r="M1166" s="4"/>
      <c r="N1166" s="4" t="s">
        <v>1275</v>
      </c>
      <c r="O1166" s="4" t="s">
        <v>53</v>
      </c>
      <c r="P1166" s="4" t="s">
        <v>3121</v>
      </c>
      <c r="Q1166" s="4">
        <v>92</v>
      </c>
      <c r="R1166" s="4">
        <v>30</v>
      </c>
      <c r="S1166" s="4">
        <v>360</v>
      </c>
      <c r="T1166" s="4">
        <v>482</v>
      </c>
      <c r="U1166" s="4">
        <v>0.19089999999999999</v>
      </c>
      <c r="V1166" s="4">
        <v>6.2199999999999998E-2</v>
      </c>
      <c r="W1166" s="4">
        <v>0.25309999999999999</v>
      </c>
      <c r="X1166" s="4" t="s">
        <v>48</v>
      </c>
      <c r="Y1166" s="4" t="s">
        <v>49</v>
      </c>
      <c r="Z1166" s="4" t="s">
        <v>49</v>
      </c>
      <c r="AA1166" s="4" t="s">
        <v>49</v>
      </c>
      <c r="AB1166" s="4" t="s">
        <v>49</v>
      </c>
      <c r="AC1166" s="4" t="s">
        <v>49</v>
      </c>
      <c r="AD1166" s="4" t="s">
        <v>49</v>
      </c>
      <c r="AE1166" s="4" t="s">
        <v>48</v>
      </c>
      <c r="AF1166" s="4" t="s">
        <v>48</v>
      </c>
      <c r="AG1166" s="4" t="s">
        <v>48</v>
      </c>
      <c r="AH1166" s="4" t="s">
        <v>48</v>
      </c>
      <c r="AI1166" s="4" t="s">
        <v>48</v>
      </c>
      <c r="AJ1166" s="4" t="s">
        <v>48</v>
      </c>
      <c r="AK1166" s="4" t="s">
        <v>48</v>
      </c>
      <c r="AL1166" s="4" t="s">
        <v>81</v>
      </c>
    </row>
    <row r="1167" spans="1:38" ht="25.5">
      <c r="A1167" s="4">
        <v>159895</v>
      </c>
      <c r="B1167" s="4">
        <v>661715</v>
      </c>
      <c r="C1167" s="4" t="s">
        <v>3112</v>
      </c>
      <c r="D1167" s="4" t="s">
        <v>3113</v>
      </c>
      <c r="E1167" s="4" t="s">
        <v>153</v>
      </c>
      <c r="F1167" s="4" t="s">
        <v>477</v>
      </c>
      <c r="G1167" s="4" t="s">
        <v>46</v>
      </c>
      <c r="H1167" s="4" t="s">
        <v>47</v>
      </c>
      <c r="I1167" s="4" t="s">
        <v>48</v>
      </c>
      <c r="J1167" s="4" t="s">
        <v>49</v>
      </c>
      <c r="K1167" s="4" t="s">
        <v>3183</v>
      </c>
      <c r="L1167" s="4" t="s">
        <v>3184</v>
      </c>
      <c r="M1167" s="4"/>
      <c r="N1167" s="4" t="s">
        <v>1111</v>
      </c>
      <c r="O1167" s="4" t="s">
        <v>53</v>
      </c>
      <c r="P1167" s="4" t="s">
        <v>2419</v>
      </c>
      <c r="Q1167" s="4">
        <v>139</v>
      </c>
      <c r="R1167" s="4">
        <v>44</v>
      </c>
      <c r="S1167" s="4">
        <v>1481</v>
      </c>
      <c r="T1167" s="4">
        <v>1664</v>
      </c>
      <c r="U1167" s="4">
        <v>8.3500000000000005E-2</v>
      </c>
      <c r="V1167" s="4">
        <v>2.64E-2</v>
      </c>
      <c r="W1167" s="4">
        <v>0.11</v>
      </c>
      <c r="X1167" s="4" t="s">
        <v>48</v>
      </c>
      <c r="Y1167" s="4" t="s">
        <v>48</v>
      </c>
      <c r="Z1167" s="4" t="s">
        <v>48</v>
      </c>
      <c r="AA1167" s="4" t="s">
        <v>48</v>
      </c>
      <c r="AB1167" s="4" t="s">
        <v>48</v>
      </c>
      <c r="AC1167" s="4" t="s">
        <v>48</v>
      </c>
      <c r="AD1167" s="4" t="s">
        <v>48</v>
      </c>
      <c r="AE1167" s="4" t="s">
        <v>48</v>
      </c>
      <c r="AF1167" s="4" t="s">
        <v>48</v>
      </c>
      <c r="AG1167" s="4" t="s">
        <v>48</v>
      </c>
      <c r="AH1167" s="4" t="s">
        <v>49</v>
      </c>
      <c r="AI1167" s="4" t="s">
        <v>49</v>
      </c>
      <c r="AJ1167" s="4" t="s">
        <v>49</v>
      </c>
      <c r="AK1167" s="4" t="s">
        <v>49</v>
      </c>
      <c r="AL1167" s="4" t="s">
        <v>81</v>
      </c>
    </row>
    <row r="1168" spans="1:38" ht="25.5">
      <c r="A1168" s="4">
        <v>159895</v>
      </c>
      <c r="B1168" s="4">
        <v>661706</v>
      </c>
      <c r="C1168" s="4" t="s">
        <v>3112</v>
      </c>
      <c r="D1168" s="4" t="s">
        <v>3113</v>
      </c>
      <c r="E1168" s="4" t="s">
        <v>153</v>
      </c>
      <c r="F1168" s="4" t="s">
        <v>477</v>
      </c>
      <c r="G1168" s="4" t="s">
        <v>46</v>
      </c>
      <c r="H1168" s="4" t="s">
        <v>47</v>
      </c>
      <c r="I1168" s="4" t="s">
        <v>48</v>
      </c>
      <c r="J1168" s="4" t="s">
        <v>49</v>
      </c>
      <c r="K1168" s="4" t="s">
        <v>3185</v>
      </c>
      <c r="L1168" s="4" t="s">
        <v>3186</v>
      </c>
      <c r="M1168" s="4"/>
      <c r="N1168" s="4" t="s">
        <v>1275</v>
      </c>
      <c r="O1168" s="4" t="s">
        <v>53</v>
      </c>
      <c r="P1168" s="4" t="s">
        <v>3121</v>
      </c>
      <c r="Q1168" s="4">
        <v>174</v>
      </c>
      <c r="R1168" s="4">
        <v>34</v>
      </c>
      <c r="S1168" s="4">
        <v>467</v>
      </c>
      <c r="T1168" s="4">
        <v>675</v>
      </c>
      <c r="U1168" s="4">
        <v>0.25779999999999997</v>
      </c>
      <c r="V1168" s="4">
        <v>5.04E-2</v>
      </c>
      <c r="W1168" s="4">
        <v>0.30809999999999998</v>
      </c>
      <c r="X1168" s="4" t="s">
        <v>48</v>
      </c>
      <c r="Y1168" s="4" t="s">
        <v>49</v>
      </c>
      <c r="Z1168" s="4" t="s">
        <v>49</v>
      </c>
      <c r="AA1168" s="4" t="s">
        <v>49</v>
      </c>
      <c r="AB1168" s="4" t="s">
        <v>49</v>
      </c>
      <c r="AC1168" s="4" t="s">
        <v>49</v>
      </c>
      <c r="AD1168" s="4" t="s">
        <v>49</v>
      </c>
      <c r="AE1168" s="4" t="s">
        <v>48</v>
      </c>
      <c r="AF1168" s="4" t="s">
        <v>48</v>
      </c>
      <c r="AG1168" s="4" t="s">
        <v>48</v>
      </c>
      <c r="AH1168" s="4" t="s">
        <v>48</v>
      </c>
      <c r="AI1168" s="4" t="s">
        <v>48</v>
      </c>
      <c r="AJ1168" s="4" t="s">
        <v>48</v>
      </c>
      <c r="AK1168" s="4" t="s">
        <v>48</v>
      </c>
      <c r="AL1168" s="4" t="s">
        <v>81</v>
      </c>
    </row>
    <row r="1169" spans="1:38" ht="25.5">
      <c r="A1169" s="4">
        <v>159980</v>
      </c>
      <c r="B1169" s="4">
        <v>660768</v>
      </c>
      <c r="C1169" s="4" t="s">
        <v>3187</v>
      </c>
      <c r="D1169" s="4" t="s">
        <v>3188</v>
      </c>
      <c r="E1169" s="4" t="s">
        <v>1007</v>
      </c>
      <c r="F1169" s="4" t="s">
        <v>96</v>
      </c>
      <c r="G1169" s="4" t="s">
        <v>46</v>
      </c>
      <c r="H1169" s="4" t="s">
        <v>47</v>
      </c>
      <c r="I1169" s="4" t="s">
        <v>48</v>
      </c>
      <c r="J1169" s="4" t="s">
        <v>49</v>
      </c>
      <c r="K1169" s="4" t="s">
        <v>3189</v>
      </c>
      <c r="L1169" s="4" t="s">
        <v>3190</v>
      </c>
      <c r="M1169" s="4"/>
      <c r="N1169" s="4" t="s">
        <v>3191</v>
      </c>
      <c r="O1169" s="4" t="s">
        <v>53</v>
      </c>
      <c r="P1169" s="4" t="s">
        <v>846</v>
      </c>
      <c r="Q1169" s="4">
        <v>126</v>
      </c>
      <c r="R1169" s="4">
        <v>41</v>
      </c>
      <c r="S1169" s="4">
        <v>211</v>
      </c>
      <c r="T1169" s="4">
        <v>378</v>
      </c>
      <c r="U1169" s="4">
        <v>0.33329999999999999</v>
      </c>
      <c r="V1169" s="4">
        <v>0.1085</v>
      </c>
      <c r="W1169" s="4">
        <v>0.44180000000000003</v>
      </c>
      <c r="X1169" s="4" t="s">
        <v>48</v>
      </c>
      <c r="Y1169" s="4" t="s">
        <v>49</v>
      </c>
      <c r="Z1169" s="4" t="s">
        <v>49</v>
      </c>
      <c r="AA1169" s="4" t="s">
        <v>49</v>
      </c>
      <c r="AB1169" s="4" t="s">
        <v>49</v>
      </c>
      <c r="AC1169" s="4" t="s">
        <v>49</v>
      </c>
      <c r="AD1169" s="4" t="s">
        <v>48</v>
      </c>
      <c r="AE1169" s="4" t="s">
        <v>48</v>
      </c>
      <c r="AF1169" s="4" t="s">
        <v>48</v>
      </c>
      <c r="AG1169" s="4" t="s">
        <v>48</v>
      </c>
      <c r="AH1169" s="4" t="s">
        <v>48</v>
      </c>
      <c r="AI1169" s="4" t="s">
        <v>48</v>
      </c>
      <c r="AJ1169" s="4" t="s">
        <v>48</v>
      </c>
      <c r="AK1169" s="4" t="s">
        <v>48</v>
      </c>
      <c r="AL1169" s="4" t="s">
        <v>81</v>
      </c>
    </row>
    <row r="1170" spans="1:38" ht="25.5">
      <c r="A1170" s="4">
        <v>159980</v>
      </c>
      <c r="B1170" s="4">
        <v>663386</v>
      </c>
      <c r="C1170" s="4" t="s">
        <v>3187</v>
      </c>
      <c r="D1170" s="4" t="s">
        <v>3188</v>
      </c>
      <c r="E1170" s="4" t="s">
        <v>1007</v>
      </c>
      <c r="F1170" s="4" t="s">
        <v>96</v>
      </c>
      <c r="G1170" s="4" t="s">
        <v>46</v>
      </c>
      <c r="H1170" s="4" t="s">
        <v>47</v>
      </c>
      <c r="I1170" s="4" t="s">
        <v>48</v>
      </c>
      <c r="J1170" s="4" t="s">
        <v>49</v>
      </c>
      <c r="K1170" s="4" t="s">
        <v>3192</v>
      </c>
      <c r="L1170" s="4" t="s">
        <v>3193</v>
      </c>
      <c r="M1170" s="4"/>
      <c r="N1170" s="4" t="s">
        <v>3191</v>
      </c>
      <c r="O1170" s="4" t="s">
        <v>53</v>
      </c>
      <c r="P1170" s="4" t="s">
        <v>846</v>
      </c>
      <c r="Q1170" s="4">
        <v>88</v>
      </c>
      <c r="R1170" s="4">
        <v>77</v>
      </c>
      <c r="S1170" s="4">
        <v>369</v>
      </c>
      <c r="T1170" s="4">
        <v>534</v>
      </c>
      <c r="U1170" s="4">
        <v>0.1648</v>
      </c>
      <c r="V1170" s="4">
        <v>0.14419999999999999</v>
      </c>
      <c r="W1170" s="4">
        <v>0.309</v>
      </c>
      <c r="X1170" s="4" t="s">
        <v>49</v>
      </c>
      <c r="Y1170" s="4" t="s">
        <v>49</v>
      </c>
      <c r="Z1170" s="4" t="s">
        <v>49</v>
      </c>
      <c r="AA1170" s="4" t="s">
        <v>49</v>
      </c>
      <c r="AB1170" s="4" t="s">
        <v>49</v>
      </c>
      <c r="AC1170" s="4" t="s">
        <v>49</v>
      </c>
      <c r="AD1170" s="4" t="s">
        <v>49</v>
      </c>
      <c r="AE1170" s="4" t="s">
        <v>49</v>
      </c>
      <c r="AF1170" s="4" t="s">
        <v>49</v>
      </c>
      <c r="AG1170" s="4" t="s">
        <v>49</v>
      </c>
      <c r="AH1170" s="4" t="s">
        <v>49</v>
      </c>
      <c r="AI1170" s="4" t="s">
        <v>49</v>
      </c>
      <c r="AJ1170" s="4" t="s">
        <v>49</v>
      </c>
      <c r="AK1170" s="4" t="s">
        <v>49</v>
      </c>
      <c r="AL1170" s="4" t="s">
        <v>81</v>
      </c>
    </row>
    <row r="1171" spans="1:38" ht="25.5">
      <c r="A1171" s="4">
        <v>159980</v>
      </c>
      <c r="B1171" s="4">
        <v>663385</v>
      </c>
      <c r="C1171" s="4" t="s">
        <v>3187</v>
      </c>
      <c r="D1171" s="4" t="s">
        <v>3188</v>
      </c>
      <c r="E1171" s="4" t="s">
        <v>1007</v>
      </c>
      <c r="F1171" s="4" t="s">
        <v>96</v>
      </c>
      <c r="G1171" s="4" t="s">
        <v>46</v>
      </c>
      <c r="H1171" s="4" t="s">
        <v>47</v>
      </c>
      <c r="I1171" s="4" t="s">
        <v>48</v>
      </c>
      <c r="J1171" s="4" t="s">
        <v>49</v>
      </c>
      <c r="K1171" s="4" t="s">
        <v>3194</v>
      </c>
      <c r="L1171" s="4" t="s">
        <v>3195</v>
      </c>
      <c r="M1171" s="4"/>
      <c r="N1171" s="4" t="s">
        <v>3191</v>
      </c>
      <c r="O1171" s="4" t="s">
        <v>53</v>
      </c>
      <c r="P1171" s="4" t="s">
        <v>846</v>
      </c>
      <c r="Q1171" s="4">
        <v>140</v>
      </c>
      <c r="R1171" s="4">
        <v>74</v>
      </c>
      <c r="S1171" s="4">
        <v>247</v>
      </c>
      <c r="T1171" s="4">
        <v>461</v>
      </c>
      <c r="U1171" s="4">
        <v>0.30370000000000003</v>
      </c>
      <c r="V1171" s="4">
        <v>0.1605</v>
      </c>
      <c r="W1171" s="4">
        <v>0.4642</v>
      </c>
      <c r="X1171" s="4" t="s">
        <v>48</v>
      </c>
      <c r="Y1171" s="4" t="s">
        <v>49</v>
      </c>
      <c r="Z1171" s="4" t="s">
        <v>49</v>
      </c>
      <c r="AA1171" s="4" t="s">
        <v>49</v>
      </c>
      <c r="AB1171" s="4" t="s">
        <v>49</v>
      </c>
      <c r="AC1171" s="4" t="s">
        <v>49</v>
      </c>
      <c r="AD1171" s="4" t="s">
        <v>48</v>
      </c>
      <c r="AE1171" s="4" t="s">
        <v>48</v>
      </c>
      <c r="AF1171" s="4" t="s">
        <v>48</v>
      </c>
      <c r="AG1171" s="4" t="s">
        <v>48</v>
      </c>
      <c r="AH1171" s="4" t="s">
        <v>48</v>
      </c>
      <c r="AI1171" s="4" t="s">
        <v>48</v>
      </c>
      <c r="AJ1171" s="4" t="s">
        <v>48</v>
      </c>
      <c r="AK1171" s="4" t="s">
        <v>48</v>
      </c>
      <c r="AL1171" s="4" t="s">
        <v>81</v>
      </c>
    </row>
    <row r="1172" spans="1:38" ht="25.5">
      <c r="A1172" s="4">
        <v>159980</v>
      </c>
      <c r="B1172" s="4">
        <v>664034</v>
      </c>
      <c r="C1172" s="4" t="s">
        <v>3187</v>
      </c>
      <c r="D1172" s="4" t="s">
        <v>3188</v>
      </c>
      <c r="E1172" s="4" t="s">
        <v>1007</v>
      </c>
      <c r="F1172" s="4" t="s">
        <v>96</v>
      </c>
      <c r="G1172" s="4" t="s">
        <v>46</v>
      </c>
      <c r="H1172" s="4" t="s">
        <v>47</v>
      </c>
      <c r="I1172" s="4" t="s">
        <v>48</v>
      </c>
      <c r="J1172" s="4" t="s">
        <v>49</v>
      </c>
      <c r="K1172" s="4" t="s">
        <v>3196</v>
      </c>
      <c r="L1172" s="4" t="s">
        <v>3197</v>
      </c>
      <c r="M1172" s="4"/>
      <c r="N1172" s="4" t="s">
        <v>3191</v>
      </c>
      <c r="O1172" s="4" t="s">
        <v>53</v>
      </c>
      <c r="P1172" s="4" t="s">
        <v>846</v>
      </c>
      <c r="Q1172" s="4">
        <v>111</v>
      </c>
      <c r="R1172" s="4">
        <v>43</v>
      </c>
      <c r="S1172" s="4">
        <v>357</v>
      </c>
      <c r="T1172" s="4">
        <v>511</v>
      </c>
      <c r="U1172" s="4">
        <v>0.2172</v>
      </c>
      <c r="V1172" s="4">
        <v>8.4099999999999994E-2</v>
      </c>
      <c r="W1172" s="4">
        <v>0.3014</v>
      </c>
      <c r="X1172" s="4" t="s">
        <v>48</v>
      </c>
      <c r="Y1172" s="4" t="s">
        <v>49</v>
      </c>
      <c r="Z1172" s="4" t="s">
        <v>49</v>
      </c>
      <c r="AA1172" s="4" t="s">
        <v>49</v>
      </c>
      <c r="AB1172" s="4" t="s">
        <v>49</v>
      </c>
      <c r="AC1172" s="4" t="s">
        <v>49</v>
      </c>
      <c r="AD1172" s="4" t="s">
        <v>48</v>
      </c>
      <c r="AE1172" s="4" t="s">
        <v>48</v>
      </c>
      <c r="AF1172" s="4" t="s">
        <v>48</v>
      </c>
      <c r="AG1172" s="4" t="s">
        <v>48</v>
      </c>
      <c r="AH1172" s="4" t="s">
        <v>48</v>
      </c>
      <c r="AI1172" s="4" t="s">
        <v>48</v>
      </c>
      <c r="AJ1172" s="4" t="s">
        <v>48</v>
      </c>
      <c r="AK1172" s="4" t="s">
        <v>48</v>
      </c>
      <c r="AL1172" s="4" t="s">
        <v>81</v>
      </c>
    </row>
    <row r="1173" spans="1:38" ht="25.5">
      <c r="A1173" s="4">
        <v>159980</v>
      </c>
      <c r="B1173" s="4">
        <v>660774</v>
      </c>
      <c r="C1173" s="4" t="s">
        <v>3187</v>
      </c>
      <c r="D1173" s="4" t="s">
        <v>3188</v>
      </c>
      <c r="E1173" s="4" t="s">
        <v>1007</v>
      </c>
      <c r="F1173" s="4" t="s">
        <v>96</v>
      </c>
      <c r="G1173" s="4" t="s">
        <v>46</v>
      </c>
      <c r="H1173" s="4" t="s">
        <v>47</v>
      </c>
      <c r="I1173" s="4" t="s">
        <v>48</v>
      </c>
      <c r="J1173" s="4" t="s">
        <v>49</v>
      </c>
      <c r="K1173" s="4" t="s">
        <v>3198</v>
      </c>
      <c r="L1173" s="4" t="s">
        <v>3199</v>
      </c>
      <c r="M1173" s="4"/>
      <c r="N1173" s="4" t="s">
        <v>3191</v>
      </c>
      <c r="O1173" s="4" t="s">
        <v>53</v>
      </c>
      <c r="P1173" s="4" t="s">
        <v>846</v>
      </c>
      <c r="Q1173" s="4">
        <v>190</v>
      </c>
      <c r="R1173" s="4">
        <v>91</v>
      </c>
      <c r="S1173" s="4">
        <v>465</v>
      </c>
      <c r="T1173" s="4">
        <v>746</v>
      </c>
      <c r="U1173" s="4">
        <v>0.25469999999999998</v>
      </c>
      <c r="V1173" s="4">
        <v>0.122</v>
      </c>
      <c r="W1173" s="4">
        <v>0.37669999999999998</v>
      </c>
      <c r="X1173" s="4" t="s">
        <v>48</v>
      </c>
      <c r="Y1173" s="4" t="s">
        <v>48</v>
      </c>
      <c r="Z1173" s="4" t="s">
        <v>48</v>
      </c>
      <c r="AA1173" s="4" t="s">
        <v>48</v>
      </c>
      <c r="AB1173" s="4" t="s">
        <v>48</v>
      </c>
      <c r="AC1173" s="4" t="s">
        <v>48</v>
      </c>
      <c r="AD1173" s="4" t="s">
        <v>48</v>
      </c>
      <c r="AE1173" s="4" t="s">
        <v>48</v>
      </c>
      <c r="AF1173" s="4" t="s">
        <v>49</v>
      </c>
      <c r="AG1173" s="4" t="s">
        <v>49</v>
      </c>
      <c r="AH1173" s="4" t="s">
        <v>48</v>
      </c>
      <c r="AI1173" s="4" t="s">
        <v>48</v>
      </c>
      <c r="AJ1173" s="4" t="s">
        <v>48</v>
      </c>
      <c r="AK1173" s="4" t="s">
        <v>48</v>
      </c>
      <c r="AL1173" s="4" t="s">
        <v>81</v>
      </c>
    </row>
    <row r="1174" spans="1:38" ht="25.5">
      <c r="A1174" s="4">
        <v>159980</v>
      </c>
      <c r="B1174" s="4">
        <v>660772</v>
      </c>
      <c r="C1174" s="4" t="s">
        <v>3187</v>
      </c>
      <c r="D1174" s="4" t="s">
        <v>3188</v>
      </c>
      <c r="E1174" s="4" t="s">
        <v>1007</v>
      </c>
      <c r="F1174" s="4" t="s">
        <v>96</v>
      </c>
      <c r="G1174" s="4" t="s">
        <v>46</v>
      </c>
      <c r="H1174" s="4" t="s">
        <v>47</v>
      </c>
      <c r="I1174" s="4" t="s">
        <v>48</v>
      </c>
      <c r="J1174" s="4" t="s">
        <v>49</v>
      </c>
      <c r="K1174" s="4" t="s">
        <v>3200</v>
      </c>
      <c r="L1174" s="4" t="s">
        <v>3201</v>
      </c>
      <c r="M1174" s="4"/>
      <c r="N1174" s="4" t="s">
        <v>3191</v>
      </c>
      <c r="O1174" s="4" t="s">
        <v>53</v>
      </c>
      <c r="P1174" s="4" t="s">
        <v>846</v>
      </c>
      <c r="Q1174" s="4">
        <v>118</v>
      </c>
      <c r="R1174" s="4">
        <v>56</v>
      </c>
      <c r="S1174" s="4">
        <v>230</v>
      </c>
      <c r="T1174" s="4">
        <v>404</v>
      </c>
      <c r="U1174" s="4">
        <v>0.29210000000000003</v>
      </c>
      <c r="V1174" s="4">
        <v>0.1386</v>
      </c>
      <c r="W1174" s="4">
        <v>0.43070000000000003</v>
      </c>
      <c r="X1174" s="4" t="s">
        <v>48</v>
      </c>
      <c r="Y1174" s="4" t="s">
        <v>49</v>
      </c>
      <c r="Z1174" s="4" t="s">
        <v>49</v>
      </c>
      <c r="AA1174" s="4" t="s">
        <v>49</v>
      </c>
      <c r="AB1174" s="4" t="s">
        <v>49</v>
      </c>
      <c r="AC1174" s="4" t="s">
        <v>49</v>
      </c>
      <c r="AD1174" s="4" t="s">
        <v>48</v>
      </c>
      <c r="AE1174" s="4" t="s">
        <v>48</v>
      </c>
      <c r="AF1174" s="4" t="s">
        <v>48</v>
      </c>
      <c r="AG1174" s="4" t="s">
        <v>48</v>
      </c>
      <c r="AH1174" s="4" t="s">
        <v>48</v>
      </c>
      <c r="AI1174" s="4" t="s">
        <v>48</v>
      </c>
      <c r="AJ1174" s="4" t="s">
        <v>48</v>
      </c>
      <c r="AK1174" s="4" t="s">
        <v>48</v>
      </c>
      <c r="AL1174" s="4" t="s">
        <v>81</v>
      </c>
    </row>
    <row r="1175" spans="1:38" ht="25.5">
      <c r="A1175" s="4">
        <v>159980</v>
      </c>
      <c r="B1175" s="4">
        <v>660777</v>
      </c>
      <c r="C1175" s="4" t="s">
        <v>3187</v>
      </c>
      <c r="D1175" s="4" t="s">
        <v>3188</v>
      </c>
      <c r="E1175" s="4" t="s">
        <v>1007</v>
      </c>
      <c r="F1175" s="4" t="s">
        <v>96</v>
      </c>
      <c r="G1175" s="4" t="s">
        <v>46</v>
      </c>
      <c r="H1175" s="4" t="s">
        <v>47</v>
      </c>
      <c r="I1175" s="4" t="s">
        <v>48</v>
      </c>
      <c r="J1175" s="4" t="s">
        <v>49</v>
      </c>
      <c r="K1175" s="4" t="s">
        <v>3202</v>
      </c>
      <c r="L1175" s="4" t="s">
        <v>3203</v>
      </c>
      <c r="M1175" s="4"/>
      <c r="N1175" s="4" t="s">
        <v>3191</v>
      </c>
      <c r="O1175" s="4" t="s">
        <v>53</v>
      </c>
      <c r="P1175" s="4" t="s">
        <v>846</v>
      </c>
      <c r="Q1175" s="4">
        <v>445</v>
      </c>
      <c r="R1175" s="4">
        <v>133</v>
      </c>
      <c r="S1175" s="4">
        <v>1174</v>
      </c>
      <c r="T1175" s="4">
        <v>1752</v>
      </c>
      <c r="U1175" s="4">
        <v>0.254</v>
      </c>
      <c r="V1175" s="4">
        <v>7.5899999999999995E-2</v>
      </c>
      <c r="W1175" s="4">
        <v>0.32990000000000003</v>
      </c>
      <c r="X1175" s="4" t="s">
        <v>48</v>
      </c>
      <c r="Y1175" s="4" t="s">
        <v>48</v>
      </c>
      <c r="Z1175" s="4" t="s">
        <v>48</v>
      </c>
      <c r="AA1175" s="4" t="s">
        <v>48</v>
      </c>
      <c r="AB1175" s="4" t="s">
        <v>48</v>
      </c>
      <c r="AC1175" s="4" t="s">
        <v>48</v>
      </c>
      <c r="AD1175" s="4" t="s">
        <v>48</v>
      </c>
      <c r="AE1175" s="4" t="s">
        <v>48</v>
      </c>
      <c r="AF1175" s="4" t="s">
        <v>48</v>
      </c>
      <c r="AG1175" s="4" t="s">
        <v>48</v>
      </c>
      <c r="AH1175" s="4" t="s">
        <v>49</v>
      </c>
      <c r="AI1175" s="4" t="s">
        <v>49</v>
      </c>
      <c r="AJ1175" s="4" t="s">
        <v>49</v>
      </c>
      <c r="AK1175" s="4" t="s">
        <v>49</v>
      </c>
      <c r="AL1175" s="4" t="s">
        <v>81</v>
      </c>
    </row>
    <row r="1176" spans="1:38" ht="25.5">
      <c r="A1176" s="4">
        <v>159980</v>
      </c>
      <c r="B1176" s="4">
        <v>684948</v>
      </c>
      <c r="C1176" s="4" t="s">
        <v>3187</v>
      </c>
      <c r="D1176" s="4" t="s">
        <v>3188</v>
      </c>
      <c r="E1176" s="4" t="s">
        <v>1007</v>
      </c>
      <c r="F1176" s="4" t="s">
        <v>96</v>
      </c>
      <c r="G1176" s="4" t="s">
        <v>46</v>
      </c>
      <c r="H1176" s="4" t="s">
        <v>47</v>
      </c>
      <c r="I1176" s="4" t="s">
        <v>48</v>
      </c>
      <c r="J1176" s="4" t="s">
        <v>49</v>
      </c>
      <c r="K1176" s="4" t="s">
        <v>3204</v>
      </c>
      <c r="L1176" s="4" t="s">
        <v>3205</v>
      </c>
      <c r="M1176" s="4"/>
      <c r="N1176" s="4" t="s">
        <v>3191</v>
      </c>
      <c r="O1176" s="4" t="s">
        <v>53</v>
      </c>
      <c r="P1176" s="4" t="s">
        <v>846</v>
      </c>
      <c r="Q1176" s="4">
        <v>197</v>
      </c>
      <c r="R1176" s="4">
        <v>106</v>
      </c>
      <c r="S1176" s="4">
        <v>456</v>
      </c>
      <c r="T1176" s="4">
        <v>759</v>
      </c>
      <c r="U1176" s="4">
        <v>0.2596</v>
      </c>
      <c r="V1176" s="4">
        <v>0.13969999999999999</v>
      </c>
      <c r="W1176" s="4">
        <v>0.3992</v>
      </c>
      <c r="X1176" s="4" t="s">
        <v>48</v>
      </c>
      <c r="Y1176" s="4" t="s">
        <v>48</v>
      </c>
      <c r="Z1176" s="4" t="s">
        <v>48</v>
      </c>
      <c r="AA1176" s="4" t="s">
        <v>48</v>
      </c>
      <c r="AB1176" s="4" t="s">
        <v>48</v>
      </c>
      <c r="AC1176" s="4" t="s">
        <v>48</v>
      </c>
      <c r="AD1176" s="4" t="s">
        <v>49</v>
      </c>
      <c r="AE1176" s="4" t="s">
        <v>49</v>
      </c>
      <c r="AF1176" s="4" t="s">
        <v>48</v>
      </c>
      <c r="AG1176" s="4" t="s">
        <v>48</v>
      </c>
      <c r="AH1176" s="4" t="s">
        <v>48</v>
      </c>
      <c r="AI1176" s="4" t="s">
        <v>48</v>
      </c>
      <c r="AJ1176" s="4" t="s">
        <v>48</v>
      </c>
      <c r="AK1176" s="4" t="s">
        <v>48</v>
      </c>
      <c r="AL1176" s="4" t="s">
        <v>81</v>
      </c>
    </row>
    <row r="1177" spans="1:38" ht="25.5">
      <c r="A1177" s="4">
        <v>159980</v>
      </c>
      <c r="B1177" s="4">
        <v>663384</v>
      </c>
      <c r="C1177" s="4" t="s">
        <v>3187</v>
      </c>
      <c r="D1177" s="4" t="s">
        <v>3188</v>
      </c>
      <c r="E1177" s="4" t="s">
        <v>1007</v>
      </c>
      <c r="F1177" s="4" t="s">
        <v>96</v>
      </c>
      <c r="G1177" s="4" t="s">
        <v>46</v>
      </c>
      <c r="H1177" s="4" t="s">
        <v>47</v>
      </c>
      <c r="I1177" s="4" t="s">
        <v>48</v>
      </c>
      <c r="J1177" s="4" t="s">
        <v>49</v>
      </c>
      <c r="K1177" s="4" t="s">
        <v>3086</v>
      </c>
      <c r="L1177" s="4" t="s">
        <v>3206</v>
      </c>
      <c r="M1177" s="4"/>
      <c r="N1177" s="4" t="s">
        <v>3191</v>
      </c>
      <c r="O1177" s="4" t="s">
        <v>53</v>
      </c>
      <c r="P1177" s="4" t="s">
        <v>846</v>
      </c>
      <c r="Q1177" s="4">
        <v>134</v>
      </c>
      <c r="R1177" s="4">
        <v>85</v>
      </c>
      <c r="S1177" s="4">
        <v>218</v>
      </c>
      <c r="T1177" s="4">
        <v>437</v>
      </c>
      <c r="U1177" s="4">
        <v>0.30659999999999998</v>
      </c>
      <c r="V1177" s="4">
        <v>0.19450000000000001</v>
      </c>
      <c r="W1177" s="4">
        <v>0.50109999999999999</v>
      </c>
      <c r="X1177" s="4" t="s">
        <v>48</v>
      </c>
      <c r="Y1177" s="4" t="s">
        <v>49</v>
      </c>
      <c r="Z1177" s="4" t="s">
        <v>49</v>
      </c>
      <c r="AA1177" s="4" t="s">
        <v>49</v>
      </c>
      <c r="AB1177" s="4" t="s">
        <v>49</v>
      </c>
      <c r="AC1177" s="4" t="s">
        <v>49</v>
      </c>
      <c r="AD1177" s="4" t="s">
        <v>48</v>
      </c>
      <c r="AE1177" s="4" t="s">
        <v>48</v>
      </c>
      <c r="AF1177" s="4" t="s">
        <v>48</v>
      </c>
      <c r="AG1177" s="4" t="s">
        <v>48</v>
      </c>
      <c r="AH1177" s="4" t="s">
        <v>48</v>
      </c>
      <c r="AI1177" s="4" t="s">
        <v>48</v>
      </c>
      <c r="AJ1177" s="4" t="s">
        <v>48</v>
      </c>
      <c r="AK1177" s="4" t="s">
        <v>48</v>
      </c>
      <c r="AL1177" s="4" t="s">
        <v>81</v>
      </c>
    </row>
    <row r="1178" spans="1:38" ht="38.25">
      <c r="A1178" s="4">
        <v>159451</v>
      </c>
      <c r="B1178" s="4">
        <v>662207</v>
      </c>
      <c r="C1178" s="4" t="s">
        <v>3207</v>
      </c>
      <c r="D1178" s="4" t="s">
        <v>3208</v>
      </c>
      <c r="E1178" s="4" t="s">
        <v>921</v>
      </c>
      <c r="F1178" s="4" t="s">
        <v>88</v>
      </c>
      <c r="G1178" s="4" t="s">
        <v>46</v>
      </c>
      <c r="H1178" s="4" t="s">
        <v>47</v>
      </c>
      <c r="I1178" s="4" t="s">
        <v>48</v>
      </c>
      <c r="J1178" s="4" t="s">
        <v>49</v>
      </c>
      <c r="K1178" s="4" t="s">
        <v>3209</v>
      </c>
      <c r="L1178" s="4" t="s">
        <v>3210</v>
      </c>
      <c r="M1178" s="4" t="s">
        <v>3210</v>
      </c>
      <c r="N1178" s="4" t="s">
        <v>3211</v>
      </c>
      <c r="O1178" s="4" t="s">
        <v>53</v>
      </c>
      <c r="P1178" s="4" t="s">
        <v>3212</v>
      </c>
      <c r="Q1178" s="4">
        <v>25</v>
      </c>
      <c r="R1178" s="4">
        <v>0</v>
      </c>
      <c r="S1178" s="4">
        <v>44</v>
      </c>
      <c r="T1178" s="4">
        <v>69</v>
      </c>
      <c r="U1178" s="4">
        <v>0.3014</v>
      </c>
      <c r="V1178" s="4">
        <v>0</v>
      </c>
      <c r="W1178" s="4">
        <v>0.3014</v>
      </c>
      <c r="X1178" s="4" t="s">
        <v>49</v>
      </c>
      <c r="Y1178" s="4" t="s">
        <v>49</v>
      </c>
      <c r="Z1178" s="4" t="s">
        <v>49</v>
      </c>
      <c r="AA1178" s="4" t="s">
        <v>49</v>
      </c>
      <c r="AB1178" s="4" t="s">
        <v>49</v>
      </c>
      <c r="AC1178" s="4" t="s">
        <v>49</v>
      </c>
      <c r="AD1178" s="4" t="s">
        <v>49</v>
      </c>
      <c r="AE1178" s="4" t="s">
        <v>48</v>
      </c>
      <c r="AF1178" s="4" t="s">
        <v>48</v>
      </c>
      <c r="AG1178" s="4" t="s">
        <v>48</v>
      </c>
      <c r="AH1178" s="4" t="s">
        <v>48</v>
      </c>
      <c r="AI1178" s="4" t="s">
        <v>48</v>
      </c>
      <c r="AJ1178" s="4" t="s">
        <v>48</v>
      </c>
      <c r="AK1178" s="4" t="s">
        <v>48</v>
      </c>
      <c r="AL1178" s="4" t="s">
        <v>81</v>
      </c>
    </row>
    <row r="1179" spans="1:38" ht="25.5">
      <c r="A1179" s="4">
        <v>159451</v>
      </c>
      <c r="B1179" s="4">
        <v>662208</v>
      </c>
      <c r="C1179" s="4" t="s">
        <v>3207</v>
      </c>
      <c r="D1179" s="4" t="s">
        <v>3208</v>
      </c>
      <c r="E1179" s="4" t="s">
        <v>921</v>
      </c>
      <c r="F1179" s="4" t="s">
        <v>88</v>
      </c>
      <c r="G1179" s="4" t="s">
        <v>46</v>
      </c>
      <c r="H1179" s="4" t="s">
        <v>47</v>
      </c>
      <c r="I1179" s="4" t="s">
        <v>48</v>
      </c>
      <c r="J1179" s="4" t="s">
        <v>49</v>
      </c>
      <c r="K1179" s="4" t="s">
        <v>3213</v>
      </c>
      <c r="L1179" s="4" t="s">
        <v>3210</v>
      </c>
      <c r="M1179" s="4" t="s">
        <v>3214</v>
      </c>
      <c r="N1179" s="4" t="s">
        <v>3211</v>
      </c>
      <c r="O1179" s="4" t="s">
        <v>53</v>
      </c>
      <c r="P1179" s="4" t="s">
        <v>3212</v>
      </c>
      <c r="Q1179" s="4">
        <v>21</v>
      </c>
      <c r="R1179" s="4">
        <v>0</v>
      </c>
      <c r="S1179" s="4">
        <v>62</v>
      </c>
      <c r="T1179" s="4">
        <v>83</v>
      </c>
      <c r="U1179" s="4">
        <v>0.26640000000000003</v>
      </c>
      <c r="V1179" s="4">
        <v>2.3300000000000001E-2</v>
      </c>
      <c r="W1179" s="4">
        <v>0.28970000000000001</v>
      </c>
      <c r="X1179" s="4" t="s">
        <v>48</v>
      </c>
      <c r="Y1179" s="4" t="s">
        <v>48</v>
      </c>
      <c r="Z1179" s="4" t="s">
        <v>48</v>
      </c>
      <c r="AA1179" s="4" t="s">
        <v>48</v>
      </c>
      <c r="AB1179" s="4" t="s">
        <v>48</v>
      </c>
      <c r="AC1179" s="4" t="s">
        <v>48</v>
      </c>
      <c r="AD1179" s="4" t="s">
        <v>48</v>
      </c>
      <c r="AE1179" s="4" t="s">
        <v>49</v>
      </c>
      <c r="AF1179" s="4" t="s">
        <v>49</v>
      </c>
      <c r="AG1179" s="4" t="s">
        <v>49</v>
      </c>
      <c r="AH1179" s="4" t="s">
        <v>49</v>
      </c>
      <c r="AI1179" s="4" t="s">
        <v>49</v>
      </c>
      <c r="AJ1179" s="4" t="s">
        <v>49</v>
      </c>
      <c r="AK1179" s="4" t="s">
        <v>49</v>
      </c>
      <c r="AL1179" s="4" t="s">
        <v>81</v>
      </c>
    </row>
    <row r="1180" spans="1:38" ht="25.5">
      <c r="A1180" s="4">
        <v>159389</v>
      </c>
      <c r="B1180" s="4">
        <v>663779</v>
      </c>
      <c r="C1180" s="4" t="s">
        <v>3215</v>
      </c>
      <c r="D1180" s="4" t="s">
        <v>3216</v>
      </c>
      <c r="E1180" s="4" t="s">
        <v>44</v>
      </c>
      <c r="F1180" s="4" t="s">
        <v>45</v>
      </c>
      <c r="G1180" s="4" t="s">
        <v>46</v>
      </c>
      <c r="H1180" s="4" t="s">
        <v>47</v>
      </c>
      <c r="I1180" s="4" t="s">
        <v>48</v>
      </c>
      <c r="J1180" s="4" t="s">
        <v>49</v>
      </c>
      <c r="K1180" s="4" t="s">
        <v>3217</v>
      </c>
      <c r="L1180" s="4" t="s">
        <v>3218</v>
      </c>
      <c r="M1180" s="4" t="s">
        <v>3219</v>
      </c>
      <c r="N1180" s="4" t="s">
        <v>3220</v>
      </c>
      <c r="O1180" s="4" t="s">
        <v>53</v>
      </c>
      <c r="P1180" s="4" t="s">
        <v>3221</v>
      </c>
      <c r="Q1180" s="4">
        <v>123</v>
      </c>
      <c r="R1180" s="4">
        <v>0</v>
      </c>
      <c r="S1180" s="4">
        <v>13</v>
      </c>
      <c r="T1180" s="4">
        <v>136</v>
      </c>
      <c r="U1180" s="4">
        <v>0.90439999999999998</v>
      </c>
      <c r="V1180" s="4">
        <v>0</v>
      </c>
      <c r="W1180" s="4">
        <v>0.90439999999999998</v>
      </c>
      <c r="X1180" s="4" t="s">
        <v>48</v>
      </c>
      <c r="Y1180" s="4" t="s">
        <v>49</v>
      </c>
      <c r="Z1180" s="4" t="s">
        <v>49</v>
      </c>
      <c r="AA1180" s="4" t="s">
        <v>49</v>
      </c>
      <c r="AB1180" s="4" t="s">
        <v>49</v>
      </c>
      <c r="AC1180" s="4" t="s">
        <v>49</v>
      </c>
      <c r="AD1180" s="4" t="s">
        <v>49</v>
      </c>
      <c r="AE1180" s="4" t="s">
        <v>48</v>
      </c>
      <c r="AF1180" s="4" t="s">
        <v>48</v>
      </c>
      <c r="AG1180" s="4" t="s">
        <v>48</v>
      </c>
      <c r="AH1180" s="4" t="s">
        <v>48</v>
      </c>
      <c r="AI1180" s="4" t="s">
        <v>48</v>
      </c>
      <c r="AJ1180" s="4" t="s">
        <v>48</v>
      </c>
      <c r="AK1180" s="4" t="s">
        <v>48</v>
      </c>
      <c r="AL1180" s="4" t="s">
        <v>55</v>
      </c>
    </row>
    <row r="1181" spans="1:38" ht="25.5">
      <c r="A1181" s="4">
        <v>159389</v>
      </c>
      <c r="B1181" s="4">
        <v>660767</v>
      </c>
      <c r="C1181" s="4" t="s">
        <v>3215</v>
      </c>
      <c r="D1181" s="4" t="s">
        <v>3216</v>
      </c>
      <c r="E1181" s="4" t="s">
        <v>44</v>
      </c>
      <c r="F1181" s="4" t="s">
        <v>45</v>
      </c>
      <c r="G1181" s="4" t="s">
        <v>46</v>
      </c>
      <c r="H1181" s="4" t="s">
        <v>47</v>
      </c>
      <c r="I1181" s="4" t="s">
        <v>48</v>
      </c>
      <c r="J1181" s="4" t="s">
        <v>49</v>
      </c>
      <c r="K1181" s="4" t="s">
        <v>3222</v>
      </c>
      <c r="L1181" s="4" t="s">
        <v>3223</v>
      </c>
      <c r="M1181" s="4" t="s">
        <v>3224</v>
      </c>
      <c r="N1181" s="4" t="s">
        <v>3220</v>
      </c>
      <c r="O1181" s="4" t="s">
        <v>53</v>
      </c>
      <c r="P1181" s="4" t="s">
        <v>3221</v>
      </c>
      <c r="Q1181" s="4">
        <v>105</v>
      </c>
      <c r="R1181" s="4">
        <v>0</v>
      </c>
      <c r="S1181" s="4">
        <v>37</v>
      </c>
      <c r="T1181" s="4">
        <v>142</v>
      </c>
      <c r="U1181" s="4">
        <v>0.73939999999999995</v>
      </c>
      <c r="V1181" s="4">
        <v>0</v>
      </c>
      <c r="W1181" s="4">
        <v>0.73939999999999995</v>
      </c>
      <c r="X1181" s="4" t="s">
        <v>48</v>
      </c>
      <c r="Y1181" s="4" t="s">
        <v>48</v>
      </c>
      <c r="Z1181" s="4" t="s">
        <v>48</v>
      </c>
      <c r="AA1181" s="4" t="s">
        <v>48</v>
      </c>
      <c r="AB1181" s="4" t="s">
        <v>48</v>
      </c>
      <c r="AC1181" s="4" t="s">
        <v>48</v>
      </c>
      <c r="AD1181" s="4" t="s">
        <v>48</v>
      </c>
      <c r="AE1181" s="4" t="s">
        <v>49</v>
      </c>
      <c r="AF1181" s="4" t="s">
        <v>49</v>
      </c>
      <c r="AG1181" s="4" t="s">
        <v>49</v>
      </c>
      <c r="AH1181" s="4" t="s">
        <v>49</v>
      </c>
      <c r="AI1181" s="4" t="s">
        <v>49</v>
      </c>
      <c r="AJ1181" s="4" t="s">
        <v>49</v>
      </c>
      <c r="AK1181" s="4" t="s">
        <v>49</v>
      </c>
      <c r="AL1181" s="4" t="s">
        <v>55</v>
      </c>
    </row>
    <row r="1182" spans="1:38" ht="25.5">
      <c r="A1182" s="4">
        <v>159389</v>
      </c>
      <c r="B1182" s="4">
        <v>685851</v>
      </c>
      <c r="C1182" s="4" t="s">
        <v>3215</v>
      </c>
      <c r="D1182" s="4" t="s">
        <v>3216</v>
      </c>
      <c r="E1182" s="4" t="s">
        <v>44</v>
      </c>
      <c r="F1182" s="4" t="s">
        <v>45</v>
      </c>
      <c r="G1182" s="4" t="s">
        <v>46</v>
      </c>
      <c r="H1182" s="4" t="s">
        <v>47</v>
      </c>
      <c r="I1182" s="4" t="s">
        <v>48</v>
      </c>
      <c r="J1182" s="4" t="s">
        <v>49</v>
      </c>
      <c r="K1182" s="4" t="s">
        <v>3225</v>
      </c>
      <c r="L1182" s="4" t="s">
        <v>3226</v>
      </c>
      <c r="M1182" s="4"/>
      <c r="N1182" s="4" t="s">
        <v>3220</v>
      </c>
      <c r="O1182" s="4" t="s">
        <v>53</v>
      </c>
      <c r="P1182" s="4" t="s">
        <v>3221</v>
      </c>
      <c r="Q1182" s="4">
        <v>24</v>
      </c>
      <c r="R1182" s="4">
        <v>0</v>
      </c>
      <c r="S1182" s="4">
        <v>1</v>
      </c>
      <c r="T1182" s="4">
        <v>25</v>
      </c>
      <c r="U1182" s="4">
        <v>0.96</v>
      </c>
      <c r="V1182" s="4">
        <v>0</v>
      </c>
      <c r="W1182" s="4">
        <v>0.96</v>
      </c>
      <c r="X1182" s="4" t="s">
        <v>48</v>
      </c>
      <c r="Y1182" s="4" t="s">
        <v>48</v>
      </c>
      <c r="Z1182" s="4" t="s">
        <v>48</v>
      </c>
      <c r="AA1182" s="4" t="s">
        <v>48</v>
      </c>
      <c r="AB1182" s="4" t="s">
        <v>48</v>
      </c>
      <c r="AC1182" s="4" t="s">
        <v>48</v>
      </c>
      <c r="AD1182" s="4" t="s">
        <v>48</v>
      </c>
      <c r="AE1182" s="4" t="s">
        <v>49</v>
      </c>
      <c r="AF1182" s="4" t="s">
        <v>49</v>
      </c>
      <c r="AG1182" s="4" t="s">
        <v>49</v>
      </c>
      <c r="AH1182" s="4" t="s">
        <v>49</v>
      </c>
      <c r="AI1182" s="4" t="s">
        <v>49</v>
      </c>
      <c r="AJ1182" s="4" t="s">
        <v>49</v>
      </c>
      <c r="AK1182" s="4" t="s">
        <v>49</v>
      </c>
      <c r="AL1182" s="4" t="s">
        <v>55</v>
      </c>
    </row>
    <row r="1183" spans="1:38" ht="25.5">
      <c r="A1183" s="4">
        <v>159389</v>
      </c>
      <c r="B1183" s="4">
        <v>686321</v>
      </c>
      <c r="C1183" s="4" t="s">
        <v>3215</v>
      </c>
      <c r="D1183" s="4" t="s">
        <v>3216</v>
      </c>
      <c r="E1183" s="4" t="s">
        <v>44</v>
      </c>
      <c r="F1183" s="4" t="s">
        <v>45</v>
      </c>
      <c r="G1183" s="4" t="s">
        <v>46</v>
      </c>
      <c r="H1183" s="4" t="s">
        <v>47</v>
      </c>
      <c r="I1183" s="4" t="s">
        <v>48</v>
      </c>
      <c r="J1183" s="4" t="s">
        <v>49</v>
      </c>
      <c r="K1183" s="4" t="s">
        <v>3227</v>
      </c>
      <c r="L1183" s="4" t="s">
        <v>3228</v>
      </c>
      <c r="M1183" s="4" t="s">
        <v>3224</v>
      </c>
      <c r="N1183" s="4" t="s">
        <v>3220</v>
      </c>
      <c r="O1183" s="4" t="s">
        <v>53</v>
      </c>
      <c r="P1183" s="4" t="s">
        <v>3221</v>
      </c>
      <c r="Q1183" s="4">
        <v>12</v>
      </c>
      <c r="R1183" s="4">
        <v>0</v>
      </c>
      <c r="S1183" s="4">
        <v>3</v>
      </c>
      <c r="T1183" s="4">
        <v>15</v>
      </c>
      <c r="U1183" s="4">
        <v>0.8</v>
      </c>
      <c r="V1183" s="4">
        <v>0</v>
      </c>
      <c r="W1183" s="4">
        <v>0.8</v>
      </c>
      <c r="X1183" s="4" t="s">
        <v>49</v>
      </c>
      <c r="Y1183" s="4" t="s">
        <v>48</v>
      </c>
      <c r="Z1183" s="4" t="s">
        <v>48</v>
      </c>
      <c r="AA1183" s="4" t="s">
        <v>48</v>
      </c>
      <c r="AB1183" s="4" t="s">
        <v>48</v>
      </c>
      <c r="AC1183" s="4" t="s">
        <v>48</v>
      </c>
      <c r="AD1183" s="4" t="s">
        <v>48</v>
      </c>
      <c r="AE1183" s="4" t="s">
        <v>48</v>
      </c>
      <c r="AF1183" s="4" t="s">
        <v>48</v>
      </c>
      <c r="AG1183" s="4" t="s">
        <v>48</v>
      </c>
      <c r="AH1183" s="4" t="s">
        <v>48</v>
      </c>
      <c r="AI1183" s="4" t="s">
        <v>48</v>
      </c>
      <c r="AJ1183" s="4" t="s">
        <v>48</v>
      </c>
      <c r="AK1183" s="4" t="s">
        <v>48</v>
      </c>
      <c r="AL1183" s="4" t="s">
        <v>55</v>
      </c>
    </row>
    <row r="1184" spans="1:38" ht="25.5">
      <c r="A1184" s="4">
        <v>159356</v>
      </c>
      <c r="B1184" s="4">
        <v>661845</v>
      </c>
      <c r="C1184" s="4" t="s">
        <v>3229</v>
      </c>
      <c r="D1184" s="4" t="s">
        <v>3230</v>
      </c>
      <c r="E1184" s="4" t="s">
        <v>157</v>
      </c>
      <c r="F1184" s="4" t="s">
        <v>75</v>
      </c>
      <c r="G1184" s="4" t="s">
        <v>46</v>
      </c>
      <c r="H1184" s="4" t="s">
        <v>47</v>
      </c>
      <c r="I1184" s="4" t="s">
        <v>48</v>
      </c>
      <c r="J1184" s="4" t="s">
        <v>49</v>
      </c>
      <c r="K1184" s="4" t="s">
        <v>3231</v>
      </c>
      <c r="L1184" s="4" t="s">
        <v>3232</v>
      </c>
      <c r="M1184" s="4"/>
      <c r="N1184" s="4" t="s">
        <v>3233</v>
      </c>
      <c r="O1184" s="4" t="s">
        <v>53</v>
      </c>
      <c r="P1184" s="4" t="s">
        <v>3234</v>
      </c>
      <c r="Q1184" s="4">
        <v>189</v>
      </c>
      <c r="R1184" s="4">
        <v>0</v>
      </c>
      <c r="S1184" s="4">
        <v>46</v>
      </c>
      <c r="T1184" s="4">
        <v>235</v>
      </c>
      <c r="U1184" s="4">
        <v>0.80430000000000001</v>
      </c>
      <c r="V1184" s="4">
        <v>0</v>
      </c>
      <c r="W1184" s="4">
        <v>0.80430000000000001</v>
      </c>
      <c r="X1184" s="4" t="s">
        <v>48</v>
      </c>
      <c r="Y1184" s="4" t="s">
        <v>48</v>
      </c>
      <c r="Z1184" s="4" t="s">
        <v>48</v>
      </c>
      <c r="AA1184" s="4" t="s">
        <v>48</v>
      </c>
      <c r="AB1184" s="4" t="s">
        <v>48</v>
      </c>
      <c r="AC1184" s="4" t="s">
        <v>48</v>
      </c>
      <c r="AD1184" s="4" t="s">
        <v>48</v>
      </c>
      <c r="AE1184" s="4" t="s">
        <v>49</v>
      </c>
      <c r="AF1184" s="4" t="s">
        <v>49</v>
      </c>
      <c r="AG1184" s="4" t="s">
        <v>49</v>
      </c>
      <c r="AH1184" s="4" t="s">
        <v>48</v>
      </c>
      <c r="AI1184" s="4" t="s">
        <v>48</v>
      </c>
      <c r="AJ1184" s="4" t="s">
        <v>48</v>
      </c>
      <c r="AK1184" s="4" t="s">
        <v>48</v>
      </c>
      <c r="AL1184" s="4" t="s">
        <v>55</v>
      </c>
    </row>
    <row r="1185" spans="1:38" ht="25.5">
      <c r="A1185" s="4">
        <v>159356</v>
      </c>
      <c r="B1185" s="4">
        <v>665930</v>
      </c>
      <c r="C1185" s="4" t="s">
        <v>3229</v>
      </c>
      <c r="D1185" s="4" t="s">
        <v>3230</v>
      </c>
      <c r="E1185" s="4" t="s">
        <v>157</v>
      </c>
      <c r="F1185" s="4" t="s">
        <v>75</v>
      </c>
      <c r="G1185" s="4" t="s">
        <v>46</v>
      </c>
      <c r="H1185" s="4" t="s">
        <v>47</v>
      </c>
      <c r="I1185" s="4" t="s">
        <v>48</v>
      </c>
      <c r="J1185" s="4" t="s">
        <v>49</v>
      </c>
      <c r="K1185" s="4" t="s">
        <v>3235</v>
      </c>
      <c r="L1185" s="4" t="s">
        <v>3236</v>
      </c>
      <c r="M1185" s="4"/>
      <c r="N1185" s="4" t="s">
        <v>3237</v>
      </c>
      <c r="O1185" s="4" t="s">
        <v>53</v>
      </c>
      <c r="P1185" s="4" t="s">
        <v>3238</v>
      </c>
      <c r="Q1185" s="4">
        <v>225</v>
      </c>
      <c r="R1185" s="4">
        <v>0</v>
      </c>
      <c r="S1185" s="4">
        <v>84</v>
      </c>
      <c r="T1185" s="4">
        <v>309</v>
      </c>
      <c r="U1185" s="4">
        <v>0.72819999999999996</v>
      </c>
      <c r="V1185" s="4">
        <v>0</v>
      </c>
      <c r="W1185" s="4">
        <v>0.72819999999999996</v>
      </c>
      <c r="X1185" s="4" t="s">
        <v>48</v>
      </c>
      <c r="Y1185" s="4" t="s">
        <v>48</v>
      </c>
      <c r="Z1185" s="4" t="s">
        <v>48</v>
      </c>
      <c r="AA1185" s="4" t="s">
        <v>48</v>
      </c>
      <c r="AB1185" s="4" t="s">
        <v>48</v>
      </c>
      <c r="AC1185" s="4" t="s">
        <v>48</v>
      </c>
      <c r="AD1185" s="4" t="s">
        <v>48</v>
      </c>
      <c r="AE1185" s="4" t="s">
        <v>48</v>
      </c>
      <c r="AF1185" s="4" t="s">
        <v>48</v>
      </c>
      <c r="AG1185" s="4" t="s">
        <v>48</v>
      </c>
      <c r="AH1185" s="4" t="s">
        <v>49</v>
      </c>
      <c r="AI1185" s="4" t="s">
        <v>49</v>
      </c>
      <c r="AJ1185" s="4" t="s">
        <v>49</v>
      </c>
      <c r="AK1185" s="4" t="s">
        <v>49</v>
      </c>
      <c r="AL1185" s="4" t="s">
        <v>55</v>
      </c>
    </row>
    <row r="1186" spans="1:38" ht="25.5">
      <c r="A1186" s="4">
        <v>159356</v>
      </c>
      <c r="B1186" s="4">
        <v>661843</v>
      </c>
      <c r="C1186" s="4" t="s">
        <v>3229</v>
      </c>
      <c r="D1186" s="4" t="s">
        <v>3230</v>
      </c>
      <c r="E1186" s="4" t="s">
        <v>157</v>
      </c>
      <c r="F1186" s="4" t="s">
        <v>75</v>
      </c>
      <c r="G1186" s="4" t="s">
        <v>46</v>
      </c>
      <c r="H1186" s="4" t="s">
        <v>47</v>
      </c>
      <c r="I1186" s="4" t="s">
        <v>48</v>
      </c>
      <c r="J1186" s="4" t="s">
        <v>49</v>
      </c>
      <c r="K1186" s="4" t="s">
        <v>3239</v>
      </c>
      <c r="L1186" s="4" t="s">
        <v>3240</v>
      </c>
      <c r="M1186" s="4"/>
      <c r="N1186" s="4" t="s">
        <v>3237</v>
      </c>
      <c r="O1186" s="4" t="s">
        <v>53</v>
      </c>
      <c r="P1186" s="4" t="s">
        <v>3238</v>
      </c>
      <c r="Q1186" s="4">
        <v>225</v>
      </c>
      <c r="R1186" s="4">
        <v>0</v>
      </c>
      <c r="S1186" s="4">
        <v>14</v>
      </c>
      <c r="T1186" s="4">
        <v>239</v>
      </c>
      <c r="U1186" s="4">
        <v>0.94140000000000001</v>
      </c>
      <c r="V1186" s="4">
        <v>0</v>
      </c>
      <c r="W1186" s="4">
        <v>0.94140000000000001</v>
      </c>
      <c r="X1186" s="4" t="s">
        <v>49</v>
      </c>
      <c r="Y1186" s="4" t="s">
        <v>49</v>
      </c>
      <c r="Z1186" s="4" t="s">
        <v>49</v>
      </c>
      <c r="AA1186" s="4" t="s">
        <v>49</v>
      </c>
      <c r="AB1186" s="4" t="s">
        <v>48</v>
      </c>
      <c r="AC1186" s="4" t="s">
        <v>48</v>
      </c>
      <c r="AD1186" s="4" t="s">
        <v>48</v>
      </c>
      <c r="AE1186" s="4" t="s">
        <v>48</v>
      </c>
      <c r="AF1186" s="4" t="s">
        <v>48</v>
      </c>
      <c r="AG1186" s="4" t="s">
        <v>48</v>
      </c>
      <c r="AH1186" s="4" t="s">
        <v>48</v>
      </c>
      <c r="AI1186" s="4" t="s">
        <v>48</v>
      </c>
      <c r="AJ1186" s="4" t="s">
        <v>48</v>
      </c>
      <c r="AK1186" s="4" t="s">
        <v>48</v>
      </c>
      <c r="AL1186" s="4" t="s">
        <v>55</v>
      </c>
    </row>
    <row r="1187" spans="1:38" ht="25.5">
      <c r="A1187" s="4">
        <v>159356</v>
      </c>
      <c r="B1187" s="4">
        <v>684484</v>
      </c>
      <c r="C1187" s="4" t="s">
        <v>3229</v>
      </c>
      <c r="D1187" s="4" t="s">
        <v>3230</v>
      </c>
      <c r="E1187" s="4" t="s">
        <v>157</v>
      </c>
      <c r="F1187" s="4" t="s">
        <v>75</v>
      </c>
      <c r="G1187" s="4" t="s">
        <v>46</v>
      </c>
      <c r="H1187" s="4" t="s">
        <v>47</v>
      </c>
      <c r="I1187" s="4" t="s">
        <v>48</v>
      </c>
      <c r="J1187" s="4" t="s">
        <v>49</v>
      </c>
      <c r="K1187" s="4" t="s">
        <v>3241</v>
      </c>
      <c r="L1187" s="4" t="s">
        <v>3242</v>
      </c>
      <c r="M1187" s="4"/>
      <c r="N1187" s="4" t="s">
        <v>3237</v>
      </c>
      <c r="O1187" s="4" t="s">
        <v>53</v>
      </c>
      <c r="P1187" s="4" t="s">
        <v>3238</v>
      </c>
      <c r="Q1187" s="4">
        <v>40</v>
      </c>
      <c r="R1187" s="4">
        <v>0</v>
      </c>
      <c r="S1187" s="4">
        <v>10</v>
      </c>
      <c r="T1187" s="4">
        <v>50</v>
      </c>
      <c r="U1187" s="4">
        <v>0.8</v>
      </c>
      <c r="V1187" s="4">
        <v>0</v>
      </c>
      <c r="W1187" s="4">
        <v>0.8</v>
      </c>
      <c r="X1187" s="4" t="s">
        <v>48</v>
      </c>
      <c r="Y1187" s="4" t="s">
        <v>48</v>
      </c>
      <c r="Z1187" s="4" t="s">
        <v>48</v>
      </c>
      <c r="AA1187" s="4" t="s">
        <v>48</v>
      </c>
      <c r="AB1187" s="4" t="s">
        <v>48</v>
      </c>
      <c r="AC1187" s="4" t="s">
        <v>48</v>
      </c>
      <c r="AD1187" s="4" t="s">
        <v>48</v>
      </c>
      <c r="AE1187" s="4" t="s">
        <v>49</v>
      </c>
      <c r="AF1187" s="4" t="s">
        <v>49</v>
      </c>
      <c r="AG1187" s="4" t="s">
        <v>49</v>
      </c>
      <c r="AH1187" s="4" t="s">
        <v>49</v>
      </c>
      <c r="AI1187" s="4" t="s">
        <v>49</v>
      </c>
      <c r="AJ1187" s="4" t="s">
        <v>49</v>
      </c>
      <c r="AK1187" s="4" t="s">
        <v>49</v>
      </c>
      <c r="AL1187" s="4" t="s">
        <v>55</v>
      </c>
    </row>
    <row r="1188" spans="1:38" ht="25.5">
      <c r="A1188" s="4">
        <v>159356</v>
      </c>
      <c r="B1188" s="4">
        <v>665931</v>
      </c>
      <c r="C1188" s="4" t="s">
        <v>3229</v>
      </c>
      <c r="D1188" s="4" t="s">
        <v>3230</v>
      </c>
      <c r="E1188" s="4" t="s">
        <v>157</v>
      </c>
      <c r="F1188" s="4" t="s">
        <v>75</v>
      </c>
      <c r="G1188" s="4" t="s">
        <v>46</v>
      </c>
      <c r="H1188" s="4" t="s">
        <v>47</v>
      </c>
      <c r="I1188" s="4" t="s">
        <v>48</v>
      </c>
      <c r="J1188" s="4" t="s">
        <v>49</v>
      </c>
      <c r="K1188" s="4" t="s">
        <v>3243</v>
      </c>
      <c r="L1188" s="4" t="s">
        <v>3244</v>
      </c>
      <c r="M1188" s="4"/>
      <c r="N1188" s="4" t="s">
        <v>3245</v>
      </c>
      <c r="O1188" s="4" t="s">
        <v>53</v>
      </c>
      <c r="P1188" s="4" t="s">
        <v>3246</v>
      </c>
      <c r="Q1188" s="4">
        <v>208</v>
      </c>
      <c r="R1188" s="4">
        <v>0</v>
      </c>
      <c r="S1188" s="4">
        <v>4</v>
      </c>
      <c r="T1188" s="4">
        <v>212</v>
      </c>
      <c r="U1188" s="4">
        <v>0.98109999999999997</v>
      </c>
      <c r="V1188" s="4">
        <v>0</v>
      </c>
      <c r="W1188" s="4">
        <v>0.98109999999999997</v>
      </c>
      <c r="X1188" s="4" t="s">
        <v>48</v>
      </c>
      <c r="Y1188" s="4" t="s">
        <v>48</v>
      </c>
      <c r="Z1188" s="4" t="s">
        <v>48</v>
      </c>
      <c r="AA1188" s="4" t="s">
        <v>48</v>
      </c>
      <c r="AB1188" s="4" t="s">
        <v>49</v>
      </c>
      <c r="AC1188" s="4" t="s">
        <v>49</v>
      </c>
      <c r="AD1188" s="4" t="s">
        <v>49</v>
      </c>
      <c r="AE1188" s="4" t="s">
        <v>48</v>
      </c>
      <c r="AF1188" s="4" t="s">
        <v>48</v>
      </c>
      <c r="AG1188" s="4" t="s">
        <v>48</v>
      </c>
      <c r="AH1188" s="4" t="s">
        <v>48</v>
      </c>
      <c r="AI1188" s="4" t="s">
        <v>48</v>
      </c>
      <c r="AJ1188" s="4" t="s">
        <v>48</v>
      </c>
      <c r="AK1188" s="4" t="s">
        <v>48</v>
      </c>
      <c r="AL1188" s="4" t="s">
        <v>55</v>
      </c>
    </row>
    <row r="1189" spans="1:38" ht="25.5">
      <c r="A1189" s="4">
        <v>159377</v>
      </c>
      <c r="B1189" s="4">
        <v>659021</v>
      </c>
      <c r="C1189" s="4" t="s">
        <v>3247</v>
      </c>
      <c r="D1189" s="4" t="s">
        <v>3248</v>
      </c>
      <c r="E1189" s="4" t="s">
        <v>44</v>
      </c>
      <c r="F1189" s="4" t="s">
        <v>45</v>
      </c>
      <c r="G1189" s="4" t="s">
        <v>46</v>
      </c>
      <c r="H1189" s="4" t="s">
        <v>47</v>
      </c>
      <c r="I1189" s="4" t="s">
        <v>48</v>
      </c>
      <c r="J1189" s="4" t="s">
        <v>49</v>
      </c>
      <c r="K1189" s="4" t="s">
        <v>3249</v>
      </c>
      <c r="L1189" s="4" t="s">
        <v>3250</v>
      </c>
      <c r="M1189" s="4"/>
      <c r="N1189" s="4" t="s">
        <v>3251</v>
      </c>
      <c r="O1189" s="4" t="s">
        <v>53</v>
      </c>
      <c r="P1189" s="4" t="s">
        <v>3252</v>
      </c>
      <c r="Q1189" s="4">
        <v>324</v>
      </c>
      <c r="R1189" s="4">
        <v>0</v>
      </c>
      <c r="S1189" s="4">
        <v>3</v>
      </c>
      <c r="T1189" s="4">
        <v>327</v>
      </c>
      <c r="U1189" s="4">
        <v>0.99080000000000001</v>
      </c>
      <c r="V1189" s="4">
        <v>0</v>
      </c>
      <c r="W1189" s="4">
        <v>0.99080000000000001</v>
      </c>
      <c r="X1189" s="4" t="s">
        <v>49</v>
      </c>
      <c r="Y1189" s="4" t="s">
        <v>49</v>
      </c>
      <c r="Z1189" s="4" t="s">
        <v>49</v>
      </c>
      <c r="AA1189" s="4" t="s">
        <v>49</v>
      </c>
      <c r="AB1189" s="4" t="s">
        <v>49</v>
      </c>
      <c r="AC1189" s="4" t="s">
        <v>49</v>
      </c>
      <c r="AD1189" s="4" t="s">
        <v>49</v>
      </c>
      <c r="AE1189" s="4" t="s">
        <v>49</v>
      </c>
      <c r="AF1189" s="4" t="s">
        <v>48</v>
      </c>
      <c r="AG1189" s="4" t="s">
        <v>48</v>
      </c>
      <c r="AH1189" s="4" t="s">
        <v>48</v>
      </c>
      <c r="AI1189" s="4" t="s">
        <v>48</v>
      </c>
      <c r="AJ1189" s="4" t="s">
        <v>48</v>
      </c>
      <c r="AK1189" s="4" t="s">
        <v>48</v>
      </c>
      <c r="AL1189" s="4" t="s">
        <v>55</v>
      </c>
    </row>
    <row r="1190" spans="1:38" ht="25.5">
      <c r="A1190" s="4">
        <v>159377</v>
      </c>
      <c r="B1190" s="4">
        <v>660764</v>
      </c>
      <c r="C1190" s="4" t="s">
        <v>3247</v>
      </c>
      <c r="D1190" s="4" t="s">
        <v>3248</v>
      </c>
      <c r="E1190" s="4" t="s">
        <v>44</v>
      </c>
      <c r="F1190" s="4" t="s">
        <v>45</v>
      </c>
      <c r="G1190" s="4" t="s">
        <v>46</v>
      </c>
      <c r="H1190" s="4" t="s">
        <v>47</v>
      </c>
      <c r="I1190" s="4" t="s">
        <v>48</v>
      </c>
      <c r="J1190" s="4" t="s">
        <v>49</v>
      </c>
      <c r="K1190" s="4" t="s">
        <v>3253</v>
      </c>
      <c r="L1190" s="4" t="s">
        <v>3250</v>
      </c>
      <c r="M1190" s="4"/>
      <c r="N1190" s="4" t="s">
        <v>3251</v>
      </c>
      <c r="O1190" s="4" t="s">
        <v>53</v>
      </c>
      <c r="P1190" s="4" t="s">
        <v>3252</v>
      </c>
      <c r="Q1190" s="4">
        <v>208</v>
      </c>
      <c r="R1190" s="4">
        <v>0</v>
      </c>
      <c r="S1190" s="4">
        <v>39</v>
      </c>
      <c r="T1190" s="4">
        <v>247</v>
      </c>
      <c r="U1190" s="4">
        <v>0.84209999999999996</v>
      </c>
      <c r="V1190" s="4">
        <v>0</v>
      </c>
      <c r="W1190" s="4">
        <v>0.84209999999999996</v>
      </c>
      <c r="X1190" s="4" t="s">
        <v>48</v>
      </c>
      <c r="Y1190" s="4" t="s">
        <v>48</v>
      </c>
      <c r="Z1190" s="4" t="s">
        <v>48</v>
      </c>
      <c r="AA1190" s="4" t="s">
        <v>48</v>
      </c>
      <c r="AB1190" s="4" t="s">
        <v>48</v>
      </c>
      <c r="AC1190" s="4" t="s">
        <v>48</v>
      </c>
      <c r="AD1190" s="4" t="s">
        <v>48</v>
      </c>
      <c r="AE1190" s="4" t="s">
        <v>48</v>
      </c>
      <c r="AF1190" s="4" t="s">
        <v>49</v>
      </c>
      <c r="AG1190" s="4" t="s">
        <v>49</v>
      </c>
      <c r="AH1190" s="4" t="s">
        <v>49</v>
      </c>
      <c r="AI1190" s="4" t="s">
        <v>49</v>
      </c>
      <c r="AJ1190" s="4" t="s">
        <v>49</v>
      </c>
      <c r="AK1190" s="4" t="s">
        <v>49</v>
      </c>
      <c r="AL1190" s="4" t="s">
        <v>55</v>
      </c>
    </row>
    <row r="1191" spans="1:38" ht="25.5">
      <c r="A1191" s="4">
        <v>159905</v>
      </c>
      <c r="B1191" s="4">
        <v>661801</v>
      </c>
      <c r="C1191" s="4" t="s">
        <v>3254</v>
      </c>
      <c r="D1191" s="4" t="s">
        <v>3255</v>
      </c>
      <c r="E1191" s="4" t="s">
        <v>87</v>
      </c>
      <c r="F1191" s="4" t="s">
        <v>88</v>
      </c>
      <c r="G1191" s="4" t="s">
        <v>46</v>
      </c>
      <c r="H1191" s="4" t="s">
        <v>47</v>
      </c>
      <c r="I1191" s="4" t="s">
        <v>48</v>
      </c>
      <c r="J1191" s="4" t="s">
        <v>49</v>
      </c>
      <c r="K1191" s="4" t="s">
        <v>3256</v>
      </c>
      <c r="L1191" s="4" t="s">
        <v>3257</v>
      </c>
      <c r="M1191" s="4"/>
      <c r="N1191" s="4" t="s">
        <v>3258</v>
      </c>
      <c r="O1191" s="4" t="s">
        <v>53</v>
      </c>
      <c r="P1191" s="4" t="s">
        <v>3259</v>
      </c>
      <c r="Q1191" s="4">
        <v>29</v>
      </c>
      <c r="R1191" s="4">
        <v>23</v>
      </c>
      <c r="S1191" s="4">
        <v>51</v>
      </c>
      <c r="T1191" s="4">
        <v>103</v>
      </c>
      <c r="U1191" s="4">
        <v>0.28160000000000002</v>
      </c>
      <c r="V1191" s="4">
        <v>0.2233</v>
      </c>
      <c r="W1191" s="4">
        <v>0.50490000000000002</v>
      </c>
      <c r="X1191" s="4" t="s">
        <v>48</v>
      </c>
      <c r="Y1191" s="4" t="s">
        <v>48</v>
      </c>
      <c r="Z1191" s="4" t="s">
        <v>48</v>
      </c>
      <c r="AA1191" s="4" t="s">
        <v>48</v>
      </c>
      <c r="AB1191" s="4" t="s">
        <v>48</v>
      </c>
      <c r="AC1191" s="4" t="s">
        <v>48</v>
      </c>
      <c r="AD1191" s="4" t="s">
        <v>48</v>
      </c>
      <c r="AE1191" s="4" t="s">
        <v>48</v>
      </c>
      <c r="AF1191" s="4" t="s">
        <v>49</v>
      </c>
      <c r="AG1191" s="4" t="s">
        <v>49</v>
      </c>
      <c r="AH1191" s="4" t="s">
        <v>49</v>
      </c>
      <c r="AI1191" s="4" t="s">
        <v>49</v>
      </c>
      <c r="AJ1191" s="4" t="s">
        <v>49</v>
      </c>
      <c r="AK1191" s="4" t="s">
        <v>49</v>
      </c>
      <c r="AL1191" s="4" t="s">
        <v>81</v>
      </c>
    </row>
    <row r="1192" spans="1:38" ht="25.5">
      <c r="A1192" s="4">
        <v>159905</v>
      </c>
      <c r="B1192" s="4">
        <v>664948</v>
      </c>
      <c r="C1192" s="4" t="s">
        <v>3254</v>
      </c>
      <c r="D1192" s="4" t="s">
        <v>3255</v>
      </c>
      <c r="E1192" s="4" t="s">
        <v>87</v>
      </c>
      <c r="F1192" s="4" t="s">
        <v>88</v>
      </c>
      <c r="G1192" s="4" t="s">
        <v>46</v>
      </c>
      <c r="H1192" s="4" t="s">
        <v>47</v>
      </c>
      <c r="I1192" s="4" t="s">
        <v>48</v>
      </c>
      <c r="J1192" s="4" t="s">
        <v>49</v>
      </c>
      <c r="K1192" s="4" t="s">
        <v>3260</v>
      </c>
      <c r="L1192" s="4" t="s">
        <v>3257</v>
      </c>
      <c r="M1192" s="4" t="s">
        <v>3261</v>
      </c>
      <c r="N1192" s="4" t="s">
        <v>3258</v>
      </c>
      <c r="O1192" s="4" t="s">
        <v>53</v>
      </c>
      <c r="P1192" s="4" t="s">
        <v>3259</v>
      </c>
      <c r="Q1192" s="4">
        <v>43</v>
      </c>
      <c r="R1192" s="4">
        <v>16</v>
      </c>
      <c r="S1192" s="4">
        <v>71</v>
      </c>
      <c r="T1192" s="4">
        <v>130</v>
      </c>
      <c r="U1192" s="4">
        <v>0.33079999999999998</v>
      </c>
      <c r="V1192" s="4">
        <v>0.1231</v>
      </c>
      <c r="W1192" s="4">
        <v>0.45379999999999998</v>
      </c>
      <c r="X1192" s="4" t="s">
        <v>49</v>
      </c>
      <c r="Y1192" s="4" t="s">
        <v>49</v>
      </c>
      <c r="Z1192" s="4" t="s">
        <v>49</v>
      </c>
      <c r="AA1192" s="4" t="s">
        <v>49</v>
      </c>
      <c r="AB1192" s="4" t="s">
        <v>49</v>
      </c>
      <c r="AC1192" s="4" t="s">
        <v>49</v>
      </c>
      <c r="AD1192" s="4" t="s">
        <v>49</v>
      </c>
      <c r="AE1192" s="4" t="s">
        <v>49</v>
      </c>
      <c r="AF1192" s="4" t="s">
        <v>48</v>
      </c>
      <c r="AG1192" s="4" t="s">
        <v>48</v>
      </c>
      <c r="AH1192" s="4" t="s">
        <v>48</v>
      </c>
      <c r="AI1192" s="4" t="s">
        <v>48</v>
      </c>
      <c r="AJ1192" s="4" t="s">
        <v>48</v>
      </c>
      <c r="AK1192" s="4" t="s">
        <v>48</v>
      </c>
      <c r="AL1192" s="4" t="s">
        <v>81</v>
      </c>
    </row>
    <row r="1193" spans="1:38" ht="25.5">
      <c r="A1193" s="4">
        <v>159343</v>
      </c>
      <c r="B1193" s="4">
        <v>664509</v>
      </c>
      <c r="C1193" s="4" t="s">
        <v>3264</v>
      </c>
      <c r="D1193" s="4" t="s">
        <v>3265</v>
      </c>
      <c r="E1193" s="4" t="s">
        <v>520</v>
      </c>
      <c r="F1193" s="4" t="s">
        <v>385</v>
      </c>
      <c r="G1193" s="4" t="s">
        <v>46</v>
      </c>
      <c r="H1193" s="4" t="s">
        <v>47</v>
      </c>
      <c r="I1193" s="4" t="s">
        <v>48</v>
      </c>
      <c r="J1193" s="4" t="s">
        <v>49</v>
      </c>
      <c r="K1193" s="4" t="s">
        <v>3266</v>
      </c>
      <c r="L1193" s="4" t="s">
        <v>3267</v>
      </c>
      <c r="M1193" s="4"/>
      <c r="N1193" s="4" t="s">
        <v>3268</v>
      </c>
      <c r="O1193" s="4" t="s">
        <v>53</v>
      </c>
      <c r="P1193" s="4" t="s">
        <v>3269</v>
      </c>
      <c r="Q1193" s="4">
        <v>15</v>
      </c>
      <c r="R1193" s="4">
        <v>0</v>
      </c>
      <c r="S1193" s="4">
        <v>0</v>
      </c>
      <c r="T1193" s="4">
        <v>15</v>
      </c>
      <c r="U1193" s="4">
        <v>1</v>
      </c>
      <c r="V1193" s="4">
        <v>0</v>
      </c>
      <c r="W1193" s="4">
        <v>1</v>
      </c>
      <c r="X1193" s="4" t="s">
        <v>48</v>
      </c>
      <c r="Y1193" s="4" t="s">
        <v>48</v>
      </c>
      <c r="Z1193" s="4" t="s">
        <v>48</v>
      </c>
      <c r="AA1193" s="4" t="s">
        <v>48</v>
      </c>
      <c r="AB1193" s="4" t="s">
        <v>48</v>
      </c>
      <c r="AC1193" s="4" t="s">
        <v>48</v>
      </c>
      <c r="AD1193" s="4" t="s">
        <v>48</v>
      </c>
      <c r="AE1193" s="4" t="s">
        <v>48</v>
      </c>
      <c r="AF1193" s="4" t="s">
        <v>48</v>
      </c>
      <c r="AG1193" s="4" t="s">
        <v>48</v>
      </c>
      <c r="AH1193" s="4" t="s">
        <v>49</v>
      </c>
      <c r="AI1193" s="4" t="s">
        <v>49</v>
      </c>
      <c r="AJ1193" s="4" t="s">
        <v>49</v>
      </c>
      <c r="AK1193" s="4" t="s">
        <v>49</v>
      </c>
      <c r="AL1193" s="4" t="s">
        <v>55</v>
      </c>
    </row>
    <row r="1194" spans="1:38" ht="25.5">
      <c r="A1194" s="4">
        <v>159343</v>
      </c>
      <c r="B1194" s="4">
        <v>661829</v>
      </c>
      <c r="C1194" s="4" t="s">
        <v>3264</v>
      </c>
      <c r="D1194" s="4" t="s">
        <v>3265</v>
      </c>
      <c r="E1194" s="4" t="s">
        <v>520</v>
      </c>
      <c r="F1194" s="4" t="s">
        <v>385</v>
      </c>
      <c r="G1194" s="4" t="s">
        <v>46</v>
      </c>
      <c r="H1194" s="4" t="s">
        <v>47</v>
      </c>
      <c r="I1194" s="4" t="s">
        <v>48</v>
      </c>
      <c r="J1194" s="4" t="s">
        <v>49</v>
      </c>
      <c r="K1194" s="4" t="s">
        <v>3270</v>
      </c>
      <c r="L1194" s="4" t="s">
        <v>3271</v>
      </c>
      <c r="M1194" s="4" t="s">
        <v>3272</v>
      </c>
      <c r="N1194" s="4" t="s">
        <v>520</v>
      </c>
      <c r="O1194" s="4" t="s">
        <v>53</v>
      </c>
      <c r="P1194" s="4" t="s">
        <v>3263</v>
      </c>
      <c r="Q1194" s="4">
        <v>172</v>
      </c>
      <c r="R1194" s="4">
        <v>0</v>
      </c>
      <c r="S1194" s="4">
        <v>133</v>
      </c>
      <c r="T1194" s="4">
        <v>305</v>
      </c>
      <c r="U1194" s="4">
        <v>0.56389999999999996</v>
      </c>
      <c r="V1194" s="4">
        <v>0</v>
      </c>
      <c r="W1194" s="4">
        <v>0.56389999999999996</v>
      </c>
      <c r="X1194" s="4" t="s">
        <v>48</v>
      </c>
      <c r="Y1194" s="4" t="s">
        <v>48</v>
      </c>
      <c r="Z1194" s="4" t="s">
        <v>48</v>
      </c>
      <c r="AA1194" s="4" t="s">
        <v>48</v>
      </c>
      <c r="AB1194" s="4" t="s">
        <v>48</v>
      </c>
      <c r="AC1194" s="4" t="s">
        <v>48</v>
      </c>
      <c r="AD1194" s="4" t="s">
        <v>48</v>
      </c>
      <c r="AE1194" s="4" t="s">
        <v>48</v>
      </c>
      <c r="AF1194" s="4" t="s">
        <v>48</v>
      </c>
      <c r="AG1194" s="4" t="s">
        <v>48</v>
      </c>
      <c r="AH1194" s="4" t="s">
        <v>49</v>
      </c>
      <c r="AI1194" s="4" t="s">
        <v>49</v>
      </c>
      <c r="AJ1194" s="4" t="s">
        <v>49</v>
      </c>
      <c r="AK1194" s="4" t="s">
        <v>49</v>
      </c>
      <c r="AL1194" s="4" t="s">
        <v>55</v>
      </c>
    </row>
    <row r="1195" spans="1:38" ht="25.5">
      <c r="A1195" s="4">
        <v>159343</v>
      </c>
      <c r="B1195" s="4">
        <v>662789</v>
      </c>
      <c r="C1195" s="4" t="s">
        <v>3264</v>
      </c>
      <c r="D1195" s="4" t="s">
        <v>3265</v>
      </c>
      <c r="E1195" s="4" t="s">
        <v>520</v>
      </c>
      <c r="F1195" s="4" t="s">
        <v>385</v>
      </c>
      <c r="G1195" s="4" t="s">
        <v>46</v>
      </c>
      <c r="H1195" s="4" t="s">
        <v>47</v>
      </c>
      <c r="I1195" s="4" t="s">
        <v>48</v>
      </c>
      <c r="J1195" s="4" t="s">
        <v>49</v>
      </c>
      <c r="K1195" s="4" t="s">
        <v>3273</v>
      </c>
      <c r="L1195" s="4" t="s">
        <v>3274</v>
      </c>
      <c r="M1195" s="4" t="s">
        <v>3275</v>
      </c>
      <c r="N1195" s="4" t="s">
        <v>520</v>
      </c>
      <c r="O1195" s="4" t="s">
        <v>53</v>
      </c>
      <c r="P1195" s="4" t="s">
        <v>3263</v>
      </c>
      <c r="Q1195" s="4">
        <v>178</v>
      </c>
      <c r="R1195" s="4">
        <v>0</v>
      </c>
      <c r="S1195" s="4">
        <v>71</v>
      </c>
      <c r="T1195" s="4">
        <v>249</v>
      </c>
      <c r="U1195" s="4">
        <v>0.71489999999999998</v>
      </c>
      <c r="V1195" s="4">
        <v>0</v>
      </c>
      <c r="W1195" s="4">
        <v>0.71489999999999998</v>
      </c>
      <c r="X1195" s="4" t="s">
        <v>48</v>
      </c>
      <c r="Y1195" s="4" t="s">
        <v>48</v>
      </c>
      <c r="Z1195" s="4" t="s">
        <v>48</v>
      </c>
      <c r="AA1195" s="4" t="s">
        <v>48</v>
      </c>
      <c r="AB1195" s="4" t="s">
        <v>48</v>
      </c>
      <c r="AC1195" s="4" t="s">
        <v>48</v>
      </c>
      <c r="AD1195" s="4" t="s">
        <v>48</v>
      </c>
      <c r="AE1195" s="4" t="s">
        <v>49</v>
      </c>
      <c r="AF1195" s="4" t="s">
        <v>49</v>
      </c>
      <c r="AG1195" s="4" t="s">
        <v>49</v>
      </c>
      <c r="AH1195" s="4" t="s">
        <v>48</v>
      </c>
      <c r="AI1195" s="4" t="s">
        <v>48</v>
      </c>
      <c r="AJ1195" s="4" t="s">
        <v>48</v>
      </c>
      <c r="AK1195" s="4" t="s">
        <v>48</v>
      </c>
      <c r="AL1195" s="4" t="s">
        <v>55</v>
      </c>
    </row>
    <row r="1196" spans="1:38" ht="25.5">
      <c r="A1196" s="4">
        <v>159343</v>
      </c>
      <c r="B1196" s="4">
        <v>687625</v>
      </c>
      <c r="C1196" s="4" t="s">
        <v>3264</v>
      </c>
      <c r="D1196" s="4" t="s">
        <v>3265</v>
      </c>
      <c r="E1196" s="4" t="s">
        <v>520</v>
      </c>
      <c r="F1196" s="4" t="s">
        <v>385</v>
      </c>
      <c r="G1196" s="4" t="s">
        <v>46</v>
      </c>
      <c r="H1196" s="4" t="s">
        <v>47</v>
      </c>
      <c r="I1196" s="4" t="s">
        <v>48</v>
      </c>
      <c r="J1196" s="4" t="s">
        <v>49</v>
      </c>
      <c r="K1196" s="4" t="s">
        <v>3276</v>
      </c>
      <c r="L1196" s="4" t="s">
        <v>3277</v>
      </c>
      <c r="M1196" s="4"/>
      <c r="N1196" s="4" t="s">
        <v>520</v>
      </c>
      <c r="O1196" s="4" t="s">
        <v>53</v>
      </c>
      <c r="P1196" s="4" t="s">
        <v>3263</v>
      </c>
      <c r="Q1196" s="4">
        <v>88</v>
      </c>
      <c r="R1196" s="4">
        <v>0</v>
      </c>
      <c r="S1196" s="4">
        <v>0</v>
      </c>
      <c r="T1196" s="4">
        <v>88</v>
      </c>
      <c r="U1196" s="4">
        <v>1</v>
      </c>
      <c r="V1196" s="4">
        <v>0</v>
      </c>
      <c r="W1196" s="4">
        <v>1</v>
      </c>
      <c r="X1196" s="4" t="s">
        <v>48</v>
      </c>
      <c r="Y1196" s="4" t="s">
        <v>49</v>
      </c>
      <c r="Z1196" s="4" t="s">
        <v>49</v>
      </c>
      <c r="AA1196" s="4" t="s">
        <v>49</v>
      </c>
      <c r="AB1196" s="4" t="s">
        <v>49</v>
      </c>
      <c r="AC1196" s="4" t="s">
        <v>49</v>
      </c>
      <c r="AD1196" s="4" t="s">
        <v>49</v>
      </c>
      <c r="AE1196" s="4" t="s">
        <v>49</v>
      </c>
      <c r="AF1196" s="4" t="s">
        <v>49</v>
      </c>
      <c r="AG1196" s="4" t="s">
        <v>49</v>
      </c>
      <c r="AH1196" s="4" t="s">
        <v>49</v>
      </c>
      <c r="AI1196" s="4" t="s">
        <v>49</v>
      </c>
      <c r="AJ1196" s="4" t="s">
        <v>49</v>
      </c>
      <c r="AK1196" s="4" t="s">
        <v>49</v>
      </c>
      <c r="AL1196" s="4" t="s">
        <v>81</v>
      </c>
    </row>
    <row r="1197" spans="1:38" ht="25.5">
      <c r="A1197" s="4">
        <v>159343</v>
      </c>
      <c r="B1197" s="4">
        <v>661830</v>
      </c>
      <c r="C1197" s="4" t="s">
        <v>3264</v>
      </c>
      <c r="D1197" s="4" t="s">
        <v>3265</v>
      </c>
      <c r="E1197" s="4" t="s">
        <v>520</v>
      </c>
      <c r="F1197" s="4" t="s">
        <v>385</v>
      </c>
      <c r="G1197" s="4" t="s">
        <v>46</v>
      </c>
      <c r="H1197" s="4" t="s">
        <v>47</v>
      </c>
      <c r="I1197" s="4" t="s">
        <v>48</v>
      </c>
      <c r="J1197" s="4" t="s">
        <v>49</v>
      </c>
      <c r="K1197" s="4" t="s">
        <v>3278</v>
      </c>
      <c r="L1197" s="4" t="s">
        <v>3279</v>
      </c>
      <c r="M1197" s="4"/>
      <c r="N1197" s="4" t="s">
        <v>520</v>
      </c>
      <c r="O1197" s="4" t="s">
        <v>53</v>
      </c>
      <c r="P1197" s="4" t="s">
        <v>3263</v>
      </c>
      <c r="Q1197" s="4">
        <v>354</v>
      </c>
      <c r="R1197" s="4">
        <v>0</v>
      </c>
      <c r="S1197" s="4">
        <v>55</v>
      </c>
      <c r="T1197" s="4">
        <v>409</v>
      </c>
      <c r="U1197" s="4">
        <v>0.86550000000000005</v>
      </c>
      <c r="V1197" s="4">
        <v>0</v>
      </c>
      <c r="W1197" s="4">
        <v>0.86550000000000005</v>
      </c>
      <c r="X1197" s="4" t="s">
        <v>49</v>
      </c>
      <c r="Y1197" s="4" t="s">
        <v>49</v>
      </c>
      <c r="Z1197" s="4" t="s">
        <v>49</v>
      </c>
      <c r="AA1197" s="4" t="s">
        <v>49</v>
      </c>
      <c r="AB1197" s="4" t="s">
        <v>49</v>
      </c>
      <c r="AC1197" s="4" t="s">
        <v>49</v>
      </c>
      <c r="AD1197" s="4" t="s">
        <v>49</v>
      </c>
      <c r="AE1197" s="4" t="s">
        <v>48</v>
      </c>
      <c r="AF1197" s="4" t="s">
        <v>48</v>
      </c>
      <c r="AG1197" s="4" t="s">
        <v>48</v>
      </c>
      <c r="AH1197" s="4" t="s">
        <v>48</v>
      </c>
      <c r="AI1197" s="4" t="s">
        <v>48</v>
      </c>
      <c r="AJ1197" s="4" t="s">
        <v>48</v>
      </c>
      <c r="AK1197" s="4" t="s">
        <v>48</v>
      </c>
      <c r="AL1197" s="4" t="s">
        <v>55</v>
      </c>
    </row>
    <row r="1198" spans="1:38" ht="25.5">
      <c r="A1198" s="4">
        <v>159923</v>
      </c>
      <c r="B1198" s="4">
        <v>662309</v>
      </c>
      <c r="C1198" s="4" t="s">
        <v>3280</v>
      </c>
      <c r="D1198" s="4" t="s">
        <v>3281</v>
      </c>
      <c r="E1198" s="4" t="s">
        <v>1104</v>
      </c>
      <c r="F1198" s="4" t="s">
        <v>391</v>
      </c>
      <c r="G1198" s="4" t="s">
        <v>46</v>
      </c>
      <c r="H1198" s="4" t="s">
        <v>47</v>
      </c>
      <c r="I1198" s="4" t="s">
        <v>48</v>
      </c>
      <c r="J1198" s="4" t="s">
        <v>49</v>
      </c>
      <c r="K1198" s="4" t="s">
        <v>3282</v>
      </c>
      <c r="L1198" s="4" t="s">
        <v>3283</v>
      </c>
      <c r="M1198" s="4"/>
      <c r="N1198" s="4" t="s">
        <v>1106</v>
      </c>
      <c r="O1198" s="4" t="s">
        <v>53</v>
      </c>
      <c r="P1198" s="4" t="s">
        <v>3284</v>
      </c>
      <c r="Q1198" s="4">
        <v>38</v>
      </c>
      <c r="R1198" s="4">
        <v>13</v>
      </c>
      <c r="S1198" s="4">
        <v>140</v>
      </c>
      <c r="T1198" s="4">
        <v>191</v>
      </c>
      <c r="U1198" s="4">
        <v>0.19900000000000001</v>
      </c>
      <c r="V1198" s="4">
        <v>6.8099999999999994E-2</v>
      </c>
      <c r="W1198" s="4">
        <v>0.26700000000000002</v>
      </c>
      <c r="X1198" s="4" t="s">
        <v>48</v>
      </c>
      <c r="Y1198" s="4" t="s">
        <v>48</v>
      </c>
      <c r="Z1198" s="4" t="s">
        <v>48</v>
      </c>
      <c r="AA1198" s="4" t="s">
        <v>48</v>
      </c>
      <c r="AB1198" s="4" t="s">
        <v>48</v>
      </c>
      <c r="AC1198" s="4" t="s">
        <v>48</v>
      </c>
      <c r="AD1198" s="4" t="s">
        <v>48</v>
      </c>
      <c r="AE1198" s="4" t="s">
        <v>48</v>
      </c>
      <c r="AF1198" s="4" t="s">
        <v>48</v>
      </c>
      <c r="AG1198" s="4" t="s">
        <v>48</v>
      </c>
      <c r="AH1198" s="4" t="s">
        <v>49</v>
      </c>
      <c r="AI1198" s="4" t="s">
        <v>49</v>
      </c>
      <c r="AJ1198" s="4" t="s">
        <v>49</v>
      </c>
      <c r="AK1198" s="4" t="s">
        <v>49</v>
      </c>
      <c r="AL1198" s="4" t="s">
        <v>81</v>
      </c>
    </row>
    <row r="1199" spans="1:38" ht="25.5">
      <c r="A1199" s="4">
        <v>159923</v>
      </c>
      <c r="B1199" s="4">
        <v>665843</v>
      </c>
      <c r="C1199" s="4" t="s">
        <v>3280</v>
      </c>
      <c r="D1199" s="4" t="s">
        <v>3281</v>
      </c>
      <c r="E1199" s="4" t="s">
        <v>1104</v>
      </c>
      <c r="F1199" s="4" t="s">
        <v>391</v>
      </c>
      <c r="G1199" s="4" t="s">
        <v>46</v>
      </c>
      <c r="H1199" s="4" t="s">
        <v>47</v>
      </c>
      <c r="I1199" s="4" t="s">
        <v>48</v>
      </c>
      <c r="J1199" s="4" t="s">
        <v>49</v>
      </c>
      <c r="K1199" s="4" t="s">
        <v>3285</v>
      </c>
      <c r="L1199" s="4" t="s">
        <v>3286</v>
      </c>
      <c r="M1199" s="4"/>
      <c r="N1199" s="4" t="s">
        <v>1106</v>
      </c>
      <c r="O1199" s="4" t="s">
        <v>53</v>
      </c>
      <c r="P1199" s="4" t="s">
        <v>1107</v>
      </c>
      <c r="Q1199" s="4">
        <v>18</v>
      </c>
      <c r="R1199" s="4">
        <v>7</v>
      </c>
      <c r="S1199" s="4">
        <v>145</v>
      </c>
      <c r="T1199" s="4">
        <v>170</v>
      </c>
      <c r="U1199" s="4">
        <v>0.10589999999999999</v>
      </c>
      <c r="V1199" s="4">
        <v>4.1200000000000001E-2</v>
      </c>
      <c r="W1199" s="4">
        <v>0.14710000000000001</v>
      </c>
      <c r="X1199" s="4" t="s">
        <v>48</v>
      </c>
      <c r="Y1199" s="4" t="s">
        <v>49</v>
      </c>
      <c r="Z1199" s="4" t="s">
        <v>49</v>
      </c>
      <c r="AA1199" s="4" t="s">
        <v>49</v>
      </c>
      <c r="AB1199" s="4" t="s">
        <v>49</v>
      </c>
      <c r="AC1199" s="4" t="s">
        <v>49</v>
      </c>
      <c r="AD1199" s="4" t="s">
        <v>49</v>
      </c>
      <c r="AE1199" s="4" t="s">
        <v>48</v>
      </c>
      <c r="AF1199" s="4" t="s">
        <v>48</v>
      </c>
      <c r="AG1199" s="4" t="s">
        <v>48</v>
      </c>
      <c r="AH1199" s="4" t="s">
        <v>48</v>
      </c>
      <c r="AI1199" s="4" t="s">
        <v>48</v>
      </c>
      <c r="AJ1199" s="4" t="s">
        <v>48</v>
      </c>
      <c r="AK1199" s="4" t="s">
        <v>48</v>
      </c>
      <c r="AL1199" s="4" t="s">
        <v>81</v>
      </c>
    </row>
    <row r="1200" spans="1:38" ht="25.5">
      <c r="A1200" s="4">
        <v>159923</v>
      </c>
      <c r="B1200" s="4">
        <v>661575</v>
      </c>
      <c r="C1200" s="4" t="s">
        <v>3280</v>
      </c>
      <c r="D1200" s="4" t="s">
        <v>3281</v>
      </c>
      <c r="E1200" s="4" t="s">
        <v>1104</v>
      </c>
      <c r="F1200" s="4" t="s">
        <v>391</v>
      </c>
      <c r="G1200" s="4" t="s">
        <v>46</v>
      </c>
      <c r="H1200" s="4" t="s">
        <v>47</v>
      </c>
      <c r="I1200" s="4" t="s">
        <v>48</v>
      </c>
      <c r="J1200" s="4" t="s">
        <v>49</v>
      </c>
      <c r="K1200" s="4" t="s">
        <v>3287</v>
      </c>
      <c r="L1200" s="4" t="s">
        <v>3288</v>
      </c>
      <c r="M1200" s="4"/>
      <c r="N1200" s="4" t="s">
        <v>1106</v>
      </c>
      <c r="O1200" s="4" t="s">
        <v>53</v>
      </c>
      <c r="P1200" s="4" t="s">
        <v>1805</v>
      </c>
      <c r="Q1200" s="4">
        <v>305</v>
      </c>
      <c r="R1200" s="4">
        <v>80</v>
      </c>
      <c r="S1200" s="4">
        <v>966</v>
      </c>
      <c r="T1200" s="4">
        <v>1351</v>
      </c>
      <c r="U1200" s="4">
        <v>0.2258</v>
      </c>
      <c r="V1200" s="4">
        <v>5.9200000000000003E-2</v>
      </c>
      <c r="W1200" s="4">
        <v>0.28499999999999998</v>
      </c>
      <c r="X1200" s="4" t="s">
        <v>48</v>
      </c>
      <c r="Y1200" s="4" t="s">
        <v>48</v>
      </c>
      <c r="Z1200" s="4" t="s">
        <v>48</v>
      </c>
      <c r="AA1200" s="4" t="s">
        <v>48</v>
      </c>
      <c r="AB1200" s="4" t="s">
        <v>48</v>
      </c>
      <c r="AC1200" s="4" t="s">
        <v>48</v>
      </c>
      <c r="AD1200" s="4" t="s">
        <v>48</v>
      </c>
      <c r="AE1200" s="4" t="s">
        <v>48</v>
      </c>
      <c r="AF1200" s="4" t="s">
        <v>48</v>
      </c>
      <c r="AG1200" s="4" t="s">
        <v>48</v>
      </c>
      <c r="AH1200" s="4" t="s">
        <v>49</v>
      </c>
      <c r="AI1200" s="4" t="s">
        <v>49</v>
      </c>
      <c r="AJ1200" s="4" t="s">
        <v>49</v>
      </c>
      <c r="AK1200" s="4" t="s">
        <v>49</v>
      </c>
      <c r="AL1200" s="4" t="s">
        <v>81</v>
      </c>
    </row>
    <row r="1201" spans="1:38" ht="25.5">
      <c r="A1201" s="4">
        <v>159923</v>
      </c>
      <c r="B1201" s="4">
        <v>662302</v>
      </c>
      <c r="C1201" s="4" t="s">
        <v>3280</v>
      </c>
      <c r="D1201" s="4" t="s">
        <v>3281</v>
      </c>
      <c r="E1201" s="4" t="s">
        <v>1104</v>
      </c>
      <c r="F1201" s="4" t="s">
        <v>391</v>
      </c>
      <c r="G1201" s="4" t="s">
        <v>46</v>
      </c>
      <c r="H1201" s="4" t="s">
        <v>47</v>
      </c>
      <c r="I1201" s="4" t="s">
        <v>48</v>
      </c>
      <c r="J1201" s="4" t="s">
        <v>49</v>
      </c>
      <c r="K1201" s="4" t="s">
        <v>406</v>
      </c>
      <c r="L1201" s="4" t="s">
        <v>3289</v>
      </c>
      <c r="M1201" s="4"/>
      <c r="N1201" s="4" t="s">
        <v>1106</v>
      </c>
      <c r="O1201" s="4" t="s">
        <v>53</v>
      </c>
      <c r="P1201" s="4" t="s">
        <v>3284</v>
      </c>
      <c r="Q1201" s="4">
        <v>51</v>
      </c>
      <c r="R1201" s="4">
        <v>14</v>
      </c>
      <c r="S1201" s="4">
        <v>385</v>
      </c>
      <c r="T1201" s="4">
        <v>450</v>
      </c>
      <c r="U1201" s="4">
        <v>0.1133</v>
      </c>
      <c r="V1201" s="4">
        <v>3.1099999999999999E-2</v>
      </c>
      <c r="W1201" s="4">
        <v>0.1444</v>
      </c>
      <c r="X1201" s="4" t="s">
        <v>48</v>
      </c>
      <c r="Y1201" s="4" t="s">
        <v>49</v>
      </c>
      <c r="Z1201" s="4" t="s">
        <v>49</v>
      </c>
      <c r="AA1201" s="4" t="s">
        <v>49</v>
      </c>
      <c r="AB1201" s="4" t="s">
        <v>49</v>
      </c>
      <c r="AC1201" s="4" t="s">
        <v>49</v>
      </c>
      <c r="AD1201" s="4" t="s">
        <v>49</v>
      </c>
      <c r="AE1201" s="4" t="s">
        <v>48</v>
      </c>
      <c r="AF1201" s="4" t="s">
        <v>48</v>
      </c>
      <c r="AG1201" s="4" t="s">
        <v>48</v>
      </c>
      <c r="AH1201" s="4" t="s">
        <v>48</v>
      </c>
      <c r="AI1201" s="4" t="s">
        <v>48</v>
      </c>
      <c r="AJ1201" s="4" t="s">
        <v>48</v>
      </c>
      <c r="AK1201" s="4" t="s">
        <v>48</v>
      </c>
      <c r="AL1201" s="4" t="s">
        <v>81</v>
      </c>
    </row>
    <row r="1202" spans="1:38" ht="25.5">
      <c r="A1202" s="4">
        <v>159923</v>
      </c>
      <c r="B1202" s="4">
        <v>661568</v>
      </c>
      <c r="C1202" s="4" t="s">
        <v>3280</v>
      </c>
      <c r="D1202" s="4" t="s">
        <v>3281</v>
      </c>
      <c r="E1202" s="4" t="s">
        <v>1104</v>
      </c>
      <c r="F1202" s="4" t="s">
        <v>391</v>
      </c>
      <c r="G1202" s="4" t="s">
        <v>46</v>
      </c>
      <c r="H1202" s="4" t="s">
        <v>47</v>
      </c>
      <c r="I1202" s="4" t="s">
        <v>48</v>
      </c>
      <c r="J1202" s="4" t="s">
        <v>49</v>
      </c>
      <c r="K1202" s="4" t="s">
        <v>1405</v>
      </c>
      <c r="L1202" s="4" t="s">
        <v>3290</v>
      </c>
      <c r="M1202" s="4"/>
      <c r="N1202" s="4" t="s">
        <v>1106</v>
      </c>
      <c r="O1202" s="4" t="s">
        <v>53</v>
      </c>
      <c r="P1202" s="4" t="s">
        <v>1805</v>
      </c>
      <c r="Q1202" s="4">
        <v>230</v>
      </c>
      <c r="R1202" s="4">
        <v>0</v>
      </c>
      <c r="S1202" s="4">
        <v>70</v>
      </c>
      <c r="T1202" s="4">
        <v>300</v>
      </c>
      <c r="U1202" s="4">
        <v>0.76670000000000005</v>
      </c>
      <c r="V1202" s="4">
        <v>0</v>
      </c>
      <c r="W1202" s="4">
        <v>0.76670000000000005</v>
      </c>
      <c r="X1202" s="4" t="s">
        <v>48</v>
      </c>
      <c r="Y1202" s="4" t="s">
        <v>49</v>
      </c>
      <c r="Z1202" s="4" t="s">
        <v>49</v>
      </c>
      <c r="AA1202" s="4" t="s">
        <v>49</v>
      </c>
      <c r="AB1202" s="4" t="s">
        <v>49</v>
      </c>
      <c r="AC1202" s="4" t="s">
        <v>49</v>
      </c>
      <c r="AD1202" s="4" t="s">
        <v>49</v>
      </c>
      <c r="AE1202" s="4" t="s">
        <v>48</v>
      </c>
      <c r="AF1202" s="4" t="s">
        <v>48</v>
      </c>
      <c r="AG1202" s="4" t="s">
        <v>48</v>
      </c>
      <c r="AH1202" s="4" t="s">
        <v>48</v>
      </c>
      <c r="AI1202" s="4" t="s">
        <v>48</v>
      </c>
      <c r="AJ1202" s="4" t="s">
        <v>48</v>
      </c>
      <c r="AK1202" s="4" t="s">
        <v>48</v>
      </c>
      <c r="AL1202" s="4" t="s">
        <v>55</v>
      </c>
    </row>
    <row r="1203" spans="1:38" ht="25.5">
      <c r="A1203" s="4">
        <v>159923</v>
      </c>
      <c r="B1203" s="4">
        <v>662306</v>
      </c>
      <c r="C1203" s="4" t="s">
        <v>3280</v>
      </c>
      <c r="D1203" s="4" t="s">
        <v>3281</v>
      </c>
      <c r="E1203" s="4" t="s">
        <v>1104</v>
      </c>
      <c r="F1203" s="4" t="s">
        <v>391</v>
      </c>
      <c r="G1203" s="4" t="s">
        <v>46</v>
      </c>
      <c r="H1203" s="4" t="s">
        <v>47</v>
      </c>
      <c r="I1203" s="4" t="s">
        <v>48</v>
      </c>
      <c r="J1203" s="4" t="s">
        <v>49</v>
      </c>
      <c r="K1203" s="4" t="s">
        <v>3291</v>
      </c>
      <c r="L1203" s="4" t="s">
        <v>3292</v>
      </c>
      <c r="M1203" s="4"/>
      <c r="N1203" s="4" t="s">
        <v>1106</v>
      </c>
      <c r="O1203" s="4" t="s">
        <v>53</v>
      </c>
      <c r="P1203" s="4" t="s">
        <v>1805</v>
      </c>
      <c r="Q1203" s="4">
        <v>241</v>
      </c>
      <c r="R1203" s="4">
        <v>0</v>
      </c>
      <c r="S1203" s="4">
        <v>192</v>
      </c>
      <c r="T1203" s="4">
        <v>433</v>
      </c>
      <c r="U1203" s="4">
        <v>0.55659999999999998</v>
      </c>
      <c r="V1203" s="4">
        <v>0</v>
      </c>
      <c r="W1203" s="4">
        <v>0.55659999999999998</v>
      </c>
      <c r="X1203" s="4" t="s">
        <v>48</v>
      </c>
      <c r="Y1203" s="4" t="s">
        <v>48</v>
      </c>
      <c r="Z1203" s="4" t="s">
        <v>48</v>
      </c>
      <c r="AA1203" s="4" t="s">
        <v>48</v>
      </c>
      <c r="AB1203" s="4" t="s">
        <v>48</v>
      </c>
      <c r="AC1203" s="4" t="s">
        <v>48</v>
      </c>
      <c r="AD1203" s="4" t="s">
        <v>48</v>
      </c>
      <c r="AE1203" s="4" t="s">
        <v>49</v>
      </c>
      <c r="AF1203" s="4" t="s">
        <v>49</v>
      </c>
      <c r="AG1203" s="4" t="s">
        <v>49</v>
      </c>
      <c r="AH1203" s="4" t="s">
        <v>48</v>
      </c>
      <c r="AI1203" s="4" t="s">
        <v>48</v>
      </c>
      <c r="AJ1203" s="4" t="s">
        <v>48</v>
      </c>
      <c r="AK1203" s="4" t="s">
        <v>48</v>
      </c>
      <c r="AL1203" s="4" t="s">
        <v>55</v>
      </c>
    </row>
    <row r="1204" spans="1:38" ht="25.5">
      <c r="A1204" s="4">
        <v>159923</v>
      </c>
      <c r="B1204" s="4">
        <v>661569</v>
      </c>
      <c r="C1204" s="4" t="s">
        <v>3280</v>
      </c>
      <c r="D1204" s="4" t="s">
        <v>3281</v>
      </c>
      <c r="E1204" s="4" t="s">
        <v>1104</v>
      </c>
      <c r="F1204" s="4" t="s">
        <v>391</v>
      </c>
      <c r="G1204" s="4" t="s">
        <v>46</v>
      </c>
      <c r="H1204" s="4" t="s">
        <v>47</v>
      </c>
      <c r="I1204" s="4" t="s">
        <v>48</v>
      </c>
      <c r="J1204" s="4" t="s">
        <v>49</v>
      </c>
      <c r="K1204" s="4" t="s">
        <v>3293</v>
      </c>
      <c r="L1204" s="4" t="s">
        <v>3294</v>
      </c>
      <c r="M1204" s="4"/>
      <c r="N1204" s="4" t="s">
        <v>1106</v>
      </c>
      <c r="O1204" s="4" t="s">
        <v>53</v>
      </c>
      <c r="P1204" s="4" t="s">
        <v>1805</v>
      </c>
      <c r="Q1204" s="4">
        <v>247</v>
      </c>
      <c r="R1204" s="4">
        <v>0</v>
      </c>
      <c r="S1204" s="4">
        <v>171</v>
      </c>
      <c r="T1204" s="4">
        <v>418</v>
      </c>
      <c r="U1204" s="4">
        <v>0.59089999999999998</v>
      </c>
      <c r="V1204" s="4">
        <v>0</v>
      </c>
      <c r="W1204" s="4">
        <v>0.59089999999999998</v>
      </c>
      <c r="X1204" s="4" t="s">
        <v>49</v>
      </c>
      <c r="Y1204" s="4" t="s">
        <v>49</v>
      </c>
      <c r="Z1204" s="4" t="s">
        <v>49</v>
      </c>
      <c r="AA1204" s="4" t="s">
        <v>49</v>
      </c>
      <c r="AB1204" s="4" t="s">
        <v>49</v>
      </c>
      <c r="AC1204" s="4" t="s">
        <v>49</v>
      </c>
      <c r="AD1204" s="4" t="s">
        <v>49</v>
      </c>
      <c r="AE1204" s="4" t="s">
        <v>48</v>
      </c>
      <c r="AF1204" s="4" t="s">
        <v>48</v>
      </c>
      <c r="AG1204" s="4" t="s">
        <v>48</v>
      </c>
      <c r="AH1204" s="4" t="s">
        <v>48</v>
      </c>
      <c r="AI1204" s="4" t="s">
        <v>48</v>
      </c>
      <c r="AJ1204" s="4" t="s">
        <v>48</v>
      </c>
      <c r="AK1204" s="4" t="s">
        <v>48</v>
      </c>
      <c r="AL1204" s="4" t="s">
        <v>55</v>
      </c>
    </row>
    <row r="1205" spans="1:38" ht="25.5">
      <c r="A1205" s="4">
        <v>159923</v>
      </c>
      <c r="B1205" s="4">
        <v>662301</v>
      </c>
      <c r="C1205" s="4" t="s">
        <v>3280</v>
      </c>
      <c r="D1205" s="4" t="s">
        <v>3281</v>
      </c>
      <c r="E1205" s="4" t="s">
        <v>1104</v>
      </c>
      <c r="F1205" s="4" t="s">
        <v>391</v>
      </c>
      <c r="G1205" s="4" t="s">
        <v>46</v>
      </c>
      <c r="H1205" s="4" t="s">
        <v>47</v>
      </c>
      <c r="I1205" s="4" t="s">
        <v>48</v>
      </c>
      <c r="J1205" s="4" t="s">
        <v>49</v>
      </c>
      <c r="K1205" s="4" t="s">
        <v>3295</v>
      </c>
      <c r="L1205" s="4" t="s">
        <v>3296</v>
      </c>
      <c r="M1205" s="4"/>
      <c r="N1205" s="4" t="s">
        <v>1106</v>
      </c>
      <c r="O1205" s="4" t="s">
        <v>53</v>
      </c>
      <c r="P1205" s="4" t="s">
        <v>1805</v>
      </c>
      <c r="Q1205" s="4">
        <v>232</v>
      </c>
      <c r="R1205" s="4">
        <v>0</v>
      </c>
      <c r="S1205" s="4">
        <v>86</v>
      </c>
      <c r="T1205" s="4">
        <v>318</v>
      </c>
      <c r="U1205" s="4">
        <v>0.72960000000000003</v>
      </c>
      <c r="V1205" s="4">
        <v>0</v>
      </c>
      <c r="W1205" s="4">
        <v>0.72960000000000003</v>
      </c>
      <c r="X1205" s="4" t="s">
        <v>48</v>
      </c>
      <c r="Y1205" s="4" t="s">
        <v>49</v>
      </c>
      <c r="Z1205" s="4" t="s">
        <v>49</v>
      </c>
      <c r="AA1205" s="4" t="s">
        <v>49</v>
      </c>
      <c r="AB1205" s="4" t="s">
        <v>49</v>
      </c>
      <c r="AC1205" s="4" t="s">
        <v>49</v>
      </c>
      <c r="AD1205" s="4" t="s">
        <v>49</v>
      </c>
      <c r="AE1205" s="4" t="s">
        <v>48</v>
      </c>
      <c r="AF1205" s="4" t="s">
        <v>48</v>
      </c>
      <c r="AG1205" s="4" t="s">
        <v>48</v>
      </c>
      <c r="AH1205" s="4" t="s">
        <v>48</v>
      </c>
      <c r="AI1205" s="4" t="s">
        <v>48</v>
      </c>
      <c r="AJ1205" s="4" t="s">
        <v>48</v>
      </c>
      <c r="AK1205" s="4" t="s">
        <v>48</v>
      </c>
      <c r="AL1205" s="4" t="s">
        <v>55</v>
      </c>
    </row>
    <row r="1206" spans="1:38" ht="25.5">
      <c r="A1206" s="4">
        <v>159923</v>
      </c>
      <c r="B1206" s="4">
        <v>662303</v>
      </c>
      <c r="C1206" s="4" t="s">
        <v>3280</v>
      </c>
      <c r="D1206" s="4" t="s">
        <v>3281</v>
      </c>
      <c r="E1206" s="4" t="s">
        <v>1104</v>
      </c>
      <c r="F1206" s="4" t="s">
        <v>391</v>
      </c>
      <c r="G1206" s="4" t="s">
        <v>46</v>
      </c>
      <c r="H1206" s="4" t="s">
        <v>47</v>
      </c>
      <c r="I1206" s="4" t="s">
        <v>48</v>
      </c>
      <c r="J1206" s="4" t="s">
        <v>49</v>
      </c>
      <c r="K1206" s="4" t="s">
        <v>1316</v>
      </c>
      <c r="L1206" s="4" t="s">
        <v>3297</v>
      </c>
      <c r="M1206" s="4"/>
      <c r="N1206" s="4" t="s">
        <v>1106</v>
      </c>
      <c r="O1206" s="4" t="s">
        <v>53</v>
      </c>
      <c r="P1206" s="4" t="s">
        <v>3284</v>
      </c>
      <c r="Q1206" s="4">
        <v>50</v>
      </c>
      <c r="R1206" s="4">
        <v>12</v>
      </c>
      <c r="S1206" s="4">
        <v>216</v>
      </c>
      <c r="T1206" s="4">
        <v>278</v>
      </c>
      <c r="U1206" s="4">
        <v>0.1799</v>
      </c>
      <c r="V1206" s="4">
        <v>4.3200000000000002E-2</v>
      </c>
      <c r="W1206" s="4">
        <v>0.223</v>
      </c>
      <c r="X1206" s="4" t="s">
        <v>48</v>
      </c>
      <c r="Y1206" s="4" t="s">
        <v>49</v>
      </c>
      <c r="Z1206" s="4" t="s">
        <v>49</v>
      </c>
      <c r="AA1206" s="4" t="s">
        <v>49</v>
      </c>
      <c r="AB1206" s="4" t="s">
        <v>49</v>
      </c>
      <c r="AC1206" s="4" t="s">
        <v>49</v>
      </c>
      <c r="AD1206" s="4" t="s">
        <v>49</v>
      </c>
      <c r="AE1206" s="4" t="s">
        <v>48</v>
      </c>
      <c r="AF1206" s="4" t="s">
        <v>48</v>
      </c>
      <c r="AG1206" s="4" t="s">
        <v>48</v>
      </c>
      <c r="AH1206" s="4" t="s">
        <v>48</v>
      </c>
      <c r="AI1206" s="4" t="s">
        <v>48</v>
      </c>
      <c r="AJ1206" s="4" t="s">
        <v>48</v>
      </c>
      <c r="AK1206" s="4" t="s">
        <v>48</v>
      </c>
      <c r="AL1206" s="4" t="s">
        <v>81</v>
      </c>
    </row>
    <row r="1207" spans="1:38" ht="25.5">
      <c r="A1207" s="4">
        <v>159923</v>
      </c>
      <c r="B1207" s="4">
        <v>661570</v>
      </c>
      <c r="C1207" s="4" t="s">
        <v>3280</v>
      </c>
      <c r="D1207" s="4" t="s">
        <v>3281</v>
      </c>
      <c r="E1207" s="4" t="s">
        <v>1104</v>
      </c>
      <c r="F1207" s="4" t="s">
        <v>391</v>
      </c>
      <c r="G1207" s="4" t="s">
        <v>46</v>
      </c>
      <c r="H1207" s="4" t="s">
        <v>47</v>
      </c>
      <c r="I1207" s="4" t="s">
        <v>48</v>
      </c>
      <c r="J1207" s="4" t="s">
        <v>49</v>
      </c>
      <c r="K1207" s="4" t="s">
        <v>1422</v>
      </c>
      <c r="L1207" s="4" t="s">
        <v>1422</v>
      </c>
      <c r="M1207" s="4" t="s">
        <v>3298</v>
      </c>
      <c r="N1207" s="4" t="s">
        <v>1106</v>
      </c>
      <c r="O1207" s="4" t="s">
        <v>53</v>
      </c>
      <c r="P1207" s="4" t="s">
        <v>3284</v>
      </c>
      <c r="Q1207" s="4">
        <v>74</v>
      </c>
      <c r="R1207" s="4">
        <v>13</v>
      </c>
      <c r="S1207" s="4">
        <v>124</v>
      </c>
      <c r="T1207" s="4">
        <v>211</v>
      </c>
      <c r="U1207" s="4">
        <v>0.35070000000000001</v>
      </c>
      <c r="V1207" s="4">
        <v>6.1600000000000002E-2</v>
      </c>
      <c r="W1207" s="4">
        <v>0.4123</v>
      </c>
      <c r="X1207" s="4" t="s">
        <v>48</v>
      </c>
      <c r="Y1207" s="4" t="s">
        <v>49</v>
      </c>
      <c r="Z1207" s="4" t="s">
        <v>49</v>
      </c>
      <c r="AA1207" s="4" t="s">
        <v>49</v>
      </c>
      <c r="AB1207" s="4" t="s">
        <v>49</v>
      </c>
      <c r="AC1207" s="4" t="s">
        <v>49</v>
      </c>
      <c r="AD1207" s="4" t="s">
        <v>49</v>
      </c>
      <c r="AE1207" s="4" t="s">
        <v>48</v>
      </c>
      <c r="AF1207" s="4" t="s">
        <v>48</v>
      </c>
      <c r="AG1207" s="4" t="s">
        <v>48</v>
      </c>
      <c r="AH1207" s="4" t="s">
        <v>48</v>
      </c>
      <c r="AI1207" s="4" t="s">
        <v>48</v>
      </c>
      <c r="AJ1207" s="4" t="s">
        <v>48</v>
      </c>
      <c r="AK1207" s="4" t="s">
        <v>48</v>
      </c>
      <c r="AL1207" s="4" t="s">
        <v>81</v>
      </c>
    </row>
    <row r="1208" spans="1:38" ht="25.5">
      <c r="A1208" s="4">
        <v>159923</v>
      </c>
      <c r="B1208" s="4">
        <v>662304</v>
      </c>
      <c r="C1208" s="4" t="s">
        <v>3280</v>
      </c>
      <c r="D1208" s="4" t="s">
        <v>3281</v>
      </c>
      <c r="E1208" s="4" t="s">
        <v>1104</v>
      </c>
      <c r="F1208" s="4" t="s">
        <v>391</v>
      </c>
      <c r="G1208" s="4" t="s">
        <v>46</v>
      </c>
      <c r="H1208" s="4" t="s">
        <v>47</v>
      </c>
      <c r="I1208" s="4" t="s">
        <v>48</v>
      </c>
      <c r="J1208" s="4" t="s">
        <v>49</v>
      </c>
      <c r="K1208" s="4" t="s">
        <v>3299</v>
      </c>
      <c r="L1208" s="4" t="s">
        <v>3300</v>
      </c>
      <c r="M1208" s="4"/>
      <c r="N1208" s="4" t="s">
        <v>1106</v>
      </c>
      <c r="O1208" s="4" t="s">
        <v>53</v>
      </c>
      <c r="P1208" s="4" t="s">
        <v>3284</v>
      </c>
      <c r="Q1208" s="4">
        <v>82</v>
      </c>
      <c r="R1208" s="4">
        <v>9</v>
      </c>
      <c r="S1208" s="4">
        <v>308</v>
      </c>
      <c r="T1208" s="4">
        <v>399</v>
      </c>
      <c r="U1208" s="4">
        <v>0.20549999999999999</v>
      </c>
      <c r="V1208" s="4">
        <v>2.2599999999999999E-2</v>
      </c>
      <c r="W1208" s="4">
        <v>0.2281</v>
      </c>
      <c r="X1208" s="4" t="s">
        <v>48</v>
      </c>
      <c r="Y1208" s="4" t="s">
        <v>49</v>
      </c>
      <c r="Z1208" s="4" t="s">
        <v>49</v>
      </c>
      <c r="AA1208" s="4" t="s">
        <v>49</v>
      </c>
      <c r="AB1208" s="4" t="s">
        <v>49</v>
      </c>
      <c r="AC1208" s="4" t="s">
        <v>49</v>
      </c>
      <c r="AD1208" s="4" t="s">
        <v>49</v>
      </c>
      <c r="AE1208" s="4" t="s">
        <v>48</v>
      </c>
      <c r="AF1208" s="4" t="s">
        <v>48</v>
      </c>
      <c r="AG1208" s="4" t="s">
        <v>48</v>
      </c>
      <c r="AH1208" s="4" t="s">
        <v>48</v>
      </c>
      <c r="AI1208" s="4" t="s">
        <v>48</v>
      </c>
      <c r="AJ1208" s="4" t="s">
        <v>48</v>
      </c>
      <c r="AK1208" s="4" t="s">
        <v>48</v>
      </c>
      <c r="AL1208" s="4" t="s">
        <v>81</v>
      </c>
    </row>
    <row r="1209" spans="1:38" ht="25.5">
      <c r="A1209" s="4">
        <v>159923</v>
      </c>
      <c r="B1209" s="4">
        <v>661571</v>
      </c>
      <c r="C1209" s="4" t="s">
        <v>3280</v>
      </c>
      <c r="D1209" s="4" t="s">
        <v>3281</v>
      </c>
      <c r="E1209" s="4" t="s">
        <v>1104</v>
      </c>
      <c r="F1209" s="4" t="s">
        <v>391</v>
      </c>
      <c r="G1209" s="4" t="s">
        <v>46</v>
      </c>
      <c r="H1209" s="4" t="s">
        <v>47</v>
      </c>
      <c r="I1209" s="4" t="s">
        <v>48</v>
      </c>
      <c r="J1209" s="4" t="s">
        <v>49</v>
      </c>
      <c r="K1209" s="4" t="s">
        <v>3301</v>
      </c>
      <c r="L1209" s="4" t="s">
        <v>3302</v>
      </c>
      <c r="M1209" s="4"/>
      <c r="N1209" s="4" t="s">
        <v>1106</v>
      </c>
      <c r="O1209" s="4" t="s">
        <v>53</v>
      </c>
      <c r="P1209" s="4" t="s">
        <v>1805</v>
      </c>
      <c r="Q1209" s="4">
        <v>99</v>
      </c>
      <c r="R1209" s="4">
        <v>24</v>
      </c>
      <c r="S1209" s="4">
        <v>292</v>
      </c>
      <c r="T1209" s="4">
        <v>415</v>
      </c>
      <c r="U1209" s="4">
        <v>0.23860000000000001</v>
      </c>
      <c r="V1209" s="4">
        <v>5.7799999999999997E-2</v>
      </c>
      <c r="W1209" s="4">
        <v>0.2964</v>
      </c>
      <c r="X1209" s="4" t="s">
        <v>48</v>
      </c>
      <c r="Y1209" s="4" t="s">
        <v>49</v>
      </c>
      <c r="Z1209" s="4" t="s">
        <v>49</v>
      </c>
      <c r="AA1209" s="4" t="s">
        <v>49</v>
      </c>
      <c r="AB1209" s="4" t="s">
        <v>49</v>
      </c>
      <c r="AC1209" s="4" t="s">
        <v>49</v>
      </c>
      <c r="AD1209" s="4" t="s">
        <v>49</v>
      </c>
      <c r="AE1209" s="4" t="s">
        <v>48</v>
      </c>
      <c r="AF1209" s="4" t="s">
        <v>48</v>
      </c>
      <c r="AG1209" s="4" t="s">
        <v>48</v>
      </c>
      <c r="AH1209" s="4" t="s">
        <v>48</v>
      </c>
      <c r="AI1209" s="4" t="s">
        <v>48</v>
      </c>
      <c r="AJ1209" s="4" t="s">
        <v>48</v>
      </c>
      <c r="AK1209" s="4" t="s">
        <v>48</v>
      </c>
      <c r="AL1209" s="4" t="s">
        <v>81</v>
      </c>
    </row>
    <row r="1210" spans="1:38" ht="25.5">
      <c r="A1210" s="4">
        <v>159923</v>
      </c>
      <c r="B1210" s="4">
        <v>662308</v>
      </c>
      <c r="C1210" s="4" t="s">
        <v>3280</v>
      </c>
      <c r="D1210" s="4" t="s">
        <v>3281</v>
      </c>
      <c r="E1210" s="4" t="s">
        <v>1104</v>
      </c>
      <c r="F1210" s="4" t="s">
        <v>391</v>
      </c>
      <c r="G1210" s="4" t="s">
        <v>46</v>
      </c>
      <c r="H1210" s="4" t="s">
        <v>47</v>
      </c>
      <c r="I1210" s="4" t="s">
        <v>48</v>
      </c>
      <c r="J1210" s="4" t="s">
        <v>49</v>
      </c>
      <c r="K1210" s="4" t="s">
        <v>3303</v>
      </c>
      <c r="L1210" s="4" t="s">
        <v>3304</v>
      </c>
      <c r="M1210" s="4"/>
      <c r="N1210" s="4" t="s">
        <v>1106</v>
      </c>
      <c r="O1210" s="4" t="s">
        <v>53</v>
      </c>
      <c r="P1210" s="4" t="s">
        <v>3284</v>
      </c>
      <c r="Q1210" s="4">
        <v>255</v>
      </c>
      <c r="R1210" s="4">
        <v>75</v>
      </c>
      <c r="S1210" s="4">
        <v>1532</v>
      </c>
      <c r="T1210" s="4">
        <v>1862</v>
      </c>
      <c r="U1210" s="4">
        <v>0.13689999999999999</v>
      </c>
      <c r="V1210" s="4">
        <v>4.0300000000000002E-2</v>
      </c>
      <c r="W1210" s="4">
        <v>0.1772</v>
      </c>
      <c r="X1210" s="4" t="s">
        <v>48</v>
      </c>
      <c r="Y1210" s="4" t="s">
        <v>48</v>
      </c>
      <c r="Z1210" s="4" t="s">
        <v>48</v>
      </c>
      <c r="AA1210" s="4" t="s">
        <v>48</v>
      </c>
      <c r="AB1210" s="4" t="s">
        <v>48</v>
      </c>
      <c r="AC1210" s="4" t="s">
        <v>48</v>
      </c>
      <c r="AD1210" s="4" t="s">
        <v>48</v>
      </c>
      <c r="AE1210" s="4" t="s">
        <v>48</v>
      </c>
      <c r="AF1210" s="4" t="s">
        <v>48</v>
      </c>
      <c r="AG1210" s="4" t="s">
        <v>48</v>
      </c>
      <c r="AH1210" s="4" t="s">
        <v>49</v>
      </c>
      <c r="AI1210" s="4" t="s">
        <v>49</v>
      </c>
      <c r="AJ1210" s="4" t="s">
        <v>49</v>
      </c>
      <c r="AK1210" s="4" t="s">
        <v>49</v>
      </c>
      <c r="AL1210" s="4" t="s">
        <v>81</v>
      </c>
    </row>
    <row r="1211" spans="1:38" ht="25.5">
      <c r="A1211" s="4">
        <v>159923</v>
      </c>
      <c r="B1211" s="4">
        <v>687690</v>
      </c>
      <c r="C1211" s="4" t="s">
        <v>3280</v>
      </c>
      <c r="D1211" s="4" t="s">
        <v>3281</v>
      </c>
      <c r="E1211" s="4" t="s">
        <v>1104</v>
      </c>
      <c r="F1211" s="4" t="s">
        <v>391</v>
      </c>
      <c r="G1211" s="4" t="s">
        <v>46</v>
      </c>
      <c r="H1211" s="4" t="s">
        <v>47</v>
      </c>
      <c r="I1211" s="4" t="s">
        <v>48</v>
      </c>
      <c r="J1211" s="4" t="s">
        <v>49</v>
      </c>
      <c r="K1211" s="4" t="s">
        <v>3305</v>
      </c>
      <c r="L1211" s="4" t="s">
        <v>3306</v>
      </c>
      <c r="M1211" s="4"/>
      <c r="N1211" s="4" t="s">
        <v>1106</v>
      </c>
      <c r="O1211" s="4" t="s">
        <v>53</v>
      </c>
      <c r="P1211" s="4" t="s">
        <v>1107</v>
      </c>
      <c r="Q1211" s="4">
        <v>125</v>
      </c>
      <c r="R1211" s="4">
        <v>30</v>
      </c>
      <c r="S1211" s="4">
        <v>476</v>
      </c>
      <c r="T1211" s="4">
        <v>631</v>
      </c>
      <c r="U1211" s="4">
        <v>0.1981</v>
      </c>
      <c r="V1211" s="4">
        <v>4.7500000000000001E-2</v>
      </c>
      <c r="W1211" s="4">
        <v>0.24560000000000001</v>
      </c>
      <c r="X1211" s="4" t="s">
        <v>48</v>
      </c>
      <c r="Y1211" s="4" t="s">
        <v>49</v>
      </c>
      <c r="Z1211" s="4" t="s">
        <v>49</v>
      </c>
      <c r="AA1211" s="4" t="s">
        <v>49</v>
      </c>
      <c r="AB1211" s="4" t="s">
        <v>49</v>
      </c>
      <c r="AC1211" s="4" t="s">
        <v>49</v>
      </c>
      <c r="AD1211" s="4" t="s">
        <v>49</v>
      </c>
      <c r="AE1211" s="4" t="s">
        <v>49</v>
      </c>
      <c r="AF1211" s="4" t="s">
        <v>49</v>
      </c>
      <c r="AG1211" s="4" t="s">
        <v>49</v>
      </c>
      <c r="AH1211" s="4" t="s">
        <v>49</v>
      </c>
      <c r="AI1211" s="4" t="s">
        <v>49</v>
      </c>
      <c r="AJ1211" s="4" t="s">
        <v>49</v>
      </c>
      <c r="AK1211" s="4" t="s">
        <v>49</v>
      </c>
      <c r="AL1211" s="4" t="s">
        <v>81</v>
      </c>
    </row>
    <row r="1212" spans="1:38" ht="25.5">
      <c r="A1212" s="4">
        <v>159923</v>
      </c>
      <c r="B1212" s="4">
        <v>663918</v>
      </c>
      <c r="C1212" s="4" t="s">
        <v>3280</v>
      </c>
      <c r="D1212" s="4" t="s">
        <v>3281</v>
      </c>
      <c r="E1212" s="4" t="s">
        <v>1104</v>
      </c>
      <c r="F1212" s="4" t="s">
        <v>391</v>
      </c>
      <c r="G1212" s="4" t="s">
        <v>46</v>
      </c>
      <c r="H1212" s="4" t="s">
        <v>47</v>
      </c>
      <c r="I1212" s="4" t="s">
        <v>48</v>
      </c>
      <c r="J1212" s="4" t="s">
        <v>49</v>
      </c>
      <c r="K1212" s="4" t="s">
        <v>127</v>
      </c>
      <c r="L1212" s="4" t="s">
        <v>3307</v>
      </c>
      <c r="M1212" s="4"/>
      <c r="N1212" s="4" t="s">
        <v>1106</v>
      </c>
      <c r="O1212" s="4" t="s">
        <v>53</v>
      </c>
      <c r="P1212" s="4" t="s">
        <v>3284</v>
      </c>
      <c r="Q1212" s="4">
        <v>53</v>
      </c>
      <c r="R1212" s="4">
        <v>6</v>
      </c>
      <c r="S1212" s="4">
        <v>310</v>
      </c>
      <c r="T1212" s="4">
        <v>369</v>
      </c>
      <c r="U1212" s="4">
        <v>0.14360000000000001</v>
      </c>
      <c r="V1212" s="4">
        <v>1.6299999999999999E-2</v>
      </c>
      <c r="W1212" s="4">
        <v>0.15989999999999999</v>
      </c>
      <c r="X1212" s="4" t="s">
        <v>48</v>
      </c>
      <c r="Y1212" s="4" t="s">
        <v>49</v>
      </c>
      <c r="Z1212" s="4" t="s">
        <v>49</v>
      </c>
      <c r="AA1212" s="4" t="s">
        <v>49</v>
      </c>
      <c r="AB1212" s="4" t="s">
        <v>49</v>
      </c>
      <c r="AC1212" s="4" t="s">
        <v>49</v>
      </c>
      <c r="AD1212" s="4" t="s">
        <v>49</v>
      </c>
      <c r="AE1212" s="4" t="s">
        <v>48</v>
      </c>
      <c r="AF1212" s="4" t="s">
        <v>48</v>
      </c>
      <c r="AG1212" s="4" t="s">
        <v>48</v>
      </c>
      <c r="AH1212" s="4" t="s">
        <v>48</v>
      </c>
      <c r="AI1212" s="4" t="s">
        <v>48</v>
      </c>
      <c r="AJ1212" s="4" t="s">
        <v>48</v>
      </c>
      <c r="AK1212" s="4" t="s">
        <v>48</v>
      </c>
      <c r="AL1212" s="4" t="s">
        <v>81</v>
      </c>
    </row>
    <row r="1213" spans="1:38" ht="25.5">
      <c r="A1213" s="4">
        <v>159923</v>
      </c>
      <c r="B1213" s="4">
        <v>661574</v>
      </c>
      <c r="C1213" s="4" t="s">
        <v>3280</v>
      </c>
      <c r="D1213" s="4" t="s">
        <v>3281</v>
      </c>
      <c r="E1213" s="4" t="s">
        <v>1104</v>
      </c>
      <c r="F1213" s="4" t="s">
        <v>391</v>
      </c>
      <c r="G1213" s="4" t="s">
        <v>46</v>
      </c>
      <c r="H1213" s="4" t="s">
        <v>47</v>
      </c>
      <c r="I1213" s="4" t="s">
        <v>48</v>
      </c>
      <c r="J1213" s="4" t="s">
        <v>49</v>
      </c>
      <c r="K1213" s="4" t="s">
        <v>3308</v>
      </c>
      <c r="L1213" s="4" t="s">
        <v>3309</v>
      </c>
      <c r="M1213" s="4"/>
      <c r="N1213" s="4" t="s">
        <v>1106</v>
      </c>
      <c r="O1213" s="4" t="s">
        <v>53</v>
      </c>
      <c r="P1213" s="4" t="s">
        <v>1107</v>
      </c>
      <c r="Q1213" s="4">
        <v>96</v>
      </c>
      <c r="R1213" s="4">
        <v>27</v>
      </c>
      <c r="S1213" s="4">
        <v>272</v>
      </c>
      <c r="T1213" s="4">
        <v>395</v>
      </c>
      <c r="U1213" s="4">
        <v>0.24299999999999999</v>
      </c>
      <c r="V1213" s="4">
        <v>6.8400000000000002E-2</v>
      </c>
      <c r="W1213" s="4">
        <v>0.31140000000000001</v>
      </c>
      <c r="X1213" s="4" t="s">
        <v>48</v>
      </c>
      <c r="Y1213" s="4" t="s">
        <v>48</v>
      </c>
      <c r="Z1213" s="4" t="s">
        <v>48</v>
      </c>
      <c r="AA1213" s="4" t="s">
        <v>48</v>
      </c>
      <c r="AB1213" s="4" t="s">
        <v>48</v>
      </c>
      <c r="AC1213" s="4" t="s">
        <v>48</v>
      </c>
      <c r="AD1213" s="4" t="s">
        <v>48</v>
      </c>
      <c r="AE1213" s="4" t="s">
        <v>49</v>
      </c>
      <c r="AF1213" s="4" t="s">
        <v>49</v>
      </c>
      <c r="AG1213" s="4" t="s">
        <v>49</v>
      </c>
      <c r="AH1213" s="4" t="s">
        <v>48</v>
      </c>
      <c r="AI1213" s="4" t="s">
        <v>48</v>
      </c>
      <c r="AJ1213" s="4" t="s">
        <v>48</v>
      </c>
      <c r="AK1213" s="4" t="s">
        <v>48</v>
      </c>
      <c r="AL1213" s="4" t="s">
        <v>81</v>
      </c>
    </row>
    <row r="1214" spans="1:38" ht="25.5">
      <c r="A1214" s="4">
        <v>159923</v>
      </c>
      <c r="B1214" s="4">
        <v>662553</v>
      </c>
      <c r="C1214" s="4" t="s">
        <v>3280</v>
      </c>
      <c r="D1214" s="4" t="s">
        <v>3281</v>
      </c>
      <c r="E1214" s="4" t="s">
        <v>1104</v>
      </c>
      <c r="F1214" s="4" t="s">
        <v>391</v>
      </c>
      <c r="G1214" s="4" t="s">
        <v>46</v>
      </c>
      <c r="H1214" s="4" t="s">
        <v>47</v>
      </c>
      <c r="I1214" s="4" t="s">
        <v>48</v>
      </c>
      <c r="J1214" s="4" t="s">
        <v>49</v>
      </c>
      <c r="K1214" s="4" t="s">
        <v>3310</v>
      </c>
      <c r="L1214" s="4" t="s">
        <v>3311</v>
      </c>
      <c r="M1214" s="4"/>
      <c r="N1214" s="4" t="s">
        <v>1106</v>
      </c>
      <c r="O1214" s="4" t="s">
        <v>53</v>
      </c>
      <c r="P1214" s="4" t="s">
        <v>1107</v>
      </c>
      <c r="Q1214" s="4">
        <v>92</v>
      </c>
      <c r="R1214" s="4">
        <v>26</v>
      </c>
      <c r="S1214" s="4">
        <v>293</v>
      </c>
      <c r="T1214" s="4">
        <v>411</v>
      </c>
      <c r="U1214" s="4">
        <v>0.2238</v>
      </c>
      <c r="V1214" s="4">
        <v>6.3299999999999995E-2</v>
      </c>
      <c r="W1214" s="4">
        <v>0.28710000000000002</v>
      </c>
      <c r="X1214" s="4" t="s">
        <v>48</v>
      </c>
      <c r="Y1214" s="4" t="s">
        <v>49</v>
      </c>
      <c r="Z1214" s="4" t="s">
        <v>49</v>
      </c>
      <c r="AA1214" s="4" t="s">
        <v>49</v>
      </c>
      <c r="AB1214" s="4" t="s">
        <v>49</v>
      </c>
      <c r="AC1214" s="4" t="s">
        <v>49</v>
      </c>
      <c r="AD1214" s="4" t="s">
        <v>49</v>
      </c>
      <c r="AE1214" s="4" t="s">
        <v>48</v>
      </c>
      <c r="AF1214" s="4" t="s">
        <v>48</v>
      </c>
      <c r="AG1214" s="4" t="s">
        <v>48</v>
      </c>
      <c r="AH1214" s="4" t="s">
        <v>48</v>
      </c>
      <c r="AI1214" s="4" t="s">
        <v>48</v>
      </c>
      <c r="AJ1214" s="4" t="s">
        <v>48</v>
      </c>
      <c r="AK1214" s="4" t="s">
        <v>48</v>
      </c>
      <c r="AL1214" s="4" t="s">
        <v>81</v>
      </c>
    </row>
    <row r="1215" spans="1:38" ht="25.5">
      <c r="A1215" s="4">
        <v>159923</v>
      </c>
      <c r="B1215" s="4">
        <v>661573</v>
      </c>
      <c r="C1215" s="4" t="s">
        <v>3280</v>
      </c>
      <c r="D1215" s="4" t="s">
        <v>3281</v>
      </c>
      <c r="E1215" s="4" t="s">
        <v>1104</v>
      </c>
      <c r="F1215" s="4" t="s">
        <v>391</v>
      </c>
      <c r="G1215" s="4" t="s">
        <v>46</v>
      </c>
      <c r="H1215" s="4" t="s">
        <v>47</v>
      </c>
      <c r="I1215" s="4" t="s">
        <v>48</v>
      </c>
      <c r="J1215" s="4" t="s">
        <v>49</v>
      </c>
      <c r="K1215" s="4" t="s">
        <v>3312</v>
      </c>
      <c r="L1215" s="4" t="s">
        <v>3313</v>
      </c>
      <c r="M1215" s="4"/>
      <c r="N1215" s="4" t="s">
        <v>1106</v>
      </c>
      <c r="O1215" s="4" t="s">
        <v>53</v>
      </c>
      <c r="P1215" s="4" t="s">
        <v>1805</v>
      </c>
      <c r="Q1215" s="4">
        <v>124</v>
      </c>
      <c r="R1215" s="4">
        <v>27</v>
      </c>
      <c r="S1215" s="4">
        <v>331</v>
      </c>
      <c r="T1215" s="4">
        <v>482</v>
      </c>
      <c r="U1215" s="4">
        <v>0.25729999999999997</v>
      </c>
      <c r="V1215" s="4">
        <v>5.6000000000000001E-2</v>
      </c>
      <c r="W1215" s="4">
        <v>0.31330000000000002</v>
      </c>
      <c r="X1215" s="4" t="s">
        <v>48</v>
      </c>
      <c r="Y1215" s="4" t="s">
        <v>48</v>
      </c>
      <c r="Z1215" s="4" t="s">
        <v>48</v>
      </c>
      <c r="AA1215" s="4" t="s">
        <v>48</v>
      </c>
      <c r="AB1215" s="4" t="s">
        <v>48</v>
      </c>
      <c r="AC1215" s="4" t="s">
        <v>48</v>
      </c>
      <c r="AD1215" s="4" t="s">
        <v>48</v>
      </c>
      <c r="AE1215" s="4" t="s">
        <v>49</v>
      </c>
      <c r="AF1215" s="4" t="s">
        <v>49</v>
      </c>
      <c r="AG1215" s="4" t="s">
        <v>49</v>
      </c>
      <c r="AH1215" s="4" t="s">
        <v>48</v>
      </c>
      <c r="AI1215" s="4" t="s">
        <v>48</v>
      </c>
      <c r="AJ1215" s="4" t="s">
        <v>48</v>
      </c>
      <c r="AK1215" s="4" t="s">
        <v>48</v>
      </c>
      <c r="AL1215" s="4" t="s">
        <v>81</v>
      </c>
    </row>
    <row r="1216" spans="1:38" ht="25.5">
      <c r="A1216" s="4">
        <v>159923</v>
      </c>
      <c r="B1216" s="4">
        <v>662307</v>
      </c>
      <c r="C1216" s="4" t="s">
        <v>3280</v>
      </c>
      <c r="D1216" s="4" t="s">
        <v>3281</v>
      </c>
      <c r="E1216" s="4" t="s">
        <v>1104</v>
      </c>
      <c r="F1216" s="4" t="s">
        <v>391</v>
      </c>
      <c r="G1216" s="4" t="s">
        <v>46</v>
      </c>
      <c r="H1216" s="4" t="s">
        <v>47</v>
      </c>
      <c r="I1216" s="4" t="s">
        <v>48</v>
      </c>
      <c r="J1216" s="4" t="s">
        <v>49</v>
      </c>
      <c r="K1216" s="4" t="s">
        <v>3314</v>
      </c>
      <c r="L1216" s="4" t="s">
        <v>3315</v>
      </c>
      <c r="M1216" s="4"/>
      <c r="N1216" s="4" t="s">
        <v>1106</v>
      </c>
      <c r="O1216" s="4" t="s">
        <v>53</v>
      </c>
      <c r="P1216" s="4" t="s">
        <v>3284</v>
      </c>
      <c r="Q1216" s="4">
        <v>96</v>
      </c>
      <c r="R1216" s="4">
        <v>27</v>
      </c>
      <c r="S1216" s="4">
        <v>622</v>
      </c>
      <c r="T1216" s="4">
        <v>745</v>
      </c>
      <c r="U1216" s="4">
        <v>0.12889999999999999</v>
      </c>
      <c r="V1216" s="4">
        <v>3.6200000000000003E-2</v>
      </c>
      <c r="W1216" s="4">
        <v>0.1651</v>
      </c>
      <c r="X1216" s="4" t="s">
        <v>48</v>
      </c>
      <c r="Y1216" s="4" t="s">
        <v>48</v>
      </c>
      <c r="Z1216" s="4" t="s">
        <v>48</v>
      </c>
      <c r="AA1216" s="4" t="s">
        <v>48</v>
      </c>
      <c r="AB1216" s="4" t="s">
        <v>48</v>
      </c>
      <c r="AC1216" s="4" t="s">
        <v>48</v>
      </c>
      <c r="AD1216" s="4" t="s">
        <v>48</v>
      </c>
      <c r="AE1216" s="4" t="s">
        <v>49</v>
      </c>
      <c r="AF1216" s="4" t="s">
        <v>49</v>
      </c>
      <c r="AG1216" s="4" t="s">
        <v>49</v>
      </c>
      <c r="AH1216" s="4" t="s">
        <v>48</v>
      </c>
      <c r="AI1216" s="4" t="s">
        <v>48</v>
      </c>
      <c r="AJ1216" s="4" t="s">
        <v>48</v>
      </c>
      <c r="AK1216" s="4" t="s">
        <v>48</v>
      </c>
      <c r="AL1216" s="4" t="s">
        <v>81</v>
      </c>
    </row>
    <row r="1217" spans="1:38" ht="25.5">
      <c r="A1217" s="4">
        <v>159344</v>
      </c>
      <c r="B1217" s="4">
        <v>661826</v>
      </c>
      <c r="C1217" s="4" t="s">
        <v>3316</v>
      </c>
      <c r="D1217" s="4" t="s">
        <v>3317</v>
      </c>
      <c r="E1217" s="4" t="s">
        <v>520</v>
      </c>
      <c r="F1217" s="4" t="s">
        <v>385</v>
      </c>
      <c r="G1217" s="4" t="s">
        <v>46</v>
      </c>
      <c r="H1217" s="4" t="s">
        <v>47</v>
      </c>
      <c r="I1217" s="4" t="s">
        <v>48</v>
      </c>
      <c r="J1217" s="4" t="s">
        <v>49</v>
      </c>
      <c r="K1217" s="4" t="s">
        <v>3318</v>
      </c>
      <c r="L1217" s="4" t="s">
        <v>3319</v>
      </c>
      <c r="M1217" s="4"/>
      <c r="N1217" s="4" t="s">
        <v>3268</v>
      </c>
      <c r="O1217" s="4" t="s">
        <v>53</v>
      </c>
      <c r="P1217" s="4" t="s">
        <v>3269</v>
      </c>
      <c r="Q1217" s="4">
        <v>327</v>
      </c>
      <c r="R1217" s="4">
        <v>0</v>
      </c>
      <c r="S1217" s="4">
        <v>0</v>
      </c>
      <c r="T1217" s="4">
        <v>327</v>
      </c>
      <c r="U1217" s="4">
        <v>1</v>
      </c>
      <c r="V1217" s="4">
        <v>0</v>
      </c>
      <c r="W1217" s="4">
        <v>1</v>
      </c>
      <c r="X1217" s="4" t="s">
        <v>48</v>
      </c>
      <c r="Y1217" s="4" t="s">
        <v>48</v>
      </c>
      <c r="Z1217" s="4" t="s">
        <v>48</v>
      </c>
      <c r="AA1217" s="4" t="s">
        <v>48</v>
      </c>
      <c r="AB1217" s="4" t="s">
        <v>49</v>
      </c>
      <c r="AC1217" s="4" t="s">
        <v>49</v>
      </c>
      <c r="AD1217" s="4" t="s">
        <v>49</v>
      </c>
      <c r="AE1217" s="4" t="s">
        <v>48</v>
      </c>
      <c r="AF1217" s="4" t="s">
        <v>48</v>
      </c>
      <c r="AG1217" s="4" t="s">
        <v>48</v>
      </c>
      <c r="AH1217" s="4" t="s">
        <v>48</v>
      </c>
      <c r="AI1217" s="4" t="s">
        <v>48</v>
      </c>
      <c r="AJ1217" s="4" t="s">
        <v>48</v>
      </c>
      <c r="AK1217" s="4" t="s">
        <v>48</v>
      </c>
      <c r="AL1217" s="4" t="s">
        <v>55</v>
      </c>
    </row>
    <row r="1218" spans="1:38" ht="25.5">
      <c r="A1218" s="4">
        <v>159344</v>
      </c>
      <c r="B1218" s="4">
        <v>661825</v>
      </c>
      <c r="C1218" s="4" t="s">
        <v>3316</v>
      </c>
      <c r="D1218" s="4" t="s">
        <v>3317</v>
      </c>
      <c r="E1218" s="4" t="s">
        <v>520</v>
      </c>
      <c r="F1218" s="4" t="s">
        <v>385</v>
      </c>
      <c r="G1218" s="4" t="s">
        <v>46</v>
      </c>
      <c r="H1218" s="4" t="s">
        <v>47</v>
      </c>
      <c r="I1218" s="4" t="s">
        <v>48</v>
      </c>
      <c r="J1218" s="4" t="s">
        <v>49</v>
      </c>
      <c r="K1218" s="4" t="s">
        <v>3320</v>
      </c>
      <c r="L1218" s="4" t="s">
        <v>3319</v>
      </c>
      <c r="M1218" s="4"/>
      <c r="N1218" s="4" t="s">
        <v>3268</v>
      </c>
      <c r="O1218" s="4" t="s">
        <v>53</v>
      </c>
      <c r="P1218" s="4" t="s">
        <v>3269</v>
      </c>
      <c r="Q1218" s="4">
        <v>466</v>
      </c>
      <c r="R1218" s="4">
        <v>0</v>
      </c>
      <c r="S1218" s="4">
        <v>0</v>
      </c>
      <c r="T1218" s="4">
        <v>466</v>
      </c>
      <c r="U1218" s="4">
        <v>1</v>
      </c>
      <c r="V1218" s="4">
        <v>0</v>
      </c>
      <c r="W1218" s="4">
        <v>1</v>
      </c>
      <c r="X1218" s="4" t="s">
        <v>49</v>
      </c>
      <c r="Y1218" s="4" t="s">
        <v>49</v>
      </c>
      <c r="Z1218" s="4" t="s">
        <v>49</v>
      </c>
      <c r="AA1218" s="4" t="s">
        <v>49</v>
      </c>
      <c r="AB1218" s="4" t="s">
        <v>48</v>
      </c>
      <c r="AC1218" s="4" t="s">
        <v>48</v>
      </c>
      <c r="AD1218" s="4" t="s">
        <v>48</v>
      </c>
      <c r="AE1218" s="4" t="s">
        <v>48</v>
      </c>
      <c r="AF1218" s="4" t="s">
        <v>48</v>
      </c>
      <c r="AG1218" s="4" t="s">
        <v>48</v>
      </c>
      <c r="AH1218" s="4" t="s">
        <v>48</v>
      </c>
      <c r="AI1218" s="4" t="s">
        <v>48</v>
      </c>
      <c r="AJ1218" s="4" t="s">
        <v>48</v>
      </c>
      <c r="AK1218" s="4" t="s">
        <v>48</v>
      </c>
      <c r="AL1218" s="4" t="s">
        <v>55</v>
      </c>
    </row>
    <row r="1219" spans="1:38" ht="25.5">
      <c r="A1219" s="4">
        <v>159344</v>
      </c>
      <c r="B1219" s="4">
        <v>663495</v>
      </c>
      <c r="C1219" s="4" t="s">
        <v>3316</v>
      </c>
      <c r="D1219" s="4" t="s">
        <v>3317</v>
      </c>
      <c r="E1219" s="4" t="s">
        <v>520</v>
      </c>
      <c r="F1219" s="4" t="s">
        <v>385</v>
      </c>
      <c r="G1219" s="4" t="s">
        <v>46</v>
      </c>
      <c r="H1219" s="4" t="s">
        <v>47</v>
      </c>
      <c r="I1219" s="4" t="s">
        <v>48</v>
      </c>
      <c r="J1219" s="4" t="s">
        <v>49</v>
      </c>
      <c r="K1219" s="4" t="s">
        <v>3321</v>
      </c>
      <c r="L1219" s="4" t="s">
        <v>3319</v>
      </c>
      <c r="M1219" s="4"/>
      <c r="N1219" s="4" t="s">
        <v>3268</v>
      </c>
      <c r="O1219" s="4" t="s">
        <v>53</v>
      </c>
      <c r="P1219" s="4" t="s">
        <v>3269</v>
      </c>
      <c r="Q1219" s="4">
        <v>374</v>
      </c>
      <c r="R1219" s="4">
        <v>0</v>
      </c>
      <c r="S1219" s="4">
        <v>60</v>
      </c>
      <c r="T1219" s="4">
        <v>434</v>
      </c>
      <c r="U1219" s="4">
        <v>0.86180000000000001</v>
      </c>
      <c r="V1219" s="4">
        <v>0</v>
      </c>
      <c r="W1219" s="4">
        <v>0.86180000000000001</v>
      </c>
      <c r="X1219" s="4" t="s">
        <v>48</v>
      </c>
      <c r="Y1219" s="4" t="s">
        <v>48</v>
      </c>
      <c r="Z1219" s="4" t="s">
        <v>48</v>
      </c>
      <c r="AA1219" s="4" t="s">
        <v>48</v>
      </c>
      <c r="AB1219" s="4" t="s">
        <v>48</v>
      </c>
      <c r="AC1219" s="4" t="s">
        <v>48</v>
      </c>
      <c r="AD1219" s="4" t="s">
        <v>48</v>
      </c>
      <c r="AE1219" s="4" t="s">
        <v>48</v>
      </c>
      <c r="AF1219" s="4" t="s">
        <v>48</v>
      </c>
      <c r="AG1219" s="4" t="s">
        <v>48</v>
      </c>
      <c r="AH1219" s="4" t="s">
        <v>49</v>
      </c>
      <c r="AI1219" s="4" t="s">
        <v>49</v>
      </c>
      <c r="AJ1219" s="4" t="s">
        <v>49</v>
      </c>
      <c r="AK1219" s="4" t="s">
        <v>49</v>
      </c>
      <c r="AL1219" s="4" t="s">
        <v>55</v>
      </c>
    </row>
    <row r="1220" spans="1:38" ht="25.5">
      <c r="A1220" s="4">
        <v>159344</v>
      </c>
      <c r="B1220" s="4">
        <v>663494</v>
      </c>
      <c r="C1220" s="4" t="s">
        <v>3316</v>
      </c>
      <c r="D1220" s="4" t="s">
        <v>3317</v>
      </c>
      <c r="E1220" s="4" t="s">
        <v>520</v>
      </c>
      <c r="F1220" s="4" t="s">
        <v>385</v>
      </c>
      <c r="G1220" s="4" t="s">
        <v>46</v>
      </c>
      <c r="H1220" s="4" t="s">
        <v>47</v>
      </c>
      <c r="I1220" s="4" t="s">
        <v>48</v>
      </c>
      <c r="J1220" s="4" t="s">
        <v>49</v>
      </c>
      <c r="K1220" s="4" t="s">
        <v>3322</v>
      </c>
      <c r="L1220" s="4" t="s">
        <v>3319</v>
      </c>
      <c r="M1220" s="4"/>
      <c r="N1220" s="4" t="s">
        <v>3268</v>
      </c>
      <c r="O1220" s="4" t="s">
        <v>53</v>
      </c>
      <c r="P1220" s="4" t="s">
        <v>3269</v>
      </c>
      <c r="Q1220" s="4">
        <v>337</v>
      </c>
      <c r="R1220" s="4">
        <v>0</v>
      </c>
      <c r="S1220" s="4">
        <v>0</v>
      </c>
      <c r="T1220" s="4">
        <v>337</v>
      </c>
      <c r="U1220" s="4">
        <v>1</v>
      </c>
      <c r="V1220" s="4">
        <v>0</v>
      </c>
      <c r="W1220" s="4">
        <v>1</v>
      </c>
      <c r="X1220" s="4" t="s">
        <v>48</v>
      </c>
      <c r="Y1220" s="4" t="s">
        <v>48</v>
      </c>
      <c r="Z1220" s="4" t="s">
        <v>48</v>
      </c>
      <c r="AA1220" s="4" t="s">
        <v>48</v>
      </c>
      <c r="AB1220" s="4" t="s">
        <v>48</v>
      </c>
      <c r="AC1220" s="4" t="s">
        <v>48</v>
      </c>
      <c r="AD1220" s="4" t="s">
        <v>48</v>
      </c>
      <c r="AE1220" s="4" t="s">
        <v>49</v>
      </c>
      <c r="AF1220" s="4" t="s">
        <v>49</v>
      </c>
      <c r="AG1220" s="4" t="s">
        <v>49</v>
      </c>
      <c r="AH1220" s="4" t="s">
        <v>48</v>
      </c>
      <c r="AI1220" s="4" t="s">
        <v>48</v>
      </c>
      <c r="AJ1220" s="4" t="s">
        <v>48</v>
      </c>
      <c r="AK1220" s="4" t="s">
        <v>48</v>
      </c>
      <c r="AL1220" s="4" t="s">
        <v>55</v>
      </c>
    </row>
    <row r="1221" spans="1:38" ht="25.5">
      <c r="A1221" s="4">
        <v>159483</v>
      </c>
      <c r="B1221" s="4">
        <v>659258</v>
      </c>
      <c r="C1221" s="4" t="s">
        <v>3323</v>
      </c>
      <c r="D1221" s="4" t="s">
        <v>3324</v>
      </c>
      <c r="E1221" s="4" t="s">
        <v>74</v>
      </c>
      <c r="F1221" s="4" t="s">
        <v>75</v>
      </c>
      <c r="G1221" s="4" t="s">
        <v>46</v>
      </c>
      <c r="H1221" s="4" t="s">
        <v>47</v>
      </c>
      <c r="I1221" s="4" t="s">
        <v>48</v>
      </c>
      <c r="J1221" s="4" t="s">
        <v>49</v>
      </c>
      <c r="K1221" s="4" t="s">
        <v>3325</v>
      </c>
      <c r="L1221" s="4" t="s">
        <v>3326</v>
      </c>
      <c r="M1221" s="4"/>
      <c r="N1221" s="4" t="s">
        <v>3327</v>
      </c>
      <c r="O1221" s="4" t="s">
        <v>53</v>
      </c>
      <c r="P1221" s="4" t="s">
        <v>3328</v>
      </c>
      <c r="Q1221" s="4">
        <v>294</v>
      </c>
      <c r="R1221" s="4">
        <v>0</v>
      </c>
      <c r="S1221" s="4">
        <v>115</v>
      </c>
      <c r="T1221" s="4">
        <v>409</v>
      </c>
      <c r="U1221" s="4">
        <v>0.71879999999999999</v>
      </c>
      <c r="V1221" s="4">
        <v>0</v>
      </c>
      <c r="W1221" s="4">
        <v>0.71879999999999999</v>
      </c>
      <c r="X1221" s="4" t="s">
        <v>49</v>
      </c>
      <c r="Y1221" s="4" t="s">
        <v>49</v>
      </c>
      <c r="Z1221" s="4" t="s">
        <v>49</v>
      </c>
      <c r="AA1221" s="4" t="s">
        <v>49</v>
      </c>
      <c r="AB1221" s="4" t="s">
        <v>49</v>
      </c>
      <c r="AC1221" s="4" t="s">
        <v>49</v>
      </c>
      <c r="AD1221" s="4" t="s">
        <v>49</v>
      </c>
      <c r="AE1221" s="4" t="s">
        <v>48</v>
      </c>
      <c r="AF1221" s="4" t="s">
        <v>48</v>
      </c>
      <c r="AG1221" s="4" t="s">
        <v>48</v>
      </c>
      <c r="AH1221" s="4" t="s">
        <v>48</v>
      </c>
      <c r="AI1221" s="4" t="s">
        <v>48</v>
      </c>
      <c r="AJ1221" s="4" t="s">
        <v>48</v>
      </c>
      <c r="AK1221" s="4" t="s">
        <v>48</v>
      </c>
      <c r="AL1221" s="4" t="s">
        <v>55</v>
      </c>
    </row>
    <row r="1222" spans="1:38" ht="25.5">
      <c r="A1222" s="4">
        <v>159483</v>
      </c>
      <c r="B1222" s="4">
        <v>661776</v>
      </c>
      <c r="C1222" s="4" t="s">
        <v>3323</v>
      </c>
      <c r="D1222" s="4" t="s">
        <v>3324</v>
      </c>
      <c r="E1222" s="4" t="s">
        <v>74</v>
      </c>
      <c r="F1222" s="4" t="s">
        <v>75</v>
      </c>
      <c r="G1222" s="4" t="s">
        <v>46</v>
      </c>
      <c r="H1222" s="4" t="s">
        <v>47</v>
      </c>
      <c r="I1222" s="4" t="s">
        <v>48</v>
      </c>
      <c r="J1222" s="4" t="s">
        <v>49</v>
      </c>
      <c r="K1222" s="4" t="s">
        <v>3329</v>
      </c>
      <c r="L1222" s="4" t="s">
        <v>3326</v>
      </c>
      <c r="M1222" s="4"/>
      <c r="N1222" s="4" t="s">
        <v>3327</v>
      </c>
      <c r="O1222" s="4" t="s">
        <v>53</v>
      </c>
      <c r="P1222" s="4" t="s">
        <v>3328</v>
      </c>
      <c r="Q1222" s="4">
        <v>164</v>
      </c>
      <c r="R1222" s="4">
        <v>0</v>
      </c>
      <c r="S1222" s="4">
        <v>97</v>
      </c>
      <c r="T1222" s="4">
        <v>261</v>
      </c>
      <c r="U1222" s="4">
        <v>0.62839999999999996</v>
      </c>
      <c r="V1222" s="4">
        <v>0</v>
      </c>
      <c r="W1222" s="4">
        <v>0.62839999999999996</v>
      </c>
      <c r="X1222" s="4" t="s">
        <v>48</v>
      </c>
      <c r="Y1222" s="4" t="s">
        <v>48</v>
      </c>
      <c r="Z1222" s="4" t="s">
        <v>48</v>
      </c>
      <c r="AA1222" s="4" t="s">
        <v>48</v>
      </c>
      <c r="AB1222" s="4" t="s">
        <v>48</v>
      </c>
      <c r="AC1222" s="4" t="s">
        <v>48</v>
      </c>
      <c r="AD1222" s="4" t="s">
        <v>48</v>
      </c>
      <c r="AE1222" s="4" t="s">
        <v>48</v>
      </c>
      <c r="AF1222" s="4" t="s">
        <v>48</v>
      </c>
      <c r="AG1222" s="4" t="s">
        <v>48</v>
      </c>
      <c r="AH1222" s="4" t="s">
        <v>49</v>
      </c>
      <c r="AI1222" s="4" t="s">
        <v>49</v>
      </c>
      <c r="AJ1222" s="4" t="s">
        <v>49</v>
      </c>
      <c r="AK1222" s="4" t="s">
        <v>49</v>
      </c>
      <c r="AL1222" s="4" t="s">
        <v>55</v>
      </c>
    </row>
    <row r="1223" spans="1:38" ht="25.5">
      <c r="A1223" s="4">
        <v>159483</v>
      </c>
      <c r="B1223" s="4">
        <v>661775</v>
      </c>
      <c r="C1223" s="4" t="s">
        <v>3323</v>
      </c>
      <c r="D1223" s="4" t="s">
        <v>3324</v>
      </c>
      <c r="E1223" s="4" t="s">
        <v>74</v>
      </c>
      <c r="F1223" s="4" t="s">
        <v>75</v>
      </c>
      <c r="G1223" s="4" t="s">
        <v>46</v>
      </c>
      <c r="H1223" s="4" t="s">
        <v>47</v>
      </c>
      <c r="I1223" s="4" t="s">
        <v>48</v>
      </c>
      <c r="J1223" s="4" t="s">
        <v>49</v>
      </c>
      <c r="K1223" s="4" t="s">
        <v>3330</v>
      </c>
      <c r="L1223" s="4" t="s">
        <v>3326</v>
      </c>
      <c r="M1223" s="4"/>
      <c r="N1223" s="4" t="s">
        <v>3327</v>
      </c>
      <c r="O1223" s="4" t="s">
        <v>53</v>
      </c>
      <c r="P1223" s="4" t="s">
        <v>3328</v>
      </c>
      <c r="Q1223" s="4">
        <v>138</v>
      </c>
      <c r="R1223" s="4">
        <v>0</v>
      </c>
      <c r="S1223" s="4">
        <v>79</v>
      </c>
      <c r="T1223" s="4">
        <v>217</v>
      </c>
      <c r="U1223" s="4">
        <v>0.63590000000000002</v>
      </c>
      <c r="V1223" s="4">
        <v>0</v>
      </c>
      <c r="W1223" s="4">
        <v>0.63590000000000002</v>
      </c>
      <c r="X1223" s="4" t="s">
        <v>48</v>
      </c>
      <c r="Y1223" s="4" t="s">
        <v>48</v>
      </c>
      <c r="Z1223" s="4" t="s">
        <v>48</v>
      </c>
      <c r="AA1223" s="4" t="s">
        <v>48</v>
      </c>
      <c r="AB1223" s="4" t="s">
        <v>48</v>
      </c>
      <c r="AC1223" s="4" t="s">
        <v>48</v>
      </c>
      <c r="AD1223" s="4" t="s">
        <v>48</v>
      </c>
      <c r="AE1223" s="4" t="s">
        <v>49</v>
      </c>
      <c r="AF1223" s="4" t="s">
        <v>49</v>
      </c>
      <c r="AG1223" s="4" t="s">
        <v>49</v>
      </c>
      <c r="AH1223" s="4" t="s">
        <v>48</v>
      </c>
      <c r="AI1223" s="4" t="s">
        <v>48</v>
      </c>
      <c r="AJ1223" s="4" t="s">
        <v>48</v>
      </c>
      <c r="AK1223" s="4" t="s">
        <v>48</v>
      </c>
      <c r="AL1223" s="4" t="s">
        <v>55</v>
      </c>
    </row>
    <row r="1224" spans="1:38" ht="25.5">
      <c r="A1224" s="4">
        <v>159590</v>
      </c>
      <c r="B1224" s="4">
        <v>661563</v>
      </c>
      <c r="C1224" s="4" t="s">
        <v>3331</v>
      </c>
      <c r="D1224" s="4" t="s">
        <v>3332</v>
      </c>
      <c r="E1224" s="4" t="s">
        <v>806</v>
      </c>
      <c r="F1224" s="4" t="s">
        <v>88</v>
      </c>
      <c r="G1224" s="4" t="s">
        <v>46</v>
      </c>
      <c r="H1224" s="4" t="s">
        <v>47</v>
      </c>
      <c r="I1224" s="4" t="s">
        <v>48</v>
      </c>
      <c r="J1224" s="4" t="s">
        <v>49</v>
      </c>
      <c r="K1224" s="4" t="s">
        <v>3333</v>
      </c>
      <c r="L1224" s="4" t="s">
        <v>3334</v>
      </c>
      <c r="M1224" s="4"/>
      <c r="N1224" s="4" t="s">
        <v>965</v>
      </c>
      <c r="O1224" s="4" t="s">
        <v>53</v>
      </c>
      <c r="P1224" s="4" t="s">
        <v>966</v>
      </c>
      <c r="Q1224" s="4">
        <v>35</v>
      </c>
      <c r="R1224" s="4">
        <v>0</v>
      </c>
      <c r="S1224" s="4">
        <v>12</v>
      </c>
      <c r="T1224" s="4">
        <v>47</v>
      </c>
      <c r="U1224" s="4">
        <v>0.74470000000000003</v>
      </c>
      <c r="V1224" s="4">
        <v>0</v>
      </c>
      <c r="W1224" s="4">
        <v>0.74470000000000003</v>
      </c>
      <c r="X1224" s="4" t="s">
        <v>49</v>
      </c>
      <c r="Y1224" s="4" t="s">
        <v>49</v>
      </c>
      <c r="Z1224" s="4" t="s">
        <v>49</v>
      </c>
      <c r="AA1224" s="4" t="s">
        <v>49</v>
      </c>
      <c r="AB1224" s="4" t="s">
        <v>49</v>
      </c>
      <c r="AC1224" s="4" t="s">
        <v>49</v>
      </c>
      <c r="AD1224" s="4" t="s">
        <v>49</v>
      </c>
      <c r="AE1224" s="4" t="s">
        <v>49</v>
      </c>
      <c r="AF1224" s="4" t="s">
        <v>49</v>
      </c>
      <c r="AG1224" s="4" t="s">
        <v>49</v>
      </c>
      <c r="AH1224" s="4" t="s">
        <v>48</v>
      </c>
      <c r="AI1224" s="4" t="s">
        <v>48</v>
      </c>
      <c r="AJ1224" s="4" t="s">
        <v>48</v>
      </c>
      <c r="AK1224" s="4" t="s">
        <v>48</v>
      </c>
      <c r="AL1224" s="4" t="s">
        <v>55</v>
      </c>
    </row>
    <row r="1225" spans="1:38" ht="25.5">
      <c r="A1225" s="4">
        <v>159427</v>
      </c>
      <c r="B1225" s="4">
        <v>661866</v>
      </c>
      <c r="C1225" s="4" t="s">
        <v>3335</v>
      </c>
      <c r="D1225" s="4" t="s">
        <v>3336</v>
      </c>
      <c r="E1225" s="4" t="s">
        <v>831</v>
      </c>
      <c r="F1225" s="4" t="s">
        <v>96</v>
      </c>
      <c r="G1225" s="4" t="s">
        <v>46</v>
      </c>
      <c r="H1225" s="4" t="s">
        <v>47</v>
      </c>
      <c r="I1225" s="4" t="s">
        <v>48</v>
      </c>
      <c r="J1225" s="4" t="s">
        <v>49</v>
      </c>
      <c r="K1225" s="4" t="s">
        <v>3337</v>
      </c>
      <c r="L1225" s="4" t="s">
        <v>3338</v>
      </c>
      <c r="M1225" s="4"/>
      <c r="N1225" s="4" t="s">
        <v>3339</v>
      </c>
      <c r="O1225" s="4" t="s">
        <v>53</v>
      </c>
      <c r="P1225" s="4" t="s">
        <v>3340</v>
      </c>
      <c r="Q1225" s="4">
        <v>48</v>
      </c>
      <c r="R1225" s="4">
        <v>18</v>
      </c>
      <c r="S1225" s="4">
        <v>116</v>
      </c>
      <c r="T1225" s="4">
        <v>182</v>
      </c>
      <c r="U1225" s="4">
        <v>0.26369999999999999</v>
      </c>
      <c r="V1225" s="4">
        <v>9.8900000000000002E-2</v>
      </c>
      <c r="W1225" s="4">
        <v>0.36259999999999998</v>
      </c>
      <c r="X1225" s="4" t="s">
        <v>48</v>
      </c>
      <c r="Y1225" s="4" t="s">
        <v>49</v>
      </c>
      <c r="Z1225" s="4" t="s">
        <v>49</v>
      </c>
      <c r="AA1225" s="4" t="s">
        <v>49</v>
      </c>
      <c r="AB1225" s="4" t="s">
        <v>49</v>
      </c>
      <c r="AC1225" s="4" t="s">
        <v>49</v>
      </c>
      <c r="AD1225" s="4" t="s">
        <v>49</v>
      </c>
      <c r="AE1225" s="4" t="s">
        <v>48</v>
      </c>
      <c r="AF1225" s="4" t="s">
        <v>48</v>
      </c>
      <c r="AG1225" s="4" t="s">
        <v>48</v>
      </c>
      <c r="AH1225" s="4" t="s">
        <v>48</v>
      </c>
      <c r="AI1225" s="4" t="s">
        <v>48</v>
      </c>
      <c r="AJ1225" s="4" t="s">
        <v>48</v>
      </c>
      <c r="AK1225" s="4" t="s">
        <v>48</v>
      </c>
      <c r="AL1225" s="4" t="s">
        <v>81</v>
      </c>
    </row>
    <row r="1226" spans="1:38" ht="25.5">
      <c r="A1226" s="4">
        <v>159427</v>
      </c>
      <c r="B1226" s="4">
        <v>661868</v>
      </c>
      <c r="C1226" s="4" t="s">
        <v>3335</v>
      </c>
      <c r="D1226" s="4" t="s">
        <v>3336</v>
      </c>
      <c r="E1226" s="4" t="s">
        <v>831</v>
      </c>
      <c r="F1226" s="4" t="s">
        <v>96</v>
      </c>
      <c r="G1226" s="4" t="s">
        <v>46</v>
      </c>
      <c r="H1226" s="4" t="s">
        <v>47</v>
      </c>
      <c r="I1226" s="4" t="s">
        <v>48</v>
      </c>
      <c r="J1226" s="4" t="s">
        <v>49</v>
      </c>
      <c r="K1226" s="4" t="s">
        <v>3341</v>
      </c>
      <c r="L1226" s="4" t="s">
        <v>3342</v>
      </c>
      <c r="M1226" s="4"/>
      <c r="N1226" s="4" t="s">
        <v>3339</v>
      </c>
      <c r="O1226" s="4" t="s">
        <v>53</v>
      </c>
      <c r="P1226" s="4" t="s">
        <v>3340</v>
      </c>
      <c r="Q1226" s="4">
        <v>48</v>
      </c>
      <c r="R1226" s="4">
        <v>23</v>
      </c>
      <c r="S1226" s="4">
        <v>104</v>
      </c>
      <c r="T1226" s="4">
        <v>175</v>
      </c>
      <c r="U1226" s="4">
        <v>0.27429999999999999</v>
      </c>
      <c r="V1226" s="4">
        <v>0.13139999999999999</v>
      </c>
      <c r="W1226" s="4">
        <v>0.40570000000000001</v>
      </c>
      <c r="X1226" s="4" t="s">
        <v>48</v>
      </c>
      <c r="Y1226" s="4" t="s">
        <v>48</v>
      </c>
      <c r="Z1226" s="4" t="s">
        <v>48</v>
      </c>
      <c r="AA1226" s="4" t="s">
        <v>48</v>
      </c>
      <c r="AB1226" s="4" t="s">
        <v>48</v>
      </c>
      <c r="AC1226" s="4" t="s">
        <v>48</v>
      </c>
      <c r="AD1226" s="4" t="s">
        <v>48</v>
      </c>
      <c r="AE1226" s="4" t="s">
        <v>48</v>
      </c>
      <c r="AF1226" s="4" t="s">
        <v>48</v>
      </c>
      <c r="AG1226" s="4" t="s">
        <v>48</v>
      </c>
      <c r="AH1226" s="4" t="s">
        <v>49</v>
      </c>
      <c r="AI1226" s="4" t="s">
        <v>49</v>
      </c>
      <c r="AJ1226" s="4" t="s">
        <v>49</v>
      </c>
      <c r="AK1226" s="4" t="s">
        <v>49</v>
      </c>
      <c r="AL1226" s="4" t="s">
        <v>81</v>
      </c>
    </row>
    <row r="1227" spans="1:38" ht="25.5">
      <c r="A1227" s="4">
        <v>159427</v>
      </c>
      <c r="B1227" s="4">
        <v>661867</v>
      </c>
      <c r="C1227" s="4" t="s">
        <v>3335</v>
      </c>
      <c r="D1227" s="4" t="s">
        <v>3336</v>
      </c>
      <c r="E1227" s="4" t="s">
        <v>831</v>
      </c>
      <c r="F1227" s="4" t="s">
        <v>96</v>
      </c>
      <c r="G1227" s="4" t="s">
        <v>46</v>
      </c>
      <c r="H1227" s="4" t="s">
        <v>47</v>
      </c>
      <c r="I1227" s="4" t="s">
        <v>48</v>
      </c>
      <c r="J1227" s="4" t="s">
        <v>49</v>
      </c>
      <c r="K1227" s="4" t="s">
        <v>3343</v>
      </c>
      <c r="L1227" s="4" t="s">
        <v>3344</v>
      </c>
      <c r="M1227" s="4"/>
      <c r="N1227" s="4" t="s">
        <v>3339</v>
      </c>
      <c r="O1227" s="4" t="s">
        <v>53</v>
      </c>
      <c r="P1227" s="4" t="s">
        <v>3340</v>
      </c>
      <c r="Q1227" s="4">
        <v>21</v>
      </c>
      <c r="R1227" s="4">
        <v>16</v>
      </c>
      <c r="S1227" s="4">
        <v>56</v>
      </c>
      <c r="T1227" s="4">
        <v>93</v>
      </c>
      <c r="U1227" s="4">
        <v>0.2258</v>
      </c>
      <c r="V1227" s="4">
        <v>0.17199999999999999</v>
      </c>
      <c r="W1227" s="4">
        <v>0.39779999999999999</v>
      </c>
      <c r="X1227" s="4" t="s">
        <v>48</v>
      </c>
      <c r="Y1227" s="4" t="s">
        <v>48</v>
      </c>
      <c r="Z1227" s="4" t="s">
        <v>48</v>
      </c>
      <c r="AA1227" s="4" t="s">
        <v>48</v>
      </c>
      <c r="AB1227" s="4" t="s">
        <v>48</v>
      </c>
      <c r="AC1227" s="4" t="s">
        <v>48</v>
      </c>
      <c r="AD1227" s="4" t="s">
        <v>48</v>
      </c>
      <c r="AE1227" s="4" t="s">
        <v>49</v>
      </c>
      <c r="AF1227" s="4" t="s">
        <v>49</v>
      </c>
      <c r="AG1227" s="4" t="s">
        <v>49</v>
      </c>
      <c r="AH1227" s="4" t="s">
        <v>48</v>
      </c>
      <c r="AI1227" s="4" t="s">
        <v>48</v>
      </c>
      <c r="AJ1227" s="4" t="s">
        <v>48</v>
      </c>
      <c r="AK1227" s="4" t="s">
        <v>48</v>
      </c>
      <c r="AL1227" s="4" t="s">
        <v>81</v>
      </c>
    </row>
    <row r="1228" spans="1:38" ht="25.5">
      <c r="A1228" s="4">
        <v>159488</v>
      </c>
      <c r="B1228" s="4">
        <v>664719</v>
      </c>
      <c r="C1228" s="4" t="s">
        <v>3345</v>
      </c>
      <c r="D1228" s="4" t="s">
        <v>3346</v>
      </c>
      <c r="E1228" s="4" t="s">
        <v>1962</v>
      </c>
      <c r="F1228" s="4" t="s">
        <v>88</v>
      </c>
      <c r="G1228" s="4" t="s">
        <v>46</v>
      </c>
      <c r="H1228" s="4" t="s">
        <v>47</v>
      </c>
      <c r="I1228" s="4" t="s">
        <v>48</v>
      </c>
      <c r="J1228" s="4" t="s">
        <v>49</v>
      </c>
      <c r="K1228" s="4" t="s">
        <v>3347</v>
      </c>
      <c r="L1228" s="4" t="s">
        <v>3348</v>
      </c>
      <c r="M1228" s="4" t="s">
        <v>3349</v>
      </c>
      <c r="N1228" s="4" t="s">
        <v>3350</v>
      </c>
      <c r="O1228" s="4" t="s">
        <v>53</v>
      </c>
      <c r="P1228" s="4" t="s">
        <v>3351</v>
      </c>
      <c r="Q1228" s="4">
        <v>34</v>
      </c>
      <c r="R1228" s="4">
        <v>0</v>
      </c>
      <c r="S1228" s="4">
        <v>1</v>
      </c>
      <c r="T1228" s="4">
        <v>35</v>
      </c>
      <c r="U1228" s="4">
        <v>0.97140000000000004</v>
      </c>
      <c r="V1228" s="4">
        <v>0</v>
      </c>
      <c r="W1228" s="4">
        <v>0.97140000000000004</v>
      </c>
      <c r="X1228" s="4" t="s">
        <v>49</v>
      </c>
      <c r="Y1228" s="4" t="s">
        <v>49</v>
      </c>
      <c r="Z1228" s="4" t="s">
        <v>49</v>
      </c>
      <c r="AA1228" s="4" t="s">
        <v>49</v>
      </c>
      <c r="AB1228" s="4" t="s">
        <v>49</v>
      </c>
      <c r="AC1228" s="4" t="s">
        <v>49</v>
      </c>
      <c r="AD1228" s="4" t="s">
        <v>49</v>
      </c>
      <c r="AE1228" s="4" t="s">
        <v>49</v>
      </c>
      <c r="AF1228" s="4" t="s">
        <v>49</v>
      </c>
      <c r="AG1228" s="4" t="s">
        <v>49</v>
      </c>
      <c r="AH1228" s="4" t="s">
        <v>48</v>
      </c>
      <c r="AI1228" s="4" t="s">
        <v>48</v>
      </c>
      <c r="AJ1228" s="4" t="s">
        <v>48</v>
      </c>
      <c r="AK1228" s="4" t="s">
        <v>48</v>
      </c>
      <c r="AL1228" s="4" t="s">
        <v>55</v>
      </c>
    </row>
    <row r="1229" spans="1:38" ht="25.5">
      <c r="A1229" s="4">
        <v>159520</v>
      </c>
      <c r="B1229" s="4">
        <v>663766</v>
      </c>
      <c r="C1229" s="4" t="s">
        <v>3352</v>
      </c>
      <c r="D1229" s="4" t="s">
        <v>3353</v>
      </c>
      <c r="E1229" s="4" t="s">
        <v>532</v>
      </c>
      <c r="F1229" s="4" t="s">
        <v>385</v>
      </c>
      <c r="G1229" s="4" t="s">
        <v>46</v>
      </c>
      <c r="H1229" s="4" t="s">
        <v>47</v>
      </c>
      <c r="I1229" s="4" t="s">
        <v>48</v>
      </c>
      <c r="J1229" s="4" t="s">
        <v>49</v>
      </c>
      <c r="K1229" s="4" t="s">
        <v>3354</v>
      </c>
      <c r="L1229" s="4" t="s">
        <v>3355</v>
      </c>
      <c r="M1229" s="4"/>
      <c r="N1229" s="4" t="s">
        <v>3356</v>
      </c>
      <c r="O1229" s="4" t="s">
        <v>53</v>
      </c>
      <c r="P1229" s="4" t="s">
        <v>3357</v>
      </c>
      <c r="Q1229" s="4">
        <v>145</v>
      </c>
      <c r="R1229" s="4">
        <v>0</v>
      </c>
      <c r="S1229" s="4">
        <v>12</v>
      </c>
      <c r="T1229" s="4">
        <v>157</v>
      </c>
      <c r="U1229" s="4">
        <v>0.92359999999999998</v>
      </c>
      <c r="V1229" s="4">
        <v>0</v>
      </c>
      <c r="W1229" s="4">
        <v>0.92359999999999998</v>
      </c>
      <c r="X1229" s="4" t="s">
        <v>49</v>
      </c>
      <c r="Y1229" s="4" t="s">
        <v>49</v>
      </c>
      <c r="Z1229" s="4" t="s">
        <v>49</v>
      </c>
      <c r="AA1229" s="4" t="s">
        <v>49</v>
      </c>
      <c r="AB1229" s="4" t="s">
        <v>49</v>
      </c>
      <c r="AC1229" s="4" t="s">
        <v>49</v>
      </c>
      <c r="AD1229" s="4" t="s">
        <v>49</v>
      </c>
      <c r="AE1229" s="4" t="s">
        <v>49</v>
      </c>
      <c r="AF1229" s="4" t="s">
        <v>49</v>
      </c>
      <c r="AG1229" s="4" t="s">
        <v>49</v>
      </c>
      <c r="AH1229" s="4" t="s">
        <v>48</v>
      </c>
      <c r="AI1229" s="4" t="s">
        <v>48</v>
      </c>
      <c r="AJ1229" s="4" t="s">
        <v>48</v>
      </c>
      <c r="AK1229" s="4" t="s">
        <v>48</v>
      </c>
      <c r="AL1229" s="4" t="s">
        <v>55</v>
      </c>
    </row>
    <row r="1230" spans="1:38" ht="25.5">
      <c r="A1230" s="4">
        <v>159301</v>
      </c>
      <c r="B1230" s="4">
        <v>661840</v>
      </c>
      <c r="C1230" s="4" t="s">
        <v>3358</v>
      </c>
      <c r="D1230" s="4" t="s">
        <v>3359</v>
      </c>
      <c r="E1230" s="4" t="s">
        <v>520</v>
      </c>
      <c r="F1230" s="4" t="s">
        <v>385</v>
      </c>
      <c r="G1230" s="4" t="s">
        <v>46</v>
      </c>
      <c r="H1230" s="4" t="s">
        <v>47</v>
      </c>
      <c r="I1230" s="4" t="s">
        <v>48</v>
      </c>
      <c r="J1230" s="4" t="s">
        <v>49</v>
      </c>
      <c r="K1230" s="4" t="s">
        <v>3360</v>
      </c>
      <c r="L1230" s="4" t="s">
        <v>3361</v>
      </c>
      <c r="M1230" s="4"/>
      <c r="N1230" s="4" t="s">
        <v>3362</v>
      </c>
      <c r="O1230" s="4" t="s">
        <v>53</v>
      </c>
      <c r="P1230" s="4" t="s">
        <v>3363</v>
      </c>
      <c r="Q1230" s="4">
        <v>221</v>
      </c>
      <c r="R1230" s="4">
        <v>0</v>
      </c>
      <c r="S1230" s="4">
        <v>33</v>
      </c>
      <c r="T1230" s="4">
        <v>254</v>
      </c>
      <c r="U1230" s="4">
        <v>0.87009999999999998</v>
      </c>
      <c r="V1230" s="4">
        <v>0</v>
      </c>
      <c r="W1230" s="4">
        <v>0.87009999999999998</v>
      </c>
      <c r="X1230" s="4" t="s">
        <v>49</v>
      </c>
      <c r="Y1230" s="4" t="s">
        <v>49</v>
      </c>
      <c r="Z1230" s="4" t="s">
        <v>49</v>
      </c>
      <c r="AA1230" s="4" t="s">
        <v>49</v>
      </c>
      <c r="AB1230" s="4" t="s">
        <v>49</v>
      </c>
      <c r="AC1230" s="4" t="s">
        <v>49</v>
      </c>
      <c r="AD1230" s="4" t="s">
        <v>49</v>
      </c>
      <c r="AE1230" s="4" t="s">
        <v>49</v>
      </c>
      <c r="AF1230" s="4" t="s">
        <v>48</v>
      </c>
      <c r="AG1230" s="4" t="s">
        <v>48</v>
      </c>
      <c r="AH1230" s="4" t="s">
        <v>48</v>
      </c>
      <c r="AI1230" s="4" t="s">
        <v>48</v>
      </c>
      <c r="AJ1230" s="4" t="s">
        <v>48</v>
      </c>
      <c r="AK1230" s="4" t="s">
        <v>48</v>
      </c>
      <c r="AL1230" s="4" t="s">
        <v>55</v>
      </c>
    </row>
    <row r="1231" spans="1:38" ht="25.5">
      <c r="A1231" s="4">
        <v>159301</v>
      </c>
      <c r="B1231" s="4">
        <v>661841</v>
      </c>
      <c r="C1231" s="4" t="s">
        <v>3358</v>
      </c>
      <c r="D1231" s="4" t="s">
        <v>3359</v>
      </c>
      <c r="E1231" s="4" t="s">
        <v>520</v>
      </c>
      <c r="F1231" s="4" t="s">
        <v>385</v>
      </c>
      <c r="G1231" s="4" t="s">
        <v>46</v>
      </c>
      <c r="H1231" s="4" t="s">
        <v>47</v>
      </c>
      <c r="I1231" s="4" t="s">
        <v>48</v>
      </c>
      <c r="J1231" s="4" t="s">
        <v>49</v>
      </c>
      <c r="K1231" s="4" t="s">
        <v>3364</v>
      </c>
      <c r="L1231" s="4" t="s">
        <v>3365</v>
      </c>
      <c r="M1231" s="4"/>
      <c r="N1231" s="4" t="s">
        <v>3362</v>
      </c>
      <c r="O1231" s="4" t="s">
        <v>53</v>
      </c>
      <c r="P1231" s="4" t="s">
        <v>3363</v>
      </c>
      <c r="Q1231" s="4">
        <v>167</v>
      </c>
      <c r="R1231" s="4">
        <v>0</v>
      </c>
      <c r="S1231" s="4">
        <v>57</v>
      </c>
      <c r="T1231" s="4">
        <v>224</v>
      </c>
      <c r="U1231" s="4">
        <v>0.74550000000000005</v>
      </c>
      <c r="V1231" s="4">
        <v>0</v>
      </c>
      <c r="W1231" s="4">
        <v>0.74550000000000005</v>
      </c>
      <c r="X1231" s="4" t="s">
        <v>48</v>
      </c>
      <c r="Y1231" s="4" t="s">
        <v>48</v>
      </c>
      <c r="Z1231" s="4" t="s">
        <v>48</v>
      </c>
      <c r="AA1231" s="4" t="s">
        <v>48</v>
      </c>
      <c r="AB1231" s="4" t="s">
        <v>48</v>
      </c>
      <c r="AC1231" s="4" t="s">
        <v>48</v>
      </c>
      <c r="AD1231" s="4" t="s">
        <v>48</v>
      </c>
      <c r="AE1231" s="4" t="s">
        <v>48</v>
      </c>
      <c r="AF1231" s="4" t="s">
        <v>49</v>
      </c>
      <c r="AG1231" s="4" t="s">
        <v>49</v>
      </c>
      <c r="AH1231" s="4" t="s">
        <v>49</v>
      </c>
      <c r="AI1231" s="4" t="s">
        <v>49</v>
      </c>
      <c r="AJ1231" s="4" t="s">
        <v>49</v>
      </c>
      <c r="AK1231" s="4" t="s">
        <v>49</v>
      </c>
      <c r="AL1231" s="4" t="s">
        <v>55</v>
      </c>
    </row>
    <row r="1232" spans="1:38" ht="25.5">
      <c r="A1232" s="4">
        <v>160003</v>
      </c>
      <c r="B1232" s="4">
        <v>661966</v>
      </c>
      <c r="C1232" s="4" t="s">
        <v>3366</v>
      </c>
      <c r="D1232" s="4" t="s">
        <v>3367</v>
      </c>
      <c r="E1232" s="4" t="s">
        <v>390</v>
      </c>
      <c r="F1232" s="4" t="s">
        <v>154</v>
      </c>
      <c r="G1232" s="4" t="s">
        <v>46</v>
      </c>
      <c r="H1232" s="4" t="s">
        <v>47</v>
      </c>
      <c r="I1232" s="4" t="s">
        <v>48</v>
      </c>
      <c r="J1232" s="4" t="s">
        <v>49</v>
      </c>
      <c r="K1232" s="4" t="s">
        <v>3368</v>
      </c>
      <c r="L1232" s="4" t="s">
        <v>3369</v>
      </c>
      <c r="M1232" s="4"/>
      <c r="N1232" s="4" t="s">
        <v>3370</v>
      </c>
      <c r="O1232" s="4" t="s">
        <v>53</v>
      </c>
      <c r="P1232" s="4" t="s">
        <v>3371</v>
      </c>
      <c r="Q1232" s="4">
        <v>173</v>
      </c>
      <c r="R1232" s="4">
        <v>56</v>
      </c>
      <c r="S1232" s="4">
        <v>418</v>
      </c>
      <c r="T1232" s="4">
        <v>647</v>
      </c>
      <c r="U1232" s="4">
        <v>0.26740000000000003</v>
      </c>
      <c r="V1232" s="4">
        <v>8.6599999999999996E-2</v>
      </c>
      <c r="W1232" s="4">
        <v>0.35389999999999999</v>
      </c>
      <c r="X1232" s="4" t="s">
        <v>49</v>
      </c>
      <c r="Y1232" s="4" t="s">
        <v>49</v>
      </c>
      <c r="Z1232" s="4" t="s">
        <v>49</v>
      </c>
      <c r="AA1232" s="4" t="s">
        <v>49</v>
      </c>
      <c r="AB1232" s="4" t="s">
        <v>49</v>
      </c>
      <c r="AC1232" s="4" t="s">
        <v>49</v>
      </c>
      <c r="AD1232" s="4" t="s">
        <v>48</v>
      </c>
      <c r="AE1232" s="4" t="s">
        <v>48</v>
      </c>
      <c r="AF1232" s="4" t="s">
        <v>48</v>
      </c>
      <c r="AG1232" s="4" t="s">
        <v>48</v>
      </c>
      <c r="AH1232" s="4" t="s">
        <v>48</v>
      </c>
      <c r="AI1232" s="4" t="s">
        <v>48</v>
      </c>
      <c r="AJ1232" s="4" t="s">
        <v>48</v>
      </c>
      <c r="AK1232" s="4" t="s">
        <v>48</v>
      </c>
      <c r="AL1232" s="4" t="s">
        <v>81</v>
      </c>
    </row>
    <row r="1233" spans="1:38" ht="25.5">
      <c r="A1233" s="4">
        <v>160003</v>
      </c>
      <c r="B1233" s="4">
        <v>661969</v>
      </c>
      <c r="C1233" s="4" t="s">
        <v>3366</v>
      </c>
      <c r="D1233" s="4" t="s">
        <v>3367</v>
      </c>
      <c r="E1233" s="4" t="s">
        <v>390</v>
      </c>
      <c r="F1233" s="4" t="s">
        <v>154</v>
      </c>
      <c r="G1233" s="4" t="s">
        <v>46</v>
      </c>
      <c r="H1233" s="4" t="s">
        <v>47</v>
      </c>
      <c r="I1233" s="4" t="s">
        <v>48</v>
      </c>
      <c r="J1233" s="4" t="s">
        <v>49</v>
      </c>
      <c r="K1233" s="4" t="s">
        <v>3372</v>
      </c>
      <c r="L1233" s="4" t="s">
        <v>3369</v>
      </c>
      <c r="M1233" s="4"/>
      <c r="N1233" s="4" t="s">
        <v>3370</v>
      </c>
      <c r="O1233" s="4" t="s">
        <v>53</v>
      </c>
      <c r="P1233" s="4" t="s">
        <v>3371</v>
      </c>
      <c r="Q1233" s="4">
        <v>228</v>
      </c>
      <c r="R1233" s="4">
        <v>75</v>
      </c>
      <c r="S1233" s="4">
        <v>664</v>
      </c>
      <c r="T1233" s="4">
        <v>967</v>
      </c>
      <c r="U1233" s="4">
        <v>0.23580000000000001</v>
      </c>
      <c r="V1233" s="4">
        <v>7.7600000000000002E-2</v>
      </c>
      <c r="W1233" s="4">
        <v>0.31330000000000002</v>
      </c>
      <c r="X1233" s="4" t="s">
        <v>48</v>
      </c>
      <c r="Y1233" s="4" t="s">
        <v>48</v>
      </c>
      <c r="Z1233" s="4" t="s">
        <v>48</v>
      </c>
      <c r="AA1233" s="4" t="s">
        <v>48</v>
      </c>
      <c r="AB1233" s="4" t="s">
        <v>48</v>
      </c>
      <c r="AC1233" s="4" t="s">
        <v>48</v>
      </c>
      <c r="AD1233" s="4" t="s">
        <v>48</v>
      </c>
      <c r="AE1233" s="4" t="s">
        <v>48</v>
      </c>
      <c r="AF1233" s="4" t="s">
        <v>48</v>
      </c>
      <c r="AG1233" s="4" t="s">
        <v>48</v>
      </c>
      <c r="AH1233" s="4" t="s">
        <v>49</v>
      </c>
      <c r="AI1233" s="4" t="s">
        <v>49</v>
      </c>
      <c r="AJ1233" s="4" t="s">
        <v>49</v>
      </c>
      <c r="AK1233" s="4" t="s">
        <v>49</v>
      </c>
      <c r="AL1233" s="4" t="s">
        <v>81</v>
      </c>
    </row>
    <row r="1234" spans="1:38" ht="25.5">
      <c r="A1234" s="4">
        <v>160003</v>
      </c>
      <c r="B1234" s="4">
        <v>661968</v>
      </c>
      <c r="C1234" s="4" t="s">
        <v>3366</v>
      </c>
      <c r="D1234" s="4" t="s">
        <v>3367</v>
      </c>
      <c r="E1234" s="4" t="s">
        <v>390</v>
      </c>
      <c r="F1234" s="4" t="s">
        <v>154</v>
      </c>
      <c r="G1234" s="4" t="s">
        <v>46</v>
      </c>
      <c r="H1234" s="4" t="s">
        <v>47</v>
      </c>
      <c r="I1234" s="4" t="s">
        <v>48</v>
      </c>
      <c r="J1234" s="4" t="s">
        <v>49</v>
      </c>
      <c r="K1234" s="4" t="s">
        <v>3373</v>
      </c>
      <c r="L1234" s="4" t="s">
        <v>3369</v>
      </c>
      <c r="M1234" s="4"/>
      <c r="N1234" s="4" t="s">
        <v>3370</v>
      </c>
      <c r="O1234" s="4" t="s">
        <v>53</v>
      </c>
      <c r="P1234" s="4" t="s">
        <v>3371</v>
      </c>
      <c r="Q1234" s="4">
        <v>175</v>
      </c>
      <c r="R1234" s="4">
        <v>55</v>
      </c>
      <c r="S1234" s="4">
        <v>460</v>
      </c>
      <c r="T1234" s="4">
        <v>690</v>
      </c>
      <c r="U1234" s="4">
        <v>0.25359999999999999</v>
      </c>
      <c r="V1234" s="4">
        <v>7.9699999999999993E-2</v>
      </c>
      <c r="W1234" s="4">
        <v>0.33329999999999999</v>
      </c>
      <c r="X1234" s="4" t="s">
        <v>48</v>
      </c>
      <c r="Y1234" s="4" t="s">
        <v>48</v>
      </c>
      <c r="Z1234" s="4" t="s">
        <v>48</v>
      </c>
      <c r="AA1234" s="4" t="s">
        <v>48</v>
      </c>
      <c r="AB1234" s="4" t="s">
        <v>48</v>
      </c>
      <c r="AC1234" s="4" t="s">
        <v>48</v>
      </c>
      <c r="AD1234" s="4" t="s">
        <v>48</v>
      </c>
      <c r="AE1234" s="4" t="s">
        <v>49</v>
      </c>
      <c r="AF1234" s="4" t="s">
        <v>49</v>
      </c>
      <c r="AG1234" s="4" t="s">
        <v>49</v>
      </c>
      <c r="AH1234" s="4" t="s">
        <v>48</v>
      </c>
      <c r="AI1234" s="4" t="s">
        <v>48</v>
      </c>
      <c r="AJ1234" s="4" t="s">
        <v>48</v>
      </c>
      <c r="AK1234" s="4" t="s">
        <v>48</v>
      </c>
      <c r="AL1234" s="4" t="s">
        <v>81</v>
      </c>
    </row>
    <row r="1235" spans="1:38" ht="25.5">
      <c r="A1235" s="4">
        <v>160003</v>
      </c>
      <c r="B1235" s="4">
        <v>661967</v>
      </c>
      <c r="C1235" s="4" t="s">
        <v>3366</v>
      </c>
      <c r="D1235" s="4" t="s">
        <v>3367</v>
      </c>
      <c r="E1235" s="4" t="s">
        <v>390</v>
      </c>
      <c r="F1235" s="4" t="s">
        <v>154</v>
      </c>
      <c r="G1235" s="4" t="s">
        <v>46</v>
      </c>
      <c r="H1235" s="4" t="s">
        <v>47</v>
      </c>
      <c r="I1235" s="4" t="s">
        <v>48</v>
      </c>
      <c r="J1235" s="4" t="s">
        <v>49</v>
      </c>
      <c r="K1235" s="4" t="s">
        <v>3374</v>
      </c>
      <c r="L1235" s="4" t="s">
        <v>3369</v>
      </c>
      <c r="M1235" s="4"/>
      <c r="N1235" s="4" t="s">
        <v>3370</v>
      </c>
      <c r="O1235" s="4" t="s">
        <v>53</v>
      </c>
      <c r="P1235" s="4" t="s">
        <v>3371</v>
      </c>
      <c r="Q1235" s="4">
        <v>181</v>
      </c>
      <c r="R1235" s="4">
        <v>57</v>
      </c>
      <c r="S1235" s="4">
        <v>567</v>
      </c>
      <c r="T1235" s="4">
        <v>805</v>
      </c>
      <c r="U1235" s="4">
        <v>0.2248</v>
      </c>
      <c r="V1235" s="4">
        <v>7.0800000000000002E-2</v>
      </c>
      <c r="W1235" s="4">
        <v>0.29570000000000002</v>
      </c>
      <c r="X1235" s="4" t="s">
        <v>48</v>
      </c>
      <c r="Y1235" s="4" t="s">
        <v>49</v>
      </c>
      <c r="Z1235" s="4" t="s">
        <v>49</v>
      </c>
      <c r="AA1235" s="4" t="s">
        <v>49</v>
      </c>
      <c r="AB1235" s="4" t="s">
        <v>49</v>
      </c>
      <c r="AC1235" s="4" t="s">
        <v>49</v>
      </c>
      <c r="AD1235" s="4" t="s">
        <v>49</v>
      </c>
      <c r="AE1235" s="4" t="s">
        <v>48</v>
      </c>
      <c r="AF1235" s="4" t="s">
        <v>48</v>
      </c>
      <c r="AG1235" s="4" t="s">
        <v>48</v>
      </c>
      <c r="AH1235" s="4" t="s">
        <v>48</v>
      </c>
      <c r="AI1235" s="4" t="s">
        <v>48</v>
      </c>
      <c r="AJ1235" s="4" t="s">
        <v>48</v>
      </c>
      <c r="AK1235" s="4" t="s">
        <v>48</v>
      </c>
      <c r="AL1235" s="4" t="s">
        <v>81</v>
      </c>
    </row>
    <row r="1236" spans="1:38" ht="25.5">
      <c r="A1236" s="4">
        <v>159249</v>
      </c>
      <c r="B1236" s="4">
        <v>681052</v>
      </c>
      <c r="C1236" s="4" t="s">
        <v>3375</v>
      </c>
      <c r="D1236" s="4" t="s">
        <v>3376</v>
      </c>
      <c r="E1236" s="4" t="s">
        <v>2454</v>
      </c>
      <c r="F1236" s="4" t="s">
        <v>385</v>
      </c>
      <c r="G1236" s="4" t="s">
        <v>46</v>
      </c>
      <c r="H1236" s="4" t="s">
        <v>47</v>
      </c>
      <c r="I1236" s="4" t="s">
        <v>48</v>
      </c>
      <c r="J1236" s="4" t="s">
        <v>49</v>
      </c>
      <c r="K1236" s="4" t="s">
        <v>3377</v>
      </c>
      <c r="L1236" s="4" t="s">
        <v>3378</v>
      </c>
      <c r="M1236" s="4"/>
      <c r="N1236" s="4" t="s">
        <v>3379</v>
      </c>
      <c r="O1236" s="4" t="s">
        <v>53</v>
      </c>
      <c r="P1236" s="4" t="s">
        <v>3380</v>
      </c>
      <c r="Q1236" s="4">
        <v>114</v>
      </c>
      <c r="R1236" s="4">
        <v>0</v>
      </c>
      <c r="S1236" s="4">
        <v>0</v>
      </c>
      <c r="T1236" s="4">
        <v>114</v>
      </c>
      <c r="U1236" s="4">
        <v>1</v>
      </c>
      <c r="V1236" s="4">
        <v>0</v>
      </c>
      <c r="W1236" s="4">
        <v>1</v>
      </c>
      <c r="X1236" s="4" t="s">
        <v>48</v>
      </c>
      <c r="Y1236" s="4" t="s">
        <v>48</v>
      </c>
      <c r="Z1236" s="4" t="s">
        <v>48</v>
      </c>
      <c r="AA1236" s="4" t="s">
        <v>48</v>
      </c>
      <c r="AB1236" s="4" t="s">
        <v>48</v>
      </c>
      <c r="AC1236" s="4" t="s">
        <v>48</v>
      </c>
      <c r="AD1236" s="4" t="s">
        <v>48</v>
      </c>
      <c r="AE1236" s="4" t="s">
        <v>48</v>
      </c>
      <c r="AF1236" s="4" t="s">
        <v>48</v>
      </c>
      <c r="AG1236" s="4" t="s">
        <v>48</v>
      </c>
      <c r="AH1236" s="4" t="s">
        <v>49</v>
      </c>
      <c r="AI1236" s="4" t="s">
        <v>49</v>
      </c>
      <c r="AJ1236" s="4" t="s">
        <v>49</v>
      </c>
      <c r="AK1236" s="4" t="s">
        <v>49</v>
      </c>
      <c r="AL1236" s="4" t="s">
        <v>55</v>
      </c>
    </row>
    <row r="1237" spans="1:38" ht="25.5">
      <c r="A1237" s="4">
        <v>159249</v>
      </c>
      <c r="B1237" s="4">
        <v>685351</v>
      </c>
      <c r="C1237" s="4" t="s">
        <v>3375</v>
      </c>
      <c r="D1237" s="4" t="s">
        <v>3376</v>
      </c>
      <c r="E1237" s="4" t="s">
        <v>2454</v>
      </c>
      <c r="F1237" s="4" t="s">
        <v>385</v>
      </c>
      <c r="G1237" s="4" t="s">
        <v>46</v>
      </c>
      <c r="H1237" s="4" t="s">
        <v>47</v>
      </c>
      <c r="I1237" s="4" t="s">
        <v>48</v>
      </c>
      <c r="J1237" s="4" t="s">
        <v>49</v>
      </c>
      <c r="K1237" s="4" t="s">
        <v>3381</v>
      </c>
      <c r="L1237" s="4" t="s">
        <v>3382</v>
      </c>
      <c r="M1237" s="4"/>
      <c r="N1237" s="4" t="s">
        <v>3379</v>
      </c>
      <c r="O1237" s="4" t="s">
        <v>53</v>
      </c>
      <c r="P1237" s="4" t="s">
        <v>3380</v>
      </c>
      <c r="Q1237" s="4">
        <v>193</v>
      </c>
      <c r="R1237" s="4">
        <v>0</v>
      </c>
      <c r="S1237" s="4">
        <v>40</v>
      </c>
      <c r="T1237" s="4">
        <v>233</v>
      </c>
      <c r="U1237" s="4">
        <v>0.82830000000000004</v>
      </c>
      <c r="V1237" s="4">
        <v>0</v>
      </c>
      <c r="W1237" s="4">
        <v>0.82830000000000004</v>
      </c>
      <c r="X1237" s="4" t="s">
        <v>49</v>
      </c>
      <c r="Y1237" s="4" t="s">
        <v>49</v>
      </c>
      <c r="Z1237" s="4" t="s">
        <v>48</v>
      </c>
      <c r="AA1237" s="4" t="s">
        <v>48</v>
      </c>
      <c r="AB1237" s="4" t="s">
        <v>48</v>
      </c>
      <c r="AC1237" s="4" t="s">
        <v>48</v>
      </c>
      <c r="AD1237" s="4" t="s">
        <v>48</v>
      </c>
      <c r="AE1237" s="4" t="s">
        <v>48</v>
      </c>
      <c r="AF1237" s="4" t="s">
        <v>48</v>
      </c>
      <c r="AG1237" s="4" t="s">
        <v>48</v>
      </c>
      <c r="AH1237" s="4" t="s">
        <v>48</v>
      </c>
      <c r="AI1237" s="4" t="s">
        <v>48</v>
      </c>
      <c r="AJ1237" s="4" t="s">
        <v>48</v>
      </c>
      <c r="AK1237" s="4" t="s">
        <v>48</v>
      </c>
      <c r="AL1237" s="4" t="s">
        <v>55</v>
      </c>
    </row>
    <row r="1238" spans="1:38" ht="25.5">
      <c r="A1238" s="4">
        <v>159249</v>
      </c>
      <c r="B1238" s="4">
        <v>663737</v>
      </c>
      <c r="C1238" s="4" t="s">
        <v>3375</v>
      </c>
      <c r="D1238" s="4" t="s">
        <v>3376</v>
      </c>
      <c r="E1238" s="4" t="s">
        <v>2454</v>
      </c>
      <c r="F1238" s="4" t="s">
        <v>385</v>
      </c>
      <c r="G1238" s="4" t="s">
        <v>46</v>
      </c>
      <c r="H1238" s="4" t="s">
        <v>47</v>
      </c>
      <c r="I1238" s="4" t="s">
        <v>48</v>
      </c>
      <c r="J1238" s="4" t="s">
        <v>49</v>
      </c>
      <c r="K1238" s="4" t="s">
        <v>3383</v>
      </c>
      <c r="L1238" s="4" t="s">
        <v>3384</v>
      </c>
      <c r="M1238" s="4"/>
      <c r="N1238" s="4" t="s">
        <v>3379</v>
      </c>
      <c r="O1238" s="4" t="s">
        <v>53</v>
      </c>
      <c r="P1238" s="4" t="s">
        <v>3380</v>
      </c>
      <c r="Q1238" s="4">
        <v>580</v>
      </c>
      <c r="R1238" s="4">
        <v>0</v>
      </c>
      <c r="S1238" s="4">
        <v>0</v>
      </c>
      <c r="T1238" s="4">
        <v>580</v>
      </c>
      <c r="U1238" s="4">
        <v>1</v>
      </c>
      <c r="V1238" s="4">
        <v>0</v>
      </c>
      <c r="W1238" s="4">
        <v>1</v>
      </c>
      <c r="X1238" s="4" t="s">
        <v>48</v>
      </c>
      <c r="Y1238" s="4" t="s">
        <v>49</v>
      </c>
      <c r="Z1238" s="4" t="s">
        <v>49</v>
      </c>
      <c r="AA1238" s="4" t="s">
        <v>49</v>
      </c>
      <c r="AB1238" s="4" t="s">
        <v>49</v>
      </c>
      <c r="AC1238" s="4" t="s">
        <v>49</v>
      </c>
      <c r="AD1238" s="4" t="s">
        <v>49</v>
      </c>
      <c r="AE1238" s="4" t="s">
        <v>49</v>
      </c>
      <c r="AF1238" s="4" t="s">
        <v>48</v>
      </c>
      <c r="AG1238" s="4" t="s">
        <v>48</v>
      </c>
      <c r="AH1238" s="4" t="s">
        <v>48</v>
      </c>
      <c r="AI1238" s="4" t="s">
        <v>48</v>
      </c>
      <c r="AJ1238" s="4" t="s">
        <v>48</v>
      </c>
      <c r="AK1238" s="4" t="s">
        <v>48</v>
      </c>
      <c r="AL1238" s="4" t="s">
        <v>55</v>
      </c>
    </row>
    <row r="1239" spans="1:38" ht="25.5">
      <c r="A1239" s="4">
        <v>159249</v>
      </c>
      <c r="B1239" s="4">
        <v>663404</v>
      </c>
      <c r="C1239" s="4" t="s">
        <v>3375</v>
      </c>
      <c r="D1239" s="4" t="s">
        <v>3376</v>
      </c>
      <c r="E1239" s="4" t="s">
        <v>2454</v>
      </c>
      <c r="F1239" s="4" t="s">
        <v>385</v>
      </c>
      <c r="G1239" s="4" t="s">
        <v>46</v>
      </c>
      <c r="H1239" s="4" t="s">
        <v>47</v>
      </c>
      <c r="I1239" s="4" t="s">
        <v>48</v>
      </c>
      <c r="J1239" s="4" t="s">
        <v>49</v>
      </c>
      <c r="K1239" s="4" t="s">
        <v>3385</v>
      </c>
      <c r="L1239" s="4" t="s">
        <v>3386</v>
      </c>
      <c r="M1239" s="4"/>
      <c r="N1239" s="4" t="s">
        <v>3379</v>
      </c>
      <c r="O1239" s="4" t="s">
        <v>53</v>
      </c>
      <c r="P1239" s="4" t="s">
        <v>3380</v>
      </c>
      <c r="Q1239" s="4">
        <v>537</v>
      </c>
      <c r="R1239" s="4">
        <v>0</v>
      </c>
      <c r="S1239" s="4">
        <v>17</v>
      </c>
      <c r="T1239" s="4">
        <v>554</v>
      </c>
      <c r="U1239" s="4">
        <v>0.96930000000000005</v>
      </c>
      <c r="V1239" s="4">
        <v>0</v>
      </c>
      <c r="W1239" s="4">
        <v>0.96930000000000005</v>
      </c>
      <c r="X1239" s="4" t="s">
        <v>48</v>
      </c>
      <c r="Y1239" s="4" t="s">
        <v>49</v>
      </c>
      <c r="Z1239" s="4" t="s">
        <v>49</v>
      </c>
      <c r="AA1239" s="4" t="s">
        <v>49</v>
      </c>
      <c r="AB1239" s="4" t="s">
        <v>49</v>
      </c>
      <c r="AC1239" s="4" t="s">
        <v>49</v>
      </c>
      <c r="AD1239" s="4" t="s">
        <v>49</v>
      </c>
      <c r="AE1239" s="4" t="s">
        <v>49</v>
      </c>
      <c r="AF1239" s="4" t="s">
        <v>48</v>
      </c>
      <c r="AG1239" s="4" t="s">
        <v>48</v>
      </c>
      <c r="AH1239" s="4" t="s">
        <v>48</v>
      </c>
      <c r="AI1239" s="4" t="s">
        <v>48</v>
      </c>
      <c r="AJ1239" s="4" t="s">
        <v>48</v>
      </c>
      <c r="AK1239" s="4" t="s">
        <v>48</v>
      </c>
      <c r="AL1239" s="4" t="s">
        <v>55</v>
      </c>
    </row>
    <row r="1240" spans="1:38" ht="25.5">
      <c r="A1240" s="4">
        <v>159249</v>
      </c>
      <c r="B1240" s="4">
        <v>664927</v>
      </c>
      <c r="C1240" s="4" t="s">
        <v>3375</v>
      </c>
      <c r="D1240" s="4" t="s">
        <v>3376</v>
      </c>
      <c r="E1240" s="4" t="s">
        <v>2454</v>
      </c>
      <c r="F1240" s="4" t="s">
        <v>385</v>
      </c>
      <c r="G1240" s="4" t="s">
        <v>46</v>
      </c>
      <c r="H1240" s="4" t="s">
        <v>47</v>
      </c>
      <c r="I1240" s="4" t="s">
        <v>48</v>
      </c>
      <c r="J1240" s="4" t="s">
        <v>49</v>
      </c>
      <c r="K1240" s="4" t="s">
        <v>3387</v>
      </c>
      <c r="L1240" s="4" t="s">
        <v>3388</v>
      </c>
      <c r="M1240" s="4"/>
      <c r="N1240" s="4" t="s">
        <v>3379</v>
      </c>
      <c r="O1240" s="4" t="s">
        <v>53</v>
      </c>
      <c r="P1240" s="4" t="s">
        <v>3380</v>
      </c>
      <c r="Q1240" s="4">
        <v>744</v>
      </c>
      <c r="R1240" s="4">
        <v>0</v>
      </c>
      <c r="S1240" s="4">
        <v>0</v>
      </c>
      <c r="T1240" s="4">
        <v>744</v>
      </c>
      <c r="U1240" s="4">
        <v>1</v>
      </c>
      <c r="V1240" s="4">
        <v>0</v>
      </c>
      <c r="W1240" s="4">
        <v>1</v>
      </c>
      <c r="X1240" s="4" t="s">
        <v>48</v>
      </c>
      <c r="Y1240" s="4" t="s">
        <v>48</v>
      </c>
      <c r="Z1240" s="4" t="s">
        <v>48</v>
      </c>
      <c r="AA1240" s="4" t="s">
        <v>48</v>
      </c>
      <c r="AB1240" s="4" t="s">
        <v>48</v>
      </c>
      <c r="AC1240" s="4" t="s">
        <v>48</v>
      </c>
      <c r="AD1240" s="4" t="s">
        <v>48</v>
      </c>
      <c r="AE1240" s="4" t="s">
        <v>48</v>
      </c>
      <c r="AF1240" s="4" t="s">
        <v>49</v>
      </c>
      <c r="AG1240" s="4" t="s">
        <v>49</v>
      </c>
      <c r="AH1240" s="4" t="s">
        <v>48</v>
      </c>
      <c r="AI1240" s="4" t="s">
        <v>48</v>
      </c>
      <c r="AJ1240" s="4" t="s">
        <v>48</v>
      </c>
      <c r="AK1240" s="4" t="s">
        <v>48</v>
      </c>
      <c r="AL1240" s="4" t="s">
        <v>55</v>
      </c>
    </row>
    <row r="1241" spans="1:38" ht="25.5">
      <c r="A1241" s="4">
        <v>159249</v>
      </c>
      <c r="B1241" s="4">
        <v>663403</v>
      </c>
      <c r="C1241" s="4" t="s">
        <v>3375</v>
      </c>
      <c r="D1241" s="4" t="s">
        <v>3376</v>
      </c>
      <c r="E1241" s="4" t="s">
        <v>2454</v>
      </c>
      <c r="F1241" s="4" t="s">
        <v>385</v>
      </c>
      <c r="G1241" s="4" t="s">
        <v>46</v>
      </c>
      <c r="H1241" s="4" t="s">
        <v>47</v>
      </c>
      <c r="I1241" s="4" t="s">
        <v>48</v>
      </c>
      <c r="J1241" s="4" t="s">
        <v>49</v>
      </c>
      <c r="K1241" s="4" t="s">
        <v>3389</v>
      </c>
      <c r="L1241" s="4" t="s">
        <v>3390</v>
      </c>
      <c r="M1241" s="4"/>
      <c r="N1241" s="4" t="s">
        <v>3379</v>
      </c>
      <c r="O1241" s="4" t="s">
        <v>53</v>
      </c>
      <c r="P1241" s="4" t="s">
        <v>3380</v>
      </c>
      <c r="Q1241" s="4">
        <v>1266</v>
      </c>
      <c r="R1241" s="4">
        <v>0</v>
      </c>
      <c r="S1241" s="4">
        <v>105</v>
      </c>
      <c r="T1241" s="4">
        <v>1371</v>
      </c>
      <c r="U1241" s="4">
        <v>0.9234</v>
      </c>
      <c r="V1241" s="4">
        <v>0</v>
      </c>
      <c r="W1241" s="4">
        <v>0.9234</v>
      </c>
      <c r="X1241" s="4" t="s">
        <v>48</v>
      </c>
      <c r="Y1241" s="4" t="s">
        <v>48</v>
      </c>
      <c r="Z1241" s="4" t="s">
        <v>48</v>
      </c>
      <c r="AA1241" s="4" t="s">
        <v>48</v>
      </c>
      <c r="AB1241" s="4" t="s">
        <v>48</v>
      </c>
      <c r="AC1241" s="4" t="s">
        <v>48</v>
      </c>
      <c r="AD1241" s="4" t="s">
        <v>48</v>
      </c>
      <c r="AE1241" s="4" t="s">
        <v>48</v>
      </c>
      <c r="AF1241" s="4" t="s">
        <v>48</v>
      </c>
      <c r="AG1241" s="4" t="s">
        <v>48</v>
      </c>
      <c r="AH1241" s="4" t="s">
        <v>49</v>
      </c>
      <c r="AI1241" s="4" t="s">
        <v>49</v>
      </c>
      <c r="AJ1241" s="4" t="s">
        <v>49</v>
      </c>
      <c r="AK1241" s="4" t="s">
        <v>49</v>
      </c>
      <c r="AL1241" s="4" t="s">
        <v>55</v>
      </c>
    </row>
    <row r="1242" spans="1:38" ht="25.5">
      <c r="A1242" s="4">
        <v>159249</v>
      </c>
      <c r="B1242" s="4">
        <v>663731</v>
      </c>
      <c r="C1242" s="4" t="s">
        <v>3375</v>
      </c>
      <c r="D1242" s="4" t="s">
        <v>3376</v>
      </c>
      <c r="E1242" s="4" t="s">
        <v>2454</v>
      </c>
      <c r="F1242" s="4" t="s">
        <v>385</v>
      </c>
      <c r="G1242" s="4" t="s">
        <v>46</v>
      </c>
      <c r="H1242" s="4" t="s">
        <v>47</v>
      </c>
      <c r="I1242" s="4" t="s">
        <v>48</v>
      </c>
      <c r="J1242" s="4" t="s">
        <v>49</v>
      </c>
      <c r="K1242" s="4" t="s">
        <v>3391</v>
      </c>
      <c r="L1242" s="4" t="s">
        <v>3392</v>
      </c>
      <c r="M1242" s="4"/>
      <c r="N1242" s="4" t="s">
        <v>3379</v>
      </c>
      <c r="O1242" s="4" t="s">
        <v>53</v>
      </c>
      <c r="P1242" s="4" t="s">
        <v>3380</v>
      </c>
      <c r="Q1242" s="4">
        <v>569</v>
      </c>
      <c r="R1242" s="4">
        <v>0</v>
      </c>
      <c r="S1242" s="4">
        <v>9</v>
      </c>
      <c r="T1242" s="4">
        <v>578</v>
      </c>
      <c r="U1242" s="4">
        <v>0.98440000000000005</v>
      </c>
      <c r="V1242" s="4">
        <v>0</v>
      </c>
      <c r="W1242" s="4">
        <v>0.98440000000000005</v>
      </c>
      <c r="X1242" s="4" t="s">
        <v>48</v>
      </c>
      <c r="Y1242" s="4" t="s">
        <v>49</v>
      </c>
      <c r="Z1242" s="4" t="s">
        <v>49</v>
      </c>
      <c r="AA1242" s="4" t="s">
        <v>49</v>
      </c>
      <c r="AB1242" s="4" t="s">
        <v>49</v>
      </c>
      <c r="AC1242" s="4" t="s">
        <v>49</v>
      </c>
      <c r="AD1242" s="4" t="s">
        <v>49</v>
      </c>
      <c r="AE1242" s="4" t="s">
        <v>49</v>
      </c>
      <c r="AF1242" s="4" t="s">
        <v>48</v>
      </c>
      <c r="AG1242" s="4" t="s">
        <v>48</v>
      </c>
      <c r="AH1242" s="4" t="s">
        <v>48</v>
      </c>
      <c r="AI1242" s="4" t="s">
        <v>48</v>
      </c>
      <c r="AJ1242" s="4" t="s">
        <v>48</v>
      </c>
      <c r="AK1242" s="4" t="s">
        <v>48</v>
      </c>
      <c r="AL1242" s="4" t="s">
        <v>55</v>
      </c>
    </row>
    <row r="1243" spans="1:38" ht="25.5">
      <c r="A1243" s="4">
        <v>159249</v>
      </c>
      <c r="B1243" s="4">
        <v>665416</v>
      </c>
      <c r="C1243" s="4" t="s">
        <v>3375</v>
      </c>
      <c r="D1243" s="4" t="s">
        <v>3376</v>
      </c>
      <c r="E1243" s="4" t="s">
        <v>2454</v>
      </c>
      <c r="F1243" s="4" t="s">
        <v>385</v>
      </c>
      <c r="G1243" s="4" t="s">
        <v>46</v>
      </c>
      <c r="H1243" s="4" t="s">
        <v>47</v>
      </c>
      <c r="I1243" s="4" t="s">
        <v>48</v>
      </c>
      <c r="J1243" s="4" t="s">
        <v>49</v>
      </c>
      <c r="K1243" s="4" t="s">
        <v>3393</v>
      </c>
      <c r="L1243" s="4" t="s">
        <v>3394</v>
      </c>
      <c r="M1243" s="4"/>
      <c r="N1243" s="4" t="s">
        <v>3379</v>
      </c>
      <c r="O1243" s="4" t="s">
        <v>53</v>
      </c>
      <c r="P1243" s="4" t="s">
        <v>3380</v>
      </c>
      <c r="Q1243" s="4">
        <v>589</v>
      </c>
      <c r="R1243" s="4">
        <v>0</v>
      </c>
      <c r="S1243" s="4">
        <v>0</v>
      </c>
      <c r="T1243" s="4">
        <v>589</v>
      </c>
      <c r="U1243" s="4">
        <v>1</v>
      </c>
      <c r="V1243" s="4">
        <v>0</v>
      </c>
      <c r="W1243" s="4">
        <v>1</v>
      </c>
      <c r="X1243" s="4" t="s">
        <v>48</v>
      </c>
      <c r="Y1243" s="4" t="s">
        <v>49</v>
      </c>
      <c r="Z1243" s="4" t="s">
        <v>49</v>
      </c>
      <c r="AA1243" s="4" t="s">
        <v>49</v>
      </c>
      <c r="AB1243" s="4" t="s">
        <v>49</v>
      </c>
      <c r="AC1243" s="4" t="s">
        <v>49</v>
      </c>
      <c r="AD1243" s="4" t="s">
        <v>49</v>
      </c>
      <c r="AE1243" s="4" t="s">
        <v>49</v>
      </c>
      <c r="AF1243" s="4" t="s">
        <v>48</v>
      </c>
      <c r="AG1243" s="4" t="s">
        <v>48</v>
      </c>
      <c r="AH1243" s="4" t="s">
        <v>48</v>
      </c>
      <c r="AI1243" s="4" t="s">
        <v>48</v>
      </c>
      <c r="AJ1243" s="4" t="s">
        <v>48</v>
      </c>
      <c r="AK1243" s="4" t="s">
        <v>48</v>
      </c>
      <c r="AL1243" s="4" t="s">
        <v>55</v>
      </c>
    </row>
    <row r="1244" spans="1:38" ht="25.5">
      <c r="A1244" s="4">
        <v>159540</v>
      </c>
      <c r="B1244" s="4">
        <v>661439</v>
      </c>
      <c r="C1244" s="4" t="s">
        <v>3395</v>
      </c>
      <c r="D1244" s="4" t="s">
        <v>3396</v>
      </c>
      <c r="E1244" s="4" t="s">
        <v>532</v>
      </c>
      <c r="F1244" s="4" t="s">
        <v>385</v>
      </c>
      <c r="G1244" s="4" t="s">
        <v>46</v>
      </c>
      <c r="H1244" s="4" t="s">
        <v>47</v>
      </c>
      <c r="I1244" s="4" t="s">
        <v>48</v>
      </c>
      <c r="J1244" s="4" t="s">
        <v>49</v>
      </c>
      <c r="K1244" s="4" t="s">
        <v>3397</v>
      </c>
      <c r="L1244" s="4" t="s">
        <v>3398</v>
      </c>
      <c r="M1244" s="4"/>
      <c r="N1244" s="4" t="s">
        <v>3399</v>
      </c>
      <c r="O1244" s="4" t="s">
        <v>53</v>
      </c>
      <c r="P1244" s="4" t="s">
        <v>3400</v>
      </c>
      <c r="Q1244" s="4">
        <v>26</v>
      </c>
      <c r="R1244" s="4">
        <v>0</v>
      </c>
      <c r="S1244" s="4">
        <v>0</v>
      </c>
      <c r="T1244" s="4">
        <v>26</v>
      </c>
      <c r="U1244" s="4">
        <v>1</v>
      </c>
      <c r="V1244" s="4">
        <v>0</v>
      </c>
      <c r="W1244" s="4">
        <v>1</v>
      </c>
      <c r="X1244" s="4" t="s">
        <v>48</v>
      </c>
      <c r="Y1244" s="4" t="s">
        <v>49</v>
      </c>
      <c r="Z1244" s="4" t="s">
        <v>49</v>
      </c>
      <c r="AA1244" s="4" t="s">
        <v>49</v>
      </c>
      <c r="AB1244" s="4" t="s">
        <v>49</v>
      </c>
      <c r="AC1244" s="4" t="s">
        <v>49</v>
      </c>
      <c r="AD1244" s="4" t="s">
        <v>49</v>
      </c>
      <c r="AE1244" s="4" t="s">
        <v>49</v>
      </c>
      <c r="AF1244" s="4" t="s">
        <v>48</v>
      </c>
      <c r="AG1244" s="4" t="s">
        <v>48</v>
      </c>
      <c r="AH1244" s="4" t="s">
        <v>48</v>
      </c>
      <c r="AI1244" s="4" t="s">
        <v>48</v>
      </c>
      <c r="AJ1244" s="4" t="s">
        <v>48</v>
      </c>
      <c r="AK1244" s="4" t="s">
        <v>48</v>
      </c>
      <c r="AL1244" s="4" t="s">
        <v>55</v>
      </c>
    </row>
    <row r="1245" spans="1:38" ht="25.5">
      <c r="A1245" s="4">
        <v>159452</v>
      </c>
      <c r="B1245" s="4">
        <v>662758</v>
      </c>
      <c r="C1245" s="4" t="s">
        <v>3401</v>
      </c>
      <c r="D1245" s="4" t="s">
        <v>3402</v>
      </c>
      <c r="E1245" s="4" t="s">
        <v>921</v>
      </c>
      <c r="F1245" s="4" t="s">
        <v>88</v>
      </c>
      <c r="G1245" s="4" t="s">
        <v>46</v>
      </c>
      <c r="H1245" s="4" t="s">
        <v>47</v>
      </c>
      <c r="I1245" s="4" t="s">
        <v>48</v>
      </c>
      <c r="J1245" s="4" t="s">
        <v>49</v>
      </c>
      <c r="K1245" s="4" t="s">
        <v>3403</v>
      </c>
      <c r="L1245" s="4" t="s">
        <v>1717</v>
      </c>
      <c r="M1245" s="4"/>
      <c r="N1245" s="4" t="s">
        <v>1718</v>
      </c>
      <c r="O1245" s="4" t="s">
        <v>53</v>
      </c>
      <c r="P1245" s="4" t="s">
        <v>1719</v>
      </c>
      <c r="Q1245" s="4">
        <v>31</v>
      </c>
      <c r="R1245" s="4">
        <v>10</v>
      </c>
      <c r="S1245" s="4">
        <v>51</v>
      </c>
      <c r="T1245" s="4">
        <v>92</v>
      </c>
      <c r="U1245" s="4">
        <v>0.33700000000000002</v>
      </c>
      <c r="V1245" s="4">
        <v>0.1087</v>
      </c>
      <c r="W1245" s="4">
        <v>0.44569999999999999</v>
      </c>
      <c r="X1245" s="4" t="s">
        <v>49</v>
      </c>
      <c r="Y1245" s="4" t="s">
        <v>49</v>
      </c>
      <c r="Z1245" s="4" t="s">
        <v>49</v>
      </c>
      <c r="AA1245" s="4" t="s">
        <v>49</v>
      </c>
      <c r="AB1245" s="4" t="s">
        <v>49</v>
      </c>
      <c r="AC1245" s="4" t="s">
        <v>49</v>
      </c>
      <c r="AD1245" s="4" t="s">
        <v>49</v>
      </c>
      <c r="AE1245" s="4" t="s">
        <v>48</v>
      </c>
      <c r="AF1245" s="4" t="s">
        <v>48</v>
      </c>
      <c r="AG1245" s="4" t="s">
        <v>48</v>
      </c>
      <c r="AH1245" s="4" t="s">
        <v>48</v>
      </c>
      <c r="AI1245" s="4" t="s">
        <v>48</v>
      </c>
      <c r="AJ1245" s="4" t="s">
        <v>48</v>
      </c>
      <c r="AK1245" s="4" t="s">
        <v>48</v>
      </c>
      <c r="AL1245" s="4" t="s">
        <v>81</v>
      </c>
    </row>
    <row r="1246" spans="1:38" ht="25.5">
      <c r="A1246" s="4">
        <v>159452</v>
      </c>
      <c r="B1246" s="4">
        <v>662759</v>
      </c>
      <c r="C1246" s="4" t="s">
        <v>3401</v>
      </c>
      <c r="D1246" s="4" t="s">
        <v>3402</v>
      </c>
      <c r="E1246" s="4" t="s">
        <v>921</v>
      </c>
      <c r="F1246" s="4" t="s">
        <v>88</v>
      </c>
      <c r="G1246" s="4" t="s">
        <v>46</v>
      </c>
      <c r="H1246" s="4" t="s">
        <v>47</v>
      </c>
      <c r="I1246" s="4" t="s">
        <v>48</v>
      </c>
      <c r="J1246" s="4" t="s">
        <v>49</v>
      </c>
      <c r="K1246" s="4" t="s">
        <v>3404</v>
      </c>
      <c r="L1246" s="4" t="s">
        <v>1717</v>
      </c>
      <c r="M1246" s="4"/>
      <c r="N1246" s="4" t="s">
        <v>1718</v>
      </c>
      <c r="O1246" s="4" t="s">
        <v>53</v>
      </c>
      <c r="P1246" s="4" t="s">
        <v>1719</v>
      </c>
      <c r="Q1246" s="4">
        <v>13</v>
      </c>
      <c r="R1246" s="4">
        <v>5</v>
      </c>
      <c r="S1246" s="4">
        <v>30</v>
      </c>
      <c r="T1246" s="4">
        <v>48</v>
      </c>
      <c r="U1246" s="4">
        <v>0.27079999999999999</v>
      </c>
      <c r="V1246" s="4">
        <v>0.1042</v>
      </c>
      <c r="W1246" s="4">
        <v>0.375</v>
      </c>
      <c r="X1246" s="4" t="s">
        <v>48</v>
      </c>
      <c r="Y1246" s="4" t="s">
        <v>48</v>
      </c>
      <c r="Z1246" s="4" t="s">
        <v>48</v>
      </c>
      <c r="AA1246" s="4" t="s">
        <v>48</v>
      </c>
      <c r="AB1246" s="4" t="s">
        <v>48</v>
      </c>
      <c r="AC1246" s="4" t="s">
        <v>48</v>
      </c>
      <c r="AD1246" s="4" t="s">
        <v>48</v>
      </c>
      <c r="AE1246" s="4" t="s">
        <v>48</v>
      </c>
      <c r="AF1246" s="4" t="s">
        <v>48</v>
      </c>
      <c r="AG1246" s="4" t="s">
        <v>48</v>
      </c>
      <c r="AH1246" s="4" t="s">
        <v>49</v>
      </c>
      <c r="AI1246" s="4" t="s">
        <v>49</v>
      </c>
      <c r="AJ1246" s="4" t="s">
        <v>49</v>
      </c>
      <c r="AK1246" s="4" t="s">
        <v>49</v>
      </c>
      <c r="AL1246" s="4" t="s">
        <v>81</v>
      </c>
    </row>
    <row r="1247" spans="1:38" ht="25.5">
      <c r="A1247" s="4">
        <v>159452</v>
      </c>
      <c r="B1247" s="4">
        <v>663295</v>
      </c>
      <c r="C1247" s="4" t="s">
        <v>3401</v>
      </c>
      <c r="D1247" s="4" t="s">
        <v>3402</v>
      </c>
      <c r="E1247" s="4" t="s">
        <v>921</v>
      </c>
      <c r="F1247" s="4" t="s">
        <v>88</v>
      </c>
      <c r="G1247" s="4" t="s">
        <v>46</v>
      </c>
      <c r="H1247" s="4" t="s">
        <v>47</v>
      </c>
      <c r="I1247" s="4" t="s">
        <v>48</v>
      </c>
      <c r="J1247" s="4" t="s">
        <v>49</v>
      </c>
      <c r="K1247" s="4" t="s">
        <v>3405</v>
      </c>
      <c r="L1247" s="4" t="s">
        <v>3406</v>
      </c>
      <c r="M1247" s="4" t="s">
        <v>3407</v>
      </c>
      <c r="N1247" s="4" t="s">
        <v>1714</v>
      </c>
      <c r="O1247" s="4" t="s">
        <v>53</v>
      </c>
      <c r="P1247" s="4" t="s">
        <v>1715</v>
      </c>
      <c r="Q1247" s="4">
        <v>11</v>
      </c>
      <c r="R1247" s="4">
        <v>2</v>
      </c>
      <c r="S1247" s="4">
        <v>26</v>
      </c>
      <c r="T1247" s="4">
        <v>39</v>
      </c>
      <c r="U1247" s="4">
        <v>0.28210000000000002</v>
      </c>
      <c r="V1247" s="4">
        <v>5.1299999999999998E-2</v>
      </c>
      <c r="W1247" s="4">
        <v>0.33329999999999999</v>
      </c>
      <c r="X1247" s="4" t="s">
        <v>48</v>
      </c>
      <c r="Y1247" s="4" t="s">
        <v>48</v>
      </c>
      <c r="Z1247" s="4" t="s">
        <v>48</v>
      </c>
      <c r="AA1247" s="4" t="s">
        <v>48</v>
      </c>
      <c r="AB1247" s="4" t="s">
        <v>48</v>
      </c>
      <c r="AC1247" s="4" t="s">
        <v>48</v>
      </c>
      <c r="AD1247" s="4" t="s">
        <v>48</v>
      </c>
      <c r="AE1247" s="4" t="s">
        <v>49</v>
      </c>
      <c r="AF1247" s="4" t="s">
        <v>49</v>
      </c>
      <c r="AG1247" s="4" t="s">
        <v>49</v>
      </c>
      <c r="AH1247" s="4" t="s">
        <v>48</v>
      </c>
      <c r="AI1247" s="4" t="s">
        <v>48</v>
      </c>
      <c r="AJ1247" s="4" t="s">
        <v>48</v>
      </c>
      <c r="AK1247" s="4" t="s">
        <v>48</v>
      </c>
      <c r="AL1247" s="4" t="s">
        <v>81</v>
      </c>
    </row>
    <row r="1248" spans="1:38" ht="25.5">
      <c r="A1248" s="4">
        <v>159073</v>
      </c>
      <c r="B1248" s="4">
        <v>662389</v>
      </c>
      <c r="C1248" s="4" t="s">
        <v>3408</v>
      </c>
      <c r="D1248" s="4" t="s">
        <v>3409</v>
      </c>
      <c r="E1248" s="4" t="s">
        <v>520</v>
      </c>
      <c r="F1248" s="4" t="s">
        <v>385</v>
      </c>
      <c r="G1248" s="4" t="s">
        <v>46</v>
      </c>
      <c r="H1248" s="4" t="s">
        <v>47</v>
      </c>
      <c r="I1248" s="4" t="s">
        <v>48</v>
      </c>
      <c r="J1248" s="4" t="s">
        <v>49</v>
      </c>
      <c r="K1248" s="4" t="s">
        <v>3410</v>
      </c>
      <c r="L1248" s="4" t="s">
        <v>3411</v>
      </c>
      <c r="M1248" s="4"/>
      <c r="N1248" s="4" t="s">
        <v>3268</v>
      </c>
      <c r="O1248" s="4" t="s">
        <v>53</v>
      </c>
      <c r="P1248" s="4" t="s">
        <v>3269</v>
      </c>
      <c r="Q1248" s="4">
        <v>177</v>
      </c>
      <c r="R1248" s="4">
        <v>0</v>
      </c>
      <c r="S1248" s="4">
        <v>0</v>
      </c>
      <c r="T1248" s="4">
        <v>177</v>
      </c>
      <c r="U1248" s="4">
        <v>1</v>
      </c>
      <c r="V1248" s="4">
        <v>0</v>
      </c>
      <c r="W1248" s="4">
        <v>1</v>
      </c>
      <c r="X1248" s="4" t="s">
        <v>48</v>
      </c>
      <c r="Y1248" s="4" t="s">
        <v>49</v>
      </c>
      <c r="Z1248" s="4" t="s">
        <v>49</v>
      </c>
      <c r="AA1248" s="4" t="s">
        <v>49</v>
      </c>
      <c r="AB1248" s="4" t="s">
        <v>49</v>
      </c>
      <c r="AC1248" s="4" t="s">
        <v>49</v>
      </c>
      <c r="AD1248" s="4" t="s">
        <v>49</v>
      </c>
      <c r="AE1248" s="4" t="s">
        <v>49</v>
      </c>
      <c r="AF1248" s="4" t="s">
        <v>49</v>
      </c>
      <c r="AG1248" s="4" t="s">
        <v>49</v>
      </c>
      <c r="AH1248" s="4" t="s">
        <v>49</v>
      </c>
      <c r="AI1248" s="4" t="s">
        <v>48</v>
      </c>
      <c r="AJ1248" s="4" t="s">
        <v>48</v>
      </c>
      <c r="AK1248" s="4" t="s">
        <v>48</v>
      </c>
      <c r="AL1248" s="4" t="s">
        <v>55</v>
      </c>
    </row>
    <row r="1249" spans="1:38" ht="25.5">
      <c r="A1249" s="4">
        <v>159945</v>
      </c>
      <c r="B1249" s="4">
        <v>664470</v>
      </c>
      <c r="C1249" s="4" t="s">
        <v>3412</v>
      </c>
      <c r="D1249" s="4" t="s">
        <v>3413</v>
      </c>
      <c r="E1249" s="4" t="s">
        <v>2039</v>
      </c>
      <c r="F1249" s="4" t="s">
        <v>385</v>
      </c>
      <c r="G1249" s="4" t="s">
        <v>46</v>
      </c>
      <c r="H1249" s="4" t="s">
        <v>47</v>
      </c>
      <c r="I1249" s="4" t="s">
        <v>48</v>
      </c>
      <c r="J1249" s="4" t="s">
        <v>49</v>
      </c>
      <c r="K1249" s="4" t="s">
        <v>3414</v>
      </c>
      <c r="L1249" s="4" t="s">
        <v>3415</v>
      </c>
      <c r="M1249" s="4"/>
      <c r="N1249" s="4" t="s">
        <v>3416</v>
      </c>
      <c r="O1249" s="4" t="s">
        <v>53</v>
      </c>
      <c r="P1249" s="4" t="s">
        <v>3417</v>
      </c>
      <c r="Q1249" s="4">
        <v>466</v>
      </c>
      <c r="R1249" s="4">
        <v>0</v>
      </c>
      <c r="S1249" s="4">
        <v>0</v>
      </c>
      <c r="T1249" s="4">
        <v>466</v>
      </c>
      <c r="U1249" s="4">
        <v>1</v>
      </c>
      <c r="V1249" s="4">
        <v>0</v>
      </c>
      <c r="W1249" s="4">
        <v>1</v>
      </c>
      <c r="X1249" s="4" t="s">
        <v>48</v>
      </c>
      <c r="Y1249" s="4" t="s">
        <v>49</v>
      </c>
      <c r="Z1249" s="4" t="s">
        <v>49</v>
      </c>
      <c r="AA1249" s="4" t="s">
        <v>49</v>
      </c>
      <c r="AB1249" s="4" t="s">
        <v>49</v>
      </c>
      <c r="AC1249" s="4" t="s">
        <v>49</v>
      </c>
      <c r="AD1249" s="4" t="s">
        <v>49</v>
      </c>
      <c r="AE1249" s="4" t="s">
        <v>48</v>
      </c>
      <c r="AF1249" s="4" t="s">
        <v>48</v>
      </c>
      <c r="AG1249" s="4" t="s">
        <v>48</v>
      </c>
      <c r="AH1249" s="4" t="s">
        <v>48</v>
      </c>
      <c r="AI1249" s="4" t="s">
        <v>48</v>
      </c>
      <c r="AJ1249" s="4" t="s">
        <v>48</v>
      </c>
      <c r="AK1249" s="4" t="s">
        <v>48</v>
      </c>
      <c r="AL1249" s="4" t="s">
        <v>55</v>
      </c>
    </row>
    <row r="1250" spans="1:38" ht="25.5">
      <c r="A1250" s="4">
        <v>159945</v>
      </c>
      <c r="B1250" s="4">
        <v>664479</v>
      </c>
      <c r="C1250" s="4" t="s">
        <v>3412</v>
      </c>
      <c r="D1250" s="4" t="s">
        <v>3413</v>
      </c>
      <c r="E1250" s="4" t="s">
        <v>2039</v>
      </c>
      <c r="F1250" s="4" t="s">
        <v>385</v>
      </c>
      <c r="G1250" s="4" t="s">
        <v>46</v>
      </c>
      <c r="H1250" s="4" t="s">
        <v>47</v>
      </c>
      <c r="I1250" s="4" t="s">
        <v>48</v>
      </c>
      <c r="J1250" s="4" t="s">
        <v>49</v>
      </c>
      <c r="K1250" s="4" t="s">
        <v>3418</v>
      </c>
      <c r="L1250" s="4" t="s">
        <v>3419</v>
      </c>
      <c r="M1250" s="4"/>
      <c r="N1250" s="4" t="s">
        <v>3420</v>
      </c>
      <c r="O1250" s="4" t="s">
        <v>53</v>
      </c>
      <c r="P1250" s="4" t="s">
        <v>3417</v>
      </c>
      <c r="Q1250" s="4">
        <v>2700</v>
      </c>
      <c r="R1250" s="4">
        <v>0</v>
      </c>
      <c r="S1250" s="4">
        <v>676</v>
      </c>
      <c r="T1250" s="4">
        <v>3376</v>
      </c>
      <c r="U1250" s="4">
        <v>0.79979999999999996</v>
      </c>
      <c r="V1250" s="4">
        <v>0</v>
      </c>
      <c r="W1250" s="4">
        <v>0.79979999999999996</v>
      </c>
      <c r="X1250" s="4" t="s">
        <v>48</v>
      </c>
      <c r="Y1250" s="4" t="s">
        <v>48</v>
      </c>
      <c r="Z1250" s="4" t="s">
        <v>48</v>
      </c>
      <c r="AA1250" s="4" t="s">
        <v>48</v>
      </c>
      <c r="AB1250" s="4" t="s">
        <v>48</v>
      </c>
      <c r="AC1250" s="4" t="s">
        <v>48</v>
      </c>
      <c r="AD1250" s="4" t="s">
        <v>48</v>
      </c>
      <c r="AE1250" s="4" t="s">
        <v>48</v>
      </c>
      <c r="AF1250" s="4" t="s">
        <v>48</v>
      </c>
      <c r="AG1250" s="4" t="s">
        <v>48</v>
      </c>
      <c r="AH1250" s="4" t="s">
        <v>49</v>
      </c>
      <c r="AI1250" s="4" t="s">
        <v>49</v>
      </c>
      <c r="AJ1250" s="4" t="s">
        <v>49</v>
      </c>
      <c r="AK1250" s="4" t="s">
        <v>49</v>
      </c>
      <c r="AL1250" s="4" t="s">
        <v>55</v>
      </c>
    </row>
    <row r="1251" spans="1:38" ht="25.5">
      <c r="A1251" s="4">
        <v>159945</v>
      </c>
      <c r="B1251" s="4">
        <v>686309</v>
      </c>
      <c r="C1251" s="4" t="s">
        <v>3412</v>
      </c>
      <c r="D1251" s="4" t="s">
        <v>3413</v>
      </c>
      <c r="E1251" s="4" t="s">
        <v>2039</v>
      </c>
      <c r="F1251" s="4" t="s">
        <v>385</v>
      </c>
      <c r="G1251" s="4" t="s">
        <v>46</v>
      </c>
      <c r="H1251" s="4" t="s">
        <v>47</v>
      </c>
      <c r="I1251" s="4" t="s">
        <v>48</v>
      </c>
      <c r="J1251" s="4" t="s">
        <v>49</v>
      </c>
      <c r="K1251" s="4" t="s">
        <v>3421</v>
      </c>
      <c r="L1251" s="4" t="s">
        <v>3422</v>
      </c>
      <c r="M1251" s="4"/>
      <c r="N1251" s="4" t="s">
        <v>3420</v>
      </c>
      <c r="O1251" s="4" t="s">
        <v>53</v>
      </c>
      <c r="P1251" s="4" t="s">
        <v>3417</v>
      </c>
      <c r="Q1251" s="4">
        <v>338</v>
      </c>
      <c r="R1251" s="4">
        <v>0</v>
      </c>
      <c r="S1251" s="4">
        <v>307</v>
      </c>
      <c r="T1251" s="4">
        <v>645</v>
      </c>
      <c r="U1251" s="4">
        <v>0.52400000000000002</v>
      </c>
      <c r="V1251" s="4">
        <v>0</v>
      </c>
      <c r="W1251" s="4">
        <v>0.52400000000000002</v>
      </c>
      <c r="X1251" s="4" t="s">
        <v>48</v>
      </c>
      <c r="Y1251" s="4" t="s">
        <v>49</v>
      </c>
      <c r="Z1251" s="4" t="s">
        <v>49</v>
      </c>
      <c r="AA1251" s="4" t="s">
        <v>49</v>
      </c>
      <c r="AB1251" s="4" t="s">
        <v>49</v>
      </c>
      <c r="AC1251" s="4" t="s">
        <v>49</v>
      </c>
      <c r="AD1251" s="4" t="s">
        <v>49</v>
      </c>
      <c r="AE1251" s="4" t="s">
        <v>48</v>
      </c>
      <c r="AF1251" s="4" t="s">
        <v>48</v>
      </c>
      <c r="AG1251" s="4" t="s">
        <v>48</v>
      </c>
      <c r="AH1251" s="4" t="s">
        <v>48</v>
      </c>
      <c r="AI1251" s="4" t="s">
        <v>48</v>
      </c>
      <c r="AJ1251" s="4" t="s">
        <v>48</v>
      </c>
      <c r="AK1251" s="4" t="s">
        <v>48</v>
      </c>
      <c r="AL1251" s="4" t="s">
        <v>55</v>
      </c>
    </row>
    <row r="1252" spans="1:38" ht="25.5">
      <c r="A1252" s="4">
        <v>159945</v>
      </c>
      <c r="B1252" s="4">
        <v>683496</v>
      </c>
      <c r="C1252" s="4" t="s">
        <v>3412</v>
      </c>
      <c r="D1252" s="4" t="s">
        <v>3413</v>
      </c>
      <c r="E1252" s="4" t="s">
        <v>2039</v>
      </c>
      <c r="F1252" s="4" t="s">
        <v>385</v>
      </c>
      <c r="G1252" s="4" t="s">
        <v>46</v>
      </c>
      <c r="H1252" s="4" t="s">
        <v>47</v>
      </c>
      <c r="I1252" s="4" t="s">
        <v>48</v>
      </c>
      <c r="J1252" s="4" t="s">
        <v>49</v>
      </c>
      <c r="K1252" s="4" t="s">
        <v>3423</v>
      </c>
      <c r="L1252" s="4" t="s">
        <v>3424</v>
      </c>
      <c r="M1252" s="4"/>
      <c r="N1252" s="4" t="s">
        <v>3416</v>
      </c>
      <c r="O1252" s="4" t="s">
        <v>53</v>
      </c>
      <c r="P1252" s="4" t="s">
        <v>3417</v>
      </c>
      <c r="Q1252" s="4">
        <v>413</v>
      </c>
      <c r="R1252" s="4">
        <v>0</v>
      </c>
      <c r="S1252" s="4">
        <v>0</v>
      </c>
      <c r="T1252" s="4">
        <v>413</v>
      </c>
      <c r="U1252" s="4">
        <v>1</v>
      </c>
      <c r="V1252" s="4">
        <v>0</v>
      </c>
      <c r="W1252" s="4">
        <v>1</v>
      </c>
      <c r="X1252" s="4" t="s">
        <v>48</v>
      </c>
      <c r="Y1252" s="4" t="s">
        <v>48</v>
      </c>
      <c r="Z1252" s="4" t="s">
        <v>48</v>
      </c>
      <c r="AA1252" s="4" t="s">
        <v>48</v>
      </c>
      <c r="AB1252" s="4" t="s">
        <v>49</v>
      </c>
      <c r="AC1252" s="4" t="s">
        <v>49</v>
      </c>
      <c r="AD1252" s="4" t="s">
        <v>49</v>
      </c>
      <c r="AE1252" s="4" t="s">
        <v>48</v>
      </c>
      <c r="AF1252" s="4" t="s">
        <v>48</v>
      </c>
      <c r="AG1252" s="4" t="s">
        <v>48</v>
      </c>
      <c r="AH1252" s="4" t="s">
        <v>48</v>
      </c>
      <c r="AI1252" s="4" t="s">
        <v>48</v>
      </c>
      <c r="AJ1252" s="4" t="s">
        <v>48</v>
      </c>
      <c r="AK1252" s="4" t="s">
        <v>48</v>
      </c>
      <c r="AL1252" s="4" t="s">
        <v>55</v>
      </c>
    </row>
    <row r="1253" spans="1:38" ht="25.5">
      <c r="A1253" s="4">
        <v>159945</v>
      </c>
      <c r="B1253" s="4">
        <v>683498</v>
      </c>
      <c r="C1253" s="4" t="s">
        <v>3412</v>
      </c>
      <c r="D1253" s="4" t="s">
        <v>3413</v>
      </c>
      <c r="E1253" s="4" t="s">
        <v>2039</v>
      </c>
      <c r="F1253" s="4" t="s">
        <v>385</v>
      </c>
      <c r="G1253" s="4" t="s">
        <v>46</v>
      </c>
      <c r="H1253" s="4" t="s">
        <v>47</v>
      </c>
      <c r="I1253" s="4" t="s">
        <v>48</v>
      </c>
      <c r="J1253" s="4" t="s">
        <v>49</v>
      </c>
      <c r="K1253" s="4" t="s">
        <v>3425</v>
      </c>
      <c r="L1253" s="4" t="s">
        <v>3426</v>
      </c>
      <c r="M1253" s="4"/>
      <c r="N1253" s="4" t="s">
        <v>3420</v>
      </c>
      <c r="O1253" s="4" t="s">
        <v>53</v>
      </c>
      <c r="P1253" s="4" t="s">
        <v>3417</v>
      </c>
      <c r="Q1253" s="4">
        <v>293</v>
      </c>
      <c r="R1253" s="4">
        <v>0</v>
      </c>
      <c r="S1253" s="4">
        <v>387</v>
      </c>
      <c r="T1253" s="4">
        <v>680</v>
      </c>
      <c r="U1253" s="4">
        <v>0.43090000000000001</v>
      </c>
      <c r="V1253" s="4">
        <v>0</v>
      </c>
      <c r="W1253" s="4">
        <v>0.43090000000000001</v>
      </c>
      <c r="X1253" s="4" t="s">
        <v>48</v>
      </c>
      <c r="Y1253" s="4" t="s">
        <v>48</v>
      </c>
      <c r="Z1253" s="4" t="s">
        <v>48</v>
      </c>
      <c r="AA1253" s="4" t="s">
        <v>48</v>
      </c>
      <c r="AB1253" s="4" t="s">
        <v>48</v>
      </c>
      <c r="AC1253" s="4" t="s">
        <v>48</v>
      </c>
      <c r="AD1253" s="4" t="s">
        <v>48</v>
      </c>
      <c r="AE1253" s="4" t="s">
        <v>48</v>
      </c>
      <c r="AF1253" s="4" t="s">
        <v>48</v>
      </c>
      <c r="AG1253" s="4" t="s">
        <v>48</v>
      </c>
      <c r="AH1253" s="4" t="s">
        <v>49</v>
      </c>
      <c r="AI1253" s="4" t="s">
        <v>49</v>
      </c>
      <c r="AJ1253" s="4" t="s">
        <v>49</v>
      </c>
      <c r="AK1253" s="4" t="s">
        <v>49</v>
      </c>
      <c r="AL1253" s="4" t="s">
        <v>55</v>
      </c>
    </row>
    <row r="1254" spans="1:38" ht="25.5">
      <c r="A1254" s="4">
        <v>159945</v>
      </c>
      <c r="B1254" s="4">
        <v>664024</v>
      </c>
      <c r="C1254" s="4" t="s">
        <v>3412</v>
      </c>
      <c r="D1254" s="4" t="s">
        <v>3413</v>
      </c>
      <c r="E1254" s="4" t="s">
        <v>2039</v>
      </c>
      <c r="F1254" s="4" t="s">
        <v>385</v>
      </c>
      <c r="G1254" s="4" t="s">
        <v>46</v>
      </c>
      <c r="H1254" s="4" t="s">
        <v>47</v>
      </c>
      <c r="I1254" s="4" t="s">
        <v>48</v>
      </c>
      <c r="J1254" s="4" t="s">
        <v>49</v>
      </c>
      <c r="K1254" s="4" t="s">
        <v>3427</v>
      </c>
      <c r="L1254" s="4" t="s">
        <v>3428</v>
      </c>
      <c r="M1254" s="4"/>
      <c r="N1254" s="4" t="s">
        <v>3420</v>
      </c>
      <c r="O1254" s="4" t="s">
        <v>53</v>
      </c>
      <c r="P1254" s="4" t="s">
        <v>3417</v>
      </c>
      <c r="Q1254" s="4">
        <v>136</v>
      </c>
      <c r="R1254" s="4">
        <v>0</v>
      </c>
      <c r="S1254" s="4">
        <v>116</v>
      </c>
      <c r="T1254" s="4">
        <v>252</v>
      </c>
      <c r="U1254" s="4">
        <v>0.53969999999999996</v>
      </c>
      <c r="V1254" s="4">
        <v>0</v>
      </c>
      <c r="W1254" s="4">
        <v>0.53969999999999996</v>
      </c>
      <c r="X1254" s="4" t="s">
        <v>48</v>
      </c>
      <c r="Y1254" s="4" t="s">
        <v>49</v>
      </c>
      <c r="Z1254" s="4" t="s">
        <v>49</v>
      </c>
      <c r="AA1254" s="4" t="s">
        <v>49</v>
      </c>
      <c r="AB1254" s="4" t="s">
        <v>49</v>
      </c>
      <c r="AC1254" s="4" t="s">
        <v>49</v>
      </c>
      <c r="AD1254" s="4" t="s">
        <v>49</v>
      </c>
      <c r="AE1254" s="4" t="s">
        <v>48</v>
      </c>
      <c r="AF1254" s="4" t="s">
        <v>48</v>
      </c>
      <c r="AG1254" s="4" t="s">
        <v>48</v>
      </c>
      <c r="AH1254" s="4" t="s">
        <v>48</v>
      </c>
      <c r="AI1254" s="4" t="s">
        <v>48</v>
      </c>
      <c r="AJ1254" s="4" t="s">
        <v>48</v>
      </c>
      <c r="AK1254" s="4" t="s">
        <v>48</v>
      </c>
      <c r="AL1254" s="4" t="s">
        <v>55</v>
      </c>
    </row>
    <row r="1255" spans="1:38" ht="25.5">
      <c r="A1255" s="4">
        <v>159945</v>
      </c>
      <c r="B1255" s="4">
        <v>661508</v>
      </c>
      <c r="C1255" s="4" t="s">
        <v>3412</v>
      </c>
      <c r="D1255" s="4" t="s">
        <v>3413</v>
      </c>
      <c r="E1255" s="4" t="s">
        <v>2039</v>
      </c>
      <c r="F1255" s="4" t="s">
        <v>385</v>
      </c>
      <c r="G1255" s="4" t="s">
        <v>46</v>
      </c>
      <c r="H1255" s="4" t="s">
        <v>47</v>
      </c>
      <c r="I1255" s="4" t="s">
        <v>48</v>
      </c>
      <c r="J1255" s="4" t="s">
        <v>49</v>
      </c>
      <c r="K1255" s="4" t="s">
        <v>1396</v>
      </c>
      <c r="L1255" s="4" t="s">
        <v>3429</v>
      </c>
      <c r="M1255" s="4"/>
      <c r="N1255" s="4" t="s">
        <v>3420</v>
      </c>
      <c r="O1255" s="4" t="s">
        <v>53</v>
      </c>
      <c r="P1255" s="4" t="s">
        <v>3417</v>
      </c>
      <c r="Q1255" s="4">
        <v>475</v>
      </c>
      <c r="R1255" s="4">
        <v>0</v>
      </c>
      <c r="S1255" s="4">
        <v>0</v>
      </c>
      <c r="T1255" s="4">
        <v>475</v>
      </c>
      <c r="U1255" s="4">
        <v>1</v>
      </c>
      <c r="V1255" s="4">
        <v>0</v>
      </c>
      <c r="W1255" s="4">
        <v>1</v>
      </c>
      <c r="X1255" s="4" t="s">
        <v>48</v>
      </c>
      <c r="Y1255" s="4" t="s">
        <v>49</v>
      </c>
      <c r="Z1255" s="4" t="s">
        <v>49</v>
      </c>
      <c r="AA1255" s="4" t="s">
        <v>49</v>
      </c>
      <c r="AB1255" s="4" t="s">
        <v>49</v>
      </c>
      <c r="AC1255" s="4" t="s">
        <v>49</v>
      </c>
      <c r="AD1255" s="4" t="s">
        <v>49</v>
      </c>
      <c r="AE1255" s="4" t="s">
        <v>48</v>
      </c>
      <c r="AF1255" s="4" t="s">
        <v>48</v>
      </c>
      <c r="AG1255" s="4" t="s">
        <v>48</v>
      </c>
      <c r="AH1255" s="4" t="s">
        <v>48</v>
      </c>
      <c r="AI1255" s="4" t="s">
        <v>48</v>
      </c>
      <c r="AJ1255" s="4" t="s">
        <v>48</v>
      </c>
      <c r="AK1255" s="4" t="s">
        <v>48</v>
      </c>
      <c r="AL1255" s="4" t="s">
        <v>55</v>
      </c>
    </row>
    <row r="1256" spans="1:38" ht="25.5">
      <c r="A1256" s="4">
        <v>159945</v>
      </c>
      <c r="B1256" s="4">
        <v>681035</v>
      </c>
      <c r="C1256" s="4" t="s">
        <v>3412</v>
      </c>
      <c r="D1256" s="4" t="s">
        <v>3413</v>
      </c>
      <c r="E1256" s="4" t="s">
        <v>2039</v>
      </c>
      <c r="F1256" s="4" t="s">
        <v>385</v>
      </c>
      <c r="G1256" s="4" t="s">
        <v>46</v>
      </c>
      <c r="H1256" s="4" t="s">
        <v>47</v>
      </c>
      <c r="I1256" s="4" t="s">
        <v>48</v>
      </c>
      <c r="J1256" s="4" t="s">
        <v>49</v>
      </c>
      <c r="K1256" s="4" t="s">
        <v>2359</v>
      </c>
      <c r="L1256" s="4" t="s">
        <v>3430</v>
      </c>
      <c r="M1256" s="4"/>
      <c r="N1256" s="4" t="s">
        <v>3420</v>
      </c>
      <c r="O1256" s="4" t="s">
        <v>53</v>
      </c>
      <c r="P1256" s="4" t="s">
        <v>3417</v>
      </c>
      <c r="Q1256" s="4">
        <v>347</v>
      </c>
      <c r="R1256" s="4">
        <v>0</v>
      </c>
      <c r="S1256" s="4">
        <v>230</v>
      </c>
      <c r="T1256" s="4">
        <v>577</v>
      </c>
      <c r="U1256" s="4">
        <v>0.60140000000000005</v>
      </c>
      <c r="V1256" s="4">
        <v>0</v>
      </c>
      <c r="W1256" s="4">
        <v>0.60140000000000005</v>
      </c>
      <c r="X1256" s="4" t="s">
        <v>48</v>
      </c>
      <c r="Y1256" s="4" t="s">
        <v>49</v>
      </c>
      <c r="Z1256" s="4" t="s">
        <v>49</v>
      </c>
      <c r="AA1256" s="4" t="s">
        <v>49</v>
      </c>
      <c r="AB1256" s="4" t="s">
        <v>49</v>
      </c>
      <c r="AC1256" s="4" t="s">
        <v>49</v>
      </c>
      <c r="AD1256" s="4" t="s">
        <v>49</v>
      </c>
      <c r="AE1256" s="4" t="s">
        <v>48</v>
      </c>
      <c r="AF1256" s="4" t="s">
        <v>48</v>
      </c>
      <c r="AG1256" s="4" t="s">
        <v>48</v>
      </c>
      <c r="AH1256" s="4" t="s">
        <v>48</v>
      </c>
      <c r="AI1256" s="4" t="s">
        <v>48</v>
      </c>
      <c r="AJ1256" s="4" t="s">
        <v>48</v>
      </c>
      <c r="AK1256" s="4" t="s">
        <v>48</v>
      </c>
      <c r="AL1256" s="4" t="s">
        <v>55</v>
      </c>
    </row>
    <row r="1257" spans="1:38" ht="25.5">
      <c r="A1257" s="4">
        <v>159945</v>
      </c>
      <c r="B1257" s="4">
        <v>659008</v>
      </c>
      <c r="C1257" s="4" t="s">
        <v>3412</v>
      </c>
      <c r="D1257" s="4" t="s">
        <v>3413</v>
      </c>
      <c r="E1257" s="4" t="s">
        <v>2039</v>
      </c>
      <c r="F1257" s="4" t="s">
        <v>385</v>
      </c>
      <c r="G1257" s="4" t="s">
        <v>46</v>
      </c>
      <c r="H1257" s="4" t="s">
        <v>47</v>
      </c>
      <c r="I1257" s="4" t="s">
        <v>48</v>
      </c>
      <c r="J1257" s="4" t="s">
        <v>49</v>
      </c>
      <c r="K1257" s="4" t="s">
        <v>3431</v>
      </c>
      <c r="L1257" s="4" t="s">
        <v>3432</v>
      </c>
      <c r="M1257" s="4"/>
      <c r="N1257" s="4" t="s">
        <v>3420</v>
      </c>
      <c r="O1257" s="4" t="s">
        <v>53</v>
      </c>
      <c r="P1257" s="4" t="s">
        <v>3417</v>
      </c>
      <c r="Q1257" s="4">
        <v>292</v>
      </c>
      <c r="R1257" s="4">
        <v>0</v>
      </c>
      <c r="S1257" s="4">
        <v>203</v>
      </c>
      <c r="T1257" s="4">
        <v>495</v>
      </c>
      <c r="U1257" s="4">
        <v>0.58989999999999998</v>
      </c>
      <c r="V1257" s="4">
        <v>0</v>
      </c>
      <c r="W1257" s="4">
        <v>0.58989999999999998</v>
      </c>
      <c r="X1257" s="4" t="s">
        <v>48</v>
      </c>
      <c r="Y1257" s="4" t="s">
        <v>49</v>
      </c>
      <c r="Z1257" s="4" t="s">
        <v>49</v>
      </c>
      <c r="AA1257" s="4" t="s">
        <v>49</v>
      </c>
      <c r="AB1257" s="4" t="s">
        <v>49</v>
      </c>
      <c r="AC1257" s="4" t="s">
        <v>49</v>
      </c>
      <c r="AD1257" s="4" t="s">
        <v>49</v>
      </c>
      <c r="AE1257" s="4" t="s">
        <v>48</v>
      </c>
      <c r="AF1257" s="4" t="s">
        <v>48</v>
      </c>
      <c r="AG1257" s="4" t="s">
        <v>48</v>
      </c>
      <c r="AH1257" s="4" t="s">
        <v>48</v>
      </c>
      <c r="AI1257" s="4" t="s">
        <v>48</v>
      </c>
      <c r="AJ1257" s="4" t="s">
        <v>48</v>
      </c>
      <c r="AK1257" s="4" t="s">
        <v>48</v>
      </c>
      <c r="AL1257" s="4" t="s">
        <v>55</v>
      </c>
    </row>
    <row r="1258" spans="1:38" ht="25.5">
      <c r="A1258" s="4">
        <v>159945</v>
      </c>
      <c r="B1258" s="4">
        <v>659005</v>
      </c>
      <c r="C1258" s="4" t="s">
        <v>3412</v>
      </c>
      <c r="D1258" s="4" t="s">
        <v>3413</v>
      </c>
      <c r="E1258" s="4" t="s">
        <v>2039</v>
      </c>
      <c r="F1258" s="4" t="s">
        <v>385</v>
      </c>
      <c r="G1258" s="4" t="s">
        <v>46</v>
      </c>
      <c r="H1258" s="4" t="s">
        <v>47</v>
      </c>
      <c r="I1258" s="4" t="s">
        <v>48</v>
      </c>
      <c r="J1258" s="4" t="s">
        <v>49</v>
      </c>
      <c r="K1258" s="4" t="s">
        <v>3433</v>
      </c>
      <c r="L1258" s="4" t="s">
        <v>3434</v>
      </c>
      <c r="M1258" s="4"/>
      <c r="N1258" s="4" t="s">
        <v>3416</v>
      </c>
      <c r="O1258" s="4" t="s">
        <v>53</v>
      </c>
      <c r="P1258" s="4" t="s">
        <v>3417</v>
      </c>
      <c r="Q1258" s="4">
        <v>355</v>
      </c>
      <c r="R1258" s="4">
        <v>0</v>
      </c>
      <c r="S1258" s="4">
        <v>0</v>
      </c>
      <c r="T1258" s="4">
        <v>355</v>
      </c>
      <c r="U1258" s="4">
        <v>1</v>
      </c>
      <c r="V1258" s="4">
        <v>0</v>
      </c>
      <c r="W1258" s="4">
        <v>1</v>
      </c>
      <c r="X1258" s="4" t="s">
        <v>48</v>
      </c>
      <c r="Y1258" s="4" t="s">
        <v>49</v>
      </c>
      <c r="Z1258" s="4" t="s">
        <v>49</v>
      </c>
      <c r="AA1258" s="4" t="s">
        <v>49</v>
      </c>
      <c r="AB1258" s="4" t="s">
        <v>49</v>
      </c>
      <c r="AC1258" s="4" t="s">
        <v>49</v>
      </c>
      <c r="AD1258" s="4" t="s">
        <v>49</v>
      </c>
      <c r="AE1258" s="4" t="s">
        <v>48</v>
      </c>
      <c r="AF1258" s="4" t="s">
        <v>48</v>
      </c>
      <c r="AG1258" s="4" t="s">
        <v>48</v>
      </c>
      <c r="AH1258" s="4" t="s">
        <v>48</v>
      </c>
      <c r="AI1258" s="4" t="s">
        <v>48</v>
      </c>
      <c r="AJ1258" s="4" t="s">
        <v>48</v>
      </c>
      <c r="AK1258" s="4" t="s">
        <v>48</v>
      </c>
      <c r="AL1258" s="4" t="s">
        <v>55</v>
      </c>
    </row>
    <row r="1259" spans="1:38" ht="25.5">
      <c r="A1259" s="4">
        <v>159945</v>
      </c>
      <c r="B1259" s="4">
        <v>661510</v>
      </c>
      <c r="C1259" s="4" t="s">
        <v>3412</v>
      </c>
      <c r="D1259" s="4" t="s">
        <v>3413</v>
      </c>
      <c r="E1259" s="4" t="s">
        <v>2039</v>
      </c>
      <c r="F1259" s="4" t="s">
        <v>385</v>
      </c>
      <c r="G1259" s="4" t="s">
        <v>46</v>
      </c>
      <c r="H1259" s="4" t="s">
        <v>47</v>
      </c>
      <c r="I1259" s="4" t="s">
        <v>48</v>
      </c>
      <c r="J1259" s="4" t="s">
        <v>49</v>
      </c>
      <c r="K1259" s="4" t="s">
        <v>1564</v>
      </c>
      <c r="L1259" s="4" t="s">
        <v>3435</v>
      </c>
      <c r="M1259" s="4"/>
      <c r="N1259" s="4" t="s">
        <v>3436</v>
      </c>
      <c r="O1259" s="4" t="s">
        <v>53</v>
      </c>
      <c r="P1259" s="4" t="s">
        <v>3417</v>
      </c>
      <c r="Q1259" s="4">
        <v>445</v>
      </c>
      <c r="R1259" s="4">
        <v>0</v>
      </c>
      <c r="S1259" s="4">
        <v>110</v>
      </c>
      <c r="T1259" s="4">
        <v>555</v>
      </c>
      <c r="U1259" s="4">
        <v>0.80179999999999996</v>
      </c>
      <c r="V1259" s="4">
        <v>0</v>
      </c>
      <c r="W1259" s="4">
        <v>0.80179999999999996</v>
      </c>
      <c r="X1259" s="4" t="s">
        <v>48</v>
      </c>
      <c r="Y1259" s="4" t="s">
        <v>49</v>
      </c>
      <c r="Z1259" s="4" t="s">
        <v>49</v>
      </c>
      <c r="AA1259" s="4" t="s">
        <v>49</v>
      </c>
      <c r="AB1259" s="4" t="s">
        <v>49</v>
      </c>
      <c r="AC1259" s="4" t="s">
        <v>49</v>
      </c>
      <c r="AD1259" s="4" t="s">
        <v>49</v>
      </c>
      <c r="AE1259" s="4" t="s">
        <v>48</v>
      </c>
      <c r="AF1259" s="4" t="s">
        <v>48</v>
      </c>
      <c r="AG1259" s="4" t="s">
        <v>48</v>
      </c>
      <c r="AH1259" s="4" t="s">
        <v>48</v>
      </c>
      <c r="AI1259" s="4" t="s">
        <v>48</v>
      </c>
      <c r="AJ1259" s="4" t="s">
        <v>48</v>
      </c>
      <c r="AK1259" s="4" t="s">
        <v>48</v>
      </c>
      <c r="AL1259" s="4" t="s">
        <v>55</v>
      </c>
    </row>
    <row r="1260" spans="1:38" ht="25.5">
      <c r="A1260" s="4">
        <v>159945</v>
      </c>
      <c r="B1260" s="4">
        <v>664023</v>
      </c>
      <c r="C1260" s="4" t="s">
        <v>3412</v>
      </c>
      <c r="D1260" s="4" t="s">
        <v>3413</v>
      </c>
      <c r="E1260" s="4" t="s">
        <v>2039</v>
      </c>
      <c r="F1260" s="4" t="s">
        <v>385</v>
      </c>
      <c r="G1260" s="4" t="s">
        <v>46</v>
      </c>
      <c r="H1260" s="4" t="s">
        <v>47</v>
      </c>
      <c r="I1260" s="4" t="s">
        <v>48</v>
      </c>
      <c r="J1260" s="4" t="s">
        <v>49</v>
      </c>
      <c r="K1260" s="4" t="s">
        <v>3437</v>
      </c>
      <c r="L1260" s="4" t="s">
        <v>3438</v>
      </c>
      <c r="M1260" s="4"/>
      <c r="N1260" s="4" t="s">
        <v>3420</v>
      </c>
      <c r="O1260" s="4" t="s">
        <v>53</v>
      </c>
      <c r="P1260" s="4" t="s">
        <v>3417</v>
      </c>
      <c r="Q1260" s="4">
        <v>371</v>
      </c>
      <c r="R1260" s="4">
        <v>0</v>
      </c>
      <c r="S1260" s="4">
        <v>257</v>
      </c>
      <c r="T1260" s="4">
        <v>628</v>
      </c>
      <c r="U1260" s="4">
        <v>0.59079999999999999</v>
      </c>
      <c r="V1260" s="4">
        <v>0</v>
      </c>
      <c r="W1260" s="4">
        <v>0.59079999999999999</v>
      </c>
      <c r="X1260" s="4" t="s">
        <v>48</v>
      </c>
      <c r="Y1260" s="4" t="s">
        <v>49</v>
      </c>
      <c r="Z1260" s="4" t="s">
        <v>49</v>
      </c>
      <c r="AA1260" s="4" t="s">
        <v>49</v>
      </c>
      <c r="AB1260" s="4" t="s">
        <v>49</v>
      </c>
      <c r="AC1260" s="4" t="s">
        <v>49</v>
      </c>
      <c r="AD1260" s="4" t="s">
        <v>49</v>
      </c>
      <c r="AE1260" s="4" t="s">
        <v>48</v>
      </c>
      <c r="AF1260" s="4" t="s">
        <v>48</v>
      </c>
      <c r="AG1260" s="4" t="s">
        <v>48</v>
      </c>
      <c r="AH1260" s="4" t="s">
        <v>48</v>
      </c>
      <c r="AI1260" s="4" t="s">
        <v>48</v>
      </c>
      <c r="AJ1260" s="4" t="s">
        <v>48</v>
      </c>
      <c r="AK1260" s="4" t="s">
        <v>48</v>
      </c>
      <c r="AL1260" s="4" t="s">
        <v>55</v>
      </c>
    </row>
    <row r="1261" spans="1:38" ht="25.5">
      <c r="A1261" s="4">
        <v>159945</v>
      </c>
      <c r="B1261" s="4">
        <v>683497</v>
      </c>
      <c r="C1261" s="4" t="s">
        <v>3412</v>
      </c>
      <c r="D1261" s="4" t="s">
        <v>3413</v>
      </c>
      <c r="E1261" s="4" t="s">
        <v>2039</v>
      </c>
      <c r="F1261" s="4" t="s">
        <v>385</v>
      </c>
      <c r="G1261" s="4" t="s">
        <v>46</v>
      </c>
      <c r="H1261" s="4" t="s">
        <v>47</v>
      </c>
      <c r="I1261" s="4" t="s">
        <v>48</v>
      </c>
      <c r="J1261" s="4" t="s">
        <v>49</v>
      </c>
      <c r="K1261" s="4" t="s">
        <v>3439</v>
      </c>
      <c r="L1261" s="4" t="s">
        <v>3440</v>
      </c>
      <c r="M1261" s="4"/>
      <c r="N1261" s="4" t="s">
        <v>3420</v>
      </c>
      <c r="O1261" s="4" t="s">
        <v>53</v>
      </c>
      <c r="P1261" s="4" t="s">
        <v>3417</v>
      </c>
      <c r="Q1261" s="4">
        <v>375</v>
      </c>
      <c r="R1261" s="4">
        <v>0</v>
      </c>
      <c r="S1261" s="4">
        <v>297</v>
      </c>
      <c r="T1261" s="4">
        <v>672</v>
      </c>
      <c r="U1261" s="4">
        <v>0.55800000000000005</v>
      </c>
      <c r="V1261" s="4">
        <v>0</v>
      </c>
      <c r="W1261" s="4">
        <v>0.55800000000000005</v>
      </c>
      <c r="X1261" s="4" t="s">
        <v>48</v>
      </c>
      <c r="Y1261" s="4" t="s">
        <v>49</v>
      </c>
      <c r="Z1261" s="4" t="s">
        <v>49</v>
      </c>
      <c r="AA1261" s="4" t="s">
        <v>49</v>
      </c>
      <c r="AB1261" s="4" t="s">
        <v>49</v>
      </c>
      <c r="AC1261" s="4" t="s">
        <v>49</v>
      </c>
      <c r="AD1261" s="4" t="s">
        <v>49</v>
      </c>
      <c r="AE1261" s="4" t="s">
        <v>48</v>
      </c>
      <c r="AF1261" s="4" t="s">
        <v>48</v>
      </c>
      <c r="AG1261" s="4" t="s">
        <v>48</v>
      </c>
      <c r="AH1261" s="4" t="s">
        <v>48</v>
      </c>
      <c r="AI1261" s="4" t="s">
        <v>48</v>
      </c>
      <c r="AJ1261" s="4" t="s">
        <v>48</v>
      </c>
      <c r="AK1261" s="4" t="s">
        <v>48</v>
      </c>
      <c r="AL1261" s="4" t="s">
        <v>55</v>
      </c>
    </row>
    <row r="1262" spans="1:38" ht="25.5">
      <c r="A1262" s="4">
        <v>159945</v>
      </c>
      <c r="B1262" s="4">
        <v>659010</v>
      </c>
      <c r="C1262" s="4" t="s">
        <v>3412</v>
      </c>
      <c r="D1262" s="4" t="s">
        <v>3413</v>
      </c>
      <c r="E1262" s="4" t="s">
        <v>2039</v>
      </c>
      <c r="F1262" s="4" t="s">
        <v>385</v>
      </c>
      <c r="G1262" s="4" t="s">
        <v>46</v>
      </c>
      <c r="H1262" s="4" t="s">
        <v>47</v>
      </c>
      <c r="I1262" s="4" t="s">
        <v>48</v>
      </c>
      <c r="J1262" s="4" t="s">
        <v>49</v>
      </c>
      <c r="K1262" s="4" t="s">
        <v>3441</v>
      </c>
      <c r="L1262" s="4" t="s">
        <v>3442</v>
      </c>
      <c r="M1262" s="4" t="s">
        <v>3443</v>
      </c>
      <c r="N1262" s="4" t="s">
        <v>3420</v>
      </c>
      <c r="O1262" s="4" t="s">
        <v>53</v>
      </c>
      <c r="P1262" s="4" t="s">
        <v>3417</v>
      </c>
      <c r="Q1262" s="4">
        <v>816</v>
      </c>
      <c r="R1262" s="4">
        <v>0</v>
      </c>
      <c r="S1262" s="4">
        <v>366</v>
      </c>
      <c r="T1262" s="4">
        <v>1182</v>
      </c>
      <c r="U1262" s="4">
        <v>0.69040000000000001</v>
      </c>
      <c r="V1262" s="4">
        <v>0</v>
      </c>
      <c r="W1262" s="4">
        <v>0.69040000000000001</v>
      </c>
      <c r="X1262" s="4" t="s">
        <v>48</v>
      </c>
      <c r="Y1262" s="4" t="s">
        <v>48</v>
      </c>
      <c r="Z1262" s="4" t="s">
        <v>48</v>
      </c>
      <c r="AA1262" s="4" t="s">
        <v>48</v>
      </c>
      <c r="AB1262" s="4" t="s">
        <v>48</v>
      </c>
      <c r="AC1262" s="4" t="s">
        <v>48</v>
      </c>
      <c r="AD1262" s="4" t="s">
        <v>48</v>
      </c>
      <c r="AE1262" s="4" t="s">
        <v>49</v>
      </c>
      <c r="AF1262" s="4" t="s">
        <v>49</v>
      </c>
      <c r="AG1262" s="4" t="s">
        <v>49</v>
      </c>
      <c r="AH1262" s="4" t="s">
        <v>48</v>
      </c>
      <c r="AI1262" s="4" t="s">
        <v>48</v>
      </c>
      <c r="AJ1262" s="4" t="s">
        <v>48</v>
      </c>
      <c r="AK1262" s="4" t="s">
        <v>48</v>
      </c>
      <c r="AL1262" s="4" t="s">
        <v>55</v>
      </c>
    </row>
    <row r="1263" spans="1:38" ht="25.5">
      <c r="A1263" s="4">
        <v>159945</v>
      </c>
      <c r="B1263" s="4">
        <v>661518</v>
      </c>
      <c r="C1263" s="4" t="s">
        <v>3412</v>
      </c>
      <c r="D1263" s="4" t="s">
        <v>3413</v>
      </c>
      <c r="E1263" s="4" t="s">
        <v>2039</v>
      </c>
      <c r="F1263" s="4" t="s">
        <v>385</v>
      </c>
      <c r="G1263" s="4" t="s">
        <v>46</v>
      </c>
      <c r="H1263" s="4" t="s">
        <v>47</v>
      </c>
      <c r="I1263" s="4" t="s">
        <v>48</v>
      </c>
      <c r="J1263" s="4" t="s">
        <v>49</v>
      </c>
      <c r="K1263" s="4" t="s">
        <v>3444</v>
      </c>
      <c r="L1263" s="4" t="s">
        <v>3445</v>
      </c>
      <c r="M1263" s="4"/>
      <c r="N1263" s="4" t="s">
        <v>3420</v>
      </c>
      <c r="O1263" s="4" t="s">
        <v>53</v>
      </c>
      <c r="P1263" s="4" t="s">
        <v>3417</v>
      </c>
      <c r="Q1263" s="4">
        <v>536</v>
      </c>
      <c r="R1263" s="4">
        <v>0</v>
      </c>
      <c r="S1263" s="4">
        <v>0</v>
      </c>
      <c r="T1263" s="4">
        <v>536</v>
      </c>
      <c r="U1263" s="4">
        <v>1</v>
      </c>
      <c r="V1263" s="4">
        <v>0</v>
      </c>
      <c r="W1263" s="4">
        <v>1</v>
      </c>
      <c r="X1263" s="4" t="s">
        <v>48</v>
      </c>
      <c r="Y1263" s="4" t="s">
        <v>48</v>
      </c>
      <c r="Z1263" s="4" t="s">
        <v>48</v>
      </c>
      <c r="AA1263" s="4" t="s">
        <v>48</v>
      </c>
      <c r="AB1263" s="4" t="s">
        <v>48</v>
      </c>
      <c r="AC1263" s="4" t="s">
        <v>48</v>
      </c>
      <c r="AD1263" s="4" t="s">
        <v>48</v>
      </c>
      <c r="AE1263" s="4" t="s">
        <v>48</v>
      </c>
      <c r="AF1263" s="4" t="s">
        <v>48</v>
      </c>
      <c r="AG1263" s="4" t="s">
        <v>48</v>
      </c>
      <c r="AH1263" s="4" t="s">
        <v>49</v>
      </c>
      <c r="AI1263" s="4" t="s">
        <v>49</v>
      </c>
      <c r="AJ1263" s="4" t="s">
        <v>49</v>
      </c>
      <c r="AK1263" s="4" t="s">
        <v>49</v>
      </c>
      <c r="AL1263" s="4" t="s">
        <v>55</v>
      </c>
    </row>
    <row r="1264" spans="1:38" ht="25.5">
      <c r="A1264" s="4">
        <v>159945</v>
      </c>
      <c r="B1264" s="4">
        <v>663481</v>
      </c>
      <c r="C1264" s="4" t="s">
        <v>3412</v>
      </c>
      <c r="D1264" s="4" t="s">
        <v>3413</v>
      </c>
      <c r="E1264" s="4" t="s">
        <v>2039</v>
      </c>
      <c r="F1264" s="4" t="s">
        <v>385</v>
      </c>
      <c r="G1264" s="4" t="s">
        <v>46</v>
      </c>
      <c r="H1264" s="4" t="s">
        <v>47</v>
      </c>
      <c r="I1264" s="4" t="s">
        <v>48</v>
      </c>
      <c r="J1264" s="4" t="s">
        <v>49</v>
      </c>
      <c r="K1264" s="4" t="s">
        <v>3446</v>
      </c>
      <c r="L1264" s="4" t="s">
        <v>3447</v>
      </c>
      <c r="M1264" s="4"/>
      <c r="N1264" s="4" t="s">
        <v>3420</v>
      </c>
      <c r="O1264" s="4" t="s">
        <v>53</v>
      </c>
      <c r="P1264" s="4" t="s">
        <v>3417</v>
      </c>
      <c r="Q1264" s="4">
        <v>931</v>
      </c>
      <c r="R1264" s="4">
        <v>0</v>
      </c>
      <c r="S1264" s="4">
        <v>0</v>
      </c>
      <c r="T1264" s="4">
        <v>931</v>
      </c>
      <c r="U1264" s="4">
        <v>1</v>
      </c>
      <c r="V1264" s="4">
        <v>0</v>
      </c>
      <c r="W1264" s="4">
        <v>1</v>
      </c>
      <c r="X1264" s="4" t="s">
        <v>48</v>
      </c>
      <c r="Y1264" s="4" t="s">
        <v>48</v>
      </c>
      <c r="Z1264" s="4" t="s">
        <v>48</v>
      </c>
      <c r="AA1264" s="4" t="s">
        <v>48</v>
      </c>
      <c r="AB1264" s="4" t="s">
        <v>48</v>
      </c>
      <c r="AC1264" s="4" t="s">
        <v>48</v>
      </c>
      <c r="AD1264" s="4" t="s">
        <v>48</v>
      </c>
      <c r="AE1264" s="4" t="s">
        <v>49</v>
      </c>
      <c r="AF1264" s="4" t="s">
        <v>49</v>
      </c>
      <c r="AG1264" s="4" t="s">
        <v>49</v>
      </c>
      <c r="AH1264" s="4" t="s">
        <v>48</v>
      </c>
      <c r="AI1264" s="4" t="s">
        <v>48</v>
      </c>
      <c r="AJ1264" s="4" t="s">
        <v>48</v>
      </c>
      <c r="AK1264" s="4" t="s">
        <v>48</v>
      </c>
      <c r="AL1264" s="4" t="s">
        <v>55</v>
      </c>
    </row>
    <row r="1265" spans="1:38" ht="25.5">
      <c r="A1265" s="4">
        <v>159945</v>
      </c>
      <c r="B1265" s="4">
        <v>685060</v>
      </c>
      <c r="C1265" s="4" t="s">
        <v>3412</v>
      </c>
      <c r="D1265" s="4" t="s">
        <v>3413</v>
      </c>
      <c r="E1265" s="4" t="s">
        <v>2039</v>
      </c>
      <c r="F1265" s="4" t="s">
        <v>385</v>
      </c>
      <c r="G1265" s="4" t="s">
        <v>46</v>
      </c>
      <c r="H1265" s="4" t="s">
        <v>47</v>
      </c>
      <c r="I1265" s="4" t="s">
        <v>48</v>
      </c>
      <c r="J1265" s="4" t="s">
        <v>49</v>
      </c>
      <c r="K1265" s="4" t="s">
        <v>3448</v>
      </c>
      <c r="L1265" s="4" t="s">
        <v>3449</v>
      </c>
      <c r="M1265" s="4"/>
      <c r="N1265" s="4" t="s">
        <v>3420</v>
      </c>
      <c r="O1265" s="4" t="s">
        <v>53</v>
      </c>
      <c r="P1265" s="4" t="s">
        <v>3417</v>
      </c>
      <c r="Q1265" s="4">
        <v>320</v>
      </c>
      <c r="R1265" s="4">
        <v>0</v>
      </c>
      <c r="S1265" s="4">
        <v>64</v>
      </c>
      <c r="T1265" s="4">
        <v>384</v>
      </c>
      <c r="U1265" s="4">
        <v>0.83330000000000004</v>
      </c>
      <c r="V1265" s="4">
        <v>0</v>
      </c>
      <c r="W1265" s="4">
        <v>0.83330000000000004</v>
      </c>
      <c r="X1265" s="4" t="s">
        <v>49</v>
      </c>
      <c r="Y1265" s="4" t="s">
        <v>48</v>
      </c>
      <c r="Z1265" s="4" t="s">
        <v>48</v>
      </c>
      <c r="AA1265" s="4" t="s">
        <v>48</v>
      </c>
      <c r="AB1265" s="4" t="s">
        <v>48</v>
      </c>
      <c r="AC1265" s="4" t="s">
        <v>48</v>
      </c>
      <c r="AD1265" s="4" t="s">
        <v>48</v>
      </c>
      <c r="AE1265" s="4" t="s">
        <v>48</v>
      </c>
      <c r="AF1265" s="4" t="s">
        <v>48</v>
      </c>
      <c r="AG1265" s="4" t="s">
        <v>48</v>
      </c>
      <c r="AH1265" s="4" t="s">
        <v>48</v>
      </c>
      <c r="AI1265" s="4" t="s">
        <v>48</v>
      </c>
      <c r="AJ1265" s="4" t="s">
        <v>48</v>
      </c>
      <c r="AK1265" s="4" t="s">
        <v>48</v>
      </c>
      <c r="AL1265" s="4" t="s">
        <v>55</v>
      </c>
    </row>
    <row r="1266" spans="1:38" ht="25.5">
      <c r="A1266" s="4">
        <v>159945</v>
      </c>
      <c r="B1266" s="4">
        <v>661517</v>
      </c>
      <c r="C1266" s="4" t="s">
        <v>3412</v>
      </c>
      <c r="D1266" s="4" t="s">
        <v>3413</v>
      </c>
      <c r="E1266" s="4" t="s">
        <v>2039</v>
      </c>
      <c r="F1266" s="4" t="s">
        <v>385</v>
      </c>
      <c r="G1266" s="4" t="s">
        <v>46</v>
      </c>
      <c r="H1266" s="4" t="s">
        <v>47</v>
      </c>
      <c r="I1266" s="4" t="s">
        <v>48</v>
      </c>
      <c r="J1266" s="4" t="s">
        <v>49</v>
      </c>
      <c r="K1266" s="4" t="s">
        <v>3450</v>
      </c>
      <c r="L1266" s="4" t="s">
        <v>3451</v>
      </c>
      <c r="M1266" s="4"/>
      <c r="N1266" s="4" t="s">
        <v>3420</v>
      </c>
      <c r="O1266" s="4" t="s">
        <v>53</v>
      </c>
      <c r="P1266" s="4" t="s">
        <v>3417</v>
      </c>
      <c r="Q1266" s="4">
        <v>2475</v>
      </c>
      <c r="R1266" s="4">
        <v>0</v>
      </c>
      <c r="S1266" s="4">
        <v>220</v>
      </c>
      <c r="T1266" s="4">
        <v>2695</v>
      </c>
      <c r="U1266" s="4">
        <v>0.91839999999999999</v>
      </c>
      <c r="V1266" s="4">
        <v>0</v>
      </c>
      <c r="W1266" s="4">
        <v>0.91839999999999999</v>
      </c>
      <c r="X1266" s="4" t="s">
        <v>48</v>
      </c>
      <c r="Y1266" s="4" t="s">
        <v>48</v>
      </c>
      <c r="Z1266" s="4" t="s">
        <v>48</v>
      </c>
      <c r="AA1266" s="4" t="s">
        <v>48</v>
      </c>
      <c r="AB1266" s="4" t="s">
        <v>48</v>
      </c>
      <c r="AC1266" s="4" t="s">
        <v>48</v>
      </c>
      <c r="AD1266" s="4" t="s">
        <v>48</v>
      </c>
      <c r="AE1266" s="4" t="s">
        <v>48</v>
      </c>
      <c r="AF1266" s="4" t="s">
        <v>48</v>
      </c>
      <c r="AG1266" s="4" t="s">
        <v>48</v>
      </c>
      <c r="AH1266" s="4" t="s">
        <v>49</v>
      </c>
      <c r="AI1266" s="4" t="s">
        <v>49</v>
      </c>
      <c r="AJ1266" s="4" t="s">
        <v>49</v>
      </c>
      <c r="AK1266" s="4" t="s">
        <v>49</v>
      </c>
      <c r="AL1266" s="4" t="s">
        <v>55</v>
      </c>
    </row>
    <row r="1267" spans="1:38" ht="25.5">
      <c r="A1267" s="4">
        <v>159945</v>
      </c>
      <c r="B1267" s="4">
        <v>686310</v>
      </c>
      <c r="C1267" s="4" t="s">
        <v>3412</v>
      </c>
      <c r="D1267" s="4" t="s">
        <v>3413</v>
      </c>
      <c r="E1267" s="4" t="s">
        <v>2039</v>
      </c>
      <c r="F1267" s="4" t="s">
        <v>385</v>
      </c>
      <c r="G1267" s="4" t="s">
        <v>46</v>
      </c>
      <c r="H1267" s="4" t="s">
        <v>47</v>
      </c>
      <c r="I1267" s="4" t="s">
        <v>48</v>
      </c>
      <c r="J1267" s="4" t="s">
        <v>49</v>
      </c>
      <c r="K1267" s="4" t="s">
        <v>3453</v>
      </c>
      <c r="L1267" s="4" t="s">
        <v>3454</v>
      </c>
      <c r="M1267" s="4"/>
      <c r="N1267" s="4" t="s">
        <v>3420</v>
      </c>
      <c r="O1267" s="4" t="s">
        <v>53</v>
      </c>
      <c r="P1267" s="4" t="s">
        <v>3417</v>
      </c>
      <c r="Q1267" s="4">
        <v>819</v>
      </c>
      <c r="R1267" s="4">
        <v>0</v>
      </c>
      <c r="S1267" s="4">
        <v>556</v>
      </c>
      <c r="T1267" s="4">
        <v>1375</v>
      </c>
      <c r="U1267" s="4">
        <v>0.59560000000000002</v>
      </c>
      <c r="V1267" s="4">
        <v>0</v>
      </c>
      <c r="W1267" s="4">
        <v>0.59560000000000002</v>
      </c>
      <c r="X1267" s="4" t="s">
        <v>48</v>
      </c>
      <c r="Y1267" s="4" t="s">
        <v>48</v>
      </c>
      <c r="Z1267" s="4" t="s">
        <v>48</v>
      </c>
      <c r="AA1267" s="4" t="s">
        <v>48</v>
      </c>
      <c r="AB1267" s="4" t="s">
        <v>48</v>
      </c>
      <c r="AC1267" s="4" t="s">
        <v>48</v>
      </c>
      <c r="AD1267" s="4" t="s">
        <v>48</v>
      </c>
      <c r="AE1267" s="4" t="s">
        <v>49</v>
      </c>
      <c r="AF1267" s="4" t="s">
        <v>49</v>
      </c>
      <c r="AG1267" s="4" t="s">
        <v>49</v>
      </c>
      <c r="AH1267" s="4" t="s">
        <v>48</v>
      </c>
      <c r="AI1267" s="4" t="s">
        <v>48</v>
      </c>
      <c r="AJ1267" s="4" t="s">
        <v>48</v>
      </c>
      <c r="AK1267" s="4" t="s">
        <v>48</v>
      </c>
      <c r="AL1267" s="4" t="s">
        <v>55</v>
      </c>
    </row>
    <row r="1268" spans="1:38" ht="25.5">
      <c r="A1268" s="4">
        <v>159945</v>
      </c>
      <c r="B1268" s="4">
        <v>659006</v>
      </c>
      <c r="C1268" s="4" t="s">
        <v>3412</v>
      </c>
      <c r="D1268" s="4" t="s">
        <v>3413</v>
      </c>
      <c r="E1268" s="4" t="s">
        <v>2039</v>
      </c>
      <c r="F1268" s="4" t="s">
        <v>385</v>
      </c>
      <c r="G1268" s="4" t="s">
        <v>46</v>
      </c>
      <c r="H1268" s="4" t="s">
        <v>47</v>
      </c>
      <c r="I1268" s="4" t="s">
        <v>48</v>
      </c>
      <c r="J1268" s="4" t="s">
        <v>49</v>
      </c>
      <c r="K1268" s="4" t="s">
        <v>3455</v>
      </c>
      <c r="L1268" s="4" t="s">
        <v>3456</v>
      </c>
      <c r="M1268" s="4"/>
      <c r="N1268" s="4" t="s">
        <v>3416</v>
      </c>
      <c r="O1268" s="4" t="s">
        <v>53</v>
      </c>
      <c r="P1268" s="4" t="s">
        <v>3417</v>
      </c>
      <c r="Q1268" s="4">
        <v>540</v>
      </c>
      <c r="R1268" s="4">
        <v>0</v>
      </c>
      <c r="S1268" s="4">
        <v>0</v>
      </c>
      <c r="T1268" s="4">
        <v>540</v>
      </c>
      <c r="U1268" s="4">
        <v>1</v>
      </c>
      <c r="V1268" s="4">
        <v>0</v>
      </c>
      <c r="W1268" s="4">
        <v>1</v>
      </c>
      <c r="X1268" s="4" t="s">
        <v>48</v>
      </c>
      <c r="Y1268" s="4" t="s">
        <v>49</v>
      </c>
      <c r="Z1268" s="4" t="s">
        <v>49</v>
      </c>
      <c r="AA1268" s="4" t="s">
        <v>49</v>
      </c>
      <c r="AB1268" s="4" t="s">
        <v>49</v>
      </c>
      <c r="AC1268" s="4" t="s">
        <v>49</v>
      </c>
      <c r="AD1268" s="4" t="s">
        <v>49</v>
      </c>
      <c r="AE1268" s="4" t="s">
        <v>48</v>
      </c>
      <c r="AF1268" s="4" t="s">
        <v>48</v>
      </c>
      <c r="AG1268" s="4" t="s">
        <v>48</v>
      </c>
      <c r="AH1268" s="4" t="s">
        <v>48</v>
      </c>
      <c r="AI1268" s="4" t="s">
        <v>48</v>
      </c>
      <c r="AJ1268" s="4" t="s">
        <v>48</v>
      </c>
      <c r="AK1268" s="4" t="s">
        <v>48</v>
      </c>
      <c r="AL1268" s="4" t="s">
        <v>55</v>
      </c>
    </row>
    <row r="1269" spans="1:38" ht="25.5">
      <c r="A1269" s="4">
        <v>159945</v>
      </c>
      <c r="B1269" s="4">
        <v>663479</v>
      </c>
      <c r="C1269" s="4" t="s">
        <v>3412</v>
      </c>
      <c r="D1269" s="4" t="s">
        <v>3413</v>
      </c>
      <c r="E1269" s="4" t="s">
        <v>2039</v>
      </c>
      <c r="F1269" s="4" t="s">
        <v>385</v>
      </c>
      <c r="G1269" s="4" t="s">
        <v>46</v>
      </c>
      <c r="H1269" s="4" t="s">
        <v>47</v>
      </c>
      <c r="I1269" s="4" t="s">
        <v>48</v>
      </c>
      <c r="J1269" s="4" t="s">
        <v>49</v>
      </c>
      <c r="K1269" s="4" t="s">
        <v>3457</v>
      </c>
      <c r="L1269" s="4" t="s">
        <v>3458</v>
      </c>
      <c r="M1269" s="4"/>
      <c r="N1269" s="4" t="s">
        <v>3416</v>
      </c>
      <c r="O1269" s="4" t="s">
        <v>53</v>
      </c>
      <c r="P1269" s="4" t="s">
        <v>3417</v>
      </c>
      <c r="Q1269" s="4">
        <v>455</v>
      </c>
      <c r="R1269" s="4">
        <v>0</v>
      </c>
      <c r="S1269" s="4">
        <v>0</v>
      </c>
      <c r="T1269" s="4">
        <v>455</v>
      </c>
      <c r="U1269" s="4">
        <v>1</v>
      </c>
      <c r="V1269" s="4">
        <v>0</v>
      </c>
      <c r="W1269" s="4">
        <v>1</v>
      </c>
      <c r="X1269" s="4" t="s">
        <v>48</v>
      </c>
      <c r="Y1269" s="4" t="s">
        <v>49</v>
      </c>
      <c r="Z1269" s="4" t="s">
        <v>49</v>
      </c>
      <c r="AA1269" s="4" t="s">
        <v>49</v>
      </c>
      <c r="AB1269" s="4" t="s">
        <v>49</v>
      </c>
      <c r="AC1269" s="4" t="s">
        <v>49</v>
      </c>
      <c r="AD1269" s="4" t="s">
        <v>49</v>
      </c>
      <c r="AE1269" s="4" t="s">
        <v>48</v>
      </c>
      <c r="AF1269" s="4" t="s">
        <v>48</v>
      </c>
      <c r="AG1269" s="4" t="s">
        <v>48</v>
      </c>
      <c r="AH1269" s="4" t="s">
        <v>48</v>
      </c>
      <c r="AI1269" s="4" t="s">
        <v>48</v>
      </c>
      <c r="AJ1269" s="4" t="s">
        <v>48</v>
      </c>
      <c r="AK1269" s="4" t="s">
        <v>48</v>
      </c>
      <c r="AL1269" s="4" t="s">
        <v>55</v>
      </c>
    </row>
    <row r="1270" spans="1:38" ht="25.5">
      <c r="A1270" s="4">
        <v>159945</v>
      </c>
      <c r="B1270" s="4">
        <v>659009</v>
      </c>
      <c r="C1270" s="4" t="s">
        <v>3412</v>
      </c>
      <c r="D1270" s="4" t="s">
        <v>3413</v>
      </c>
      <c r="E1270" s="4" t="s">
        <v>2039</v>
      </c>
      <c r="F1270" s="4" t="s">
        <v>385</v>
      </c>
      <c r="G1270" s="4" t="s">
        <v>46</v>
      </c>
      <c r="H1270" s="4" t="s">
        <v>47</v>
      </c>
      <c r="I1270" s="4" t="s">
        <v>48</v>
      </c>
      <c r="J1270" s="4" t="s">
        <v>49</v>
      </c>
      <c r="K1270" s="4" t="s">
        <v>3459</v>
      </c>
      <c r="L1270" s="4" t="s">
        <v>3460</v>
      </c>
      <c r="M1270" s="4"/>
      <c r="N1270" s="4" t="s">
        <v>3436</v>
      </c>
      <c r="O1270" s="4" t="s">
        <v>53</v>
      </c>
      <c r="P1270" s="4" t="s">
        <v>3417</v>
      </c>
      <c r="Q1270" s="4">
        <v>296</v>
      </c>
      <c r="R1270" s="4">
        <v>0</v>
      </c>
      <c r="S1270" s="4">
        <v>325</v>
      </c>
      <c r="T1270" s="4">
        <v>621</v>
      </c>
      <c r="U1270" s="4">
        <v>0.47670000000000001</v>
      </c>
      <c r="V1270" s="4">
        <v>0</v>
      </c>
      <c r="W1270" s="4">
        <v>0.47670000000000001</v>
      </c>
      <c r="X1270" s="4" t="s">
        <v>48</v>
      </c>
      <c r="Y1270" s="4" t="s">
        <v>49</v>
      </c>
      <c r="Z1270" s="4" t="s">
        <v>49</v>
      </c>
      <c r="AA1270" s="4" t="s">
        <v>49</v>
      </c>
      <c r="AB1270" s="4" t="s">
        <v>49</v>
      </c>
      <c r="AC1270" s="4" t="s">
        <v>49</v>
      </c>
      <c r="AD1270" s="4" t="s">
        <v>49</v>
      </c>
      <c r="AE1270" s="4" t="s">
        <v>48</v>
      </c>
      <c r="AF1270" s="4" t="s">
        <v>48</v>
      </c>
      <c r="AG1270" s="4" t="s">
        <v>48</v>
      </c>
      <c r="AH1270" s="4" t="s">
        <v>48</v>
      </c>
      <c r="AI1270" s="4" t="s">
        <v>48</v>
      </c>
      <c r="AJ1270" s="4" t="s">
        <v>48</v>
      </c>
      <c r="AK1270" s="4" t="s">
        <v>48</v>
      </c>
      <c r="AL1270" s="4" t="s">
        <v>55</v>
      </c>
    </row>
    <row r="1271" spans="1:38" ht="25.5">
      <c r="A1271" s="4">
        <v>159945</v>
      </c>
      <c r="B1271" s="4">
        <v>659011</v>
      </c>
      <c r="C1271" s="4" t="s">
        <v>3412</v>
      </c>
      <c r="D1271" s="4" t="s">
        <v>3413</v>
      </c>
      <c r="E1271" s="4" t="s">
        <v>2039</v>
      </c>
      <c r="F1271" s="4" t="s">
        <v>385</v>
      </c>
      <c r="G1271" s="4" t="s">
        <v>46</v>
      </c>
      <c r="H1271" s="4" t="s">
        <v>47</v>
      </c>
      <c r="I1271" s="4" t="s">
        <v>48</v>
      </c>
      <c r="J1271" s="4" t="s">
        <v>49</v>
      </c>
      <c r="K1271" s="4" t="s">
        <v>3461</v>
      </c>
      <c r="L1271" s="4" t="s">
        <v>3462</v>
      </c>
      <c r="M1271" s="4"/>
      <c r="N1271" s="4" t="s">
        <v>3420</v>
      </c>
      <c r="O1271" s="4" t="s">
        <v>53</v>
      </c>
      <c r="P1271" s="4" t="s">
        <v>3417</v>
      </c>
      <c r="Q1271" s="4">
        <v>1029</v>
      </c>
      <c r="R1271" s="4">
        <v>0</v>
      </c>
      <c r="S1271" s="4">
        <v>0</v>
      </c>
      <c r="T1271" s="4">
        <v>1029</v>
      </c>
      <c r="U1271" s="4">
        <v>1</v>
      </c>
      <c r="V1271" s="4">
        <v>0</v>
      </c>
      <c r="W1271" s="4">
        <v>1</v>
      </c>
      <c r="X1271" s="4" t="s">
        <v>48</v>
      </c>
      <c r="Y1271" s="4" t="s">
        <v>48</v>
      </c>
      <c r="Z1271" s="4" t="s">
        <v>48</v>
      </c>
      <c r="AA1271" s="4" t="s">
        <v>48</v>
      </c>
      <c r="AB1271" s="4" t="s">
        <v>48</v>
      </c>
      <c r="AC1271" s="4" t="s">
        <v>48</v>
      </c>
      <c r="AD1271" s="4" t="s">
        <v>48</v>
      </c>
      <c r="AE1271" s="4" t="s">
        <v>49</v>
      </c>
      <c r="AF1271" s="4" t="s">
        <v>49</v>
      </c>
      <c r="AG1271" s="4" t="s">
        <v>49</v>
      </c>
      <c r="AH1271" s="4" t="s">
        <v>48</v>
      </c>
      <c r="AI1271" s="4" t="s">
        <v>48</v>
      </c>
      <c r="AJ1271" s="4" t="s">
        <v>48</v>
      </c>
      <c r="AK1271" s="4" t="s">
        <v>48</v>
      </c>
      <c r="AL1271" s="4" t="s">
        <v>55</v>
      </c>
    </row>
    <row r="1272" spans="1:38" ht="25.5">
      <c r="A1272" s="4">
        <v>159945</v>
      </c>
      <c r="B1272" s="4">
        <v>685713</v>
      </c>
      <c r="C1272" s="4" t="s">
        <v>3412</v>
      </c>
      <c r="D1272" s="4" t="s">
        <v>3413</v>
      </c>
      <c r="E1272" s="4" t="s">
        <v>2039</v>
      </c>
      <c r="F1272" s="4" t="s">
        <v>385</v>
      </c>
      <c r="G1272" s="4" t="s">
        <v>46</v>
      </c>
      <c r="H1272" s="4" t="s">
        <v>47</v>
      </c>
      <c r="I1272" s="4" t="s">
        <v>48</v>
      </c>
      <c r="J1272" s="4" t="s">
        <v>49</v>
      </c>
      <c r="K1272" s="4" t="s">
        <v>3463</v>
      </c>
      <c r="L1272" s="4" t="s">
        <v>3464</v>
      </c>
      <c r="M1272" s="4"/>
      <c r="N1272" s="4" t="s">
        <v>3436</v>
      </c>
      <c r="O1272" s="4" t="s">
        <v>53</v>
      </c>
      <c r="P1272" s="4" t="s">
        <v>3417</v>
      </c>
      <c r="Q1272" s="4">
        <v>661</v>
      </c>
      <c r="R1272" s="4">
        <v>0</v>
      </c>
      <c r="S1272" s="4">
        <v>71</v>
      </c>
      <c r="T1272" s="4">
        <v>732</v>
      </c>
      <c r="U1272" s="4">
        <v>0.90300000000000002</v>
      </c>
      <c r="V1272" s="4">
        <v>0</v>
      </c>
      <c r="W1272" s="4">
        <v>0.90300000000000002</v>
      </c>
      <c r="X1272" s="4" t="s">
        <v>48</v>
      </c>
      <c r="Y1272" s="4" t="s">
        <v>49</v>
      </c>
      <c r="Z1272" s="4" t="s">
        <v>49</v>
      </c>
      <c r="AA1272" s="4" t="s">
        <v>49</v>
      </c>
      <c r="AB1272" s="4" t="s">
        <v>49</v>
      </c>
      <c r="AC1272" s="4" t="s">
        <v>49</v>
      </c>
      <c r="AD1272" s="4" t="s">
        <v>49</v>
      </c>
      <c r="AE1272" s="4" t="s">
        <v>48</v>
      </c>
      <c r="AF1272" s="4" t="s">
        <v>48</v>
      </c>
      <c r="AG1272" s="4" t="s">
        <v>48</v>
      </c>
      <c r="AH1272" s="4" t="s">
        <v>48</v>
      </c>
      <c r="AI1272" s="4" t="s">
        <v>48</v>
      </c>
      <c r="AJ1272" s="4" t="s">
        <v>48</v>
      </c>
      <c r="AK1272" s="4" t="s">
        <v>48</v>
      </c>
      <c r="AL1272" s="4" t="s">
        <v>55</v>
      </c>
    </row>
    <row r="1273" spans="1:38" ht="25.5">
      <c r="A1273" s="4">
        <v>159945</v>
      </c>
      <c r="B1273" s="4">
        <v>663480</v>
      </c>
      <c r="C1273" s="4" t="s">
        <v>3412</v>
      </c>
      <c r="D1273" s="4" t="s">
        <v>3413</v>
      </c>
      <c r="E1273" s="4" t="s">
        <v>2039</v>
      </c>
      <c r="F1273" s="4" t="s">
        <v>385</v>
      </c>
      <c r="G1273" s="4" t="s">
        <v>46</v>
      </c>
      <c r="H1273" s="4" t="s">
        <v>47</v>
      </c>
      <c r="I1273" s="4" t="s">
        <v>48</v>
      </c>
      <c r="J1273" s="4" t="s">
        <v>49</v>
      </c>
      <c r="K1273" s="4" t="s">
        <v>3465</v>
      </c>
      <c r="L1273" s="4" t="s">
        <v>3466</v>
      </c>
      <c r="M1273" s="4"/>
      <c r="N1273" s="4" t="s">
        <v>3416</v>
      </c>
      <c r="O1273" s="4" t="s">
        <v>53</v>
      </c>
      <c r="P1273" s="4" t="s">
        <v>3417</v>
      </c>
      <c r="Q1273" s="4">
        <v>565</v>
      </c>
      <c r="R1273" s="4">
        <v>0</v>
      </c>
      <c r="S1273" s="4">
        <v>0</v>
      </c>
      <c r="T1273" s="4">
        <v>565</v>
      </c>
      <c r="U1273" s="4">
        <v>1</v>
      </c>
      <c r="V1273" s="4">
        <v>0</v>
      </c>
      <c r="W1273" s="4">
        <v>1</v>
      </c>
      <c r="X1273" s="4" t="s">
        <v>49</v>
      </c>
      <c r="Y1273" s="4" t="s">
        <v>49</v>
      </c>
      <c r="Z1273" s="4" t="s">
        <v>49</v>
      </c>
      <c r="AA1273" s="4" t="s">
        <v>49</v>
      </c>
      <c r="AB1273" s="4" t="s">
        <v>49</v>
      </c>
      <c r="AC1273" s="4" t="s">
        <v>49</v>
      </c>
      <c r="AD1273" s="4" t="s">
        <v>49</v>
      </c>
      <c r="AE1273" s="4" t="s">
        <v>48</v>
      </c>
      <c r="AF1273" s="4" t="s">
        <v>48</v>
      </c>
      <c r="AG1273" s="4" t="s">
        <v>48</v>
      </c>
      <c r="AH1273" s="4" t="s">
        <v>48</v>
      </c>
      <c r="AI1273" s="4" t="s">
        <v>48</v>
      </c>
      <c r="AJ1273" s="4" t="s">
        <v>48</v>
      </c>
      <c r="AK1273" s="4" t="s">
        <v>48</v>
      </c>
      <c r="AL1273" s="4" t="s">
        <v>55</v>
      </c>
    </row>
    <row r="1274" spans="1:38" ht="25.5">
      <c r="A1274" s="4">
        <v>159945</v>
      </c>
      <c r="B1274" s="4">
        <v>659007</v>
      </c>
      <c r="C1274" s="4" t="s">
        <v>3412</v>
      </c>
      <c r="D1274" s="4" t="s">
        <v>3413</v>
      </c>
      <c r="E1274" s="4" t="s">
        <v>2039</v>
      </c>
      <c r="F1274" s="4" t="s">
        <v>385</v>
      </c>
      <c r="G1274" s="4" t="s">
        <v>46</v>
      </c>
      <c r="H1274" s="4" t="s">
        <v>47</v>
      </c>
      <c r="I1274" s="4" t="s">
        <v>48</v>
      </c>
      <c r="J1274" s="4" t="s">
        <v>49</v>
      </c>
      <c r="K1274" s="4" t="s">
        <v>3467</v>
      </c>
      <c r="L1274" s="4" t="s">
        <v>3468</v>
      </c>
      <c r="M1274" s="4"/>
      <c r="N1274" s="4" t="s">
        <v>3436</v>
      </c>
      <c r="O1274" s="4" t="s">
        <v>53</v>
      </c>
      <c r="P1274" s="4" t="s">
        <v>3417</v>
      </c>
      <c r="Q1274" s="4">
        <v>432</v>
      </c>
      <c r="R1274" s="4">
        <v>0</v>
      </c>
      <c r="S1274" s="4">
        <v>0</v>
      </c>
      <c r="T1274" s="4">
        <v>432</v>
      </c>
      <c r="U1274" s="4">
        <v>1</v>
      </c>
      <c r="V1274" s="4">
        <v>0</v>
      </c>
      <c r="W1274" s="4">
        <v>1</v>
      </c>
      <c r="X1274" s="4" t="s">
        <v>49</v>
      </c>
      <c r="Y1274" s="4" t="s">
        <v>49</v>
      </c>
      <c r="Z1274" s="4" t="s">
        <v>49</v>
      </c>
      <c r="AA1274" s="4" t="s">
        <v>49</v>
      </c>
      <c r="AB1274" s="4" t="s">
        <v>48</v>
      </c>
      <c r="AC1274" s="4" t="s">
        <v>48</v>
      </c>
      <c r="AD1274" s="4" t="s">
        <v>48</v>
      </c>
      <c r="AE1274" s="4" t="s">
        <v>48</v>
      </c>
      <c r="AF1274" s="4" t="s">
        <v>48</v>
      </c>
      <c r="AG1274" s="4" t="s">
        <v>48</v>
      </c>
      <c r="AH1274" s="4" t="s">
        <v>48</v>
      </c>
      <c r="AI1274" s="4" t="s">
        <v>48</v>
      </c>
      <c r="AJ1274" s="4" t="s">
        <v>48</v>
      </c>
      <c r="AK1274" s="4" t="s">
        <v>48</v>
      </c>
      <c r="AL1274" s="4" t="s">
        <v>55</v>
      </c>
    </row>
    <row r="1275" spans="1:38" ht="25.5">
      <c r="A1275" s="4">
        <v>159634</v>
      </c>
      <c r="B1275" s="4">
        <v>662022</v>
      </c>
      <c r="C1275" s="4" t="s">
        <v>3469</v>
      </c>
      <c r="D1275" s="4" t="s">
        <v>3470</v>
      </c>
      <c r="E1275" s="4" t="s">
        <v>520</v>
      </c>
      <c r="F1275" s="4" t="s">
        <v>385</v>
      </c>
      <c r="G1275" s="4" t="s">
        <v>46</v>
      </c>
      <c r="H1275" s="4" t="s">
        <v>47</v>
      </c>
      <c r="I1275" s="4" t="s">
        <v>48</v>
      </c>
      <c r="J1275" s="4" t="s">
        <v>49</v>
      </c>
      <c r="K1275" s="4" t="s">
        <v>3471</v>
      </c>
      <c r="L1275" s="4" t="s">
        <v>3472</v>
      </c>
      <c r="M1275" s="4"/>
      <c r="N1275" s="4" t="s">
        <v>3473</v>
      </c>
      <c r="O1275" s="4" t="s">
        <v>53</v>
      </c>
      <c r="P1275" s="4" t="s">
        <v>529</v>
      </c>
      <c r="Q1275" s="4">
        <v>102</v>
      </c>
      <c r="R1275" s="4">
        <v>0</v>
      </c>
      <c r="S1275" s="4">
        <v>22</v>
      </c>
      <c r="T1275" s="4">
        <v>124</v>
      </c>
      <c r="U1275" s="4">
        <v>0.8226</v>
      </c>
      <c r="V1275" s="4">
        <v>0</v>
      </c>
      <c r="W1275" s="4">
        <v>0.8226</v>
      </c>
      <c r="X1275" s="4" t="s">
        <v>49</v>
      </c>
      <c r="Y1275" s="4" t="s">
        <v>49</v>
      </c>
      <c r="Z1275" s="4" t="s">
        <v>49</v>
      </c>
      <c r="AA1275" s="4" t="s">
        <v>49</v>
      </c>
      <c r="AB1275" s="4" t="s">
        <v>49</v>
      </c>
      <c r="AC1275" s="4" t="s">
        <v>49</v>
      </c>
      <c r="AD1275" s="4" t="s">
        <v>49</v>
      </c>
      <c r="AE1275" s="4" t="s">
        <v>49</v>
      </c>
      <c r="AF1275" s="4" t="s">
        <v>48</v>
      </c>
      <c r="AG1275" s="4" t="s">
        <v>48</v>
      </c>
      <c r="AH1275" s="4" t="s">
        <v>48</v>
      </c>
      <c r="AI1275" s="4" t="s">
        <v>48</v>
      </c>
      <c r="AJ1275" s="4" t="s">
        <v>48</v>
      </c>
      <c r="AK1275" s="4" t="s">
        <v>48</v>
      </c>
      <c r="AL1275" s="4" t="s">
        <v>55</v>
      </c>
    </row>
    <row r="1276" spans="1:38" ht="25.5">
      <c r="A1276" s="4">
        <v>159634</v>
      </c>
      <c r="B1276" s="4">
        <v>662023</v>
      </c>
      <c r="C1276" s="4" t="s">
        <v>3469</v>
      </c>
      <c r="D1276" s="4" t="s">
        <v>3470</v>
      </c>
      <c r="E1276" s="4" t="s">
        <v>520</v>
      </c>
      <c r="F1276" s="4" t="s">
        <v>385</v>
      </c>
      <c r="G1276" s="4" t="s">
        <v>46</v>
      </c>
      <c r="H1276" s="4" t="s">
        <v>47</v>
      </c>
      <c r="I1276" s="4" t="s">
        <v>48</v>
      </c>
      <c r="J1276" s="4" t="s">
        <v>49</v>
      </c>
      <c r="K1276" s="4" t="s">
        <v>3474</v>
      </c>
      <c r="L1276" s="4" t="s">
        <v>3472</v>
      </c>
      <c r="M1276" s="4"/>
      <c r="N1276" s="4" t="s">
        <v>3473</v>
      </c>
      <c r="O1276" s="4" t="s">
        <v>53</v>
      </c>
      <c r="P1276" s="4" t="s">
        <v>529</v>
      </c>
      <c r="Q1276" s="4">
        <v>90</v>
      </c>
      <c r="R1276" s="4">
        <v>0</v>
      </c>
      <c r="S1276" s="4">
        <v>19</v>
      </c>
      <c r="T1276" s="4">
        <v>109</v>
      </c>
      <c r="U1276" s="4">
        <v>0.82569999999999999</v>
      </c>
      <c r="V1276" s="4">
        <v>0</v>
      </c>
      <c r="W1276" s="4">
        <v>0.82569999999999999</v>
      </c>
      <c r="X1276" s="4" t="s">
        <v>48</v>
      </c>
      <c r="Y1276" s="4" t="s">
        <v>48</v>
      </c>
      <c r="Z1276" s="4" t="s">
        <v>48</v>
      </c>
      <c r="AA1276" s="4" t="s">
        <v>48</v>
      </c>
      <c r="AB1276" s="4" t="s">
        <v>48</v>
      </c>
      <c r="AC1276" s="4" t="s">
        <v>48</v>
      </c>
      <c r="AD1276" s="4" t="s">
        <v>48</v>
      </c>
      <c r="AE1276" s="4" t="s">
        <v>48</v>
      </c>
      <c r="AF1276" s="4" t="s">
        <v>49</v>
      </c>
      <c r="AG1276" s="4" t="s">
        <v>49</v>
      </c>
      <c r="AH1276" s="4" t="s">
        <v>49</v>
      </c>
      <c r="AI1276" s="4" t="s">
        <v>49</v>
      </c>
      <c r="AJ1276" s="4" t="s">
        <v>49</v>
      </c>
      <c r="AK1276" s="4" t="s">
        <v>49</v>
      </c>
      <c r="AL1276" s="4" t="s">
        <v>55</v>
      </c>
    </row>
    <row r="1277" spans="1:38" ht="25.5">
      <c r="A1277" s="4">
        <v>159896</v>
      </c>
      <c r="B1277" s="4">
        <v>664581</v>
      </c>
      <c r="C1277" s="4" t="s">
        <v>3475</v>
      </c>
      <c r="D1277" s="4" t="s">
        <v>3476</v>
      </c>
      <c r="E1277" s="4" t="s">
        <v>384</v>
      </c>
      <c r="F1277" s="4" t="s">
        <v>385</v>
      </c>
      <c r="G1277" s="4" t="s">
        <v>46</v>
      </c>
      <c r="H1277" s="4" t="s">
        <v>47</v>
      </c>
      <c r="I1277" s="4" t="s">
        <v>48</v>
      </c>
      <c r="J1277" s="4" t="s">
        <v>49</v>
      </c>
      <c r="K1277" s="4" t="s">
        <v>3477</v>
      </c>
      <c r="L1277" s="4" t="s">
        <v>3478</v>
      </c>
      <c r="M1277" s="4" t="s">
        <v>3479</v>
      </c>
      <c r="N1277" s="4" t="s">
        <v>3480</v>
      </c>
      <c r="O1277" s="4" t="s">
        <v>53</v>
      </c>
      <c r="P1277" s="4" t="s">
        <v>3481</v>
      </c>
      <c r="Q1277" s="4">
        <v>87</v>
      </c>
      <c r="R1277" s="4">
        <v>25</v>
      </c>
      <c r="S1277" s="4">
        <v>27</v>
      </c>
      <c r="T1277" s="4">
        <v>139</v>
      </c>
      <c r="U1277" s="4">
        <v>0.62590000000000001</v>
      </c>
      <c r="V1277" s="4">
        <v>0.1799</v>
      </c>
      <c r="W1277" s="4">
        <v>0.80579999999999996</v>
      </c>
      <c r="X1277" s="4" t="s">
        <v>49</v>
      </c>
      <c r="Y1277" s="4" t="s">
        <v>49</v>
      </c>
      <c r="Z1277" s="4" t="s">
        <v>49</v>
      </c>
      <c r="AA1277" s="4" t="s">
        <v>49</v>
      </c>
      <c r="AB1277" s="4" t="s">
        <v>49</v>
      </c>
      <c r="AC1277" s="4" t="s">
        <v>49</v>
      </c>
      <c r="AD1277" s="4" t="s">
        <v>49</v>
      </c>
      <c r="AE1277" s="4" t="s">
        <v>49</v>
      </c>
      <c r="AF1277" s="4" t="s">
        <v>49</v>
      </c>
      <c r="AG1277" s="4" t="s">
        <v>49</v>
      </c>
      <c r="AH1277" s="4" t="s">
        <v>48</v>
      </c>
      <c r="AI1277" s="4" t="s">
        <v>48</v>
      </c>
      <c r="AJ1277" s="4" t="s">
        <v>48</v>
      </c>
      <c r="AK1277" s="4" t="s">
        <v>48</v>
      </c>
      <c r="AL1277" s="4" t="s">
        <v>3482</v>
      </c>
    </row>
    <row r="1278" spans="1:38" ht="25.5">
      <c r="A1278" s="4">
        <v>159423</v>
      </c>
      <c r="B1278" s="4">
        <v>661777</v>
      </c>
      <c r="C1278" s="4" t="s">
        <v>3483</v>
      </c>
      <c r="D1278" s="4" t="s">
        <v>3484</v>
      </c>
      <c r="E1278" s="4" t="s">
        <v>74</v>
      </c>
      <c r="F1278" s="4" t="s">
        <v>75</v>
      </c>
      <c r="G1278" s="4" t="s">
        <v>46</v>
      </c>
      <c r="H1278" s="4" t="s">
        <v>47</v>
      </c>
      <c r="I1278" s="4" t="s">
        <v>48</v>
      </c>
      <c r="J1278" s="4" t="s">
        <v>49</v>
      </c>
      <c r="K1278" s="4" t="s">
        <v>3485</v>
      </c>
      <c r="L1278" s="4" t="s">
        <v>3486</v>
      </c>
      <c r="M1278" s="4" t="s">
        <v>3487</v>
      </c>
      <c r="N1278" s="4" t="s">
        <v>3488</v>
      </c>
      <c r="O1278" s="4" t="s">
        <v>53</v>
      </c>
      <c r="P1278" s="4" t="s">
        <v>3489</v>
      </c>
      <c r="Q1278" s="4">
        <v>196</v>
      </c>
      <c r="R1278" s="4">
        <v>0</v>
      </c>
      <c r="S1278" s="4">
        <v>73</v>
      </c>
      <c r="T1278" s="4">
        <v>269</v>
      </c>
      <c r="U1278" s="4">
        <v>0.72860000000000003</v>
      </c>
      <c r="V1278" s="4">
        <v>0</v>
      </c>
      <c r="W1278" s="4">
        <v>0.72860000000000003</v>
      </c>
      <c r="X1278" s="4" t="s">
        <v>49</v>
      </c>
      <c r="Y1278" s="4" t="s">
        <v>49</v>
      </c>
      <c r="Z1278" s="4" t="s">
        <v>49</v>
      </c>
      <c r="AA1278" s="4" t="s">
        <v>49</v>
      </c>
      <c r="AB1278" s="4" t="s">
        <v>49</v>
      </c>
      <c r="AC1278" s="4" t="s">
        <v>49</v>
      </c>
      <c r="AD1278" s="4" t="s">
        <v>49</v>
      </c>
      <c r="AE1278" s="4" t="s">
        <v>49</v>
      </c>
      <c r="AF1278" s="4" t="s">
        <v>49</v>
      </c>
      <c r="AG1278" s="4" t="s">
        <v>49</v>
      </c>
      <c r="AH1278" s="4" t="s">
        <v>49</v>
      </c>
      <c r="AI1278" s="4" t="s">
        <v>49</v>
      </c>
      <c r="AJ1278" s="4" t="s">
        <v>49</v>
      </c>
      <c r="AK1278" s="4" t="s">
        <v>49</v>
      </c>
      <c r="AL1278" s="4" t="s">
        <v>55</v>
      </c>
    </row>
    <row r="1279" spans="1:38" ht="25.5">
      <c r="A1279" s="4">
        <v>159268</v>
      </c>
      <c r="B1279" s="4">
        <v>662003</v>
      </c>
      <c r="C1279" s="4" t="s">
        <v>3490</v>
      </c>
      <c r="D1279" s="4" t="s">
        <v>3491</v>
      </c>
      <c r="E1279" s="4"/>
      <c r="F1279" s="4" t="s">
        <v>45</v>
      </c>
      <c r="G1279" s="4" t="s">
        <v>46</v>
      </c>
      <c r="H1279" s="4" t="s">
        <v>47</v>
      </c>
      <c r="I1279" s="4" t="s">
        <v>48</v>
      </c>
      <c r="J1279" s="4" t="s">
        <v>49</v>
      </c>
      <c r="K1279" s="4" t="s">
        <v>3492</v>
      </c>
      <c r="L1279" s="4" t="s">
        <v>3493</v>
      </c>
      <c r="M1279" s="4" t="s">
        <v>3493</v>
      </c>
      <c r="N1279" s="4" t="s">
        <v>3494</v>
      </c>
      <c r="O1279" s="4" t="s">
        <v>53</v>
      </c>
      <c r="P1279" s="4" t="s">
        <v>3495</v>
      </c>
      <c r="Q1279" s="4">
        <v>49</v>
      </c>
      <c r="R1279" s="4">
        <v>4</v>
      </c>
      <c r="S1279" s="4">
        <v>276</v>
      </c>
      <c r="T1279" s="4">
        <v>329</v>
      </c>
      <c r="U1279" s="4">
        <v>0.1489</v>
      </c>
      <c r="V1279" s="4">
        <v>1.2200000000000001E-2</v>
      </c>
      <c r="W1279" s="4">
        <v>0.16109999999999999</v>
      </c>
      <c r="X1279" s="4" t="s">
        <v>49</v>
      </c>
      <c r="Y1279" s="4" t="s">
        <v>49</v>
      </c>
      <c r="Z1279" s="4" t="s">
        <v>49</v>
      </c>
      <c r="AA1279" s="4" t="s">
        <v>49</v>
      </c>
      <c r="AB1279" s="4" t="s">
        <v>49</v>
      </c>
      <c r="AC1279" s="4" t="s">
        <v>49</v>
      </c>
      <c r="AD1279" s="4" t="s">
        <v>49</v>
      </c>
      <c r="AE1279" s="4" t="s">
        <v>48</v>
      </c>
      <c r="AF1279" s="4" t="s">
        <v>48</v>
      </c>
      <c r="AG1279" s="4" t="s">
        <v>48</v>
      </c>
      <c r="AH1279" s="4" t="s">
        <v>48</v>
      </c>
      <c r="AI1279" s="4" t="s">
        <v>48</v>
      </c>
      <c r="AJ1279" s="4" t="s">
        <v>48</v>
      </c>
      <c r="AK1279" s="4" t="s">
        <v>48</v>
      </c>
      <c r="AL1279" s="4" t="s">
        <v>81</v>
      </c>
    </row>
    <row r="1280" spans="1:38" ht="25.5">
      <c r="A1280" s="4">
        <v>159268</v>
      </c>
      <c r="B1280" s="4">
        <v>662004</v>
      </c>
      <c r="C1280" s="4" t="s">
        <v>3490</v>
      </c>
      <c r="D1280" s="4" t="s">
        <v>3491</v>
      </c>
      <c r="E1280" s="4" t="s">
        <v>390</v>
      </c>
      <c r="F1280" s="4" t="s">
        <v>45</v>
      </c>
      <c r="G1280" s="4" t="s">
        <v>46</v>
      </c>
      <c r="H1280" s="4" t="s">
        <v>47</v>
      </c>
      <c r="I1280" s="4" t="s">
        <v>48</v>
      </c>
      <c r="J1280" s="4" t="s">
        <v>49</v>
      </c>
      <c r="K1280" s="4" t="s">
        <v>2001</v>
      </c>
      <c r="L1280" s="4" t="s">
        <v>3496</v>
      </c>
      <c r="M1280" s="4" t="s">
        <v>3496</v>
      </c>
      <c r="N1280" s="4" t="s">
        <v>3494</v>
      </c>
      <c r="O1280" s="4" t="s">
        <v>53</v>
      </c>
      <c r="P1280" s="4" t="s">
        <v>3495</v>
      </c>
      <c r="Q1280" s="4">
        <v>50</v>
      </c>
      <c r="R1280" s="4">
        <v>14</v>
      </c>
      <c r="S1280" s="4">
        <v>273</v>
      </c>
      <c r="T1280" s="4">
        <v>337</v>
      </c>
      <c r="U1280" s="4">
        <v>0.1484</v>
      </c>
      <c r="V1280" s="4">
        <v>4.1500000000000002E-2</v>
      </c>
      <c r="W1280" s="4">
        <v>0.18990000000000001</v>
      </c>
      <c r="X1280" s="4" t="s">
        <v>48</v>
      </c>
      <c r="Y1280" s="4" t="s">
        <v>49</v>
      </c>
      <c r="Z1280" s="4" t="s">
        <v>49</v>
      </c>
      <c r="AA1280" s="4" t="s">
        <v>49</v>
      </c>
      <c r="AB1280" s="4" t="s">
        <v>49</v>
      </c>
      <c r="AC1280" s="4" t="s">
        <v>49</v>
      </c>
      <c r="AD1280" s="4" t="s">
        <v>49</v>
      </c>
      <c r="AE1280" s="4" t="s">
        <v>48</v>
      </c>
      <c r="AF1280" s="4" t="s">
        <v>48</v>
      </c>
      <c r="AG1280" s="4" t="s">
        <v>48</v>
      </c>
      <c r="AH1280" s="4" t="s">
        <v>48</v>
      </c>
      <c r="AI1280" s="4" t="s">
        <v>48</v>
      </c>
      <c r="AJ1280" s="4" t="s">
        <v>48</v>
      </c>
      <c r="AK1280" s="4" t="s">
        <v>48</v>
      </c>
      <c r="AL1280" s="4" t="s">
        <v>81</v>
      </c>
    </row>
    <row r="1281" spans="1:38" ht="38.25">
      <c r="A1281" s="4">
        <v>159268</v>
      </c>
      <c r="B1281" s="4">
        <v>662005</v>
      </c>
      <c r="C1281" s="4" t="s">
        <v>3490</v>
      </c>
      <c r="D1281" s="4" t="s">
        <v>3491</v>
      </c>
      <c r="E1281" s="4" t="s">
        <v>390</v>
      </c>
      <c r="F1281" s="4" t="s">
        <v>45</v>
      </c>
      <c r="G1281" s="4" t="s">
        <v>46</v>
      </c>
      <c r="H1281" s="4" t="s">
        <v>47</v>
      </c>
      <c r="I1281" s="4" t="s">
        <v>48</v>
      </c>
      <c r="J1281" s="4" t="s">
        <v>49</v>
      </c>
      <c r="K1281" s="4" t="s">
        <v>3497</v>
      </c>
      <c r="L1281" s="4" t="s">
        <v>3498</v>
      </c>
      <c r="M1281" s="4" t="s">
        <v>3498</v>
      </c>
      <c r="N1281" s="4" t="s">
        <v>3499</v>
      </c>
      <c r="O1281" s="4" t="s">
        <v>53</v>
      </c>
      <c r="P1281" s="4" t="s">
        <v>3500</v>
      </c>
      <c r="Q1281" s="4">
        <v>136</v>
      </c>
      <c r="R1281" s="4">
        <v>38</v>
      </c>
      <c r="S1281" s="4">
        <v>121</v>
      </c>
      <c r="T1281" s="4">
        <v>295</v>
      </c>
      <c r="U1281" s="4">
        <v>0.46100000000000002</v>
      </c>
      <c r="V1281" s="4">
        <v>0.1288</v>
      </c>
      <c r="W1281" s="4">
        <v>0.58979999999999999</v>
      </c>
      <c r="X1281" s="4" t="s">
        <v>49</v>
      </c>
      <c r="Y1281" s="4" t="s">
        <v>49</v>
      </c>
      <c r="Z1281" s="4" t="s">
        <v>49</v>
      </c>
      <c r="AA1281" s="4" t="s">
        <v>49</v>
      </c>
      <c r="AB1281" s="4" t="s">
        <v>49</v>
      </c>
      <c r="AC1281" s="4" t="s">
        <v>49</v>
      </c>
      <c r="AD1281" s="4" t="s">
        <v>49</v>
      </c>
      <c r="AE1281" s="4" t="s">
        <v>48</v>
      </c>
      <c r="AF1281" s="4" t="s">
        <v>48</v>
      </c>
      <c r="AG1281" s="4" t="s">
        <v>48</v>
      </c>
      <c r="AH1281" s="4" t="s">
        <v>48</v>
      </c>
      <c r="AI1281" s="4" t="s">
        <v>48</v>
      </c>
      <c r="AJ1281" s="4" t="s">
        <v>48</v>
      </c>
      <c r="AK1281" s="4" t="s">
        <v>48</v>
      </c>
      <c r="AL1281" s="4" t="s">
        <v>81</v>
      </c>
    </row>
    <row r="1282" spans="1:38" ht="25.5">
      <c r="A1282" s="4">
        <v>159268</v>
      </c>
      <c r="B1282" s="4">
        <v>661997</v>
      </c>
      <c r="C1282" s="4" t="s">
        <v>3490</v>
      </c>
      <c r="D1282" s="4" t="s">
        <v>3491</v>
      </c>
      <c r="E1282" s="4" t="s">
        <v>390</v>
      </c>
      <c r="F1282" s="4" t="s">
        <v>45</v>
      </c>
      <c r="G1282" s="4" t="s">
        <v>46</v>
      </c>
      <c r="H1282" s="4" t="s">
        <v>47</v>
      </c>
      <c r="I1282" s="4" t="s">
        <v>48</v>
      </c>
      <c r="J1282" s="4" t="s">
        <v>49</v>
      </c>
      <c r="K1282" s="4" t="s">
        <v>3501</v>
      </c>
      <c r="L1282" s="4" t="s">
        <v>3502</v>
      </c>
      <c r="M1282" s="4"/>
      <c r="N1282" s="4" t="s">
        <v>3494</v>
      </c>
      <c r="O1282" s="4" t="s">
        <v>53</v>
      </c>
      <c r="P1282" s="4" t="s">
        <v>3495</v>
      </c>
      <c r="Q1282" s="4">
        <v>128</v>
      </c>
      <c r="R1282" s="4">
        <v>43</v>
      </c>
      <c r="S1282" s="4">
        <v>1057</v>
      </c>
      <c r="T1282" s="4">
        <v>1228</v>
      </c>
      <c r="U1282" s="4">
        <v>0.1042</v>
      </c>
      <c r="V1282" s="4">
        <v>3.5000000000000003E-2</v>
      </c>
      <c r="W1282" s="4">
        <v>0.13930000000000001</v>
      </c>
      <c r="X1282" s="4" t="s">
        <v>48</v>
      </c>
      <c r="Y1282" s="4" t="s">
        <v>48</v>
      </c>
      <c r="Z1282" s="4" t="s">
        <v>48</v>
      </c>
      <c r="AA1282" s="4" t="s">
        <v>48</v>
      </c>
      <c r="AB1282" s="4" t="s">
        <v>48</v>
      </c>
      <c r="AC1282" s="4" t="s">
        <v>48</v>
      </c>
      <c r="AD1282" s="4" t="s">
        <v>48</v>
      </c>
      <c r="AE1282" s="4" t="s">
        <v>48</v>
      </c>
      <c r="AF1282" s="4" t="s">
        <v>48</v>
      </c>
      <c r="AG1282" s="4" t="s">
        <v>48</v>
      </c>
      <c r="AH1282" s="4" t="s">
        <v>49</v>
      </c>
      <c r="AI1282" s="4" t="s">
        <v>49</v>
      </c>
      <c r="AJ1282" s="4" t="s">
        <v>49</v>
      </c>
      <c r="AK1282" s="4" t="s">
        <v>49</v>
      </c>
      <c r="AL1282" s="4" t="s">
        <v>81</v>
      </c>
    </row>
    <row r="1283" spans="1:38" ht="25.5">
      <c r="A1283" s="4">
        <v>159268</v>
      </c>
      <c r="B1283" s="4">
        <v>661999</v>
      </c>
      <c r="C1283" s="4" t="s">
        <v>3490</v>
      </c>
      <c r="D1283" s="4" t="s">
        <v>3491</v>
      </c>
      <c r="E1283" s="4" t="s">
        <v>390</v>
      </c>
      <c r="F1283" s="4" t="s">
        <v>45</v>
      </c>
      <c r="G1283" s="4" t="s">
        <v>46</v>
      </c>
      <c r="H1283" s="4" t="s">
        <v>47</v>
      </c>
      <c r="I1283" s="4" t="s">
        <v>48</v>
      </c>
      <c r="J1283" s="4" t="s">
        <v>49</v>
      </c>
      <c r="K1283" s="4" t="s">
        <v>3503</v>
      </c>
      <c r="L1283" s="4" t="s">
        <v>3504</v>
      </c>
      <c r="M1283" s="4"/>
      <c r="N1283" s="4" t="s">
        <v>3494</v>
      </c>
      <c r="O1283" s="4" t="s">
        <v>53</v>
      </c>
      <c r="P1283" s="4" t="s">
        <v>3495</v>
      </c>
      <c r="Q1283" s="4">
        <v>63</v>
      </c>
      <c r="R1283" s="4">
        <v>21</v>
      </c>
      <c r="S1283" s="4">
        <v>371</v>
      </c>
      <c r="T1283" s="4">
        <v>455</v>
      </c>
      <c r="U1283" s="4">
        <v>0.13850000000000001</v>
      </c>
      <c r="V1283" s="4">
        <v>4.6199999999999998E-2</v>
      </c>
      <c r="W1283" s="4">
        <v>0.18459999999999999</v>
      </c>
      <c r="X1283" s="4" t="s">
        <v>48</v>
      </c>
      <c r="Y1283" s="4" t="s">
        <v>48</v>
      </c>
      <c r="Z1283" s="4" t="s">
        <v>48</v>
      </c>
      <c r="AA1283" s="4" t="s">
        <v>48</v>
      </c>
      <c r="AB1283" s="4" t="s">
        <v>48</v>
      </c>
      <c r="AC1283" s="4" t="s">
        <v>48</v>
      </c>
      <c r="AD1283" s="4" t="s">
        <v>48</v>
      </c>
      <c r="AE1283" s="4" t="s">
        <v>49</v>
      </c>
      <c r="AF1283" s="4" t="s">
        <v>49</v>
      </c>
      <c r="AG1283" s="4" t="s">
        <v>49</v>
      </c>
      <c r="AH1283" s="4" t="s">
        <v>48</v>
      </c>
      <c r="AI1283" s="4" t="s">
        <v>48</v>
      </c>
      <c r="AJ1283" s="4" t="s">
        <v>48</v>
      </c>
      <c r="AK1283" s="4" t="s">
        <v>48</v>
      </c>
      <c r="AL1283" s="4" t="s">
        <v>81</v>
      </c>
    </row>
    <row r="1284" spans="1:38" ht="25.5">
      <c r="A1284" s="4">
        <v>159268</v>
      </c>
      <c r="B1284" s="4">
        <v>662006</v>
      </c>
      <c r="C1284" s="4" t="s">
        <v>3490</v>
      </c>
      <c r="D1284" s="4" t="s">
        <v>3491</v>
      </c>
      <c r="E1284" s="4" t="s">
        <v>390</v>
      </c>
      <c r="F1284" s="4" t="s">
        <v>45</v>
      </c>
      <c r="G1284" s="4" t="s">
        <v>46</v>
      </c>
      <c r="H1284" s="4" t="s">
        <v>47</v>
      </c>
      <c r="I1284" s="4" t="s">
        <v>48</v>
      </c>
      <c r="J1284" s="4" t="s">
        <v>49</v>
      </c>
      <c r="K1284" s="4" t="s">
        <v>3505</v>
      </c>
      <c r="L1284" s="4" t="s">
        <v>3506</v>
      </c>
      <c r="M1284" s="4"/>
      <c r="N1284" s="4" t="s">
        <v>3494</v>
      </c>
      <c r="O1284" s="4" t="s">
        <v>53</v>
      </c>
      <c r="P1284" s="4" t="s">
        <v>3495</v>
      </c>
      <c r="Q1284" s="4">
        <v>57</v>
      </c>
      <c r="R1284" s="4">
        <v>17</v>
      </c>
      <c r="S1284" s="4">
        <v>311</v>
      </c>
      <c r="T1284" s="4">
        <v>385</v>
      </c>
      <c r="U1284" s="4">
        <v>0.14810000000000001</v>
      </c>
      <c r="V1284" s="4">
        <v>4.4200000000000003E-2</v>
      </c>
      <c r="W1284" s="4">
        <v>0.19220000000000001</v>
      </c>
      <c r="X1284" s="4" t="s">
        <v>48</v>
      </c>
      <c r="Y1284" s="4" t="s">
        <v>49</v>
      </c>
      <c r="Z1284" s="4" t="s">
        <v>49</v>
      </c>
      <c r="AA1284" s="4" t="s">
        <v>49</v>
      </c>
      <c r="AB1284" s="4" t="s">
        <v>49</v>
      </c>
      <c r="AC1284" s="4" t="s">
        <v>49</v>
      </c>
      <c r="AD1284" s="4" t="s">
        <v>49</v>
      </c>
      <c r="AE1284" s="4" t="s">
        <v>48</v>
      </c>
      <c r="AF1284" s="4" t="s">
        <v>48</v>
      </c>
      <c r="AG1284" s="4" t="s">
        <v>48</v>
      </c>
      <c r="AH1284" s="4" t="s">
        <v>48</v>
      </c>
      <c r="AI1284" s="4" t="s">
        <v>48</v>
      </c>
      <c r="AJ1284" s="4" t="s">
        <v>48</v>
      </c>
      <c r="AK1284" s="4" t="s">
        <v>48</v>
      </c>
      <c r="AL1284" s="4" t="s">
        <v>81</v>
      </c>
    </row>
    <row r="1285" spans="1:38" ht="25.5">
      <c r="A1285" s="4">
        <v>159268</v>
      </c>
      <c r="B1285" s="4">
        <v>662000</v>
      </c>
      <c r="C1285" s="4" t="s">
        <v>3490</v>
      </c>
      <c r="D1285" s="4" t="s">
        <v>3491</v>
      </c>
      <c r="E1285" s="4" t="s">
        <v>390</v>
      </c>
      <c r="F1285" s="4" t="s">
        <v>45</v>
      </c>
      <c r="G1285" s="4" t="s">
        <v>46</v>
      </c>
      <c r="H1285" s="4" t="s">
        <v>47</v>
      </c>
      <c r="I1285" s="4" t="s">
        <v>48</v>
      </c>
      <c r="J1285" s="4" t="s">
        <v>49</v>
      </c>
      <c r="K1285" s="4" t="s">
        <v>3507</v>
      </c>
      <c r="L1285" s="4" t="s">
        <v>3508</v>
      </c>
      <c r="M1285" s="4"/>
      <c r="N1285" s="4" t="s">
        <v>3494</v>
      </c>
      <c r="O1285" s="4" t="s">
        <v>53</v>
      </c>
      <c r="P1285" s="4" t="s">
        <v>3509</v>
      </c>
      <c r="Q1285" s="4">
        <v>77</v>
      </c>
      <c r="R1285" s="4">
        <v>19</v>
      </c>
      <c r="S1285" s="4">
        <v>469</v>
      </c>
      <c r="T1285" s="4">
        <v>565</v>
      </c>
      <c r="U1285" s="4">
        <v>0.1363</v>
      </c>
      <c r="V1285" s="4">
        <v>3.3599999999999998E-2</v>
      </c>
      <c r="W1285" s="4">
        <v>0.1699</v>
      </c>
      <c r="X1285" s="4" t="s">
        <v>48</v>
      </c>
      <c r="Y1285" s="4" t="s">
        <v>48</v>
      </c>
      <c r="Z1285" s="4" t="s">
        <v>48</v>
      </c>
      <c r="AA1285" s="4" t="s">
        <v>48</v>
      </c>
      <c r="AB1285" s="4" t="s">
        <v>48</v>
      </c>
      <c r="AC1285" s="4" t="s">
        <v>48</v>
      </c>
      <c r="AD1285" s="4" t="s">
        <v>48</v>
      </c>
      <c r="AE1285" s="4" t="s">
        <v>49</v>
      </c>
      <c r="AF1285" s="4" t="s">
        <v>49</v>
      </c>
      <c r="AG1285" s="4" t="s">
        <v>49</v>
      </c>
      <c r="AH1285" s="4" t="s">
        <v>48</v>
      </c>
      <c r="AI1285" s="4" t="s">
        <v>48</v>
      </c>
      <c r="AJ1285" s="4" t="s">
        <v>48</v>
      </c>
      <c r="AK1285" s="4" t="s">
        <v>48</v>
      </c>
      <c r="AL1285" s="4" t="s">
        <v>81</v>
      </c>
    </row>
    <row r="1286" spans="1:38" ht="25.5">
      <c r="A1286" s="4">
        <v>159268</v>
      </c>
      <c r="B1286" s="4">
        <v>661998</v>
      </c>
      <c r="C1286" s="4" t="s">
        <v>3490</v>
      </c>
      <c r="D1286" s="4" t="s">
        <v>3491</v>
      </c>
      <c r="E1286" s="4" t="s">
        <v>390</v>
      </c>
      <c r="F1286" s="4" t="s">
        <v>45</v>
      </c>
      <c r="G1286" s="4" t="s">
        <v>46</v>
      </c>
      <c r="H1286" s="4" t="s">
        <v>47</v>
      </c>
      <c r="I1286" s="4" t="s">
        <v>48</v>
      </c>
      <c r="J1286" s="4" t="s">
        <v>49</v>
      </c>
      <c r="K1286" s="4" t="s">
        <v>3510</v>
      </c>
      <c r="L1286" s="4" t="s">
        <v>3511</v>
      </c>
      <c r="M1286" s="4"/>
      <c r="N1286" s="4" t="s">
        <v>3494</v>
      </c>
      <c r="O1286" s="4" t="s">
        <v>53</v>
      </c>
      <c r="P1286" s="4" t="s">
        <v>3509</v>
      </c>
      <c r="Q1286" s="4">
        <v>24</v>
      </c>
      <c r="R1286" s="4">
        <v>11</v>
      </c>
      <c r="S1286" s="4">
        <v>78</v>
      </c>
      <c r="T1286" s="4">
        <v>113</v>
      </c>
      <c r="U1286" s="4">
        <v>0.21240000000000001</v>
      </c>
      <c r="V1286" s="4">
        <v>9.7299999999999998E-2</v>
      </c>
      <c r="W1286" s="4">
        <v>0.30969999999999998</v>
      </c>
      <c r="X1286" s="4" t="s">
        <v>48</v>
      </c>
      <c r="Y1286" s="4" t="s">
        <v>48</v>
      </c>
      <c r="Z1286" s="4" t="s">
        <v>48</v>
      </c>
      <c r="AA1286" s="4" t="s">
        <v>48</v>
      </c>
      <c r="AB1286" s="4" t="s">
        <v>48</v>
      </c>
      <c r="AC1286" s="4" t="s">
        <v>48</v>
      </c>
      <c r="AD1286" s="4" t="s">
        <v>48</v>
      </c>
      <c r="AE1286" s="4" t="s">
        <v>48</v>
      </c>
      <c r="AF1286" s="4" t="s">
        <v>48</v>
      </c>
      <c r="AG1286" s="4" t="s">
        <v>48</v>
      </c>
      <c r="AH1286" s="4" t="s">
        <v>49</v>
      </c>
      <c r="AI1286" s="4" t="s">
        <v>49</v>
      </c>
      <c r="AJ1286" s="4" t="s">
        <v>49</v>
      </c>
      <c r="AK1286" s="4" t="s">
        <v>49</v>
      </c>
      <c r="AL1286" s="4" t="s">
        <v>81</v>
      </c>
    </row>
    <row r="1287" spans="1:38" ht="25.5">
      <c r="A1287" s="4">
        <v>159268</v>
      </c>
      <c r="B1287" s="4">
        <v>662001</v>
      </c>
      <c r="C1287" s="4" t="s">
        <v>3490</v>
      </c>
      <c r="D1287" s="4" t="s">
        <v>3491</v>
      </c>
      <c r="E1287" s="4" t="s">
        <v>390</v>
      </c>
      <c r="F1287" s="4" t="s">
        <v>45</v>
      </c>
      <c r="G1287" s="4" t="s">
        <v>46</v>
      </c>
      <c r="H1287" s="4" t="s">
        <v>47</v>
      </c>
      <c r="I1287" s="4" t="s">
        <v>48</v>
      </c>
      <c r="J1287" s="4" t="s">
        <v>49</v>
      </c>
      <c r="K1287" s="4" t="s">
        <v>3512</v>
      </c>
      <c r="L1287" s="4" t="s">
        <v>3513</v>
      </c>
      <c r="M1287" s="4"/>
      <c r="N1287" s="4" t="s">
        <v>3499</v>
      </c>
      <c r="O1287" s="4" t="s">
        <v>53</v>
      </c>
      <c r="P1287" s="4" t="s">
        <v>3500</v>
      </c>
      <c r="Q1287" s="4">
        <v>127</v>
      </c>
      <c r="R1287" s="4">
        <v>29</v>
      </c>
      <c r="S1287" s="4">
        <v>285</v>
      </c>
      <c r="T1287" s="4">
        <v>441</v>
      </c>
      <c r="U1287" s="4">
        <v>0.28799999999999998</v>
      </c>
      <c r="V1287" s="4">
        <v>6.5799999999999997E-2</v>
      </c>
      <c r="W1287" s="4">
        <v>0.35370000000000001</v>
      </c>
      <c r="X1287" s="4" t="s">
        <v>48</v>
      </c>
      <c r="Y1287" s="4" t="s">
        <v>48</v>
      </c>
      <c r="Z1287" s="4" t="s">
        <v>48</v>
      </c>
      <c r="AA1287" s="4" t="s">
        <v>48</v>
      </c>
      <c r="AB1287" s="4" t="s">
        <v>48</v>
      </c>
      <c r="AC1287" s="4" t="s">
        <v>48</v>
      </c>
      <c r="AD1287" s="4" t="s">
        <v>48</v>
      </c>
      <c r="AE1287" s="4" t="s">
        <v>49</v>
      </c>
      <c r="AF1287" s="4" t="s">
        <v>49</v>
      </c>
      <c r="AG1287" s="4" t="s">
        <v>49</v>
      </c>
      <c r="AH1287" s="4" t="s">
        <v>48</v>
      </c>
      <c r="AI1287" s="4" t="s">
        <v>48</v>
      </c>
      <c r="AJ1287" s="4" t="s">
        <v>48</v>
      </c>
      <c r="AK1287" s="4" t="s">
        <v>48</v>
      </c>
      <c r="AL1287" s="4" t="s">
        <v>81</v>
      </c>
    </row>
    <row r="1288" spans="1:38" ht="25.5">
      <c r="A1288" s="4">
        <v>159268</v>
      </c>
      <c r="B1288" s="4">
        <v>662002</v>
      </c>
      <c r="C1288" s="4" t="s">
        <v>3490</v>
      </c>
      <c r="D1288" s="4" t="s">
        <v>3491</v>
      </c>
      <c r="E1288" s="4" t="s">
        <v>390</v>
      </c>
      <c r="F1288" s="4" t="s">
        <v>45</v>
      </c>
      <c r="G1288" s="4" t="s">
        <v>46</v>
      </c>
      <c r="H1288" s="4" t="s">
        <v>47</v>
      </c>
      <c r="I1288" s="4" t="s">
        <v>48</v>
      </c>
      <c r="J1288" s="4" t="s">
        <v>49</v>
      </c>
      <c r="K1288" s="4" t="s">
        <v>3514</v>
      </c>
      <c r="L1288" s="4" t="s">
        <v>3515</v>
      </c>
      <c r="M1288" s="4"/>
      <c r="N1288" s="4" t="s">
        <v>3494</v>
      </c>
      <c r="O1288" s="4" t="s">
        <v>53</v>
      </c>
      <c r="P1288" s="4" t="s">
        <v>3495</v>
      </c>
      <c r="Q1288" s="4">
        <v>52</v>
      </c>
      <c r="R1288" s="4">
        <v>13</v>
      </c>
      <c r="S1288" s="4">
        <v>390</v>
      </c>
      <c r="T1288" s="4">
        <v>455</v>
      </c>
      <c r="U1288" s="4">
        <v>0.1143</v>
      </c>
      <c r="V1288" s="4">
        <v>2.86E-2</v>
      </c>
      <c r="W1288" s="4">
        <v>0.1429</v>
      </c>
      <c r="X1288" s="4" t="s">
        <v>48</v>
      </c>
      <c r="Y1288" s="4" t="s">
        <v>48</v>
      </c>
      <c r="Z1288" s="4" t="s">
        <v>48</v>
      </c>
      <c r="AA1288" s="4" t="s">
        <v>48</v>
      </c>
      <c r="AB1288" s="4" t="s">
        <v>48</v>
      </c>
      <c r="AC1288" s="4" t="s">
        <v>48</v>
      </c>
      <c r="AD1288" s="4" t="s">
        <v>48</v>
      </c>
      <c r="AE1288" s="4" t="s">
        <v>49</v>
      </c>
      <c r="AF1288" s="4" t="s">
        <v>49</v>
      </c>
      <c r="AG1288" s="4" t="s">
        <v>49</v>
      </c>
      <c r="AH1288" s="4" t="s">
        <v>48</v>
      </c>
      <c r="AI1288" s="4" t="s">
        <v>48</v>
      </c>
      <c r="AJ1288" s="4" t="s">
        <v>48</v>
      </c>
      <c r="AK1288" s="4" t="s">
        <v>48</v>
      </c>
      <c r="AL1288" s="4" t="s">
        <v>81</v>
      </c>
    </row>
    <row r="1289" spans="1:38" ht="25.5">
      <c r="A1289" s="4">
        <v>159268</v>
      </c>
      <c r="B1289" s="4">
        <v>662007</v>
      </c>
      <c r="C1289" s="4" t="s">
        <v>3490</v>
      </c>
      <c r="D1289" s="4" t="s">
        <v>3491</v>
      </c>
      <c r="E1289" s="4" t="s">
        <v>390</v>
      </c>
      <c r="F1289" s="4" t="s">
        <v>45</v>
      </c>
      <c r="G1289" s="4" t="s">
        <v>46</v>
      </c>
      <c r="H1289" s="4" t="s">
        <v>47</v>
      </c>
      <c r="I1289" s="4" t="s">
        <v>48</v>
      </c>
      <c r="J1289" s="4" t="s">
        <v>49</v>
      </c>
      <c r="K1289" s="4" t="s">
        <v>3516</v>
      </c>
      <c r="L1289" s="4" t="s">
        <v>3517</v>
      </c>
      <c r="M1289" s="4"/>
      <c r="N1289" s="4" t="s">
        <v>3494</v>
      </c>
      <c r="O1289" s="4" t="s">
        <v>53</v>
      </c>
      <c r="P1289" s="4" t="s">
        <v>3518</v>
      </c>
      <c r="Q1289" s="4">
        <v>87</v>
      </c>
      <c r="R1289" s="4">
        <v>27</v>
      </c>
      <c r="S1289" s="4">
        <v>159</v>
      </c>
      <c r="T1289" s="4">
        <v>273</v>
      </c>
      <c r="U1289" s="4">
        <v>0.31869999999999998</v>
      </c>
      <c r="V1289" s="4">
        <v>9.8900000000000002E-2</v>
      </c>
      <c r="W1289" s="4">
        <v>0.41760000000000003</v>
      </c>
      <c r="X1289" s="4" t="s">
        <v>48</v>
      </c>
      <c r="Y1289" s="4" t="s">
        <v>49</v>
      </c>
      <c r="Z1289" s="4" t="s">
        <v>49</v>
      </c>
      <c r="AA1289" s="4" t="s">
        <v>49</v>
      </c>
      <c r="AB1289" s="4" t="s">
        <v>49</v>
      </c>
      <c r="AC1289" s="4" t="s">
        <v>49</v>
      </c>
      <c r="AD1289" s="4" t="s">
        <v>49</v>
      </c>
      <c r="AE1289" s="4" t="s">
        <v>48</v>
      </c>
      <c r="AF1289" s="4" t="s">
        <v>48</v>
      </c>
      <c r="AG1289" s="4" t="s">
        <v>48</v>
      </c>
      <c r="AH1289" s="4" t="s">
        <v>48</v>
      </c>
      <c r="AI1289" s="4" t="s">
        <v>48</v>
      </c>
      <c r="AJ1289" s="4" t="s">
        <v>48</v>
      </c>
      <c r="AK1289" s="4" t="s">
        <v>48</v>
      </c>
      <c r="AL1289" s="4" t="s">
        <v>81</v>
      </c>
    </row>
    <row r="1290" spans="1:38" ht="25.5">
      <c r="A1290" s="4">
        <v>159268</v>
      </c>
      <c r="B1290" s="4">
        <v>661996</v>
      </c>
      <c r="C1290" s="4" t="s">
        <v>3490</v>
      </c>
      <c r="D1290" s="4" t="s">
        <v>3491</v>
      </c>
      <c r="E1290" s="4" t="s">
        <v>390</v>
      </c>
      <c r="F1290" s="4" t="s">
        <v>45</v>
      </c>
      <c r="G1290" s="4" t="s">
        <v>46</v>
      </c>
      <c r="H1290" s="4" t="s">
        <v>47</v>
      </c>
      <c r="I1290" s="4" t="s">
        <v>48</v>
      </c>
      <c r="J1290" s="4" t="s">
        <v>49</v>
      </c>
      <c r="K1290" s="4" t="s">
        <v>3519</v>
      </c>
      <c r="L1290" s="4" t="s">
        <v>3520</v>
      </c>
      <c r="M1290" s="4" t="s">
        <v>3520</v>
      </c>
      <c r="N1290" s="4" t="s">
        <v>3494</v>
      </c>
      <c r="O1290" s="4" t="s">
        <v>53</v>
      </c>
      <c r="P1290" s="4" t="s">
        <v>3521</v>
      </c>
      <c r="Q1290" s="4">
        <v>248</v>
      </c>
      <c r="R1290" s="4">
        <v>52</v>
      </c>
      <c r="S1290" s="4">
        <v>920</v>
      </c>
      <c r="T1290" s="4">
        <v>1220</v>
      </c>
      <c r="U1290" s="4">
        <v>0.20330000000000001</v>
      </c>
      <c r="V1290" s="4">
        <v>4.2599999999999999E-2</v>
      </c>
      <c r="W1290" s="4">
        <v>0.24590000000000001</v>
      </c>
      <c r="X1290" s="4" t="s">
        <v>48</v>
      </c>
      <c r="Y1290" s="4" t="s">
        <v>48</v>
      </c>
      <c r="Z1290" s="4" t="s">
        <v>48</v>
      </c>
      <c r="AA1290" s="4" t="s">
        <v>48</v>
      </c>
      <c r="AB1290" s="4" t="s">
        <v>48</v>
      </c>
      <c r="AC1290" s="4" t="s">
        <v>48</v>
      </c>
      <c r="AD1290" s="4" t="s">
        <v>48</v>
      </c>
      <c r="AE1290" s="4" t="s">
        <v>48</v>
      </c>
      <c r="AF1290" s="4" t="s">
        <v>48</v>
      </c>
      <c r="AG1290" s="4" t="s">
        <v>48</v>
      </c>
      <c r="AH1290" s="4" t="s">
        <v>49</v>
      </c>
      <c r="AI1290" s="4" t="s">
        <v>49</v>
      </c>
      <c r="AJ1290" s="4" t="s">
        <v>49</v>
      </c>
      <c r="AK1290" s="4" t="s">
        <v>49</v>
      </c>
      <c r="AL1290" s="4" t="s">
        <v>81</v>
      </c>
    </row>
    <row r="1291" spans="1:38" ht="25.5">
      <c r="A1291" s="4">
        <v>159268</v>
      </c>
      <c r="B1291" s="4">
        <v>686345</v>
      </c>
      <c r="C1291" s="4" t="s">
        <v>3490</v>
      </c>
      <c r="D1291" s="4" t="s">
        <v>3491</v>
      </c>
      <c r="E1291" s="4" t="s">
        <v>390</v>
      </c>
      <c r="F1291" s="4" t="s">
        <v>45</v>
      </c>
      <c r="G1291" s="4" t="s">
        <v>46</v>
      </c>
      <c r="H1291" s="4" t="s">
        <v>47</v>
      </c>
      <c r="I1291" s="4" t="s">
        <v>48</v>
      </c>
      <c r="J1291" s="4" t="s">
        <v>49</v>
      </c>
      <c r="K1291" s="4" t="s">
        <v>127</v>
      </c>
      <c r="L1291" s="4" t="s">
        <v>3522</v>
      </c>
      <c r="M1291" s="4"/>
      <c r="N1291" s="4" t="s">
        <v>3494</v>
      </c>
      <c r="O1291" s="4" t="s">
        <v>53</v>
      </c>
      <c r="P1291" s="4" t="s">
        <v>3509</v>
      </c>
      <c r="Q1291" s="4">
        <v>33</v>
      </c>
      <c r="R1291" s="4">
        <v>9</v>
      </c>
      <c r="S1291" s="4">
        <v>422</v>
      </c>
      <c r="T1291" s="4">
        <v>464</v>
      </c>
      <c r="U1291" s="4">
        <v>7.1099999999999997E-2</v>
      </c>
      <c r="V1291" s="4">
        <v>1.9400000000000001E-2</v>
      </c>
      <c r="W1291" s="4">
        <v>9.0499999999999997E-2</v>
      </c>
      <c r="X1291" s="4" t="s">
        <v>48</v>
      </c>
      <c r="Y1291" s="4" t="s">
        <v>49</v>
      </c>
      <c r="Z1291" s="4" t="s">
        <v>49</v>
      </c>
      <c r="AA1291" s="4" t="s">
        <v>49</v>
      </c>
      <c r="AB1291" s="4" t="s">
        <v>49</v>
      </c>
      <c r="AC1291" s="4" t="s">
        <v>49</v>
      </c>
      <c r="AD1291" s="4" t="s">
        <v>49</v>
      </c>
      <c r="AE1291" s="4" t="s">
        <v>48</v>
      </c>
      <c r="AF1291" s="4" t="s">
        <v>48</v>
      </c>
      <c r="AG1291" s="4" t="s">
        <v>48</v>
      </c>
      <c r="AH1291" s="4" t="s">
        <v>48</v>
      </c>
      <c r="AI1291" s="4" t="s">
        <v>48</v>
      </c>
      <c r="AJ1291" s="4" t="s">
        <v>48</v>
      </c>
      <c r="AK1291" s="4" t="s">
        <v>48</v>
      </c>
      <c r="AL1291" s="4" t="s">
        <v>81</v>
      </c>
    </row>
    <row r="1292" spans="1:38" ht="25.5">
      <c r="A1292" s="4">
        <v>159268</v>
      </c>
      <c r="B1292" s="4">
        <v>662008</v>
      </c>
      <c r="C1292" s="4" t="s">
        <v>3490</v>
      </c>
      <c r="D1292" s="4" t="s">
        <v>3491</v>
      </c>
      <c r="E1292" s="4" t="s">
        <v>390</v>
      </c>
      <c r="F1292" s="4" t="s">
        <v>45</v>
      </c>
      <c r="G1292" s="4" t="s">
        <v>46</v>
      </c>
      <c r="H1292" s="4" t="s">
        <v>47</v>
      </c>
      <c r="I1292" s="4" t="s">
        <v>48</v>
      </c>
      <c r="J1292" s="4" t="s">
        <v>49</v>
      </c>
      <c r="K1292" s="4" t="s">
        <v>3523</v>
      </c>
      <c r="L1292" s="4" t="s">
        <v>3524</v>
      </c>
      <c r="M1292" s="4"/>
      <c r="N1292" s="4" t="s">
        <v>3494</v>
      </c>
      <c r="O1292" s="4" t="s">
        <v>53</v>
      </c>
      <c r="P1292" s="4" t="s">
        <v>3509</v>
      </c>
      <c r="Q1292" s="4">
        <v>68</v>
      </c>
      <c r="R1292" s="4">
        <v>25</v>
      </c>
      <c r="S1292" s="4">
        <v>339</v>
      </c>
      <c r="T1292" s="4">
        <v>432</v>
      </c>
      <c r="U1292" s="4">
        <v>0.15740000000000001</v>
      </c>
      <c r="V1292" s="4">
        <v>5.79E-2</v>
      </c>
      <c r="W1292" s="4">
        <v>0.21529999999999999</v>
      </c>
      <c r="X1292" s="4" t="s">
        <v>48</v>
      </c>
      <c r="Y1292" s="4" t="s">
        <v>49</v>
      </c>
      <c r="Z1292" s="4" t="s">
        <v>49</v>
      </c>
      <c r="AA1292" s="4" t="s">
        <v>49</v>
      </c>
      <c r="AB1292" s="4" t="s">
        <v>49</v>
      </c>
      <c r="AC1292" s="4" t="s">
        <v>49</v>
      </c>
      <c r="AD1292" s="4" t="s">
        <v>49</v>
      </c>
      <c r="AE1292" s="4" t="s">
        <v>48</v>
      </c>
      <c r="AF1292" s="4" t="s">
        <v>48</v>
      </c>
      <c r="AG1292" s="4" t="s">
        <v>48</v>
      </c>
      <c r="AH1292" s="4" t="s">
        <v>48</v>
      </c>
      <c r="AI1292" s="4" t="s">
        <v>48</v>
      </c>
      <c r="AJ1292" s="4" t="s">
        <v>48</v>
      </c>
      <c r="AK1292" s="4" t="s">
        <v>48</v>
      </c>
      <c r="AL1292" s="4" t="s">
        <v>81</v>
      </c>
    </row>
    <row r="1293" spans="1:38" ht="25.5">
      <c r="A1293" s="4">
        <v>159268</v>
      </c>
      <c r="B1293" s="4">
        <v>686875</v>
      </c>
      <c r="C1293" s="4" t="s">
        <v>3490</v>
      </c>
      <c r="D1293" s="4" t="s">
        <v>3491</v>
      </c>
      <c r="E1293" s="4" t="s">
        <v>390</v>
      </c>
      <c r="F1293" s="4" t="s">
        <v>45</v>
      </c>
      <c r="G1293" s="4" t="s">
        <v>46</v>
      </c>
      <c r="H1293" s="4" t="s">
        <v>47</v>
      </c>
      <c r="I1293" s="4" t="s">
        <v>48</v>
      </c>
      <c r="J1293" s="4" t="s">
        <v>49</v>
      </c>
      <c r="K1293" s="4" t="s">
        <v>3525</v>
      </c>
      <c r="L1293" s="4" t="s">
        <v>3526</v>
      </c>
      <c r="M1293" s="4"/>
      <c r="N1293" s="4" t="s">
        <v>3494</v>
      </c>
      <c r="O1293" s="4" t="s">
        <v>53</v>
      </c>
      <c r="P1293" s="4" t="s">
        <v>3509</v>
      </c>
      <c r="Q1293" s="4">
        <v>40</v>
      </c>
      <c r="R1293" s="4">
        <v>16</v>
      </c>
      <c r="S1293" s="4">
        <v>431</v>
      </c>
      <c r="T1293" s="4">
        <v>487</v>
      </c>
      <c r="U1293" s="4">
        <v>8.2100000000000006E-2</v>
      </c>
      <c r="V1293" s="4">
        <v>3.2899999999999999E-2</v>
      </c>
      <c r="W1293" s="4">
        <v>0.115</v>
      </c>
      <c r="X1293" s="4" t="s">
        <v>48</v>
      </c>
      <c r="Y1293" s="4" t="s">
        <v>49</v>
      </c>
      <c r="Z1293" s="4" t="s">
        <v>49</v>
      </c>
      <c r="AA1293" s="4" t="s">
        <v>49</v>
      </c>
      <c r="AB1293" s="4" t="s">
        <v>49</v>
      </c>
      <c r="AC1293" s="4" t="s">
        <v>49</v>
      </c>
      <c r="AD1293" s="4" t="s">
        <v>49</v>
      </c>
      <c r="AE1293" s="4" t="s">
        <v>48</v>
      </c>
      <c r="AF1293" s="4" t="s">
        <v>48</v>
      </c>
      <c r="AG1293" s="4" t="s">
        <v>48</v>
      </c>
      <c r="AH1293" s="4" t="s">
        <v>48</v>
      </c>
      <c r="AI1293" s="4" t="s">
        <v>48</v>
      </c>
      <c r="AJ1293" s="4" t="s">
        <v>48</v>
      </c>
      <c r="AK1293" s="4" t="s">
        <v>48</v>
      </c>
      <c r="AL1293" s="4" t="s">
        <v>81</v>
      </c>
    </row>
    <row r="1294" spans="1:38" ht="25.5">
      <c r="A1294" s="4">
        <v>159268</v>
      </c>
      <c r="B1294" s="4">
        <v>662009</v>
      </c>
      <c r="C1294" s="4" t="s">
        <v>3490</v>
      </c>
      <c r="D1294" s="4" t="s">
        <v>3491</v>
      </c>
      <c r="E1294" s="4" t="s">
        <v>390</v>
      </c>
      <c r="F1294" s="4" t="s">
        <v>45</v>
      </c>
      <c r="G1294" s="4" t="s">
        <v>46</v>
      </c>
      <c r="H1294" s="4" t="s">
        <v>47</v>
      </c>
      <c r="I1294" s="4" t="s">
        <v>48</v>
      </c>
      <c r="J1294" s="4" t="s">
        <v>49</v>
      </c>
      <c r="K1294" s="4" t="s">
        <v>3527</v>
      </c>
      <c r="L1294" s="4" t="s">
        <v>3528</v>
      </c>
      <c r="M1294" s="4"/>
      <c r="N1294" s="4" t="s">
        <v>3529</v>
      </c>
      <c r="O1294" s="4" t="s">
        <v>53</v>
      </c>
      <c r="P1294" s="4" t="s">
        <v>3530</v>
      </c>
      <c r="Q1294" s="4">
        <v>101</v>
      </c>
      <c r="R1294" s="4">
        <v>24</v>
      </c>
      <c r="S1294" s="4">
        <v>147</v>
      </c>
      <c r="T1294" s="4">
        <v>272</v>
      </c>
      <c r="U1294" s="4">
        <v>0.37130000000000002</v>
      </c>
      <c r="V1294" s="4">
        <v>8.8200000000000001E-2</v>
      </c>
      <c r="W1294" s="4">
        <v>0.45960000000000001</v>
      </c>
      <c r="X1294" s="4" t="s">
        <v>49</v>
      </c>
      <c r="Y1294" s="4" t="s">
        <v>49</v>
      </c>
      <c r="Z1294" s="4" t="s">
        <v>49</v>
      </c>
      <c r="AA1294" s="4" t="s">
        <v>49</v>
      </c>
      <c r="AB1294" s="4" t="s">
        <v>49</v>
      </c>
      <c r="AC1294" s="4" t="s">
        <v>49</v>
      </c>
      <c r="AD1294" s="4" t="s">
        <v>49</v>
      </c>
      <c r="AE1294" s="4" t="s">
        <v>48</v>
      </c>
      <c r="AF1294" s="4" t="s">
        <v>48</v>
      </c>
      <c r="AG1294" s="4" t="s">
        <v>48</v>
      </c>
      <c r="AH1294" s="4" t="s">
        <v>48</v>
      </c>
      <c r="AI1294" s="4" t="s">
        <v>48</v>
      </c>
      <c r="AJ1294" s="4" t="s">
        <v>48</v>
      </c>
      <c r="AK1294" s="4" t="s">
        <v>48</v>
      </c>
      <c r="AL1294" s="4" t="s">
        <v>81</v>
      </c>
    </row>
    <row r="1295" spans="1:38" ht="25.5">
      <c r="A1295" s="4">
        <v>159268</v>
      </c>
      <c r="B1295" s="4">
        <v>662010</v>
      </c>
      <c r="C1295" s="4" t="s">
        <v>3490</v>
      </c>
      <c r="D1295" s="4" t="s">
        <v>3491</v>
      </c>
      <c r="E1295" s="4" t="s">
        <v>390</v>
      </c>
      <c r="F1295" s="4" t="s">
        <v>45</v>
      </c>
      <c r="G1295" s="4" t="s">
        <v>46</v>
      </c>
      <c r="H1295" s="4" t="s">
        <v>47</v>
      </c>
      <c r="I1295" s="4" t="s">
        <v>48</v>
      </c>
      <c r="J1295" s="4" t="s">
        <v>49</v>
      </c>
      <c r="K1295" s="4" t="s">
        <v>3531</v>
      </c>
      <c r="L1295" s="4" t="s">
        <v>3532</v>
      </c>
      <c r="M1295" s="4"/>
      <c r="N1295" s="4" t="s">
        <v>3533</v>
      </c>
      <c r="O1295" s="4" t="s">
        <v>53</v>
      </c>
      <c r="P1295" s="4" t="s">
        <v>3495</v>
      </c>
      <c r="Q1295" s="4">
        <v>37</v>
      </c>
      <c r="R1295" s="4">
        <v>7</v>
      </c>
      <c r="S1295" s="4">
        <v>397</v>
      </c>
      <c r="T1295" s="4">
        <v>441</v>
      </c>
      <c r="U1295" s="4">
        <v>8.3900000000000002E-2</v>
      </c>
      <c r="V1295" s="4">
        <v>1.5900000000000001E-2</v>
      </c>
      <c r="W1295" s="4">
        <v>9.98E-2</v>
      </c>
      <c r="X1295" s="4" t="s">
        <v>48</v>
      </c>
      <c r="Y1295" s="4" t="s">
        <v>49</v>
      </c>
      <c r="Z1295" s="4" t="s">
        <v>49</v>
      </c>
      <c r="AA1295" s="4" t="s">
        <v>49</v>
      </c>
      <c r="AB1295" s="4" t="s">
        <v>49</v>
      </c>
      <c r="AC1295" s="4" t="s">
        <v>49</v>
      </c>
      <c r="AD1295" s="4" t="s">
        <v>49</v>
      </c>
      <c r="AE1295" s="4" t="s">
        <v>48</v>
      </c>
      <c r="AF1295" s="4" t="s">
        <v>48</v>
      </c>
      <c r="AG1295" s="4" t="s">
        <v>48</v>
      </c>
      <c r="AH1295" s="4" t="s">
        <v>48</v>
      </c>
      <c r="AI1295" s="4" t="s">
        <v>48</v>
      </c>
      <c r="AJ1295" s="4" t="s">
        <v>48</v>
      </c>
      <c r="AK1295" s="4" t="s">
        <v>48</v>
      </c>
      <c r="AL1295" s="4" t="s">
        <v>81</v>
      </c>
    </row>
    <row r="1296" spans="1:38" ht="25.5">
      <c r="A1296" s="4">
        <v>160514</v>
      </c>
      <c r="B1296" s="4">
        <v>686577</v>
      </c>
      <c r="C1296" s="4" t="s">
        <v>3537</v>
      </c>
      <c r="D1296" s="4" t="s">
        <v>3538</v>
      </c>
      <c r="E1296" s="4" t="s">
        <v>619</v>
      </c>
      <c r="F1296" s="4" t="s">
        <v>154</v>
      </c>
      <c r="G1296" s="4" t="s">
        <v>46</v>
      </c>
      <c r="H1296" s="4" t="s">
        <v>47</v>
      </c>
      <c r="I1296" s="4" t="s">
        <v>48</v>
      </c>
      <c r="J1296" s="4" t="s">
        <v>49</v>
      </c>
      <c r="K1296" s="4" t="s">
        <v>3537</v>
      </c>
      <c r="L1296" s="4" t="s">
        <v>3539</v>
      </c>
      <c r="M1296" s="4" t="s">
        <v>1946</v>
      </c>
      <c r="N1296" s="4" t="s">
        <v>780</v>
      </c>
      <c r="O1296" s="4" t="s">
        <v>53</v>
      </c>
      <c r="P1296" s="4" t="s">
        <v>781</v>
      </c>
      <c r="Q1296" s="4">
        <v>100</v>
      </c>
      <c r="R1296" s="4">
        <v>15</v>
      </c>
      <c r="S1296" s="4">
        <v>103</v>
      </c>
      <c r="T1296" s="4">
        <v>218</v>
      </c>
      <c r="U1296" s="4">
        <v>0.4587</v>
      </c>
      <c r="V1296" s="4">
        <v>6.88E-2</v>
      </c>
      <c r="W1296" s="4">
        <v>0.52749999999999997</v>
      </c>
      <c r="X1296" s="4" t="s">
        <v>48</v>
      </c>
      <c r="Y1296" s="4" t="s">
        <v>48</v>
      </c>
      <c r="Z1296" s="4" t="s">
        <v>48</v>
      </c>
      <c r="AA1296" s="4" t="s">
        <v>48</v>
      </c>
      <c r="AB1296" s="4" t="s">
        <v>48</v>
      </c>
      <c r="AC1296" s="4" t="s">
        <v>48</v>
      </c>
      <c r="AD1296" s="4" t="s">
        <v>48</v>
      </c>
      <c r="AE1296" s="4" t="s">
        <v>49</v>
      </c>
      <c r="AF1296" s="4" t="s">
        <v>49</v>
      </c>
      <c r="AG1296" s="4" t="s">
        <v>49</v>
      </c>
      <c r="AH1296" s="4" t="s">
        <v>49</v>
      </c>
      <c r="AI1296" s="4" t="s">
        <v>48</v>
      </c>
      <c r="AJ1296" s="4" t="s">
        <v>48</v>
      </c>
      <c r="AK1296" s="4" t="s">
        <v>48</v>
      </c>
      <c r="AL1296" s="4" t="s">
        <v>81</v>
      </c>
    </row>
    <row r="1297" spans="1:38" ht="25.5">
      <c r="A1297" s="4">
        <v>159424</v>
      </c>
      <c r="B1297" s="4">
        <v>661816</v>
      </c>
      <c r="C1297" s="4" t="s">
        <v>3540</v>
      </c>
      <c r="D1297" s="4" t="s">
        <v>3541</v>
      </c>
      <c r="E1297" s="4" t="s">
        <v>1787</v>
      </c>
      <c r="F1297" s="4" t="s">
        <v>45</v>
      </c>
      <c r="G1297" s="4" t="s">
        <v>46</v>
      </c>
      <c r="H1297" s="4" t="s">
        <v>47</v>
      </c>
      <c r="I1297" s="4" t="s">
        <v>48</v>
      </c>
      <c r="J1297" s="4" t="s">
        <v>49</v>
      </c>
      <c r="K1297" s="4" t="s">
        <v>3542</v>
      </c>
      <c r="L1297" s="4" t="s">
        <v>3543</v>
      </c>
      <c r="M1297" s="4"/>
      <c r="N1297" s="4" t="s">
        <v>1924</v>
      </c>
      <c r="O1297" s="4" t="s">
        <v>53</v>
      </c>
      <c r="P1297" s="4" t="s">
        <v>1925</v>
      </c>
      <c r="Q1297" s="4">
        <v>364</v>
      </c>
      <c r="R1297" s="4">
        <v>0</v>
      </c>
      <c r="S1297" s="4">
        <v>118</v>
      </c>
      <c r="T1297" s="4">
        <v>482</v>
      </c>
      <c r="U1297" s="4">
        <v>0.75519999999999998</v>
      </c>
      <c r="V1297" s="4">
        <v>0</v>
      </c>
      <c r="W1297" s="4">
        <v>0.75519999999999998</v>
      </c>
      <c r="X1297" s="4" t="s">
        <v>49</v>
      </c>
      <c r="Y1297" s="4" t="s">
        <v>49</v>
      </c>
      <c r="Z1297" s="4" t="s">
        <v>49</v>
      </c>
      <c r="AA1297" s="4" t="s">
        <v>49</v>
      </c>
      <c r="AB1297" s="4" t="s">
        <v>49</v>
      </c>
      <c r="AC1297" s="4" t="s">
        <v>49</v>
      </c>
      <c r="AD1297" s="4" t="s">
        <v>49</v>
      </c>
      <c r="AE1297" s="4" t="s">
        <v>48</v>
      </c>
      <c r="AF1297" s="4" t="s">
        <v>48</v>
      </c>
      <c r="AG1297" s="4" t="s">
        <v>48</v>
      </c>
      <c r="AH1297" s="4" t="s">
        <v>48</v>
      </c>
      <c r="AI1297" s="4" t="s">
        <v>48</v>
      </c>
      <c r="AJ1297" s="4" t="s">
        <v>48</v>
      </c>
      <c r="AK1297" s="4" t="s">
        <v>48</v>
      </c>
      <c r="AL1297" s="4" t="s">
        <v>55</v>
      </c>
    </row>
    <row r="1298" spans="1:38" ht="25.5">
      <c r="A1298" s="4">
        <v>159424</v>
      </c>
      <c r="B1298" s="4">
        <v>661817</v>
      </c>
      <c r="C1298" s="4" t="s">
        <v>3540</v>
      </c>
      <c r="D1298" s="4" t="s">
        <v>3541</v>
      </c>
      <c r="E1298" s="4" t="s">
        <v>1787</v>
      </c>
      <c r="F1298" s="4" t="s">
        <v>45</v>
      </c>
      <c r="G1298" s="4" t="s">
        <v>46</v>
      </c>
      <c r="H1298" s="4" t="s">
        <v>47</v>
      </c>
      <c r="I1298" s="4" t="s">
        <v>48</v>
      </c>
      <c r="J1298" s="4" t="s">
        <v>49</v>
      </c>
      <c r="K1298" s="4" t="s">
        <v>3544</v>
      </c>
      <c r="L1298" s="4" t="s">
        <v>3545</v>
      </c>
      <c r="M1298" s="4"/>
      <c r="N1298" s="4" t="s">
        <v>3546</v>
      </c>
      <c r="O1298" s="4" t="s">
        <v>53</v>
      </c>
      <c r="P1298" s="4" t="s">
        <v>1925</v>
      </c>
      <c r="Q1298" s="4">
        <v>186</v>
      </c>
      <c r="R1298" s="4">
        <v>0</v>
      </c>
      <c r="S1298" s="4">
        <v>67</v>
      </c>
      <c r="T1298" s="4">
        <v>253</v>
      </c>
      <c r="U1298" s="4">
        <v>0.73519999999999996</v>
      </c>
      <c r="V1298" s="4">
        <v>0</v>
      </c>
      <c r="W1298" s="4">
        <v>0.73519999999999996</v>
      </c>
      <c r="X1298" s="4" t="s">
        <v>48</v>
      </c>
      <c r="Y1298" s="4" t="s">
        <v>48</v>
      </c>
      <c r="Z1298" s="4" t="s">
        <v>48</v>
      </c>
      <c r="AA1298" s="4" t="s">
        <v>48</v>
      </c>
      <c r="AB1298" s="4" t="s">
        <v>48</v>
      </c>
      <c r="AC1298" s="4" t="s">
        <v>48</v>
      </c>
      <c r="AD1298" s="4" t="s">
        <v>48</v>
      </c>
      <c r="AE1298" s="4" t="s">
        <v>49</v>
      </c>
      <c r="AF1298" s="4" t="s">
        <v>49</v>
      </c>
      <c r="AG1298" s="4" t="s">
        <v>49</v>
      </c>
      <c r="AH1298" s="4" t="s">
        <v>48</v>
      </c>
      <c r="AI1298" s="4" t="s">
        <v>48</v>
      </c>
      <c r="AJ1298" s="4" t="s">
        <v>48</v>
      </c>
      <c r="AK1298" s="4" t="s">
        <v>48</v>
      </c>
      <c r="AL1298" s="4" t="s">
        <v>55</v>
      </c>
    </row>
    <row r="1299" spans="1:38" ht="25.5">
      <c r="A1299" s="4">
        <v>159474</v>
      </c>
      <c r="B1299" s="4">
        <v>660289</v>
      </c>
      <c r="C1299" s="4" t="s">
        <v>3547</v>
      </c>
      <c r="D1299" s="4" t="s">
        <v>3548</v>
      </c>
      <c r="E1299" s="4" t="s">
        <v>1714</v>
      </c>
      <c r="F1299" s="4" t="s">
        <v>88</v>
      </c>
      <c r="G1299" s="4" t="s">
        <v>46</v>
      </c>
      <c r="H1299" s="4" t="s">
        <v>47</v>
      </c>
      <c r="I1299" s="4" t="s">
        <v>48</v>
      </c>
      <c r="J1299" s="4" t="s">
        <v>49</v>
      </c>
      <c r="K1299" s="4" t="s">
        <v>3549</v>
      </c>
      <c r="L1299" s="4" t="s">
        <v>3550</v>
      </c>
      <c r="M1299" s="4"/>
      <c r="N1299" s="4" t="s">
        <v>3551</v>
      </c>
      <c r="O1299" s="4" t="s">
        <v>53</v>
      </c>
      <c r="P1299" s="4" t="s">
        <v>3552</v>
      </c>
      <c r="Q1299" s="4">
        <v>129</v>
      </c>
      <c r="R1299" s="4">
        <v>0</v>
      </c>
      <c r="S1299" s="4">
        <v>81</v>
      </c>
      <c r="T1299" s="4">
        <v>210</v>
      </c>
      <c r="U1299" s="4">
        <v>0.61429999999999996</v>
      </c>
      <c r="V1299" s="4">
        <v>0</v>
      </c>
      <c r="W1299" s="4">
        <v>0.61429999999999996</v>
      </c>
      <c r="X1299" s="4" t="s">
        <v>49</v>
      </c>
      <c r="Y1299" s="4" t="s">
        <v>49</v>
      </c>
      <c r="Z1299" s="4" t="s">
        <v>49</v>
      </c>
      <c r="AA1299" s="4" t="s">
        <v>49</v>
      </c>
      <c r="AB1299" s="4" t="s">
        <v>49</v>
      </c>
      <c r="AC1299" s="4" t="s">
        <v>49</v>
      </c>
      <c r="AD1299" s="4" t="s">
        <v>49</v>
      </c>
      <c r="AE1299" s="4" t="s">
        <v>49</v>
      </c>
      <c r="AF1299" s="4" t="s">
        <v>48</v>
      </c>
      <c r="AG1299" s="4" t="s">
        <v>48</v>
      </c>
      <c r="AH1299" s="4" t="s">
        <v>48</v>
      </c>
      <c r="AI1299" s="4" t="s">
        <v>48</v>
      </c>
      <c r="AJ1299" s="4" t="s">
        <v>48</v>
      </c>
      <c r="AK1299" s="4" t="s">
        <v>48</v>
      </c>
      <c r="AL1299" s="4" t="s">
        <v>55</v>
      </c>
    </row>
    <row r="1300" spans="1:38" ht="25.5">
      <c r="A1300" s="4">
        <v>159474</v>
      </c>
      <c r="B1300" s="4">
        <v>663969</v>
      </c>
      <c r="C1300" s="4" t="s">
        <v>3547</v>
      </c>
      <c r="D1300" s="4" t="s">
        <v>3548</v>
      </c>
      <c r="E1300" s="4" t="s">
        <v>714</v>
      </c>
      <c r="F1300" s="4" t="s">
        <v>88</v>
      </c>
      <c r="G1300" s="4" t="s">
        <v>46</v>
      </c>
      <c r="H1300" s="4" t="s">
        <v>47</v>
      </c>
      <c r="I1300" s="4" t="s">
        <v>48</v>
      </c>
      <c r="J1300" s="4" t="s">
        <v>49</v>
      </c>
      <c r="K1300" s="4" t="s">
        <v>3553</v>
      </c>
      <c r="L1300" s="4" t="s">
        <v>3554</v>
      </c>
      <c r="M1300" s="4"/>
      <c r="N1300" s="4" t="s">
        <v>3551</v>
      </c>
      <c r="O1300" s="4" t="s">
        <v>53</v>
      </c>
      <c r="P1300" s="4" t="s">
        <v>3552</v>
      </c>
      <c r="Q1300" s="4">
        <v>96</v>
      </c>
      <c r="R1300" s="4">
        <v>0</v>
      </c>
      <c r="S1300" s="4">
        <v>39</v>
      </c>
      <c r="T1300" s="4">
        <v>135</v>
      </c>
      <c r="U1300" s="4">
        <v>0.71109999999999995</v>
      </c>
      <c r="V1300" s="4">
        <v>0</v>
      </c>
      <c r="W1300" s="4">
        <v>0.71109999999999995</v>
      </c>
      <c r="X1300" s="4" t="s">
        <v>48</v>
      </c>
      <c r="Y1300" s="4" t="s">
        <v>48</v>
      </c>
      <c r="Z1300" s="4" t="s">
        <v>48</v>
      </c>
      <c r="AA1300" s="4" t="s">
        <v>48</v>
      </c>
      <c r="AB1300" s="4" t="s">
        <v>48</v>
      </c>
      <c r="AC1300" s="4" t="s">
        <v>48</v>
      </c>
      <c r="AD1300" s="4" t="s">
        <v>48</v>
      </c>
      <c r="AE1300" s="4" t="s">
        <v>48</v>
      </c>
      <c r="AF1300" s="4" t="s">
        <v>49</v>
      </c>
      <c r="AG1300" s="4" t="s">
        <v>49</v>
      </c>
      <c r="AH1300" s="4" t="s">
        <v>49</v>
      </c>
      <c r="AI1300" s="4" t="s">
        <v>49</v>
      </c>
      <c r="AJ1300" s="4" t="s">
        <v>49</v>
      </c>
      <c r="AK1300" s="4" t="s">
        <v>49</v>
      </c>
      <c r="AL1300" s="4" t="s">
        <v>55</v>
      </c>
    </row>
    <row r="1301" spans="1:38" ht="25.5">
      <c r="A1301" s="4">
        <v>159886</v>
      </c>
      <c r="B1301" s="4">
        <v>660339</v>
      </c>
      <c r="C1301" s="4" t="s">
        <v>3555</v>
      </c>
      <c r="D1301" s="4" t="s">
        <v>3556</v>
      </c>
      <c r="E1301" s="4" t="s">
        <v>595</v>
      </c>
      <c r="F1301" s="4" t="s">
        <v>45</v>
      </c>
      <c r="G1301" s="4" t="s">
        <v>46</v>
      </c>
      <c r="H1301" s="4" t="s">
        <v>47</v>
      </c>
      <c r="I1301" s="4" t="s">
        <v>48</v>
      </c>
      <c r="J1301" s="4" t="s">
        <v>49</v>
      </c>
      <c r="K1301" s="4" t="s">
        <v>3557</v>
      </c>
      <c r="L1301" s="4" t="s">
        <v>3558</v>
      </c>
      <c r="M1301" s="4"/>
      <c r="N1301" s="4" t="s">
        <v>849</v>
      </c>
      <c r="O1301" s="4" t="s">
        <v>53</v>
      </c>
      <c r="P1301" s="4" t="s">
        <v>850</v>
      </c>
      <c r="Q1301" s="4">
        <v>316</v>
      </c>
      <c r="R1301" s="4">
        <v>0</v>
      </c>
      <c r="S1301" s="4">
        <v>59</v>
      </c>
      <c r="T1301" s="4">
        <v>375</v>
      </c>
      <c r="U1301" s="4">
        <v>0.8427</v>
      </c>
      <c r="V1301" s="4">
        <v>0</v>
      </c>
      <c r="W1301" s="4">
        <v>0.8427</v>
      </c>
      <c r="X1301" s="4" t="s">
        <v>49</v>
      </c>
      <c r="Y1301" s="4" t="s">
        <v>49</v>
      </c>
      <c r="Z1301" s="4" t="s">
        <v>49</v>
      </c>
      <c r="AA1301" s="4" t="s">
        <v>49</v>
      </c>
      <c r="AB1301" s="4" t="s">
        <v>49</v>
      </c>
      <c r="AC1301" s="4" t="s">
        <v>49</v>
      </c>
      <c r="AD1301" s="4" t="s">
        <v>49</v>
      </c>
      <c r="AE1301" s="4" t="s">
        <v>49</v>
      </c>
      <c r="AF1301" s="4" t="s">
        <v>48</v>
      </c>
      <c r="AG1301" s="4" t="s">
        <v>48</v>
      </c>
      <c r="AH1301" s="4" t="s">
        <v>48</v>
      </c>
      <c r="AI1301" s="4" t="s">
        <v>48</v>
      </c>
      <c r="AJ1301" s="4" t="s">
        <v>48</v>
      </c>
      <c r="AK1301" s="4" t="s">
        <v>48</v>
      </c>
      <c r="AL1301" s="4" t="s">
        <v>55</v>
      </c>
    </row>
    <row r="1302" spans="1:38" ht="25.5">
      <c r="A1302" s="4">
        <v>159886</v>
      </c>
      <c r="B1302" s="4">
        <v>660341</v>
      </c>
      <c r="C1302" s="4" t="s">
        <v>3555</v>
      </c>
      <c r="D1302" s="4" t="s">
        <v>3556</v>
      </c>
      <c r="E1302" s="4" t="s">
        <v>595</v>
      </c>
      <c r="F1302" s="4" t="s">
        <v>45</v>
      </c>
      <c r="G1302" s="4" t="s">
        <v>46</v>
      </c>
      <c r="H1302" s="4" t="s">
        <v>47</v>
      </c>
      <c r="I1302" s="4" t="s">
        <v>48</v>
      </c>
      <c r="J1302" s="4" t="s">
        <v>49</v>
      </c>
      <c r="K1302" s="4" t="s">
        <v>2359</v>
      </c>
      <c r="L1302" s="4" t="s">
        <v>3559</v>
      </c>
      <c r="M1302" s="4"/>
      <c r="N1302" s="4" t="s">
        <v>849</v>
      </c>
      <c r="O1302" s="4" t="s">
        <v>53</v>
      </c>
      <c r="P1302" s="4" t="s">
        <v>3560</v>
      </c>
      <c r="Q1302" s="4">
        <v>246</v>
      </c>
      <c r="R1302" s="4">
        <v>0</v>
      </c>
      <c r="S1302" s="4">
        <v>89</v>
      </c>
      <c r="T1302" s="4">
        <v>335</v>
      </c>
      <c r="U1302" s="4">
        <v>0.73429999999999995</v>
      </c>
      <c r="V1302" s="4">
        <v>0</v>
      </c>
      <c r="W1302" s="4">
        <v>0.73429999999999995</v>
      </c>
      <c r="X1302" s="4" t="s">
        <v>48</v>
      </c>
      <c r="Y1302" s="4" t="s">
        <v>49</v>
      </c>
      <c r="Z1302" s="4" t="s">
        <v>49</v>
      </c>
      <c r="AA1302" s="4" t="s">
        <v>49</v>
      </c>
      <c r="AB1302" s="4" t="s">
        <v>49</v>
      </c>
      <c r="AC1302" s="4" t="s">
        <v>49</v>
      </c>
      <c r="AD1302" s="4" t="s">
        <v>49</v>
      </c>
      <c r="AE1302" s="4" t="s">
        <v>49</v>
      </c>
      <c r="AF1302" s="4" t="s">
        <v>48</v>
      </c>
      <c r="AG1302" s="4" t="s">
        <v>48</v>
      </c>
      <c r="AH1302" s="4" t="s">
        <v>48</v>
      </c>
      <c r="AI1302" s="4" t="s">
        <v>48</v>
      </c>
      <c r="AJ1302" s="4" t="s">
        <v>48</v>
      </c>
      <c r="AK1302" s="4" t="s">
        <v>48</v>
      </c>
      <c r="AL1302" s="4" t="s">
        <v>55</v>
      </c>
    </row>
    <row r="1303" spans="1:38" ht="25.5">
      <c r="A1303" s="4">
        <v>159886</v>
      </c>
      <c r="B1303" s="4">
        <v>660342</v>
      </c>
      <c r="C1303" s="4" t="s">
        <v>3555</v>
      </c>
      <c r="D1303" s="4" t="s">
        <v>3556</v>
      </c>
      <c r="E1303" s="4" t="s">
        <v>595</v>
      </c>
      <c r="F1303" s="4" t="s">
        <v>45</v>
      </c>
      <c r="G1303" s="4" t="s">
        <v>46</v>
      </c>
      <c r="H1303" s="4" t="s">
        <v>47</v>
      </c>
      <c r="I1303" s="4" t="s">
        <v>48</v>
      </c>
      <c r="J1303" s="4" t="s">
        <v>49</v>
      </c>
      <c r="K1303" s="4" t="s">
        <v>3561</v>
      </c>
      <c r="L1303" s="4" t="s">
        <v>3562</v>
      </c>
      <c r="M1303" s="4"/>
      <c r="N1303" s="4" t="s">
        <v>849</v>
      </c>
      <c r="O1303" s="4" t="s">
        <v>53</v>
      </c>
      <c r="P1303" s="4" t="s">
        <v>850</v>
      </c>
      <c r="Q1303" s="4">
        <v>216</v>
      </c>
      <c r="R1303" s="4">
        <v>0</v>
      </c>
      <c r="S1303" s="4">
        <v>137</v>
      </c>
      <c r="T1303" s="4">
        <v>353</v>
      </c>
      <c r="U1303" s="4">
        <v>0.6119</v>
      </c>
      <c r="V1303" s="4">
        <v>0</v>
      </c>
      <c r="W1303" s="4">
        <v>0.6119</v>
      </c>
      <c r="X1303" s="4" t="s">
        <v>48</v>
      </c>
      <c r="Y1303" s="4" t="s">
        <v>49</v>
      </c>
      <c r="Z1303" s="4" t="s">
        <v>49</v>
      </c>
      <c r="AA1303" s="4" t="s">
        <v>49</v>
      </c>
      <c r="AB1303" s="4" t="s">
        <v>49</v>
      </c>
      <c r="AC1303" s="4" t="s">
        <v>49</v>
      </c>
      <c r="AD1303" s="4" t="s">
        <v>49</v>
      </c>
      <c r="AE1303" s="4" t="s">
        <v>49</v>
      </c>
      <c r="AF1303" s="4" t="s">
        <v>48</v>
      </c>
      <c r="AG1303" s="4" t="s">
        <v>48</v>
      </c>
      <c r="AH1303" s="4" t="s">
        <v>48</v>
      </c>
      <c r="AI1303" s="4" t="s">
        <v>48</v>
      </c>
      <c r="AJ1303" s="4" t="s">
        <v>48</v>
      </c>
      <c r="AK1303" s="4" t="s">
        <v>48</v>
      </c>
      <c r="AL1303" s="4" t="s">
        <v>55</v>
      </c>
    </row>
    <row r="1304" spans="1:38" ht="25.5">
      <c r="A1304" s="4">
        <v>159886</v>
      </c>
      <c r="B1304" s="4">
        <v>662569</v>
      </c>
      <c r="C1304" s="4" t="s">
        <v>3555</v>
      </c>
      <c r="D1304" s="4" t="s">
        <v>3556</v>
      </c>
      <c r="E1304" s="4" t="s">
        <v>595</v>
      </c>
      <c r="F1304" s="4" t="s">
        <v>45</v>
      </c>
      <c r="G1304" s="4" t="s">
        <v>46</v>
      </c>
      <c r="H1304" s="4" t="s">
        <v>47</v>
      </c>
      <c r="I1304" s="4" t="s">
        <v>48</v>
      </c>
      <c r="J1304" s="4" t="s">
        <v>49</v>
      </c>
      <c r="K1304" s="4" t="s">
        <v>2850</v>
      </c>
      <c r="L1304" s="4" t="s">
        <v>3563</v>
      </c>
      <c r="M1304" s="4"/>
      <c r="N1304" s="4" t="s">
        <v>849</v>
      </c>
      <c r="O1304" s="4" t="s">
        <v>53</v>
      </c>
      <c r="P1304" s="4" t="s">
        <v>3560</v>
      </c>
      <c r="Q1304" s="4">
        <v>212</v>
      </c>
      <c r="R1304" s="4">
        <v>0</v>
      </c>
      <c r="S1304" s="4">
        <v>47</v>
      </c>
      <c r="T1304" s="4">
        <v>259</v>
      </c>
      <c r="U1304" s="4">
        <v>0.81850000000000001</v>
      </c>
      <c r="V1304" s="4">
        <v>0</v>
      </c>
      <c r="W1304" s="4">
        <v>0.81850000000000001</v>
      </c>
      <c r="X1304" s="4" t="s">
        <v>49</v>
      </c>
      <c r="Y1304" s="4" t="s">
        <v>49</v>
      </c>
      <c r="Z1304" s="4" t="s">
        <v>49</v>
      </c>
      <c r="AA1304" s="4" t="s">
        <v>49</v>
      </c>
      <c r="AB1304" s="4" t="s">
        <v>49</v>
      </c>
      <c r="AC1304" s="4" t="s">
        <v>49</v>
      </c>
      <c r="AD1304" s="4" t="s">
        <v>49</v>
      </c>
      <c r="AE1304" s="4" t="s">
        <v>49</v>
      </c>
      <c r="AF1304" s="4" t="s">
        <v>48</v>
      </c>
      <c r="AG1304" s="4" t="s">
        <v>48</v>
      </c>
      <c r="AH1304" s="4" t="s">
        <v>48</v>
      </c>
      <c r="AI1304" s="4" t="s">
        <v>48</v>
      </c>
      <c r="AJ1304" s="4" t="s">
        <v>48</v>
      </c>
      <c r="AK1304" s="4" t="s">
        <v>48</v>
      </c>
      <c r="AL1304" s="4" t="s">
        <v>55</v>
      </c>
    </row>
    <row r="1305" spans="1:38" ht="25.5">
      <c r="A1305" s="4">
        <v>159886</v>
      </c>
      <c r="B1305" s="4">
        <v>660344</v>
      </c>
      <c r="C1305" s="4" t="s">
        <v>3555</v>
      </c>
      <c r="D1305" s="4" t="s">
        <v>3556</v>
      </c>
      <c r="E1305" s="4" t="s">
        <v>595</v>
      </c>
      <c r="F1305" s="4" t="s">
        <v>45</v>
      </c>
      <c r="G1305" s="4" t="s">
        <v>46</v>
      </c>
      <c r="H1305" s="4" t="s">
        <v>47</v>
      </c>
      <c r="I1305" s="4" t="s">
        <v>48</v>
      </c>
      <c r="J1305" s="4" t="s">
        <v>49</v>
      </c>
      <c r="K1305" s="4" t="s">
        <v>3564</v>
      </c>
      <c r="L1305" s="4" t="s">
        <v>3565</v>
      </c>
      <c r="M1305" s="4"/>
      <c r="N1305" s="4" t="s">
        <v>849</v>
      </c>
      <c r="O1305" s="4" t="s">
        <v>53</v>
      </c>
      <c r="P1305" s="4" t="s">
        <v>850</v>
      </c>
      <c r="Q1305" s="4">
        <v>80</v>
      </c>
      <c r="R1305" s="4">
        <v>0</v>
      </c>
      <c r="S1305" s="4">
        <v>0</v>
      </c>
      <c r="T1305" s="4">
        <v>80</v>
      </c>
      <c r="U1305" s="4">
        <v>1</v>
      </c>
      <c r="V1305" s="4">
        <v>0</v>
      </c>
      <c r="W1305" s="4">
        <v>1</v>
      </c>
      <c r="X1305" s="4" t="s">
        <v>48</v>
      </c>
      <c r="Y1305" s="4" t="s">
        <v>48</v>
      </c>
      <c r="Z1305" s="4" t="s">
        <v>48</v>
      </c>
      <c r="AA1305" s="4" t="s">
        <v>48</v>
      </c>
      <c r="AB1305" s="4" t="s">
        <v>48</v>
      </c>
      <c r="AC1305" s="4" t="s">
        <v>48</v>
      </c>
      <c r="AD1305" s="4" t="s">
        <v>48</v>
      </c>
      <c r="AE1305" s="4" t="s">
        <v>48</v>
      </c>
      <c r="AF1305" s="4" t="s">
        <v>48</v>
      </c>
      <c r="AG1305" s="4" t="s">
        <v>48</v>
      </c>
      <c r="AH1305" s="4" t="s">
        <v>49</v>
      </c>
      <c r="AI1305" s="4" t="s">
        <v>49</v>
      </c>
      <c r="AJ1305" s="4" t="s">
        <v>49</v>
      </c>
      <c r="AK1305" s="4" t="s">
        <v>49</v>
      </c>
      <c r="AL1305" s="4" t="s">
        <v>55</v>
      </c>
    </row>
    <row r="1306" spans="1:38" ht="25.5">
      <c r="A1306" s="4">
        <v>159886</v>
      </c>
      <c r="B1306" s="4">
        <v>660336</v>
      </c>
      <c r="C1306" s="4" t="s">
        <v>3555</v>
      </c>
      <c r="D1306" s="4" t="s">
        <v>3556</v>
      </c>
      <c r="E1306" s="4" t="s">
        <v>595</v>
      </c>
      <c r="F1306" s="4" t="s">
        <v>45</v>
      </c>
      <c r="G1306" s="4" t="s">
        <v>46</v>
      </c>
      <c r="H1306" s="4" t="s">
        <v>47</v>
      </c>
      <c r="I1306" s="4" t="s">
        <v>48</v>
      </c>
      <c r="J1306" s="4" t="s">
        <v>49</v>
      </c>
      <c r="K1306" s="4" t="s">
        <v>3566</v>
      </c>
      <c r="L1306" s="4" t="s">
        <v>3567</v>
      </c>
      <c r="M1306" s="4"/>
      <c r="N1306" s="4" t="s">
        <v>849</v>
      </c>
      <c r="O1306" s="4" t="s">
        <v>53</v>
      </c>
      <c r="P1306" s="4" t="s">
        <v>3560</v>
      </c>
      <c r="Q1306" s="4">
        <v>588</v>
      </c>
      <c r="R1306" s="4">
        <v>0</v>
      </c>
      <c r="S1306" s="4">
        <v>405</v>
      </c>
      <c r="T1306" s="4">
        <v>993</v>
      </c>
      <c r="U1306" s="4">
        <v>0.59209999999999996</v>
      </c>
      <c r="V1306" s="4">
        <v>0</v>
      </c>
      <c r="W1306" s="4">
        <v>0.59209999999999996</v>
      </c>
      <c r="X1306" s="4" t="s">
        <v>48</v>
      </c>
      <c r="Y1306" s="4" t="s">
        <v>48</v>
      </c>
      <c r="Z1306" s="4" t="s">
        <v>48</v>
      </c>
      <c r="AA1306" s="4" t="s">
        <v>48</v>
      </c>
      <c r="AB1306" s="4" t="s">
        <v>48</v>
      </c>
      <c r="AC1306" s="4" t="s">
        <v>48</v>
      </c>
      <c r="AD1306" s="4" t="s">
        <v>48</v>
      </c>
      <c r="AE1306" s="4" t="s">
        <v>48</v>
      </c>
      <c r="AF1306" s="4" t="s">
        <v>48</v>
      </c>
      <c r="AG1306" s="4" t="s">
        <v>48</v>
      </c>
      <c r="AH1306" s="4" t="s">
        <v>49</v>
      </c>
      <c r="AI1306" s="4" t="s">
        <v>49</v>
      </c>
      <c r="AJ1306" s="4" t="s">
        <v>49</v>
      </c>
      <c r="AK1306" s="4" t="s">
        <v>49</v>
      </c>
      <c r="AL1306" s="4" t="s">
        <v>55</v>
      </c>
    </row>
    <row r="1307" spans="1:38" ht="25.5">
      <c r="A1307" s="4">
        <v>159886</v>
      </c>
      <c r="B1307" s="4">
        <v>660337</v>
      </c>
      <c r="C1307" s="4" t="s">
        <v>3555</v>
      </c>
      <c r="D1307" s="4" t="s">
        <v>3556</v>
      </c>
      <c r="E1307" s="4" t="s">
        <v>595</v>
      </c>
      <c r="F1307" s="4" t="s">
        <v>45</v>
      </c>
      <c r="G1307" s="4" t="s">
        <v>46</v>
      </c>
      <c r="H1307" s="4" t="s">
        <v>47</v>
      </c>
      <c r="I1307" s="4" t="s">
        <v>48</v>
      </c>
      <c r="J1307" s="4" t="s">
        <v>49</v>
      </c>
      <c r="K1307" s="4" t="s">
        <v>3568</v>
      </c>
      <c r="L1307" s="4" t="s">
        <v>3569</v>
      </c>
      <c r="M1307" s="4"/>
      <c r="N1307" s="4" t="s">
        <v>849</v>
      </c>
      <c r="O1307" s="4" t="s">
        <v>53</v>
      </c>
      <c r="P1307" s="4" t="s">
        <v>3560</v>
      </c>
      <c r="Q1307" s="4">
        <v>307</v>
      </c>
      <c r="R1307" s="4">
        <v>0</v>
      </c>
      <c r="S1307" s="4">
        <v>138</v>
      </c>
      <c r="T1307" s="4">
        <v>445</v>
      </c>
      <c r="U1307" s="4">
        <v>0.68989999999999996</v>
      </c>
      <c r="V1307" s="4">
        <v>0</v>
      </c>
      <c r="W1307" s="4">
        <v>0.68989999999999996</v>
      </c>
      <c r="X1307" s="4" t="s">
        <v>49</v>
      </c>
      <c r="Y1307" s="4" t="s">
        <v>49</v>
      </c>
      <c r="Z1307" s="4" t="s">
        <v>49</v>
      </c>
      <c r="AA1307" s="4" t="s">
        <v>49</v>
      </c>
      <c r="AB1307" s="4" t="s">
        <v>49</v>
      </c>
      <c r="AC1307" s="4" t="s">
        <v>49</v>
      </c>
      <c r="AD1307" s="4" t="s">
        <v>49</v>
      </c>
      <c r="AE1307" s="4" t="s">
        <v>49</v>
      </c>
      <c r="AF1307" s="4" t="s">
        <v>48</v>
      </c>
      <c r="AG1307" s="4" t="s">
        <v>48</v>
      </c>
      <c r="AH1307" s="4" t="s">
        <v>48</v>
      </c>
      <c r="AI1307" s="4" t="s">
        <v>48</v>
      </c>
      <c r="AJ1307" s="4" t="s">
        <v>48</v>
      </c>
      <c r="AK1307" s="4" t="s">
        <v>48</v>
      </c>
      <c r="AL1307" s="4" t="s">
        <v>55</v>
      </c>
    </row>
    <row r="1308" spans="1:38" ht="25.5">
      <c r="A1308" s="4">
        <v>159886</v>
      </c>
      <c r="B1308" s="4">
        <v>660338</v>
      </c>
      <c r="C1308" s="4" t="s">
        <v>3555</v>
      </c>
      <c r="D1308" s="4" t="s">
        <v>3556</v>
      </c>
      <c r="E1308" s="4" t="s">
        <v>595</v>
      </c>
      <c r="F1308" s="4" t="s">
        <v>45</v>
      </c>
      <c r="G1308" s="4" t="s">
        <v>46</v>
      </c>
      <c r="H1308" s="4" t="s">
        <v>47</v>
      </c>
      <c r="I1308" s="4" t="s">
        <v>48</v>
      </c>
      <c r="J1308" s="4" t="s">
        <v>49</v>
      </c>
      <c r="K1308" s="4" t="s">
        <v>3461</v>
      </c>
      <c r="L1308" s="4" t="s">
        <v>3570</v>
      </c>
      <c r="M1308" s="4"/>
      <c r="N1308" s="4" t="s">
        <v>849</v>
      </c>
      <c r="O1308" s="4" t="s">
        <v>53</v>
      </c>
      <c r="P1308" s="4" t="s">
        <v>850</v>
      </c>
      <c r="Q1308" s="4">
        <v>340</v>
      </c>
      <c r="R1308" s="4">
        <v>0</v>
      </c>
      <c r="S1308" s="4">
        <v>154</v>
      </c>
      <c r="T1308" s="4">
        <v>494</v>
      </c>
      <c r="U1308" s="4">
        <v>0.68830000000000002</v>
      </c>
      <c r="V1308" s="4">
        <v>0</v>
      </c>
      <c r="W1308" s="4">
        <v>0.68830000000000002</v>
      </c>
      <c r="X1308" s="4" t="s">
        <v>48</v>
      </c>
      <c r="Y1308" s="4" t="s">
        <v>48</v>
      </c>
      <c r="Z1308" s="4" t="s">
        <v>48</v>
      </c>
      <c r="AA1308" s="4" t="s">
        <v>48</v>
      </c>
      <c r="AB1308" s="4" t="s">
        <v>48</v>
      </c>
      <c r="AC1308" s="4" t="s">
        <v>48</v>
      </c>
      <c r="AD1308" s="4" t="s">
        <v>48</v>
      </c>
      <c r="AE1308" s="4" t="s">
        <v>48</v>
      </c>
      <c r="AF1308" s="4" t="s">
        <v>49</v>
      </c>
      <c r="AG1308" s="4" t="s">
        <v>49</v>
      </c>
      <c r="AH1308" s="4" t="s">
        <v>48</v>
      </c>
      <c r="AI1308" s="4" t="s">
        <v>48</v>
      </c>
      <c r="AJ1308" s="4" t="s">
        <v>48</v>
      </c>
      <c r="AK1308" s="4" t="s">
        <v>48</v>
      </c>
      <c r="AL1308" s="4" t="s">
        <v>55</v>
      </c>
    </row>
    <row r="1309" spans="1:38" ht="51">
      <c r="A1309" s="4">
        <v>159440</v>
      </c>
      <c r="B1309" s="4">
        <v>660809</v>
      </c>
      <c r="C1309" s="4" t="s">
        <v>3571</v>
      </c>
      <c r="D1309" s="4" t="s">
        <v>3572</v>
      </c>
      <c r="E1309" s="4"/>
      <c r="F1309" s="4" t="s">
        <v>45</v>
      </c>
      <c r="G1309" s="4" t="s">
        <v>46</v>
      </c>
      <c r="H1309" s="4" t="s">
        <v>47</v>
      </c>
      <c r="I1309" s="4" t="s">
        <v>48</v>
      </c>
      <c r="J1309" s="4" t="s">
        <v>49</v>
      </c>
      <c r="K1309" s="4" t="s">
        <v>3573</v>
      </c>
      <c r="L1309" s="4" t="s">
        <v>3574</v>
      </c>
      <c r="M1309" s="4"/>
      <c r="N1309" s="4" t="s">
        <v>3571</v>
      </c>
      <c r="O1309" s="4" t="s">
        <v>53</v>
      </c>
      <c r="P1309" s="4" t="s">
        <v>3575</v>
      </c>
      <c r="Q1309" s="4">
        <v>72</v>
      </c>
      <c r="R1309" s="4">
        <v>27</v>
      </c>
      <c r="S1309" s="4">
        <v>129</v>
      </c>
      <c r="T1309" s="4">
        <v>228</v>
      </c>
      <c r="U1309" s="4">
        <v>0.31580000000000003</v>
      </c>
      <c r="V1309" s="4">
        <v>0.11840000000000001</v>
      </c>
      <c r="W1309" s="4">
        <v>0.43419999999999997</v>
      </c>
      <c r="X1309" s="4" t="s">
        <v>48</v>
      </c>
      <c r="Y1309" s="4" t="s">
        <v>48</v>
      </c>
      <c r="Z1309" s="4" t="s">
        <v>48</v>
      </c>
      <c r="AA1309" s="4" t="s">
        <v>48</v>
      </c>
      <c r="AB1309" s="4" t="s">
        <v>48</v>
      </c>
      <c r="AC1309" s="4" t="s">
        <v>48</v>
      </c>
      <c r="AD1309" s="4" t="s">
        <v>48</v>
      </c>
      <c r="AE1309" s="4" t="s">
        <v>49</v>
      </c>
      <c r="AF1309" s="4" t="s">
        <v>49</v>
      </c>
      <c r="AG1309" s="4" t="s">
        <v>49</v>
      </c>
      <c r="AH1309" s="4" t="s">
        <v>48</v>
      </c>
      <c r="AI1309" s="4" t="s">
        <v>48</v>
      </c>
      <c r="AJ1309" s="4" t="s">
        <v>48</v>
      </c>
      <c r="AK1309" s="4" t="s">
        <v>48</v>
      </c>
      <c r="AL1309" s="4" t="s">
        <v>81</v>
      </c>
    </row>
    <row r="1310" spans="1:38" ht="25.5">
      <c r="A1310" s="4">
        <v>159440</v>
      </c>
      <c r="B1310" s="4">
        <v>665887</v>
      </c>
      <c r="C1310" s="4" t="s">
        <v>3571</v>
      </c>
      <c r="D1310" s="4" t="s">
        <v>3572</v>
      </c>
      <c r="E1310" s="4" t="s">
        <v>543</v>
      </c>
      <c r="F1310" s="4" t="s">
        <v>45</v>
      </c>
      <c r="G1310" s="4" t="s">
        <v>46</v>
      </c>
      <c r="H1310" s="4" t="s">
        <v>47</v>
      </c>
      <c r="I1310" s="4" t="s">
        <v>48</v>
      </c>
      <c r="J1310" s="4" t="s">
        <v>49</v>
      </c>
      <c r="K1310" s="4" t="s">
        <v>3576</v>
      </c>
      <c r="L1310" s="4" t="s">
        <v>3577</v>
      </c>
      <c r="M1310" s="4"/>
      <c r="N1310" s="4" t="s">
        <v>3578</v>
      </c>
      <c r="O1310" s="4" t="s">
        <v>53</v>
      </c>
      <c r="P1310" s="4" t="s">
        <v>3575</v>
      </c>
      <c r="Q1310" s="4">
        <v>58</v>
      </c>
      <c r="R1310" s="4">
        <v>17</v>
      </c>
      <c r="S1310" s="4">
        <v>65</v>
      </c>
      <c r="T1310" s="4">
        <v>140</v>
      </c>
      <c r="U1310" s="4">
        <v>0.4143</v>
      </c>
      <c r="V1310" s="4">
        <v>0.12139999999999999</v>
      </c>
      <c r="W1310" s="4">
        <v>0.53569999999999995</v>
      </c>
      <c r="X1310" s="4" t="s">
        <v>48</v>
      </c>
      <c r="Y1310" s="4" t="s">
        <v>49</v>
      </c>
      <c r="Z1310" s="4" t="s">
        <v>49</v>
      </c>
      <c r="AA1310" s="4" t="s">
        <v>49</v>
      </c>
      <c r="AB1310" s="4" t="s">
        <v>49</v>
      </c>
      <c r="AC1310" s="4" t="s">
        <v>49</v>
      </c>
      <c r="AD1310" s="4" t="s">
        <v>49</v>
      </c>
      <c r="AE1310" s="4" t="s">
        <v>49</v>
      </c>
      <c r="AF1310" s="4" t="s">
        <v>49</v>
      </c>
      <c r="AG1310" s="4" t="s">
        <v>49</v>
      </c>
      <c r="AH1310" s="4" t="s">
        <v>49</v>
      </c>
      <c r="AI1310" s="4" t="s">
        <v>49</v>
      </c>
      <c r="AJ1310" s="4" t="s">
        <v>49</v>
      </c>
      <c r="AK1310" s="4" t="s">
        <v>49</v>
      </c>
      <c r="AL1310" s="4" t="s">
        <v>81</v>
      </c>
    </row>
    <row r="1311" spans="1:38" ht="25.5">
      <c r="A1311" s="4">
        <v>159440</v>
      </c>
      <c r="B1311" s="4">
        <v>660810</v>
      </c>
      <c r="C1311" s="4" t="s">
        <v>3571</v>
      </c>
      <c r="D1311" s="4" t="s">
        <v>3572</v>
      </c>
      <c r="E1311" s="4" t="s">
        <v>543</v>
      </c>
      <c r="F1311" s="4" t="s">
        <v>45</v>
      </c>
      <c r="G1311" s="4" t="s">
        <v>46</v>
      </c>
      <c r="H1311" s="4" t="s">
        <v>47</v>
      </c>
      <c r="I1311" s="4" t="s">
        <v>48</v>
      </c>
      <c r="J1311" s="4" t="s">
        <v>49</v>
      </c>
      <c r="K1311" s="4" t="s">
        <v>3579</v>
      </c>
      <c r="L1311" s="4" t="s">
        <v>3580</v>
      </c>
      <c r="M1311" s="4"/>
      <c r="N1311" s="4" t="s">
        <v>3578</v>
      </c>
      <c r="O1311" s="4" t="s">
        <v>53</v>
      </c>
      <c r="P1311" s="4" t="s">
        <v>3575</v>
      </c>
      <c r="Q1311" s="4">
        <v>119</v>
      </c>
      <c r="R1311" s="4">
        <v>37</v>
      </c>
      <c r="S1311" s="4">
        <v>211</v>
      </c>
      <c r="T1311" s="4">
        <v>367</v>
      </c>
      <c r="U1311" s="4">
        <v>0.32429999999999998</v>
      </c>
      <c r="V1311" s="4">
        <v>0.1008</v>
      </c>
      <c r="W1311" s="4">
        <v>0.42509999999999998</v>
      </c>
      <c r="X1311" s="4" t="s">
        <v>48</v>
      </c>
      <c r="Y1311" s="4" t="s">
        <v>48</v>
      </c>
      <c r="Z1311" s="4" t="s">
        <v>48</v>
      </c>
      <c r="AA1311" s="4" t="s">
        <v>48</v>
      </c>
      <c r="AB1311" s="4" t="s">
        <v>48</v>
      </c>
      <c r="AC1311" s="4" t="s">
        <v>48</v>
      </c>
      <c r="AD1311" s="4" t="s">
        <v>48</v>
      </c>
      <c r="AE1311" s="4" t="s">
        <v>48</v>
      </c>
      <c r="AF1311" s="4" t="s">
        <v>48</v>
      </c>
      <c r="AG1311" s="4" t="s">
        <v>48</v>
      </c>
      <c r="AH1311" s="4" t="s">
        <v>49</v>
      </c>
      <c r="AI1311" s="4" t="s">
        <v>49</v>
      </c>
      <c r="AJ1311" s="4" t="s">
        <v>49</v>
      </c>
      <c r="AK1311" s="4" t="s">
        <v>49</v>
      </c>
      <c r="AL1311" s="4" t="s">
        <v>81</v>
      </c>
    </row>
    <row r="1312" spans="1:38" ht="25.5">
      <c r="A1312" s="4">
        <v>159440</v>
      </c>
      <c r="B1312" s="4">
        <v>663283</v>
      </c>
      <c r="C1312" s="4" t="s">
        <v>3571</v>
      </c>
      <c r="D1312" s="4" t="s">
        <v>3572</v>
      </c>
      <c r="E1312" s="4" t="s">
        <v>543</v>
      </c>
      <c r="F1312" s="4" t="s">
        <v>45</v>
      </c>
      <c r="G1312" s="4" t="s">
        <v>46</v>
      </c>
      <c r="H1312" s="4" t="s">
        <v>47</v>
      </c>
      <c r="I1312" s="4" t="s">
        <v>48</v>
      </c>
      <c r="J1312" s="4" t="s">
        <v>49</v>
      </c>
      <c r="K1312" s="4" t="s">
        <v>3581</v>
      </c>
      <c r="L1312" s="4" t="s">
        <v>3582</v>
      </c>
      <c r="M1312" s="4"/>
      <c r="N1312" s="4" t="s">
        <v>3578</v>
      </c>
      <c r="O1312" s="4" t="s">
        <v>53</v>
      </c>
      <c r="P1312" s="4" t="s">
        <v>3575</v>
      </c>
      <c r="Q1312" s="4">
        <v>147</v>
      </c>
      <c r="R1312" s="4">
        <v>55</v>
      </c>
      <c r="S1312" s="4">
        <v>285</v>
      </c>
      <c r="T1312" s="4">
        <v>487</v>
      </c>
      <c r="U1312" s="4">
        <v>0.30180000000000001</v>
      </c>
      <c r="V1312" s="4">
        <v>0.1129</v>
      </c>
      <c r="W1312" s="4">
        <v>0.4148</v>
      </c>
      <c r="X1312" s="4" t="s">
        <v>49</v>
      </c>
      <c r="Y1312" s="4" t="s">
        <v>49</v>
      </c>
      <c r="Z1312" s="4" t="s">
        <v>49</v>
      </c>
      <c r="AA1312" s="4" t="s">
        <v>49</v>
      </c>
      <c r="AB1312" s="4" t="s">
        <v>49</v>
      </c>
      <c r="AC1312" s="4" t="s">
        <v>49</v>
      </c>
      <c r="AD1312" s="4" t="s">
        <v>49</v>
      </c>
      <c r="AE1312" s="4" t="s">
        <v>48</v>
      </c>
      <c r="AF1312" s="4" t="s">
        <v>48</v>
      </c>
      <c r="AG1312" s="4" t="s">
        <v>48</v>
      </c>
      <c r="AH1312" s="4" t="s">
        <v>48</v>
      </c>
      <c r="AI1312" s="4" t="s">
        <v>48</v>
      </c>
      <c r="AJ1312" s="4" t="s">
        <v>48</v>
      </c>
      <c r="AK1312" s="4" t="s">
        <v>48</v>
      </c>
      <c r="AL1312" s="4" t="s">
        <v>81</v>
      </c>
    </row>
    <row r="1313" spans="1:38" ht="25.5">
      <c r="A1313" s="4">
        <v>159524</v>
      </c>
      <c r="B1313" s="4">
        <v>662125</v>
      </c>
      <c r="C1313" s="4" t="s">
        <v>3583</v>
      </c>
      <c r="D1313" s="4" t="s">
        <v>3584</v>
      </c>
      <c r="E1313" s="4" t="s">
        <v>930</v>
      </c>
      <c r="F1313" s="4" t="s">
        <v>88</v>
      </c>
      <c r="G1313" s="4" t="s">
        <v>46</v>
      </c>
      <c r="H1313" s="4" t="s">
        <v>47</v>
      </c>
      <c r="I1313" s="4" t="s">
        <v>48</v>
      </c>
      <c r="J1313" s="4" t="s">
        <v>49</v>
      </c>
      <c r="K1313" s="4" t="s">
        <v>3585</v>
      </c>
      <c r="L1313" s="4" t="s">
        <v>3586</v>
      </c>
      <c r="M1313" s="4" t="s">
        <v>3587</v>
      </c>
      <c r="N1313" s="4" t="s">
        <v>3588</v>
      </c>
      <c r="O1313" s="4" t="s">
        <v>53</v>
      </c>
      <c r="P1313" s="4" t="s">
        <v>3589</v>
      </c>
      <c r="Q1313" s="4">
        <v>137</v>
      </c>
      <c r="R1313" s="4">
        <v>0</v>
      </c>
      <c r="S1313" s="4">
        <v>6</v>
      </c>
      <c r="T1313" s="4">
        <v>143</v>
      </c>
      <c r="U1313" s="4">
        <v>0.95799999999999996</v>
      </c>
      <c r="V1313" s="4">
        <v>0</v>
      </c>
      <c r="W1313" s="4">
        <v>0.95799999999999996</v>
      </c>
      <c r="X1313" s="4" t="s">
        <v>49</v>
      </c>
      <c r="Y1313" s="4" t="s">
        <v>49</v>
      </c>
      <c r="Z1313" s="4" t="s">
        <v>49</v>
      </c>
      <c r="AA1313" s="4" t="s">
        <v>49</v>
      </c>
      <c r="AB1313" s="4" t="s">
        <v>49</v>
      </c>
      <c r="AC1313" s="4" t="s">
        <v>49</v>
      </c>
      <c r="AD1313" s="4" t="s">
        <v>49</v>
      </c>
      <c r="AE1313" s="4" t="s">
        <v>48</v>
      </c>
      <c r="AF1313" s="4" t="s">
        <v>48</v>
      </c>
      <c r="AG1313" s="4" t="s">
        <v>48</v>
      </c>
      <c r="AH1313" s="4" t="s">
        <v>48</v>
      </c>
      <c r="AI1313" s="4" t="s">
        <v>48</v>
      </c>
      <c r="AJ1313" s="4" t="s">
        <v>48</v>
      </c>
      <c r="AK1313" s="4" t="s">
        <v>48</v>
      </c>
      <c r="AL1313" s="4" t="s">
        <v>55</v>
      </c>
    </row>
    <row r="1314" spans="1:38" ht="25.5">
      <c r="A1314" s="4">
        <v>159524</v>
      </c>
      <c r="B1314" s="4">
        <v>662126</v>
      </c>
      <c r="C1314" s="4" t="s">
        <v>3583</v>
      </c>
      <c r="D1314" s="4" t="s">
        <v>3584</v>
      </c>
      <c r="E1314" s="4" t="s">
        <v>930</v>
      </c>
      <c r="F1314" s="4" t="s">
        <v>88</v>
      </c>
      <c r="G1314" s="4" t="s">
        <v>46</v>
      </c>
      <c r="H1314" s="4" t="s">
        <v>47</v>
      </c>
      <c r="I1314" s="4" t="s">
        <v>48</v>
      </c>
      <c r="J1314" s="4" t="s">
        <v>49</v>
      </c>
      <c r="K1314" s="4" t="s">
        <v>3590</v>
      </c>
      <c r="L1314" s="4" t="s">
        <v>3586</v>
      </c>
      <c r="M1314" s="4" t="s">
        <v>3587</v>
      </c>
      <c r="N1314" s="4" t="s">
        <v>3588</v>
      </c>
      <c r="O1314" s="4" t="s">
        <v>53</v>
      </c>
      <c r="P1314" s="4" t="s">
        <v>3589</v>
      </c>
      <c r="Q1314" s="4">
        <v>65</v>
      </c>
      <c r="R1314" s="4">
        <v>0</v>
      </c>
      <c r="S1314" s="4">
        <v>7</v>
      </c>
      <c r="T1314" s="4">
        <v>72</v>
      </c>
      <c r="U1314" s="4">
        <v>0.90280000000000005</v>
      </c>
      <c r="V1314" s="4">
        <v>0</v>
      </c>
      <c r="W1314" s="4">
        <v>0.90280000000000005</v>
      </c>
      <c r="X1314" s="4" t="s">
        <v>48</v>
      </c>
      <c r="Y1314" s="4" t="s">
        <v>48</v>
      </c>
      <c r="Z1314" s="4" t="s">
        <v>48</v>
      </c>
      <c r="AA1314" s="4" t="s">
        <v>48</v>
      </c>
      <c r="AB1314" s="4" t="s">
        <v>48</v>
      </c>
      <c r="AC1314" s="4" t="s">
        <v>48</v>
      </c>
      <c r="AD1314" s="4" t="s">
        <v>48</v>
      </c>
      <c r="AE1314" s="4" t="s">
        <v>48</v>
      </c>
      <c r="AF1314" s="4" t="s">
        <v>48</v>
      </c>
      <c r="AG1314" s="4" t="s">
        <v>48</v>
      </c>
      <c r="AH1314" s="4" t="s">
        <v>49</v>
      </c>
      <c r="AI1314" s="4" t="s">
        <v>49</v>
      </c>
      <c r="AJ1314" s="4" t="s">
        <v>49</v>
      </c>
      <c r="AK1314" s="4" t="s">
        <v>49</v>
      </c>
      <c r="AL1314" s="4" t="s">
        <v>55</v>
      </c>
    </row>
    <row r="1315" spans="1:38" ht="25.5">
      <c r="A1315" s="4">
        <v>159524</v>
      </c>
      <c r="B1315" s="4">
        <v>686910</v>
      </c>
      <c r="C1315" s="4" t="s">
        <v>3583</v>
      </c>
      <c r="D1315" s="4" t="s">
        <v>3584</v>
      </c>
      <c r="E1315" s="4" t="s">
        <v>930</v>
      </c>
      <c r="F1315" s="4" t="s">
        <v>88</v>
      </c>
      <c r="G1315" s="4" t="s">
        <v>46</v>
      </c>
      <c r="H1315" s="4" t="s">
        <v>47</v>
      </c>
      <c r="I1315" s="4" t="s">
        <v>48</v>
      </c>
      <c r="J1315" s="4" t="s">
        <v>49</v>
      </c>
      <c r="K1315" s="4" t="s">
        <v>3591</v>
      </c>
      <c r="L1315" s="4" t="s">
        <v>3592</v>
      </c>
      <c r="M1315" s="4"/>
      <c r="N1315" s="4" t="s">
        <v>3588</v>
      </c>
      <c r="O1315" s="4" t="s">
        <v>53</v>
      </c>
      <c r="P1315" s="4" t="s">
        <v>3589</v>
      </c>
      <c r="Q1315" s="4">
        <v>49</v>
      </c>
      <c r="R1315" s="4">
        <v>0</v>
      </c>
      <c r="S1315" s="4">
        <v>5</v>
      </c>
      <c r="T1315" s="4">
        <v>54</v>
      </c>
      <c r="U1315" s="4">
        <v>0.90739999999999998</v>
      </c>
      <c r="V1315" s="4">
        <v>0</v>
      </c>
      <c r="W1315" s="4">
        <v>0.90739999999999998</v>
      </c>
      <c r="X1315" s="4" t="s">
        <v>48</v>
      </c>
      <c r="Y1315" s="4" t="s">
        <v>48</v>
      </c>
      <c r="Z1315" s="4" t="s">
        <v>48</v>
      </c>
      <c r="AA1315" s="4" t="s">
        <v>48</v>
      </c>
      <c r="AB1315" s="4" t="s">
        <v>48</v>
      </c>
      <c r="AC1315" s="4" t="s">
        <v>48</v>
      </c>
      <c r="AD1315" s="4" t="s">
        <v>48</v>
      </c>
      <c r="AE1315" s="4" t="s">
        <v>49</v>
      </c>
      <c r="AF1315" s="4" t="s">
        <v>49</v>
      </c>
      <c r="AG1315" s="4" t="s">
        <v>49</v>
      </c>
      <c r="AH1315" s="4" t="s">
        <v>48</v>
      </c>
      <c r="AI1315" s="4" t="s">
        <v>48</v>
      </c>
      <c r="AJ1315" s="4" t="s">
        <v>48</v>
      </c>
      <c r="AK1315" s="4" t="s">
        <v>48</v>
      </c>
      <c r="AL1315" s="4" t="s">
        <v>55</v>
      </c>
    </row>
    <row r="1316" spans="1:38" ht="25.5">
      <c r="A1316" s="4">
        <v>160160</v>
      </c>
      <c r="B1316" s="4">
        <v>683550</v>
      </c>
      <c r="C1316" s="4" t="s">
        <v>3593</v>
      </c>
      <c r="D1316" s="4" t="s">
        <v>3594</v>
      </c>
      <c r="E1316" s="4" t="s">
        <v>148</v>
      </c>
      <c r="F1316" s="4" t="s">
        <v>88</v>
      </c>
      <c r="G1316" s="4" t="s">
        <v>46</v>
      </c>
      <c r="H1316" s="4" t="s">
        <v>47</v>
      </c>
      <c r="I1316" s="4" t="s">
        <v>48</v>
      </c>
      <c r="J1316" s="4" t="s">
        <v>49</v>
      </c>
      <c r="K1316" s="4" t="s">
        <v>3595</v>
      </c>
      <c r="L1316" s="4" t="s">
        <v>3596</v>
      </c>
      <c r="M1316" s="4"/>
      <c r="N1316" s="4" t="s">
        <v>148</v>
      </c>
      <c r="O1316" s="4" t="s">
        <v>53</v>
      </c>
      <c r="P1316" s="4" t="s">
        <v>3597</v>
      </c>
      <c r="Q1316" s="4">
        <v>291</v>
      </c>
      <c r="R1316" s="4">
        <v>0</v>
      </c>
      <c r="S1316" s="4">
        <v>159</v>
      </c>
      <c r="T1316" s="4">
        <v>450</v>
      </c>
      <c r="U1316" s="4">
        <v>0.64670000000000005</v>
      </c>
      <c r="V1316" s="4">
        <v>0</v>
      </c>
      <c r="W1316" s="4">
        <v>0.64670000000000005</v>
      </c>
      <c r="X1316" s="4" t="s">
        <v>48</v>
      </c>
      <c r="Y1316" s="4" t="s">
        <v>48</v>
      </c>
      <c r="Z1316" s="4" t="s">
        <v>48</v>
      </c>
      <c r="AA1316" s="4" t="s">
        <v>48</v>
      </c>
      <c r="AB1316" s="4" t="s">
        <v>48</v>
      </c>
      <c r="AC1316" s="4" t="s">
        <v>48</v>
      </c>
      <c r="AD1316" s="4" t="s">
        <v>48</v>
      </c>
      <c r="AE1316" s="4" t="s">
        <v>49</v>
      </c>
      <c r="AF1316" s="4" t="s">
        <v>49</v>
      </c>
      <c r="AG1316" s="4" t="s">
        <v>49</v>
      </c>
      <c r="AH1316" s="4" t="s">
        <v>49</v>
      </c>
      <c r="AI1316" s="4" t="s">
        <v>49</v>
      </c>
      <c r="AJ1316" s="4" t="s">
        <v>49</v>
      </c>
      <c r="AK1316" s="4" t="s">
        <v>49</v>
      </c>
      <c r="AL1316" s="4" t="s">
        <v>55</v>
      </c>
    </row>
    <row r="1317" spans="1:38" ht="25.5">
      <c r="A1317" s="4">
        <v>159889</v>
      </c>
      <c r="B1317" s="4">
        <v>663337</v>
      </c>
      <c r="C1317" s="4" t="s">
        <v>3598</v>
      </c>
      <c r="D1317" s="4" t="s">
        <v>3599</v>
      </c>
      <c r="E1317" s="4" t="s">
        <v>384</v>
      </c>
      <c r="F1317" s="4" t="s">
        <v>385</v>
      </c>
      <c r="G1317" s="4" t="s">
        <v>46</v>
      </c>
      <c r="H1317" s="4" t="s">
        <v>47</v>
      </c>
      <c r="I1317" s="4" t="s">
        <v>48</v>
      </c>
      <c r="J1317" s="4" t="s">
        <v>49</v>
      </c>
      <c r="K1317" s="4" t="s">
        <v>3600</v>
      </c>
      <c r="L1317" s="4" t="s">
        <v>3601</v>
      </c>
      <c r="M1317" s="4"/>
      <c r="N1317" s="4" t="s">
        <v>3602</v>
      </c>
      <c r="O1317" s="4" t="s">
        <v>53</v>
      </c>
      <c r="P1317" s="4" t="s">
        <v>3603</v>
      </c>
      <c r="Q1317" s="4">
        <v>611</v>
      </c>
      <c r="R1317" s="4">
        <v>0</v>
      </c>
      <c r="S1317" s="4">
        <v>46</v>
      </c>
      <c r="T1317" s="4">
        <v>657</v>
      </c>
      <c r="U1317" s="4">
        <v>0.93</v>
      </c>
      <c r="V1317" s="4">
        <v>0</v>
      </c>
      <c r="W1317" s="4">
        <v>0.93</v>
      </c>
      <c r="X1317" s="4" t="s">
        <v>48</v>
      </c>
      <c r="Y1317" s="4" t="s">
        <v>48</v>
      </c>
      <c r="Z1317" s="4" t="s">
        <v>48</v>
      </c>
      <c r="AA1317" s="4" t="s">
        <v>48</v>
      </c>
      <c r="AB1317" s="4" t="s">
        <v>48</v>
      </c>
      <c r="AC1317" s="4" t="s">
        <v>48</v>
      </c>
      <c r="AD1317" s="4" t="s">
        <v>48</v>
      </c>
      <c r="AE1317" s="4" t="s">
        <v>49</v>
      </c>
      <c r="AF1317" s="4" t="s">
        <v>49</v>
      </c>
      <c r="AG1317" s="4" t="s">
        <v>49</v>
      </c>
      <c r="AH1317" s="4" t="s">
        <v>48</v>
      </c>
      <c r="AI1317" s="4" t="s">
        <v>48</v>
      </c>
      <c r="AJ1317" s="4" t="s">
        <v>48</v>
      </c>
      <c r="AK1317" s="4" t="s">
        <v>48</v>
      </c>
      <c r="AL1317" s="4" t="s">
        <v>55</v>
      </c>
    </row>
    <row r="1318" spans="1:38" ht="25.5">
      <c r="A1318" s="4">
        <v>159889</v>
      </c>
      <c r="B1318" s="4">
        <v>663336</v>
      </c>
      <c r="C1318" s="4" t="s">
        <v>3598</v>
      </c>
      <c r="D1318" s="4" t="s">
        <v>3599</v>
      </c>
      <c r="E1318" s="4" t="s">
        <v>384</v>
      </c>
      <c r="F1318" s="4" t="s">
        <v>385</v>
      </c>
      <c r="G1318" s="4" t="s">
        <v>46</v>
      </c>
      <c r="H1318" s="4" t="s">
        <v>47</v>
      </c>
      <c r="I1318" s="4" t="s">
        <v>48</v>
      </c>
      <c r="J1318" s="4" t="s">
        <v>49</v>
      </c>
      <c r="K1318" s="4" t="s">
        <v>3604</v>
      </c>
      <c r="L1318" s="4" t="s">
        <v>3605</v>
      </c>
      <c r="M1318" s="4"/>
      <c r="N1318" s="4" t="s">
        <v>3602</v>
      </c>
      <c r="O1318" s="4" t="s">
        <v>53</v>
      </c>
      <c r="P1318" s="4" t="s">
        <v>3603</v>
      </c>
      <c r="Q1318" s="4">
        <v>452</v>
      </c>
      <c r="R1318" s="4">
        <v>0</v>
      </c>
      <c r="S1318" s="4">
        <v>13</v>
      </c>
      <c r="T1318" s="4">
        <v>465</v>
      </c>
      <c r="U1318" s="4">
        <v>0.97199999999999998</v>
      </c>
      <c r="V1318" s="4">
        <v>0</v>
      </c>
      <c r="W1318" s="4">
        <v>0.97199999999999998</v>
      </c>
      <c r="X1318" s="4" t="s">
        <v>49</v>
      </c>
      <c r="Y1318" s="4" t="s">
        <v>49</v>
      </c>
      <c r="Z1318" s="4" t="s">
        <v>49</v>
      </c>
      <c r="AA1318" s="4" t="s">
        <v>49</v>
      </c>
      <c r="AB1318" s="4" t="s">
        <v>48</v>
      </c>
      <c r="AC1318" s="4" t="s">
        <v>48</v>
      </c>
      <c r="AD1318" s="4" t="s">
        <v>48</v>
      </c>
      <c r="AE1318" s="4" t="s">
        <v>48</v>
      </c>
      <c r="AF1318" s="4" t="s">
        <v>48</v>
      </c>
      <c r="AG1318" s="4" t="s">
        <v>48</v>
      </c>
      <c r="AH1318" s="4" t="s">
        <v>48</v>
      </c>
      <c r="AI1318" s="4" t="s">
        <v>48</v>
      </c>
      <c r="AJ1318" s="4" t="s">
        <v>48</v>
      </c>
      <c r="AK1318" s="4" t="s">
        <v>48</v>
      </c>
      <c r="AL1318" s="4" t="s">
        <v>55</v>
      </c>
    </row>
    <row r="1319" spans="1:38" ht="25.5">
      <c r="A1319" s="4">
        <v>159889</v>
      </c>
      <c r="B1319" s="4">
        <v>661150</v>
      </c>
      <c r="C1319" s="4" t="s">
        <v>3598</v>
      </c>
      <c r="D1319" s="4" t="s">
        <v>3599</v>
      </c>
      <c r="E1319" s="4" t="s">
        <v>384</v>
      </c>
      <c r="F1319" s="4" t="s">
        <v>385</v>
      </c>
      <c r="G1319" s="4" t="s">
        <v>46</v>
      </c>
      <c r="H1319" s="4" t="s">
        <v>47</v>
      </c>
      <c r="I1319" s="4" t="s">
        <v>48</v>
      </c>
      <c r="J1319" s="4" t="s">
        <v>49</v>
      </c>
      <c r="K1319" s="4" t="s">
        <v>3607</v>
      </c>
      <c r="L1319" s="4" t="s">
        <v>3605</v>
      </c>
      <c r="M1319" s="4"/>
      <c r="N1319" s="4" t="s">
        <v>3608</v>
      </c>
      <c r="O1319" s="4" t="s">
        <v>53</v>
      </c>
      <c r="P1319" s="4" t="s">
        <v>3603</v>
      </c>
      <c r="Q1319" s="4">
        <v>411</v>
      </c>
      <c r="R1319" s="4">
        <v>0</v>
      </c>
      <c r="S1319" s="4">
        <v>23</v>
      </c>
      <c r="T1319" s="4">
        <v>434</v>
      </c>
      <c r="U1319" s="4">
        <v>0.94699999999999995</v>
      </c>
      <c r="V1319" s="4">
        <v>0</v>
      </c>
      <c r="W1319" s="4">
        <v>0.94699999999999995</v>
      </c>
      <c r="X1319" s="4" t="s">
        <v>48</v>
      </c>
      <c r="Y1319" s="4" t="s">
        <v>48</v>
      </c>
      <c r="Z1319" s="4" t="s">
        <v>48</v>
      </c>
      <c r="AA1319" s="4" t="s">
        <v>48</v>
      </c>
      <c r="AB1319" s="4" t="s">
        <v>49</v>
      </c>
      <c r="AC1319" s="4" t="s">
        <v>49</v>
      </c>
      <c r="AD1319" s="4" t="s">
        <v>49</v>
      </c>
      <c r="AE1319" s="4" t="s">
        <v>48</v>
      </c>
      <c r="AF1319" s="4" t="s">
        <v>48</v>
      </c>
      <c r="AG1319" s="4" t="s">
        <v>48</v>
      </c>
      <c r="AH1319" s="4" t="s">
        <v>48</v>
      </c>
      <c r="AI1319" s="4" t="s">
        <v>48</v>
      </c>
      <c r="AJ1319" s="4" t="s">
        <v>48</v>
      </c>
      <c r="AK1319" s="4" t="s">
        <v>48</v>
      </c>
      <c r="AL1319" s="4" t="s">
        <v>55</v>
      </c>
    </row>
    <row r="1320" spans="1:38" ht="25.5">
      <c r="A1320" s="4">
        <v>159889</v>
      </c>
      <c r="B1320" s="4">
        <v>665721</v>
      </c>
      <c r="C1320" s="4" t="s">
        <v>3598</v>
      </c>
      <c r="D1320" s="4" t="s">
        <v>3599</v>
      </c>
      <c r="E1320" s="4" t="s">
        <v>384</v>
      </c>
      <c r="F1320" s="4" t="s">
        <v>385</v>
      </c>
      <c r="G1320" s="4" t="s">
        <v>46</v>
      </c>
      <c r="H1320" s="4" t="s">
        <v>47</v>
      </c>
      <c r="I1320" s="4" t="s">
        <v>48</v>
      </c>
      <c r="J1320" s="4" t="s">
        <v>49</v>
      </c>
      <c r="K1320" s="4" t="s">
        <v>3609</v>
      </c>
      <c r="L1320" s="4" t="s">
        <v>3610</v>
      </c>
      <c r="M1320" s="4"/>
      <c r="N1320" s="4" t="s">
        <v>3602</v>
      </c>
      <c r="O1320" s="4" t="s">
        <v>53</v>
      </c>
      <c r="P1320" s="4" t="s">
        <v>3603</v>
      </c>
      <c r="Q1320" s="4">
        <v>662</v>
      </c>
      <c r="R1320" s="4">
        <v>0</v>
      </c>
      <c r="S1320" s="4">
        <v>139</v>
      </c>
      <c r="T1320" s="4">
        <v>801</v>
      </c>
      <c r="U1320" s="4">
        <v>0.82650000000000001</v>
      </c>
      <c r="V1320" s="4">
        <v>0</v>
      </c>
      <c r="W1320" s="4">
        <v>0.82650000000000001</v>
      </c>
      <c r="X1320" s="4" t="s">
        <v>48</v>
      </c>
      <c r="Y1320" s="4" t="s">
        <v>48</v>
      </c>
      <c r="Z1320" s="4" t="s">
        <v>48</v>
      </c>
      <c r="AA1320" s="4" t="s">
        <v>48</v>
      </c>
      <c r="AB1320" s="4" t="s">
        <v>48</v>
      </c>
      <c r="AC1320" s="4" t="s">
        <v>48</v>
      </c>
      <c r="AD1320" s="4" t="s">
        <v>48</v>
      </c>
      <c r="AE1320" s="4" t="s">
        <v>48</v>
      </c>
      <c r="AF1320" s="4" t="s">
        <v>48</v>
      </c>
      <c r="AG1320" s="4" t="s">
        <v>48</v>
      </c>
      <c r="AH1320" s="4" t="s">
        <v>49</v>
      </c>
      <c r="AI1320" s="4" t="s">
        <v>49</v>
      </c>
      <c r="AJ1320" s="4" t="s">
        <v>49</v>
      </c>
      <c r="AK1320" s="4" t="s">
        <v>49</v>
      </c>
      <c r="AL1320" s="4" t="s">
        <v>55</v>
      </c>
    </row>
    <row r="1321" spans="1:38" ht="25.5">
      <c r="A1321" s="4">
        <v>159889</v>
      </c>
      <c r="B1321" s="4">
        <v>661149</v>
      </c>
      <c r="C1321" s="4" t="s">
        <v>3598</v>
      </c>
      <c r="D1321" s="4" t="s">
        <v>3599</v>
      </c>
      <c r="E1321" s="4" t="s">
        <v>384</v>
      </c>
      <c r="F1321" s="4" t="s">
        <v>385</v>
      </c>
      <c r="G1321" s="4" t="s">
        <v>46</v>
      </c>
      <c r="H1321" s="4" t="s">
        <v>47</v>
      </c>
      <c r="I1321" s="4" t="s">
        <v>48</v>
      </c>
      <c r="J1321" s="4" t="s">
        <v>49</v>
      </c>
      <c r="K1321" s="4" t="s">
        <v>3611</v>
      </c>
      <c r="L1321" s="4" t="s">
        <v>3612</v>
      </c>
      <c r="M1321" s="4"/>
      <c r="N1321" s="4" t="s">
        <v>3602</v>
      </c>
      <c r="O1321" s="4" t="s">
        <v>53</v>
      </c>
      <c r="P1321" s="4" t="s">
        <v>3603</v>
      </c>
      <c r="Q1321" s="4">
        <v>224</v>
      </c>
      <c r="R1321" s="4">
        <v>0</v>
      </c>
      <c r="S1321" s="4">
        <v>6</v>
      </c>
      <c r="T1321" s="4">
        <v>230</v>
      </c>
      <c r="U1321" s="4">
        <v>0.97389999999999999</v>
      </c>
      <c r="V1321" s="4">
        <v>0</v>
      </c>
      <c r="W1321" s="4">
        <v>0.97389999999999999</v>
      </c>
      <c r="X1321" s="4" t="s">
        <v>49</v>
      </c>
      <c r="Y1321" s="4" t="s">
        <v>49</v>
      </c>
      <c r="Z1321" s="4" t="s">
        <v>49</v>
      </c>
      <c r="AA1321" s="4" t="s">
        <v>49</v>
      </c>
      <c r="AB1321" s="4" t="s">
        <v>49</v>
      </c>
      <c r="AC1321" s="4" t="s">
        <v>49</v>
      </c>
      <c r="AD1321" s="4" t="s">
        <v>49</v>
      </c>
      <c r="AE1321" s="4" t="s">
        <v>48</v>
      </c>
      <c r="AF1321" s="4" t="s">
        <v>48</v>
      </c>
      <c r="AG1321" s="4" t="s">
        <v>48</v>
      </c>
      <c r="AH1321" s="4" t="s">
        <v>48</v>
      </c>
      <c r="AI1321" s="4" t="s">
        <v>48</v>
      </c>
      <c r="AJ1321" s="4" t="s">
        <v>48</v>
      </c>
      <c r="AK1321" s="4" t="s">
        <v>48</v>
      </c>
      <c r="AL1321" s="4" t="s">
        <v>55</v>
      </c>
    </row>
    <row r="1322" spans="1:38" ht="38.25">
      <c r="A1322" s="4">
        <v>160515</v>
      </c>
      <c r="B1322" s="4">
        <v>686578</v>
      </c>
      <c r="C1322" s="4" t="s">
        <v>3613</v>
      </c>
      <c r="D1322" s="4" t="s">
        <v>3614</v>
      </c>
      <c r="E1322" s="4" t="s">
        <v>921</v>
      </c>
      <c r="F1322" s="4" t="s">
        <v>88</v>
      </c>
      <c r="G1322" s="4" t="s">
        <v>46</v>
      </c>
      <c r="H1322" s="4" t="s">
        <v>47</v>
      </c>
      <c r="I1322" s="4" t="s">
        <v>48</v>
      </c>
      <c r="J1322" s="4" t="s">
        <v>49</v>
      </c>
      <c r="K1322" s="4" t="s">
        <v>3613</v>
      </c>
      <c r="L1322" s="4" t="s">
        <v>3615</v>
      </c>
      <c r="M1322" s="4" t="s">
        <v>3613</v>
      </c>
      <c r="N1322" s="4" t="s">
        <v>3616</v>
      </c>
      <c r="O1322" s="4" t="s">
        <v>53</v>
      </c>
      <c r="P1322" s="4" t="s">
        <v>3617</v>
      </c>
      <c r="Q1322" s="4">
        <v>40</v>
      </c>
      <c r="R1322" s="4">
        <v>6</v>
      </c>
      <c r="S1322" s="4">
        <v>66</v>
      </c>
      <c r="T1322" s="4">
        <v>112</v>
      </c>
      <c r="U1322" s="4">
        <v>0.35709999999999997</v>
      </c>
      <c r="V1322" s="4">
        <v>5.3600000000000002E-2</v>
      </c>
      <c r="W1322" s="4">
        <v>0.41070000000000001</v>
      </c>
      <c r="X1322" s="4" t="s">
        <v>48</v>
      </c>
      <c r="Y1322" s="4" t="s">
        <v>49</v>
      </c>
      <c r="Z1322" s="4" t="s">
        <v>49</v>
      </c>
      <c r="AA1322" s="4" t="s">
        <v>49</v>
      </c>
      <c r="AB1322" s="4" t="s">
        <v>49</v>
      </c>
      <c r="AC1322" s="4" t="s">
        <v>49</v>
      </c>
      <c r="AD1322" s="4" t="s">
        <v>49</v>
      </c>
      <c r="AE1322" s="4" t="s">
        <v>49</v>
      </c>
      <c r="AF1322" s="4" t="s">
        <v>49</v>
      </c>
      <c r="AG1322" s="4" t="s">
        <v>48</v>
      </c>
      <c r="AH1322" s="4" t="s">
        <v>48</v>
      </c>
      <c r="AI1322" s="4" t="s">
        <v>48</v>
      </c>
      <c r="AJ1322" s="4" t="s">
        <v>48</v>
      </c>
      <c r="AK1322" s="4" t="s">
        <v>48</v>
      </c>
      <c r="AL1322" s="4" t="s">
        <v>81</v>
      </c>
    </row>
    <row r="1323" spans="1:38" ht="25.5">
      <c r="A1323" s="4">
        <v>159971</v>
      </c>
      <c r="B1323" s="4">
        <v>662191</v>
      </c>
      <c r="C1323" s="4" t="s">
        <v>3618</v>
      </c>
      <c r="D1323" s="4" t="s">
        <v>3619</v>
      </c>
      <c r="E1323" s="4" t="s">
        <v>921</v>
      </c>
      <c r="F1323" s="4" t="s">
        <v>88</v>
      </c>
      <c r="G1323" s="4" t="s">
        <v>46</v>
      </c>
      <c r="H1323" s="4" t="s">
        <v>47</v>
      </c>
      <c r="I1323" s="4" t="s">
        <v>48</v>
      </c>
      <c r="J1323" s="4" t="s">
        <v>49</v>
      </c>
      <c r="K1323" s="4" t="s">
        <v>2359</v>
      </c>
      <c r="L1323" s="4" t="s">
        <v>3620</v>
      </c>
      <c r="M1323" s="4"/>
      <c r="N1323" s="4" t="s">
        <v>3621</v>
      </c>
      <c r="O1323" s="4" t="s">
        <v>53</v>
      </c>
      <c r="P1323" s="4" t="s">
        <v>3617</v>
      </c>
      <c r="Q1323" s="4">
        <v>55</v>
      </c>
      <c r="R1323" s="4">
        <v>6</v>
      </c>
      <c r="S1323" s="4">
        <v>190</v>
      </c>
      <c r="T1323" s="4">
        <v>251</v>
      </c>
      <c r="U1323" s="4">
        <v>0.21909999999999999</v>
      </c>
      <c r="V1323" s="4">
        <v>2.3900000000000001E-2</v>
      </c>
      <c r="W1323" s="4">
        <v>0.24299999999999999</v>
      </c>
      <c r="X1323" s="4" t="s">
        <v>48</v>
      </c>
      <c r="Y1323" s="4" t="s">
        <v>49</v>
      </c>
      <c r="Z1323" s="4" t="s">
        <v>49</v>
      </c>
      <c r="AA1323" s="4" t="s">
        <v>49</v>
      </c>
      <c r="AB1323" s="4" t="s">
        <v>49</v>
      </c>
      <c r="AC1323" s="4" t="s">
        <v>49</v>
      </c>
      <c r="AD1323" s="4" t="s">
        <v>49</v>
      </c>
      <c r="AE1323" s="4" t="s">
        <v>48</v>
      </c>
      <c r="AF1323" s="4" t="s">
        <v>48</v>
      </c>
      <c r="AG1323" s="4" t="s">
        <v>48</v>
      </c>
      <c r="AH1323" s="4" t="s">
        <v>48</v>
      </c>
      <c r="AI1323" s="4" t="s">
        <v>48</v>
      </c>
      <c r="AJ1323" s="4" t="s">
        <v>48</v>
      </c>
      <c r="AK1323" s="4" t="s">
        <v>48</v>
      </c>
      <c r="AL1323" s="4" t="s">
        <v>81</v>
      </c>
    </row>
    <row r="1324" spans="1:38" ht="25.5">
      <c r="A1324" s="4">
        <v>159971</v>
      </c>
      <c r="B1324" s="4">
        <v>662193</v>
      </c>
      <c r="C1324" s="4" t="s">
        <v>3618</v>
      </c>
      <c r="D1324" s="4" t="s">
        <v>3619</v>
      </c>
      <c r="E1324" s="4" t="s">
        <v>921</v>
      </c>
      <c r="F1324" s="4" t="s">
        <v>88</v>
      </c>
      <c r="G1324" s="4" t="s">
        <v>46</v>
      </c>
      <c r="H1324" s="4" t="s">
        <v>47</v>
      </c>
      <c r="I1324" s="4" t="s">
        <v>48</v>
      </c>
      <c r="J1324" s="4" t="s">
        <v>49</v>
      </c>
      <c r="K1324" s="4" t="s">
        <v>2850</v>
      </c>
      <c r="L1324" s="4" t="s">
        <v>3622</v>
      </c>
      <c r="M1324" s="4"/>
      <c r="N1324" s="4" t="s">
        <v>3621</v>
      </c>
      <c r="O1324" s="4" t="s">
        <v>53</v>
      </c>
      <c r="P1324" s="4" t="s">
        <v>3617</v>
      </c>
      <c r="Q1324" s="4">
        <v>226</v>
      </c>
      <c r="R1324" s="4">
        <v>0</v>
      </c>
      <c r="S1324" s="4">
        <v>82</v>
      </c>
      <c r="T1324" s="4">
        <v>308</v>
      </c>
      <c r="U1324" s="4">
        <v>0.73380000000000001</v>
      </c>
      <c r="V1324" s="4">
        <v>0</v>
      </c>
      <c r="W1324" s="4">
        <v>0.73380000000000001</v>
      </c>
      <c r="X1324" s="4" t="s">
        <v>48</v>
      </c>
      <c r="Y1324" s="4" t="s">
        <v>49</v>
      </c>
      <c r="Z1324" s="4" t="s">
        <v>49</v>
      </c>
      <c r="AA1324" s="4" t="s">
        <v>49</v>
      </c>
      <c r="AB1324" s="4" t="s">
        <v>49</v>
      </c>
      <c r="AC1324" s="4" t="s">
        <v>49</v>
      </c>
      <c r="AD1324" s="4" t="s">
        <v>49</v>
      </c>
      <c r="AE1324" s="4" t="s">
        <v>48</v>
      </c>
      <c r="AF1324" s="4" t="s">
        <v>48</v>
      </c>
      <c r="AG1324" s="4" t="s">
        <v>48</v>
      </c>
      <c r="AH1324" s="4" t="s">
        <v>48</v>
      </c>
      <c r="AI1324" s="4" t="s">
        <v>48</v>
      </c>
      <c r="AJ1324" s="4" t="s">
        <v>48</v>
      </c>
      <c r="AK1324" s="4" t="s">
        <v>48</v>
      </c>
      <c r="AL1324" s="4" t="s">
        <v>55</v>
      </c>
    </row>
    <row r="1325" spans="1:38" ht="25.5">
      <c r="A1325" s="4">
        <v>159971</v>
      </c>
      <c r="B1325" s="4">
        <v>685813</v>
      </c>
      <c r="C1325" s="4" t="s">
        <v>3618</v>
      </c>
      <c r="D1325" s="4" t="s">
        <v>3619</v>
      </c>
      <c r="E1325" s="4" t="s">
        <v>921</v>
      </c>
      <c r="F1325" s="4" t="s">
        <v>88</v>
      </c>
      <c r="G1325" s="4" t="s">
        <v>46</v>
      </c>
      <c r="H1325" s="4" t="s">
        <v>47</v>
      </c>
      <c r="I1325" s="4" t="s">
        <v>48</v>
      </c>
      <c r="J1325" s="4" t="s">
        <v>49</v>
      </c>
      <c r="K1325" s="4" t="s">
        <v>3623</v>
      </c>
      <c r="L1325" s="4" t="s">
        <v>3624</v>
      </c>
      <c r="M1325" s="4"/>
      <c r="N1325" s="4" t="s">
        <v>3621</v>
      </c>
      <c r="O1325" s="4" t="s">
        <v>53</v>
      </c>
      <c r="P1325" s="4" t="s">
        <v>3617</v>
      </c>
      <c r="Q1325" s="4">
        <v>221</v>
      </c>
      <c r="R1325" s="4">
        <v>0</v>
      </c>
      <c r="S1325" s="4">
        <v>118</v>
      </c>
      <c r="T1325" s="4">
        <v>339</v>
      </c>
      <c r="U1325" s="4">
        <v>0.65190000000000003</v>
      </c>
      <c r="V1325" s="4">
        <v>0</v>
      </c>
      <c r="W1325" s="4">
        <v>0.65190000000000003</v>
      </c>
      <c r="X1325" s="4" t="s">
        <v>48</v>
      </c>
      <c r="Y1325" s="4" t="s">
        <v>49</v>
      </c>
      <c r="Z1325" s="4" t="s">
        <v>49</v>
      </c>
      <c r="AA1325" s="4" t="s">
        <v>49</v>
      </c>
      <c r="AB1325" s="4" t="s">
        <v>49</v>
      </c>
      <c r="AC1325" s="4" t="s">
        <v>49</v>
      </c>
      <c r="AD1325" s="4" t="s">
        <v>49</v>
      </c>
      <c r="AE1325" s="4" t="s">
        <v>48</v>
      </c>
      <c r="AF1325" s="4" t="s">
        <v>48</v>
      </c>
      <c r="AG1325" s="4" t="s">
        <v>48</v>
      </c>
      <c r="AH1325" s="4" t="s">
        <v>48</v>
      </c>
      <c r="AI1325" s="4" t="s">
        <v>48</v>
      </c>
      <c r="AJ1325" s="4" t="s">
        <v>48</v>
      </c>
      <c r="AK1325" s="4" t="s">
        <v>48</v>
      </c>
      <c r="AL1325" s="4" t="s">
        <v>55</v>
      </c>
    </row>
    <row r="1326" spans="1:38" ht="25.5">
      <c r="A1326" s="4">
        <v>159971</v>
      </c>
      <c r="B1326" s="4">
        <v>662194</v>
      </c>
      <c r="C1326" s="4" t="s">
        <v>3618</v>
      </c>
      <c r="D1326" s="4" t="s">
        <v>3619</v>
      </c>
      <c r="E1326" s="4" t="s">
        <v>921</v>
      </c>
      <c r="F1326" s="4" t="s">
        <v>88</v>
      </c>
      <c r="G1326" s="4" t="s">
        <v>46</v>
      </c>
      <c r="H1326" s="4" t="s">
        <v>47</v>
      </c>
      <c r="I1326" s="4" t="s">
        <v>48</v>
      </c>
      <c r="J1326" s="4" t="s">
        <v>49</v>
      </c>
      <c r="K1326" s="4" t="s">
        <v>3625</v>
      </c>
      <c r="L1326" s="4" t="s">
        <v>3626</v>
      </c>
      <c r="M1326" s="4"/>
      <c r="N1326" s="4" t="s">
        <v>3621</v>
      </c>
      <c r="O1326" s="4" t="s">
        <v>53</v>
      </c>
      <c r="P1326" s="4" t="s">
        <v>3617</v>
      </c>
      <c r="Q1326" s="4">
        <v>156</v>
      </c>
      <c r="R1326" s="4">
        <v>39</v>
      </c>
      <c r="S1326" s="4">
        <v>436</v>
      </c>
      <c r="T1326" s="4">
        <v>631</v>
      </c>
      <c r="U1326" s="4">
        <v>0.2472</v>
      </c>
      <c r="V1326" s="4">
        <v>6.1800000000000001E-2</v>
      </c>
      <c r="W1326" s="4">
        <v>0.309</v>
      </c>
      <c r="X1326" s="4" t="s">
        <v>48</v>
      </c>
      <c r="Y1326" s="4" t="s">
        <v>48</v>
      </c>
      <c r="Z1326" s="4" t="s">
        <v>48</v>
      </c>
      <c r="AA1326" s="4" t="s">
        <v>48</v>
      </c>
      <c r="AB1326" s="4" t="s">
        <v>48</v>
      </c>
      <c r="AC1326" s="4" t="s">
        <v>48</v>
      </c>
      <c r="AD1326" s="4" t="s">
        <v>48</v>
      </c>
      <c r="AE1326" s="4" t="s">
        <v>49</v>
      </c>
      <c r="AF1326" s="4" t="s">
        <v>49</v>
      </c>
      <c r="AG1326" s="4" t="s">
        <v>49</v>
      </c>
      <c r="AH1326" s="4" t="s">
        <v>48</v>
      </c>
      <c r="AI1326" s="4" t="s">
        <v>48</v>
      </c>
      <c r="AJ1326" s="4" t="s">
        <v>48</v>
      </c>
      <c r="AK1326" s="4" t="s">
        <v>48</v>
      </c>
      <c r="AL1326" s="4" t="s">
        <v>81</v>
      </c>
    </row>
    <row r="1327" spans="1:38" ht="25.5">
      <c r="A1327" s="4">
        <v>159971</v>
      </c>
      <c r="B1327" s="4">
        <v>662195</v>
      </c>
      <c r="C1327" s="4" t="s">
        <v>3618</v>
      </c>
      <c r="D1327" s="4" t="s">
        <v>3619</v>
      </c>
      <c r="E1327" s="4" t="s">
        <v>921</v>
      </c>
      <c r="F1327" s="4" t="s">
        <v>88</v>
      </c>
      <c r="G1327" s="4" t="s">
        <v>46</v>
      </c>
      <c r="H1327" s="4" t="s">
        <v>47</v>
      </c>
      <c r="I1327" s="4" t="s">
        <v>48</v>
      </c>
      <c r="J1327" s="4" t="s">
        <v>49</v>
      </c>
      <c r="K1327" s="4" t="s">
        <v>3627</v>
      </c>
      <c r="L1327" s="4" t="s">
        <v>3628</v>
      </c>
      <c r="M1327" s="4"/>
      <c r="N1327" s="4" t="s">
        <v>3621</v>
      </c>
      <c r="O1327" s="4" t="s">
        <v>53</v>
      </c>
      <c r="P1327" s="4" t="s">
        <v>3617</v>
      </c>
      <c r="Q1327" s="4">
        <v>203</v>
      </c>
      <c r="R1327" s="4">
        <v>40</v>
      </c>
      <c r="S1327" s="4">
        <v>631</v>
      </c>
      <c r="T1327" s="4">
        <v>874</v>
      </c>
      <c r="U1327" s="4">
        <v>0.23230000000000001</v>
      </c>
      <c r="V1327" s="4">
        <v>4.58E-2</v>
      </c>
      <c r="W1327" s="4">
        <v>0.27800000000000002</v>
      </c>
      <c r="X1327" s="4" t="s">
        <v>48</v>
      </c>
      <c r="Y1327" s="4" t="s">
        <v>48</v>
      </c>
      <c r="Z1327" s="4" t="s">
        <v>48</v>
      </c>
      <c r="AA1327" s="4" t="s">
        <v>48</v>
      </c>
      <c r="AB1327" s="4" t="s">
        <v>48</v>
      </c>
      <c r="AC1327" s="4" t="s">
        <v>48</v>
      </c>
      <c r="AD1327" s="4" t="s">
        <v>48</v>
      </c>
      <c r="AE1327" s="4" t="s">
        <v>48</v>
      </c>
      <c r="AF1327" s="4" t="s">
        <v>48</v>
      </c>
      <c r="AG1327" s="4" t="s">
        <v>48</v>
      </c>
      <c r="AH1327" s="4" t="s">
        <v>49</v>
      </c>
      <c r="AI1327" s="4" t="s">
        <v>49</v>
      </c>
      <c r="AJ1327" s="4" t="s">
        <v>49</v>
      </c>
      <c r="AK1327" s="4" t="s">
        <v>49</v>
      </c>
      <c r="AL1327" s="4" t="s">
        <v>81</v>
      </c>
    </row>
    <row r="1328" spans="1:38" ht="25.5">
      <c r="A1328" s="4">
        <v>159971</v>
      </c>
      <c r="B1328" s="4">
        <v>662192</v>
      </c>
      <c r="C1328" s="4" t="s">
        <v>3618</v>
      </c>
      <c r="D1328" s="4" t="s">
        <v>3619</v>
      </c>
      <c r="E1328" s="4" t="s">
        <v>921</v>
      </c>
      <c r="F1328" s="4" t="s">
        <v>88</v>
      </c>
      <c r="G1328" s="4" t="s">
        <v>46</v>
      </c>
      <c r="H1328" s="4" t="s">
        <v>47</v>
      </c>
      <c r="I1328" s="4" t="s">
        <v>48</v>
      </c>
      <c r="J1328" s="4" t="s">
        <v>49</v>
      </c>
      <c r="K1328" s="4" t="s">
        <v>2614</v>
      </c>
      <c r="L1328" s="4" t="s">
        <v>3629</v>
      </c>
      <c r="M1328" s="4"/>
      <c r="N1328" s="4" t="s">
        <v>3621</v>
      </c>
      <c r="O1328" s="4" t="s">
        <v>53</v>
      </c>
      <c r="P1328" s="4" t="s">
        <v>3617</v>
      </c>
      <c r="Q1328" s="4">
        <v>43</v>
      </c>
      <c r="R1328" s="4">
        <v>10</v>
      </c>
      <c r="S1328" s="4">
        <v>226</v>
      </c>
      <c r="T1328" s="4">
        <v>279</v>
      </c>
      <c r="U1328" s="4">
        <v>0.15409999999999999</v>
      </c>
      <c r="V1328" s="4">
        <v>3.5799999999999998E-2</v>
      </c>
      <c r="W1328" s="4">
        <v>0.19</v>
      </c>
      <c r="X1328" s="4" t="s">
        <v>48</v>
      </c>
      <c r="Y1328" s="4" t="s">
        <v>49</v>
      </c>
      <c r="Z1328" s="4" t="s">
        <v>49</v>
      </c>
      <c r="AA1328" s="4" t="s">
        <v>49</v>
      </c>
      <c r="AB1328" s="4" t="s">
        <v>49</v>
      </c>
      <c r="AC1328" s="4" t="s">
        <v>49</v>
      </c>
      <c r="AD1328" s="4" t="s">
        <v>49</v>
      </c>
      <c r="AE1328" s="4" t="s">
        <v>48</v>
      </c>
      <c r="AF1328" s="4" t="s">
        <v>48</v>
      </c>
      <c r="AG1328" s="4" t="s">
        <v>48</v>
      </c>
      <c r="AH1328" s="4" t="s">
        <v>48</v>
      </c>
      <c r="AI1328" s="4" t="s">
        <v>48</v>
      </c>
      <c r="AJ1328" s="4" t="s">
        <v>48</v>
      </c>
      <c r="AK1328" s="4" t="s">
        <v>48</v>
      </c>
      <c r="AL1328" s="4" t="s">
        <v>81</v>
      </c>
    </row>
    <row r="1329" spans="1:38" ht="25.5">
      <c r="A1329" s="4">
        <v>159884</v>
      </c>
      <c r="B1329" s="4">
        <v>660460</v>
      </c>
      <c r="C1329" s="4" t="s">
        <v>3630</v>
      </c>
      <c r="D1329" s="4" t="s">
        <v>3631</v>
      </c>
      <c r="E1329" s="4" t="s">
        <v>390</v>
      </c>
      <c r="F1329" s="4" t="s">
        <v>391</v>
      </c>
      <c r="G1329" s="4" t="s">
        <v>46</v>
      </c>
      <c r="H1329" s="4" t="s">
        <v>47</v>
      </c>
      <c r="I1329" s="4" t="s">
        <v>48</v>
      </c>
      <c r="J1329" s="4" t="s">
        <v>49</v>
      </c>
      <c r="K1329" s="4" t="s">
        <v>3632</v>
      </c>
      <c r="L1329" s="4" t="s">
        <v>3633</v>
      </c>
      <c r="M1329" s="4"/>
      <c r="N1329" s="4" t="s">
        <v>429</v>
      </c>
      <c r="O1329" s="4" t="s">
        <v>53</v>
      </c>
      <c r="P1329" s="4" t="s">
        <v>823</v>
      </c>
      <c r="Q1329" s="4">
        <v>223</v>
      </c>
      <c r="R1329" s="4">
        <v>71</v>
      </c>
      <c r="S1329" s="4">
        <v>433</v>
      </c>
      <c r="T1329" s="4">
        <v>727</v>
      </c>
      <c r="U1329" s="4">
        <v>0.30669999999999997</v>
      </c>
      <c r="V1329" s="4">
        <v>9.7699999999999995E-2</v>
      </c>
      <c r="W1329" s="4">
        <v>0.40439999999999998</v>
      </c>
      <c r="X1329" s="4" t="s">
        <v>48</v>
      </c>
      <c r="Y1329" s="4" t="s">
        <v>48</v>
      </c>
      <c r="Z1329" s="4" t="s">
        <v>48</v>
      </c>
      <c r="AA1329" s="4" t="s">
        <v>48</v>
      </c>
      <c r="AB1329" s="4" t="s">
        <v>48</v>
      </c>
      <c r="AC1329" s="4" t="s">
        <v>48</v>
      </c>
      <c r="AD1329" s="4" t="s">
        <v>48</v>
      </c>
      <c r="AE1329" s="4" t="s">
        <v>48</v>
      </c>
      <c r="AF1329" s="4" t="s">
        <v>49</v>
      </c>
      <c r="AG1329" s="4" t="s">
        <v>49</v>
      </c>
      <c r="AH1329" s="4" t="s">
        <v>49</v>
      </c>
      <c r="AI1329" s="4" t="s">
        <v>48</v>
      </c>
      <c r="AJ1329" s="4" t="s">
        <v>48</v>
      </c>
      <c r="AK1329" s="4" t="s">
        <v>48</v>
      </c>
      <c r="AL1329" s="4" t="s">
        <v>81</v>
      </c>
    </row>
    <row r="1330" spans="1:38" ht="25.5">
      <c r="A1330" s="4">
        <v>159884</v>
      </c>
      <c r="B1330" s="4">
        <v>660461</v>
      </c>
      <c r="C1330" s="4" t="s">
        <v>3630</v>
      </c>
      <c r="D1330" s="4" t="s">
        <v>3631</v>
      </c>
      <c r="E1330" s="4" t="s">
        <v>390</v>
      </c>
      <c r="F1330" s="4" t="s">
        <v>391</v>
      </c>
      <c r="G1330" s="4" t="s">
        <v>46</v>
      </c>
      <c r="H1330" s="4" t="s">
        <v>47</v>
      </c>
      <c r="I1330" s="4" t="s">
        <v>48</v>
      </c>
      <c r="J1330" s="4" t="s">
        <v>49</v>
      </c>
      <c r="K1330" s="4" t="s">
        <v>3634</v>
      </c>
      <c r="L1330" s="4" t="s">
        <v>3635</v>
      </c>
      <c r="M1330" s="4"/>
      <c r="N1330" s="4" t="s">
        <v>429</v>
      </c>
      <c r="O1330" s="4" t="s">
        <v>53</v>
      </c>
      <c r="P1330" s="4" t="s">
        <v>3636</v>
      </c>
      <c r="Q1330" s="4">
        <v>334</v>
      </c>
      <c r="R1330" s="4">
        <v>93</v>
      </c>
      <c r="S1330" s="4">
        <v>451</v>
      </c>
      <c r="T1330" s="4">
        <v>878</v>
      </c>
      <c r="U1330" s="4">
        <v>0.38040000000000002</v>
      </c>
      <c r="V1330" s="4">
        <v>0.10589999999999999</v>
      </c>
      <c r="W1330" s="4">
        <v>0.48630000000000001</v>
      </c>
      <c r="X1330" s="4" t="s">
        <v>48</v>
      </c>
      <c r="Y1330" s="4" t="s">
        <v>48</v>
      </c>
      <c r="Z1330" s="4" t="s">
        <v>48</v>
      </c>
      <c r="AA1330" s="4" t="s">
        <v>48</v>
      </c>
      <c r="AB1330" s="4" t="s">
        <v>48</v>
      </c>
      <c r="AC1330" s="4" t="s">
        <v>48</v>
      </c>
      <c r="AD1330" s="4" t="s">
        <v>48</v>
      </c>
      <c r="AE1330" s="4" t="s">
        <v>48</v>
      </c>
      <c r="AF1330" s="4" t="s">
        <v>49</v>
      </c>
      <c r="AG1330" s="4" t="s">
        <v>49</v>
      </c>
      <c r="AH1330" s="4" t="s">
        <v>49</v>
      </c>
      <c r="AI1330" s="4" t="s">
        <v>48</v>
      </c>
      <c r="AJ1330" s="4" t="s">
        <v>48</v>
      </c>
      <c r="AK1330" s="4" t="s">
        <v>48</v>
      </c>
      <c r="AL1330" s="4" t="s">
        <v>81</v>
      </c>
    </row>
    <row r="1331" spans="1:38" ht="25.5">
      <c r="A1331" s="4">
        <v>159884</v>
      </c>
      <c r="B1331" s="4">
        <v>660471</v>
      </c>
      <c r="C1331" s="4" t="s">
        <v>3630</v>
      </c>
      <c r="D1331" s="4" t="s">
        <v>3631</v>
      </c>
      <c r="E1331" s="4" t="s">
        <v>390</v>
      </c>
      <c r="F1331" s="4" t="s">
        <v>391</v>
      </c>
      <c r="G1331" s="4" t="s">
        <v>46</v>
      </c>
      <c r="H1331" s="4" t="s">
        <v>47</v>
      </c>
      <c r="I1331" s="4" t="s">
        <v>48</v>
      </c>
      <c r="J1331" s="4" t="s">
        <v>49</v>
      </c>
      <c r="K1331" s="4" t="s">
        <v>3637</v>
      </c>
      <c r="L1331" s="4" t="s">
        <v>3638</v>
      </c>
      <c r="M1331" s="4"/>
      <c r="N1331" s="4" t="s">
        <v>429</v>
      </c>
      <c r="O1331" s="4" t="s">
        <v>53</v>
      </c>
      <c r="P1331" s="4" t="s">
        <v>430</v>
      </c>
      <c r="Q1331" s="4">
        <v>172</v>
      </c>
      <c r="R1331" s="4">
        <v>43</v>
      </c>
      <c r="S1331" s="4">
        <v>340</v>
      </c>
      <c r="T1331" s="4">
        <v>555</v>
      </c>
      <c r="U1331" s="4">
        <v>0.30990000000000001</v>
      </c>
      <c r="V1331" s="4">
        <v>7.7499999999999999E-2</v>
      </c>
      <c r="W1331" s="4">
        <v>0.38740000000000002</v>
      </c>
      <c r="X1331" s="4" t="s">
        <v>48</v>
      </c>
      <c r="Y1331" s="4" t="s">
        <v>49</v>
      </c>
      <c r="Z1331" s="4" t="s">
        <v>49</v>
      </c>
      <c r="AA1331" s="4" t="s">
        <v>49</v>
      </c>
      <c r="AB1331" s="4" t="s">
        <v>49</v>
      </c>
      <c r="AC1331" s="4" t="s">
        <v>49</v>
      </c>
      <c r="AD1331" s="4" t="s">
        <v>49</v>
      </c>
      <c r="AE1331" s="4" t="s">
        <v>49</v>
      </c>
      <c r="AF1331" s="4" t="s">
        <v>48</v>
      </c>
      <c r="AG1331" s="4" t="s">
        <v>48</v>
      </c>
      <c r="AH1331" s="4" t="s">
        <v>48</v>
      </c>
      <c r="AI1331" s="4" t="s">
        <v>48</v>
      </c>
      <c r="AJ1331" s="4" t="s">
        <v>48</v>
      </c>
      <c r="AK1331" s="4" t="s">
        <v>48</v>
      </c>
      <c r="AL1331" s="4" t="s">
        <v>81</v>
      </c>
    </row>
    <row r="1332" spans="1:38" ht="25.5">
      <c r="A1332" s="4">
        <v>159884</v>
      </c>
      <c r="B1332" s="4">
        <v>663867</v>
      </c>
      <c r="C1332" s="4" t="s">
        <v>3630</v>
      </c>
      <c r="D1332" s="4" t="s">
        <v>3631</v>
      </c>
      <c r="E1332" s="4" t="s">
        <v>390</v>
      </c>
      <c r="F1332" s="4" t="s">
        <v>391</v>
      </c>
      <c r="G1332" s="4" t="s">
        <v>46</v>
      </c>
      <c r="H1332" s="4" t="s">
        <v>47</v>
      </c>
      <c r="I1332" s="4" t="s">
        <v>48</v>
      </c>
      <c r="J1332" s="4" t="s">
        <v>49</v>
      </c>
      <c r="K1332" s="4" t="s">
        <v>2342</v>
      </c>
      <c r="L1332" s="4" t="s">
        <v>3639</v>
      </c>
      <c r="M1332" s="4"/>
      <c r="N1332" s="4" t="s">
        <v>429</v>
      </c>
      <c r="O1332" s="4" t="s">
        <v>53</v>
      </c>
      <c r="P1332" s="4" t="s">
        <v>430</v>
      </c>
      <c r="Q1332" s="4">
        <v>258</v>
      </c>
      <c r="R1332" s="4">
        <v>76</v>
      </c>
      <c r="S1332" s="4">
        <v>380</v>
      </c>
      <c r="T1332" s="4">
        <v>714</v>
      </c>
      <c r="U1332" s="4">
        <v>0.36130000000000001</v>
      </c>
      <c r="V1332" s="4">
        <v>0.10639999999999999</v>
      </c>
      <c r="W1332" s="4">
        <v>0.46779999999999999</v>
      </c>
      <c r="X1332" s="4" t="s">
        <v>48</v>
      </c>
      <c r="Y1332" s="4" t="s">
        <v>49</v>
      </c>
      <c r="Z1332" s="4" t="s">
        <v>49</v>
      </c>
      <c r="AA1332" s="4" t="s">
        <v>49</v>
      </c>
      <c r="AB1332" s="4" t="s">
        <v>49</v>
      </c>
      <c r="AC1332" s="4" t="s">
        <v>49</v>
      </c>
      <c r="AD1332" s="4" t="s">
        <v>49</v>
      </c>
      <c r="AE1332" s="4" t="s">
        <v>49</v>
      </c>
      <c r="AF1332" s="4" t="s">
        <v>48</v>
      </c>
      <c r="AG1332" s="4" t="s">
        <v>48</v>
      </c>
      <c r="AH1332" s="4" t="s">
        <v>48</v>
      </c>
      <c r="AI1332" s="4" t="s">
        <v>48</v>
      </c>
      <c r="AJ1332" s="4" t="s">
        <v>48</v>
      </c>
      <c r="AK1332" s="4" t="s">
        <v>48</v>
      </c>
      <c r="AL1332" s="4" t="s">
        <v>81</v>
      </c>
    </row>
    <row r="1333" spans="1:38" ht="25.5">
      <c r="A1333" s="4">
        <v>159884</v>
      </c>
      <c r="B1333" s="4">
        <v>685812</v>
      </c>
      <c r="C1333" s="4" t="s">
        <v>3630</v>
      </c>
      <c r="D1333" s="4" t="s">
        <v>3631</v>
      </c>
      <c r="E1333" s="4" t="s">
        <v>390</v>
      </c>
      <c r="F1333" s="4" t="s">
        <v>391</v>
      </c>
      <c r="G1333" s="4" t="s">
        <v>46</v>
      </c>
      <c r="H1333" s="4" t="s">
        <v>47</v>
      </c>
      <c r="I1333" s="4" t="s">
        <v>48</v>
      </c>
      <c r="J1333" s="4" t="s">
        <v>49</v>
      </c>
      <c r="K1333" s="4" t="s">
        <v>3640</v>
      </c>
      <c r="L1333" s="4" t="s">
        <v>3641</v>
      </c>
      <c r="M1333" s="4"/>
      <c r="N1333" s="4" t="s">
        <v>429</v>
      </c>
      <c r="O1333" s="4" t="s">
        <v>53</v>
      </c>
      <c r="P1333" s="4" t="s">
        <v>430</v>
      </c>
      <c r="Q1333" s="4">
        <v>317</v>
      </c>
      <c r="R1333" s="4">
        <v>86</v>
      </c>
      <c r="S1333" s="4">
        <v>544</v>
      </c>
      <c r="T1333" s="4">
        <v>947</v>
      </c>
      <c r="U1333" s="4">
        <v>0.3347</v>
      </c>
      <c r="V1333" s="4">
        <v>9.0800000000000006E-2</v>
      </c>
      <c r="W1333" s="4">
        <v>0.42559999999999998</v>
      </c>
      <c r="X1333" s="4" t="s">
        <v>48</v>
      </c>
      <c r="Y1333" s="4" t="s">
        <v>49</v>
      </c>
      <c r="Z1333" s="4" t="s">
        <v>49</v>
      </c>
      <c r="AA1333" s="4" t="s">
        <v>49</v>
      </c>
      <c r="AB1333" s="4" t="s">
        <v>49</v>
      </c>
      <c r="AC1333" s="4" t="s">
        <v>49</v>
      </c>
      <c r="AD1333" s="4" t="s">
        <v>49</v>
      </c>
      <c r="AE1333" s="4" t="s">
        <v>49</v>
      </c>
      <c r="AF1333" s="4" t="s">
        <v>48</v>
      </c>
      <c r="AG1333" s="4" t="s">
        <v>48</v>
      </c>
      <c r="AH1333" s="4" t="s">
        <v>48</v>
      </c>
      <c r="AI1333" s="4" t="s">
        <v>48</v>
      </c>
      <c r="AJ1333" s="4" t="s">
        <v>48</v>
      </c>
      <c r="AK1333" s="4" t="s">
        <v>48</v>
      </c>
      <c r="AL1333" s="4" t="s">
        <v>81</v>
      </c>
    </row>
    <row r="1334" spans="1:38" ht="25.5">
      <c r="A1334" s="4">
        <v>159884</v>
      </c>
      <c r="B1334" s="4">
        <v>660463</v>
      </c>
      <c r="C1334" s="4" t="s">
        <v>3630</v>
      </c>
      <c r="D1334" s="4" t="s">
        <v>3631</v>
      </c>
      <c r="E1334" s="4" t="s">
        <v>390</v>
      </c>
      <c r="F1334" s="4" t="s">
        <v>391</v>
      </c>
      <c r="G1334" s="4" t="s">
        <v>46</v>
      </c>
      <c r="H1334" s="4" t="s">
        <v>47</v>
      </c>
      <c r="I1334" s="4" t="s">
        <v>48</v>
      </c>
      <c r="J1334" s="4" t="s">
        <v>49</v>
      </c>
      <c r="K1334" s="4" t="s">
        <v>3642</v>
      </c>
      <c r="L1334" s="4" t="s">
        <v>3643</v>
      </c>
      <c r="M1334" s="4"/>
      <c r="N1334" s="4" t="s">
        <v>429</v>
      </c>
      <c r="O1334" s="4" t="s">
        <v>53</v>
      </c>
      <c r="P1334" s="4" t="s">
        <v>1654</v>
      </c>
      <c r="Q1334" s="4">
        <v>177</v>
      </c>
      <c r="R1334" s="4">
        <v>45</v>
      </c>
      <c r="S1334" s="4">
        <v>345</v>
      </c>
      <c r="T1334" s="4">
        <v>567</v>
      </c>
      <c r="U1334" s="4">
        <v>0.31219999999999998</v>
      </c>
      <c r="V1334" s="4">
        <v>7.9399999999999998E-2</v>
      </c>
      <c r="W1334" s="4">
        <v>0.39150000000000001</v>
      </c>
      <c r="X1334" s="4" t="s">
        <v>48</v>
      </c>
      <c r="Y1334" s="4" t="s">
        <v>48</v>
      </c>
      <c r="Z1334" s="4" t="s">
        <v>48</v>
      </c>
      <c r="AA1334" s="4" t="s">
        <v>48</v>
      </c>
      <c r="AB1334" s="4" t="s">
        <v>48</v>
      </c>
      <c r="AC1334" s="4" t="s">
        <v>48</v>
      </c>
      <c r="AD1334" s="4" t="s">
        <v>48</v>
      </c>
      <c r="AE1334" s="4" t="s">
        <v>49</v>
      </c>
      <c r="AF1334" s="4" t="s">
        <v>49</v>
      </c>
      <c r="AG1334" s="4" t="s">
        <v>49</v>
      </c>
      <c r="AH1334" s="4" t="s">
        <v>49</v>
      </c>
      <c r="AI1334" s="4" t="s">
        <v>48</v>
      </c>
      <c r="AJ1334" s="4" t="s">
        <v>48</v>
      </c>
      <c r="AK1334" s="4" t="s">
        <v>48</v>
      </c>
      <c r="AL1334" s="4" t="s">
        <v>81</v>
      </c>
    </row>
    <row r="1335" spans="1:38" ht="25.5">
      <c r="A1335" s="4">
        <v>159884</v>
      </c>
      <c r="B1335" s="4">
        <v>663868</v>
      </c>
      <c r="C1335" s="4" t="s">
        <v>3630</v>
      </c>
      <c r="D1335" s="4" t="s">
        <v>3631</v>
      </c>
      <c r="E1335" s="4" t="s">
        <v>390</v>
      </c>
      <c r="F1335" s="4" t="s">
        <v>391</v>
      </c>
      <c r="G1335" s="4" t="s">
        <v>46</v>
      </c>
      <c r="H1335" s="4" t="s">
        <v>47</v>
      </c>
      <c r="I1335" s="4" t="s">
        <v>48</v>
      </c>
      <c r="J1335" s="4" t="s">
        <v>49</v>
      </c>
      <c r="K1335" s="4" t="s">
        <v>3644</v>
      </c>
      <c r="L1335" s="4" t="s">
        <v>3645</v>
      </c>
      <c r="M1335" s="4"/>
      <c r="N1335" s="4" t="s">
        <v>429</v>
      </c>
      <c r="O1335" s="4" t="s">
        <v>53</v>
      </c>
      <c r="P1335" s="4" t="s">
        <v>3646</v>
      </c>
      <c r="Q1335" s="4">
        <v>186</v>
      </c>
      <c r="R1335" s="4">
        <v>54</v>
      </c>
      <c r="S1335" s="4">
        <v>539</v>
      </c>
      <c r="T1335" s="4">
        <v>779</v>
      </c>
      <c r="U1335" s="4">
        <v>0.23880000000000001</v>
      </c>
      <c r="V1335" s="4">
        <v>6.93E-2</v>
      </c>
      <c r="W1335" s="4">
        <v>0.30809999999999998</v>
      </c>
      <c r="X1335" s="4" t="s">
        <v>48</v>
      </c>
      <c r="Y1335" s="4" t="s">
        <v>49</v>
      </c>
      <c r="Z1335" s="4" t="s">
        <v>49</v>
      </c>
      <c r="AA1335" s="4" t="s">
        <v>49</v>
      </c>
      <c r="AB1335" s="4" t="s">
        <v>49</v>
      </c>
      <c r="AC1335" s="4" t="s">
        <v>49</v>
      </c>
      <c r="AD1335" s="4" t="s">
        <v>49</v>
      </c>
      <c r="AE1335" s="4" t="s">
        <v>49</v>
      </c>
      <c r="AF1335" s="4" t="s">
        <v>48</v>
      </c>
      <c r="AG1335" s="4" t="s">
        <v>48</v>
      </c>
      <c r="AH1335" s="4" t="s">
        <v>48</v>
      </c>
      <c r="AI1335" s="4" t="s">
        <v>48</v>
      </c>
      <c r="AJ1335" s="4" t="s">
        <v>48</v>
      </c>
      <c r="AK1335" s="4" t="s">
        <v>48</v>
      </c>
      <c r="AL1335" s="4" t="s">
        <v>81</v>
      </c>
    </row>
    <row r="1336" spans="1:38" ht="25.5">
      <c r="A1336" s="4">
        <v>159884</v>
      </c>
      <c r="B1336" s="4">
        <v>660469</v>
      </c>
      <c r="C1336" s="4" t="s">
        <v>3630</v>
      </c>
      <c r="D1336" s="4" t="s">
        <v>3631</v>
      </c>
      <c r="E1336" s="4" t="s">
        <v>390</v>
      </c>
      <c r="F1336" s="4" t="s">
        <v>391</v>
      </c>
      <c r="G1336" s="4" t="s">
        <v>46</v>
      </c>
      <c r="H1336" s="4" t="s">
        <v>47</v>
      </c>
      <c r="I1336" s="4" t="s">
        <v>48</v>
      </c>
      <c r="J1336" s="4" t="s">
        <v>49</v>
      </c>
      <c r="K1336" s="4" t="s">
        <v>3647</v>
      </c>
      <c r="L1336" s="4" t="s">
        <v>3648</v>
      </c>
      <c r="M1336" s="4"/>
      <c r="N1336" s="4" t="s">
        <v>429</v>
      </c>
      <c r="O1336" s="4" t="s">
        <v>53</v>
      </c>
      <c r="P1336" s="4" t="s">
        <v>3646</v>
      </c>
      <c r="Q1336" s="4">
        <v>494</v>
      </c>
      <c r="R1336" s="4">
        <v>138</v>
      </c>
      <c r="S1336" s="4">
        <v>996</v>
      </c>
      <c r="T1336" s="4">
        <v>1628</v>
      </c>
      <c r="U1336" s="4">
        <v>0.3034</v>
      </c>
      <c r="V1336" s="4">
        <v>8.48E-2</v>
      </c>
      <c r="W1336" s="4">
        <v>0.38819999999999999</v>
      </c>
      <c r="X1336" s="4" t="s">
        <v>48</v>
      </c>
      <c r="Y1336" s="4" t="s">
        <v>48</v>
      </c>
      <c r="Z1336" s="4" t="s">
        <v>48</v>
      </c>
      <c r="AA1336" s="4" t="s">
        <v>48</v>
      </c>
      <c r="AB1336" s="4" t="s">
        <v>48</v>
      </c>
      <c r="AC1336" s="4" t="s">
        <v>48</v>
      </c>
      <c r="AD1336" s="4" t="s">
        <v>48</v>
      </c>
      <c r="AE1336" s="4" t="s">
        <v>48</v>
      </c>
      <c r="AF1336" s="4" t="s">
        <v>48</v>
      </c>
      <c r="AG1336" s="4" t="s">
        <v>48</v>
      </c>
      <c r="AH1336" s="4" t="s">
        <v>48</v>
      </c>
      <c r="AI1336" s="4" t="s">
        <v>49</v>
      </c>
      <c r="AJ1336" s="4" t="s">
        <v>49</v>
      </c>
      <c r="AK1336" s="4" t="s">
        <v>49</v>
      </c>
      <c r="AL1336" s="4" t="s">
        <v>81</v>
      </c>
    </row>
    <row r="1337" spans="1:38" ht="25.5">
      <c r="A1337" s="4">
        <v>159884</v>
      </c>
      <c r="B1337" s="4">
        <v>660464</v>
      </c>
      <c r="C1337" s="4" t="s">
        <v>3630</v>
      </c>
      <c r="D1337" s="4" t="s">
        <v>3631</v>
      </c>
      <c r="E1337" s="4" t="s">
        <v>390</v>
      </c>
      <c r="F1337" s="4" t="s">
        <v>391</v>
      </c>
      <c r="G1337" s="4" t="s">
        <v>46</v>
      </c>
      <c r="H1337" s="4" t="s">
        <v>47</v>
      </c>
      <c r="I1337" s="4" t="s">
        <v>48</v>
      </c>
      <c r="J1337" s="4" t="s">
        <v>49</v>
      </c>
      <c r="K1337" s="4" t="s">
        <v>3649</v>
      </c>
      <c r="L1337" s="4" t="s">
        <v>3650</v>
      </c>
      <c r="M1337" s="4"/>
      <c r="N1337" s="4" t="s">
        <v>429</v>
      </c>
      <c r="O1337" s="4" t="s">
        <v>53</v>
      </c>
      <c r="P1337" s="4" t="s">
        <v>3646</v>
      </c>
      <c r="Q1337" s="4">
        <v>316</v>
      </c>
      <c r="R1337" s="4">
        <v>88</v>
      </c>
      <c r="S1337" s="4">
        <v>446</v>
      </c>
      <c r="T1337" s="4">
        <v>850</v>
      </c>
      <c r="U1337" s="4">
        <v>0.37180000000000002</v>
      </c>
      <c r="V1337" s="4">
        <v>0.10349999999999999</v>
      </c>
      <c r="W1337" s="4">
        <v>0.4753</v>
      </c>
      <c r="X1337" s="4" t="s">
        <v>48</v>
      </c>
      <c r="Y1337" s="4" t="s">
        <v>48</v>
      </c>
      <c r="Z1337" s="4" t="s">
        <v>48</v>
      </c>
      <c r="AA1337" s="4" t="s">
        <v>48</v>
      </c>
      <c r="AB1337" s="4" t="s">
        <v>48</v>
      </c>
      <c r="AC1337" s="4" t="s">
        <v>48</v>
      </c>
      <c r="AD1337" s="4" t="s">
        <v>48</v>
      </c>
      <c r="AE1337" s="4" t="s">
        <v>48</v>
      </c>
      <c r="AF1337" s="4" t="s">
        <v>49</v>
      </c>
      <c r="AG1337" s="4" t="s">
        <v>49</v>
      </c>
      <c r="AH1337" s="4" t="s">
        <v>49</v>
      </c>
      <c r="AI1337" s="4" t="s">
        <v>48</v>
      </c>
      <c r="AJ1337" s="4" t="s">
        <v>48</v>
      </c>
      <c r="AK1337" s="4" t="s">
        <v>48</v>
      </c>
      <c r="AL1337" s="4" t="s">
        <v>81</v>
      </c>
    </row>
    <row r="1338" spans="1:38" ht="25.5">
      <c r="A1338" s="4">
        <v>159884</v>
      </c>
      <c r="B1338" s="4">
        <v>664901</v>
      </c>
      <c r="C1338" s="4" t="s">
        <v>3630</v>
      </c>
      <c r="D1338" s="4" t="s">
        <v>3631</v>
      </c>
      <c r="E1338" s="4" t="s">
        <v>390</v>
      </c>
      <c r="F1338" s="4" t="s">
        <v>391</v>
      </c>
      <c r="G1338" s="4" t="s">
        <v>46</v>
      </c>
      <c r="H1338" s="4" t="s">
        <v>47</v>
      </c>
      <c r="I1338" s="4" t="s">
        <v>48</v>
      </c>
      <c r="J1338" s="4" t="s">
        <v>49</v>
      </c>
      <c r="K1338" s="4" t="s">
        <v>3651</v>
      </c>
      <c r="L1338" s="4" t="s">
        <v>3652</v>
      </c>
      <c r="M1338" s="4"/>
      <c r="N1338" s="4" t="s">
        <v>429</v>
      </c>
      <c r="O1338" s="4" t="s">
        <v>53</v>
      </c>
      <c r="P1338" s="4" t="s">
        <v>3636</v>
      </c>
      <c r="Q1338" s="4">
        <v>475</v>
      </c>
      <c r="R1338" s="4">
        <v>0</v>
      </c>
      <c r="S1338" s="4">
        <v>188</v>
      </c>
      <c r="T1338" s="4">
        <v>663</v>
      </c>
      <c r="U1338" s="4">
        <v>0.71640000000000004</v>
      </c>
      <c r="V1338" s="4">
        <v>0</v>
      </c>
      <c r="W1338" s="4">
        <v>0.71640000000000004</v>
      </c>
      <c r="X1338" s="4" t="s">
        <v>48</v>
      </c>
      <c r="Y1338" s="4" t="s">
        <v>49</v>
      </c>
      <c r="Z1338" s="4" t="s">
        <v>49</v>
      </c>
      <c r="AA1338" s="4" t="s">
        <v>49</v>
      </c>
      <c r="AB1338" s="4" t="s">
        <v>49</v>
      </c>
      <c r="AC1338" s="4" t="s">
        <v>49</v>
      </c>
      <c r="AD1338" s="4" t="s">
        <v>49</v>
      </c>
      <c r="AE1338" s="4" t="s">
        <v>49</v>
      </c>
      <c r="AF1338" s="4" t="s">
        <v>48</v>
      </c>
      <c r="AG1338" s="4" t="s">
        <v>48</v>
      </c>
      <c r="AH1338" s="4" t="s">
        <v>48</v>
      </c>
      <c r="AI1338" s="4" t="s">
        <v>48</v>
      </c>
      <c r="AJ1338" s="4" t="s">
        <v>48</v>
      </c>
      <c r="AK1338" s="4" t="s">
        <v>48</v>
      </c>
      <c r="AL1338" s="4" t="s">
        <v>55</v>
      </c>
    </row>
    <row r="1339" spans="1:38" ht="25.5">
      <c r="A1339" s="4">
        <v>159884</v>
      </c>
      <c r="B1339" s="4">
        <v>660473</v>
      </c>
      <c r="C1339" s="4" t="s">
        <v>3630</v>
      </c>
      <c r="D1339" s="4" t="s">
        <v>3631</v>
      </c>
      <c r="E1339" s="4" t="s">
        <v>390</v>
      </c>
      <c r="F1339" s="4" t="s">
        <v>391</v>
      </c>
      <c r="G1339" s="4" t="s">
        <v>46</v>
      </c>
      <c r="H1339" s="4" t="s">
        <v>47</v>
      </c>
      <c r="I1339" s="4" t="s">
        <v>48</v>
      </c>
      <c r="J1339" s="4" t="s">
        <v>49</v>
      </c>
      <c r="K1339" s="4" t="s">
        <v>3653</v>
      </c>
      <c r="L1339" s="4" t="s">
        <v>3654</v>
      </c>
      <c r="M1339" s="4"/>
      <c r="N1339" s="4" t="s">
        <v>429</v>
      </c>
      <c r="O1339" s="4" t="s">
        <v>53</v>
      </c>
      <c r="P1339" s="4" t="s">
        <v>823</v>
      </c>
      <c r="Q1339" s="4">
        <v>114</v>
      </c>
      <c r="R1339" s="4">
        <v>37</v>
      </c>
      <c r="S1339" s="4">
        <v>429</v>
      </c>
      <c r="T1339" s="4">
        <v>580</v>
      </c>
      <c r="U1339" s="4">
        <v>0.1966</v>
      </c>
      <c r="V1339" s="4">
        <v>6.3799999999999996E-2</v>
      </c>
      <c r="W1339" s="4">
        <v>0.26029999999999998</v>
      </c>
      <c r="X1339" s="4" t="s">
        <v>48</v>
      </c>
      <c r="Y1339" s="4" t="s">
        <v>49</v>
      </c>
      <c r="Z1339" s="4" t="s">
        <v>49</v>
      </c>
      <c r="AA1339" s="4" t="s">
        <v>49</v>
      </c>
      <c r="AB1339" s="4" t="s">
        <v>49</v>
      </c>
      <c r="AC1339" s="4" t="s">
        <v>49</v>
      </c>
      <c r="AD1339" s="4" t="s">
        <v>49</v>
      </c>
      <c r="AE1339" s="4" t="s">
        <v>49</v>
      </c>
      <c r="AF1339" s="4" t="s">
        <v>48</v>
      </c>
      <c r="AG1339" s="4" t="s">
        <v>48</v>
      </c>
      <c r="AH1339" s="4" t="s">
        <v>48</v>
      </c>
      <c r="AI1339" s="4" t="s">
        <v>48</v>
      </c>
      <c r="AJ1339" s="4" t="s">
        <v>48</v>
      </c>
      <c r="AK1339" s="4" t="s">
        <v>48</v>
      </c>
      <c r="AL1339" s="4" t="s">
        <v>81</v>
      </c>
    </row>
    <row r="1340" spans="1:38" ht="25.5">
      <c r="A1340" s="4">
        <v>159884</v>
      </c>
      <c r="B1340" s="4">
        <v>664127</v>
      </c>
      <c r="C1340" s="4" t="s">
        <v>3630</v>
      </c>
      <c r="D1340" s="4" t="s">
        <v>3631</v>
      </c>
      <c r="E1340" s="4" t="s">
        <v>390</v>
      </c>
      <c r="F1340" s="4" t="s">
        <v>391</v>
      </c>
      <c r="G1340" s="4" t="s">
        <v>46</v>
      </c>
      <c r="H1340" s="4" t="s">
        <v>47</v>
      </c>
      <c r="I1340" s="4" t="s">
        <v>48</v>
      </c>
      <c r="J1340" s="4" t="s">
        <v>49</v>
      </c>
      <c r="K1340" s="4" t="s">
        <v>3655</v>
      </c>
      <c r="L1340" s="4" t="s">
        <v>3656</v>
      </c>
      <c r="M1340" s="4"/>
      <c r="N1340" s="4" t="s">
        <v>429</v>
      </c>
      <c r="O1340" s="4" t="s">
        <v>53</v>
      </c>
      <c r="P1340" s="4" t="s">
        <v>3646</v>
      </c>
      <c r="Q1340" s="4">
        <v>257</v>
      </c>
      <c r="R1340" s="4">
        <v>67</v>
      </c>
      <c r="S1340" s="4">
        <v>547</v>
      </c>
      <c r="T1340" s="4">
        <v>871</v>
      </c>
      <c r="U1340" s="4">
        <v>0.29509999999999997</v>
      </c>
      <c r="V1340" s="4">
        <v>7.6899999999999996E-2</v>
      </c>
      <c r="W1340" s="4">
        <v>0.372</v>
      </c>
      <c r="X1340" s="4" t="s">
        <v>48</v>
      </c>
      <c r="Y1340" s="4" t="s">
        <v>48</v>
      </c>
      <c r="Z1340" s="4" t="s">
        <v>48</v>
      </c>
      <c r="AA1340" s="4" t="s">
        <v>48</v>
      </c>
      <c r="AB1340" s="4" t="s">
        <v>48</v>
      </c>
      <c r="AC1340" s="4" t="s">
        <v>48</v>
      </c>
      <c r="AD1340" s="4" t="s">
        <v>48</v>
      </c>
      <c r="AE1340" s="4" t="s">
        <v>48</v>
      </c>
      <c r="AF1340" s="4" t="s">
        <v>49</v>
      </c>
      <c r="AG1340" s="4" t="s">
        <v>49</v>
      </c>
      <c r="AH1340" s="4" t="s">
        <v>49</v>
      </c>
      <c r="AI1340" s="4" t="s">
        <v>48</v>
      </c>
      <c r="AJ1340" s="4" t="s">
        <v>48</v>
      </c>
      <c r="AK1340" s="4" t="s">
        <v>48</v>
      </c>
      <c r="AL1340" s="4" t="s">
        <v>81</v>
      </c>
    </row>
    <row r="1341" spans="1:38" ht="25.5">
      <c r="A1341" s="4">
        <v>159884</v>
      </c>
      <c r="B1341" s="4">
        <v>660475</v>
      </c>
      <c r="C1341" s="4" t="s">
        <v>3630</v>
      </c>
      <c r="D1341" s="4" t="s">
        <v>3631</v>
      </c>
      <c r="E1341" s="4" t="s">
        <v>390</v>
      </c>
      <c r="F1341" s="4" t="s">
        <v>391</v>
      </c>
      <c r="G1341" s="4" t="s">
        <v>46</v>
      </c>
      <c r="H1341" s="4" t="s">
        <v>47</v>
      </c>
      <c r="I1341" s="4" t="s">
        <v>48</v>
      </c>
      <c r="J1341" s="4" t="s">
        <v>49</v>
      </c>
      <c r="K1341" s="4" t="s">
        <v>3657</v>
      </c>
      <c r="L1341" s="4" t="s">
        <v>3658</v>
      </c>
      <c r="M1341" s="4"/>
      <c r="N1341" s="4" t="s">
        <v>429</v>
      </c>
      <c r="O1341" s="4" t="s">
        <v>53</v>
      </c>
      <c r="P1341" s="4" t="s">
        <v>3646</v>
      </c>
      <c r="Q1341" s="4">
        <v>229</v>
      </c>
      <c r="R1341" s="4">
        <v>99</v>
      </c>
      <c r="S1341" s="4">
        <v>403</v>
      </c>
      <c r="T1341" s="4">
        <v>731</v>
      </c>
      <c r="U1341" s="4">
        <v>0.31330000000000002</v>
      </c>
      <c r="V1341" s="4">
        <v>0.13539999999999999</v>
      </c>
      <c r="W1341" s="4">
        <v>0.44869999999999999</v>
      </c>
      <c r="X1341" s="4" t="s">
        <v>48</v>
      </c>
      <c r="Y1341" s="4" t="s">
        <v>49</v>
      </c>
      <c r="Z1341" s="4" t="s">
        <v>49</v>
      </c>
      <c r="AA1341" s="4" t="s">
        <v>49</v>
      </c>
      <c r="AB1341" s="4" t="s">
        <v>49</v>
      </c>
      <c r="AC1341" s="4" t="s">
        <v>49</v>
      </c>
      <c r="AD1341" s="4" t="s">
        <v>49</v>
      </c>
      <c r="AE1341" s="4" t="s">
        <v>49</v>
      </c>
      <c r="AF1341" s="4" t="s">
        <v>48</v>
      </c>
      <c r="AG1341" s="4" t="s">
        <v>48</v>
      </c>
      <c r="AH1341" s="4" t="s">
        <v>48</v>
      </c>
      <c r="AI1341" s="4" t="s">
        <v>48</v>
      </c>
      <c r="AJ1341" s="4" t="s">
        <v>48</v>
      </c>
      <c r="AK1341" s="4" t="s">
        <v>48</v>
      </c>
      <c r="AL1341" s="4" t="s">
        <v>81</v>
      </c>
    </row>
    <row r="1342" spans="1:38" ht="25.5">
      <c r="A1342" s="4">
        <v>159884</v>
      </c>
      <c r="B1342" s="4">
        <v>660465</v>
      </c>
      <c r="C1342" s="4" t="s">
        <v>3630</v>
      </c>
      <c r="D1342" s="4" t="s">
        <v>3631</v>
      </c>
      <c r="E1342" s="4" t="s">
        <v>390</v>
      </c>
      <c r="F1342" s="4" t="s">
        <v>391</v>
      </c>
      <c r="G1342" s="4" t="s">
        <v>46</v>
      </c>
      <c r="H1342" s="4" t="s">
        <v>47</v>
      </c>
      <c r="I1342" s="4" t="s">
        <v>48</v>
      </c>
      <c r="J1342" s="4" t="s">
        <v>49</v>
      </c>
      <c r="K1342" s="4" t="s">
        <v>3659</v>
      </c>
      <c r="L1342" s="4" t="s">
        <v>3660</v>
      </c>
      <c r="M1342" s="4"/>
      <c r="N1342" s="4" t="s">
        <v>429</v>
      </c>
      <c r="O1342" s="4" t="s">
        <v>53</v>
      </c>
      <c r="P1342" s="4" t="s">
        <v>1654</v>
      </c>
      <c r="Q1342" s="4">
        <v>260</v>
      </c>
      <c r="R1342" s="4">
        <v>69</v>
      </c>
      <c r="S1342" s="4">
        <v>498</v>
      </c>
      <c r="T1342" s="4">
        <v>827</v>
      </c>
      <c r="U1342" s="4">
        <v>0.31440000000000001</v>
      </c>
      <c r="V1342" s="4">
        <v>8.3400000000000002E-2</v>
      </c>
      <c r="W1342" s="4">
        <v>0.39779999999999999</v>
      </c>
      <c r="X1342" s="4" t="s">
        <v>48</v>
      </c>
      <c r="Y1342" s="4" t="s">
        <v>48</v>
      </c>
      <c r="Z1342" s="4" t="s">
        <v>48</v>
      </c>
      <c r="AA1342" s="4" t="s">
        <v>48</v>
      </c>
      <c r="AB1342" s="4" t="s">
        <v>48</v>
      </c>
      <c r="AC1342" s="4" t="s">
        <v>48</v>
      </c>
      <c r="AD1342" s="4" t="s">
        <v>48</v>
      </c>
      <c r="AE1342" s="4" t="s">
        <v>48</v>
      </c>
      <c r="AF1342" s="4" t="s">
        <v>49</v>
      </c>
      <c r="AG1342" s="4" t="s">
        <v>49</v>
      </c>
      <c r="AH1342" s="4" t="s">
        <v>49</v>
      </c>
      <c r="AI1342" s="4" t="s">
        <v>48</v>
      </c>
      <c r="AJ1342" s="4" t="s">
        <v>48</v>
      </c>
      <c r="AK1342" s="4" t="s">
        <v>48</v>
      </c>
      <c r="AL1342" s="4" t="s">
        <v>81</v>
      </c>
    </row>
    <row r="1343" spans="1:38" ht="25.5">
      <c r="A1343" s="4">
        <v>159884</v>
      </c>
      <c r="B1343" s="4">
        <v>664903</v>
      </c>
      <c r="C1343" s="4" t="s">
        <v>3630</v>
      </c>
      <c r="D1343" s="4" t="s">
        <v>3631</v>
      </c>
      <c r="E1343" s="4" t="s">
        <v>390</v>
      </c>
      <c r="F1343" s="4" t="s">
        <v>391</v>
      </c>
      <c r="G1343" s="4" t="s">
        <v>46</v>
      </c>
      <c r="H1343" s="4" t="s">
        <v>47</v>
      </c>
      <c r="I1343" s="4" t="s">
        <v>48</v>
      </c>
      <c r="J1343" s="4" t="s">
        <v>49</v>
      </c>
      <c r="K1343" s="4" t="s">
        <v>3661</v>
      </c>
      <c r="L1343" s="4" t="s">
        <v>3662</v>
      </c>
      <c r="M1343" s="4"/>
      <c r="N1343" s="4" t="s">
        <v>429</v>
      </c>
      <c r="O1343" s="4" t="s">
        <v>53</v>
      </c>
      <c r="P1343" s="4" t="s">
        <v>823</v>
      </c>
      <c r="Q1343" s="4">
        <v>171</v>
      </c>
      <c r="R1343" s="4">
        <v>46</v>
      </c>
      <c r="S1343" s="4">
        <v>196</v>
      </c>
      <c r="T1343" s="4">
        <v>413</v>
      </c>
      <c r="U1343" s="4">
        <v>0.41399999999999998</v>
      </c>
      <c r="V1343" s="4">
        <v>0.1114</v>
      </c>
      <c r="W1343" s="4">
        <v>0.52539999999999998</v>
      </c>
      <c r="X1343" s="4" t="s">
        <v>48</v>
      </c>
      <c r="Y1343" s="4" t="s">
        <v>49</v>
      </c>
      <c r="Z1343" s="4" t="s">
        <v>49</v>
      </c>
      <c r="AA1343" s="4" t="s">
        <v>49</v>
      </c>
      <c r="AB1343" s="4" t="s">
        <v>49</v>
      </c>
      <c r="AC1343" s="4" t="s">
        <v>49</v>
      </c>
      <c r="AD1343" s="4" t="s">
        <v>49</v>
      </c>
      <c r="AE1343" s="4" t="s">
        <v>49</v>
      </c>
      <c r="AF1343" s="4" t="s">
        <v>48</v>
      </c>
      <c r="AG1343" s="4" t="s">
        <v>48</v>
      </c>
      <c r="AH1343" s="4" t="s">
        <v>48</v>
      </c>
      <c r="AI1343" s="4" t="s">
        <v>48</v>
      </c>
      <c r="AJ1343" s="4" t="s">
        <v>48</v>
      </c>
      <c r="AK1343" s="4" t="s">
        <v>48</v>
      </c>
      <c r="AL1343" s="4" t="s">
        <v>81</v>
      </c>
    </row>
    <row r="1344" spans="1:38" ht="25.5">
      <c r="A1344" s="4">
        <v>159884</v>
      </c>
      <c r="B1344" s="4">
        <v>660477</v>
      </c>
      <c r="C1344" s="4" t="s">
        <v>3630</v>
      </c>
      <c r="D1344" s="4" t="s">
        <v>3631</v>
      </c>
      <c r="E1344" s="4" t="s">
        <v>390</v>
      </c>
      <c r="F1344" s="4" t="s">
        <v>391</v>
      </c>
      <c r="G1344" s="4" t="s">
        <v>46</v>
      </c>
      <c r="H1344" s="4" t="s">
        <v>47</v>
      </c>
      <c r="I1344" s="4" t="s">
        <v>48</v>
      </c>
      <c r="J1344" s="4" t="s">
        <v>49</v>
      </c>
      <c r="K1344" s="4" t="s">
        <v>3663</v>
      </c>
      <c r="L1344" s="4" t="s">
        <v>3664</v>
      </c>
      <c r="M1344" s="4"/>
      <c r="N1344" s="4" t="s">
        <v>429</v>
      </c>
      <c r="O1344" s="4" t="s">
        <v>53</v>
      </c>
      <c r="P1344" s="4" t="s">
        <v>823</v>
      </c>
      <c r="Q1344" s="4">
        <v>100</v>
      </c>
      <c r="R1344" s="4">
        <v>25</v>
      </c>
      <c r="S1344" s="4">
        <v>254</v>
      </c>
      <c r="T1344" s="4">
        <v>379</v>
      </c>
      <c r="U1344" s="4">
        <v>0.26390000000000002</v>
      </c>
      <c r="V1344" s="4">
        <v>6.6000000000000003E-2</v>
      </c>
      <c r="W1344" s="4">
        <v>0.32979999999999998</v>
      </c>
      <c r="X1344" s="4" t="s">
        <v>48</v>
      </c>
      <c r="Y1344" s="4" t="s">
        <v>49</v>
      </c>
      <c r="Z1344" s="4" t="s">
        <v>49</v>
      </c>
      <c r="AA1344" s="4" t="s">
        <v>49</v>
      </c>
      <c r="AB1344" s="4" t="s">
        <v>49</v>
      </c>
      <c r="AC1344" s="4" t="s">
        <v>49</v>
      </c>
      <c r="AD1344" s="4" t="s">
        <v>49</v>
      </c>
      <c r="AE1344" s="4" t="s">
        <v>49</v>
      </c>
      <c r="AF1344" s="4" t="s">
        <v>48</v>
      </c>
      <c r="AG1344" s="4" t="s">
        <v>48</v>
      </c>
      <c r="AH1344" s="4" t="s">
        <v>48</v>
      </c>
      <c r="AI1344" s="4" t="s">
        <v>48</v>
      </c>
      <c r="AJ1344" s="4" t="s">
        <v>48</v>
      </c>
      <c r="AK1344" s="4" t="s">
        <v>48</v>
      </c>
      <c r="AL1344" s="4" t="s">
        <v>81</v>
      </c>
    </row>
    <row r="1345" spans="1:38" ht="25.5">
      <c r="A1345" s="4">
        <v>159884</v>
      </c>
      <c r="B1345" s="4">
        <v>660478</v>
      </c>
      <c r="C1345" s="4" t="s">
        <v>3630</v>
      </c>
      <c r="D1345" s="4" t="s">
        <v>3631</v>
      </c>
      <c r="E1345" s="4" t="s">
        <v>390</v>
      </c>
      <c r="F1345" s="4" t="s">
        <v>391</v>
      </c>
      <c r="G1345" s="4" t="s">
        <v>46</v>
      </c>
      <c r="H1345" s="4" t="s">
        <v>47</v>
      </c>
      <c r="I1345" s="4" t="s">
        <v>48</v>
      </c>
      <c r="J1345" s="4" t="s">
        <v>49</v>
      </c>
      <c r="K1345" s="4" t="s">
        <v>3665</v>
      </c>
      <c r="L1345" s="4" t="s">
        <v>3666</v>
      </c>
      <c r="M1345" s="4"/>
      <c r="N1345" s="4" t="s">
        <v>429</v>
      </c>
      <c r="O1345" s="4" t="s">
        <v>53</v>
      </c>
      <c r="P1345" s="4" t="s">
        <v>823</v>
      </c>
      <c r="Q1345" s="4">
        <v>136</v>
      </c>
      <c r="R1345" s="4">
        <v>35</v>
      </c>
      <c r="S1345" s="4">
        <v>201</v>
      </c>
      <c r="T1345" s="4">
        <v>372</v>
      </c>
      <c r="U1345" s="4">
        <v>0.36559999999999998</v>
      </c>
      <c r="V1345" s="4">
        <v>9.4100000000000003E-2</v>
      </c>
      <c r="W1345" s="4">
        <v>0.4597</v>
      </c>
      <c r="X1345" s="4" t="s">
        <v>48</v>
      </c>
      <c r="Y1345" s="4" t="s">
        <v>49</v>
      </c>
      <c r="Z1345" s="4" t="s">
        <v>49</v>
      </c>
      <c r="AA1345" s="4" t="s">
        <v>49</v>
      </c>
      <c r="AB1345" s="4" t="s">
        <v>49</v>
      </c>
      <c r="AC1345" s="4" t="s">
        <v>49</v>
      </c>
      <c r="AD1345" s="4" t="s">
        <v>49</v>
      </c>
      <c r="AE1345" s="4" t="s">
        <v>49</v>
      </c>
      <c r="AF1345" s="4" t="s">
        <v>48</v>
      </c>
      <c r="AG1345" s="4" t="s">
        <v>48</v>
      </c>
      <c r="AH1345" s="4" t="s">
        <v>48</v>
      </c>
      <c r="AI1345" s="4" t="s">
        <v>48</v>
      </c>
      <c r="AJ1345" s="4" t="s">
        <v>48</v>
      </c>
      <c r="AK1345" s="4" t="s">
        <v>48</v>
      </c>
      <c r="AL1345" s="4" t="s">
        <v>81</v>
      </c>
    </row>
    <row r="1346" spans="1:38" ht="25.5">
      <c r="A1346" s="4">
        <v>159884</v>
      </c>
      <c r="B1346" s="4">
        <v>660479</v>
      </c>
      <c r="C1346" s="4" t="s">
        <v>3630</v>
      </c>
      <c r="D1346" s="4" t="s">
        <v>3631</v>
      </c>
      <c r="E1346" s="4" t="s">
        <v>390</v>
      </c>
      <c r="F1346" s="4" t="s">
        <v>391</v>
      </c>
      <c r="G1346" s="4" t="s">
        <v>46</v>
      </c>
      <c r="H1346" s="4" t="s">
        <v>47</v>
      </c>
      <c r="I1346" s="4" t="s">
        <v>48</v>
      </c>
      <c r="J1346" s="4" t="s">
        <v>49</v>
      </c>
      <c r="K1346" s="4" t="s">
        <v>3667</v>
      </c>
      <c r="L1346" s="4" t="s">
        <v>3668</v>
      </c>
      <c r="M1346" s="4"/>
      <c r="N1346" s="4" t="s">
        <v>1653</v>
      </c>
      <c r="O1346" s="4" t="s">
        <v>53</v>
      </c>
      <c r="P1346" s="4" t="s">
        <v>1654</v>
      </c>
      <c r="Q1346" s="4">
        <v>89</v>
      </c>
      <c r="R1346" s="4">
        <v>17</v>
      </c>
      <c r="S1346" s="4">
        <v>183</v>
      </c>
      <c r="T1346" s="4">
        <v>289</v>
      </c>
      <c r="U1346" s="4">
        <v>0.308</v>
      </c>
      <c r="V1346" s="4">
        <v>5.8799999999999998E-2</v>
      </c>
      <c r="W1346" s="4">
        <v>0.36680000000000001</v>
      </c>
      <c r="X1346" s="4" t="s">
        <v>48</v>
      </c>
      <c r="Y1346" s="4" t="s">
        <v>49</v>
      </c>
      <c r="Z1346" s="4" t="s">
        <v>49</v>
      </c>
      <c r="AA1346" s="4" t="s">
        <v>49</v>
      </c>
      <c r="AB1346" s="4" t="s">
        <v>49</v>
      </c>
      <c r="AC1346" s="4" t="s">
        <v>49</v>
      </c>
      <c r="AD1346" s="4" t="s">
        <v>49</v>
      </c>
      <c r="AE1346" s="4" t="s">
        <v>48</v>
      </c>
      <c r="AF1346" s="4" t="s">
        <v>48</v>
      </c>
      <c r="AG1346" s="4" t="s">
        <v>48</v>
      </c>
      <c r="AH1346" s="4" t="s">
        <v>48</v>
      </c>
      <c r="AI1346" s="4" t="s">
        <v>48</v>
      </c>
      <c r="AJ1346" s="4" t="s">
        <v>48</v>
      </c>
      <c r="AK1346" s="4" t="s">
        <v>48</v>
      </c>
      <c r="AL1346" s="4" t="s">
        <v>81</v>
      </c>
    </row>
    <row r="1347" spans="1:38" ht="25.5">
      <c r="A1347" s="4">
        <v>159884</v>
      </c>
      <c r="B1347" s="4">
        <v>660480</v>
      </c>
      <c r="C1347" s="4" t="s">
        <v>3630</v>
      </c>
      <c r="D1347" s="4" t="s">
        <v>3631</v>
      </c>
      <c r="E1347" s="4" t="s">
        <v>390</v>
      </c>
      <c r="F1347" s="4" t="s">
        <v>391</v>
      </c>
      <c r="G1347" s="4" t="s">
        <v>46</v>
      </c>
      <c r="H1347" s="4" t="s">
        <v>47</v>
      </c>
      <c r="I1347" s="4" t="s">
        <v>48</v>
      </c>
      <c r="J1347" s="4" t="s">
        <v>49</v>
      </c>
      <c r="K1347" s="4" t="s">
        <v>2681</v>
      </c>
      <c r="L1347" s="4" t="s">
        <v>3669</v>
      </c>
      <c r="M1347" s="4"/>
      <c r="N1347" s="4" t="s">
        <v>1653</v>
      </c>
      <c r="O1347" s="4" t="s">
        <v>53</v>
      </c>
      <c r="P1347" s="4" t="s">
        <v>823</v>
      </c>
      <c r="Q1347" s="4">
        <v>198</v>
      </c>
      <c r="R1347" s="4">
        <v>88</v>
      </c>
      <c r="S1347" s="4">
        <v>443</v>
      </c>
      <c r="T1347" s="4">
        <v>729</v>
      </c>
      <c r="U1347" s="4">
        <v>0.27160000000000001</v>
      </c>
      <c r="V1347" s="4">
        <v>0.1207</v>
      </c>
      <c r="W1347" s="4">
        <v>0.39229999999999998</v>
      </c>
      <c r="X1347" s="4" t="s">
        <v>48</v>
      </c>
      <c r="Y1347" s="4" t="s">
        <v>49</v>
      </c>
      <c r="Z1347" s="4" t="s">
        <v>49</v>
      </c>
      <c r="AA1347" s="4" t="s">
        <v>49</v>
      </c>
      <c r="AB1347" s="4" t="s">
        <v>49</v>
      </c>
      <c r="AC1347" s="4" t="s">
        <v>49</v>
      </c>
      <c r="AD1347" s="4" t="s">
        <v>49</v>
      </c>
      <c r="AE1347" s="4" t="s">
        <v>49</v>
      </c>
      <c r="AF1347" s="4" t="s">
        <v>48</v>
      </c>
      <c r="AG1347" s="4" t="s">
        <v>48</v>
      </c>
      <c r="AH1347" s="4" t="s">
        <v>48</v>
      </c>
      <c r="AI1347" s="4" t="s">
        <v>48</v>
      </c>
      <c r="AJ1347" s="4" t="s">
        <v>48</v>
      </c>
      <c r="AK1347" s="4" t="s">
        <v>48</v>
      </c>
      <c r="AL1347" s="4" t="s">
        <v>81</v>
      </c>
    </row>
    <row r="1348" spans="1:38" ht="25.5">
      <c r="A1348" s="4">
        <v>159884</v>
      </c>
      <c r="B1348" s="4">
        <v>660481</v>
      </c>
      <c r="C1348" s="4" t="s">
        <v>3630</v>
      </c>
      <c r="D1348" s="4" t="s">
        <v>3631</v>
      </c>
      <c r="E1348" s="4" t="s">
        <v>390</v>
      </c>
      <c r="F1348" s="4" t="s">
        <v>391</v>
      </c>
      <c r="G1348" s="4" t="s">
        <v>46</v>
      </c>
      <c r="H1348" s="4" t="s">
        <v>47</v>
      </c>
      <c r="I1348" s="4" t="s">
        <v>48</v>
      </c>
      <c r="J1348" s="4" t="s">
        <v>49</v>
      </c>
      <c r="K1348" s="4" t="s">
        <v>3670</v>
      </c>
      <c r="L1348" s="4" t="s">
        <v>3671</v>
      </c>
      <c r="M1348" s="4"/>
      <c r="N1348" s="4" t="s">
        <v>429</v>
      </c>
      <c r="O1348" s="4" t="s">
        <v>53</v>
      </c>
      <c r="P1348" s="4" t="s">
        <v>3636</v>
      </c>
      <c r="Q1348" s="4">
        <v>263</v>
      </c>
      <c r="R1348" s="4">
        <v>74</v>
      </c>
      <c r="S1348" s="4">
        <v>421</v>
      </c>
      <c r="T1348" s="4">
        <v>758</v>
      </c>
      <c r="U1348" s="4">
        <v>0.34699999999999998</v>
      </c>
      <c r="V1348" s="4">
        <v>9.7600000000000006E-2</v>
      </c>
      <c r="W1348" s="4">
        <v>0.4446</v>
      </c>
      <c r="X1348" s="4" t="s">
        <v>48</v>
      </c>
      <c r="Y1348" s="4" t="s">
        <v>49</v>
      </c>
      <c r="Z1348" s="4" t="s">
        <v>49</v>
      </c>
      <c r="AA1348" s="4" t="s">
        <v>49</v>
      </c>
      <c r="AB1348" s="4" t="s">
        <v>49</v>
      </c>
      <c r="AC1348" s="4" t="s">
        <v>49</v>
      </c>
      <c r="AD1348" s="4" t="s">
        <v>49</v>
      </c>
      <c r="AE1348" s="4" t="s">
        <v>49</v>
      </c>
      <c r="AF1348" s="4" t="s">
        <v>48</v>
      </c>
      <c r="AG1348" s="4" t="s">
        <v>48</v>
      </c>
      <c r="AH1348" s="4" t="s">
        <v>48</v>
      </c>
      <c r="AI1348" s="4" t="s">
        <v>48</v>
      </c>
      <c r="AJ1348" s="4" t="s">
        <v>48</v>
      </c>
      <c r="AK1348" s="4" t="s">
        <v>48</v>
      </c>
      <c r="AL1348" s="4" t="s">
        <v>81</v>
      </c>
    </row>
    <row r="1349" spans="1:38" ht="25.5">
      <c r="A1349" s="4">
        <v>159884</v>
      </c>
      <c r="B1349" s="4">
        <v>660467</v>
      </c>
      <c r="C1349" s="4" t="s">
        <v>3630</v>
      </c>
      <c r="D1349" s="4" t="s">
        <v>3631</v>
      </c>
      <c r="E1349" s="4" t="s">
        <v>390</v>
      </c>
      <c r="F1349" s="4" t="s">
        <v>391</v>
      </c>
      <c r="G1349" s="4" t="s">
        <v>46</v>
      </c>
      <c r="H1349" s="4" t="s">
        <v>47</v>
      </c>
      <c r="I1349" s="4" t="s">
        <v>48</v>
      </c>
      <c r="J1349" s="4" t="s">
        <v>49</v>
      </c>
      <c r="K1349" s="4" t="s">
        <v>3672</v>
      </c>
      <c r="L1349" s="4" t="s">
        <v>3673</v>
      </c>
      <c r="M1349" s="4"/>
      <c r="N1349" s="4" t="s">
        <v>429</v>
      </c>
      <c r="O1349" s="4" t="s">
        <v>53</v>
      </c>
      <c r="P1349" s="4" t="s">
        <v>823</v>
      </c>
      <c r="Q1349" s="4">
        <v>463</v>
      </c>
      <c r="R1349" s="4">
        <v>115</v>
      </c>
      <c r="S1349" s="4">
        <v>1168</v>
      </c>
      <c r="T1349" s="4">
        <v>1746</v>
      </c>
      <c r="U1349" s="4">
        <v>0.26519999999999999</v>
      </c>
      <c r="V1349" s="4">
        <v>6.59E-2</v>
      </c>
      <c r="W1349" s="4">
        <v>0.33100000000000002</v>
      </c>
      <c r="X1349" s="4" t="s">
        <v>48</v>
      </c>
      <c r="Y1349" s="4" t="s">
        <v>48</v>
      </c>
      <c r="Z1349" s="4" t="s">
        <v>48</v>
      </c>
      <c r="AA1349" s="4" t="s">
        <v>48</v>
      </c>
      <c r="AB1349" s="4" t="s">
        <v>48</v>
      </c>
      <c r="AC1349" s="4" t="s">
        <v>48</v>
      </c>
      <c r="AD1349" s="4" t="s">
        <v>48</v>
      </c>
      <c r="AE1349" s="4" t="s">
        <v>48</v>
      </c>
      <c r="AF1349" s="4" t="s">
        <v>48</v>
      </c>
      <c r="AG1349" s="4" t="s">
        <v>48</v>
      </c>
      <c r="AH1349" s="4" t="s">
        <v>48</v>
      </c>
      <c r="AI1349" s="4" t="s">
        <v>49</v>
      </c>
      <c r="AJ1349" s="4" t="s">
        <v>49</v>
      </c>
      <c r="AK1349" s="4" t="s">
        <v>49</v>
      </c>
      <c r="AL1349" s="4" t="s">
        <v>81</v>
      </c>
    </row>
    <row r="1350" spans="1:38" ht="25.5">
      <c r="A1350" s="4">
        <v>159884</v>
      </c>
      <c r="B1350" s="4">
        <v>660482</v>
      </c>
      <c r="C1350" s="4" t="s">
        <v>3630</v>
      </c>
      <c r="D1350" s="4" t="s">
        <v>3631</v>
      </c>
      <c r="E1350" s="4" t="s">
        <v>390</v>
      </c>
      <c r="F1350" s="4" t="s">
        <v>391</v>
      </c>
      <c r="G1350" s="4" t="s">
        <v>46</v>
      </c>
      <c r="H1350" s="4" t="s">
        <v>47</v>
      </c>
      <c r="I1350" s="4" t="s">
        <v>48</v>
      </c>
      <c r="J1350" s="4" t="s">
        <v>49</v>
      </c>
      <c r="K1350" s="4" t="s">
        <v>3674</v>
      </c>
      <c r="L1350" s="4" t="s">
        <v>3675</v>
      </c>
      <c r="M1350" s="4"/>
      <c r="N1350" s="4" t="s">
        <v>429</v>
      </c>
      <c r="O1350" s="4" t="s">
        <v>53</v>
      </c>
      <c r="P1350" s="4" t="s">
        <v>3646</v>
      </c>
      <c r="Q1350" s="4">
        <v>169</v>
      </c>
      <c r="R1350" s="4">
        <v>59</v>
      </c>
      <c r="S1350" s="4">
        <v>241</v>
      </c>
      <c r="T1350" s="4">
        <v>469</v>
      </c>
      <c r="U1350" s="4">
        <v>0.36030000000000001</v>
      </c>
      <c r="V1350" s="4">
        <v>0.1258</v>
      </c>
      <c r="W1350" s="4">
        <v>0.48609999999999998</v>
      </c>
      <c r="X1350" s="4" t="s">
        <v>48</v>
      </c>
      <c r="Y1350" s="4" t="s">
        <v>49</v>
      </c>
      <c r="Z1350" s="4" t="s">
        <v>49</v>
      </c>
      <c r="AA1350" s="4" t="s">
        <v>49</v>
      </c>
      <c r="AB1350" s="4" t="s">
        <v>49</v>
      </c>
      <c r="AC1350" s="4" t="s">
        <v>49</v>
      </c>
      <c r="AD1350" s="4" t="s">
        <v>49</v>
      </c>
      <c r="AE1350" s="4" t="s">
        <v>49</v>
      </c>
      <c r="AF1350" s="4" t="s">
        <v>48</v>
      </c>
      <c r="AG1350" s="4" t="s">
        <v>48</v>
      </c>
      <c r="AH1350" s="4" t="s">
        <v>48</v>
      </c>
      <c r="AI1350" s="4" t="s">
        <v>48</v>
      </c>
      <c r="AJ1350" s="4" t="s">
        <v>48</v>
      </c>
      <c r="AK1350" s="4" t="s">
        <v>48</v>
      </c>
      <c r="AL1350" s="4" t="s">
        <v>81</v>
      </c>
    </row>
    <row r="1351" spans="1:38" ht="25.5">
      <c r="A1351" s="4">
        <v>159884</v>
      </c>
      <c r="B1351" s="4">
        <v>660468</v>
      </c>
      <c r="C1351" s="4" t="s">
        <v>3630</v>
      </c>
      <c r="D1351" s="4" t="s">
        <v>3631</v>
      </c>
      <c r="E1351" s="4" t="s">
        <v>390</v>
      </c>
      <c r="F1351" s="4" t="s">
        <v>391</v>
      </c>
      <c r="G1351" s="4" t="s">
        <v>46</v>
      </c>
      <c r="H1351" s="4" t="s">
        <v>47</v>
      </c>
      <c r="I1351" s="4" t="s">
        <v>48</v>
      </c>
      <c r="J1351" s="4" t="s">
        <v>49</v>
      </c>
      <c r="K1351" s="4" t="s">
        <v>3676</v>
      </c>
      <c r="L1351" s="4" t="s">
        <v>3677</v>
      </c>
      <c r="M1351" s="4"/>
      <c r="N1351" s="4" t="s">
        <v>429</v>
      </c>
      <c r="O1351" s="4" t="s">
        <v>53</v>
      </c>
      <c r="P1351" s="4" t="s">
        <v>3636</v>
      </c>
      <c r="Q1351" s="4">
        <v>532</v>
      </c>
      <c r="R1351" s="4">
        <v>146</v>
      </c>
      <c r="S1351" s="4">
        <v>1103</v>
      </c>
      <c r="T1351" s="4">
        <v>1781</v>
      </c>
      <c r="U1351" s="4">
        <v>0.29870000000000002</v>
      </c>
      <c r="V1351" s="4">
        <v>8.2000000000000003E-2</v>
      </c>
      <c r="W1351" s="4">
        <v>0.38069999999999998</v>
      </c>
      <c r="X1351" s="4" t="s">
        <v>48</v>
      </c>
      <c r="Y1351" s="4" t="s">
        <v>48</v>
      </c>
      <c r="Z1351" s="4" t="s">
        <v>48</v>
      </c>
      <c r="AA1351" s="4" t="s">
        <v>48</v>
      </c>
      <c r="AB1351" s="4" t="s">
        <v>48</v>
      </c>
      <c r="AC1351" s="4" t="s">
        <v>48</v>
      </c>
      <c r="AD1351" s="4" t="s">
        <v>48</v>
      </c>
      <c r="AE1351" s="4" t="s">
        <v>48</v>
      </c>
      <c r="AF1351" s="4" t="s">
        <v>48</v>
      </c>
      <c r="AG1351" s="4" t="s">
        <v>48</v>
      </c>
      <c r="AH1351" s="4" t="s">
        <v>48</v>
      </c>
      <c r="AI1351" s="4" t="s">
        <v>49</v>
      </c>
      <c r="AJ1351" s="4" t="s">
        <v>49</v>
      </c>
      <c r="AK1351" s="4" t="s">
        <v>49</v>
      </c>
      <c r="AL1351" s="4" t="s">
        <v>81</v>
      </c>
    </row>
    <row r="1352" spans="1:38" ht="25.5">
      <c r="A1352" s="4">
        <v>159884</v>
      </c>
      <c r="B1352" s="4">
        <v>660484</v>
      </c>
      <c r="C1352" s="4" t="s">
        <v>3630</v>
      </c>
      <c r="D1352" s="4" t="s">
        <v>3631</v>
      </c>
      <c r="E1352" s="4" t="s">
        <v>390</v>
      </c>
      <c r="F1352" s="4" t="s">
        <v>391</v>
      </c>
      <c r="G1352" s="4" t="s">
        <v>46</v>
      </c>
      <c r="H1352" s="4" t="s">
        <v>47</v>
      </c>
      <c r="I1352" s="4" t="s">
        <v>48</v>
      </c>
      <c r="J1352" s="4" t="s">
        <v>49</v>
      </c>
      <c r="K1352" s="4" t="s">
        <v>3678</v>
      </c>
      <c r="L1352" s="4" t="s">
        <v>3679</v>
      </c>
      <c r="M1352" s="4"/>
      <c r="N1352" s="4" t="s">
        <v>429</v>
      </c>
      <c r="O1352" s="4" t="s">
        <v>53</v>
      </c>
      <c r="P1352" s="4" t="s">
        <v>1654</v>
      </c>
      <c r="Q1352" s="4">
        <v>168</v>
      </c>
      <c r="R1352" s="4">
        <v>34</v>
      </c>
      <c r="S1352" s="4">
        <v>447</v>
      </c>
      <c r="T1352" s="4">
        <v>649</v>
      </c>
      <c r="U1352" s="4">
        <v>0.25890000000000002</v>
      </c>
      <c r="V1352" s="4">
        <v>5.2400000000000002E-2</v>
      </c>
      <c r="W1352" s="4">
        <v>0.31119999999999998</v>
      </c>
      <c r="X1352" s="4" t="s">
        <v>48</v>
      </c>
      <c r="Y1352" s="4" t="s">
        <v>49</v>
      </c>
      <c r="Z1352" s="4" t="s">
        <v>49</v>
      </c>
      <c r="AA1352" s="4" t="s">
        <v>49</v>
      </c>
      <c r="AB1352" s="4" t="s">
        <v>49</v>
      </c>
      <c r="AC1352" s="4" t="s">
        <v>49</v>
      </c>
      <c r="AD1352" s="4" t="s">
        <v>49</v>
      </c>
      <c r="AE1352" s="4" t="s">
        <v>49</v>
      </c>
      <c r="AF1352" s="4" t="s">
        <v>48</v>
      </c>
      <c r="AG1352" s="4" t="s">
        <v>48</v>
      </c>
      <c r="AH1352" s="4" t="s">
        <v>48</v>
      </c>
      <c r="AI1352" s="4" t="s">
        <v>48</v>
      </c>
      <c r="AJ1352" s="4" t="s">
        <v>48</v>
      </c>
      <c r="AK1352" s="4" t="s">
        <v>48</v>
      </c>
      <c r="AL1352" s="4" t="s">
        <v>81</v>
      </c>
    </row>
    <row r="1353" spans="1:38" ht="25.5">
      <c r="A1353" s="4">
        <v>159884</v>
      </c>
      <c r="B1353" s="4">
        <v>664902</v>
      </c>
      <c r="C1353" s="4" t="s">
        <v>3630</v>
      </c>
      <c r="D1353" s="4" t="s">
        <v>3631</v>
      </c>
      <c r="E1353" s="4" t="s">
        <v>390</v>
      </c>
      <c r="F1353" s="4" t="s">
        <v>391</v>
      </c>
      <c r="G1353" s="4" t="s">
        <v>46</v>
      </c>
      <c r="H1353" s="4" t="s">
        <v>47</v>
      </c>
      <c r="I1353" s="4" t="s">
        <v>48</v>
      </c>
      <c r="J1353" s="4" t="s">
        <v>49</v>
      </c>
      <c r="K1353" s="4" t="s">
        <v>3680</v>
      </c>
      <c r="L1353" s="4" t="s">
        <v>3681</v>
      </c>
      <c r="M1353" s="4"/>
      <c r="N1353" s="4" t="s">
        <v>429</v>
      </c>
      <c r="O1353" s="4" t="s">
        <v>53</v>
      </c>
      <c r="P1353" s="4" t="s">
        <v>1654</v>
      </c>
      <c r="Q1353" s="4">
        <v>187</v>
      </c>
      <c r="R1353" s="4">
        <v>0</v>
      </c>
      <c r="S1353" s="4">
        <v>133</v>
      </c>
      <c r="T1353" s="4">
        <v>320</v>
      </c>
      <c r="U1353" s="4">
        <v>0.58440000000000003</v>
      </c>
      <c r="V1353" s="4">
        <v>0</v>
      </c>
      <c r="W1353" s="4">
        <v>0.58440000000000003</v>
      </c>
      <c r="X1353" s="4" t="s">
        <v>48</v>
      </c>
      <c r="Y1353" s="4" t="s">
        <v>49</v>
      </c>
      <c r="Z1353" s="4" t="s">
        <v>49</v>
      </c>
      <c r="AA1353" s="4" t="s">
        <v>49</v>
      </c>
      <c r="AB1353" s="4" t="s">
        <v>49</v>
      </c>
      <c r="AC1353" s="4" t="s">
        <v>49</v>
      </c>
      <c r="AD1353" s="4" t="s">
        <v>49</v>
      </c>
      <c r="AE1353" s="4" t="s">
        <v>49</v>
      </c>
      <c r="AF1353" s="4" t="s">
        <v>48</v>
      </c>
      <c r="AG1353" s="4" t="s">
        <v>48</v>
      </c>
      <c r="AH1353" s="4" t="s">
        <v>48</v>
      </c>
      <c r="AI1353" s="4" t="s">
        <v>48</v>
      </c>
      <c r="AJ1353" s="4" t="s">
        <v>48</v>
      </c>
      <c r="AK1353" s="4" t="s">
        <v>48</v>
      </c>
      <c r="AL1353" s="4" t="s">
        <v>55</v>
      </c>
    </row>
    <row r="1354" spans="1:38" ht="25.5">
      <c r="A1354" s="4">
        <v>159884</v>
      </c>
      <c r="B1354" s="4">
        <v>660466</v>
      </c>
      <c r="C1354" s="4" t="s">
        <v>3630</v>
      </c>
      <c r="D1354" s="4" t="s">
        <v>3631</v>
      </c>
      <c r="E1354" s="4" t="s">
        <v>390</v>
      </c>
      <c r="F1354" s="4" t="s">
        <v>391</v>
      </c>
      <c r="G1354" s="4" t="s">
        <v>46</v>
      </c>
      <c r="H1354" s="4" t="s">
        <v>47</v>
      </c>
      <c r="I1354" s="4" t="s">
        <v>48</v>
      </c>
      <c r="J1354" s="4" t="s">
        <v>49</v>
      </c>
      <c r="K1354" s="4" t="s">
        <v>3682</v>
      </c>
      <c r="L1354" s="4" t="s">
        <v>3683</v>
      </c>
      <c r="M1354" s="4"/>
      <c r="N1354" s="4" t="s">
        <v>429</v>
      </c>
      <c r="O1354" s="4" t="s">
        <v>53</v>
      </c>
      <c r="P1354" s="4" t="s">
        <v>430</v>
      </c>
      <c r="Q1354" s="4">
        <v>331</v>
      </c>
      <c r="R1354" s="4">
        <v>73</v>
      </c>
      <c r="S1354" s="4">
        <v>521</v>
      </c>
      <c r="T1354" s="4">
        <v>925</v>
      </c>
      <c r="U1354" s="4">
        <v>0.35780000000000001</v>
      </c>
      <c r="V1354" s="4">
        <v>7.8899999999999998E-2</v>
      </c>
      <c r="W1354" s="4">
        <v>0.43680000000000002</v>
      </c>
      <c r="X1354" s="4" t="s">
        <v>48</v>
      </c>
      <c r="Y1354" s="4" t="s">
        <v>48</v>
      </c>
      <c r="Z1354" s="4" t="s">
        <v>48</v>
      </c>
      <c r="AA1354" s="4" t="s">
        <v>48</v>
      </c>
      <c r="AB1354" s="4" t="s">
        <v>48</v>
      </c>
      <c r="AC1354" s="4" t="s">
        <v>48</v>
      </c>
      <c r="AD1354" s="4" t="s">
        <v>48</v>
      </c>
      <c r="AE1354" s="4" t="s">
        <v>48</v>
      </c>
      <c r="AF1354" s="4" t="s">
        <v>49</v>
      </c>
      <c r="AG1354" s="4" t="s">
        <v>49</v>
      </c>
      <c r="AH1354" s="4" t="s">
        <v>49</v>
      </c>
      <c r="AI1354" s="4" t="s">
        <v>48</v>
      </c>
      <c r="AJ1354" s="4" t="s">
        <v>48</v>
      </c>
      <c r="AK1354" s="4" t="s">
        <v>48</v>
      </c>
      <c r="AL1354" s="4" t="s">
        <v>81</v>
      </c>
    </row>
    <row r="1355" spans="1:38" ht="25.5">
      <c r="A1355" s="4">
        <v>159884</v>
      </c>
      <c r="B1355" s="4">
        <v>662928</v>
      </c>
      <c r="C1355" s="4" t="s">
        <v>3630</v>
      </c>
      <c r="D1355" s="4" t="s">
        <v>3631</v>
      </c>
      <c r="E1355" s="4" t="s">
        <v>390</v>
      </c>
      <c r="F1355" s="4" t="s">
        <v>391</v>
      </c>
      <c r="G1355" s="4" t="s">
        <v>46</v>
      </c>
      <c r="H1355" s="4" t="s">
        <v>47</v>
      </c>
      <c r="I1355" s="4" t="s">
        <v>48</v>
      </c>
      <c r="J1355" s="4" t="s">
        <v>49</v>
      </c>
      <c r="K1355" s="4" t="s">
        <v>3684</v>
      </c>
      <c r="L1355" s="4" t="s">
        <v>3685</v>
      </c>
      <c r="M1355" s="4"/>
      <c r="N1355" s="4" t="s">
        <v>429</v>
      </c>
      <c r="O1355" s="4" t="s">
        <v>53</v>
      </c>
      <c r="P1355" s="4" t="s">
        <v>1654</v>
      </c>
      <c r="Q1355" s="4">
        <v>248</v>
      </c>
      <c r="R1355" s="4">
        <v>0</v>
      </c>
      <c r="S1355" s="4">
        <v>87</v>
      </c>
      <c r="T1355" s="4">
        <v>335</v>
      </c>
      <c r="U1355" s="4">
        <v>0.74029999999999996</v>
      </c>
      <c r="V1355" s="4">
        <v>0</v>
      </c>
      <c r="W1355" s="4">
        <v>0.74029999999999996</v>
      </c>
      <c r="X1355" s="4" t="s">
        <v>48</v>
      </c>
      <c r="Y1355" s="4" t="s">
        <v>49</v>
      </c>
      <c r="Z1355" s="4" t="s">
        <v>49</v>
      </c>
      <c r="AA1355" s="4" t="s">
        <v>49</v>
      </c>
      <c r="AB1355" s="4" t="s">
        <v>49</v>
      </c>
      <c r="AC1355" s="4" t="s">
        <v>49</v>
      </c>
      <c r="AD1355" s="4" t="s">
        <v>49</v>
      </c>
      <c r="AE1355" s="4" t="s">
        <v>49</v>
      </c>
      <c r="AF1355" s="4" t="s">
        <v>48</v>
      </c>
      <c r="AG1355" s="4" t="s">
        <v>48</v>
      </c>
      <c r="AH1355" s="4" t="s">
        <v>48</v>
      </c>
      <c r="AI1355" s="4" t="s">
        <v>48</v>
      </c>
      <c r="AJ1355" s="4" t="s">
        <v>48</v>
      </c>
      <c r="AK1355" s="4" t="s">
        <v>48</v>
      </c>
      <c r="AL1355" s="4" t="s">
        <v>55</v>
      </c>
    </row>
    <row r="1356" spans="1:38" ht="25.5">
      <c r="A1356" s="4">
        <v>159884</v>
      </c>
      <c r="B1356" s="4">
        <v>664905</v>
      </c>
      <c r="C1356" s="4" t="s">
        <v>3630</v>
      </c>
      <c r="D1356" s="4" t="s">
        <v>3631</v>
      </c>
      <c r="E1356" s="4" t="s">
        <v>390</v>
      </c>
      <c r="F1356" s="4" t="s">
        <v>391</v>
      </c>
      <c r="G1356" s="4" t="s">
        <v>46</v>
      </c>
      <c r="H1356" s="4" t="s">
        <v>47</v>
      </c>
      <c r="I1356" s="4" t="s">
        <v>48</v>
      </c>
      <c r="J1356" s="4" t="s">
        <v>49</v>
      </c>
      <c r="K1356" s="4" t="s">
        <v>3686</v>
      </c>
      <c r="L1356" s="4" t="s">
        <v>3687</v>
      </c>
      <c r="M1356" s="4"/>
      <c r="N1356" s="4" t="s">
        <v>429</v>
      </c>
      <c r="O1356" s="4" t="s">
        <v>53</v>
      </c>
      <c r="P1356" s="4" t="s">
        <v>3646</v>
      </c>
      <c r="Q1356" s="4">
        <v>454</v>
      </c>
      <c r="R1356" s="4">
        <v>0</v>
      </c>
      <c r="S1356" s="4">
        <v>254</v>
      </c>
      <c r="T1356" s="4">
        <v>708</v>
      </c>
      <c r="U1356" s="4">
        <v>0.64119999999999999</v>
      </c>
      <c r="V1356" s="4">
        <v>0</v>
      </c>
      <c r="W1356" s="4">
        <v>0.64119999999999999</v>
      </c>
      <c r="X1356" s="4" t="s">
        <v>48</v>
      </c>
      <c r="Y1356" s="4" t="s">
        <v>49</v>
      </c>
      <c r="Z1356" s="4" t="s">
        <v>49</v>
      </c>
      <c r="AA1356" s="4" t="s">
        <v>49</v>
      </c>
      <c r="AB1356" s="4" t="s">
        <v>49</v>
      </c>
      <c r="AC1356" s="4" t="s">
        <v>49</v>
      </c>
      <c r="AD1356" s="4" t="s">
        <v>49</v>
      </c>
      <c r="AE1356" s="4" t="s">
        <v>49</v>
      </c>
      <c r="AF1356" s="4" t="s">
        <v>48</v>
      </c>
      <c r="AG1356" s="4" t="s">
        <v>48</v>
      </c>
      <c r="AH1356" s="4" t="s">
        <v>48</v>
      </c>
      <c r="AI1356" s="4" t="s">
        <v>48</v>
      </c>
      <c r="AJ1356" s="4" t="s">
        <v>48</v>
      </c>
      <c r="AK1356" s="4" t="s">
        <v>48</v>
      </c>
      <c r="AL1356" s="4" t="s">
        <v>55</v>
      </c>
    </row>
    <row r="1357" spans="1:38" ht="25.5">
      <c r="A1357" s="4">
        <v>159884</v>
      </c>
      <c r="B1357" s="4">
        <v>660470</v>
      </c>
      <c r="C1357" s="4" t="s">
        <v>3630</v>
      </c>
      <c r="D1357" s="4" t="s">
        <v>3631</v>
      </c>
      <c r="E1357" s="4" t="s">
        <v>390</v>
      </c>
      <c r="F1357" s="4" t="s">
        <v>391</v>
      </c>
      <c r="G1357" s="4" t="s">
        <v>46</v>
      </c>
      <c r="H1357" s="4" t="s">
        <v>47</v>
      </c>
      <c r="I1357" s="4" t="s">
        <v>48</v>
      </c>
      <c r="J1357" s="4" t="s">
        <v>49</v>
      </c>
      <c r="K1357" s="4" t="s">
        <v>3688</v>
      </c>
      <c r="L1357" s="4" t="s">
        <v>3689</v>
      </c>
      <c r="M1357" s="4"/>
      <c r="N1357" s="4" t="s">
        <v>429</v>
      </c>
      <c r="O1357" s="4" t="s">
        <v>53</v>
      </c>
      <c r="P1357" s="4" t="s">
        <v>1654</v>
      </c>
      <c r="Q1357" s="4">
        <v>112</v>
      </c>
      <c r="R1357" s="4">
        <v>0</v>
      </c>
      <c r="S1357" s="4">
        <v>51</v>
      </c>
      <c r="T1357" s="4">
        <v>163</v>
      </c>
      <c r="U1357" s="4">
        <v>0.68710000000000004</v>
      </c>
      <c r="V1357" s="4">
        <v>0</v>
      </c>
      <c r="W1357" s="4">
        <v>0.68710000000000004</v>
      </c>
      <c r="X1357" s="4" t="s">
        <v>48</v>
      </c>
      <c r="Y1357" s="4" t="s">
        <v>48</v>
      </c>
      <c r="Z1357" s="4" t="s">
        <v>48</v>
      </c>
      <c r="AA1357" s="4" t="s">
        <v>48</v>
      </c>
      <c r="AB1357" s="4" t="s">
        <v>48</v>
      </c>
      <c r="AC1357" s="4" t="s">
        <v>48</v>
      </c>
      <c r="AD1357" s="4" t="s">
        <v>48</v>
      </c>
      <c r="AE1357" s="4" t="s">
        <v>48</v>
      </c>
      <c r="AF1357" s="4" t="s">
        <v>48</v>
      </c>
      <c r="AG1357" s="4" t="s">
        <v>48</v>
      </c>
      <c r="AH1357" s="4" t="s">
        <v>48</v>
      </c>
      <c r="AI1357" s="4" t="s">
        <v>49</v>
      </c>
      <c r="AJ1357" s="4" t="s">
        <v>49</v>
      </c>
      <c r="AK1357" s="4" t="s">
        <v>49</v>
      </c>
      <c r="AL1357" s="4" t="s">
        <v>55</v>
      </c>
    </row>
    <row r="1358" spans="1:38" ht="25.5">
      <c r="A1358" s="4">
        <v>159884</v>
      </c>
      <c r="B1358" s="4">
        <v>660488</v>
      </c>
      <c r="C1358" s="4" t="s">
        <v>3630</v>
      </c>
      <c r="D1358" s="4" t="s">
        <v>3631</v>
      </c>
      <c r="E1358" s="4" t="s">
        <v>390</v>
      </c>
      <c r="F1358" s="4" t="s">
        <v>391</v>
      </c>
      <c r="G1358" s="4" t="s">
        <v>46</v>
      </c>
      <c r="H1358" s="4" t="s">
        <v>47</v>
      </c>
      <c r="I1358" s="4" t="s">
        <v>48</v>
      </c>
      <c r="J1358" s="4" t="s">
        <v>49</v>
      </c>
      <c r="K1358" s="4" t="s">
        <v>3690</v>
      </c>
      <c r="L1358" s="4" t="s">
        <v>3691</v>
      </c>
      <c r="M1358" s="4"/>
      <c r="N1358" s="4" t="s">
        <v>414</v>
      </c>
      <c r="O1358" s="4" t="s">
        <v>53</v>
      </c>
      <c r="P1358" s="4" t="s">
        <v>3692</v>
      </c>
      <c r="Q1358" s="4">
        <v>209</v>
      </c>
      <c r="R1358" s="4">
        <v>0</v>
      </c>
      <c r="S1358" s="4">
        <v>122</v>
      </c>
      <c r="T1358" s="4">
        <v>331</v>
      </c>
      <c r="U1358" s="4">
        <v>0.63139999999999996</v>
      </c>
      <c r="V1358" s="4">
        <v>0</v>
      </c>
      <c r="W1358" s="4">
        <v>0.63139999999999996</v>
      </c>
      <c r="X1358" s="4" t="s">
        <v>48</v>
      </c>
      <c r="Y1358" s="4" t="s">
        <v>49</v>
      </c>
      <c r="Z1358" s="4" t="s">
        <v>49</v>
      </c>
      <c r="AA1358" s="4" t="s">
        <v>49</v>
      </c>
      <c r="AB1358" s="4" t="s">
        <v>49</v>
      </c>
      <c r="AC1358" s="4" t="s">
        <v>49</v>
      </c>
      <c r="AD1358" s="4" t="s">
        <v>49</v>
      </c>
      <c r="AE1358" s="4" t="s">
        <v>49</v>
      </c>
      <c r="AF1358" s="4" t="s">
        <v>48</v>
      </c>
      <c r="AG1358" s="4" t="s">
        <v>48</v>
      </c>
      <c r="AH1358" s="4" t="s">
        <v>48</v>
      </c>
      <c r="AI1358" s="4" t="s">
        <v>48</v>
      </c>
      <c r="AJ1358" s="4" t="s">
        <v>48</v>
      </c>
      <c r="AK1358" s="4" t="s">
        <v>48</v>
      </c>
      <c r="AL1358" s="4" t="s">
        <v>55</v>
      </c>
    </row>
    <row r="1359" spans="1:38" ht="25.5">
      <c r="A1359" s="4">
        <v>159884</v>
      </c>
      <c r="B1359" s="4">
        <v>664904</v>
      </c>
      <c r="C1359" s="4" t="s">
        <v>3630</v>
      </c>
      <c r="D1359" s="4" t="s">
        <v>3631</v>
      </c>
      <c r="E1359" s="4" t="s">
        <v>390</v>
      </c>
      <c r="F1359" s="4" t="s">
        <v>391</v>
      </c>
      <c r="G1359" s="4" t="s">
        <v>46</v>
      </c>
      <c r="H1359" s="4" t="s">
        <v>47</v>
      </c>
      <c r="I1359" s="4" t="s">
        <v>48</v>
      </c>
      <c r="J1359" s="4" t="s">
        <v>49</v>
      </c>
      <c r="K1359" s="4" t="s">
        <v>1603</v>
      </c>
      <c r="L1359" s="4" t="s">
        <v>3693</v>
      </c>
      <c r="M1359" s="4"/>
      <c r="N1359" s="4" t="s">
        <v>429</v>
      </c>
      <c r="O1359" s="4" t="s">
        <v>53</v>
      </c>
      <c r="P1359" s="4" t="s">
        <v>3692</v>
      </c>
      <c r="Q1359" s="4">
        <v>221</v>
      </c>
      <c r="R1359" s="4">
        <v>0</v>
      </c>
      <c r="S1359" s="4">
        <v>180</v>
      </c>
      <c r="T1359" s="4">
        <v>401</v>
      </c>
      <c r="U1359" s="4">
        <v>0.55110000000000003</v>
      </c>
      <c r="V1359" s="4">
        <v>0</v>
      </c>
      <c r="W1359" s="4">
        <v>0.55110000000000003</v>
      </c>
      <c r="X1359" s="4" t="s">
        <v>48</v>
      </c>
      <c r="Y1359" s="4" t="s">
        <v>49</v>
      </c>
      <c r="Z1359" s="4" t="s">
        <v>49</v>
      </c>
      <c r="AA1359" s="4" t="s">
        <v>49</v>
      </c>
      <c r="AB1359" s="4" t="s">
        <v>49</v>
      </c>
      <c r="AC1359" s="4" t="s">
        <v>49</v>
      </c>
      <c r="AD1359" s="4" t="s">
        <v>49</v>
      </c>
      <c r="AE1359" s="4" t="s">
        <v>49</v>
      </c>
      <c r="AF1359" s="4" t="s">
        <v>48</v>
      </c>
      <c r="AG1359" s="4" t="s">
        <v>48</v>
      </c>
      <c r="AH1359" s="4" t="s">
        <v>48</v>
      </c>
      <c r="AI1359" s="4" t="s">
        <v>48</v>
      </c>
      <c r="AJ1359" s="4" t="s">
        <v>48</v>
      </c>
      <c r="AK1359" s="4" t="s">
        <v>48</v>
      </c>
      <c r="AL1359" s="4" t="s">
        <v>55</v>
      </c>
    </row>
    <row r="1360" spans="1:38" ht="25.5">
      <c r="A1360" s="4">
        <v>159884</v>
      </c>
      <c r="B1360" s="4">
        <v>660490</v>
      </c>
      <c r="C1360" s="4" t="s">
        <v>3630</v>
      </c>
      <c r="D1360" s="4" t="s">
        <v>3631</v>
      </c>
      <c r="E1360" s="4" t="s">
        <v>390</v>
      </c>
      <c r="F1360" s="4" t="s">
        <v>391</v>
      </c>
      <c r="G1360" s="4" t="s">
        <v>46</v>
      </c>
      <c r="H1360" s="4" t="s">
        <v>47</v>
      </c>
      <c r="I1360" s="4" t="s">
        <v>48</v>
      </c>
      <c r="J1360" s="4" t="s">
        <v>49</v>
      </c>
      <c r="K1360" s="4" t="s">
        <v>3100</v>
      </c>
      <c r="L1360" s="4" t="s">
        <v>3694</v>
      </c>
      <c r="M1360" s="4"/>
      <c r="N1360" s="4" t="s">
        <v>429</v>
      </c>
      <c r="O1360" s="4" t="s">
        <v>53</v>
      </c>
      <c r="P1360" s="4" t="s">
        <v>3646</v>
      </c>
      <c r="Q1360" s="4">
        <v>231</v>
      </c>
      <c r="R1360" s="4">
        <v>43</v>
      </c>
      <c r="S1360" s="4">
        <v>326</v>
      </c>
      <c r="T1360" s="4">
        <v>600</v>
      </c>
      <c r="U1360" s="4">
        <v>0.38500000000000001</v>
      </c>
      <c r="V1360" s="4">
        <v>7.17E-2</v>
      </c>
      <c r="W1360" s="4">
        <v>0.45669999999999999</v>
      </c>
      <c r="X1360" s="4" t="s">
        <v>48</v>
      </c>
      <c r="Y1360" s="4" t="s">
        <v>49</v>
      </c>
      <c r="Z1360" s="4" t="s">
        <v>49</v>
      </c>
      <c r="AA1360" s="4" t="s">
        <v>49</v>
      </c>
      <c r="AB1360" s="4" t="s">
        <v>49</v>
      </c>
      <c r="AC1360" s="4" t="s">
        <v>49</v>
      </c>
      <c r="AD1360" s="4" t="s">
        <v>49</v>
      </c>
      <c r="AE1360" s="4" t="s">
        <v>49</v>
      </c>
      <c r="AF1360" s="4" t="s">
        <v>48</v>
      </c>
      <c r="AG1360" s="4" t="s">
        <v>48</v>
      </c>
      <c r="AH1360" s="4" t="s">
        <v>48</v>
      </c>
      <c r="AI1360" s="4" t="s">
        <v>48</v>
      </c>
      <c r="AJ1360" s="4" t="s">
        <v>48</v>
      </c>
      <c r="AK1360" s="4" t="s">
        <v>48</v>
      </c>
      <c r="AL1360" s="4" t="s">
        <v>81</v>
      </c>
    </row>
    <row r="1361" spans="1:38" ht="25.5">
      <c r="A1361" s="4">
        <v>159884</v>
      </c>
      <c r="B1361" s="4">
        <v>660491</v>
      </c>
      <c r="C1361" s="4" t="s">
        <v>3630</v>
      </c>
      <c r="D1361" s="4" t="s">
        <v>3631</v>
      </c>
      <c r="E1361" s="4" t="s">
        <v>390</v>
      </c>
      <c r="F1361" s="4" t="s">
        <v>391</v>
      </c>
      <c r="G1361" s="4" t="s">
        <v>46</v>
      </c>
      <c r="H1361" s="4" t="s">
        <v>47</v>
      </c>
      <c r="I1361" s="4" t="s">
        <v>48</v>
      </c>
      <c r="J1361" s="4" t="s">
        <v>49</v>
      </c>
      <c r="K1361" s="4" t="s">
        <v>3695</v>
      </c>
      <c r="L1361" s="4" t="s">
        <v>3696</v>
      </c>
      <c r="M1361" s="4"/>
      <c r="N1361" s="4" t="s">
        <v>429</v>
      </c>
      <c r="O1361" s="4" t="s">
        <v>53</v>
      </c>
      <c r="P1361" s="4" t="s">
        <v>3636</v>
      </c>
      <c r="Q1361" s="4">
        <v>192</v>
      </c>
      <c r="R1361" s="4">
        <v>59</v>
      </c>
      <c r="S1361" s="4">
        <v>254</v>
      </c>
      <c r="T1361" s="4">
        <v>505</v>
      </c>
      <c r="U1361" s="4">
        <v>0.38019999999999998</v>
      </c>
      <c r="V1361" s="4">
        <v>0.1168</v>
      </c>
      <c r="W1361" s="4">
        <v>0.497</v>
      </c>
      <c r="X1361" s="4" t="s">
        <v>48</v>
      </c>
      <c r="Y1361" s="4" t="s">
        <v>49</v>
      </c>
      <c r="Z1361" s="4" t="s">
        <v>49</v>
      </c>
      <c r="AA1361" s="4" t="s">
        <v>49</v>
      </c>
      <c r="AB1361" s="4" t="s">
        <v>49</v>
      </c>
      <c r="AC1361" s="4" t="s">
        <v>49</v>
      </c>
      <c r="AD1361" s="4" t="s">
        <v>49</v>
      </c>
      <c r="AE1361" s="4" t="s">
        <v>49</v>
      </c>
      <c r="AF1361" s="4" t="s">
        <v>48</v>
      </c>
      <c r="AG1361" s="4" t="s">
        <v>48</v>
      </c>
      <c r="AH1361" s="4" t="s">
        <v>48</v>
      </c>
      <c r="AI1361" s="4" t="s">
        <v>48</v>
      </c>
      <c r="AJ1361" s="4" t="s">
        <v>48</v>
      </c>
      <c r="AK1361" s="4" t="s">
        <v>48</v>
      </c>
      <c r="AL1361" s="4" t="s">
        <v>81</v>
      </c>
    </row>
    <row r="1362" spans="1:38" ht="25.5">
      <c r="A1362" s="4">
        <v>159455</v>
      </c>
      <c r="B1362" s="4">
        <v>661375</v>
      </c>
      <c r="C1362" s="4" t="s">
        <v>3697</v>
      </c>
      <c r="D1362" s="4" t="s">
        <v>3698</v>
      </c>
      <c r="E1362" s="4" t="s">
        <v>543</v>
      </c>
      <c r="F1362" s="4" t="s">
        <v>45</v>
      </c>
      <c r="G1362" s="4" t="s">
        <v>46</v>
      </c>
      <c r="H1362" s="4" t="s">
        <v>47</v>
      </c>
      <c r="I1362" s="4" t="s">
        <v>48</v>
      </c>
      <c r="J1362" s="4" t="s">
        <v>49</v>
      </c>
      <c r="K1362" s="4" t="s">
        <v>3699</v>
      </c>
      <c r="L1362" s="4" t="s">
        <v>3700</v>
      </c>
      <c r="M1362" s="4"/>
      <c r="N1362" s="4" t="s">
        <v>3701</v>
      </c>
      <c r="O1362" s="4" t="s">
        <v>53</v>
      </c>
      <c r="P1362" s="4" t="s">
        <v>3702</v>
      </c>
      <c r="Q1362" s="4">
        <v>0</v>
      </c>
      <c r="R1362" s="4">
        <v>0</v>
      </c>
      <c r="S1362" s="4">
        <v>0</v>
      </c>
      <c r="T1362" s="4">
        <v>0</v>
      </c>
      <c r="U1362" s="4">
        <v>0</v>
      </c>
      <c r="V1362" s="4">
        <v>0</v>
      </c>
      <c r="W1362" s="4">
        <v>0</v>
      </c>
      <c r="X1362" s="4" t="s">
        <v>48</v>
      </c>
      <c r="Y1362" s="4" t="s">
        <v>49</v>
      </c>
      <c r="Z1362" s="4" t="s">
        <v>49</v>
      </c>
      <c r="AA1362" s="4" t="s">
        <v>49</v>
      </c>
      <c r="AB1362" s="4" t="s">
        <v>49</v>
      </c>
      <c r="AC1362" s="4" t="s">
        <v>49</v>
      </c>
      <c r="AD1362" s="4" t="s">
        <v>49</v>
      </c>
      <c r="AE1362" s="4" t="s">
        <v>49</v>
      </c>
      <c r="AF1362" s="4" t="s">
        <v>49</v>
      </c>
      <c r="AG1362" s="4" t="s">
        <v>49</v>
      </c>
      <c r="AH1362" s="4" t="s">
        <v>48</v>
      </c>
      <c r="AI1362" s="4" t="s">
        <v>48</v>
      </c>
      <c r="AJ1362" s="4" t="s">
        <v>48</v>
      </c>
      <c r="AK1362" s="4" t="s">
        <v>48</v>
      </c>
      <c r="AL1362" s="4" t="s">
        <v>81</v>
      </c>
    </row>
    <row r="1363" spans="1:38" ht="25.5">
      <c r="A1363" s="4">
        <v>159322</v>
      </c>
      <c r="B1363" s="4">
        <v>660793</v>
      </c>
      <c r="C1363" s="4" t="s">
        <v>3703</v>
      </c>
      <c r="D1363" s="4" t="s">
        <v>3704</v>
      </c>
      <c r="E1363" s="4" t="s">
        <v>543</v>
      </c>
      <c r="F1363" s="4" t="s">
        <v>45</v>
      </c>
      <c r="G1363" s="4" t="s">
        <v>46</v>
      </c>
      <c r="H1363" s="4" t="s">
        <v>47</v>
      </c>
      <c r="I1363" s="4" t="s">
        <v>48</v>
      </c>
      <c r="J1363" s="4" t="s">
        <v>49</v>
      </c>
      <c r="K1363" s="4" t="s">
        <v>3705</v>
      </c>
      <c r="L1363" s="4" t="s">
        <v>3706</v>
      </c>
      <c r="M1363" s="4" t="s">
        <v>3707</v>
      </c>
      <c r="N1363" s="4" t="s">
        <v>3708</v>
      </c>
      <c r="O1363" s="4" t="s">
        <v>53</v>
      </c>
      <c r="P1363" s="4" t="s">
        <v>3709</v>
      </c>
      <c r="Q1363" s="4">
        <v>131</v>
      </c>
      <c r="R1363" s="4">
        <v>0</v>
      </c>
      <c r="S1363" s="4">
        <v>68</v>
      </c>
      <c r="T1363" s="4">
        <v>199</v>
      </c>
      <c r="U1363" s="4">
        <v>0.6583</v>
      </c>
      <c r="V1363" s="4">
        <v>0</v>
      </c>
      <c r="W1363" s="4">
        <v>0.6583</v>
      </c>
      <c r="X1363" s="4" t="s">
        <v>48</v>
      </c>
      <c r="Y1363" s="4" t="s">
        <v>49</v>
      </c>
      <c r="Z1363" s="4" t="s">
        <v>49</v>
      </c>
      <c r="AA1363" s="4" t="s">
        <v>49</v>
      </c>
      <c r="AB1363" s="4" t="s">
        <v>49</v>
      </c>
      <c r="AC1363" s="4" t="s">
        <v>49</v>
      </c>
      <c r="AD1363" s="4" t="s">
        <v>49</v>
      </c>
      <c r="AE1363" s="4" t="s">
        <v>49</v>
      </c>
      <c r="AF1363" s="4" t="s">
        <v>49</v>
      </c>
      <c r="AG1363" s="4" t="s">
        <v>49</v>
      </c>
      <c r="AH1363" s="4" t="s">
        <v>49</v>
      </c>
      <c r="AI1363" s="4" t="s">
        <v>49</v>
      </c>
      <c r="AJ1363" s="4" t="s">
        <v>49</v>
      </c>
      <c r="AK1363" s="4" t="s">
        <v>49</v>
      </c>
      <c r="AL1363" s="4" t="s">
        <v>55</v>
      </c>
    </row>
    <row r="1364" spans="1:38" ht="25.5">
      <c r="A1364" s="4">
        <v>159684</v>
      </c>
      <c r="B1364" s="4">
        <v>659188</v>
      </c>
      <c r="C1364" s="4" t="s">
        <v>3710</v>
      </c>
      <c r="D1364" s="4" t="s">
        <v>3711</v>
      </c>
      <c r="E1364" s="4" t="s">
        <v>595</v>
      </c>
      <c r="F1364" s="4" t="s">
        <v>45</v>
      </c>
      <c r="G1364" s="4" t="s">
        <v>46</v>
      </c>
      <c r="H1364" s="4" t="s">
        <v>47</v>
      </c>
      <c r="I1364" s="4" t="s">
        <v>48</v>
      </c>
      <c r="J1364" s="4" t="s">
        <v>49</v>
      </c>
      <c r="K1364" s="4" t="s">
        <v>3710</v>
      </c>
      <c r="L1364" s="4" t="s">
        <v>3712</v>
      </c>
      <c r="M1364" s="4"/>
      <c r="N1364" s="4" t="s">
        <v>3713</v>
      </c>
      <c r="O1364" s="4" t="s">
        <v>53</v>
      </c>
      <c r="P1364" s="4" t="s">
        <v>3714</v>
      </c>
      <c r="Q1364" s="4">
        <v>117</v>
      </c>
      <c r="R1364" s="4">
        <v>0</v>
      </c>
      <c r="S1364" s="4">
        <v>6</v>
      </c>
      <c r="T1364" s="4">
        <v>123</v>
      </c>
      <c r="U1364" s="4">
        <v>0.95120000000000005</v>
      </c>
      <c r="V1364" s="4">
        <v>0</v>
      </c>
      <c r="W1364" s="4">
        <v>0.95120000000000005</v>
      </c>
      <c r="X1364" s="4" t="s">
        <v>48</v>
      </c>
      <c r="Y1364" s="4" t="s">
        <v>49</v>
      </c>
      <c r="Z1364" s="4" t="s">
        <v>49</v>
      </c>
      <c r="AA1364" s="4" t="s">
        <v>49</v>
      </c>
      <c r="AB1364" s="4" t="s">
        <v>49</v>
      </c>
      <c r="AC1364" s="4" t="s">
        <v>49</v>
      </c>
      <c r="AD1364" s="4" t="s">
        <v>49</v>
      </c>
      <c r="AE1364" s="4" t="s">
        <v>49</v>
      </c>
      <c r="AF1364" s="4" t="s">
        <v>49</v>
      </c>
      <c r="AG1364" s="4" t="s">
        <v>49</v>
      </c>
      <c r="AH1364" s="4" t="s">
        <v>49</v>
      </c>
      <c r="AI1364" s="4" t="s">
        <v>49</v>
      </c>
      <c r="AJ1364" s="4" t="s">
        <v>49</v>
      </c>
      <c r="AK1364" s="4" t="s">
        <v>49</v>
      </c>
      <c r="AL1364" s="4" t="s">
        <v>55</v>
      </c>
    </row>
    <row r="1365" spans="1:38" ht="25.5">
      <c r="A1365" s="4">
        <v>159405</v>
      </c>
      <c r="B1365" s="4">
        <v>663430</v>
      </c>
      <c r="C1365" s="4" t="s">
        <v>3715</v>
      </c>
      <c r="D1365" s="4" t="s">
        <v>3716</v>
      </c>
      <c r="E1365" s="4" t="s">
        <v>595</v>
      </c>
      <c r="F1365" s="4" t="s">
        <v>45</v>
      </c>
      <c r="G1365" s="4" t="s">
        <v>46</v>
      </c>
      <c r="H1365" s="4" t="s">
        <v>47</v>
      </c>
      <c r="I1365" s="4" t="s">
        <v>48</v>
      </c>
      <c r="J1365" s="4" t="s">
        <v>49</v>
      </c>
      <c r="K1365" s="4" t="s">
        <v>3717</v>
      </c>
      <c r="L1365" s="4" t="s">
        <v>3718</v>
      </c>
      <c r="M1365" s="4"/>
      <c r="N1365" s="4" t="s">
        <v>3701</v>
      </c>
      <c r="O1365" s="4" t="s">
        <v>53</v>
      </c>
      <c r="P1365" s="4" t="s">
        <v>3702</v>
      </c>
      <c r="Q1365" s="4">
        <v>363</v>
      </c>
      <c r="R1365" s="4">
        <v>0</v>
      </c>
      <c r="S1365" s="4">
        <v>35</v>
      </c>
      <c r="T1365" s="4">
        <v>398</v>
      </c>
      <c r="U1365" s="4">
        <v>0.91210000000000002</v>
      </c>
      <c r="V1365" s="4">
        <v>0</v>
      </c>
      <c r="W1365" s="4">
        <v>0.91210000000000002</v>
      </c>
      <c r="X1365" s="4" t="s">
        <v>49</v>
      </c>
      <c r="Y1365" s="4" t="s">
        <v>49</v>
      </c>
      <c r="Z1365" s="4" t="s">
        <v>49</v>
      </c>
      <c r="AA1365" s="4" t="s">
        <v>49</v>
      </c>
      <c r="AB1365" s="4" t="s">
        <v>49</v>
      </c>
      <c r="AC1365" s="4" t="s">
        <v>49</v>
      </c>
      <c r="AD1365" s="4" t="s">
        <v>48</v>
      </c>
      <c r="AE1365" s="4" t="s">
        <v>48</v>
      </c>
      <c r="AF1365" s="4" t="s">
        <v>48</v>
      </c>
      <c r="AG1365" s="4" t="s">
        <v>48</v>
      </c>
      <c r="AH1365" s="4" t="s">
        <v>48</v>
      </c>
      <c r="AI1365" s="4" t="s">
        <v>48</v>
      </c>
      <c r="AJ1365" s="4" t="s">
        <v>48</v>
      </c>
      <c r="AK1365" s="4" t="s">
        <v>48</v>
      </c>
      <c r="AL1365" s="4" t="s">
        <v>55</v>
      </c>
    </row>
    <row r="1366" spans="1:38" ht="25.5">
      <c r="A1366" s="4">
        <v>159405</v>
      </c>
      <c r="B1366" s="4">
        <v>664009</v>
      </c>
      <c r="C1366" s="4" t="s">
        <v>3715</v>
      </c>
      <c r="D1366" s="4" t="s">
        <v>3716</v>
      </c>
      <c r="E1366" s="4" t="s">
        <v>595</v>
      </c>
      <c r="F1366" s="4" t="s">
        <v>45</v>
      </c>
      <c r="G1366" s="4" t="s">
        <v>46</v>
      </c>
      <c r="H1366" s="4" t="s">
        <v>47</v>
      </c>
      <c r="I1366" s="4" t="s">
        <v>48</v>
      </c>
      <c r="J1366" s="4" t="s">
        <v>49</v>
      </c>
      <c r="K1366" s="4" t="s">
        <v>3719</v>
      </c>
      <c r="L1366" s="4" t="s">
        <v>3720</v>
      </c>
      <c r="M1366" s="4"/>
      <c r="N1366" s="4" t="s">
        <v>3701</v>
      </c>
      <c r="O1366" s="4" t="s">
        <v>53</v>
      </c>
      <c r="P1366" s="4" t="s">
        <v>3702</v>
      </c>
      <c r="Q1366" s="4">
        <v>163</v>
      </c>
      <c r="R1366" s="4">
        <v>0</v>
      </c>
      <c r="S1366" s="4">
        <v>131</v>
      </c>
      <c r="T1366" s="4">
        <v>294</v>
      </c>
      <c r="U1366" s="4">
        <v>0.5544</v>
      </c>
      <c r="V1366" s="4">
        <v>0</v>
      </c>
      <c r="W1366" s="4">
        <v>0.5544</v>
      </c>
      <c r="X1366" s="4" t="s">
        <v>48</v>
      </c>
      <c r="Y1366" s="4" t="s">
        <v>48</v>
      </c>
      <c r="Z1366" s="4" t="s">
        <v>48</v>
      </c>
      <c r="AA1366" s="4" t="s">
        <v>48</v>
      </c>
      <c r="AB1366" s="4" t="s">
        <v>48</v>
      </c>
      <c r="AC1366" s="4" t="s">
        <v>48</v>
      </c>
      <c r="AD1366" s="4" t="s">
        <v>48</v>
      </c>
      <c r="AE1366" s="4" t="s">
        <v>48</v>
      </c>
      <c r="AF1366" s="4" t="s">
        <v>48</v>
      </c>
      <c r="AG1366" s="4" t="s">
        <v>48</v>
      </c>
      <c r="AH1366" s="4" t="s">
        <v>49</v>
      </c>
      <c r="AI1366" s="4" t="s">
        <v>49</v>
      </c>
      <c r="AJ1366" s="4" t="s">
        <v>49</v>
      </c>
      <c r="AK1366" s="4" t="s">
        <v>49</v>
      </c>
      <c r="AL1366" s="4" t="s">
        <v>55</v>
      </c>
    </row>
    <row r="1367" spans="1:38" ht="25.5">
      <c r="A1367" s="4">
        <v>159405</v>
      </c>
      <c r="B1367" s="4">
        <v>663429</v>
      </c>
      <c r="C1367" s="4" t="s">
        <v>3715</v>
      </c>
      <c r="D1367" s="4" t="s">
        <v>3716</v>
      </c>
      <c r="E1367" s="4" t="s">
        <v>595</v>
      </c>
      <c r="F1367" s="4" t="s">
        <v>45</v>
      </c>
      <c r="G1367" s="4" t="s">
        <v>46</v>
      </c>
      <c r="H1367" s="4" t="s">
        <v>47</v>
      </c>
      <c r="I1367" s="4" t="s">
        <v>48</v>
      </c>
      <c r="J1367" s="4" t="s">
        <v>49</v>
      </c>
      <c r="K1367" s="4" t="s">
        <v>3721</v>
      </c>
      <c r="L1367" s="4" t="s">
        <v>3720</v>
      </c>
      <c r="M1367" s="4"/>
      <c r="N1367" s="4" t="s">
        <v>3701</v>
      </c>
      <c r="O1367" s="4" t="s">
        <v>53</v>
      </c>
      <c r="P1367" s="4" t="s">
        <v>3702</v>
      </c>
      <c r="Q1367" s="4">
        <v>194</v>
      </c>
      <c r="R1367" s="4">
        <v>0</v>
      </c>
      <c r="S1367" s="4">
        <v>74</v>
      </c>
      <c r="T1367" s="4">
        <v>268</v>
      </c>
      <c r="U1367" s="4">
        <v>0.72389999999999999</v>
      </c>
      <c r="V1367" s="4">
        <v>0</v>
      </c>
      <c r="W1367" s="4">
        <v>0.72389999999999999</v>
      </c>
      <c r="X1367" s="4" t="s">
        <v>48</v>
      </c>
      <c r="Y1367" s="4" t="s">
        <v>48</v>
      </c>
      <c r="Z1367" s="4" t="s">
        <v>48</v>
      </c>
      <c r="AA1367" s="4" t="s">
        <v>48</v>
      </c>
      <c r="AB1367" s="4" t="s">
        <v>48</v>
      </c>
      <c r="AC1367" s="4" t="s">
        <v>48</v>
      </c>
      <c r="AD1367" s="4" t="s">
        <v>49</v>
      </c>
      <c r="AE1367" s="4" t="s">
        <v>49</v>
      </c>
      <c r="AF1367" s="4" t="s">
        <v>49</v>
      </c>
      <c r="AG1367" s="4" t="s">
        <v>49</v>
      </c>
      <c r="AH1367" s="4" t="s">
        <v>48</v>
      </c>
      <c r="AI1367" s="4" t="s">
        <v>48</v>
      </c>
      <c r="AJ1367" s="4" t="s">
        <v>48</v>
      </c>
      <c r="AK1367" s="4" t="s">
        <v>48</v>
      </c>
      <c r="AL1367" s="4" t="s">
        <v>55</v>
      </c>
    </row>
    <row r="1368" spans="1:38" ht="25.5">
      <c r="A1368" s="4">
        <v>159963</v>
      </c>
      <c r="B1368" s="4">
        <v>685791</v>
      </c>
      <c r="C1368" s="4" t="s">
        <v>3722</v>
      </c>
      <c r="D1368" s="4" t="s">
        <v>3723</v>
      </c>
      <c r="E1368" s="4" t="s">
        <v>995</v>
      </c>
      <c r="F1368" s="4" t="s">
        <v>385</v>
      </c>
      <c r="G1368" s="4" t="s">
        <v>46</v>
      </c>
      <c r="H1368" s="4" t="s">
        <v>47</v>
      </c>
      <c r="I1368" s="4" t="s">
        <v>48</v>
      </c>
      <c r="J1368" s="4" t="s">
        <v>49</v>
      </c>
      <c r="K1368" s="4" t="s">
        <v>3724</v>
      </c>
      <c r="L1368" s="4" t="s">
        <v>3725</v>
      </c>
      <c r="M1368" s="4"/>
      <c r="N1368" s="4" t="s">
        <v>3726</v>
      </c>
      <c r="O1368" s="4" t="s">
        <v>53</v>
      </c>
      <c r="P1368" s="4" t="s">
        <v>3727</v>
      </c>
      <c r="Q1368" s="4">
        <v>383</v>
      </c>
      <c r="R1368" s="4">
        <v>0</v>
      </c>
      <c r="S1368" s="4">
        <v>10</v>
      </c>
      <c r="T1368" s="4">
        <v>393</v>
      </c>
      <c r="U1368" s="4">
        <v>0.97460000000000002</v>
      </c>
      <c r="V1368" s="4">
        <v>0</v>
      </c>
      <c r="W1368" s="4">
        <v>0.97460000000000002</v>
      </c>
      <c r="X1368" s="4" t="s">
        <v>48</v>
      </c>
      <c r="Y1368" s="4" t="s">
        <v>49</v>
      </c>
      <c r="Z1368" s="4" t="s">
        <v>49</v>
      </c>
      <c r="AA1368" s="4" t="s">
        <v>49</v>
      </c>
      <c r="AB1368" s="4" t="s">
        <v>49</v>
      </c>
      <c r="AC1368" s="4" t="s">
        <v>49</v>
      </c>
      <c r="AD1368" s="4" t="s">
        <v>49</v>
      </c>
      <c r="AE1368" s="4" t="s">
        <v>48</v>
      </c>
      <c r="AF1368" s="4" t="s">
        <v>48</v>
      </c>
      <c r="AG1368" s="4" t="s">
        <v>48</v>
      </c>
      <c r="AH1368" s="4" t="s">
        <v>48</v>
      </c>
      <c r="AI1368" s="4" t="s">
        <v>48</v>
      </c>
      <c r="AJ1368" s="4" t="s">
        <v>48</v>
      </c>
      <c r="AK1368" s="4" t="s">
        <v>48</v>
      </c>
      <c r="AL1368" s="4" t="s">
        <v>55</v>
      </c>
    </row>
    <row r="1369" spans="1:38" ht="25.5">
      <c r="A1369" s="4">
        <v>159963</v>
      </c>
      <c r="B1369" s="4">
        <v>665244</v>
      </c>
      <c r="C1369" s="4" t="s">
        <v>3722</v>
      </c>
      <c r="D1369" s="4" t="s">
        <v>3723</v>
      </c>
      <c r="E1369" s="4" t="s">
        <v>995</v>
      </c>
      <c r="F1369" s="4" t="s">
        <v>385</v>
      </c>
      <c r="G1369" s="4" t="s">
        <v>46</v>
      </c>
      <c r="H1369" s="4" t="s">
        <v>47</v>
      </c>
      <c r="I1369" s="4" t="s">
        <v>48</v>
      </c>
      <c r="J1369" s="4" t="s">
        <v>49</v>
      </c>
      <c r="K1369" s="4" t="s">
        <v>3728</v>
      </c>
      <c r="L1369" s="4" t="s">
        <v>3729</v>
      </c>
      <c r="M1369" s="4"/>
      <c r="N1369" s="4" t="s">
        <v>3726</v>
      </c>
      <c r="O1369" s="4" t="s">
        <v>53</v>
      </c>
      <c r="P1369" s="4" t="s">
        <v>3727</v>
      </c>
      <c r="Q1369" s="4">
        <v>165</v>
      </c>
      <c r="R1369" s="4">
        <v>0</v>
      </c>
      <c r="S1369" s="4">
        <v>0</v>
      </c>
      <c r="T1369" s="4">
        <v>165</v>
      </c>
      <c r="U1369" s="4">
        <v>1</v>
      </c>
      <c r="V1369" s="4">
        <v>0</v>
      </c>
      <c r="W1369" s="4">
        <v>1</v>
      </c>
      <c r="X1369" s="4" t="s">
        <v>48</v>
      </c>
      <c r="Y1369" s="4" t="s">
        <v>49</v>
      </c>
      <c r="Z1369" s="4" t="s">
        <v>49</v>
      </c>
      <c r="AA1369" s="4" t="s">
        <v>49</v>
      </c>
      <c r="AB1369" s="4" t="s">
        <v>49</v>
      </c>
      <c r="AC1369" s="4" t="s">
        <v>49</v>
      </c>
      <c r="AD1369" s="4" t="s">
        <v>49</v>
      </c>
      <c r="AE1369" s="4" t="s">
        <v>48</v>
      </c>
      <c r="AF1369" s="4" t="s">
        <v>48</v>
      </c>
      <c r="AG1369" s="4" t="s">
        <v>48</v>
      </c>
      <c r="AH1369" s="4" t="s">
        <v>48</v>
      </c>
      <c r="AI1369" s="4" t="s">
        <v>48</v>
      </c>
      <c r="AJ1369" s="4" t="s">
        <v>48</v>
      </c>
      <c r="AK1369" s="4" t="s">
        <v>48</v>
      </c>
      <c r="AL1369" s="4" t="s">
        <v>55</v>
      </c>
    </row>
    <row r="1370" spans="1:38" ht="25.5">
      <c r="A1370" s="4">
        <v>159963</v>
      </c>
      <c r="B1370" s="4">
        <v>664957</v>
      </c>
      <c r="C1370" s="4" t="s">
        <v>3722</v>
      </c>
      <c r="D1370" s="4" t="s">
        <v>3723</v>
      </c>
      <c r="E1370" s="4" t="s">
        <v>995</v>
      </c>
      <c r="F1370" s="4" t="s">
        <v>385</v>
      </c>
      <c r="G1370" s="4" t="s">
        <v>46</v>
      </c>
      <c r="H1370" s="4" t="s">
        <v>47</v>
      </c>
      <c r="I1370" s="4" t="s">
        <v>48</v>
      </c>
      <c r="J1370" s="4" t="s">
        <v>49</v>
      </c>
      <c r="K1370" s="4" t="s">
        <v>3730</v>
      </c>
      <c r="L1370" s="4" t="s">
        <v>3731</v>
      </c>
      <c r="M1370" s="4"/>
      <c r="N1370" s="4" t="s">
        <v>3726</v>
      </c>
      <c r="O1370" s="4" t="s">
        <v>53</v>
      </c>
      <c r="P1370" s="4" t="s">
        <v>3727</v>
      </c>
      <c r="Q1370" s="4">
        <v>236</v>
      </c>
      <c r="R1370" s="4">
        <v>0</v>
      </c>
      <c r="S1370" s="4">
        <v>60</v>
      </c>
      <c r="T1370" s="4">
        <v>296</v>
      </c>
      <c r="U1370" s="4">
        <v>0.79730000000000001</v>
      </c>
      <c r="V1370" s="4">
        <v>0</v>
      </c>
      <c r="W1370" s="4">
        <v>0.79730000000000001</v>
      </c>
      <c r="X1370" s="4" t="s">
        <v>48</v>
      </c>
      <c r="Y1370" s="4" t="s">
        <v>49</v>
      </c>
      <c r="Z1370" s="4" t="s">
        <v>49</v>
      </c>
      <c r="AA1370" s="4" t="s">
        <v>49</v>
      </c>
      <c r="AB1370" s="4" t="s">
        <v>49</v>
      </c>
      <c r="AC1370" s="4" t="s">
        <v>49</v>
      </c>
      <c r="AD1370" s="4" t="s">
        <v>49</v>
      </c>
      <c r="AE1370" s="4" t="s">
        <v>48</v>
      </c>
      <c r="AF1370" s="4" t="s">
        <v>48</v>
      </c>
      <c r="AG1370" s="4" t="s">
        <v>48</v>
      </c>
      <c r="AH1370" s="4" t="s">
        <v>48</v>
      </c>
      <c r="AI1370" s="4" t="s">
        <v>48</v>
      </c>
      <c r="AJ1370" s="4" t="s">
        <v>48</v>
      </c>
      <c r="AK1370" s="4" t="s">
        <v>48</v>
      </c>
      <c r="AL1370" s="4" t="s">
        <v>55</v>
      </c>
    </row>
    <row r="1371" spans="1:38" ht="25.5">
      <c r="A1371" s="4">
        <v>159963</v>
      </c>
      <c r="B1371" s="4">
        <v>661443</v>
      </c>
      <c r="C1371" s="4" t="s">
        <v>3722</v>
      </c>
      <c r="D1371" s="4" t="s">
        <v>3723</v>
      </c>
      <c r="E1371" s="4" t="s">
        <v>995</v>
      </c>
      <c r="F1371" s="4" t="s">
        <v>385</v>
      </c>
      <c r="G1371" s="4" t="s">
        <v>46</v>
      </c>
      <c r="H1371" s="4" t="s">
        <v>47</v>
      </c>
      <c r="I1371" s="4" t="s">
        <v>48</v>
      </c>
      <c r="J1371" s="4" t="s">
        <v>49</v>
      </c>
      <c r="K1371" s="4" t="s">
        <v>3080</v>
      </c>
      <c r="L1371" s="4" t="s">
        <v>3732</v>
      </c>
      <c r="M1371" s="4"/>
      <c r="N1371" s="4" t="s">
        <v>3726</v>
      </c>
      <c r="O1371" s="4" t="s">
        <v>53</v>
      </c>
      <c r="P1371" s="4" t="s">
        <v>3727</v>
      </c>
      <c r="Q1371" s="4">
        <v>275</v>
      </c>
      <c r="R1371" s="4">
        <v>0</v>
      </c>
      <c r="S1371" s="4">
        <v>0</v>
      </c>
      <c r="T1371" s="4">
        <v>275</v>
      </c>
      <c r="U1371" s="4">
        <v>1</v>
      </c>
      <c r="V1371" s="4">
        <v>0</v>
      </c>
      <c r="W1371" s="4">
        <v>1</v>
      </c>
      <c r="X1371" s="4" t="s">
        <v>48</v>
      </c>
      <c r="Y1371" s="4" t="s">
        <v>49</v>
      </c>
      <c r="Z1371" s="4" t="s">
        <v>49</v>
      </c>
      <c r="AA1371" s="4" t="s">
        <v>49</v>
      </c>
      <c r="AB1371" s="4" t="s">
        <v>49</v>
      </c>
      <c r="AC1371" s="4" t="s">
        <v>49</v>
      </c>
      <c r="AD1371" s="4" t="s">
        <v>49</v>
      </c>
      <c r="AE1371" s="4" t="s">
        <v>48</v>
      </c>
      <c r="AF1371" s="4" t="s">
        <v>48</v>
      </c>
      <c r="AG1371" s="4" t="s">
        <v>48</v>
      </c>
      <c r="AH1371" s="4" t="s">
        <v>48</v>
      </c>
      <c r="AI1371" s="4" t="s">
        <v>48</v>
      </c>
      <c r="AJ1371" s="4" t="s">
        <v>48</v>
      </c>
      <c r="AK1371" s="4" t="s">
        <v>48</v>
      </c>
      <c r="AL1371" s="4" t="s">
        <v>55</v>
      </c>
    </row>
    <row r="1372" spans="1:38" ht="25.5">
      <c r="A1372" s="4">
        <v>159963</v>
      </c>
      <c r="B1372" s="4">
        <v>665608</v>
      </c>
      <c r="C1372" s="4" t="s">
        <v>3722</v>
      </c>
      <c r="D1372" s="4" t="s">
        <v>3723</v>
      </c>
      <c r="E1372" s="4" t="s">
        <v>995</v>
      </c>
      <c r="F1372" s="4" t="s">
        <v>385</v>
      </c>
      <c r="G1372" s="4" t="s">
        <v>46</v>
      </c>
      <c r="H1372" s="4" t="s">
        <v>47</v>
      </c>
      <c r="I1372" s="4" t="s">
        <v>48</v>
      </c>
      <c r="J1372" s="4" t="s">
        <v>49</v>
      </c>
      <c r="K1372" s="4" t="s">
        <v>127</v>
      </c>
      <c r="L1372" s="4" t="s">
        <v>3733</v>
      </c>
      <c r="M1372" s="4"/>
      <c r="N1372" s="4" t="s">
        <v>3726</v>
      </c>
      <c r="O1372" s="4" t="s">
        <v>53</v>
      </c>
      <c r="P1372" s="4" t="s">
        <v>3727</v>
      </c>
      <c r="Q1372" s="4">
        <v>307</v>
      </c>
      <c r="R1372" s="4">
        <v>0</v>
      </c>
      <c r="S1372" s="4">
        <v>0</v>
      </c>
      <c r="T1372" s="4">
        <v>307</v>
      </c>
      <c r="U1372" s="4">
        <v>1</v>
      </c>
      <c r="V1372" s="4">
        <v>0</v>
      </c>
      <c r="W1372" s="4">
        <v>1</v>
      </c>
      <c r="X1372" s="4" t="s">
        <v>48</v>
      </c>
      <c r="Y1372" s="4" t="s">
        <v>49</v>
      </c>
      <c r="Z1372" s="4" t="s">
        <v>49</v>
      </c>
      <c r="AA1372" s="4" t="s">
        <v>49</v>
      </c>
      <c r="AB1372" s="4" t="s">
        <v>49</v>
      </c>
      <c r="AC1372" s="4" t="s">
        <v>49</v>
      </c>
      <c r="AD1372" s="4" t="s">
        <v>49</v>
      </c>
      <c r="AE1372" s="4" t="s">
        <v>48</v>
      </c>
      <c r="AF1372" s="4" t="s">
        <v>48</v>
      </c>
      <c r="AG1372" s="4" t="s">
        <v>48</v>
      </c>
      <c r="AH1372" s="4" t="s">
        <v>48</v>
      </c>
      <c r="AI1372" s="4" t="s">
        <v>48</v>
      </c>
      <c r="AJ1372" s="4" t="s">
        <v>48</v>
      </c>
      <c r="AK1372" s="4" t="s">
        <v>48</v>
      </c>
      <c r="AL1372" s="4" t="s">
        <v>55</v>
      </c>
    </row>
    <row r="1373" spans="1:38" ht="25.5">
      <c r="A1373" s="4">
        <v>159963</v>
      </c>
      <c r="B1373" s="4">
        <v>661445</v>
      </c>
      <c r="C1373" s="4" t="s">
        <v>3722</v>
      </c>
      <c r="D1373" s="4" t="s">
        <v>3723</v>
      </c>
      <c r="E1373" s="4" t="s">
        <v>995</v>
      </c>
      <c r="F1373" s="4" t="s">
        <v>385</v>
      </c>
      <c r="G1373" s="4" t="s">
        <v>46</v>
      </c>
      <c r="H1373" s="4" t="s">
        <v>47</v>
      </c>
      <c r="I1373" s="4" t="s">
        <v>48</v>
      </c>
      <c r="J1373" s="4" t="s">
        <v>49</v>
      </c>
      <c r="K1373" s="4" t="s">
        <v>3734</v>
      </c>
      <c r="L1373" s="4" t="s">
        <v>3735</v>
      </c>
      <c r="M1373" s="4"/>
      <c r="N1373" s="4" t="s">
        <v>3726</v>
      </c>
      <c r="O1373" s="4" t="s">
        <v>53</v>
      </c>
      <c r="P1373" s="4" t="s">
        <v>3727</v>
      </c>
      <c r="Q1373" s="4">
        <v>850</v>
      </c>
      <c r="R1373" s="4">
        <v>0</v>
      </c>
      <c r="S1373" s="4">
        <v>68</v>
      </c>
      <c r="T1373" s="4">
        <v>918</v>
      </c>
      <c r="U1373" s="4">
        <v>0.92589999999999995</v>
      </c>
      <c r="V1373" s="4">
        <v>0</v>
      </c>
      <c r="W1373" s="4">
        <v>0.92589999999999995</v>
      </c>
      <c r="X1373" s="4" t="s">
        <v>48</v>
      </c>
      <c r="Y1373" s="4" t="s">
        <v>48</v>
      </c>
      <c r="Z1373" s="4" t="s">
        <v>48</v>
      </c>
      <c r="AA1373" s="4" t="s">
        <v>48</v>
      </c>
      <c r="AB1373" s="4" t="s">
        <v>48</v>
      </c>
      <c r="AC1373" s="4" t="s">
        <v>48</v>
      </c>
      <c r="AD1373" s="4" t="s">
        <v>48</v>
      </c>
      <c r="AE1373" s="4" t="s">
        <v>48</v>
      </c>
      <c r="AF1373" s="4" t="s">
        <v>48</v>
      </c>
      <c r="AG1373" s="4" t="s">
        <v>48</v>
      </c>
      <c r="AH1373" s="4" t="s">
        <v>49</v>
      </c>
      <c r="AI1373" s="4" t="s">
        <v>49</v>
      </c>
      <c r="AJ1373" s="4" t="s">
        <v>49</v>
      </c>
      <c r="AK1373" s="4" t="s">
        <v>49</v>
      </c>
      <c r="AL1373" s="4" t="s">
        <v>55</v>
      </c>
    </row>
    <row r="1374" spans="1:38" ht="25.5">
      <c r="A1374" s="4">
        <v>159963</v>
      </c>
      <c r="B1374" s="4">
        <v>662807</v>
      </c>
      <c r="C1374" s="4" t="s">
        <v>3722</v>
      </c>
      <c r="D1374" s="4" t="s">
        <v>3723</v>
      </c>
      <c r="E1374" s="4" t="s">
        <v>995</v>
      </c>
      <c r="F1374" s="4" t="s">
        <v>385</v>
      </c>
      <c r="G1374" s="4" t="s">
        <v>46</v>
      </c>
      <c r="H1374" s="4" t="s">
        <v>47</v>
      </c>
      <c r="I1374" s="4" t="s">
        <v>48</v>
      </c>
      <c r="J1374" s="4" t="s">
        <v>49</v>
      </c>
      <c r="K1374" s="4" t="s">
        <v>3736</v>
      </c>
      <c r="L1374" s="4" t="s">
        <v>3737</v>
      </c>
      <c r="M1374" s="4"/>
      <c r="N1374" s="4" t="s">
        <v>3726</v>
      </c>
      <c r="O1374" s="4" t="s">
        <v>53</v>
      </c>
      <c r="P1374" s="4" t="s">
        <v>3727</v>
      </c>
      <c r="Q1374" s="4">
        <v>137</v>
      </c>
      <c r="R1374" s="4">
        <v>0</v>
      </c>
      <c r="S1374" s="4">
        <v>4</v>
      </c>
      <c r="T1374" s="4">
        <v>141</v>
      </c>
      <c r="U1374" s="4">
        <v>0.97160000000000002</v>
      </c>
      <c r="V1374" s="4">
        <v>0</v>
      </c>
      <c r="W1374" s="4">
        <v>0.97160000000000002</v>
      </c>
      <c r="X1374" s="4" t="s">
        <v>48</v>
      </c>
      <c r="Y1374" s="4" t="s">
        <v>49</v>
      </c>
      <c r="Z1374" s="4" t="s">
        <v>49</v>
      </c>
      <c r="AA1374" s="4" t="s">
        <v>49</v>
      </c>
      <c r="AB1374" s="4" t="s">
        <v>49</v>
      </c>
      <c r="AC1374" s="4" t="s">
        <v>49</v>
      </c>
      <c r="AD1374" s="4" t="s">
        <v>49</v>
      </c>
      <c r="AE1374" s="4" t="s">
        <v>49</v>
      </c>
      <c r="AF1374" s="4" t="s">
        <v>49</v>
      </c>
      <c r="AG1374" s="4" t="s">
        <v>49</v>
      </c>
      <c r="AH1374" s="4" t="s">
        <v>49</v>
      </c>
      <c r="AI1374" s="4" t="s">
        <v>49</v>
      </c>
      <c r="AJ1374" s="4" t="s">
        <v>49</v>
      </c>
      <c r="AK1374" s="4" t="s">
        <v>49</v>
      </c>
      <c r="AL1374" s="4" t="s">
        <v>55</v>
      </c>
    </row>
    <row r="1375" spans="1:38" ht="25.5">
      <c r="A1375" s="4">
        <v>159963</v>
      </c>
      <c r="B1375" s="4">
        <v>661444</v>
      </c>
      <c r="C1375" s="4" t="s">
        <v>3722</v>
      </c>
      <c r="D1375" s="4" t="s">
        <v>3723</v>
      </c>
      <c r="E1375" s="4" t="s">
        <v>995</v>
      </c>
      <c r="F1375" s="4" t="s">
        <v>385</v>
      </c>
      <c r="G1375" s="4" t="s">
        <v>46</v>
      </c>
      <c r="H1375" s="4" t="s">
        <v>47</v>
      </c>
      <c r="I1375" s="4" t="s">
        <v>48</v>
      </c>
      <c r="J1375" s="4" t="s">
        <v>49</v>
      </c>
      <c r="K1375" s="4" t="s">
        <v>3738</v>
      </c>
      <c r="L1375" s="4" t="s">
        <v>3739</v>
      </c>
      <c r="M1375" s="4"/>
      <c r="N1375" s="4" t="s">
        <v>3726</v>
      </c>
      <c r="O1375" s="4" t="s">
        <v>53</v>
      </c>
      <c r="P1375" s="4" t="s">
        <v>3727</v>
      </c>
      <c r="Q1375" s="4">
        <v>751</v>
      </c>
      <c r="R1375" s="4">
        <v>0</v>
      </c>
      <c r="S1375" s="4">
        <v>7</v>
      </c>
      <c r="T1375" s="4">
        <v>758</v>
      </c>
      <c r="U1375" s="4">
        <v>0.99080000000000001</v>
      </c>
      <c r="V1375" s="4">
        <v>0</v>
      </c>
      <c r="W1375" s="4">
        <v>0.99080000000000001</v>
      </c>
      <c r="X1375" s="4" t="s">
        <v>48</v>
      </c>
      <c r="Y1375" s="4" t="s">
        <v>48</v>
      </c>
      <c r="Z1375" s="4" t="s">
        <v>48</v>
      </c>
      <c r="AA1375" s="4" t="s">
        <v>48</v>
      </c>
      <c r="AB1375" s="4" t="s">
        <v>48</v>
      </c>
      <c r="AC1375" s="4" t="s">
        <v>48</v>
      </c>
      <c r="AD1375" s="4" t="s">
        <v>48</v>
      </c>
      <c r="AE1375" s="4" t="s">
        <v>49</v>
      </c>
      <c r="AF1375" s="4" t="s">
        <v>49</v>
      </c>
      <c r="AG1375" s="4" t="s">
        <v>49</v>
      </c>
      <c r="AH1375" s="4" t="s">
        <v>48</v>
      </c>
      <c r="AI1375" s="4" t="s">
        <v>48</v>
      </c>
      <c r="AJ1375" s="4" t="s">
        <v>48</v>
      </c>
      <c r="AK1375" s="4" t="s">
        <v>48</v>
      </c>
      <c r="AL1375" s="4" t="s">
        <v>55</v>
      </c>
    </row>
    <row r="1376" spans="1:38" ht="25.5">
      <c r="A1376" s="4">
        <v>160170</v>
      </c>
      <c r="B1376" s="4">
        <v>683578</v>
      </c>
      <c r="C1376" s="4" t="s">
        <v>3740</v>
      </c>
      <c r="D1376" s="4" t="s">
        <v>3741</v>
      </c>
      <c r="E1376" s="4" t="s">
        <v>153</v>
      </c>
      <c r="F1376" s="4" t="s">
        <v>269</v>
      </c>
      <c r="G1376" s="4" t="s">
        <v>46</v>
      </c>
      <c r="H1376" s="4" t="s">
        <v>47</v>
      </c>
      <c r="I1376" s="4" t="s">
        <v>48</v>
      </c>
      <c r="J1376" s="4" t="s">
        <v>49</v>
      </c>
      <c r="K1376" s="4" t="s">
        <v>3740</v>
      </c>
      <c r="L1376" s="4" t="s">
        <v>3742</v>
      </c>
      <c r="M1376" s="4"/>
      <c r="N1376" s="4" t="s">
        <v>1836</v>
      </c>
      <c r="O1376" s="4" t="s">
        <v>53</v>
      </c>
      <c r="P1376" s="4" t="s">
        <v>1837</v>
      </c>
      <c r="Q1376" s="4">
        <v>247</v>
      </c>
      <c r="R1376" s="4">
        <v>0</v>
      </c>
      <c r="S1376" s="4">
        <v>93</v>
      </c>
      <c r="T1376" s="4">
        <v>340</v>
      </c>
      <c r="U1376" s="4">
        <v>0.72650000000000003</v>
      </c>
      <c r="V1376" s="4">
        <v>0</v>
      </c>
      <c r="W1376" s="4">
        <v>0.72650000000000003</v>
      </c>
      <c r="X1376" s="4" t="s">
        <v>48</v>
      </c>
      <c r="Y1376" s="4" t="s">
        <v>48</v>
      </c>
      <c r="Z1376" s="4" t="s">
        <v>48</v>
      </c>
      <c r="AA1376" s="4" t="s">
        <v>48</v>
      </c>
      <c r="AB1376" s="4" t="s">
        <v>48</v>
      </c>
      <c r="AC1376" s="4" t="s">
        <v>48</v>
      </c>
      <c r="AD1376" s="4" t="s">
        <v>49</v>
      </c>
      <c r="AE1376" s="4" t="s">
        <v>49</v>
      </c>
      <c r="AF1376" s="4" t="s">
        <v>49</v>
      </c>
      <c r="AG1376" s="4" t="s">
        <v>49</v>
      </c>
      <c r="AH1376" s="4" t="s">
        <v>48</v>
      </c>
      <c r="AI1376" s="4" t="s">
        <v>48</v>
      </c>
      <c r="AJ1376" s="4" t="s">
        <v>48</v>
      </c>
      <c r="AK1376" s="4" t="s">
        <v>48</v>
      </c>
      <c r="AL1376" s="4" t="s">
        <v>55</v>
      </c>
    </row>
    <row r="1377" spans="1:38" ht="25.5">
      <c r="A1377" s="4">
        <v>159399</v>
      </c>
      <c r="B1377" s="4">
        <v>661564</v>
      </c>
      <c r="C1377" s="4" t="s">
        <v>3743</v>
      </c>
      <c r="D1377" s="4" t="s">
        <v>3744</v>
      </c>
      <c r="E1377" s="4" t="s">
        <v>1104</v>
      </c>
      <c r="F1377" s="4" t="s">
        <v>391</v>
      </c>
      <c r="G1377" s="4" t="s">
        <v>46</v>
      </c>
      <c r="H1377" s="4" t="s">
        <v>47</v>
      </c>
      <c r="I1377" s="4" t="s">
        <v>48</v>
      </c>
      <c r="J1377" s="4" t="s">
        <v>49</v>
      </c>
      <c r="K1377" s="4" t="s">
        <v>3745</v>
      </c>
      <c r="L1377" s="4" t="s">
        <v>3746</v>
      </c>
      <c r="M1377" s="4" t="s">
        <v>3747</v>
      </c>
      <c r="N1377" s="4" t="s">
        <v>3748</v>
      </c>
      <c r="O1377" s="4" t="s">
        <v>53</v>
      </c>
      <c r="P1377" s="4" t="s">
        <v>3749</v>
      </c>
      <c r="Q1377" s="4">
        <v>135</v>
      </c>
      <c r="R1377" s="4">
        <v>44</v>
      </c>
      <c r="S1377" s="4">
        <v>254</v>
      </c>
      <c r="T1377" s="4">
        <v>433</v>
      </c>
      <c r="U1377" s="4">
        <v>0.31180000000000002</v>
      </c>
      <c r="V1377" s="4">
        <v>0.1016</v>
      </c>
      <c r="W1377" s="4">
        <v>0.41339999999999999</v>
      </c>
      <c r="X1377" s="4" t="s">
        <v>48</v>
      </c>
      <c r="Y1377" s="4" t="s">
        <v>49</v>
      </c>
      <c r="Z1377" s="4" t="s">
        <v>49</v>
      </c>
      <c r="AA1377" s="4" t="s">
        <v>49</v>
      </c>
      <c r="AB1377" s="4" t="s">
        <v>49</v>
      </c>
      <c r="AC1377" s="4" t="s">
        <v>49</v>
      </c>
      <c r="AD1377" s="4" t="s">
        <v>49</v>
      </c>
      <c r="AE1377" s="4" t="s">
        <v>48</v>
      </c>
      <c r="AF1377" s="4" t="s">
        <v>48</v>
      </c>
      <c r="AG1377" s="4" t="s">
        <v>48</v>
      </c>
      <c r="AH1377" s="4" t="s">
        <v>48</v>
      </c>
      <c r="AI1377" s="4" t="s">
        <v>48</v>
      </c>
      <c r="AJ1377" s="4" t="s">
        <v>48</v>
      </c>
      <c r="AK1377" s="4" t="s">
        <v>48</v>
      </c>
      <c r="AL1377" s="4" t="s">
        <v>81</v>
      </c>
    </row>
    <row r="1378" spans="1:38" ht="25.5">
      <c r="A1378" s="4">
        <v>159399</v>
      </c>
      <c r="B1378" s="4">
        <v>661565</v>
      </c>
      <c r="C1378" s="4" t="s">
        <v>3743</v>
      </c>
      <c r="D1378" s="4" t="s">
        <v>3744</v>
      </c>
      <c r="E1378" s="4" t="s">
        <v>1104</v>
      </c>
      <c r="F1378" s="4" t="s">
        <v>391</v>
      </c>
      <c r="G1378" s="4" t="s">
        <v>46</v>
      </c>
      <c r="H1378" s="4" t="s">
        <v>47</v>
      </c>
      <c r="I1378" s="4" t="s">
        <v>48</v>
      </c>
      <c r="J1378" s="4" t="s">
        <v>49</v>
      </c>
      <c r="K1378" s="4" t="s">
        <v>198</v>
      </c>
      <c r="L1378" s="4" t="s">
        <v>3750</v>
      </c>
      <c r="M1378" s="4" t="s">
        <v>3747</v>
      </c>
      <c r="N1378" s="4" t="s">
        <v>3748</v>
      </c>
      <c r="O1378" s="4" t="s">
        <v>53</v>
      </c>
      <c r="P1378" s="4" t="s">
        <v>3749</v>
      </c>
      <c r="Q1378" s="4">
        <v>78</v>
      </c>
      <c r="R1378" s="4">
        <v>28</v>
      </c>
      <c r="S1378" s="4">
        <v>133</v>
      </c>
      <c r="T1378" s="4">
        <v>239</v>
      </c>
      <c r="U1378" s="4">
        <v>0.32640000000000002</v>
      </c>
      <c r="V1378" s="4">
        <v>0.1172</v>
      </c>
      <c r="W1378" s="4">
        <v>0.44350000000000001</v>
      </c>
      <c r="X1378" s="4" t="s">
        <v>48</v>
      </c>
      <c r="Y1378" s="4" t="s">
        <v>48</v>
      </c>
      <c r="Z1378" s="4" t="s">
        <v>48</v>
      </c>
      <c r="AA1378" s="4" t="s">
        <v>48</v>
      </c>
      <c r="AB1378" s="4" t="s">
        <v>48</v>
      </c>
      <c r="AC1378" s="4" t="s">
        <v>48</v>
      </c>
      <c r="AD1378" s="4" t="s">
        <v>48</v>
      </c>
      <c r="AE1378" s="4" t="s">
        <v>49</v>
      </c>
      <c r="AF1378" s="4" t="s">
        <v>49</v>
      </c>
      <c r="AG1378" s="4" t="s">
        <v>49</v>
      </c>
      <c r="AH1378" s="4" t="s">
        <v>48</v>
      </c>
      <c r="AI1378" s="4" t="s">
        <v>48</v>
      </c>
      <c r="AJ1378" s="4" t="s">
        <v>48</v>
      </c>
      <c r="AK1378" s="4" t="s">
        <v>48</v>
      </c>
      <c r="AL1378" s="4" t="s">
        <v>81</v>
      </c>
    </row>
    <row r="1379" spans="1:38" ht="25.5">
      <c r="A1379" s="4">
        <v>159399</v>
      </c>
      <c r="B1379" s="4">
        <v>661566</v>
      </c>
      <c r="C1379" s="4" t="s">
        <v>3743</v>
      </c>
      <c r="D1379" s="4" t="s">
        <v>3744</v>
      </c>
      <c r="E1379" s="4" t="s">
        <v>1104</v>
      </c>
      <c r="F1379" s="4" t="s">
        <v>391</v>
      </c>
      <c r="G1379" s="4" t="s">
        <v>46</v>
      </c>
      <c r="H1379" s="4" t="s">
        <v>47</v>
      </c>
      <c r="I1379" s="4" t="s">
        <v>48</v>
      </c>
      <c r="J1379" s="4" t="s">
        <v>49</v>
      </c>
      <c r="K1379" s="4" t="s">
        <v>3751</v>
      </c>
      <c r="L1379" s="4" t="s">
        <v>3752</v>
      </c>
      <c r="M1379" s="4" t="s">
        <v>3747</v>
      </c>
      <c r="N1379" s="4" t="s">
        <v>3748</v>
      </c>
      <c r="O1379" s="4" t="s">
        <v>53</v>
      </c>
      <c r="P1379" s="4" t="s">
        <v>3749</v>
      </c>
      <c r="Q1379" s="4">
        <v>82</v>
      </c>
      <c r="R1379" s="4">
        <v>38</v>
      </c>
      <c r="S1379" s="4">
        <v>149</v>
      </c>
      <c r="T1379" s="4">
        <v>269</v>
      </c>
      <c r="U1379" s="4">
        <v>0.30480000000000002</v>
      </c>
      <c r="V1379" s="4">
        <v>0.14130000000000001</v>
      </c>
      <c r="W1379" s="4">
        <v>0.4461</v>
      </c>
      <c r="X1379" s="4" t="s">
        <v>48</v>
      </c>
      <c r="Y1379" s="4" t="s">
        <v>48</v>
      </c>
      <c r="Z1379" s="4" t="s">
        <v>48</v>
      </c>
      <c r="AA1379" s="4" t="s">
        <v>48</v>
      </c>
      <c r="AB1379" s="4" t="s">
        <v>48</v>
      </c>
      <c r="AC1379" s="4" t="s">
        <v>48</v>
      </c>
      <c r="AD1379" s="4" t="s">
        <v>48</v>
      </c>
      <c r="AE1379" s="4" t="s">
        <v>48</v>
      </c>
      <c r="AF1379" s="4" t="s">
        <v>48</v>
      </c>
      <c r="AG1379" s="4" t="s">
        <v>48</v>
      </c>
      <c r="AH1379" s="4" t="s">
        <v>49</v>
      </c>
      <c r="AI1379" s="4" t="s">
        <v>49</v>
      </c>
      <c r="AJ1379" s="4" t="s">
        <v>49</v>
      </c>
      <c r="AK1379" s="4" t="s">
        <v>49</v>
      </c>
      <c r="AL1379" s="4" t="s">
        <v>81</v>
      </c>
    </row>
    <row r="1380" spans="1:38" ht="38.25">
      <c r="A1380" s="4">
        <v>160335</v>
      </c>
      <c r="B1380" s="4">
        <v>684960</v>
      </c>
      <c r="C1380" s="4" t="s">
        <v>3753</v>
      </c>
      <c r="D1380" s="4" t="s">
        <v>3754</v>
      </c>
      <c r="E1380" s="4" t="s">
        <v>153</v>
      </c>
      <c r="F1380" s="4" t="s">
        <v>1833</v>
      </c>
      <c r="G1380" s="4" t="s">
        <v>46</v>
      </c>
      <c r="H1380" s="4" t="s">
        <v>47</v>
      </c>
      <c r="I1380" s="4" t="s">
        <v>48</v>
      </c>
      <c r="J1380" s="4" t="s">
        <v>49</v>
      </c>
      <c r="K1380" s="4" t="s">
        <v>3755</v>
      </c>
      <c r="L1380" s="4" t="s">
        <v>3756</v>
      </c>
      <c r="M1380" s="4"/>
      <c r="N1380" s="4" t="s">
        <v>1836</v>
      </c>
      <c r="O1380" s="4" t="s">
        <v>53</v>
      </c>
      <c r="P1380" s="4" t="s">
        <v>1955</v>
      </c>
      <c r="Q1380" s="4">
        <v>152</v>
      </c>
      <c r="R1380" s="4">
        <v>0</v>
      </c>
      <c r="S1380" s="4">
        <v>15</v>
      </c>
      <c r="T1380" s="4">
        <v>167</v>
      </c>
      <c r="U1380" s="4">
        <v>0.91020000000000001</v>
      </c>
      <c r="V1380" s="4">
        <v>0</v>
      </c>
      <c r="W1380" s="4">
        <v>0.91020000000000001</v>
      </c>
      <c r="X1380" s="4" t="s">
        <v>48</v>
      </c>
      <c r="Y1380" s="4" t="s">
        <v>48</v>
      </c>
      <c r="Z1380" s="4" t="s">
        <v>48</v>
      </c>
      <c r="AA1380" s="4" t="s">
        <v>48</v>
      </c>
      <c r="AB1380" s="4" t="s">
        <v>48</v>
      </c>
      <c r="AC1380" s="4" t="s">
        <v>48</v>
      </c>
      <c r="AD1380" s="4" t="s">
        <v>48</v>
      </c>
      <c r="AE1380" s="4" t="s">
        <v>49</v>
      </c>
      <c r="AF1380" s="4" t="s">
        <v>49</v>
      </c>
      <c r="AG1380" s="4" t="s">
        <v>49</v>
      </c>
      <c r="AH1380" s="4" t="s">
        <v>49</v>
      </c>
      <c r="AI1380" s="4" t="s">
        <v>49</v>
      </c>
      <c r="AJ1380" s="4" t="s">
        <v>49</v>
      </c>
      <c r="AK1380" s="4" t="s">
        <v>49</v>
      </c>
      <c r="AL1380" s="4" t="s">
        <v>55</v>
      </c>
    </row>
    <row r="1381" spans="1:38" ht="25.5">
      <c r="A1381" s="4">
        <v>159355</v>
      </c>
      <c r="B1381" s="4">
        <v>662024</v>
      </c>
      <c r="C1381" s="4" t="s">
        <v>3757</v>
      </c>
      <c r="D1381" s="4" t="s">
        <v>3758</v>
      </c>
      <c r="E1381" s="4" t="s">
        <v>157</v>
      </c>
      <c r="F1381" s="4" t="s">
        <v>75</v>
      </c>
      <c r="G1381" s="4" t="s">
        <v>46</v>
      </c>
      <c r="H1381" s="4" t="s">
        <v>47</v>
      </c>
      <c r="I1381" s="4" t="s">
        <v>48</v>
      </c>
      <c r="J1381" s="4" t="s">
        <v>49</v>
      </c>
      <c r="K1381" s="4" t="s">
        <v>3759</v>
      </c>
      <c r="L1381" s="4" t="s">
        <v>3760</v>
      </c>
      <c r="M1381" s="4"/>
      <c r="N1381" s="4" t="s">
        <v>3761</v>
      </c>
      <c r="O1381" s="4" t="s">
        <v>53</v>
      </c>
      <c r="P1381" s="4" t="s">
        <v>3762</v>
      </c>
      <c r="Q1381" s="4">
        <v>199</v>
      </c>
      <c r="R1381" s="4">
        <v>0</v>
      </c>
      <c r="S1381" s="4">
        <v>56</v>
      </c>
      <c r="T1381" s="4">
        <v>255</v>
      </c>
      <c r="U1381" s="4">
        <v>0.78039999999999998</v>
      </c>
      <c r="V1381" s="4">
        <v>0</v>
      </c>
      <c r="W1381" s="4">
        <v>0.78039999999999998</v>
      </c>
      <c r="X1381" s="4" t="s">
        <v>49</v>
      </c>
      <c r="Y1381" s="4" t="s">
        <v>49</v>
      </c>
      <c r="Z1381" s="4" t="s">
        <v>49</v>
      </c>
      <c r="AA1381" s="4" t="s">
        <v>49</v>
      </c>
      <c r="AB1381" s="4" t="s">
        <v>49</v>
      </c>
      <c r="AC1381" s="4" t="s">
        <v>49</v>
      </c>
      <c r="AD1381" s="4" t="s">
        <v>49</v>
      </c>
      <c r="AE1381" s="4" t="s">
        <v>49</v>
      </c>
      <c r="AF1381" s="4" t="s">
        <v>48</v>
      </c>
      <c r="AG1381" s="4" t="s">
        <v>48</v>
      </c>
      <c r="AH1381" s="4" t="s">
        <v>48</v>
      </c>
      <c r="AI1381" s="4" t="s">
        <v>48</v>
      </c>
      <c r="AJ1381" s="4" t="s">
        <v>48</v>
      </c>
      <c r="AK1381" s="4" t="s">
        <v>48</v>
      </c>
      <c r="AL1381" s="4" t="s">
        <v>55</v>
      </c>
    </row>
    <row r="1382" spans="1:38" ht="25.5">
      <c r="A1382" s="4">
        <v>159355</v>
      </c>
      <c r="B1382" s="4">
        <v>662025</v>
      </c>
      <c r="C1382" s="4" t="s">
        <v>3757</v>
      </c>
      <c r="D1382" s="4" t="s">
        <v>3758</v>
      </c>
      <c r="E1382" s="4" t="s">
        <v>157</v>
      </c>
      <c r="F1382" s="4" t="s">
        <v>75</v>
      </c>
      <c r="G1382" s="4" t="s">
        <v>46</v>
      </c>
      <c r="H1382" s="4" t="s">
        <v>47</v>
      </c>
      <c r="I1382" s="4" t="s">
        <v>48</v>
      </c>
      <c r="J1382" s="4" t="s">
        <v>49</v>
      </c>
      <c r="K1382" s="4" t="s">
        <v>3763</v>
      </c>
      <c r="L1382" s="4" t="s">
        <v>3760</v>
      </c>
      <c r="M1382" s="4"/>
      <c r="N1382" s="4" t="s">
        <v>3761</v>
      </c>
      <c r="O1382" s="4" t="s">
        <v>53</v>
      </c>
      <c r="P1382" s="4" t="s">
        <v>3762</v>
      </c>
      <c r="Q1382" s="4">
        <v>197</v>
      </c>
      <c r="R1382" s="4">
        <v>0</v>
      </c>
      <c r="S1382" s="4">
        <v>59</v>
      </c>
      <c r="T1382" s="4">
        <v>256</v>
      </c>
      <c r="U1382" s="4">
        <v>0.76949999999999996</v>
      </c>
      <c r="V1382" s="4">
        <v>0</v>
      </c>
      <c r="W1382" s="4">
        <v>0.76949999999999996</v>
      </c>
      <c r="X1382" s="4" t="s">
        <v>48</v>
      </c>
      <c r="Y1382" s="4" t="s">
        <v>48</v>
      </c>
      <c r="Z1382" s="4" t="s">
        <v>48</v>
      </c>
      <c r="AA1382" s="4" t="s">
        <v>48</v>
      </c>
      <c r="AB1382" s="4" t="s">
        <v>48</v>
      </c>
      <c r="AC1382" s="4" t="s">
        <v>48</v>
      </c>
      <c r="AD1382" s="4" t="s">
        <v>48</v>
      </c>
      <c r="AE1382" s="4" t="s">
        <v>48</v>
      </c>
      <c r="AF1382" s="4" t="s">
        <v>49</v>
      </c>
      <c r="AG1382" s="4" t="s">
        <v>49</v>
      </c>
      <c r="AH1382" s="4" t="s">
        <v>49</v>
      </c>
      <c r="AI1382" s="4" t="s">
        <v>49</v>
      </c>
      <c r="AJ1382" s="4" t="s">
        <v>49</v>
      </c>
      <c r="AK1382" s="4" t="s">
        <v>49</v>
      </c>
      <c r="AL1382" s="4" t="s">
        <v>55</v>
      </c>
    </row>
    <row r="1383" spans="1:38" ht="25.5">
      <c r="A1383" s="4">
        <v>159921</v>
      </c>
      <c r="B1383" s="4">
        <v>661796</v>
      </c>
      <c r="C1383" s="4" t="s">
        <v>3764</v>
      </c>
      <c r="D1383" s="4" t="s">
        <v>3765</v>
      </c>
      <c r="E1383" s="4" t="s">
        <v>87</v>
      </c>
      <c r="F1383" s="4" t="s">
        <v>88</v>
      </c>
      <c r="G1383" s="4" t="s">
        <v>46</v>
      </c>
      <c r="H1383" s="4" t="s">
        <v>47</v>
      </c>
      <c r="I1383" s="4" t="s">
        <v>48</v>
      </c>
      <c r="J1383" s="4" t="s">
        <v>49</v>
      </c>
      <c r="K1383" s="4" t="s">
        <v>3766</v>
      </c>
      <c r="L1383" s="4" t="s">
        <v>3767</v>
      </c>
      <c r="M1383" s="4"/>
      <c r="N1383" s="4" t="s">
        <v>3768</v>
      </c>
      <c r="O1383" s="4" t="s">
        <v>53</v>
      </c>
      <c r="P1383" s="4" t="s">
        <v>3769</v>
      </c>
      <c r="Q1383" s="4">
        <v>146</v>
      </c>
      <c r="R1383" s="4">
        <v>47</v>
      </c>
      <c r="S1383" s="4">
        <v>262</v>
      </c>
      <c r="T1383" s="4">
        <v>455</v>
      </c>
      <c r="U1383" s="4">
        <v>0.32090000000000002</v>
      </c>
      <c r="V1383" s="4">
        <v>0.1033</v>
      </c>
      <c r="W1383" s="4">
        <v>0.42420000000000002</v>
      </c>
      <c r="X1383" s="4" t="s">
        <v>49</v>
      </c>
      <c r="Y1383" s="4" t="s">
        <v>49</v>
      </c>
      <c r="Z1383" s="4" t="s">
        <v>49</v>
      </c>
      <c r="AA1383" s="4" t="s">
        <v>49</v>
      </c>
      <c r="AB1383" s="4" t="s">
        <v>49</v>
      </c>
      <c r="AC1383" s="4" t="s">
        <v>49</v>
      </c>
      <c r="AD1383" s="4" t="s">
        <v>49</v>
      </c>
      <c r="AE1383" s="4" t="s">
        <v>49</v>
      </c>
      <c r="AF1383" s="4" t="s">
        <v>48</v>
      </c>
      <c r="AG1383" s="4" t="s">
        <v>48</v>
      </c>
      <c r="AH1383" s="4" t="s">
        <v>48</v>
      </c>
      <c r="AI1383" s="4" t="s">
        <v>48</v>
      </c>
      <c r="AJ1383" s="4" t="s">
        <v>48</v>
      </c>
      <c r="AK1383" s="4" t="s">
        <v>48</v>
      </c>
      <c r="AL1383" s="4" t="s">
        <v>81</v>
      </c>
    </row>
    <row r="1384" spans="1:38" ht="25.5">
      <c r="A1384" s="4">
        <v>159921</v>
      </c>
      <c r="B1384" s="4">
        <v>661797</v>
      </c>
      <c r="C1384" s="4" t="s">
        <v>3764</v>
      </c>
      <c r="D1384" s="4" t="s">
        <v>3765</v>
      </c>
      <c r="E1384" s="4" t="s">
        <v>87</v>
      </c>
      <c r="F1384" s="4" t="s">
        <v>88</v>
      </c>
      <c r="G1384" s="4" t="s">
        <v>46</v>
      </c>
      <c r="H1384" s="4" t="s">
        <v>47</v>
      </c>
      <c r="I1384" s="4" t="s">
        <v>48</v>
      </c>
      <c r="J1384" s="4" t="s">
        <v>49</v>
      </c>
      <c r="K1384" s="4" t="s">
        <v>3770</v>
      </c>
      <c r="L1384" s="4" t="s">
        <v>3767</v>
      </c>
      <c r="M1384" s="4"/>
      <c r="N1384" s="4" t="s">
        <v>3768</v>
      </c>
      <c r="O1384" s="4" t="s">
        <v>53</v>
      </c>
      <c r="P1384" s="4" t="s">
        <v>3769</v>
      </c>
      <c r="Q1384" s="4">
        <v>118</v>
      </c>
      <c r="R1384" s="4">
        <v>34</v>
      </c>
      <c r="S1384" s="4">
        <v>226</v>
      </c>
      <c r="T1384" s="4">
        <v>378</v>
      </c>
      <c r="U1384" s="4">
        <v>0.31219999999999998</v>
      </c>
      <c r="V1384" s="4">
        <v>8.9899999999999994E-2</v>
      </c>
      <c r="W1384" s="4">
        <v>0.40210000000000001</v>
      </c>
      <c r="X1384" s="4" t="s">
        <v>48</v>
      </c>
      <c r="Y1384" s="4" t="s">
        <v>48</v>
      </c>
      <c r="Z1384" s="4" t="s">
        <v>48</v>
      </c>
      <c r="AA1384" s="4" t="s">
        <v>48</v>
      </c>
      <c r="AB1384" s="4" t="s">
        <v>48</v>
      </c>
      <c r="AC1384" s="4" t="s">
        <v>48</v>
      </c>
      <c r="AD1384" s="4" t="s">
        <v>48</v>
      </c>
      <c r="AE1384" s="4" t="s">
        <v>48</v>
      </c>
      <c r="AF1384" s="4" t="s">
        <v>49</v>
      </c>
      <c r="AG1384" s="4" t="s">
        <v>49</v>
      </c>
      <c r="AH1384" s="4" t="s">
        <v>49</v>
      </c>
      <c r="AI1384" s="4" t="s">
        <v>49</v>
      </c>
      <c r="AJ1384" s="4" t="s">
        <v>49</v>
      </c>
      <c r="AK1384" s="4" t="s">
        <v>49</v>
      </c>
      <c r="AL1384" s="4" t="s">
        <v>81</v>
      </c>
    </row>
    <row r="1385" spans="1:38" ht="25.5">
      <c r="A1385" s="4">
        <v>159931</v>
      </c>
      <c r="B1385" s="4">
        <v>665835</v>
      </c>
      <c r="C1385" s="4" t="s">
        <v>3772</v>
      </c>
      <c r="D1385" s="4" t="s">
        <v>3773</v>
      </c>
      <c r="E1385" s="4" t="s">
        <v>153</v>
      </c>
      <c r="F1385" s="4" t="s">
        <v>269</v>
      </c>
      <c r="G1385" s="4" t="s">
        <v>46</v>
      </c>
      <c r="H1385" s="4" t="s">
        <v>47</v>
      </c>
      <c r="I1385" s="4" t="s">
        <v>48</v>
      </c>
      <c r="J1385" s="4" t="s">
        <v>49</v>
      </c>
      <c r="K1385" s="4" t="s">
        <v>3774</v>
      </c>
      <c r="L1385" s="4" t="s">
        <v>3775</v>
      </c>
      <c r="M1385" s="4"/>
      <c r="N1385" s="4" t="s">
        <v>1836</v>
      </c>
      <c r="O1385" s="4" t="s">
        <v>53</v>
      </c>
      <c r="P1385" s="4" t="s">
        <v>3776</v>
      </c>
      <c r="Q1385" s="4">
        <v>255</v>
      </c>
      <c r="R1385" s="4">
        <v>0</v>
      </c>
      <c r="S1385" s="4">
        <v>0</v>
      </c>
      <c r="T1385" s="4">
        <v>255</v>
      </c>
      <c r="U1385" s="4">
        <v>1</v>
      </c>
      <c r="V1385" s="4">
        <v>0</v>
      </c>
      <c r="W1385" s="4">
        <v>1</v>
      </c>
      <c r="X1385" s="4" t="s">
        <v>48</v>
      </c>
      <c r="Y1385" s="4" t="s">
        <v>48</v>
      </c>
      <c r="Z1385" s="4" t="s">
        <v>48</v>
      </c>
      <c r="AA1385" s="4" t="s">
        <v>48</v>
      </c>
      <c r="AB1385" s="4" t="s">
        <v>48</v>
      </c>
      <c r="AC1385" s="4" t="s">
        <v>48</v>
      </c>
      <c r="AD1385" s="4" t="s">
        <v>48</v>
      </c>
      <c r="AE1385" s="4" t="s">
        <v>48</v>
      </c>
      <c r="AF1385" s="4" t="s">
        <v>48</v>
      </c>
      <c r="AG1385" s="4" t="s">
        <v>48</v>
      </c>
      <c r="AH1385" s="4" t="s">
        <v>49</v>
      </c>
      <c r="AI1385" s="4" t="s">
        <v>49</v>
      </c>
      <c r="AJ1385" s="4" t="s">
        <v>49</v>
      </c>
      <c r="AK1385" s="4" t="s">
        <v>49</v>
      </c>
      <c r="AL1385" s="4" t="s">
        <v>55</v>
      </c>
    </row>
    <row r="1386" spans="1:38" ht="25.5">
      <c r="A1386" s="4">
        <v>159931</v>
      </c>
      <c r="B1386" s="4">
        <v>660869</v>
      </c>
      <c r="C1386" s="4" t="s">
        <v>3772</v>
      </c>
      <c r="D1386" s="4" t="s">
        <v>3773</v>
      </c>
      <c r="E1386" s="4" t="s">
        <v>153</v>
      </c>
      <c r="F1386" s="4" t="s">
        <v>269</v>
      </c>
      <c r="G1386" s="4" t="s">
        <v>46</v>
      </c>
      <c r="H1386" s="4" t="s">
        <v>47</v>
      </c>
      <c r="I1386" s="4" t="s">
        <v>48</v>
      </c>
      <c r="J1386" s="4" t="s">
        <v>49</v>
      </c>
      <c r="K1386" s="4" t="s">
        <v>3777</v>
      </c>
      <c r="L1386" s="4" t="s">
        <v>3778</v>
      </c>
      <c r="M1386" s="4"/>
      <c r="N1386" s="4" t="s">
        <v>1708</v>
      </c>
      <c r="O1386" s="4" t="s">
        <v>53</v>
      </c>
      <c r="P1386" s="4" t="s">
        <v>1947</v>
      </c>
      <c r="Q1386" s="4">
        <v>295</v>
      </c>
      <c r="R1386" s="4">
        <v>0</v>
      </c>
      <c r="S1386" s="4">
        <v>182</v>
      </c>
      <c r="T1386" s="4">
        <v>477</v>
      </c>
      <c r="U1386" s="4">
        <v>0.61839999999999995</v>
      </c>
      <c r="V1386" s="4">
        <v>0</v>
      </c>
      <c r="W1386" s="4">
        <v>0.61839999999999995</v>
      </c>
      <c r="X1386" s="4" t="s">
        <v>48</v>
      </c>
      <c r="Y1386" s="4" t="s">
        <v>49</v>
      </c>
      <c r="Z1386" s="4" t="s">
        <v>49</v>
      </c>
      <c r="AA1386" s="4" t="s">
        <v>49</v>
      </c>
      <c r="AB1386" s="4" t="s">
        <v>49</v>
      </c>
      <c r="AC1386" s="4" t="s">
        <v>49</v>
      </c>
      <c r="AD1386" s="4" t="s">
        <v>49</v>
      </c>
      <c r="AE1386" s="4" t="s">
        <v>48</v>
      </c>
      <c r="AF1386" s="4" t="s">
        <v>48</v>
      </c>
      <c r="AG1386" s="4" t="s">
        <v>48</v>
      </c>
      <c r="AH1386" s="4" t="s">
        <v>48</v>
      </c>
      <c r="AI1386" s="4" t="s">
        <v>48</v>
      </c>
      <c r="AJ1386" s="4" t="s">
        <v>48</v>
      </c>
      <c r="AK1386" s="4" t="s">
        <v>48</v>
      </c>
      <c r="AL1386" s="4" t="s">
        <v>55</v>
      </c>
    </row>
    <row r="1387" spans="1:38" ht="25.5">
      <c r="A1387" s="4">
        <v>159931</v>
      </c>
      <c r="B1387" s="4">
        <v>660870</v>
      </c>
      <c r="C1387" s="4" t="s">
        <v>3772</v>
      </c>
      <c r="D1387" s="4" t="s">
        <v>3773</v>
      </c>
      <c r="E1387" s="4" t="s">
        <v>153</v>
      </c>
      <c r="F1387" s="4" t="s">
        <v>269</v>
      </c>
      <c r="G1387" s="4" t="s">
        <v>46</v>
      </c>
      <c r="H1387" s="4" t="s">
        <v>47</v>
      </c>
      <c r="I1387" s="4" t="s">
        <v>48</v>
      </c>
      <c r="J1387" s="4" t="s">
        <v>49</v>
      </c>
      <c r="K1387" s="4" t="s">
        <v>3779</v>
      </c>
      <c r="L1387" s="4" t="s">
        <v>3780</v>
      </c>
      <c r="M1387" s="4"/>
      <c r="N1387" s="4" t="s">
        <v>1836</v>
      </c>
      <c r="O1387" s="4" t="s">
        <v>53</v>
      </c>
      <c r="P1387" s="4" t="s">
        <v>3776</v>
      </c>
      <c r="Q1387" s="4">
        <v>300</v>
      </c>
      <c r="R1387" s="4">
        <v>0</v>
      </c>
      <c r="S1387" s="4">
        <v>88</v>
      </c>
      <c r="T1387" s="4">
        <v>388</v>
      </c>
      <c r="U1387" s="4">
        <v>0.7732</v>
      </c>
      <c r="V1387" s="4">
        <v>0</v>
      </c>
      <c r="W1387" s="4">
        <v>0.7732</v>
      </c>
      <c r="X1387" s="4" t="s">
        <v>48</v>
      </c>
      <c r="Y1387" s="4" t="s">
        <v>49</v>
      </c>
      <c r="Z1387" s="4" t="s">
        <v>49</v>
      </c>
      <c r="AA1387" s="4" t="s">
        <v>49</v>
      </c>
      <c r="AB1387" s="4" t="s">
        <v>49</v>
      </c>
      <c r="AC1387" s="4" t="s">
        <v>49</v>
      </c>
      <c r="AD1387" s="4" t="s">
        <v>49</v>
      </c>
      <c r="AE1387" s="4" t="s">
        <v>48</v>
      </c>
      <c r="AF1387" s="4" t="s">
        <v>48</v>
      </c>
      <c r="AG1387" s="4" t="s">
        <v>48</v>
      </c>
      <c r="AH1387" s="4" t="s">
        <v>48</v>
      </c>
      <c r="AI1387" s="4" t="s">
        <v>48</v>
      </c>
      <c r="AJ1387" s="4" t="s">
        <v>48</v>
      </c>
      <c r="AK1387" s="4" t="s">
        <v>48</v>
      </c>
      <c r="AL1387" s="4" t="s">
        <v>55</v>
      </c>
    </row>
    <row r="1388" spans="1:38" ht="25.5">
      <c r="A1388" s="4">
        <v>159931</v>
      </c>
      <c r="B1388" s="4">
        <v>664067</v>
      </c>
      <c r="C1388" s="4" t="s">
        <v>3772</v>
      </c>
      <c r="D1388" s="4" t="s">
        <v>3773</v>
      </c>
      <c r="E1388" s="4" t="s">
        <v>153</v>
      </c>
      <c r="F1388" s="4" t="s">
        <v>269</v>
      </c>
      <c r="G1388" s="4" t="s">
        <v>46</v>
      </c>
      <c r="H1388" s="4" t="s">
        <v>47</v>
      </c>
      <c r="I1388" s="4" t="s">
        <v>48</v>
      </c>
      <c r="J1388" s="4" t="s">
        <v>49</v>
      </c>
      <c r="K1388" s="4" t="s">
        <v>3781</v>
      </c>
      <c r="L1388" s="4" t="s">
        <v>3782</v>
      </c>
      <c r="M1388" s="4"/>
      <c r="N1388" s="4" t="s">
        <v>1836</v>
      </c>
      <c r="O1388" s="4" t="s">
        <v>53</v>
      </c>
      <c r="P1388" s="4" t="s">
        <v>3776</v>
      </c>
      <c r="Q1388" s="4">
        <v>366</v>
      </c>
      <c r="R1388" s="4">
        <v>0</v>
      </c>
      <c r="S1388" s="4">
        <v>34</v>
      </c>
      <c r="T1388" s="4">
        <v>400</v>
      </c>
      <c r="U1388" s="4">
        <v>0.91500000000000004</v>
      </c>
      <c r="V1388" s="4">
        <v>0</v>
      </c>
      <c r="W1388" s="4">
        <v>0.91500000000000004</v>
      </c>
      <c r="X1388" s="4" t="s">
        <v>49</v>
      </c>
      <c r="Y1388" s="4" t="s">
        <v>49</v>
      </c>
      <c r="Z1388" s="4" t="s">
        <v>49</v>
      </c>
      <c r="AA1388" s="4" t="s">
        <v>49</v>
      </c>
      <c r="AB1388" s="4" t="s">
        <v>49</v>
      </c>
      <c r="AC1388" s="4" t="s">
        <v>49</v>
      </c>
      <c r="AD1388" s="4" t="s">
        <v>49</v>
      </c>
      <c r="AE1388" s="4" t="s">
        <v>48</v>
      </c>
      <c r="AF1388" s="4" t="s">
        <v>48</v>
      </c>
      <c r="AG1388" s="4" t="s">
        <v>48</v>
      </c>
      <c r="AH1388" s="4" t="s">
        <v>48</v>
      </c>
      <c r="AI1388" s="4" t="s">
        <v>48</v>
      </c>
      <c r="AJ1388" s="4" t="s">
        <v>48</v>
      </c>
      <c r="AK1388" s="4" t="s">
        <v>48</v>
      </c>
      <c r="AL1388" s="4" t="s">
        <v>55</v>
      </c>
    </row>
    <row r="1389" spans="1:38" ht="25.5">
      <c r="A1389" s="4">
        <v>159931</v>
      </c>
      <c r="B1389" s="4">
        <v>664382</v>
      </c>
      <c r="C1389" s="4" t="s">
        <v>3772</v>
      </c>
      <c r="D1389" s="4" t="s">
        <v>3773</v>
      </c>
      <c r="E1389" s="4" t="s">
        <v>153</v>
      </c>
      <c r="F1389" s="4" t="s">
        <v>269</v>
      </c>
      <c r="G1389" s="4" t="s">
        <v>46</v>
      </c>
      <c r="H1389" s="4" t="s">
        <v>47</v>
      </c>
      <c r="I1389" s="4" t="s">
        <v>48</v>
      </c>
      <c r="J1389" s="4" t="s">
        <v>49</v>
      </c>
      <c r="K1389" s="4" t="s">
        <v>1183</v>
      </c>
      <c r="L1389" s="4" t="s">
        <v>3783</v>
      </c>
      <c r="M1389" s="4"/>
      <c r="N1389" s="4" t="s">
        <v>1708</v>
      </c>
      <c r="O1389" s="4" t="s">
        <v>53</v>
      </c>
      <c r="P1389" s="4" t="s">
        <v>1947</v>
      </c>
      <c r="Q1389" s="4">
        <v>320</v>
      </c>
      <c r="R1389" s="4">
        <v>0</v>
      </c>
      <c r="S1389" s="4">
        <v>124</v>
      </c>
      <c r="T1389" s="4">
        <v>444</v>
      </c>
      <c r="U1389" s="4">
        <v>0.72070000000000001</v>
      </c>
      <c r="V1389" s="4">
        <v>0</v>
      </c>
      <c r="W1389" s="4">
        <v>0.72070000000000001</v>
      </c>
      <c r="X1389" s="4" t="s">
        <v>48</v>
      </c>
      <c r="Y1389" s="4" t="s">
        <v>49</v>
      </c>
      <c r="Z1389" s="4" t="s">
        <v>49</v>
      </c>
      <c r="AA1389" s="4" t="s">
        <v>49</v>
      </c>
      <c r="AB1389" s="4" t="s">
        <v>49</v>
      </c>
      <c r="AC1389" s="4" t="s">
        <v>49</v>
      </c>
      <c r="AD1389" s="4" t="s">
        <v>49</v>
      </c>
      <c r="AE1389" s="4" t="s">
        <v>48</v>
      </c>
      <c r="AF1389" s="4" t="s">
        <v>48</v>
      </c>
      <c r="AG1389" s="4" t="s">
        <v>48</v>
      </c>
      <c r="AH1389" s="4" t="s">
        <v>48</v>
      </c>
      <c r="AI1389" s="4" t="s">
        <v>48</v>
      </c>
      <c r="AJ1389" s="4" t="s">
        <v>48</v>
      </c>
      <c r="AK1389" s="4" t="s">
        <v>48</v>
      </c>
      <c r="AL1389" s="4" t="s">
        <v>55</v>
      </c>
    </row>
    <row r="1390" spans="1:38" ht="25.5">
      <c r="A1390" s="4">
        <v>159931</v>
      </c>
      <c r="B1390" s="4">
        <v>664096</v>
      </c>
      <c r="C1390" s="4" t="s">
        <v>3772</v>
      </c>
      <c r="D1390" s="4" t="s">
        <v>3773</v>
      </c>
      <c r="E1390" s="4" t="s">
        <v>153</v>
      </c>
      <c r="F1390" s="4" t="s">
        <v>269</v>
      </c>
      <c r="G1390" s="4" t="s">
        <v>46</v>
      </c>
      <c r="H1390" s="4" t="s">
        <v>47</v>
      </c>
      <c r="I1390" s="4" t="s">
        <v>48</v>
      </c>
      <c r="J1390" s="4" t="s">
        <v>49</v>
      </c>
      <c r="K1390" s="4" t="s">
        <v>3784</v>
      </c>
      <c r="L1390" s="4" t="s">
        <v>3785</v>
      </c>
      <c r="M1390" s="4"/>
      <c r="N1390" s="4" t="s">
        <v>1836</v>
      </c>
      <c r="O1390" s="4" t="s">
        <v>53</v>
      </c>
      <c r="P1390" s="4" t="s">
        <v>3776</v>
      </c>
      <c r="Q1390" s="4">
        <v>531</v>
      </c>
      <c r="R1390" s="4">
        <v>0</v>
      </c>
      <c r="S1390" s="4">
        <v>105</v>
      </c>
      <c r="T1390" s="4">
        <v>636</v>
      </c>
      <c r="U1390" s="4">
        <v>0.83489999999999998</v>
      </c>
      <c r="V1390" s="4">
        <v>0</v>
      </c>
      <c r="W1390" s="4">
        <v>0.83489999999999998</v>
      </c>
      <c r="X1390" s="4" t="s">
        <v>48</v>
      </c>
      <c r="Y1390" s="4" t="s">
        <v>48</v>
      </c>
      <c r="Z1390" s="4" t="s">
        <v>48</v>
      </c>
      <c r="AA1390" s="4" t="s">
        <v>48</v>
      </c>
      <c r="AB1390" s="4" t="s">
        <v>48</v>
      </c>
      <c r="AC1390" s="4" t="s">
        <v>48</v>
      </c>
      <c r="AD1390" s="4" t="s">
        <v>48</v>
      </c>
      <c r="AE1390" s="4" t="s">
        <v>49</v>
      </c>
      <c r="AF1390" s="4" t="s">
        <v>49</v>
      </c>
      <c r="AG1390" s="4" t="s">
        <v>49</v>
      </c>
      <c r="AH1390" s="4" t="s">
        <v>48</v>
      </c>
      <c r="AI1390" s="4" t="s">
        <v>48</v>
      </c>
      <c r="AJ1390" s="4" t="s">
        <v>48</v>
      </c>
      <c r="AK1390" s="4" t="s">
        <v>48</v>
      </c>
      <c r="AL1390" s="4" t="s">
        <v>55</v>
      </c>
    </row>
    <row r="1391" spans="1:38" ht="25.5">
      <c r="A1391" s="4">
        <v>159931</v>
      </c>
      <c r="B1391" s="4">
        <v>683769</v>
      </c>
      <c r="C1391" s="4" t="s">
        <v>3772</v>
      </c>
      <c r="D1391" s="4" t="s">
        <v>3773</v>
      </c>
      <c r="E1391" s="4" t="s">
        <v>153</v>
      </c>
      <c r="F1391" s="4" t="s">
        <v>269</v>
      </c>
      <c r="G1391" s="4" t="s">
        <v>46</v>
      </c>
      <c r="H1391" s="4" t="s">
        <v>47</v>
      </c>
      <c r="I1391" s="4" t="s">
        <v>48</v>
      </c>
      <c r="J1391" s="4" t="s">
        <v>49</v>
      </c>
      <c r="K1391" s="4" t="s">
        <v>3786</v>
      </c>
      <c r="L1391" s="4" t="s">
        <v>3787</v>
      </c>
      <c r="M1391" s="4"/>
      <c r="N1391" s="4" t="s">
        <v>1708</v>
      </c>
      <c r="O1391" s="4" t="s">
        <v>53</v>
      </c>
      <c r="P1391" s="4" t="s">
        <v>3788</v>
      </c>
      <c r="Q1391" s="4">
        <v>13</v>
      </c>
      <c r="R1391" s="4">
        <v>8</v>
      </c>
      <c r="S1391" s="4">
        <v>115</v>
      </c>
      <c r="T1391" s="4">
        <v>136</v>
      </c>
      <c r="U1391" s="4">
        <v>9.5600000000000004E-2</v>
      </c>
      <c r="V1391" s="4">
        <v>5.8799999999999998E-2</v>
      </c>
      <c r="W1391" s="4">
        <v>0.15440000000000001</v>
      </c>
      <c r="X1391" s="4" t="s">
        <v>48</v>
      </c>
      <c r="Y1391" s="4" t="s">
        <v>49</v>
      </c>
      <c r="Z1391" s="4" t="s">
        <v>49</v>
      </c>
      <c r="AA1391" s="4" t="s">
        <v>49</v>
      </c>
      <c r="AB1391" s="4" t="s">
        <v>49</v>
      </c>
      <c r="AC1391" s="4" t="s">
        <v>49</v>
      </c>
      <c r="AD1391" s="4" t="s">
        <v>49</v>
      </c>
      <c r="AE1391" s="4" t="s">
        <v>49</v>
      </c>
      <c r="AF1391" s="4" t="s">
        <v>49</v>
      </c>
      <c r="AG1391" s="4" t="s">
        <v>49</v>
      </c>
      <c r="AH1391" s="4" t="s">
        <v>49</v>
      </c>
      <c r="AI1391" s="4" t="s">
        <v>49</v>
      </c>
      <c r="AJ1391" s="4" t="s">
        <v>49</v>
      </c>
      <c r="AK1391" s="4" t="s">
        <v>49</v>
      </c>
      <c r="AL1391" s="4" t="s">
        <v>81</v>
      </c>
    </row>
    <row r="1392" spans="1:38" ht="25.5">
      <c r="A1392" s="4">
        <v>159931</v>
      </c>
      <c r="B1392" s="4">
        <v>660873</v>
      </c>
      <c r="C1392" s="4" t="s">
        <v>3772</v>
      </c>
      <c r="D1392" s="4" t="s">
        <v>3773</v>
      </c>
      <c r="E1392" s="4" t="s">
        <v>153</v>
      </c>
      <c r="F1392" s="4" t="s">
        <v>269</v>
      </c>
      <c r="G1392" s="4" t="s">
        <v>46</v>
      </c>
      <c r="H1392" s="4" t="s">
        <v>47</v>
      </c>
      <c r="I1392" s="4" t="s">
        <v>48</v>
      </c>
      <c r="J1392" s="4" t="s">
        <v>49</v>
      </c>
      <c r="K1392" s="4" t="s">
        <v>1265</v>
      </c>
      <c r="L1392" s="4" t="s">
        <v>3789</v>
      </c>
      <c r="M1392" s="4"/>
      <c r="N1392" s="4" t="s">
        <v>2022</v>
      </c>
      <c r="O1392" s="4" t="s">
        <v>53</v>
      </c>
      <c r="P1392" s="4" t="s">
        <v>1709</v>
      </c>
      <c r="Q1392" s="4">
        <v>120</v>
      </c>
      <c r="R1392" s="4">
        <v>0</v>
      </c>
      <c r="S1392" s="4">
        <v>348</v>
      </c>
      <c r="T1392" s="4">
        <v>468</v>
      </c>
      <c r="U1392" s="4">
        <v>0.25640000000000002</v>
      </c>
      <c r="V1392" s="4">
        <v>0</v>
      </c>
      <c r="W1392" s="4">
        <v>0.25640000000000002</v>
      </c>
      <c r="X1392" s="4" t="s">
        <v>48</v>
      </c>
      <c r="Y1392" s="4" t="s">
        <v>49</v>
      </c>
      <c r="Z1392" s="4" t="s">
        <v>49</v>
      </c>
      <c r="AA1392" s="4" t="s">
        <v>49</v>
      </c>
      <c r="AB1392" s="4" t="s">
        <v>49</v>
      </c>
      <c r="AC1392" s="4" t="s">
        <v>49</v>
      </c>
      <c r="AD1392" s="4" t="s">
        <v>49</v>
      </c>
      <c r="AE1392" s="4" t="s">
        <v>48</v>
      </c>
      <c r="AF1392" s="4" t="s">
        <v>48</v>
      </c>
      <c r="AG1392" s="4" t="s">
        <v>48</v>
      </c>
      <c r="AH1392" s="4" t="s">
        <v>48</v>
      </c>
      <c r="AI1392" s="4" t="s">
        <v>48</v>
      </c>
      <c r="AJ1392" s="4" t="s">
        <v>48</v>
      </c>
      <c r="AK1392" s="4" t="s">
        <v>48</v>
      </c>
      <c r="AL1392" s="4" t="s">
        <v>55</v>
      </c>
    </row>
    <row r="1393" spans="1:38" ht="25.5">
      <c r="A1393" s="4">
        <v>159931</v>
      </c>
      <c r="B1393" s="4">
        <v>664720</v>
      </c>
      <c r="C1393" s="4" t="s">
        <v>3772</v>
      </c>
      <c r="D1393" s="4" t="s">
        <v>3773</v>
      </c>
      <c r="E1393" s="4" t="s">
        <v>153</v>
      </c>
      <c r="F1393" s="4" t="s">
        <v>269</v>
      </c>
      <c r="G1393" s="4" t="s">
        <v>46</v>
      </c>
      <c r="H1393" s="4" t="s">
        <v>47</v>
      </c>
      <c r="I1393" s="4" t="s">
        <v>48</v>
      </c>
      <c r="J1393" s="4" t="s">
        <v>49</v>
      </c>
      <c r="K1393" s="4" t="s">
        <v>3790</v>
      </c>
      <c r="L1393" s="4" t="s">
        <v>3791</v>
      </c>
      <c r="M1393" s="4"/>
      <c r="N1393" s="4" t="s">
        <v>1708</v>
      </c>
      <c r="O1393" s="4" t="s">
        <v>53</v>
      </c>
      <c r="P1393" s="4" t="s">
        <v>1977</v>
      </c>
      <c r="Q1393" s="4">
        <v>408</v>
      </c>
      <c r="R1393" s="4">
        <v>137</v>
      </c>
      <c r="S1393" s="4">
        <v>1286</v>
      </c>
      <c r="T1393" s="4">
        <v>1831</v>
      </c>
      <c r="U1393" s="4">
        <v>0.2228</v>
      </c>
      <c r="V1393" s="4">
        <v>7.4800000000000005E-2</v>
      </c>
      <c r="W1393" s="4">
        <v>0.29770000000000002</v>
      </c>
      <c r="X1393" s="4" t="s">
        <v>48</v>
      </c>
      <c r="Y1393" s="4" t="s">
        <v>48</v>
      </c>
      <c r="Z1393" s="4" t="s">
        <v>48</v>
      </c>
      <c r="AA1393" s="4" t="s">
        <v>48</v>
      </c>
      <c r="AB1393" s="4" t="s">
        <v>48</v>
      </c>
      <c r="AC1393" s="4" t="s">
        <v>48</v>
      </c>
      <c r="AD1393" s="4" t="s">
        <v>48</v>
      </c>
      <c r="AE1393" s="4" t="s">
        <v>48</v>
      </c>
      <c r="AF1393" s="4" t="s">
        <v>48</v>
      </c>
      <c r="AG1393" s="4" t="s">
        <v>48</v>
      </c>
      <c r="AH1393" s="4" t="s">
        <v>49</v>
      </c>
      <c r="AI1393" s="4" t="s">
        <v>49</v>
      </c>
      <c r="AJ1393" s="4" t="s">
        <v>49</v>
      </c>
      <c r="AK1393" s="4" t="s">
        <v>49</v>
      </c>
      <c r="AL1393" s="4" t="s">
        <v>81</v>
      </c>
    </row>
    <row r="1394" spans="1:38" ht="25.5">
      <c r="A1394" s="4">
        <v>159931</v>
      </c>
      <c r="B1394" s="4">
        <v>664647</v>
      </c>
      <c r="C1394" s="4" t="s">
        <v>3772</v>
      </c>
      <c r="D1394" s="4" t="s">
        <v>3773</v>
      </c>
      <c r="E1394" s="4" t="s">
        <v>153</v>
      </c>
      <c r="F1394" s="4" t="s">
        <v>269</v>
      </c>
      <c r="G1394" s="4" t="s">
        <v>46</v>
      </c>
      <c r="H1394" s="4" t="s">
        <v>47</v>
      </c>
      <c r="I1394" s="4" t="s">
        <v>48</v>
      </c>
      <c r="J1394" s="4" t="s">
        <v>49</v>
      </c>
      <c r="K1394" s="4" t="s">
        <v>3792</v>
      </c>
      <c r="L1394" s="4" t="s">
        <v>3793</v>
      </c>
      <c r="M1394" s="4"/>
      <c r="N1394" s="4" t="s">
        <v>1708</v>
      </c>
      <c r="O1394" s="4" t="s">
        <v>53</v>
      </c>
      <c r="P1394" s="4" t="s">
        <v>1709</v>
      </c>
      <c r="Q1394" s="4">
        <v>357</v>
      </c>
      <c r="R1394" s="4">
        <v>0</v>
      </c>
      <c r="S1394" s="4">
        <v>42</v>
      </c>
      <c r="T1394" s="4">
        <v>399</v>
      </c>
      <c r="U1394" s="4">
        <v>0.89470000000000005</v>
      </c>
      <c r="V1394" s="4">
        <v>0</v>
      </c>
      <c r="W1394" s="4">
        <v>0.89470000000000005</v>
      </c>
      <c r="X1394" s="4" t="s">
        <v>48</v>
      </c>
      <c r="Y1394" s="4" t="s">
        <v>49</v>
      </c>
      <c r="Z1394" s="4" t="s">
        <v>49</v>
      </c>
      <c r="AA1394" s="4" t="s">
        <v>49</v>
      </c>
      <c r="AB1394" s="4" t="s">
        <v>49</v>
      </c>
      <c r="AC1394" s="4" t="s">
        <v>49</v>
      </c>
      <c r="AD1394" s="4" t="s">
        <v>49</v>
      </c>
      <c r="AE1394" s="4" t="s">
        <v>48</v>
      </c>
      <c r="AF1394" s="4" t="s">
        <v>48</v>
      </c>
      <c r="AG1394" s="4" t="s">
        <v>48</v>
      </c>
      <c r="AH1394" s="4" t="s">
        <v>48</v>
      </c>
      <c r="AI1394" s="4" t="s">
        <v>48</v>
      </c>
      <c r="AJ1394" s="4" t="s">
        <v>48</v>
      </c>
      <c r="AK1394" s="4" t="s">
        <v>48</v>
      </c>
      <c r="AL1394" s="4" t="s">
        <v>55</v>
      </c>
    </row>
    <row r="1395" spans="1:38" ht="25.5">
      <c r="A1395" s="4">
        <v>159931</v>
      </c>
      <c r="B1395" s="4">
        <v>687642</v>
      </c>
      <c r="C1395" s="4" t="s">
        <v>3772</v>
      </c>
      <c r="D1395" s="4" t="s">
        <v>3773</v>
      </c>
      <c r="E1395" s="4" t="s">
        <v>153</v>
      </c>
      <c r="F1395" s="4" t="s">
        <v>269</v>
      </c>
      <c r="G1395" s="4" t="s">
        <v>46</v>
      </c>
      <c r="H1395" s="4" t="s">
        <v>47</v>
      </c>
      <c r="I1395" s="4" t="s">
        <v>48</v>
      </c>
      <c r="J1395" s="4" t="s">
        <v>49</v>
      </c>
      <c r="K1395" s="4" t="s">
        <v>3794</v>
      </c>
      <c r="L1395" s="4" t="s">
        <v>3795</v>
      </c>
      <c r="M1395" s="4"/>
      <c r="N1395" s="4" t="s">
        <v>1708</v>
      </c>
      <c r="O1395" s="4" t="s">
        <v>53</v>
      </c>
      <c r="P1395" s="4" t="s">
        <v>1977</v>
      </c>
      <c r="Q1395" s="4">
        <v>326</v>
      </c>
      <c r="R1395" s="4">
        <v>0</v>
      </c>
      <c r="S1395" s="4">
        <v>183</v>
      </c>
      <c r="T1395" s="4">
        <v>509</v>
      </c>
      <c r="U1395" s="4">
        <v>0.64049999999999996</v>
      </c>
      <c r="V1395" s="4">
        <v>0</v>
      </c>
      <c r="W1395" s="4">
        <v>0.64049999999999996</v>
      </c>
      <c r="X1395" s="4" t="s">
        <v>48</v>
      </c>
      <c r="Y1395" s="4" t="s">
        <v>49</v>
      </c>
      <c r="Z1395" s="4" t="s">
        <v>49</v>
      </c>
      <c r="AA1395" s="4" t="s">
        <v>49</v>
      </c>
      <c r="AB1395" s="4" t="s">
        <v>49</v>
      </c>
      <c r="AC1395" s="4" t="s">
        <v>49</v>
      </c>
      <c r="AD1395" s="4" t="s">
        <v>49</v>
      </c>
      <c r="AE1395" s="4" t="s">
        <v>48</v>
      </c>
      <c r="AF1395" s="4" t="s">
        <v>48</v>
      </c>
      <c r="AG1395" s="4" t="s">
        <v>48</v>
      </c>
      <c r="AH1395" s="4" t="s">
        <v>48</v>
      </c>
      <c r="AI1395" s="4" t="s">
        <v>48</v>
      </c>
      <c r="AJ1395" s="4" t="s">
        <v>48</v>
      </c>
      <c r="AK1395" s="4" t="s">
        <v>48</v>
      </c>
      <c r="AL1395" s="4" t="s">
        <v>55</v>
      </c>
    </row>
    <row r="1396" spans="1:38" ht="25.5">
      <c r="A1396" s="4">
        <v>159931</v>
      </c>
      <c r="B1396" s="4">
        <v>665137</v>
      </c>
      <c r="C1396" s="4" t="s">
        <v>3772</v>
      </c>
      <c r="D1396" s="4" t="s">
        <v>3773</v>
      </c>
      <c r="E1396" s="4" t="s">
        <v>153</v>
      </c>
      <c r="F1396" s="4" t="s">
        <v>269</v>
      </c>
      <c r="G1396" s="4" t="s">
        <v>46</v>
      </c>
      <c r="H1396" s="4" t="s">
        <v>47</v>
      </c>
      <c r="I1396" s="4" t="s">
        <v>48</v>
      </c>
      <c r="J1396" s="4" t="s">
        <v>49</v>
      </c>
      <c r="K1396" s="4" t="s">
        <v>3796</v>
      </c>
      <c r="L1396" s="4" t="s">
        <v>3797</v>
      </c>
      <c r="M1396" s="4"/>
      <c r="N1396" s="4" t="s">
        <v>1708</v>
      </c>
      <c r="O1396" s="4" t="s">
        <v>53</v>
      </c>
      <c r="P1396" s="4" t="s">
        <v>1977</v>
      </c>
      <c r="Q1396" s="4">
        <v>195</v>
      </c>
      <c r="R1396" s="4">
        <v>0</v>
      </c>
      <c r="S1396" s="4">
        <v>102</v>
      </c>
      <c r="T1396" s="4">
        <v>297</v>
      </c>
      <c r="U1396" s="4">
        <v>0.65659999999999996</v>
      </c>
      <c r="V1396" s="4">
        <v>0</v>
      </c>
      <c r="W1396" s="4">
        <v>0.65659999999999996</v>
      </c>
      <c r="X1396" s="4" t="s">
        <v>48</v>
      </c>
      <c r="Y1396" s="4" t="s">
        <v>49</v>
      </c>
      <c r="Z1396" s="4" t="s">
        <v>49</v>
      </c>
      <c r="AA1396" s="4" t="s">
        <v>49</v>
      </c>
      <c r="AB1396" s="4" t="s">
        <v>49</v>
      </c>
      <c r="AC1396" s="4" t="s">
        <v>49</v>
      </c>
      <c r="AD1396" s="4" t="s">
        <v>49</v>
      </c>
      <c r="AE1396" s="4" t="s">
        <v>48</v>
      </c>
      <c r="AF1396" s="4" t="s">
        <v>48</v>
      </c>
      <c r="AG1396" s="4" t="s">
        <v>48</v>
      </c>
      <c r="AH1396" s="4" t="s">
        <v>48</v>
      </c>
      <c r="AI1396" s="4" t="s">
        <v>48</v>
      </c>
      <c r="AJ1396" s="4" t="s">
        <v>48</v>
      </c>
      <c r="AK1396" s="4" t="s">
        <v>48</v>
      </c>
      <c r="AL1396" s="4" t="s">
        <v>55</v>
      </c>
    </row>
    <row r="1397" spans="1:38" ht="25.5">
      <c r="A1397" s="4">
        <v>159931</v>
      </c>
      <c r="B1397" s="4">
        <v>660875</v>
      </c>
      <c r="C1397" s="4" t="s">
        <v>3772</v>
      </c>
      <c r="D1397" s="4" t="s">
        <v>3773</v>
      </c>
      <c r="E1397" s="4" t="s">
        <v>153</v>
      </c>
      <c r="F1397" s="4" t="s">
        <v>269</v>
      </c>
      <c r="G1397" s="4" t="s">
        <v>46</v>
      </c>
      <c r="H1397" s="4" t="s">
        <v>47</v>
      </c>
      <c r="I1397" s="4" t="s">
        <v>48</v>
      </c>
      <c r="J1397" s="4" t="s">
        <v>49</v>
      </c>
      <c r="K1397" s="4" t="s">
        <v>3798</v>
      </c>
      <c r="L1397" s="4" t="s">
        <v>3799</v>
      </c>
      <c r="M1397" s="4"/>
      <c r="N1397" s="4" t="s">
        <v>1708</v>
      </c>
      <c r="O1397" s="4" t="s">
        <v>53</v>
      </c>
      <c r="P1397" s="4" t="s">
        <v>1709</v>
      </c>
      <c r="Q1397" s="4">
        <v>202</v>
      </c>
      <c r="R1397" s="4">
        <v>0</v>
      </c>
      <c r="S1397" s="4">
        <v>297</v>
      </c>
      <c r="T1397" s="4">
        <v>499</v>
      </c>
      <c r="U1397" s="4">
        <v>0.40479999999999999</v>
      </c>
      <c r="V1397" s="4">
        <v>0</v>
      </c>
      <c r="W1397" s="4">
        <v>0.40479999999999999</v>
      </c>
      <c r="X1397" s="4" t="s">
        <v>48</v>
      </c>
      <c r="Y1397" s="4" t="s">
        <v>49</v>
      </c>
      <c r="Z1397" s="4" t="s">
        <v>49</v>
      </c>
      <c r="AA1397" s="4" t="s">
        <v>49</v>
      </c>
      <c r="AB1397" s="4" t="s">
        <v>49</v>
      </c>
      <c r="AC1397" s="4" t="s">
        <v>49</v>
      </c>
      <c r="AD1397" s="4" t="s">
        <v>49</v>
      </c>
      <c r="AE1397" s="4" t="s">
        <v>48</v>
      </c>
      <c r="AF1397" s="4" t="s">
        <v>48</v>
      </c>
      <c r="AG1397" s="4" t="s">
        <v>48</v>
      </c>
      <c r="AH1397" s="4" t="s">
        <v>48</v>
      </c>
      <c r="AI1397" s="4" t="s">
        <v>48</v>
      </c>
      <c r="AJ1397" s="4" t="s">
        <v>48</v>
      </c>
      <c r="AK1397" s="4" t="s">
        <v>48</v>
      </c>
      <c r="AL1397" s="4" t="s">
        <v>55</v>
      </c>
    </row>
    <row r="1398" spans="1:38" ht="25.5">
      <c r="A1398" s="4">
        <v>159931</v>
      </c>
      <c r="B1398" s="4">
        <v>664403</v>
      </c>
      <c r="C1398" s="4" t="s">
        <v>3772</v>
      </c>
      <c r="D1398" s="4" t="s">
        <v>3773</v>
      </c>
      <c r="E1398" s="4" t="s">
        <v>153</v>
      </c>
      <c r="F1398" s="4" t="s">
        <v>269</v>
      </c>
      <c r="G1398" s="4" t="s">
        <v>46</v>
      </c>
      <c r="H1398" s="4" t="s">
        <v>47</v>
      </c>
      <c r="I1398" s="4" t="s">
        <v>48</v>
      </c>
      <c r="J1398" s="4" t="s">
        <v>49</v>
      </c>
      <c r="K1398" s="4" t="s">
        <v>3800</v>
      </c>
      <c r="L1398" s="4" t="s">
        <v>3801</v>
      </c>
      <c r="M1398" s="4"/>
      <c r="N1398" s="4" t="s">
        <v>1836</v>
      </c>
      <c r="O1398" s="4" t="s">
        <v>53</v>
      </c>
      <c r="P1398" s="4" t="s">
        <v>3776</v>
      </c>
      <c r="Q1398" s="4">
        <v>326</v>
      </c>
      <c r="R1398" s="4">
        <v>0</v>
      </c>
      <c r="S1398" s="4">
        <v>0</v>
      </c>
      <c r="T1398" s="4">
        <v>326</v>
      </c>
      <c r="U1398" s="4">
        <v>1</v>
      </c>
      <c r="V1398" s="4">
        <v>0</v>
      </c>
      <c r="W1398" s="4">
        <v>1</v>
      </c>
      <c r="X1398" s="4" t="s">
        <v>48</v>
      </c>
      <c r="Y1398" s="4" t="s">
        <v>49</v>
      </c>
      <c r="Z1398" s="4" t="s">
        <v>49</v>
      </c>
      <c r="AA1398" s="4" t="s">
        <v>49</v>
      </c>
      <c r="AB1398" s="4" t="s">
        <v>49</v>
      </c>
      <c r="AC1398" s="4" t="s">
        <v>49</v>
      </c>
      <c r="AD1398" s="4" t="s">
        <v>49</v>
      </c>
      <c r="AE1398" s="4" t="s">
        <v>48</v>
      </c>
      <c r="AF1398" s="4" t="s">
        <v>48</v>
      </c>
      <c r="AG1398" s="4" t="s">
        <v>48</v>
      </c>
      <c r="AH1398" s="4" t="s">
        <v>48</v>
      </c>
      <c r="AI1398" s="4" t="s">
        <v>48</v>
      </c>
      <c r="AJ1398" s="4" t="s">
        <v>48</v>
      </c>
      <c r="AK1398" s="4" t="s">
        <v>48</v>
      </c>
      <c r="AL1398" s="4" t="s">
        <v>55</v>
      </c>
    </row>
    <row r="1399" spans="1:38" ht="25.5">
      <c r="A1399" s="4">
        <v>159931</v>
      </c>
      <c r="B1399" s="4">
        <v>664721</v>
      </c>
      <c r="C1399" s="4" t="s">
        <v>3772</v>
      </c>
      <c r="D1399" s="4" t="s">
        <v>3773</v>
      </c>
      <c r="E1399" s="4" t="s">
        <v>153</v>
      </c>
      <c r="F1399" s="4" t="s">
        <v>269</v>
      </c>
      <c r="G1399" s="4" t="s">
        <v>46</v>
      </c>
      <c r="H1399" s="4" t="s">
        <v>47</v>
      </c>
      <c r="I1399" s="4" t="s">
        <v>48</v>
      </c>
      <c r="J1399" s="4" t="s">
        <v>49</v>
      </c>
      <c r="K1399" s="4" t="s">
        <v>3802</v>
      </c>
      <c r="L1399" s="4" t="s">
        <v>3803</v>
      </c>
      <c r="M1399" s="4"/>
      <c r="N1399" s="4" t="s">
        <v>1708</v>
      </c>
      <c r="O1399" s="4" t="s">
        <v>53</v>
      </c>
      <c r="P1399" s="4" t="s">
        <v>1947</v>
      </c>
      <c r="Q1399" s="4">
        <v>771</v>
      </c>
      <c r="R1399" s="4">
        <v>0</v>
      </c>
      <c r="S1399" s="4">
        <v>503</v>
      </c>
      <c r="T1399" s="4">
        <v>1274</v>
      </c>
      <c r="U1399" s="4">
        <v>0.60519999999999996</v>
      </c>
      <c r="V1399" s="4">
        <v>0</v>
      </c>
      <c r="W1399" s="4">
        <v>0.60519999999999996</v>
      </c>
      <c r="X1399" s="4" t="s">
        <v>48</v>
      </c>
      <c r="Y1399" s="4" t="s">
        <v>48</v>
      </c>
      <c r="Z1399" s="4" t="s">
        <v>48</v>
      </c>
      <c r="AA1399" s="4" t="s">
        <v>48</v>
      </c>
      <c r="AB1399" s="4" t="s">
        <v>48</v>
      </c>
      <c r="AC1399" s="4" t="s">
        <v>48</v>
      </c>
      <c r="AD1399" s="4" t="s">
        <v>48</v>
      </c>
      <c r="AE1399" s="4" t="s">
        <v>48</v>
      </c>
      <c r="AF1399" s="4" t="s">
        <v>48</v>
      </c>
      <c r="AG1399" s="4" t="s">
        <v>48</v>
      </c>
      <c r="AH1399" s="4" t="s">
        <v>49</v>
      </c>
      <c r="AI1399" s="4" t="s">
        <v>49</v>
      </c>
      <c r="AJ1399" s="4" t="s">
        <v>49</v>
      </c>
      <c r="AK1399" s="4" t="s">
        <v>49</v>
      </c>
      <c r="AL1399" s="4" t="s">
        <v>55</v>
      </c>
    </row>
    <row r="1400" spans="1:38" ht="25.5">
      <c r="A1400" s="4">
        <v>159931</v>
      </c>
      <c r="B1400" s="4">
        <v>664068</v>
      </c>
      <c r="C1400" s="4" t="s">
        <v>3772</v>
      </c>
      <c r="D1400" s="4" t="s">
        <v>3773</v>
      </c>
      <c r="E1400" s="4" t="s">
        <v>153</v>
      </c>
      <c r="F1400" s="4" t="s">
        <v>269</v>
      </c>
      <c r="G1400" s="4" t="s">
        <v>46</v>
      </c>
      <c r="H1400" s="4" t="s">
        <v>47</v>
      </c>
      <c r="I1400" s="4" t="s">
        <v>48</v>
      </c>
      <c r="J1400" s="4" t="s">
        <v>49</v>
      </c>
      <c r="K1400" s="4" t="s">
        <v>3804</v>
      </c>
      <c r="L1400" s="4" t="s">
        <v>3805</v>
      </c>
      <c r="M1400" s="4"/>
      <c r="N1400" s="4" t="s">
        <v>1708</v>
      </c>
      <c r="O1400" s="4" t="s">
        <v>53</v>
      </c>
      <c r="P1400" s="4" t="s">
        <v>1977</v>
      </c>
      <c r="Q1400" s="4">
        <v>97</v>
      </c>
      <c r="R1400" s="4">
        <v>0</v>
      </c>
      <c r="S1400" s="4">
        <v>315</v>
      </c>
      <c r="T1400" s="4">
        <v>412</v>
      </c>
      <c r="U1400" s="4">
        <v>0.2354</v>
      </c>
      <c r="V1400" s="4">
        <v>0</v>
      </c>
      <c r="W1400" s="4">
        <v>0.2354</v>
      </c>
      <c r="X1400" s="4" t="s">
        <v>48</v>
      </c>
      <c r="Y1400" s="4" t="s">
        <v>49</v>
      </c>
      <c r="Z1400" s="4" t="s">
        <v>49</v>
      </c>
      <c r="AA1400" s="4" t="s">
        <v>49</v>
      </c>
      <c r="AB1400" s="4" t="s">
        <v>49</v>
      </c>
      <c r="AC1400" s="4" t="s">
        <v>49</v>
      </c>
      <c r="AD1400" s="4" t="s">
        <v>49</v>
      </c>
      <c r="AE1400" s="4" t="s">
        <v>48</v>
      </c>
      <c r="AF1400" s="4" t="s">
        <v>48</v>
      </c>
      <c r="AG1400" s="4" t="s">
        <v>48</v>
      </c>
      <c r="AH1400" s="4" t="s">
        <v>48</v>
      </c>
      <c r="AI1400" s="4" t="s">
        <v>48</v>
      </c>
      <c r="AJ1400" s="4" t="s">
        <v>48</v>
      </c>
      <c r="AK1400" s="4" t="s">
        <v>48</v>
      </c>
      <c r="AL1400" s="4" t="s">
        <v>55</v>
      </c>
    </row>
    <row r="1401" spans="1:38" ht="25.5">
      <c r="A1401" s="4">
        <v>159931</v>
      </c>
      <c r="B1401" s="4">
        <v>660883</v>
      </c>
      <c r="C1401" s="4" t="s">
        <v>3772</v>
      </c>
      <c r="D1401" s="4" t="s">
        <v>3773</v>
      </c>
      <c r="E1401" s="4" t="s">
        <v>153</v>
      </c>
      <c r="F1401" s="4" t="s">
        <v>269</v>
      </c>
      <c r="G1401" s="4" t="s">
        <v>46</v>
      </c>
      <c r="H1401" s="4" t="s">
        <v>47</v>
      </c>
      <c r="I1401" s="4" t="s">
        <v>48</v>
      </c>
      <c r="J1401" s="4" t="s">
        <v>49</v>
      </c>
      <c r="K1401" s="4" t="s">
        <v>3806</v>
      </c>
      <c r="L1401" s="4" t="s">
        <v>3807</v>
      </c>
      <c r="M1401" s="4"/>
      <c r="N1401" s="4" t="s">
        <v>1708</v>
      </c>
      <c r="O1401" s="4" t="s">
        <v>53</v>
      </c>
      <c r="P1401" s="4" t="s">
        <v>1709</v>
      </c>
      <c r="Q1401" s="4">
        <v>435</v>
      </c>
      <c r="R1401" s="4">
        <v>0</v>
      </c>
      <c r="S1401" s="4">
        <v>397</v>
      </c>
      <c r="T1401" s="4">
        <v>832</v>
      </c>
      <c r="U1401" s="4">
        <v>0.52280000000000004</v>
      </c>
      <c r="V1401" s="4">
        <v>0</v>
      </c>
      <c r="W1401" s="4">
        <v>0.52280000000000004</v>
      </c>
      <c r="X1401" s="4" t="s">
        <v>48</v>
      </c>
      <c r="Y1401" s="4" t="s">
        <v>48</v>
      </c>
      <c r="Z1401" s="4" t="s">
        <v>48</v>
      </c>
      <c r="AA1401" s="4" t="s">
        <v>48</v>
      </c>
      <c r="AB1401" s="4" t="s">
        <v>48</v>
      </c>
      <c r="AC1401" s="4" t="s">
        <v>48</v>
      </c>
      <c r="AD1401" s="4" t="s">
        <v>48</v>
      </c>
      <c r="AE1401" s="4" t="s">
        <v>49</v>
      </c>
      <c r="AF1401" s="4" t="s">
        <v>49</v>
      </c>
      <c r="AG1401" s="4" t="s">
        <v>49</v>
      </c>
      <c r="AH1401" s="4" t="s">
        <v>48</v>
      </c>
      <c r="AI1401" s="4" t="s">
        <v>48</v>
      </c>
      <c r="AJ1401" s="4" t="s">
        <v>48</v>
      </c>
      <c r="AK1401" s="4" t="s">
        <v>48</v>
      </c>
      <c r="AL1401" s="4" t="s">
        <v>55</v>
      </c>
    </row>
    <row r="1402" spans="1:38" ht="25.5">
      <c r="A1402" s="4">
        <v>159931</v>
      </c>
      <c r="B1402" s="4">
        <v>660890</v>
      </c>
      <c r="C1402" s="4" t="s">
        <v>3772</v>
      </c>
      <c r="D1402" s="4" t="s">
        <v>3773</v>
      </c>
      <c r="E1402" s="4" t="s">
        <v>153</v>
      </c>
      <c r="F1402" s="4" t="s">
        <v>269</v>
      </c>
      <c r="G1402" s="4" t="s">
        <v>46</v>
      </c>
      <c r="H1402" s="4" t="s">
        <v>47</v>
      </c>
      <c r="I1402" s="4" t="s">
        <v>48</v>
      </c>
      <c r="J1402" s="4" t="s">
        <v>49</v>
      </c>
      <c r="K1402" s="4" t="s">
        <v>3808</v>
      </c>
      <c r="L1402" s="4" t="s">
        <v>3809</v>
      </c>
      <c r="M1402" s="4"/>
      <c r="N1402" s="4" t="s">
        <v>1708</v>
      </c>
      <c r="O1402" s="4" t="s">
        <v>53</v>
      </c>
      <c r="P1402" s="4" t="s">
        <v>1709</v>
      </c>
      <c r="Q1402" s="4">
        <v>440</v>
      </c>
      <c r="R1402" s="4">
        <v>0</v>
      </c>
      <c r="S1402" s="4">
        <v>150</v>
      </c>
      <c r="T1402" s="4">
        <v>590</v>
      </c>
      <c r="U1402" s="4">
        <v>0.74580000000000002</v>
      </c>
      <c r="V1402" s="4">
        <v>0</v>
      </c>
      <c r="W1402" s="4">
        <v>0.74580000000000002</v>
      </c>
      <c r="X1402" s="4" t="s">
        <v>49</v>
      </c>
      <c r="Y1402" s="4" t="s">
        <v>48</v>
      </c>
      <c r="Z1402" s="4" t="s">
        <v>48</v>
      </c>
      <c r="AA1402" s="4" t="s">
        <v>48</v>
      </c>
      <c r="AB1402" s="4" t="s">
        <v>48</v>
      </c>
      <c r="AC1402" s="4" t="s">
        <v>48</v>
      </c>
      <c r="AD1402" s="4" t="s">
        <v>48</v>
      </c>
      <c r="AE1402" s="4" t="s">
        <v>48</v>
      </c>
      <c r="AF1402" s="4" t="s">
        <v>48</v>
      </c>
      <c r="AG1402" s="4" t="s">
        <v>48</v>
      </c>
      <c r="AH1402" s="4" t="s">
        <v>48</v>
      </c>
      <c r="AI1402" s="4" t="s">
        <v>48</v>
      </c>
      <c r="AJ1402" s="4" t="s">
        <v>48</v>
      </c>
      <c r="AK1402" s="4" t="s">
        <v>48</v>
      </c>
      <c r="AL1402" s="4" t="s">
        <v>55</v>
      </c>
    </row>
    <row r="1403" spans="1:38" ht="25.5">
      <c r="A1403" s="4">
        <v>159931</v>
      </c>
      <c r="B1403" s="4">
        <v>660884</v>
      </c>
      <c r="C1403" s="4" t="s">
        <v>3772</v>
      </c>
      <c r="D1403" s="4" t="s">
        <v>3773</v>
      </c>
      <c r="E1403" s="4" t="s">
        <v>153</v>
      </c>
      <c r="F1403" s="4" t="s">
        <v>269</v>
      </c>
      <c r="G1403" s="4" t="s">
        <v>46</v>
      </c>
      <c r="H1403" s="4" t="s">
        <v>47</v>
      </c>
      <c r="I1403" s="4" t="s">
        <v>48</v>
      </c>
      <c r="J1403" s="4" t="s">
        <v>49</v>
      </c>
      <c r="K1403" s="4" t="s">
        <v>3810</v>
      </c>
      <c r="L1403" s="4" t="s">
        <v>3811</v>
      </c>
      <c r="M1403" s="4"/>
      <c r="N1403" s="4" t="s">
        <v>1708</v>
      </c>
      <c r="O1403" s="4" t="s">
        <v>53</v>
      </c>
      <c r="P1403" s="4" t="s">
        <v>3788</v>
      </c>
      <c r="Q1403" s="4">
        <v>606</v>
      </c>
      <c r="R1403" s="4">
        <v>0</v>
      </c>
      <c r="S1403" s="4">
        <v>287</v>
      </c>
      <c r="T1403" s="4">
        <v>893</v>
      </c>
      <c r="U1403" s="4">
        <v>0.67859999999999998</v>
      </c>
      <c r="V1403" s="4">
        <v>0</v>
      </c>
      <c r="W1403" s="4">
        <v>0.67859999999999998</v>
      </c>
      <c r="X1403" s="4" t="s">
        <v>48</v>
      </c>
      <c r="Y1403" s="4" t="s">
        <v>48</v>
      </c>
      <c r="Z1403" s="4" t="s">
        <v>48</v>
      </c>
      <c r="AA1403" s="4" t="s">
        <v>48</v>
      </c>
      <c r="AB1403" s="4" t="s">
        <v>48</v>
      </c>
      <c r="AC1403" s="4" t="s">
        <v>48</v>
      </c>
      <c r="AD1403" s="4" t="s">
        <v>48</v>
      </c>
      <c r="AE1403" s="4" t="s">
        <v>49</v>
      </c>
      <c r="AF1403" s="4" t="s">
        <v>49</v>
      </c>
      <c r="AG1403" s="4" t="s">
        <v>49</v>
      </c>
      <c r="AH1403" s="4" t="s">
        <v>48</v>
      </c>
      <c r="AI1403" s="4" t="s">
        <v>48</v>
      </c>
      <c r="AJ1403" s="4" t="s">
        <v>48</v>
      </c>
      <c r="AK1403" s="4" t="s">
        <v>48</v>
      </c>
      <c r="AL1403" s="4" t="s">
        <v>55</v>
      </c>
    </row>
    <row r="1404" spans="1:38" ht="25.5">
      <c r="A1404" s="4">
        <v>159931</v>
      </c>
      <c r="B1404" s="4">
        <v>664097</v>
      </c>
      <c r="C1404" s="4" t="s">
        <v>3772</v>
      </c>
      <c r="D1404" s="4" t="s">
        <v>3773</v>
      </c>
      <c r="E1404" s="4" t="s">
        <v>153</v>
      </c>
      <c r="F1404" s="4" t="s">
        <v>269</v>
      </c>
      <c r="G1404" s="4" t="s">
        <v>46</v>
      </c>
      <c r="H1404" s="4" t="s">
        <v>47</v>
      </c>
      <c r="I1404" s="4" t="s">
        <v>48</v>
      </c>
      <c r="J1404" s="4" t="s">
        <v>49</v>
      </c>
      <c r="K1404" s="4" t="s">
        <v>3812</v>
      </c>
      <c r="L1404" s="4" t="s">
        <v>3787</v>
      </c>
      <c r="M1404" s="4"/>
      <c r="N1404" s="4" t="s">
        <v>1708</v>
      </c>
      <c r="O1404" s="4" t="s">
        <v>53</v>
      </c>
      <c r="P1404" s="4" t="s">
        <v>3788</v>
      </c>
      <c r="Q1404" s="4">
        <v>30</v>
      </c>
      <c r="R1404" s="4">
        <v>0</v>
      </c>
      <c r="S1404" s="4">
        <v>2</v>
      </c>
      <c r="T1404" s="4">
        <v>32</v>
      </c>
      <c r="U1404" s="4">
        <v>0.9375</v>
      </c>
      <c r="V1404" s="4">
        <v>0</v>
      </c>
      <c r="W1404" s="4">
        <v>0.9375</v>
      </c>
      <c r="X1404" s="4" t="s">
        <v>48</v>
      </c>
      <c r="Y1404" s="4" t="s">
        <v>49</v>
      </c>
      <c r="Z1404" s="4" t="s">
        <v>49</v>
      </c>
      <c r="AA1404" s="4" t="s">
        <v>49</v>
      </c>
      <c r="AB1404" s="4" t="s">
        <v>49</v>
      </c>
      <c r="AC1404" s="4" t="s">
        <v>49</v>
      </c>
      <c r="AD1404" s="4" t="s">
        <v>49</v>
      </c>
      <c r="AE1404" s="4" t="s">
        <v>49</v>
      </c>
      <c r="AF1404" s="4" t="s">
        <v>49</v>
      </c>
      <c r="AG1404" s="4" t="s">
        <v>49</v>
      </c>
      <c r="AH1404" s="4" t="s">
        <v>49</v>
      </c>
      <c r="AI1404" s="4" t="s">
        <v>49</v>
      </c>
      <c r="AJ1404" s="4" t="s">
        <v>49</v>
      </c>
      <c r="AK1404" s="4" t="s">
        <v>49</v>
      </c>
      <c r="AL1404" s="4" t="s">
        <v>55</v>
      </c>
    </row>
    <row r="1405" spans="1:38" ht="25.5">
      <c r="A1405" s="4">
        <v>159931</v>
      </c>
      <c r="B1405" s="4">
        <v>664098</v>
      </c>
      <c r="C1405" s="4" t="s">
        <v>3772</v>
      </c>
      <c r="D1405" s="4" t="s">
        <v>3773</v>
      </c>
      <c r="E1405" s="4" t="s">
        <v>153</v>
      </c>
      <c r="F1405" s="4" t="s">
        <v>269</v>
      </c>
      <c r="G1405" s="4" t="s">
        <v>46</v>
      </c>
      <c r="H1405" s="4" t="s">
        <v>47</v>
      </c>
      <c r="I1405" s="4" t="s">
        <v>48</v>
      </c>
      <c r="J1405" s="4" t="s">
        <v>49</v>
      </c>
      <c r="K1405" s="4" t="s">
        <v>3813</v>
      </c>
      <c r="L1405" s="4" t="s">
        <v>3814</v>
      </c>
      <c r="M1405" s="4"/>
      <c r="N1405" s="4" t="s">
        <v>1708</v>
      </c>
      <c r="O1405" s="4" t="s">
        <v>53</v>
      </c>
      <c r="P1405" s="4" t="s">
        <v>3788</v>
      </c>
      <c r="Q1405" s="4">
        <v>953</v>
      </c>
      <c r="R1405" s="4">
        <v>0</v>
      </c>
      <c r="S1405" s="4">
        <v>301</v>
      </c>
      <c r="T1405" s="4">
        <v>1254</v>
      </c>
      <c r="U1405" s="4">
        <v>0.76</v>
      </c>
      <c r="V1405" s="4">
        <v>0</v>
      </c>
      <c r="W1405" s="4">
        <v>0.76</v>
      </c>
      <c r="X1405" s="4" t="s">
        <v>48</v>
      </c>
      <c r="Y1405" s="4" t="s">
        <v>48</v>
      </c>
      <c r="Z1405" s="4" t="s">
        <v>48</v>
      </c>
      <c r="AA1405" s="4" t="s">
        <v>48</v>
      </c>
      <c r="AB1405" s="4" t="s">
        <v>48</v>
      </c>
      <c r="AC1405" s="4" t="s">
        <v>48</v>
      </c>
      <c r="AD1405" s="4" t="s">
        <v>48</v>
      </c>
      <c r="AE1405" s="4" t="s">
        <v>48</v>
      </c>
      <c r="AF1405" s="4" t="s">
        <v>48</v>
      </c>
      <c r="AG1405" s="4" t="s">
        <v>48</v>
      </c>
      <c r="AH1405" s="4" t="s">
        <v>49</v>
      </c>
      <c r="AI1405" s="4" t="s">
        <v>49</v>
      </c>
      <c r="AJ1405" s="4" t="s">
        <v>49</v>
      </c>
      <c r="AK1405" s="4" t="s">
        <v>49</v>
      </c>
      <c r="AL1405" s="4" t="s">
        <v>55</v>
      </c>
    </row>
    <row r="1406" spans="1:38" ht="25.5">
      <c r="A1406" s="4">
        <v>159931</v>
      </c>
      <c r="B1406" s="4">
        <v>664066</v>
      </c>
      <c r="C1406" s="4" t="s">
        <v>3772</v>
      </c>
      <c r="D1406" s="4" t="s">
        <v>3773</v>
      </c>
      <c r="E1406" s="4" t="s">
        <v>153</v>
      </c>
      <c r="F1406" s="4" t="s">
        <v>269</v>
      </c>
      <c r="G1406" s="4" t="s">
        <v>46</v>
      </c>
      <c r="H1406" s="4" t="s">
        <v>47</v>
      </c>
      <c r="I1406" s="4" t="s">
        <v>48</v>
      </c>
      <c r="J1406" s="4" t="s">
        <v>49</v>
      </c>
      <c r="K1406" s="4" t="s">
        <v>3815</v>
      </c>
      <c r="L1406" s="4" t="s">
        <v>3816</v>
      </c>
      <c r="M1406" s="4"/>
      <c r="N1406" s="4" t="s">
        <v>1708</v>
      </c>
      <c r="O1406" s="4" t="s">
        <v>53</v>
      </c>
      <c r="P1406" s="4" t="s">
        <v>1947</v>
      </c>
      <c r="Q1406" s="4">
        <v>296</v>
      </c>
      <c r="R1406" s="4">
        <v>0</v>
      </c>
      <c r="S1406" s="4">
        <v>75</v>
      </c>
      <c r="T1406" s="4">
        <v>371</v>
      </c>
      <c r="U1406" s="4">
        <v>0.79779999999999995</v>
      </c>
      <c r="V1406" s="4">
        <v>0</v>
      </c>
      <c r="W1406" s="4">
        <v>0.79779999999999995</v>
      </c>
      <c r="X1406" s="4" t="s">
        <v>48</v>
      </c>
      <c r="Y1406" s="4" t="s">
        <v>49</v>
      </c>
      <c r="Z1406" s="4" t="s">
        <v>49</v>
      </c>
      <c r="AA1406" s="4" t="s">
        <v>49</v>
      </c>
      <c r="AB1406" s="4" t="s">
        <v>49</v>
      </c>
      <c r="AC1406" s="4" t="s">
        <v>49</v>
      </c>
      <c r="AD1406" s="4" t="s">
        <v>49</v>
      </c>
      <c r="AE1406" s="4" t="s">
        <v>48</v>
      </c>
      <c r="AF1406" s="4" t="s">
        <v>48</v>
      </c>
      <c r="AG1406" s="4" t="s">
        <v>48</v>
      </c>
      <c r="AH1406" s="4" t="s">
        <v>48</v>
      </c>
      <c r="AI1406" s="4" t="s">
        <v>48</v>
      </c>
      <c r="AJ1406" s="4" t="s">
        <v>48</v>
      </c>
      <c r="AK1406" s="4" t="s">
        <v>48</v>
      </c>
      <c r="AL1406" s="4" t="s">
        <v>55</v>
      </c>
    </row>
    <row r="1407" spans="1:38" ht="25.5">
      <c r="A1407" s="4">
        <v>159931</v>
      </c>
      <c r="B1407" s="4">
        <v>684897</v>
      </c>
      <c r="C1407" s="4" t="s">
        <v>3772</v>
      </c>
      <c r="D1407" s="4" t="s">
        <v>3773</v>
      </c>
      <c r="E1407" s="4" t="s">
        <v>153</v>
      </c>
      <c r="F1407" s="4" t="s">
        <v>269</v>
      </c>
      <c r="G1407" s="4" t="s">
        <v>46</v>
      </c>
      <c r="H1407" s="4" t="s">
        <v>47</v>
      </c>
      <c r="I1407" s="4" t="s">
        <v>48</v>
      </c>
      <c r="J1407" s="4" t="s">
        <v>49</v>
      </c>
      <c r="K1407" s="4" t="s">
        <v>3817</v>
      </c>
      <c r="L1407" s="4" t="s">
        <v>3818</v>
      </c>
      <c r="M1407" s="4"/>
      <c r="N1407" s="4" t="s">
        <v>2022</v>
      </c>
      <c r="O1407" s="4" t="s">
        <v>53</v>
      </c>
      <c r="P1407" s="4" t="s">
        <v>1709</v>
      </c>
      <c r="Q1407" s="4">
        <v>191</v>
      </c>
      <c r="R1407" s="4">
        <v>58</v>
      </c>
      <c r="S1407" s="4">
        <v>520</v>
      </c>
      <c r="T1407" s="4">
        <v>769</v>
      </c>
      <c r="U1407" s="4">
        <v>0.24840000000000001</v>
      </c>
      <c r="V1407" s="4">
        <v>7.5399999999999995E-2</v>
      </c>
      <c r="W1407" s="4">
        <v>0.32379999999999998</v>
      </c>
      <c r="X1407" s="4" t="s">
        <v>48</v>
      </c>
      <c r="Y1407" s="4" t="s">
        <v>48</v>
      </c>
      <c r="Z1407" s="4" t="s">
        <v>48</v>
      </c>
      <c r="AA1407" s="4" t="s">
        <v>48</v>
      </c>
      <c r="AB1407" s="4" t="s">
        <v>48</v>
      </c>
      <c r="AC1407" s="4" t="s">
        <v>48</v>
      </c>
      <c r="AD1407" s="4" t="s">
        <v>48</v>
      </c>
      <c r="AE1407" s="4" t="s">
        <v>49</v>
      </c>
      <c r="AF1407" s="4" t="s">
        <v>49</v>
      </c>
      <c r="AG1407" s="4" t="s">
        <v>49</v>
      </c>
      <c r="AH1407" s="4" t="s">
        <v>48</v>
      </c>
      <c r="AI1407" s="4" t="s">
        <v>48</v>
      </c>
      <c r="AJ1407" s="4" t="s">
        <v>48</v>
      </c>
      <c r="AK1407" s="4" t="s">
        <v>48</v>
      </c>
      <c r="AL1407" s="4" t="s">
        <v>81</v>
      </c>
    </row>
    <row r="1408" spans="1:38" ht="25.5">
      <c r="A1408" s="4">
        <v>159931</v>
      </c>
      <c r="B1408" s="4">
        <v>685370</v>
      </c>
      <c r="C1408" s="4" t="s">
        <v>3772</v>
      </c>
      <c r="D1408" s="4" t="s">
        <v>3773</v>
      </c>
      <c r="E1408" s="4" t="s">
        <v>153</v>
      </c>
      <c r="F1408" s="4" t="s">
        <v>269</v>
      </c>
      <c r="G1408" s="4" t="s">
        <v>46</v>
      </c>
      <c r="H1408" s="4" t="s">
        <v>47</v>
      </c>
      <c r="I1408" s="4" t="s">
        <v>48</v>
      </c>
      <c r="J1408" s="4" t="s">
        <v>49</v>
      </c>
      <c r="K1408" s="4" t="s">
        <v>3819</v>
      </c>
      <c r="L1408" s="4" t="s">
        <v>3820</v>
      </c>
      <c r="M1408" s="4"/>
      <c r="N1408" s="4" t="s">
        <v>1708</v>
      </c>
      <c r="O1408" s="4" t="s">
        <v>53</v>
      </c>
      <c r="P1408" s="4" t="s">
        <v>3821</v>
      </c>
      <c r="Q1408" s="4">
        <v>202</v>
      </c>
      <c r="R1408" s="4">
        <v>0</v>
      </c>
      <c r="S1408" s="4">
        <v>308</v>
      </c>
      <c r="T1408" s="4">
        <v>510</v>
      </c>
      <c r="U1408" s="4">
        <v>0.39610000000000001</v>
      </c>
      <c r="V1408" s="4">
        <v>0</v>
      </c>
      <c r="W1408" s="4">
        <v>0.39610000000000001</v>
      </c>
      <c r="X1408" s="4" t="s">
        <v>48</v>
      </c>
      <c r="Y1408" s="4" t="s">
        <v>49</v>
      </c>
      <c r="Z1408" s="4" t="s">
        <v>49</v>
      </c>
      <c r="AA1408" s="4" t="s">
        <v>49</v>
      </c>
      <c r="AB1408" s="4" t="s">
        <v>49</v>
      </c>
      <c r="AC1408" s="4" t="s">
        <v>49</v>
      </c>
      <c r="AD1408" s="4" t="s">
        <v>49</v>
      </c>
      <c r="AE1408" s="4" t="s">
        <v>48</v>
      </c>
      <c r="AF1408" s="4" t="s">
        <v>48</v>
      </c>
      <c r="AG1408" s="4" t="s">
        <v>48</v>
      </c>
      <c r="AH1408" s="4" t="s">
        <v>48</v>
      </c>
      <c r="AI1408" s="4" t="s">
        <v>48</v>
      </c>
      <c r="AJ1408" s="4" t="s">
        <v>48</v>
      </c>
      <c r="AK1408" s="4" t="s">
        <v>48</v>
      </c>
      <c r="AL1408" s="4" t="s">
        <v>55</v>
      </c>
    </row>
    <row r="1409" spans="1:38" ht="25.5">
      <c r="A1409" s="4">
        <v>159931</v>
      </c>
      <c r="B1409" s="4">
        <v>664383</v>
      </c>
      <c r="C1409" s="4" t="s">
        <v>3772</v>
      </c>
      <c r="D1409" s="4" t="s">
        <v>3773</v>
      </c>
      <c r="E1409" s="4" t="s">
        <v>153</v>
      </c>
      <c r="F1409" s="4" t="s">
        <v>269</v>
      </c>
      <c r="G1409" s="4" t="s">
        <v>46</v>
      </c>
      <c r="H1409" s="4" t="s">
        <v>47</v>
      </c>
      <c r="I1409" s="4" t="s">
        <v>48</v>
      </c>
      <c r="J1409" s="4" t="s">
        <v>49</v>
      </c>
      <c r="K1409" s="4" t="s">
        <v>3822</v>
      </c>
      <c r="L1409" s="4" t="s">
        <v>3823</v>
      </c>
      <c r="M1409" s="4"/>
      <c r="N1409" s="4" t="s">
        <v>1708</v>
      </c>
      <c r="O1409" s="4" t="s">
        <v>53</v>
      </c>
      <c r="P1409" s="4" t="s">
        <v>1977</v>
      </c>
      <c r="Q1409" s="4">
        <v>194</v>
      </c>
      <c r="R1409" s="4">
        <v>0</v>
      </c>
      <c r="S1409" s="4">
        <v>138</v>
      </c>
      <c r="T1409" s="4">
        <v>332</v>
      </c>
      <c r="U1409" s="4">
        <v>0.58430000000000004</v>
      </c>
      <c r="V1409" s="4">
        <v>0</v>
      </c>
      <c r="W1409" s="4">
        <v>0.58430000000000004</v>
      </c>
      <c r="X1409" s="4" t="s">
        <v>48</v>
      </c>
      <c r="Y1409" s="4" t="s">
        <v>49</v>
      </c>
      <c r="Z1409" s="4" t="s">
        <v>49</v>
      </c>
      <c r="AA1409" s="4" t="s">
        <v>49</v>
      </c>
      <c r="AB1409" s="4" t="s">
        <v>49</v>
      </c>
      <c r="AC1409" s="4" t="s">
        <v>49</v>
      </c>
      <c r="AD1409" s="4" t="s">
        <v>49</v>
      </c>
      <c r="AE1409" s="4" t="s">
        <v>48</v>
      </c>
      <c r="AF1409" s="4" t="s">
        <v>48</v>
      </c>
      <c r="AG1409" s="4" t="s">
        <v>48</v>
      </c>
      <c r="AH1409" s="4" t="s">
        <v>48</v>
      </c>
      <c r="AI1409" s="4" t="s">
        <v>48</v>
      </c>
      <c r="AJ1409" s="4" t="s">
        <v>48</v>
      </c>
      <c r="AK1409" s="4" t="s">
        <v>48</v>
      </c>
      <c r="AL1409" s="4" t="s">
        <v>55</v>
      </c>
    </row>
    <row r="1410" spans="1:38" ht="25.5">
      <c r="A1410" s="4">
        <v>159931</v>
      </c>
      <c r="B1410" s="4">
        <v>660881</v>
      </c>
      <c r="C1410" s="4" t="s">
        <v>3772</v>
      </c>
      <c r="D1410" s="4" t="s">
        <v>3773</v>
      </c>
      <c r="E1410" s="4" t="s">
        <v>153</v>
      </c>
      <c r="F1410" s="4" t="s">
        <v>269</v>
      </c>
      <c r="G1410" s="4" t="s">
        <v>46</v>
      </c>
      <c r="H1410" s="4" t="s">
        <v>47</v>
      </c>
      <c r="I1410" s="4" t="s">
        <v>48</v>
      </c>
      <c r="J1410" s="4" t="s">
        <v>49</v>
      </c>
      <c r="K1410" s="4" t="s">
        <v>3824</v>
      </c>
      <c r="L1410" s="4" t="s">
        <v>3825</v>
      </c>
      <c r="M1410" s="4"/>
      <c r="N1410" s="4" t="s">
        <v>1708</v>
      </c>
      <c r="O1410" s="4" t="s">
        <v>53</v>
      </c>
      <c r="P1410" s="4" t="s">
        <v>3788</v>
      </c>
      <c r="Q1410" s="4">
        <v>245</v>
      </c>
      <c r="R1410" s="4">
        <v>0</v>
      </c>
      <c r="S1410" s="4">
        <v>176</v>
      </c>
      <c r="T1410" s="4">
        <v>421</v>
      </c>
      <c r="U1410" s="4">
        <v>0.58189999999999997</v>
      </c>
      <c r="V1410" s="4">
        <v>0</v>
      </c>
      <c r="W1410" s="4">
        <v>0.58189999999999997</v>
      </c>
      <c r="X1410" s="4" t="s">
        <v>48</v>
      </c>
      <c r="Y1410" s="4" t="s">
        <v>49</v>
      </c>
      <c r="Z1410" s="4" t="s">
        <v>49</v>
      </c>
      <c r="AA1410" s="4" t="s">
        <v>49</v>
      </c>
      <c r="AB1410" s="4" t="s">
        <v>49</v>
      </c>
      <c r="AC1410" s="4" t="s">
        <v>49</v>
      </c>
      <c r="AD1410" s="4" t="s">
        <v>49</v>
      </c>
      <c r="AE1410" s="4" t="s">
        <v>48</v>
      </c>
      <c r="AF1410" s="4" t="s">
        <v>48</v>
      </c>
      <c r="AG1410" s="4" t="s">
        <v>48</v>
      </c>
      <c r="AH1410" s="4" t="s">
        <v>48</v>
      </c>
      <c r="AI1410" s="4" t="s">
        <v>48</v>
      </c>
      <c r="AJ1410" s="4" t="s">
        <v>48</v>
      </c>
      <c r="AK1410" s="4" t="s">
        <v>48</v>
      </c>
      <c r="AL1410" s="4" t="s">
        <v>55</v>
      </c>
    </row>
    <row r="1411" spans="1:38" ht="25.5">
      <c r="A1411" s="4">
        <v>159931</v>
      </c>
      <c r="B1411" s="4">
        <v>664076</v>
      </c>
      <c r="C1411" s="4" t="s">
        <v>3772</v>
      </c>
      <c r="D1411" s="4" t="s">
        <v>3773</v>
      </c>
      <c r="E1411" s="4" t="s">
        <v>153</v>
      </c>
      <c r="F1411" s="4" t="s">
        <v>269</v>
      </c>
      <c r="G1411" s="4" t="s">
        <v>46</v>
      </c>
      <c r="H1411" s="4" t="s">
        <v>47</v>
      </c>
      <c r="I1411" s="4" t="s">
        <v>48</v>
      </c>
      <c r="J1411" s="4" t="s">
        <v>49</v>
      </c>
      <c r="K1411" s="4" t="s">
        <v>3826</v>
      </c>
      <c r="L1411" s="4" t="s">
        <v>3827</v>
      </c>
      <c r="M1411" s="4"/>
      <c r="N1411" s="4" t="s">
        <v>1708</v>
      </c>
      <c r="O1411" s="4" t="s">
        <v>53</v>
      </c>
      <c r="P1411" s="4" t="s">
        <v>1947</v>
      </c>
      <c r="Q1411" s="4">
        <v>268</v>
      </c>
      <c r="R1411" s="4">
        <v>0</v>
      </c>
      <c r="S1411" s="4">
        <v>108</v>
      </c>
      <c r="T1411" s="4">
        <v>376</v>
      </c>
      <c r="U1411" s="4">
        <v>0.71279999999999999</v>
      </c>
      <c r="V1411" s="4">
        <v>0</v>
      </c>
      <c r="W1411" s="4">
        <v>0.71279999999999999</v>
      </c>
      <c r="X1411" s="4" t="s">
        <v>48</v>
      </c>
      <c r="Y1411" s="4" t="s">
        <v>49</v>
      </c>
      <c r="Z1411" s="4" t="s">
        <v>49</v>
      </c>
      <c r="AA1411" s="4" t="s">
        <v>49</v>
      </c>
      <c r="AB1411" s="4" t="s">
        <v>49</v>
      </c>
      <c r="AC1411" s="4" t="s">
        <v>49</v>
      </c>
      <c r="AD1411" s="4" t="s">
        <v>49</v>
      </c>
      <c r="AE1411" s="4" t="s">
        <v>48</v>
      </c>
      <c r="AF1411" s="4" t="s">
        <v>48</v>
      </c>
      <c r="AG1411" s="4" t="s">
        <v>48</v>
      </c>
      <c r="AH1411" s="4" t="s">
        <v>48</v>
      </c>
      <c r="AI1411" s="4" t="s">
        <v>48</v>
      </c>
      <c r="AJ1411" s="4" t="s">
        <v>48</v>
      </c>
      <c r="AK1411" s="4" t="s">
        <v>48</v>
      </c>
      <c r="AL1411" s="4" t="s">
        <v>55</v>
      </c>
    </row>
    <row r="1412" spans="1:38" ht="25.5">
      <c r="A1412" s="4">
        <v>159306</v>
      </c>
      <c r="B1412" s="4">
        <v>663432</v>
      </c>
      <c r="C1412" s="4" t="s">
        <v>3828</v>
      </c>
      <c r="D1412" s="4" t="s">
        <v>3829</v>
      </c>
      <c r="E1412" s="4" t="s">
        <v>1962</v>
      </c>
      <c r="F1412" s="4" t="s">
        <v>88</v>
      </c>
      <c r="G1412" s="4" t="s">
        <v>46</v>
      </c>
      <c r="H1412" s="4" t="s">
        <v>47</v>
      </c>
      <c r="I1412" s="4" t="s">
        <v>48</v>
      </c>
      <c r="J1412" s="4" t="s">
        <v>49</v>
      </c>
      <c r="K1412" s="4" t="s">
        <v>3830</v>
      </c>
      <c r="L1412" s="4" t="s">
        <v>3831</v>
      </c>
      <c r="M1412" s="4"/>
      <c r="N1412" s="4" t="s">
        <v>3832</v>
      </c>
      <c r="O1412" s="4" t="s">
        <v>53</v>
      </c>
      <c r="P1412" s="4" t="s">
        <v>3833</v>
      </c>
      <c r="Q1412" s="4">
        <v>140</v>
      </c>
      <c r="R1412" s="4">
        <v>0</v>
      </c>
      <c r="S1412" s="4">
        <v>50</v>
      </c>
      <c r="T1412" s="4">
        <v>190</v>
      </c>
      <c r="U1412" s="4">
        <v>0.73680000000000001</v>
      </c>
      <c r="V1412" s="4">
        <v>0</v>
      </c>
      <c r="W1412" s="4">
        <v>0.73680000000000001</v>
      </c>
      <c r="X1412" s="4" t="s">
        <v>49</v>
      </c>
      <c r="Y1412" s="4" t="s">
        <v>49</v>
      </c>
      <c r="Z1412" s="4" t="s">
        <v>49</v>
      </c>
      <c r="AA1412" s="4" t="s">
        <v>49</v>
      </c>
      <c r="AB1412" s="4" t="s">
        <v>49</v>
      </c>
      <c r="AC1412" s="4" t="s">
        <v>49</v>
      </c>
      <c r="AD1412" s="4" t="s">
        <v>49</v>
      </c>
      <c r="AE1412" s="4" t="s">
        <v>49</v>
      </c>
      <c r="AF1412" s="4" t="s">
        <v>48</v>
      </c>
      <c r="AG1412" s="4" t="s">
        <v>48</v>
      </c>
      <c r="AH1412" s="4" t="s">
        <v>48</v>
      </c>
      <c r="AI1412" s="4" t="s">
        <v>48</v>
      </c>
      <c r="AJ1412" s="4" t="s">
        <v>48</v>
      </c>
      <c r="AK1412" s="4" t="s">
        <v>48</v>
      </c>
      <c r="AL1412" s="4" t="s">
        <v>55</v>
      </c>
    </row>
    <row r="1413" spans="1:38" ht="25.5">
      <c r="A1413" s="4">
        <v>159306</v>
      </c>
      <c r="B1413" s="4">
        <v>662991</v>
      </c>
      <c r="C1413" s="4" t="s">
        <v>3828</v>
      </c>
      <c r="D1413" s="4" t="s">
        <v>3829</v>
      </c>
      <c r="E1413" s="4" t="s">
        <v>1962</v>
      </c>
      <c r="F1413" s="4" t="s">
        <v>88</v>
      </c>
      <c r="G1413" s="4" t="s">
        <v>46</v>
      </c>
      <c r="H1413" s="4" t="s">
        <v>47</v>
      </c>
      <c r="I1413" s="4" t="s">
        <v>48</v>
      </c>
      <c r="J1413" s="4" t="s">
        <v>49</v>
      </c>
      <c r="K1413" s="4" t="s">
        <v>3834</v>
      </c>
      <c r="L1413" s="4" t="s">
        <v>3831</v>
      </c>
      <c r="M1413" s="4"/>
      <c r="N1413" s="4" t="s">
        <v>3832</v>
      </c>
      <c r="O1413" s="4" t="s">
        <v>53</v>
      </c>
      <c r="P1413" s="4" t="s">
        <v>3833</v>
      </c>
      <c r="Q1413" s="4">
        <v>56</v>
      </c>
      <c r="R1413" s="4">
        <v>0</v>
      </c>
      <c r="S1413" s="4">
        <v>13</v>
      </c>
      <c r="T1413" s="4">
        <v>69</v>
      </c>
      <c r="U1413" s="4">
        <v>0.81159999999999999</v>
      </c>
      <c r="V1413" s="4">
        <v>0</v>
      </c>
      <c r="W1413" s="4">
        <v>0.81159999999999999</v>
      </c>
      <c r="X1413" s="4" t="s">
        <v>48</v>
      </c>
      <c r="Y1413" s="4" t="s">
        <v>48</v>
      </c>
      <c r="Z1413" s="4" t="s">
        <v>48</v>
      </c>
      <c r="AA1413" s="4" t="s">
        <v>48</v>
      </c>
      <c r="AB1413" s="4" t="s">
        <v>48</v>
      </c>
      <c r="AC1413" s="4" t="s">
        <v>48</v>
      </c>
      <c r="AD1413" s="4" t="s">
        <v>48</v>
      </c>
      <c r="AE1413" s="4" t="s">
        <v>48</v>
      </c>
      <c r="AF1413" s="4" t="s">
        <v>49</v>
      </c>
      <c r="AG1413" s="4" t="s">
        <v>49</v>
      </c>
      <c r="AH1413" s="4" t="s">
        <v>48</v>
      </c>
      <c r="AI1413" s="4" t="s">
        <v>48</v>
      </c>
      <c r="AJ1413" s="4" t="s">
        <v>48</v>
      </c>
      <c r="AK1413" s="4" t="s">
        <v>48</v>
      </c>
      <c r="AL1413" s="4" t="s">
        <v>55</v>
      </c>
    </row>
    <row r="1414" spans="1:38" ht="25.5">
      <c r="A1414" s="4">
        <v>159306</v>
      </c>
      <c r="B1414" s="4">
        <v>663980</v>
      </c>
      <c r="C1414" s="4" t="s">
        <v>3828</v>
      </c>
      <c r="D1414" s="4" t="s">
        <v>3829</v>
      </c>
      <c r="E1414" s="4" t="s">
        <v>1962</v>
      </c>
      <c r="F1414" s="4" t="s">
        <v>88</v>
      </c>
      <c r="G1414" s="4" t="s">
        <v>46</v>
      </c>
      <c r="H1414" s="4" t="s">
        <v>47</v>
      </c>
      <c r="I1414" s="4" t="s">
        <v>48</v>
      </c>
      <c r="J1414" s="4" t="s">
        <v>49</v>
      </c>
      <c r="K1414" s="4" t="s">
        <v>3835</v>
      </c>
      <c r="L1414" s="4" t="s">
        <v>3831</v>
      </c>
      <c r="M1414" s="4"/>
      <c r="N1414" s="4" t="s">
        <v>3832</v>
      </c>
      <c r="O1414" s="4" t="s">
        <v>53</v>
      </c>
      <c r="P1414" s="4" t="s">
        <v>3833</v>
      </c>
      <c r="Q1414" s="4">
        <v>61</v>
      </c>
      <c r="R1414" s="4">
        <v>0</v>
      </c>
      <c r="S1414" s="4">
        <v>40</v>
      </c>
      <c r="T1414" s="4">
        <v>101</v>
      </c>
      <c r="U1414" s="4">
        <v>0.60399999999999998</v>
      </c>
      <c r="V1414" s="4">
        <v>0</v>
      </c>
      <c r="W1414" s="4">
        <v>0.60399999999999998</v>
      </c>
      <c r="X1414" s="4" t="s">
        <v>48</v>
      </c>
      <c r="Y1414" s="4" t="s">
        <v>48</v>
      </c>
      <c r="Z1414" s="4" t="s">
        <v>48</v>
      </c>
      <c r="AA1414" s="4" t="s">
        <v>48</v>
      </c>
      <c r="AB1414" s="4" t="s">
        <v>48</v>
      </c>
      <c r="AC1414" s="4" t="s">
        <v>48</v>
      </c>
      <c r="AD1414" s="4" t="s">
        <v>48</v>
      </c>
      <c r="AE1414" s="4" t="s">
        <v>48</v>
      </c>
      <c r="AF1414" s="4" t="s">
        <v>48</v>
      </c>
      <c r="AG1414" s="4" t="s">
        <v>48</v>
      </c>
      <c r="AH1414" s="4" t="s">
        <v>49</v>
      </c>
      <c r="AI1414" s="4" t="s">
        <v>49</v>
      </c>
      <c r="AJ1414" s="4" t="s">
        <v>49</v>
      </c>
      <c r="AK1414" s="4" t="s">
        <v>49</v>
      </c>
      <c r="AL1414" s="4" t="s">
        <v>55</v>
      </c>
    </row>
    <row r="1415" spans="1:38" ht="25.5">
      <c r="A1415" s="4">
        <v>160034</v>
      </c>
      <c r="B1415" s="4">
        <v>661153</v>
      </c>
      <c r="C1415" s="4" t="s">
        <v>3836</v>
      </c>
      <c r="D1415" s="4" t="s">
        <v>3837</v>
      </c>
      <c r="E1415" s="4" t="s">
        <v>384</v>
      </c>
      <c r="F1415" s="4" t="s">
        <v>385</v>
      </c>
      <c r="G1415" s="4" t="s">
        <v>46</v>
      </c>
      <c r="H1415" s="4" t="s">
        <v>47</v>
      </c>
      <c r="I1415" s="4" t="s">
        <v>48</v>
      </c>
      <c r="J1415" s="4" t="s">
        <v>49</v>
      </c>
      <c r="K1415" s="4" t="s">
        <v>3838</v>
      </c>
      <c r="L1415" s="4" t="s">
        <v>3839</v>
      </c>
      <c r="M1415" s="4"/>
      <c r="N1415" s="4" t="s">
        <v>1109</v>
      </c>
      <c r="O1415" s="4" t="s">
        <v>53</v>
      </c>
      <c r="P1415" s="4" t="s">
        <v>2086</v>
      </c>
      <c r="Q1415" s="4">
        <v>278</v>
      </c>
      <c r="R1415" s="4">
        <v>0</v>
      </c>
      <c r="S1415" s="4">
        <v>314</v>
      </c>
      <c r="T1415" s="4">
        <v>592</v>
      </c>
      <c r="U1415" s="4">
        <v>0.46960000000000002</v>
      </c>
      <c r="V1415" s="4">
        <v>0</v>
      </c>
      <c r="W1415" s="4">
        <v>0.46960000000000002</v>
      </c>
      <c r="X1415" s="4" t="s">
        <v>48</v>
      </c>
      <c r="Y1415" s="4" t="s">
        <v>49</v>
      </c>
      <c r="Z1415" s="4" t="s">
        <v>49</v>
      </c>
      <c r="AA1415" s="4" t="s">
        <v>49</v>
      </c>
      <c r="AB1415" s="4" t="s">
        <v>49</v>
      </c>
      <c r="AC1415" s="4" t="s">
        <v>49</v>
      </c>
      <c r="AD1415" s="4" t="s">
        <v>49</v>
      </c>
      <c r="AE1415" s="4" t="s">
        <v>48</v>
      </c>
      <c r="AF1415" s="4" t="s">
        <v>48</v>
      </c>
      <c r="AG1415" s="4" t="s">
        <v>48</v>
      </c>
      <c r="AH1415" s="4" t="s">
        <v>48</v>
      </c>
      <c r="AI1415" s="4" t="s">
        <v>48</v>
      </c>
      <c r="AJ1415" s="4" t="s">
        <v>48</v>
      </c>
      <c r="AK1415" s="4" t="s">
        <v>48</v>
      </c>
      <c r="AL1415" s="4" t="s">
        <v>55</v>
      </c>
    </row>
    <row r="1416" spans="1:38" ht="25.5">
      <c r="A1416" s="4">
        <v>160034</v>
      </c>
      <c r="B1416" s="4">
        <v>661161</v>
      </c>
      <c r="C1416" s="4" t="s">
        <v>3836</v>
      </c>
      <c r="D1416" s="4" t="s">
        <v>3837</v>
      </c>
      <c r="E1416" s="4" t="s">
        <v>384</v>
      </c>
      <c r="F1416" s="4" t="s">
        <v>385</v>
      </c>
      <c r="G1416" s="4" t="s">
        <v>46</v>
      </c>
      <c r="H1416" s="4" t="s">
        <v>47</v>
      </c>
      <c r="I1416" s="4" t="s">
        <v>48</v>
      </c>
      <c r="J1416" s="4" t="s">
        <v>49</v>
      </c>
      <c r="K1416" s="4" t="s">
        <v>3840</v>
      </c>
      <c r="L1416" s="4" t="s">
        <v>3841</v>
      </c>
      <c r="M1416" s="4"/>
      <c r="N1416" s="4" t="s">
        <v>1109</v>
      </c>
      <c r="O1416" s="4" t="s">
        <v>53</v>
      </c>
      <c r="P1416" s="4" t="s">
        <v>2086</v>
      </c>
      <c r="Q1416" s="4">
        <v>602</v>
      </c>
      <c r="R1416" s="4">
        <v>0</v>
      </c>
      <c r="S1416" s="4">
        <v>199</v>
      </c>
      <c r="T1416" s="4">
        <v>801</v>
      </c>
      <c r="U1416" s="4">
        <v>0.75160000000000005</v>
      </c>
      <c r="V1416" s="4">
        <v>0</v>
      </c>
      <c r="W1416" s="4">
        <v>0.75160000000000005</v>
      </c>
      <c r="X1416" s="4" t="s">
        <v>48</v>
      </c>
      <c r="Y1416" s="4" t="s">
        <v>48</v>
      </c>
      <c r="Z1416" s="4" t="s">
        <v>48</v>
      </c>
      <c r="AA1416" s="4" t="s">
        <v>48</v>
      </c>
      <c r="AB1416" s="4" t="s">
        <v>48</v>
      </c>
      <c r="AC1416" s="4" t="s">
        <v>48</v>
      </c>
      <c r="AD1416" s="4" t="s">
        <v>48</v>
      </c>
      <c r="AE1416" s="4" t="s">
        <v>49</v>
      </c>
      <c r="AF1416" s="4" t="s">
        <v>49</v>
      </c>
      <c r="AG1416" s="4" t="s">
        <v>49</v>
      </c>
      <c r="AH1416" s="4" t="s">
        <v>48</v>
      </c>
      <c r="AI1416" s="4" t="s">
        <v>48</v>
      </c>
      <c r="AJ1416" s="4" t="s">
        <v>48</v>
      </c>
      <c r="AK1416" s="4" t="s">
        <v>48</v>
      </c>
      <c r="AL1416" s="4" t="s">
        <v>55</v>
      </c>
    </row>
    <row r="1417" spans="1:38" ht="25.5">
      <c r="A1417" s="4">
        <v>160034</v>
      </c>
      <c r="B1417" s="4">
        <v>661162</v>
      </c>
      <c r="C1417" s="4" t="s">
        <v>3836</v>
      </c>
      <c r="D1417" s="4" t="s">
        <v>3837</v>
      </c>
      <c r="E1417" s="4" t="s">
        <v>384</v>
      </c>
      <c r="F1417" s="4" t="s">
        <v>385</v>
      </c>
      <c r="G1417" s="4" t="s">
        <v>46</v>
      </c>
      <c r="H1417" s="4" t="s">
        <v>47</v>
      </c>
      <c r="I1417" s="4" t="s">
        <v>48</v>
      </c>
      <c r="J1417" s="4" t="s">
        <v>49</v>
      </c>
      <c r="K1417" s="4" t="s">
        <v>3842</v>
      </c>
      <c r="L1417" s="4" t="s">
        <v>3843</v>
      </c>
      <c r="M1417" s="4"/>
      <c r="N1417" s="4" t="s">
        <v>1109</v>
      </c>
      <c r="O1417" s="4" t="s">
        <v>53</v>
      </c>
      <c r="P1417" s="4" t="s">
        <v>1110</v>
      </c>
      <c r="Q1417" s="4">
        <v>577</v>
      </c>
      <c r="R1417" s="4">
        <v>0</v>
      </c>
      <c r="S1417" s="4">
        <v>99</v>
      </c>
      <c r="T1417" s="4">
        <v>676</v>
      </c>
      <c r="U1417" s="4">
        <v>0.85360000000000003</v>
      </c>
      <c r="V1417" s="4">
        <v>0</v>
      </c>
      <c r="W1417" s="4">
        <v>0.85360000000000003</v>
      </c>
      <c r="X1417" s="4" t="s">
        <v>48</v>
      </c>
      <c r="Y1417" s="4" t="s">
        <v>48</v>
      </c>
      <c r="Z1417" s="4" t="s">
        <v>48</v>
      </c>
      <c r="AA1417" s="4" t="s">
        <v>48</v>
      </c>
      <c r="AB1417" s="4" t="s">
        <v>48</v>
      </c>
      <c r="AC1417" s="4" t="s">
        <v>48</v>
      </c>
      <c r="AD1417" s="4" t="s">
        <v>48</v>
      </c>
      <c r="AE1417" s="4" t="s">
        <v>49</v>
      </c>
      <c r="AF1417" s="4" t="s">
        <v>49</v>
      </c>
      <c r="AG1417" s="4" t="s">
        <v>49</v>
      </c>
      <c r="AH1417" s="4" t="s">
        <v>48</v>
      </c>
      <c r="AI1417" s="4" t="s">
        <v>48</v>
      </c>
      <c r="AJ1417" s="4" t="s">
        <v>48</v>
      </c>
      <c r="AK1417" s="4" t="s">
        <v>48</v>
      </c>
      <c r="AL1417" s="4" t="s">
        <v>55</v>
      </c>
    </row>
    <row r="1418" spans="1:38" ht="25.5">
      <c r="A1418" s="4">
        <v>160034</v>
      </c>
      <c r="B1418" s="4">
        <v>687193</v>
      </c>
      <c r="C1418" s="4" t="s">
        <v>3836</v>
      </c>
      <c r="D1418" s="4" t="s">
        <v>3837</v>
      </c>
      <c r="E1418" s="4" t="s">
        <v>384</v>
      </c>
      <c r="F1418" s="4" t="s">
        <v>385</v>
      </c>
      <c r="G1418" s="4" t="s">
        <v>46</v>
      </c>
      <c r="H1418" s="4" t="s">
        <v>47</v>
      </c>
      <c r="I1418" s="4" t="s">
        <v>48</v>
      </c>
      <c r="J1418" s="4" t="s">
        <v>49</v>
      </c>
      <c r="K1418" s="4" t="s">
        <v>3844</v>
      </c>
      <c r="L1418" s="4" t="s">
        <v>3845</v>
      </c>
      <c r="M1418" s="4"/>
      <c r="N1418" s="4" t="s">
        <v>3846</v>
      </c>
      <c r="O1418" s="4" t="s">
        <v>53</v>
      </c>
      <c r="P1418" s="4" t="s">
        <v>3847</v>
      </c>
      <c r="Q1418" s="4">
        <v>52</v>
      </c>
      <c r="R1418" s="4">
        <v>13</v>
      </c>
      <c r="S1418" s="4">
        <v>366</v>
      </c>
      <c r="T1418" s="4">
        <v>431</v>
      </c>
      <c r="U1418" s="4">
        <v>0.1206</v>
      </c>
      <c r="V1418" s="4">
        <v>3.0200000000000001E-2</v>
      </c>
      <c r="W1418" s="4">
        <v>0.15079999999999999</v>
      </c>
      <c r="X1418" s="4" t="s">
        <v>48</v>
      </c>
      <c r="Y1418" s="4" t="s">
        <v>49</v>
      </c>
      <c r="Z1418" s="4" t="s">
        <v>49</v>
      </c>
      <c r="AA1418" s="4" t="s">
        <v>49</v>
      </c>
      <c r="AB1418" s="4" t="s">
        <v>49</v>
      </c>
      <c r="AC1418" s="4" t="s">
        <v>49</v>
      </c>
      <c r="AD1418" s="4" t="s">
        <v>49</v>
      </c>
      <c r="AE1418" s="4" t="s">
        <v>48</v>
      </c>
      <c r="AF1418" s="4" t="s">
        <v>48</v>
      </c>
      <c r="AG1418" s="4" t="s">
        <v>48</v>
      </c>
      <c r="AH1418" s="4" t="s">
        <v>48</v>
      </c>
      <c r="AI1418" s="4" t="s">
        <v>48</v>
      </c>
      <c r="AJ1418" s="4" t="s">
        <v>48</v>
      </c>
      <c r="AK1418" s="4" t="s">
        <v>48</v>
      </c>
      <c r="AL1418" s="4" t="s">
        <v>81</v>
      </c>
    </row>
    <row r="1419" spans="1:38" ht="25.5">
      <c r="A1419" s="4">
        <v>160034</v>
      </c>
      <c r="B1419" s="4">
        <v>663219</v>
      </c>
      <c r="C1419" s="4" t="s">
        <v>3836</v>
      </c>
      <c r="D1419" s="4" t="s">
        <v>3837</v>
      </c>
      <c r="E1419" s="4" t="s">
        <v>384</v>
      </c>
      <c r="F1419" s="4" t="s">
        <v>385</v>
      </c>
      <c r="G1419" s="4" t="s">
        <v>46</v>
      </c>
      <c r="H1419" s="4" t="s">
        <v>47</v>
      </c>
      <c r="I1419" s="4" t="s">
        <v>48</v>
      </c>
      <c r="J1419" s="4" t="s">
        <v>49</v>
      </c>
      <c r="K1419" s="4" t="s">
        <v>3848</v>
      </c>
      <c r="L1419" s="4" t="s">
        <v>3849</v>
      </c>
      <c r="M1419" s="4"/>
      <c r="N1419" s="4" t="s">
        <v>3846</v>
      </c>
      <c r="O1419" s="4" t="s">
        <v>53</v>
      </c>
      <c r="P1419" s="4" t="s">
        <v>3847</v>
      </c>
      <c r="Q1419" s="4">
        <v>351</v>
      </c>
      <c r="R1419" s="4">
        <v>0</v>
      </c>
      <c r="S1419" s="4">
        <v>364</v>
      </c>
      <c r="T1419" s="4">
        <v>715</v>
      </c>
      <c r="U1419" s="4">
        <v>0.4909</v>
      </c>
      <c r="V1419" s="4">
        <v>0</v>
      </c>
      <c r="W1419" s="4">
        <v>0.4909</v>
      </c>
      <c r="X1419" s="4" t="s">
        <v>48</v>
      </c>
      <c r="Y1419" s="4" t="s">
        <v>48</v>
      </c>
      <c r="Z1419" s="4" t="s">
        <v>48</v>
      </c>
      <c r="AA1419" s="4" t="s">
        <v>48</v>
      </c>
      <c r="AB1419" s="4" t="s">
        <v>48</v>
      </c>
      <c r="AC1419" s="4" t="s">
        <v>48</v>
      </c>
      <c r="AD1419" s="4" t="s">
        <v>48</v>
      </c>
      <c r="AE1419" s="4" t="s">
        <v>49</v>
      </c>
      <c r="AF1419" s="4" t="s">
        <v>49</v>
      </c>
      <c r="AG1419" s="4" t="s">
        <v>49</v>
      </c>
      <c r="AH1419" s="4" t="s">
        <v>48</v>
      </c>
      <c r="AI1419" s="4" t="s">
        <v>48</v>
      </c>
      <c r="AJ1419" s="4" t="s">
        <v>48</v>
      </c>
      <c r="AK1419" s="4" t="s">
        <v>48</v>
      </c>
      <c r="AL1419" s="4" t="s">
        <v>55</v>
      </c>
    </row>
    <row r="1420" spans="1:38" ht="25.5">
      <c r="A1420" s="4">
        <v>160034</v>
      </c>
      <c r="B1420" s="4">
        <v>661163</v>
      </c>
      <c r="C1420" s="4" t="s">
        <v>3836</v>
      </c>
      <c r="D1420" s="4" t="s">
        <v>3837</v>
      </c>
      <c r="E1420" s="4" t="s">
        <v>384</v>
      </c>
      <c r="F1420" s="4" t="s">
        <v>385</v>
      </c>
      <c r="G1420" s="4" t="s">
        <v>46</v>
      </c>
      <c r="H1420" s="4" t="s">
        <v>47</v>
      </c>
      <c r="I1420" s="4" t="s">
        <v>48</v>
      </c>
      <c r="J1420" s="4" t="s">
        <v>49</v>
      </c>
      <c r="K1420" s="4" t="s">
        <v>3850</v>
      </c>
      <c r="L1420" s="4" t="s">
        <v>3851</v>
      </c>
      <c r="M1420" s="4"/>
      <c r="N1420" s="4" t="s">
        <v>1109</v>
      </c>
      <c r="O1420" s="4" t="s">
        <v>53</v>
      </c>
      <c r="P1420" s="4" t="s">
        <v>1110</v>
      </c>
      <c r="Q1420" s="4">
        <v>456</v>
      </c>
      <c r="R1420" s="4">
        <v>88</v>
      </c>
      <c r="S1420" s="4">
        <v>1425</v>
      </c>
      <c r="T1420" s="4">
        <v>1969</v>
      </c>
      <c r="U1420" s="4">
        <v>0.2316</v>
      </c>
      <c r="V1420" s="4">
        <v>4.4699999999999997E-2</v>
      </c>
      <c r="W1420" s="4">
        <v>0.27629999999999999</v>
      </c>
      <c r="X1420" s="4" t="s">
        <v>48</v>
      </c>
      <c r="Y1420" s="4" t="s">
        <v>48</v>
      </c>
      <c r="Z1420" s="4" t="s">
        <v>48</v>
      </c>
      <c r="AA1420" s="4" t="s">
        <v>48</v>
      </c>
      <c r="AB1420" s="4" t="s">
        <v>48</v>
      </c>
      <c r="AC1420" s="4" t="s">
        <v>48</v>
      </c>
      <c r="AD1420" s="4" t="s">
        <v>48</v>
      </c>
      <c r="AE1420" s="4" t="s">
        <v>48</v>
      </c>
      <c r="AF1420" s="4" t="s">
        <v>48</v>
      </c>
      <c r="AG1420" s="4" t="s">
        <v>48</v>
      </c>
      <c r="AH1420" s="4" t="s">
        <v>49</v>
      </c>
      <c r="AI1420" s="4" t="s">
        <v>49</v>
      </c>
      <c r="AJ1420" s="4" t="s">
        <v>49</v>
      </c>
      <c r="AK1420" s="4" t="s">
        <v>49</v>
      </c>
      <c r="AL1420" s="4" t="s">
        <v>81</v>
      </c>
    </row>
    <row r="1421" spans="1:38" ht="25.5">
      <c r="A1421" s="4">
        <v>160034</v>
      </c>
      <c r="B1421" s="4">
        <v>664030</v>
      </c>
      <c r="C1421" s="4" t="s">
        <v>3836</v>
      </c>
      <c r="D1421" s="4" t="s">
        <v>3837</v>
      </c>
      <c r="E1421" s="4" t="s">
        <v>384</v>
      </c>
      <c r="F1421" s="4" t="s">
        <v>385</v>
      </c>
      <c r="G1421" s="4" t="s">
        <v>46</v>
      </c>
      <c r="H1421" s="4" t="s">
        <v>47</v>
      </c>
      <c r="I1421" s="4" t="s">
        <v>48</v>
      </c>
      <c r="J1421" s="4" t="s">
        <v>49</v>
      </c>
      <c r="K1421" s="4" t="s">
        <v>3852</v>
      </c>
      <c r="L1421" s="4" t="s">
        <v>3853</v>
      </c>
      <c r="M1421" s="4"/>
      <c r="N1421" s="4" t="s">
        <v>1109</v>
      </c>
      <c r="O1421" s="4" t="s">
        <v>53</v>
      </c>
      <c r="P1421" s="4" t="s">
        <v>1110</v>
      </c>
      <c r="Q1421" s="4">
        <v>463</v>
      </c>
      <c r="R1421" s="4">
        <v>0</v>
      </c>
      <c r="S1421" s="4">
        <v>59</v>
      </c>
      <c r="T1421" s="4">
        <v>522</v>
      </c>
      <c r="U1421" s="4">
        <v>0.88700000000000001</v>
      </c>
      <c r="V1421" s="4">
        <v>0</v>
      </c>
      <c r="W1421" s="4">
        <v>0.88700000000000001</v>
      </c>
      <c r="X1421" s="4" t="s">
        <v>48</v>
      </c>
      <c r="Y1421" s="4" t="s">
        <v>49</v>
      </c>
      <c r="Z1421" s="4" t="s">
        <v>49</v>
      </c>
      <c r="AA1421" s="4" t="s">
        <v>49</v>
      </c>
      <c r="AB1421" s="4" t="s">
        <v>49</v>
      </c>
      <c r="AC1421" s="4" t="s">
        <v>49</v>
      </c>
      <c r="AD1421" s="4" t="s">
        <v>49</v>
      </c>
      <c r="AE1421" s="4" t="s">
        <v>48</v>
      </c>
      <c r="AF1421" s="4" t="s">
        <v>48</v>
      </c>
      <c r="AG1421" s="4" t="s">
        <v>48</v>
      </c>
      <c r="AH1421" s="4" t="s">
        <v>48</v>
      </c>
      <c r="AI1421" s="4" t="s">
        <v>48</v>
      </c>
      <c r="AJ1421" s="4" t="s">
        <v>48</v>
      </c>
      <c r="AK1421" s="4" t="s">
        <v>48</v>
      </c>
      <c r="AL1421" s="4" t="s">
        <v>55</v>
      </c>
    </row>
    <row r="1422" spans="1:38" ht="25.5">
      <c r="A1422" s="4">
        <v>160034</v>
      </c>
      <c r="B1422" s="4">
        <v>664029</v>
      </c>
      <c r="C1422" s="4" t="s">
        <v>3836</v>
      </c>
      <c r="D1422" s="4" t="s">
        <v>3837</v>
      </c>
      <c r="E1422" s="4" t="s">
        <v>384</v>
      </c>
      <c r="F1422" s="4" t="s">
        <v>385</v>
      </c>
      <c r="G1422" s="4" t="s">
        <v>46</v>
      </c>
      <c r="H1422" s="4" t="s">
        <v>47</v>
      </c>
      <c r="I1422" s="4" t="s">
        <v>48</v>
      </c>
      <c r="J1422" s="4" t="s">
        <v>49</v>
      </c>
      <c r="K1422" s="4" t="s">
        <v>2850</v>
      </c>
      <c r="L1422" s="4" t="s">
        <v>3854</v>
      </c>
      <c r="M1422" s="4"/>
      <c r="N1422" s="4" t="s">
        <v>1109</v>
      </c>
      <c r="O1422" s="4" t="s">
        <v>53</v>
      </c>
      <c r="P1422" s="4" t="s">
        <v>1110</v>
      </c>
      <c r="Q1422" s="4">
        <v>405</v>
      </c>
      <c r="R1422" s="4">
        <v>0</v>
      </c>
      <c r="S1422" s="4">
        <v>0</v>
      </c>
      <c r="T1422" s="4">
        <v>405</v>
      </c>
      <c r="U1422" s="4">
        <v>1</v>
      </c>
      <c r="V1422" s="4">
        <v>0</v>
      </c>
      <c r="W1422" s="4">
        <v>1</v>
      </c>
      <c r="X1422" s="4" t="s">
        <v>48</v>
      </c>
      <c r="Y1422" s="4" t="s">
        <v>49</v>
      </c>
      <c r="Z1422" s="4" t="s">
        <v>49</v>
      </c>
      <c r="AA1422" s="4" t="s">
        <v>49</v>
      </c>
      <c r="AB1422" s="4" t="s">
        <v>49</v>
      </c>
      <c r="AC1422" s="4" t="s">
        <v>49</v>
      </c>
      <c r="AD1422" s="4" t="s">
        <v>49</v>
      </c>
      <c r="AE1422" s="4" t="s">
        <v>48</v>
      </c>
      <c r="AF1422" s="4" t="s">
        <v>48</v>
      </c>
      <c r="AG1422" s="4" t="s">
        <v>48</v>
      </c>
      <c r="AH1422" s="4" t="s">
        <v>48</v>
      </c>
      <c r="AI1422" s="4" t="s">
        <v>48</v>
      </c>
      <c r="AJ1422" s="4" t="s">
        <v>48</v>
      </c>
      <c r="AK1422" s="4" t="s">
        <v>48</v>
      </c>
      <c r="AL1422" s="4" t="s">
        <v>55</v>
      </c>
    </row>
    <row r="1423" spans="1:38" ht="25.5">
      <c r="A1423" s="4">
        <v>160034</v>
      </c>
      <c r="B1423" s="4">
        <v>684860</v>
      </c>
      <c r="C1423" s="4" t="s">
        <v>3836</v>
      </c>
      <c r="D1423" s="4" t="s">
        <v>3837</v>
      </c>
      <c r="E1423" s="4" t="s">
        <v>384</v>
      </c>
      <c r="F1423" s="4" t="s">
        <v>385</v>
      </c>
      <c r="G1423" s="4" t="s">
        <v>46</v>
      </c>
      <c r="H1423" s="4" t="s">
        <v>47</v>
      </c>
      <c r="I1423" s="4" t="s">
        <v>48</v>
      </c>
      <c r="J1423" s="4" t="s">
        <v>49</v>
      </c>
      <c r="K1423" s="4" t="s">
        <v>3855</v>
      </c>
      <c r="L1423" s="4" t="s">
        <v>3856</v>
      </c>
      <c r="M1423" s="4"/>
      <c r="N1423" s="4" t="s">
        <v>3846</v>
      </c>
      <c r="O1423" s="4" t="s">
        <v>53</v>
      </c>
      <c r="P1423" s="4" t="s">
        <v>3847</v>
      </c>
      <c r="Q1423" s="4">
        <v>107</v>
      </c>
      <c r="R1423" s="4">
        <v>31</v>
      </c>
      <c r="S1423" s="4">
        <v>688</v>
      </c>
      <c r="T1423" s="4">
        <v>826</v>
      </c>
      <c r="U1423" s="4">
        <v>0.1295</v>
      </c>
      <c r="V1423" s="4">
        <v>3.7499999999999999E-2</v>
      </c>
      <c r="W1423" s="4">
        <v>0.1671</v>
      </c>
      <c r="X1423" s="4" t="s">
        <v>48</v>
      </c>
      <c r="Y1423" s="4" t="s">
        <v>48</v>
      </c>
      <c r="Z1423" s="4" t="s">
        <v>48</v>
      </c>
      <c r="AA1423" s="4" t="s">
        <v>48</v>
      </c>
      <c r="AB1423" s="4" t="s">
        <v>48</v>
      </c>
      <c r="AC1423" s="4" t="s">
        <v>48</v>
      </c>
      <c r="AD1423" s="4" t="s">
        <v>48</v>
      </c>
      <c r="AE1423" s="4" t="s">
        <v>49</v>
      </c>
      <c r="AF1423" s="4" t="s">
        <v>49</v>
      </c>
      <c r="AG1423" s="4" t="s">
        <v>49</v>
      </c>
      <c r="AH1423" s="4" t="s">
        <v>48</v>
      </c>
      <c r="AI1423" s="4" t="s">
        <v>48</v>
      </c>
      <c r="AJ1423" s="4" t="s">
        <v>48</v>
      </c>
      <c r="AK1423" s="4" t="s">
        <v>48</v>
      </c>
      <c r="AL1423" s="4" t="s">
        <v>81</v>
      </c>
    </row>
    <row r="1424" spans="1:38" ht="25.5">
      <c r="A1424" s="4">
        <v>160034</v>
      </c>
      <c r="B1424" s="4">
        <v>661156</v>
      </c>
      <c r="C1424" s="4" t="s">
        <v>3836</v>
      </c>
      <c r="D1424" s="4" t="s">
        <v>3837</v>
      </c>
      <c r="E1424" s="4" t="s">
        <v>384</v>
      </c>
      <c r="F1424" s="4" t="s">
        <v>385</v>
      </c>
      <c r="G1424" s="4" t="s">
        <v>46</v>
      </c>
      <c r="H1424" s="4" t="s">
        <v>47</v>
      </c>
      <c r="I1424" s="4" t="s">
        <v>48</v>
      </c>
      <c r="J1424" s="4" t="s">
        <v>49</v>
      </c>
      <c r="K1424" s="4" t="s">
        <v>3857</v>
      </c>
      <c r="L1424" s="4" t="s">
        <v>3858</v>
      </c>
      <c r="M1424" s="4"/>
      <c r="N1424" s="4" t="s">
        <v>1109</v>
      </c>
      <c r="O1424" s="4" t="s">
        <v>53</v>
      </c>
      <c r="P1424" s="4" t="s">
        <v>2086</v>
      </c>
      <c r="Q1424" s="4">
        <v>467</v>
      </c>
      <c r="R1424" s="4">
        <v>0</v>
      </c>
      <c r="S1424" s="4">
        <v>17</v>
      </c>
      <c r="T1424" s="4">
        <v>484</v>
      </c>
      <c r="U1424" s="4">
        <v>0.96489999999999998</v>
      </c>
      <c r="V1424" s="4">
        <v>0</v>
      </c>
      <c r="W1424" s="4">
        <v>0.96489999999999998</v>
      </c>
      <c r="X1424" s="4" t="s">
        <v>48</v>
      </c>
      <c r="Y1424" s="4" t="s">
        <v>49</v>
      </c>
      <c r="Z1424" s="4" t="s">
        <v>49</v>
      </c>
      <c r="AA1424" s="4" t="s">
        <v>49</v>
      </c>
      <c r="AB1424" s="4" t="s">
        <v>49</v>
      </c>
      <c r="AC1424" s="4" t="s">
        <v>49</v>
      </c>
      <c r="AD1424" s="4" t="s">
        <v>49</v>
      </c>
      <c r="AE1424" s="4" t="s">
        <v>48</v>
      </c>
      <c r="AF1424" s="4" t="s">
        <v>48</v>
      </c>
      <c r="AG1424" s="4" t="s">
        <v>48</v>
      </c>
      <c r="AH1424" s="4" t="s">
        <v>48</v>
      </c>
      <c r="AI1424" s="4" t="s">
        <v>48</v>
      </c>
      <c r="AJ1424" s="4" t="s">
        <v>48</v>
      </c>
      <c r="AK1424" s="4" t="s">
        <v>48</v>
      </c>
      <c r="AL1424" s="4" t="s">
        <v>55</v>
      </c>
    </row>
    <row r="1425" spans="1:38" ht="25.5">
      <c r="A1425" s="4">
        <v>160034</v>
      </c>
      <c r="B1425" s="4">
        <v>664886</v>
      </c>
      <c r="C1425" s="4" t="s">
        <v>3836</v>
      </c>
      <c r="D1425" s="4" t="s">
        <v>3837</v>
      </c>
      <c r="E1425" s="4" t="s">
        <v>384</v>
      </c>
      <c r="F1425" s="4" t="s">
        <v>385</v>
      </c>
      <c r="G1425" s="4" t="s">
        <v>46</v>
      </c>
      <c r="H1425" s="4" t="s">
        <v>47</v>
      </c>
      <c r="I1425" s="4" t="s">
        <v>48</v>
      </c>
      <c r="J1425" s="4" t="s">
        <v>49</v>
      </c>
      <c r="K1425" s="4" t="s">
        <v>3859</v>
      </c>
      <c r="L1425" s="4" t="s">
        <v>3860</v>
      </c>
      <c r="M1425" s="4"/>
      <c r="N1425" s="4" t="s">
        <v>1109</v>
      </c>
      <c r="O1425" s="4" t="s">
        <v>53</v>
      </c>
      <c r="P1425" s="4" t="s">
        <v>2086</v>
      </c>
      <c r="Q1425" s="4">
        <v>470</v>
      </c>
      <c r="R1425" s="4">
        <v>0</v>
      </c>
      <c r="S1425" s="4">
        <v>0</v>
      </c>
      <c r="T1425" s="4">
        <v>470</v>
      </c>
      <c r="U1425" s="4">
        <v>1</v>
      </c>
      <c r="V1425" s="4">
        <v>0</v>
      </c>
      <c r="W1425" s="4">
        <v>1</v>
      </c>
      <c r="X1425" s="4" t="s">
        <v>48</v>
      </c>
      <c r="Y1425" s="4" t="s">
        <v>49</v>
      </c>
      <c r="Z1425" s="4" t="s">
        <v>49</v>
      </c>
      <c r="AA1425" s="4" t="s">
        <v>49</v>
      </c>
      <c r="AB1425" s="4" t="s">
        <v>49</v>
      </c>
      <c r="AC1425" s="4" t="s">
        <v>49</v>
      </c>
      <c r="AD1425" s="4" t="s">
        <v>49</v>
      </c>
      <c r="AE1425" s="4" t="s">
        <v>48</v>
      </c>
      <c r="AF1425" s="4" t="s">
        <v>48</v>
      </c>
      <c r="AG1425" s="4" t="s">
        <v>48</v>
      </c>
      <c r="AH1425" s="4" t="s">
        <v>48</v>
      </c>
      <c r="AI1425" s="4" t="s">
        <v>48</v>
      </c>
      <c r="AJ1425" s="4" t="s">
        <v>48</v>
      </c>
      <c r="AK1425" s="4" t="s">
        <v>48</v>
      </c>
      <c r="AL1425" s="4" t="s">
        <v>55</v>
      </c>
    </row>
    <row r="1426" spans="1:38" ht="25.5">
      <c r="A1426" s="4">
        <v>160034</v>
      </c>
      <c r="B1426" s="4">
        <v>683554</v>
      </c>
      <c r="C1426" s="4" t="s">
        <v>3836</v>
      </c>
      <c r="D1426" s="4" t="s">
        <v>3837</v>
      </c>
      <c r="E1426" s="4" t="s">
        <v>384</v>
      </c>
      <c r="F1426" s="4" t="s">
        <v>385</v>
      </c>
      <c r="G1426" s="4" t="s">
        <v>46</v>
      </c>
      <c r="H1426" s="4" t="s">
        <v>47</v>
      </c>
      <c r="I1426" s="4" t="s">
        <v>48</v>
      </c>
      <c r="J1426" s="4" t="s">
        <v>49</v>
      </c>
      <c r="K1426" s="4" t="s">
        <v>3861</v>
      </c>
      <c r="L1426" s="4" t="s">
        <v>3862</v>
      </c>
      <c r="M1426" s="4"/>
      <c r="N1426" s="4" t="s">
        <v>1109</v>
      </c>
      <c r="O1426" s="4" t="s">
        <v>53</v>
      </c>
      <c r="P1426" s="4" t="s">
        <v>2086</v>
      </c>
      <c r="Q1426" s="4">
        <v>116</v>
      </c>
      <c r="R1426" s="4">
        <v>19</v>
      </c>
      <c r="S1426" s="4">
        <v>487</v>
      </c>
      <c r="T1426" s="4">
        <v>622</v>
      </c>
      <c r="U1426" s="4">
        <v>0.1865</v>
      </c>
      <c r="V1426" s="4">
        <v>3.0499999999999999E-2</v>
      </c>
      <c r="W1426" s="4">
        <v>0.217</v>
      </c>
      <c r="X1426" s="4" t="s">
        <v>48</v>
      </c>
      <c r="Y1426" s="4" t="s">
        <v>49</v>
      </c>
      <c r="Z1426" s="4" t="s">
        <v>49</v>
      </c>
      <c r="AA1426" s="4" t="s">
        <v>49</v>
      </c>
      <c r="AB1426" s="4" t="s">
        <v>49</v>
      </c>
      <c r="AC1426" s="4" t="s">
        <v>49</v>
      </c>
      <c r="AD1426" s="4" t="s">
        <v>49</v>
      </c>
      <c r="AE1426" s="4" t="s">
        <v>48</v>
      </c>
      <c r="AF1426" s="4" t="s">
        <v>48</v>
      </c>
      <c r="AG1426" s="4" t="s">
        <v>48</v>
      </c>
      <c r="AH1426" s="4" t="s">
        <v>48</v>
      </c>
      <c r="AI1426" s="4" t="s">
        <v>48</v>
      </c>
      <c r="AJ1426" s="4" t="s">
        <v>48</v>
      </c>
      <c r="AK1426" s="4" t="s">
        <v>48</v>
      </c>
      <c r="AL1426" s="4" t="s">
        <v>81</v>
      </c>
    </row>
    <row r="1427" spans="1:38" ht="25.5">
      <c r="A1427" s="4">
        <v>160034</v>
      </c>
      <c r="B1427" s="4">
        <v>661164</v>
      </c>
      <c r="C1427" s="4" t="s">
        <v>3836</v>
      </c>
      <c r="D1427" s="4" t="s">
        <v>3837</v>
      </c>
      <c r="E1427" s="4" t="s">
        <v>384</v>
      </c>
      <c r="F1427" s="4" t="s">
        <v>385</v>
      </c>
      <c r="G1427" s="4" t="s">
        <v>46</v>
      </c>
      <c r="H1427" s="4" t="s">
        <v>47</v>
      </c>
      <c r="I1427" s="4" t="s">
        <v>48</v>
      </c>
      <c r="J1427" s="4" t="s">
        <v>49</v>
      </c>
      <c r="K1427" s="4" t="s">
        <v>3863</v>
      </c>
      <c r="L1427" s="4" t="s">
        <v>3864</v>
      </c>
      <c r="M1427" s="4"/>
      <c r="N1427" s="4" t="s">
        <v>1109</v>
      </c>
      <c r="O1427" s="4" t="s">
        <v>53</v>
      </c>
      <c r="P1427" s="4" t="s">
        <v>2086</v>
      </c>
      <c r="Q1427" s="4">
        <v>572</v>
      </c>
      <c r="R1427" s="4">
        <v>119</v>
      </c>
      <c r="S1427" s="4">
        <v>1560</v>
      </c>
      <c r="T1427" s="4">
        <v>2251</v>
      </c>
      <c r="U1427" s="4">
        <v>0.25409999999999999</v>
      </c>
      <c r="V1427" s="4">
        <v>5.2900000000000003E-2</v>
      </c>
      <c r="W1427" s="4">
        <v>0.307</v>
      </c>
      <c r="X1427" s="4" t="s">
        <v>48</v>
      </c>
      <c r="Y1427" s="4" t="s">
        <v>48</v>
      </c>
      <c r="Z1427" s="4" t="s">
        <v>48</v>
      </c>
      <c r="AA1427" s="4" t="s">
        <v>48</v>
      </c>
      <c r="AB1427" s="4" t="s">
        <v>48</v>
      </c>
      <c r="AC1427" s="4" t="s">
        <v>48</v>
      </c>
      <c r="AD1427" s="4" t="s">
        <v>48</v>
      </c>
      <c r="AE1427" s="4" t="s">
        <v>48</v>
      </c>
      <c r="AF1427" s="4" t="s">
        <v>48</v>
      </c>
      <c r="AG1427" s="4" t="s">
        <v>48</v>
      </c>
      <c r="AH1427" s="4" t="s">
        <v>49</v>
      </c>
      <c r="AI1427" s="4" t="s">
        <v>49</v>
      </c>
      <c r="AJ1427" s="4" t="s">
        <v>49</v>
      </c>
      <c r="AK1427" s="4" t="s">
        <v>49</v>
      </c>
      <c r="AL1427" s="4" t="s">
        <v>81</v>
      </c>
    </row>
    <row r="1428" spans="1:38" ht="25.5">
      <c r="A1428" s="4">
        <v>160034</v>
      </c>
      <c r="B1428" s="4">
        <v>685348</v>
      </c>
      <c r="C1428" s="4" t="s">
        <v>3836</v>
      </c>
      <c r="D1428" s="4" t="s">
        <v>3837</v>
      </c>
      <c r="E1428" s="4" t="s">
        <v>384</v>
      </c>
      <c r="F1428" s="4" t="s">
        <v>385</v>
      </c>
      <c r="G1428" s="4" t="s">
        <v>46</v>
      </c>
      <c r="H1428" s="4" t="s">
        <v>47</v>
      </c>
      <c r="I1428" s="4" t="s">
        <v>48</v>
      </c>
      <c r="J1428" s="4" t="s">
        <v>49</v>
      </c>
      <c r="K1428" s="4" t="s">
        <v>3865</v>
      </c>
      <c r="L1428" s="4" t="s">
        <v>3866</v>
      </c>
      <c r="M1428" s="4"/>
      <c r="N1428" s="4" t="s">
        <v>1109</v>
      </c>
      <c r="O1428" s="4" t="s">
        <v>53</v>
      </c>
      <c r="P1428" s="4" t="s">
        <v>2086</v>
      </c>
      <c r="Q1428" s="4">
        <v>303</v>
      </c>
      <c r="R1428" s="4">
        <v>0</v>
      </c>
      <c r="S1428" s="4">
        <v>0</v>
      </c>
      <c r="T1428" s="4">
        <v>303</v>
      </c>
      <c r="U1428" s="4">
        <v>1</v>
      </c>
      <c r="V1428" s="4">
        <v>0</v>
      </c>
      <c r="W1428" s="4">
        <v>1</v>
      </c>
      <c r="X1428" s="4" t="s">
        <v>49</v>
      </c>
      <c r="Y1428" s="4" t="s">
        <v>48</v>
      </c>
      <c r="Z1428" s="4" t="s">
        <v>48</v>
      </c>
      <c r="AA1428" s="4" t="s">
        <v>48</v>
      </c>
      <c r="AB1428" s="4" t="s">
        <v>48</v>
      </c>
      <c r="AC1428" s="4" t="s">
        <v>48</v>
      </c>
      <c r="AD1428" s="4" t="s">
        <v>48</v>
      </c>
      <c r="AE1428" s="4" t="s">
        <v>48</v>
      </c>
      <c r="AF1428" s="4" t="s">
        <v>48</v>
      </c>
      <c r="AG1428" s="4" t="s">
        <v>48</v>
      </c>
      <c r="AH1428" s="4" t="s">
        <v>48</v>
      </c>
      <c r="AI1428" s="4" t="s">
        <v>48</v>
      </c>
      <c r="AJ1428" s="4" t="s">
        <v>48</v>
      </c>
      <c r="AK1428" s="4" t="s">
        <v>48</v>
      </c>
      <c r="AL1428" s="4" t="s">
        <v>55</v>
      </c>
    </row>
    <row r="1429" spans="1:38" ht="25.5">
      <c r="A1429" s="4">
        <v>160034</v>
      </c>
      <c r="B1429" s="4">
        <v>661165</v>
      </c>
      <c r="C1429" s="4" t="s">
        <v>3836</v>
      </c>
      <c r="D1429" s="4" t="s">
        <v>3837</v>
      </c>
      <c r="E1429" s="4" t="s">
        <v>384</v>
      </c>
      <c r="F1429" s="4" t="s">
        <v>385</v>
      </c>
      <c r="G1429" s="4" t="s">
        <v>46</v>
      </c>
      <c r="H1429" s="4" t="s">
        <v>47</v>
      </c>
      <c r="I1429" s="4" t="s">
        <v>48</v>
      </c>
      <c r="J1429" s="4" t="s">
        <v>49</v>
      </c>
      <c r="K1429" s="4" t="s">
        <v>3867</v>
      </c>
      <c r="L1429" s="4" t="s">
        <v>3868</v>
      </c>
      <c r="M1429" s="4"/>
      <c r="N1429" s="4" t="s">
        <v>1109</v>
      </c>
      <c r="O1429" s="4" t="s">
        <v>53</v>
      </c>
      <c r="P1429" s="4" t="s">
        <v>2086</v>
      </c>
      <c r="Q1429" s="4">
        <v>241</v>
      </c>
      <c r="R1429" s="4">
        <v>0</v>
      </c>
      <c r="S1429" s="4">
        <v>2</v>
      </c>
      <c r="T1429" s="4">
        <v>243</v>
      </c>
      <c r="U1429" s="4">
        <v>0.99180000000000001</v>
      </c>
      <c r="V1429" s="4">
        <v>0</v>
      </c>
      <c r="W1429" s="4">
        <v>0.99180000000000001</v>
      </c>
      <c r="X1429" s="4" t="s">
        <v>48</v>
      </c>
      <c r="Y1429" s="4" t="s">
        <v>48</v>
      </c>
      <c r="Z1429" s="4" t="s">
        <v>48</v>
      </c>
      <c r="AA1429" s="4" t="s">
        <v>48</v>
      </c>
      <c r="AB1429" s="4" t="s">
        <v>48</v>
      </c>
      <c r="AC1429" s="4" t="s">
        <v>48</v>
      </c>
      <c r="AD1429" s="4" t="s">
        <v>48</v>
      </c>
      <c r="AE1429" s="4" t="s">
        <v>48</v>
      </c>
      <c r="AF1429" s="4" t="s">
        <v>48</v>
      </c>
      <c r="AG1429" s="4" t="s">
        <v>48</v>
      </c>
      <c r="AH1429" s="4" t="s">
        <v>49</v>
      </c>
      <c r="AI1429" s="4" t="s">
        <v>49</v>
      </c>
      <c r="AJ1429" s="4" t="s">
        <v>49</v>
      </c>
      <c r="AK1429" s="4" t="s">
        <v>49</v>
      </c>
      <c r="AL1429" s="4" t="s">
        <v>55</v>
      </c>
    </row>
    <row r="1430" spans="1:38" ht="25.5">
      <c r="A1430" s="4">
        <v>160034</v>
      </c>
      <c r="B1430" s="4">
        <v>665902</v>
      </c>
      <c r="C1430" s="4" t="s">
        <v>3836</v>
      </c>
      <c r="D1430" s="4" t="s">
        <v>3837</v>
      </c>
      <c r="E1430" s="4" t="s">
        <v>384</v>
      </c>
      <c r="F1430" s="4" t="s">
        <v>385</v>
      </c>
      <c r="G1430" s="4" t="s">
        <v>46</v>
      </c>
      <c r="H1430" s="4" t="s">
        <v>47</v>
      </c>
      <c r="I1430" s="4" t="s">
        <v>48</v>
      </c>
      <c r="J1430" s="4" t="s">
        <v>49</v>
      </c>
      <c r="K1430" s="4" t="s">
        <v>3869</v>
      </c>
      <c r="L1430" s="4" t="s">
        <v>3870</v>
      </c>
      <c r="M1430" s="4"/>
      <c r="N1430" s="4" t="s">
        <v>1109</v>
      </c>
      <c r="O1430" s="4" t="s">
        <v>53</v>
      </c>
      <c r="P1430" s="4" t="s">
        <v>1110</v>
      </c>
      <c r="Q1430" s="4">
        <v>311</v>
      </c>
      <c r="R1430" s="4">
        <v>0</v>
      </c>
      <c r="S1430" s="4">
        <v>145</v>
      </c>
      <c r="T1430" s="4">
        <v>456</v>
      </c>
      <c r="U1430" s="4">
        <v>0.68200000000000005</v>
      </c>
      <c r="V1430" s="4">
        <v>0</v>
      </c>
      <c r="W1430" s="4">
        <v>0.68200000000000005</v>
      </c>
      <c r="X1430" s="4" t="s">
        <v>48</v>
      </c>
      <c r="Y1430" s="4" t="s">
        <v>49</v>
      </c>
      <c r="Z1430" s="4" t="s">
        <v>49</v>
      </c>
      <c r="AA1430" s="4" t="s">
        <v>49</v>
      </c>
      <c r="AB1430" s="4" t="s">
        <v>49</v>
      </c>
      <c r="AC1430" s="4" t="s">
        <v>49</v>
      </c>
      <c r="AD1430" s="4" t="s">
        <v>49</v>
      </c>
      <c r="AE1430" s="4" t="s">
        <v>48</v>
      </c>
      <c r="AF1430" s="4" t="s">
        <v>48</v>
      </c>
      <c r="AG1430" s="4" t="s">
        <v>48</v>
      </c>
      <c r="AH1430" s="4" t="s">
        <v>48</v>
      </c>
      <c r="AI1430" s="4" t="s">
        <v>48</v>
      </c>
      <c r="AJ1430" s="4" t="s">
        <v>48</v>
      </c>
      <c r="AK1430" s="4" t="s">
        <v>48</v>
      </c>
      <c r="AL1430" s="4" t="s">
        <v>55</v>
      </c>
    </row>
    <row r="1431" spans="1:38" ht="25.5">
      <c r="A1431" s="4">
        <v>160034</v>
      </c>
      <c r="B1431" s="4">
        <v>665547</v>
      </c>
      <c r="C1431" s="4" t="s">
        <v>3836</v>
      </c>
      <c r="D1431" s="4" t="s">
        <v>3837</v>
      </c>
      <c r="E1431" s="4" t="s">
        <v>384</v>
      </c>
      <c r="F1431" s="4" t="s">
        <v>385</v>
      </c>
      <c r="G1431" s="4" t="s">
        <v>46</v>
      </c>
      <c r="H1431" s="4" t="s">
        <v>47</v>
      </c>
      <c r="I1431" s="4" t="s">
        <v>48</v>
      </c>
      <c r="J1431" s="4" t="s">
        <v>49</v>
      </c>
      <c r="K1431" s="4" t="s">
        <v>3871</v>
      </c>
      <c r="L1431" s="4" t="s">
        <v>3872</v>
      </c>
      <c r="M1431" s="4"/>
      <c r="N1431" s="4" t="s">
        <v>3846</v>
      </c>
      <c r="O1431" s="4" t="s">
        <v>53</v>
      </c>
      <c r="P1431" s="4" t="s">
        <v>3847</v>
      </c>
      <c r="Q1431" s="4">
        <v>342</v>
      </c>
      <c r="R1431" s="4">
        <v>0</v>
      </c>
      <c r="S1431" s="4">
        <v>130</v>
      </c>
      <c r="T1431" s="4">
        <v>472</v>
      </c>
      <c r="U1431" s="4">
        <v>0.72460000000000002</v>
      </c>
      <c r="V1431" s="4">
        <v>0</v>
      </c>
      <c r="W1431" s="4">
        <v>0.72460000000000002</v>
      </c>
      <c r="X1431" s="4" t="s">
        <v>49</v>
      </c>
      <c r="Y1431" s="4" t="s">
        <v>49</v>
      </c>
      <c r="Z1431" s="4" t="s">
        <v>49</v>
      </c>
      <c r="AA1431" s="4" t="s">
        <v>49</v>
      </c>
      <c r="AB1431" s="4" t="s">
        <v>49</v>
      </c>
      <c r="AC1431" s="4" t="s">
        <v>49</v>
      </c>
      <c r="AD1431" s="4" t="s">
        <v>49</v>
      </c>
      <c r="AE1431" s="4" t="s">
        <v>48</v>
      </c>
      <c r="AF1431" s="4" t="s">
        <v>48</v>
      </c>
      <c r="AG1431" s="4" t="s">
        <v>48</v>
      </c>
      <c r="AH1431" s="4" t="s">
        <v>48</v>
      </c>
      <c r="AI1431" s="4" t="s">
        <v>48</v>
      </c>
      <c r="AJ1431" s="4" t="s">
        <v>48</v>
      </c>
      <c r="AK1431" s="4" t="s">
        <v>48</v>
      </c>
      <c r="AL1431" s="4" t="s">
        <v>55</v>
      </c>
    </row>
    <row r="1432" spans="1:38" ht="25.5">
      <c r="A1432" s="4">
        <v>160034</v>
      </c>
      <c r="B1432" s="4">
        <v>683555</v>
      </c>
      <c r="C1432" s="4" t="s">
        <v>3836</v>
      </c>
      <c r="D1432" s="4" t="s">
        <v>3837</v>
      </c>
      <c r="E1432" s="4" t="s">
        <v>384</v>
      </c>
      <c r="F1432" s="4" t="s">
        <v>385</v>
      </c>
      <c r="G1432" s="4" t="s">
        <v>46</v>
      </c>
      <c r="H1432" s="4" t="s">
        <v>47</v>
      </c>
      <c r="I1432" s="4" t="s">
        <v>48</v>
      </c>
      <c r="J1432" s="4" t="s">
        <v>49</v>
      </c>
      <c r="K1432" s="4" t="s">
        <v>3873</v>
      </c>
      <c r="L1432" s="4" t="s">
        <v>3874</v>
      </c>
      <c r="M1432" s="4"/>
      <c r="N1432" s="4" t="s">
        <v>1109</v>
      </c>
      <c r="O1432" s="4" t="s">
        <v>53</v>
      </c>
      <c r="P1432" s="4" t="s">
        <v>2086</v>
      </c>
      <c r="Q1432" s="4">
        <v>85</v>
      </c>
      <c r="R1432" s="4">
        <v>35</v>
      </c>
      <c r="S1432" s="4">
        <v>598</v>
      </c>
      <c r="T1432" s="4">
        <v>718</v>
      </c>
      <c r="U1432" s="4">
        <v>0.11840000000000001</v>
      </c>
      <c r="V1432" s="4">
        <v>4.87E-2</v>
      </c>
      <c r="W1432" s="4">
        <v>0.1671</v>
      </c>
      <c r="X1432" s="4" t="s">
        <v>48</v>
      </c>
      <c r="Y1432" s="4" t="s">
        <v>49</v>
      </c>
      <c r="Z1432" s="4" t="s">
        <v>49</v>
      </c>
      <c r="AA1432" s="4" t="s">
        <v>49</v>
      </c>
      <c r="AB1432" s="4" t="s">
        <v>49</v>
      </c>
      <c r="AC1432" s="4" t="s">
        <v>49</v>
      </c>
      <c r="AD1432" s="4" t="s">
        <v>49</v>
      </c>
      <c r="AE1432" s="4" t="s">
        <v>49</v>
      </c>
      <c r="AF1432" s="4" t="s">
        <v>49</v>
      </c>
      <c r="AG1432" s="4" t="s">
        <v>49</v>
      </c>
      <c r="AH1432" s="4" t="s">
        <v>49</v>
      </c>
      <c r="AI1432" s="4" t="s">
        <v>49</v>
      </c>
      <c r="AJ1432" s="4" t="s">
        <v>49</v>
      </c>
      <c r="AK1432" s="4" t="s">
        <v>49</v>
      </c>
      <c r="AL1432" s="4" t="s">
        <v>81</v>
      </c>
    </row>
    <row r="1433" spans="1:38" ht="25.5">
      <c r="A1433" s="4">
        <v>160034</v>
      </c>
      <c r="B1433" s="4">
        <v>663879</v>
      </c>
      <c r="C1433" s="4" t="s">
        <v>3836</v>
      </c>
      <c r="D1433" s="4" t="s">
        <v>3837</v>
      </c>
      <c r="E1433" s="4" t="s">
        <v>384</v>
      </c>
      <c r="F1433" s="4" t="s">
        <v>385</v>
      </c>
      <c r="G1433" s="4" t="s">
        <v>46</v>
      </c>
      <c r="H1433" s="4" t="s">
        <v>47</v>
      </c>
      <c r="I1433" s="4" t="s">
        <v>48</v>
      </c>
      <c r="J1433" s="4" t="s">
        <v>49</v>
      </c>
      <c r="K1433" s="4" t="s">
        <v>3875</v>
      </c>
      <c r="L1433" s="4" t="s">
        <v>3876</v>
      </c>
      <c r="M1433" s="4"/>
      <c r="N1433" s="4" t="s">
        <v>1109</v>
      </c>
      <c r="O1433" s="4" t="s">
        <v>53</v>
      </c>
      <c r="P1433" s="4" t="s">
        <v>2086</v>
      </c>
      <c r="Q1433" s="4">
        <v>140</v>
      </c>
      <c r="R1433" s="4">
        <v>22</v>
      </c>
      <c r="S1433" s="4">
        <v>476</v>
      </c>
      <c r="T1433" s="4">
        <v>638</v>
      </c>
      <c r="U1433" s="4">
        <v>0.21940000000000001</v>
      </c>
      <c r="V1433" s="4">
        <v>3.4500000000000003E-2</v>
      </c>
      <c r="W1433" s="4">
        <v>0.25390000000000001</v>
      </c>
      <c r="X1433" s="4" t="s">
        <v>48</v>
      </c>
      <c r="Y1433" s="4" t="s">
        <v>49</v>
      </c>
      <c r="Z1433" s="4" t="s">
        <v>49</v>
      </c>
      <c r="AA1433" s="4" t="s">
        <v>49</v>
      </c>
      <c r="AB1433" s="4" t="s">
        <v>49</v>
      </c>
      <c r="AC1433" s="4" t="s">
        <v>49</v>
      </c>
      <c r="AD1433" s="4" t="s">
        <v>49</v>
      </c>
      <c r="AE1433" s="4" t="s">
        <v>48</v>
      </c>
      <c r="AF1433" s="4" t="s">
        <v>48</v>
      </c>
      <c r="AG1433" s="4" t="s">
        <v>48</v>
      </c>
      <c r="AH1433" s="4" t="s">
        <v>48</v>
      </c>
      <c r="AI1433" s="4" t="s">
        <v>48</v>
      </c>
      <c r="AJ1433" s="4" t="s">
        <v>48</v>
      </c>
      <c r="AK1433" s="4" t="s">
        <v>48</v>
      </c>
      <c r="AL1433" s="4" t="s">
        <v>81</v>
      </c>
    </row>
    <row r="1434" spans="1:38" ht="25.5">
      <c r="A1434" s="4">
        <v>160034</v>
      </c>
      <c r="B1434" s="4">
        <v>661160</v>
      </c>
      <c r="C1434" s="4" t="s">
        <v>3836</v>
      </c>
      <c r="D1434" s="4" t="s">
        <v>3837</v>
      </c>
      <c r="E1434" s="4" t="s">
        <v>384</v>
      </c>
      <c r="F1434" s="4" t="s">
        <v>385</v>
      </c>
      <c r="G1434" s="4" t="s">
        <v>46</v>
      </c>
      <c r="H1434" s="4" t="s">
        <v>47</v>
      </c>
      <c r="I1434" s="4" t="s">
        <v>48</v>
      </c>
      <c r="J1434" s="4" t="s">
        <v>49</v>
      </c>
      <c r="K1434" s="4" t="s">
        <v>3877</v>
      </c>
      <c r="L1434" s="4" t="s">
        <v>3878</v>
      </c>
      <c r="M1434" s="4"/>
      <c r="N1434" s="4" t="s">
        <v>3846</v>
      </c>
      <c r="O1434" s="4" t="s">
        <v>53</v>
      </c>
      <c r="P1434" s="4" t="s">
        <v>3847</v>
      </c>
      <c r="Q1434" s="4">
        <v>226</v>
      </c>
      <c r="R1434" s="4">
        <v>0</v>
      </c>
      <c r="S1434" s="4">
        <v>292</v>
      </c>
      <c r="T1434" s="4">
        <v>518</v>
      </c>
      <c r="U1434" s="4">
        <v>0.43630000000000002</v>
      </c>
      <c r="V1434" s="4">
        <v>0</v>
      </c>
      <c r="W1434" s="4">
        <v>0.43630000000000002</v>
      </c>
      <c r="X1434" s="4" t="s">
        <v>48</v>
      </c>
      <c r="Y1434" s="4" t="s">
        <v>49</v>
      </c>
      <c r="Z1434" s="4" t="s">
        <v>49</v>
      </c>
      <c r="AA1434" s="4" t="s">
        <v>49</v>
      </c>
      <c r="AB1434" s="4" t="s">
        <v>49</v>
      </c>
      <c r="AC1434" s="4" t="s">
        <v>49</v>
      </c>
      <c r="AD1434" s="4" t="s">
        <v>49</v>
      </c>
      <c r="AE1434" s="4" t="s">
        <v>48</v>
      </c>
      <c r="AF1434" s="4" t="s">
        <v>48</v>
      </c>
      <c r="AG1434" s="4" t="s">
        <v>48</v>
      </c>
      <c r="AH1434" s="4" t="s">
        <v>48</v>
      </c>
      <c r="AI1434" s="4" t="s">
        <v>48</v>
      </c>
      <c r="AJ1434" s="4" t="s">
        <v>48</v>
      </c>
      <c r="AK1434" s="4" t="s">
        <v>48</v>
      </c>
      <c r="AL1434" s="4" t="s">
        <v>55</v>
      </c>
    </row>
    <row r="1435" spans="1:38" ht="25.5">
      <c r="A1435" s="4">
        <v>160022</v>
      </c>
      <c r="B1435" s="4">
        <v>661307</v>
      </c>
      <c r="C1435" s="4" t="s">
        <v>3879</v>
      </c>
      <c r="D1435" s="4" t="s">
        <v>3880</v>
      </c>
      <c r="E1435" s="4" t="s">
        <v>225</v>
      </c>
      <c r="F1435" s="4" t="s">
        <v>75</v>
      </c>
      <c r="G1435" s="4" t="s">
        <v>46</v>
      </c>
      <c r="H1435" s="4" t="s">
        <v>47</v>
      </c>
      <c r="I1435" s="4" t="s">
        <v>48</v>
      </c>
      <c r="J1435" s="4" t="s">
        <v>49</v>
      </c>
      <c r="K1435" s="4" t="s">
        <v>3881</v>
      </c>
      <c r="L1435" s="4" t="s">
        <v>3882</v>
      </c>
      <c r="M1435" s="4"/>
      <c r="N1435" s="4" t="s">
        <v>3883</v>
      </c>
      <c r="O1435" s="4" t="s">
        <v>53</v>
      </c>
      <c r="P1435" s="4" t="s">
        <v>3884</v>
      </c>
      <c r="Q1435" s="4">
        <v>181</v>
      </c>
      <c r="R1435" s="4">
        <v>61</v>
      </c>
      <c r="S1435" s="4">
        <v>979</v>
      </c>
      <c r="T1435" s="4">
        <v>1221</v>
      </c>
      <c r="U1435" s="4">
        <v>0.1482</v>
      </c>
      <c r="V1435" s="4">
        <v>0.05</v>
      </c>
      <c r="W1435" s="4">
        <v>0.19819999999999999</v>
      </c>
      <c r="X1435" s="4" t="s">
        <v>48</v>
      </c>
      <c r="Y1435" s="4" t="s">
        <v>48</v>
      </c>
      <c r="Z1435" s="4" t="s">
        <v>48</v>
      </c>
      <c r="AA1435" s="4" t="s">
        <v>48</v>
      </c>
      <c r="AB1435" s="4" t="s">
        <v>48</v>
      </c>
      <c r="AC1435" s="4" t="s">
        <v>48</v>
      </c>
      <c r="AD1435" s="4" t="s">
        <v>48</v>
      </c>
      <c r="AE1435" s="4" t="s">
        <v>48</v>
      </c>
      <c r="AF1435" s="4" t="s">
        <v>48</v>
      </c>
      <c r="AG1435" s="4" t="s">
        <v>48</v>
      </c>
      <c r="AH1435" s="4" t="s">
        <v>49</v>
      </c>
      <c r="AI1435" s="4" t="s">
        <v>49</v>
      </c>
      <c r="AJ1435" s="4" t="s">
        <v>49</v>
      </c>
      <c r="AK1435" s="4" t="s">
        <v>49</v>
      </c>
      <c r="AL1435" s="4" t="s">
        <v>81</v>
      </c>
    </row>
    <row r="1436" spans="1:38" ht="25.5">
      <c r="A1436" s="4">
        <v>160022</v>
      </c>
      <c r="B1436" s="4">
        <v>661304</v>
      </c>
      <c r="C1436" s="4" t="s">
        <v>3879</v>
      </c>
      <c r="D1436" s="4" t="s">
        <v>3880</v>
      </c>
      <c r="E1436" s="4" t="s">
        <v>225</v>
      </c>
      <c r="F1436" s="4" t="s">
        <v>75</v>
      </c>
      <c r="G1436" s="4" t="s">
        <v>46</v>
      </c>
      <c r="H1436" s="4" t="s">
        <v>47</v>
      </c>
      <c r="I1436" s="4" t="s">
        <v>48</v>
      </c>
      <c r="J1436" s="4" t="s">
        <v>49</v>
      </c>
      <c r="K1436" s="4" t="s">
        <v>3885</v>
      </c>
      <c r="L1436" s="4" t="s">
        <v>3886</v>
      </c>
      <c r="M1436" s="4"/>
      <c r="N1436" s="4" t="s">
        <v>3883</v>
      </c>
      <c r="O1436" s="4" t="s">
        <v>53</v>
      </c>
      <c r="P1436" s="4" t="s">
        <v>3884</v>
      </c>
      <c r="Q1436" s="4">
        <v>141</v>
      </c>
      <c r="R1436" s="4">
        <v>42</v>
      </c>
      <c r="S1436" s="4">
        <v>567</v>
      </c>
      <c r="T1436" s="4">
        <v>750</v>
      </c>
      <c r="U1436" s="4">
        <v>0.188</v>
      </c>
      <c r="V1436" s="4">
        <v>5.6000000000000001E-2</v>
      </c>
      <c r="W1436" s="4">
        <v>0.24399999999999999</v>
      </c>
      <c r="X1436" s="4" t="s">
        <v>48</v>
      </c>
      <c r="Y1436" s="4" t="s">
        <v>49</v>
      </c>
      <c r="Z1436" s="4" t="s">
        <v>49</v>
      </c>
      <c r="AA1436" s="4" t="s">
        <v>49</v>
      </c>
      <c r="AB1436" s="4" t="s">
        <v>49</v>
      </c>
      <c r="AC1436" s="4" t="s">
        <v>49</v>
      </c>
      <c r="AD1436" s="4" t="s">
        <v>48</v>
      </c>
      <c r="AE1436" s="4" t="s">
        <v>48</v>
      </c>
      <c r="AF1436" s="4" t="s">
        <v>48</v>
      </c>
      <c r="AG1436" s="4" t="s">
        <v>48</v>
      </c>
      <c r="AH1436" s="4" t="s">
        <v>48</v>
      </c>
      <c r="AI1436" s="4" t="s">
        <v>48</v>
      </c>
      <c r="AJ1436" s="4" t="s">
        <v>48</v>
      </c>
      <c r="AK1436" s="4" t="s">
        <v>48</v>
      </c>
      <c r="AL1436" s="4" t="s">
        <v>81</v>
      </c>
    </row>
    <row r="1437" spans="1:38" ht="25.5">
      <c r="A1437" s="4">
        <v>160022</v>
      </c>
      <c r="B1437" s="4">
        <v>685329</v>
      </c>
      <c r="C1437" s="4" t="s">
        <v>3879</v>
      </c>
      <c r="D1437" s="4" t="s">
        <v>3880</v>
      </c>
      <c r="E1437" s="4" t="s">
        <v>225</v>
      </c>
      <c r="F1437" s="4" t="s">
        <v>75</v>
      </c>
      <c r="G1437" s="4" t="s">
        <v>46</v>
      </c>
      <c r="H1437" s="4" t="s">
        <v>47</v>
      </c>
      <c r="I1437" s="4" t="s">
        <v>48</v>
      </c>
      <c r="J1437" s="4" t="s">
        <v>49</v>
      </c>
      <c r="K1437" s="4" t="s">
        <v>3887</v>
      </c>
      <c r="L1437" s="4" t="s">
        <v>3888</v>
      </c>
      <c r="M1437" s="4"/>
      <c r="N1437" s="4" t="s">
        <v>3883</v>
      </c>
      <c r="O1437" s="4" t="s">
        <v>53</v>
      </c>
      <c r="P1437" s="4" t="s">
        <v>3889</v>
      </c>
      <c r="Q1437" s="4">
        <v>109</v>
      </c>
      <c r="R1437" s="4">
        <v>35</v>
      </c>
      <c r="S1437" s="4">
        <v>478</v>
      </c>
      <c r="T1437" s="4">
        <v>622</v>
      </c>
      <c r="U1437" s="4">
        <v>0.17519999999999999</v>
      </c>
      <c r="V1437" s="4">
        <v>5.6300000000000003E-2</v>
      </c>
      <c r="W1437" s="4">
        <v>0.23150000000000001</v>
      </c>
      <c r="X1437" s="4" t="s">
        <v>48</v>
      </c>
      <c r="Y1437" s="4" t="s">
        <v>48</v>
      </c>
      <c r="Z1437" s="4" t="s">
        <v>48</v>
      </c>
      <c r="AA1437" s="4" t="s">
        <v>48</v>
      </c>
      <c r="AB1437" s="4" t="s">
        <v>48</v>
      </c>
      <c r="AC1437" s="4" t="s">
        <v>48</v>
      </c>
      <c r="AD1437" s="4" t="s">
        <v>49</v>
      </c>
      <c r="AE1437" s="4" t="s">
        <v>49</v>
      </c>
      <c r="AF1437" s="4" t="s">
        <v>48</v>
      </c>
      <c r="AG1437" s="4" t="s">
        <v>48</v>
      </c>
      <c r="AH1437" s="4" t="s">
        <v>48</v>
      </c>
      <c r="AI1437" s="4" t="s">
        <v>48</v>
      </c>
      <c r="AJ1437" s="4" t="s">
        <v>48</v>
      </c>
      <c r="AK1437" s="4" t="s">
        <v>48</v>
      </c>
      <c r="AL1437" s="4" t="s">
        <v>81</v>
      </c>
    </row>
    <row r="1438" spans="1:38" ht="25.5">
      <c r="A1438" s="4">
        <v>160022</v>
      </c>
      <c r="B1438" s="4">
        <v>661305</v>
      </c>
      <c r="C1438" s="4" t="s">
        <v>3879</v>
      </c>
      <c r="D1438" s="4" t="s">
        <v>3880</v>
      </c>
      <c r="E1438" s="4" t="s">
        <v>225</v>
      </c>
      <c r="F1438" s="4" t="s">
        <v>75</v>
      </c>
      <c r="G1438" s="4" t="s">
        <v>46</v>
      </c>
      <c r="H1438" s="4" t="s">
        <v>47</v>
      </c>
      <c r="I1438" s="4" t="s">
        <v>48</v>
      </c>
      <c r="J1438" s="4" t="s">
        <v>49</v>
      </c>
      <c r="K1438" s="4" t="s">
        <v>3890</v>
      </c>
      <c r="L1438" s="4" t="s">
        <v>3891</v>
      </c>
      <c r="M1438" s="4"/>
      <c r="N1438" s="4" t="s">
        <v>3883</v>
      </c>
      <c r="O1438" s="4" t="s">
        <v>53</v>
      </c>
      <c r="P1438" s="4" t="s">
        <v>3884</v>
      </c>
      <c r="Q1438" s="4">
        <v>99</v>
      </c>
      <c r="R1438" s="4">
        <v>34</v>
      </c>
      <c r="S1438" s="4">
        <v>503</v>
      </c>
      <c r="T1438" s="4">
        <v>636</v>
      </c>
      <c r="U1438" s="4">
        <v>0.15570000000000001</v>
      </c>
      <c r="V1438" s="4">
        <v>5.3499999999999999E-2</v>
      </c>
      <c r="W1438" s="4">
        <v>0.20910000000000001</v>
      </c>
      <c r="X1438" s="4" t="s">
        <v>48</v>
      </c>
      <c r="Y1438" s="4" t="s">
        <v>49</v>
      </c>
      <c r="Z1438" s="4" t="s">
        <v>49</v>
      </c>
      <c r="AA1438" s="4" t="s">
        <v>49</v>
      </c>
      <c r="AB1438" s="4" t="s">
        <v>49</v>
      </c>
      <c r="AC1438" s="4" t="s">
        <v>49</v>
      </c>
      <c r="AD1438" s="4" t="s">
        <v>48</v>
      </c>
      <c r="AE1438" s="4" t="s">
        <v>48</v>
      </c>
      <c r="AF1438" s="4" t="s">
        <v>48</v>
      </c>
      <c r="AG1438" s="4" t="s">
        <v>48</v>
      </c>
      <c r="AH1438" s="4" t="s">
        <v>48</v>
      </c>
      <c r="AI1438" s="4" t="s">
        <v>48</v>
      </c>
      <c r="AJ1438" s="4" t="s">
        <v>48</v>
      </c>
      <c r="AK1438" s="4" t="s">
        <v>48</v>
      </c>
      <c r="AL1438" s="4" t="s">
        <v>81</v>
      </c>
    </row>
    <row r="1439" spans="1:38" ht="25.5">
      <c r="A1439" s="4">
        <v>160022</v>
      </c>
      <c r="B1439" s="4">
        <v>661306</v>
      </c>
      <c r="C1439" s="4" t="s">
        <v>3879</v>
      </c>
      <c r="D1439" s="4" t="s">
        <v>3880</v>
      </c>
      <c r="E1439" s="4" t="s">
        <v>225</v>
      </c>
      <c r="F1439" s="4" t="s">
        <v>75</v>
      </c>
      <c r="G1439" s="4" t="s">
        <v>46</v>
      </c>
      <c r="H1439" s="4" t="s">
        <v>47</v>
      </c>
      <c r="I1439" s="4" t="s">
        <v>48</v>
      </c>
      <c r="J1439" s="4" t="s">
        <v>49</v>
      </c>
      <c r="K1439" s="4" t="s">
        <v>3892</v>
      </c>
      <c r="L1439" s="4" t="s">
        <v>3893</v>
      </c>
      <c r="M1439" s="4"/>
      <c r="N1439" s="4" t="s">
        <v>3883</v>
      </c>
      <c r="O1439" s="4" t="s">
        <v>53</v>
      </c>
      <c r="P1439" s="4" t="s">
        <v>3884</v>
      </c>
      <c r="Q1439" s="4">
        <v>99</v>
      </c>
      <c r="R1439" s="4">
        <v>34</v>
      </c>
      <c r="S1439" s="4">
        <v>503</v>
      </c>
      <c r="T1439" s="4">
        <v>636</v>
      </c>
      <c r="U1439" s="4">
        <v>0.15570000000000001</v>
      </c>
      <c r="V1439" s="4">
        <v>5.3499999999999999E-2</v>
      </c>
      <c r="W1439" s="4">
        <v>0.20910000000000001</v>
      </c>
      <c r="X1439" s="4" t="s">
        <v>48</v>
      </c>
      <c r="Y1439" s="4" t="s">
        <v>48</v>
      </c>
      <c r="Z1439" s="4" t="s">
        <v>48</v>
      </c>
      <c r="AA1439" s="4" t="s">
        <v>48</v>
      </c>
      <c r="AB1439" s="4" t="s">
        <v>48</v>
      </c>
      <c r="AC1439" s="4" t="s">
        <v>48</v>
      </c>
      <c r="AD1439" s="4" t="s">
        <v>48</v>
      </c>
      <c r="AE1439" s="4" t="s">
        <v>48</v>
      </c>
      <c r="AF1439" s="4" t="s">
        <v>49</v>
      </c>
      <c r="AG1439" s="4" t="s">
        <v>49</v>
      </c>
      <c r="AH1439" s="4" t="s">
        <v>48</v>
      </c>
      <c r="AI1439" s="4" t="s">
        <v>48</v>
      </c>
      <c r="AJ1439" s="4" t="s">
        <v>48</v>
      </c>
      <c r="AK1439" s="4" t="s">
        <v>48</v>
      </c>
      <c r="AL1439" s="4" t="s">
        <v>81</v>
      </c>
    </row>
    <row r="1440" spans="1:38" ht="25.5">
      <c r="A1440" s="4">
        <v>159445</v>
      </c>
      <c r="B1440" s="4">
        <v>665474</v>
      </c>
      <c r="C1440" s="4" t="s">
        <v>3894</v>
      </c>
      <c r="D1440" s="4" t="s">
        <v>3895</v>
      </c>
      <c r="E1440" s="4" t="s">
        <v>2454</v>
      </c>
      <c r="F1440" s="4" t="s">
        <v>385</v>
      </c>
      <c r="G1440" s="4" t="s">
        <v>46</v>
      </c>
      <c r="H1440" s="4" t="s">
        <v>47</v>
      </c>
      <c r="I1440" s="4" t="s">
        <v>48</v>
      </c>
      <c r="J1440" s="4" t="s">
        <v>49</v>
      </c>
      <c r="K1440" s="4" t="s">
        <v>2461</v>
      </c>
      <c r="L1440" s="4" t="s">
        <v>3896</v>
      </c>
      <c r="M1440" s="4"/>
      <c r="N1440" s="4" t="s">
        <v>3897</v>
      </c>
      <c r="O1440" s="4" t="s">
        <v>53</v>
      </c>
      <c r="P1440" s="4" t="s">
        <v>3898</v>
      </c>
      <c r="Q1440" s="4">
        <v>25</v>
      </c>
      <c r="R1440" s="4">
        <v>14</v>
      </c>
      <c r="S1440" s="4">
        <v>58</v>
      </c>
      <c r="T1440" s="4">
        <v>97</v>
      </c>
      <c r="U1440" s="4">
        <v>0.25769999999999998</v>
      </c>
      <c r="V1440" s="4">
        <v>0.14430000000000001</v>
      </c>
      <c r="W1440" s="4">
        <v>0.40210000000000001</v>
      </c>
      <c r="X1440" s="4" t="s">
        <v>48</v>
      </c>
      <c r="Y1440" s="4" t="s">
        <v>48</v>
      </c>
      <c r="Z1440" s="4" t="s">
        <v>48</v>
      </c>
      <c r="AA1440" s="4" t="s">
        <v>48</v>
      </c>
      <c r="AB1440" s="4" t="s">
        <v>48</v>
      </c>
      <c r="AC1440" s="4" t="s">
        <v>48</v>
      </c>
      <c r="AD1440" s="4" t="s">
        <v>48</v>
      </c>
      <c r="AE1440" s="4" t="s">
        <v>49</v>
      </c>
      <c r="AF1440" s="4" t="s">
        <v>49</v>
      </c>
      <c r="AG1440" s="4" t="s">
        <v>49</v>
      </c>
      <c r="AH1440" s="4" t="s">
        <v>48</v>
      </c>
      <c r="AI1440" s="4" t="s">
        <v>48</v>
      </c>
      <c r="AJ1440" s="4" t="s">
        <v>48</v>
      </c>
      <c r="AK1440" s="4" t="s">
        <v>48</v>
      </c>
      <c r="AL1440" s="4" t="s">
        <v>81</v>
      </c>
    </row>
    <row r="1441" spans="1:38" ht="25.5">
      <c r="A1441" s="4">
        <v>159445</v>
      </c>
      <c r="B1441" s="4">
        <v>661105</v>
      </c>
      <c r="C1441" s="4" t="s">
        <v>3894</v>
      </c>
      <c r="D1441" s="4" t="s">
        <v>3895</v>
      </c>
      <c r="E1441" s="4" t="s">
        <v>2454</v>
      </c>
      <c r="F1441" s="4" t="s">
        <v>385</v>
      </c>
      <c r="G1441" s="4" t="s">
        <v>46</v>
      </c>
      <c r="H1441" s="4" t="s">
        <v>47</v>
      </c>
      <c r="I1441" s="4" t="s">
        <v>48</v>
      </c>
      <c r="J1441" s="4" t="s">
        <v>49</v>
      </c>
      <c r="K1441" s="4" t="s">
        <v>3899</v>
      </c>
      <c r="L1441" s="4" t="s">
        <v>3900</v>
      </c>
      <c r="M1441" s="4"/>
      <c r="N1441" s="4" t="s">
        <v>3897</v>
      </c>
      <c r="O1441" s="4" t="s">
        <v>53</v>
      </c>
      <c r="P1441" s="4" t="s">
        <v>3898</v>
      </c>
      <c r="Q1441" s="4">
        <v>74</v>
      </c>
      <c r="R1441" s="4">
        <v>19</v>
      </c>
      <c r="S1441" s="4">
        <v>93</v>
      </c>
      <c r="T1441" s="4">
        <v>186</v>
      </c>
      <c r="U1441" s="4">
        <v>0.39779999999999999</v>
      </c>
      <c r="V1441" s="4">
        <v>0.1022</v>
      </c>
      <c r="W1441" s="4">
        <v>0.5</v>
      </c>
      <c r="X1441" s="4" t="s">
        <v>49</v>
      </c>
      <c r="Y1441" s="4" t="s">
        <v>49</v>
      </c>
      <c r="Z1441" s="4" t="s">
        <v>49</v>
      </c>
      <c r="AA1441" s="4" t="s">
        <v>49</v>
      </c>
      <c r="AB1441" s="4" t="s">
        <v>49</v>
      </c>
      <c r="AC1441" s="4" t="s">
        <v>49</v>
      </c>
      <c r="AD1441" s="4" t="s">
        <v>49</v>
      </c>
      <c r="AE1441" s="4" t="s">
        <v>48</v>
      </c>
      <c r="AF1441" s="4" t="s">
        <v>48</v>
      </c>
      <c r="AG1441" s="4" t="s">
        <v>48</v>
      </c>
      <c r="AH1441" s="4" t="s">
        <v>48</v>
      </c>
      <c r="AI1441" s="4" t="s">
        <v>48</v>
      </c>
      <c r="AJ1441" s="4" t="s">
        <v>48</v>
      </c>
      <c r="AK1441" s="4" t="s">
        <v>48</v>
      </c>
      <c r="AL1441" s="4" t="s">
        <v>81</v>
      </c>
    </row>
    <row r="1442" spans="1:38" ht="25.5">
      <c r="A1442" s="4">
        <v>159445</v>
      </c>
      <c r="B1442" s="4">
        <v>661104</v>
      </c>
      <c r="C1442" s="4" t="s">
        <v>3894</v>
      </c>
      <c r="D1442" s="4" t="s">
        <v>3895</v>
      </c>
      <c r="E1442" s="4" t="s">
        <v>2454</v>
      </c>
      <c r="F1442" s="4" t="s">
        <v>385</v>
      </c>
      <c r="G1442" s="4" t="s">
        <v>46</v>
      </c>
      <c r="H1442" s="4" t="s">
        <v>47</v>
      </c>
      <c r="I1442" s="4" t="s">
        <v>48</v>
      </c>
      <c r="J1442" s="4" t="s">
        <v>49</v>
      </c>
      <c r="K1442" s="4" t="s">
        <v>3901</v>
      </c>
      <c r="L1442" s="4" t="s">
        <v>3902</v>
      </c>
      <c r="M1442" s="4"/>
      <c r="N1442" s="4" t="s">
        <v>3897</v>
      </c>
      <c r="O1442" s="4" t="s">
        <v>53</v>
      </c>
      <c r="P1442" s="4" t="s">
        <v>3898</v>
      </c>
      <c r="Q1442" s="4">
        <v>44</v>
      </c>
      <c r="R1442" s="4">
        <v>13</v>
      </c>
      <c r="S1442" s="4">
        <v>72</v>
      </c>
      <c r="T1442" s="4">
        <v>129</v>
      </c>
      <c r="U1442" s="4">
        <v>0.34110000000000001</v>
      </c>
      <c r="V1442" s="4">
        <v>0.1008</v>
      </c>
      <c r="W1442" s="4">
        <v>0.44190000000000002</v>
      </c>
      <c r="X1442" s="4" t="s">
        <v>48</v>
      </c>
      <c r="Y1442" s="4" t="s">
        <v>48</v>
      </c>
      <c r="Z1442" s="4" t="s">
        <v>48</v>
      </c>
      <c r="AA1442" s="4" t="s">
        <v>48</v>
      </c>
      <c r="AB1442" s="4" t="s">
        <v>48</v>
      </c>
      <c r="AC1442" s="4" t="s">
        <v>48</v>
      </c>
      <c r="AD1442" s="4" t="s">
        <v>48</v>
      </c>
      <c r="AE1442" s="4" t="s">
        <v>48</v>
      </c>
      <c r="AF1442" s="4" t="s">
        <v>48</v>
      </c>
      <c r="AG1442" s="4" t="s">
        <v>48</v>
      </c>
      <c r="AH1442" s="4" t="s">
        <v>49</v>
      </c>
      <c r="AI1442" s="4" t="s">
        <v>49</v>
      </c>
      <c r="AJ1442" s="4" t="s">
        <v>49</v>
      </c>
      <c r="AK1442" s="4" t="s">
        <v>49</v>
      </c>
      <c r="AL1442" s="4" t="s">
        <v>81</v>
      </c>
    </row>
    <row r="1443" spans="1:38" ht="25.5">
      <c r="A1443" s="4">
        <v>159401</v>
      </c>
      <c r="B1443" s="4">
        <v>664349</v>
      </c>
      <c r="C1443" s="4" t="s">
        <v>3903</v>
      </c>
      <c r="D1443" s="4" t="s">
        <v>3904</v>
      </c>
      <c r="E1443" s="4" t="s">
        <v>148</v>
      </c>
      <c r="F1443" s="4" t="s">
        <v>88</v>
      </c>
      <c r="G1443" s="4" t="s">
        <v>46</v>
      </c>
      <c r="H1443" s="4" t="s">
        <v>47</v>
      </c>
      <c r="I1443" s="4" t="s">
        <v>48</v>
      </c>
      <c r="J1443" s="4" t="s">
        <v>49</v>
      </c>
      <c r="K1443" s="4" t="s">
        <v>3905</v>
      </c>
      <c r="L1443" s="4" t="s">
        <v>3906</v>
      </c>
      <c r="M1443" s="4"/>
      <c r="N1443" s="4" t="s">
        <v>3907</v>
      </c>
      <c r="O1443" s="4" t="s">
        <v>53</v>
      </c>
      <c r="P1443" s="4" t="s">
        <v>3908</v>
      </c>
      <c r="Q1443" s="4">
        <v>256</v>
      </c>
      <c r="R1443" s="4">
        <v>0</v>
      </c>
      <c r="S1443" s="4">
        <v>35</v>
      </c>
      <c r="T1443" s="4">
        <v>291</v>
      </c>
      <c r="U1443" s="4">
        <v>0.87970000000000004</v>
      </c>
      <c r="V1443" s="4">
        <v>0</v>
      </c>
      <c r="W1443" s="4">
        <v>0.87970000000000004</v>
      </c>
      <c r="X1443" s="4" t="s">
        <v>49</v>
      </c>
      <c r="Y1443" s="4" t="s">
        <v>49</v>
      </c>
      <c r="Z1443" s="4" t="s">
        <v>49</v>
      </c>
      <c r="AA1443" s="4" t="s">
        <v>49</v>
      </c>
      <c r="AB1443" s="4" t="s">
        <v>49</v>
      </c>
      <c r="AC1443" s="4" t="s">
        <v>49</v>
      </c>
      <c r="AD1443" s="4" t="s">
        <v>48</v>
      </c>
      <c r="AE1443" s="4" t="s">
        <v>48</v>
      </c>
      <c r="AF1443" s="4" t="s">
        <v>48</v>
      </c>
      <c r="AG1443" s="4" t="s">
        <v>48</v>
      </c>
      <c r="AH1443" s="4" t="s">
        <v>48</v>
      </c>
      <c r="AI1443" s="4" t="s">
        <v>48</v>
      </c>
      <c r="AJ1443" s="4" t="s">
        <v>48</v>
      </c>
      <c r="AK1443" s="4" t="s">
        <v>48</v>
      </c>
      <c r="AL1443" s="4" t="s">
        <v>55</v>
      </c>
    </row>
    <row r="1444" spans="1:38" ht="25.5">
      <c r="A1444" s="4">
        <v>159401</v>
      </c>
      <c r="B1444" s="4">
        <v>662984</v>
      </c>
      <c r="C1444" s="4" t="s">
        <v>3903</v>
      </c>
      <c r="D1444" s="4" t="s">
        <v>3904</v>
      </c>
      <c r="E1444" s="4" t="s">
        <v>148</v>
      </c>
      <c r="F1444" s="4" t="s">
        <v>88</v>
      </c>
      <c r="G1444" s="4" t="s">
        <v>46</v>
      </c>
      <c r="H1444" s="4" t="s">
        <v>47</v>
      </c>
      <c r="I1444" s="4" t="s">
        <v>48</v>
      </c>
      <c r="J1444" s="4" t="s">
        <v>49</v>
      </c>
      <c r="K1444" s="4" t="s">
        <v>3909</v>
      </c>
      <c r="L1444" s="4" t="s">
        <v>3910</v>
      </c>
      <c r="M1444" s="4"/>
      <c r="N1444" s="4" t="s">
        <v>3911</v>
      </c>
      <c r="O1444" s="4" t="s">
        <v>53</v>
      </c>
      <c r="P1444" s="4" t="s">
        <v>3908</v>
      </c>
      <c r="Q1444" s="4">
        <v>33</v>
      </c>
      <c r="R1444" s="4">
        <v>24</v>
      </c>
      <c r="S1444" s="4">
        <v>38</v>
      </c>
      <c r="T1444" s="4">
        <v>95</v>
      </c>
      <c r="U1444" s="4">
        <v>0.34739999999999999</v>
      </c>
      <c r="V1444" s="4">
        <v>0.25259999999999999</v>
      </c>
      <c r="W1444" s="4">
        <v>0.6</v>
      </c>
      <c r="X1444" s="4" t="s">
        <v>48</v>
      </c>
      <c r="Y1444" s="4" t="s">
        <v>49</v>
      </c>
      <c r="Z1444" s="4" t="s">
        <v>49</v>
      </c>
      <c r="AA1444" s="4" t="s">
        <v>49</v>
      </c>
      <c r="AB1444" s="4" t="s">
        <v>49</v>
      </c>
      <c r="AC1444" s="4" t="s">
        <v>49</v>
      </c>
      <c r="AD1444" s="4" t="s">
        <v>49</v>
      </c>
      <c r="AE1444" s="4" t="s">
        <v>49</v>
      </c>
      <c r="AF1444" s="4" t="s">
        <v>49</v>
      </c>
      <c r="AG1444" s="4" t="s">
        <v>49</v>
      </c>
      <c r="AH1444" s="4" t="s">
        <v>49</v>
      </c>
      <c r="AI1444" s="4" t="s">
        <v>49</v>
      </c>
      <c r="AJ1444" s="4" t="s">
        <v>49</v>
      </c>
      <c r="AK1444" s="4" t="s">
        <v>49</v>
      </c>
      <c r="AL1444" s="4" t="s">
        <v>3482</v>
      </c>
    </row>
    <row r="1445" spans="1:38" ht="25.5">
      <c r="A1445" s="4">
        <v>159401</v>
      </c>
      <c r="B1445" s="4">
        <v>664604</v>
      </c>
      <c r="C1445" s="4" t="s">
        <v>3903</v>
      </c>
      <c r="D1445" s="4" t="s">
        <v>3904</v>
      </c>
      <c r="E1445" s="4" t="s">
        <v>148</v>
      </c>
      <c r="F1445" s="4" t="s">
        <v>88</v>
      </c>
      <c r="G1445" s="4" t="s">
        <v>46</v>
      </c>
      <c r="H1445" s="4" t="s">
        <v>47</v>
      </c>
      <c r="I1445" s="4" t="s">
        <v>48</v>
      </c>
      <c r="J1445" s="4" t="s">
        <v>49</v>
      </c>
      <c r="K1445" s="4" t="s">
        <v>3912</v>
      </c>
      <c r="L1445" s="4" t="s">
        <v>3913</v>
      </c>
      <c r="M1445" s="4"/>
      <c r="N1445" s="4" t="s">
        <v>3907</v>
      </c>
      <c r="O1445" s="4" t="s">
        <v>53</v>
      </c>
      <c r="P1445" s="4" t="s">
        <v>3908</v>
      </c>
      <c r="Q1445" s="4">
        <v>269</v>
      </c>
      <c r="R1445" s="4">
        <v>0</v>
      </c>
      <c r="S1445" s="4">
        <v>130</v>
      </c>
      <c r="T1445" s="4">
        <v>399</v>
      </c>
      <c r="U1445" s="4">
        <v>0.67420000000000002</v>
      </c>
      <c r="V1445" s="4">
        <v>0</v>
      </c>
      <c r="W1445" s="4">
        <v>0.67420000000000002</v>
      </c>
      <c r="X1445" s="4" t="s">
        <v>48</v>
      </c>
      <c r="Y1445" s="4" t="s">
        <v>49</v>
      </c>
      <c r="Z1445" s="4" t="s">
        <v>49</v>
      </c>
      <c r="AA1445" s="4" t="s">
        <v>49</v>
      </c>
      <c r="AB1445" s="4" t="s">
        <v>49</v>
      </c>
      <c r="AC1445" s="4" t="s">
        <v>49</v>
      </c>
      <c r="AD1445" s="4" t="s">
        <v>49</v>
      </c>
      <c r="AE1445" s="4" t="s">
        <v>48</v>
      </c>
      <c r="AF1445" s="4" t="s">
        <v>48</v>
      </c>
      <c r="AG1445" s="4" t="s">
        <v>48</v>
      </c>
      <c r="AH1445" s="4" t="s">
        <v>48</v>
      </c>
      <c r="AI1445" s="4" t="s">
        <v>48</v>
      </c>
      <c r="AJ1445" s="4" t="s">
        <v>48</v>
      </c>
      <c r="AK1445" s="4" t="s">
        <v>48</v>
      </c>
      <c r="AL1445" s="4" t="s">
        <v>55</v>
      </c>
    </row>
    <row r="1446" spans="1:38" ht="25.5">
      <c r="A1446" s="4">
        <v>159401</v>
      </c>
      <c r="B1446" s="4">
        <v>661027</v>
      </c>
      <c r="C1446" s="4" t="s">
        <v>3903</v>
      </c>
      <c r="D1446" s="4" t="s">
        <v>3904</v>
      </c>
      <c r="E1446" s="4" t="s">
        <v>148</v>
      </c>
      <c r="F1446" s="4" t="s">
        <v>88</v>
      </c>
      <c r="G1446" s="4" t="s">
        <v>46</v>
      </c>
      <c r="H1446" s="4" t="s">
        <v>47</v>
      </c>
      <c r="I1446" s="4" t="s">
        <v>48</v>
      </c>
      <c r="J1446" s="4" t="s">
        <v>49</v>
      </c>
      <c r="K1446" s="4" t="s">
        <v>3914</v>
      </c>
      <c r="L1446" s="4" t="s">
        <v>3913</v>
      </c>
      <c r="M1446" s="4"/>
      <c r="N1446" s="4" t="s">
        <v>3907</v>
      </c>
      <c r="O1446" s="4" t="s">
        <v>53</v>
      </c>
      <c r="P1446" s="4" t="s">
        <v>3908</v>
      </c>
      <c r="Q1446" s="4">
        <v>231</v>
      </c>
      <c r="R1446" s="4">
        <v>0</v>
      </c>
      <c r="S1446" s="4">
        <v>208</v>
      </c>
      <c r="T1446" s="4">
        <v>439</v>
      </c>
      <c r="U1446" s="4">
        <v>0.5262</v>
      </c>
      <c r="V1446" s="4">
        <v>0</v>
      </c>
      <c r="W1446" s="4">
        <v>0.5262</v>
      </c>
      <c r="X1446" s="4" t="s">
        <v>48</v>
      </c>
      <c r="Y1446" s="4" t="s">
        <v>48</v>
      </c>
      <c r="Z1446" s="4" t="s">
        <v>48</v>
      </c>
      <c r="AA1446" s="4" t="s">
        <v>48</v>
      </c>
      <c r="AB1446" s="4" t="s">
        <v>48</v>
      </c>
      <c r="AC1446" s="4" t="s">
        <v>48</v>
      </c>
      <c r="AD1446" s="4" t="s">
        <v>48</v>
      </c>
      <c r="AE1446" s="4" t="s">
        <v>48</v>
      </c>
      <c r="AF1446" s="4" t="s">
        <v>48</v>
      </c>
      <c r="AG1446" s="4" t="s">
        <v>48</v>
      </c>
      <c r="AH1446" s="4" t="s">
        <v>49</v>
      </c>
      <c r="AI1446" s="4" t="s">
        <v>49</v>
      </c>
      <c r="AJ1446" s="4" t="s">
        <v>49</v>
      </c>
      <c r="AK1446" s="4" t="s">
        <v>49</v>
      </c>
      <c r="AL1446" s="4" t="s">
        <v>55</v>
      </c>
    </row>
    <row r="1447" spans="1:38" ht="25.5">
      <c r="A1447" s="4">
        <v>159401</v>
      </c>
      <c r="B1447" s="4">
        <v>664289</v>
      </c>
      <c r="C1447" s="4" t="s">
        <v>3903</v>
      </c>
      <c r="D1447" s="4" t="s">
        <v>3904</v>
      </c>
      <c r="E1447" s="4" t="s">
        <v>148</v>
      </c>
      <c r="F1447" s="4" t="s">
        <v>88</v>
      </c>
      <c r="G1447" s="4" t="s">
        <v>46</v>
      </c>
      <c r="H1447" s="4" t="s">
        <v>47</v>
      </c>
      <c r="I1447" s="4" t="s">
        <v>48</v>
      </c>
      <c r="J1447" s="4" t="s">
        <v>49</v>
      </c>
      <c r="K1447" s="4" t="s">
        <v>3915</v>
      </c>
      <c r="L1447" s="4" t="s">
        <v>3913</v>
      </c>
      <c r="M1447" s="4"/>
      <c r="N1447" s="4" t="s">
        <v>3907</v>
      </c>
      <c r="O1447" s="4" t="s">
        <v>53</v>
      </c>
      <c r="P1447" s="4" t="s">
        <v>3908</v>
      </c>
      <c r="Q1447" s="4">
        <v>203</v>
      </c>
      <c r="R1447" s="4">
        <v>0</v>
      </c>
      <c r="S1447" s="4">
        <v>132</v>
      </c>
      <c r="T1447" s="4">
        <v>335</v>
      </c>
      <c r="U1447" s="4">
        <v>0.60599999999999998</v>
      </c>
      <c r="V1447" s="4">
        <v>0</v>
      </c>
      <c r="W1447" s="4">
        <v>0.60599999999999998</v>
      </c>
      <c r="X1447" s="4" t="s">
        <v>48</v>
      </c>
      <c r="Y1447" s="4" t="s">
        <v>48</v>
      </c>
      <c r="Z1447" s="4" t="s">
        <v>48</v>
      </c>
      <c r="AA1447" s="4" t="s">
        <v>48</v>
      </c>
      <c r="AB1447" s="4" t="s">
        <v>48</v>
      </c>
      <c r="AC1447" s="4" t="s">
        <v>48</v>
      </c>
      <c r="AD1447" s="4" t="s">
        <v>48</v>
      </c>
      <c r="AE1447" s="4" t="s">
        <v>49</v>
      </c>
      <c r="AF1447" s="4" t="s">
        <v>49</v>
      </c>
      <c r="AG1447" s="4" t="s">
        <v>49</v>
      </c>
      <c r="AH1447" s="4" t="s">
        <v>48</v>
      </c>
      <c r="AI1447" s="4" t="s">
        <v>48</v>
      </c>
      <c r="AJ1447" s="4" t="s">
        <v>48</v>
      </c>
      <c r="AK1447" s="4" t="s">
        <v>48</v>
      </c>
      <c r="AL1447" s="4" t="s">
        <v>55</v>
      </c>
    </row>
    <row r="1448" spans="1:38" ht="25.5">
      <c r="A1448" s="4">
        <v>159934</v>
      </c>
      <c r="B1448" s="4">
        <v>660918</v>
      </c>
      <c r="C1448" s="4" t="s">
        <v>3916</v>
      </c>
      <c r="D1448" s="4" t="s">
        <v>3917</v>
      </c>
      <c r="E1448" s="4" t="s">
        <v>153</v>
      </c>
      <c r="F1448" s="4" t="s">
        <v>477</v>
      </c>
      <c r="G1448" s="4" t="s">
        <v>46</v>
      </c>
      <c r="H1448" s="4" t="s">
        <v>47</v>
      </c>
      <c r="I1448" s="4" t="s">
        <v>48</v>
      </c>
      <c r="J1448" s="4" t="s">
        <v>49</v>
      </c>
      <c r="K1448" s="4" t="s">
        <v>3918</v>
      </c>
      <c r="L1448" s="4" t="s">
        <v>3919</v>
      </c>
      <c r="M1448" s="4"/>
      <c r="N1448" s="4" t="s">
        <v>3920</v>
      </c>
      <c r="O1448" s="4" t="s">
        <v>53</v>
      </c>
      <c r="P1448" s="4" t="s">
        <v>3921</v>
      </c>
      <c r="Q1448" s="4">
        <v>69</v>
      </c>
      <c r="R1448" s="4">
        <v>20</v>
      </c>
      <c r="S1448" s="4">
        <v>296</v>
      </c>
      <c r="T1448" s="4">
        <v>385</v>
      </c>
      <c r="U1448" s="4">
        <v>0.1792</v>
      </c>
      <c r="V1448" s="4">
        <v>5.1900000000000002E-2</v>
      </c>
      <c r="W1448" s="4">
        <v>0.23119999999999999</v>
      </c>
      <c r="X1448" s="4" t="s">
        <v>48</v>
      </c>
      <c r="Y1448" s="4" t="s">
        <v>49</v>
      </c>
      <c r="Z1448" s="4" t="s">
        <v>49</v>
      </c>
      <c r="AA1448" s="4" t="s">
        <v>49</v>
      </c>
      <c r="AB1448" s="4" t="s">
        <v>49</v>
      </c>
      <c r="AC1448" s="4" t="s">
        <v>49</v>
      </c>
      <c r="AD1448" s="4" t="s">
        <v>49</v>
      </c>
      <c r="AE1448" s="4" t="s">
        <v>48</v>
      </c>
      <c r="AF1448" s="4" t="s">
        <v>48</v>
      </c>
      <c r="AG1448" s="4" t="s">
        <v>48</v>
      </c>
      <c r="AH1448" s="4" t="s">
        <v>48</v>
      </c>
      <c r="AI1448" s="4" t="s">
        <v>48</v>
      </c>
      <c r="AJ1448" s="4" t="s">
        <v>48</v>
      </c>
      <c r="AK1448" s="4" t="s">
        <v>48</v>
      </c>
      <c r="AL1448" s="4" t="s">
        <v>81</v>
      </c>
    </row>
    <row r="1449" spans="1:38" ht="25.5">
      <c r="A1449" s="4">
        <v>159934</v>
      </c>
      <c r="B1449" s="4">
        <v>660923</v>
      </c>
      <c r="C1449" s="4" t="s">
        <v>3916</v>
      </c>
      <c r="D1449" s="4" t="s">
        <v>3917</v>
      </c>
      <c r="E1449" s="4" t="s">
        <v>153</v>
      </c>
      <c r="F1449" s="4" t="s">
        <v>477</v>
      </c>
      <c r="G1449" s="4" t="s">
        <v>46</v>
      </c>
      <c r="H1449" s="4" t="s">
        <v>47</v>
      </c>
      <c r="I1449" s="4" t="s">
        <v>48</v>
      </c>
      <c r="J1449" s="4" t="s">
        <v>49</v>
      </c>
      <c r="K1449" s="4" t="s">
        <v>3922</v>
      </c>
      <c r="L1449" s="4" t="s">
        <v>3923</v>
      </c>
      <c r="M1449" s="4"/>
      <c r="N1449" s="4" t="s">
        <v>3924</v>
      </c>
      <c r="O1449" s="4" t="s">
        <v>53</v>
      </c>
      <c r="P1449" s="4" t="s">
        <v>3925</v>
      </c>
      <c r="Q1449" s="4">
        <v>125</v>
      </c>
      <c r="R1449" s="4">
        <v>36</v>
      </c>
      <c r="S1449" s="4">
        <v>802</v>
      </c>
      <c r="T1449" s="4">
        <v>963</v>
      </c>
      <c r="U1449" s="4">
        <v>0.1298</v>
      </c>
      <c r="V1449" s="4">
        <v>3.7400000000000003E-2</v>
      </c>
      <c r="W1449" s="4">
        <v>0.16719999999999999</v>
      </c>
      <c r="X1449" s="4" t="s">
        <v>48</v>
      </c>
      <c r="Y1449" s="4" t="s">
        <v>48</v>
      </c>
      <c r="Z1449" s="4" t="s">
        <v>48</v>
      </c>
      <c r="AA1449" s="4" t="s">
        <v>48</v>
      </c>
      <c r="AB1449" s="4" t="s">
        <v>48</v>
      </c>
      <c r="AC1449" s="4" t="s">
        <v>48</v>
      </c>
      <c r="AD1449" s="4" t="s">
        <v>48</v>
      </c>
      <c r="AE1449" s="4" t="s">
        <v>48</v>
      </c>
      <c r="AF1449" s="4" t="s">
        <v>48</v>
      </c>
      <c r="AG1449" s="4" t="s">
        <v>48</v>
      </c>
      <c r="AH1449" s="4" t="s">
        <v>49</v>
      </c>
      <c r="AI1449" s="4" t="s">
        <v>49</v>
      </c>
      <c r="AJ1449" s="4" t="s">
        <v>49</v>
      </c>
      <c r="AK1449" s="4" t="s">
        <v>49</v>
      </c>
      <c r="AL1449" s="4" t="s">
        <v>81</v>
      </c>
    </row>
    <row r="1450" spans="1:38" ht="25.5">
      <c r="A1450" s="4">
        <v>159934</v>
      </c>
      <c r="B1450" s="4">
        <v>660919</v>
      </c>
      <c r="C1450" s="4" t="s">
        <v>3916</v>
      </c>
      <c r="D1450" s="4" t="s">
        <v>3917</v>
      </c>
      <c r="E1450" s="4" t="s">
        <v>153</v>
      </c>
      <c r="F1450" s="4" t="s">
        <v>477</v>
      </c>
      <c r="G1450" s="4" t="s">
        <v>46</v>
      </c>
      <c r="H1450" s="4" t="s">
        <v>47</v>
      </c>
      <c r="I1450" s="4" t="s">
        <v>48</v>
      </c>
      <c r="J1450" s="4" t="s">
        <v>49</v>
      </c>
      <c r="K1450" s="4" t="s">
        <v>3926</v>
      </c>
      <c r="L1450" s="4" t="s">
        <v>3927</v>
      </c>
      <c r="M1450" s="4"/>
      <c r="N1450" s="4" t="s">
        <v>3924</v>
      </c>
      <c r="O1450" s="4" t="s">
        <v>53</v>
      </c>
      <c r="P1450" s="4" t="s">
        <v>3925</v>
      </c>
      <c r="Q1450" s="4">
        <v>48</v>
      </c>
      <c r="R1450" s="4">
        <v>17</v>
      </c>
      <c r="S1450" s="4">
        <v>420</v>
      </c>
      <c r="T1450" s="4">
        <v>485</v>
      </c>
      <c r="U1450" s="4">
        <v>9.9000000000000005E-2</v>
      </c>
      <c r="V1450" s="4">
        <v>3.5099999999999999E-2</v>
      </c>
      <c r="W1450" s="4">
        <v>0.13400000000000001</v>
      </c>
      <c r="X1450" s="4" t="s">
        <v>48</v>
      </c>
      <c r="Y1450" s="4" t="s">
        <v>49</v>
      </c>
      <c r="Z1450" s="4" t="s">
        <v>49</v>
      </c>
      <c r="AA1450" s="4" t="s">
        <v>49</v>
      </c>
      <c r="AB1450" s="4" t="s">
        <v>49</v>
      </c>
      <c r="AC1450" s="4" t="s">
        <v>49</v>
      </c>
      <c r="AD1450" s="4" t="s">
        <v>49</v>
      </c>
      <c r="AE1450" s="4" t="s">
        <v>48</v>
      </c>
      <c r="AF1450" s="4" t="s">
        <v>48</v>
      </c>
      <c r="AG1450" s="4" t="s">
        <v>48</v>
      </c>
      <c r="AH1450" s="4" t="s">
        <v>48</v>
      </c>
      <c r="AI1450" s="4" t="s">
        <v>48</v>
      </c>
      <c r="AJ1450" s="4" t="s">
        <v>48</v>
      </c>
      <c r="AK1450" s="4" t="s">
        <v>48</v>
      </c>
      <c r="AL1450" s="4" t="s">
        <v>81</v>
      </c>
    </row>
    <row r="1451" spans="1:38" ht="25.5">
      <c r="A1451" s="4">
        <v>159934</v>
      </c>
      <c r="B1451" s="4">
        <v>665089</v>
      </c>
      <c r="C1451" s="4" t="s">
        <v>3916</v>
      </c>
      <c r="D1451" s="4" t="s">
        <v>3917</v>
      </c>
      <c r="E1451" s="4" t="s">
        <v>153</v>
      </c>
      <c r="F1451" s="4" t="s">
        <v>477</v>
      </c>
      <c r="G1451" s="4" t="s">
        <v>46</v>
      </c>
      <c r="H1451" s="4" t="s">
        <v>47</v>
      </c>
      <c r="I1451" s="4" t="s">
        <v>48</v>
      </c>
      <c r="J1451" s="4" t="s">
        <v>49</v>
      </c>
      <c r="K1451" s="4" t="s">
        <v>3928</v>
      </c>
      <c r="L1451" s="4" t="s">
        <v>3929</v>
      </c>
      <c r="M1451" s="4"/>
      <c r="N1451" s="4" t="s">
        <v>3920</v>
      </c>
      <c r="O1451" s="4" t="s">
        <v>53</v>
      </c>
      <c r="P1451" s="4" t="s">
        <v>3921</v>
      </c>
      <c r="Q1451" s="4">
        <v>16</v>
      </c>
      <c r="R1451" s="4">
        <v>7</v>
      </c>
      <c r="S1451" s="4">
        <v>132</v>
      </c>
      <c r="T1451" s="4">
        <v>155</v>
      </c>
      <c r="U1451" s="4">
        <v>0.1032</v>
      </c>
      <c r="V1451" s="4">
        <v>4.5199999999999997E-2</v>
      </c>
      <c r="W1451" s="4">
        <v>0.1484</v>
      </c>
      <c r="X1451" s="4" t="s">
        <v>48</v>
      </c>
      <c r="Y1451" s="4" t="s">
        <v>49</v>
      </c>
      <c r="Z1451" s="4" t="s">
        <v>49</v>
      </c>
      <c r="AA1451" s="4" t="s">
        <v>49</v>
      </c>
      <c r="AB1451" s="4" t="s">
        <v>49</v>
      </c>
      <c r="AC1451" s="4" t="s">
        <v>49</v>
      </c>
      <c r="AD1451" s="4" t="s">
        <v>49</v>
      </c>
      <c r="AE1451" s="4" t="s">
        <v>49</v>
      </c>
      <c r="AF1451" s="4" t="s">
        <v>49</v>
      </c>
      <c r="AG1451" s="4" t="s">
        <v>49</v>
      </c>
      <c r="AH1451" s="4" t="s">
        <v>49</v>
      </c>
      <c r="AI1451" s="4" t="s">
        <v>49</v>
      </c>
      <c r="AJ1451" s="4" t="s">
        <v>49</v>
      </c>
      <c r="AK1451" s="4" t="s">
        <v>49</v>
      </c>
      <c r="AL1451" s="4" t="s">
        <v>81</v>
      </c>
    </row>
    <row r="1452" spans="1:38" ht="25.5">
      <c r="A1452" s="4">
        <v>159934</v>
      </c>
      <c r="B1452" s="4">
        <v>660920</v>
      </c>
      <c r="C1452" s="4" t="s">
        <v>3916</v>
      </c>
      <c r="D1452" s="4" t="s">
        <v>3917</v>
      </c>
      <c r="E1452" s="4" t="s">
        <v>153</v>
      </c>
      <c r="F1452" s="4" t="s">
        <v>477</v>
      </c>
      <c r="G1452" s="4" t="s">
        <v>46</v>
      </c>
      <c r="H1452" s="4" t="s">
        <v>47</v>
      </c>
      <c r="I1452" s="4" t="s">
        <v>48</v>
      </c>
      <c r="J1452" s="4" t="s">
        <v>49</v>
      </c>
      <c r="K1452" s="4" t="s">
        <v>3930</v>
      </c>
      <c r="L1452" s="4" t="s">
        <v>3931</v>
      </c>
      <c r="M1452" s="4"/>
      <c r="N1452" s="4" t="s">
        <v>3932</v>
      </c>
      <c r="O1452" s="4" t="s">
        <v>53</v>
      </c>
      <c r="P1452" s="4" t="s">
        <v>3921</v>
      </c>
      <c r="Q1452" s="4">
        <v>94</v>
      </c>
      <c r="R1452" s="4">
        <v>27</v>
      </c>
      <c r="S1452" s="4">
        <v>412</v>
      </c>
      <c r="T1452" s="4">
        <v>533</v>
      </c>
      <c r="U1452" s="4">
        <v>0.1764</v>
      </c>
      <c r="V1452" s="4">
        <v>5.0700000000000002E-2</v>
      </c>
      <c r="W1452" s="4">
        <v>0.22700000000000001</v>
      </c>
      <c r="X1452" s="4" t="s">
        <v>48</v>
      </c>
      <c r="Y1452" s="4" t="s">
        <v>49</v>
      </c>
      <c r="Z1452" s="4" t="s">
        <v>49</v>
      </c>
      <c r="AA1452" s="4" t="s">
        <v>49</v>
      </c>
      <c r="AB1452" s="4" t="s">
        <v>49</v>
      </c>
      <c r="AC1452" s="4" t="s">
        <v>49</v>
      </c>
      <c r="AD1452" s="4" t="s">
        <v>49</v>
      </c>
      <c r="AE1452" s="4" t="s">
        <v>48</v>
      </c>
      <c r="AF1452" s="4" t="s">
        <v>48</v>
      </c>
      <c r="AG1452" s="4" t="s">
        <v>48</v>
      </c>
      <c r="AH1452" s="4" t="s">
        <v>48</v>
      </c>
      <c r="AI1452" s="4" t="s">
        <v>48</v>
      </c>
      <c r="AJ1452" s="4" t="s">
        <v>48</v>
      </c>
      <c r="AK1452" s="4" t="s">
        <v>48</v>
      </c>
      <c r="AL1452" s="4" t="s">
        <v>81</v>
      </c>
    </row>
    <row r="1453" spans="1:38" ht="25.5">
      <c r="A1453" s="4">
        <v>159934</v>
      </c>
      <c r="B1453" s="4">
        <v>660922</v>
      </c>
      <c r="C1453" s="4" t="s">
        <v>3916</v>
      </c>
      <c r="D1453" s="4" t="s">
        <v>3917</v>
      </c>
      <c r="E1453" s="4" t="s">
        <v>153</v>
      </c>
      <c r="F1453" s="4" t="s">
        <v>477</v>
      </c>
      <c r="G1453" s="4" t="s">
        <v>46</v>
      </c>
      <c r="H1453" s="4" t="s">
        <v>47</v>
      </c>
      <c r="I1453" s="4" t="s">
        <v>48</v>
      </c>
      <c r="J1453" s="4" t="s">
        <v>49</v>
      </c>
      <c r="K1453" s="4" t="s">
        <v>3933</v>
      </c>
      <c r="L1453" s="4" t="s">
        <v>3934</v>
      </c>
      <c r="M1453" s="4"/>
      <c r="N1453" s="4" t="s">
        <v>3920</v>
      </c>
      <c r="O1453" s="4" t="s">
        <v>53</v>
      </c>
      <c r="P1453" s="4" t="s">
        <v>3921</v>
      </c>
      <c r="Q1453" s="4">
        <v>87</v>
      </c>
      <c r="R1453" s="4">
        <v>25</v>
      </c>
      <c r="S1453" s="4">
        <v>505</v>
      </c>
      <c r="T1453" s="4">
        <v>617</v>
      </c>
      <c r="U1453" s="4">
        <v>0.14099999999999999</v>
      </c>
      <c r="V1453" s="4">
        <v>4.0500000000000001E-2</v>
      </c>
      <c r="W1453" s="4">
        <v>0.18149999999999999</v>
      </c>
      <c r="X1453" s="4" t="s">
        <v>48</v>
      </c>
      <c r="Y1453" s="4" t="s">
        <v>48</v>
      </c>
      <c r="Z1453" s="4" t="s">
        <v>48</v>
      </c>
      <c r="AA1453" s="4" t="s">
        <v>48</v>
      </c>
      <c r="AB1453" s="4" t="s">
        <v>48</v>
      </c>
      <c r="AC1453" s="4" t="s">
        <v>48</v>
      </c>
      <c r="AD1453" s="4" t="s">
        <v>48</v>
      </c>
      <c r="AE1453" s="4" t="s">
        <v>49</v>
      </c>
      <c r="AF1453" s="4" t="s">
        <v>49</v>
      </c>
      <c r="AG1453" s="4" t="s">
        <v>49</v>
      </c>
      <c r="AH1453" s="4" t="s">
        <v>48</v>
      </c>
      <c r="AI1453" s="4" t="s">
        <v>48</v>
      </c>
      <c r="AJ1453" s="4" t="s">
        <v>48</v>
      </c>
      <c r="AK1453" s="4" t="s">
        <v>48</v>
      </c>
      <c r="AL1453" s="4" t="s">
        <v>81</v>
      </c>
    </row>
    <row r="1454" spans="1:38" ht="25.5">
      <c r="A1454" s="4">
        <v>159419</v>
      </c>
      <c r="B1454" s="4">
        <v>661599</v>
      </c>
      <c r="C1454" s="4" t="s">
        <v>3935</v>
      </c>
      <c r="D1454" s="4" t="s">
        <v>3936</v>
      </c>
      <c r="E1454" s="4" t="s">
        <v>1104</v>
      </c>
      <c r="F1454" s="4" t="s">
        <v>75</v>
      </c>
      <c r="G1454" s="4" t="s">
        <v>46</v>
      </c>
      <c r="H1454" s="4" t="s">
        <v>47</v>
      </c>
      <c r="I1454" s="4" t="s">
        <v>48</v>
      </c>
      <c r="J1454" s="4" t="s">
        <v>49</v>
      </c>
      <c r="K1454" s="4" t="s">
        <v>3937</v>
      </c>
      <c r="L1454" s="4" t="s">
        <v>3938</v>
      </c>
      <c r="M1454" s="4"/>
      <c r="N1454" s="4" t="s">
        <v>3939</v>
      </c>
      <c r="O1454" s="4" t="s">
        <v>53</v>
      </c>
      <c r="P1454" s="4" t="s">
        <v>3940</v>
      </c>
      <c r="Q1454" s="4">
        <v>321</v>
      </c>
      <c r="R1454" s="4">
        <v>0</v>
      </c>
      <c r="S1454" s="4">
        <v>193</v>
      </c>
      <c r="T1454" s="4">
        <v>514</v>
      </c>
      <c r="U1454" s="4">
        <v>0.62450000000000006</v>
      </c>
      <c r="V1454" s="4">
        <v>0</v>
      </c>
      <c r="W1454" s="4">
        <v>0.62450000000000006</v>
      </c>
      <c r="X1454" s="4" t="s">
        <v>48</v>
      </c>
      <c r="Y1454" s="4" t="s">
        <v>48</v>
      </c>
      <c r="Z1454" s="4" t="s">
        <v>48</v>
      </c>
      <c r="AA1454" s="4" t="s">
        <v>48</v>
      </c>
      <c r="AB1454" s="4" t="s">
        <v>49</v>
      </c>
      <c r="AC1454" s="4" t="s">
        <v>49</v>
      </c>
      <c r="AD1454" s="4" t="s">
        <v>49</v>
      </c>
      <c r="AE1454" s="4" t="s">
        <v>48</v>
      </c>
      <c r="AF1454" s="4" t="s">
        <v>48</v>
      </c>
      <c r="AG1454" s="4" t="s">
        <v>48</v>
      </c>
      <c r="AH1454" s="4" t="s">
        <v>48</v>
      </c>
      <c r="AI1454" s="4" t="s">
        <v>48</v>
      </c>
      <c r="AJ1454" s="4" t="s">
        <v>48</v>
      </c>
      <c r="AK1454" s="4" t="s">
        <v>48</v>
      </c>
      <c r="AL1454" s="4" t="s">
        <v>55</v>
      </c>
    </row>
    <row r="1455" spans="1:38" ht="25.5">
      <c r="A1455" s="4">
        <v>159419</v>
      </c>
      <c r="B1455" s="4">
        <v>665075</v>
      </c>
      <c r="C1455" s="4" t="s">
        <v>3935</v>
      </c>
      <c r="D1455" s="4" t="s">
        <v>3936</v>
      </c>
      <c r="E1455" s="4" t="s">
        <v>1104</v>
      </c>
      <c r="F1455" s="4" t="s">
        <v>75</v>
      </c>
      <c r="G1455" s="4" t="s">
        <v>46</v>
      </c>
      <c r="H1455" s="4" t="s">
        <v>47</v>
      </c>
      <c r="I1455" s="4" t="s">
        <v>48</v>
      </c>
      <c r="J1455" s="4" t="s">
        <v>49</v>
      </c>
      <c r="K1455" s="4" t="s">
        <v>3941</v>
      </c>
      <c r="L1455" s="4" t="s">
        <v>3942</v>
      </c>
      <c r="M1455" s="4"/>
      <c r="N1455" s="4" t="s">
        <v>3939</v>
      </c>
      <c r="O1455" s="4" t="s">
        <v>53</v>
      </c>
      <c r="P1455" s="4" t="s">
        <v>3940</v>
      </c>
      <c r="Q1455" s="4">
        <v>33</v>
      </c>
      <c r="R1455" s="4">
        <v>0</v>
      </c>
      <c r="S1455" s="4">
        <v>3</v>
      </c>
      <c r="T1455" s="4">
        <v>36</v>
      </c>
      <c r="U1455" s="4">
        <v>0.91669999999999996</v>
      </c>
      <c r="V1455" s="4">
        <v>0</v>
      </c>
      <c r="W1455" s="4">
        <v>0.91669999999999996</v>
      </c>
      <c r="X1455" s="4" t="s">
        <v>48</v>
      </c>
      <c r="Y1455" s="4" t="s">
        <v>48</v>
      </c>
      <c r="Z1455" s="4" t="s">
        <v>48</v>
      </c>
      <c r="AA1455" s="4" t="s">
        <v>48</v>
      </c>
      <c r="AB1455" s="4" t="s">
        <v>48</v>
      </c>
      <c r="AC1455" s="4" t="s">
        <v>48</v>
      </c>
      <c r="AD1455" s="4" t="s">
        <v>48</v>
      </c>
      <c r="AE1455" s="4" t="s">
        <v>48</v>
      </c>
      <c r="AF1455" s="4" t="s">
        <v>48</v>
      </c>
      <c r="AG1455" s="4" t="s">
        <v>48</v>
      </c>
      <c r="AH1455" s="4" t="s">
        <v>49</v>
      </c>
      <c r="AI1455" s="4" t="s">
        <v>49</v>
      </c>
      <c r="AJ1455" s="4" t="s">
        <v>49</v>
      </c>
      <c r="AK1455" s="4" t="s">
        <v>49</v>
      </c>
      <c r="AL1455" s="4" t="s">
        <v>55</v>
      </c>
    </row>
    <row r="1456" spans="1:38" ht="25.5">
      <c r="A1456" s="4">
        <v>159419</v>
      </c>
      <c r="B1456" s="4">
        <v>661601</v>
      </c>
      <c r="C1456" s="4" t="s">
        <v>3935</v>
      </c>
      <c r="D1456" s="4" t="s">
        <v>3936</v>
      </c>
      <c r="E1456" s="4" t="s">
        <v>1104</v>
      </c>
      <c r="F1456" s="4" t="s">
        <v>75</v>
      </c>
      <c r="G1456" s="4" t="s">
        <v>46</v>
      </c>
      <c r="H1456" s="4" t="s">
        <v>47</v>
      </c>
      <c r="I1456" s="4" t="s">
        <v>48</v>
      </c>
      <c r="J1456" s="4" t="s">
        <v>49</v>
      </c>
      <c r="K1456" s="4" t="s">
        <v>3943</v>
      </c>
      <c r="L1456" s="4" t="s">
        <v>3944</v>
      </c>
      <c r="M1456" s="4"/>
      <c r="N1456" s="4" t="s">
        <v>3939</v>
      </c>
      <c r="O1456" s="4" t="s">
        <v>53</v>
      </c>
      <c r="P1456" s="4" t="s">
        <v>3940</v>
      </c>
      <c r="Q1456" s="4">
        <v>235</v>
      </c>
      <c r="R1456" s="4">
        <v>60</v>
      </c>
      <c r="S1456" s="4">
        <v>320</v>
      </c>
      <c r="T1456" s="4">
        <v>615</v>
      </c>
      <c r="U1456" s="4">
        <v>0.3821</v>
      </c>
      <c r="V1456" s="4">
        <v>9.7600000000000006E-2</v>
      </c>
      <c r="W1456" s="4">
        <v>0.47970000000000002</v>
      </c>
      <c r="X1456" s="4" t="s">
        <v>48</v>
      </c>
      <c r="Y1456" s="4" t="s">
        <v>48</v>
      </c>
      <c r="Z1456" s="4" t="s">
        <v>48</v>
      </c>
      <c r="AA1456" s="4" t="s">
        <v>48</v>
      </c>
      <c r="AB1456" s="4" t="s">
        <v>48</v>
      </c>
      <c r="AC1456" s="4" t="s">
        <v>48</v>
      </c>
      <c r="AD1456" s="4" t="s">
        <v>48</v>
      </c>
      <c r="AE1456" s="4" t="s">
        <v>48</v>
      </c>
      <c r="AF1456" s="4" t="s">
        <v>48</v>
      </c>
      <c r="AG1456" s="4" t="s">
        <v>48</v>
      </c>
      <c r="AH1456" s="4" t="s">
        <v>49</v>
      </c>
      <c r="AI1456" s="4" t="s">
        <v>49</v>
      </c>
      <c r="AJ1456" s="4" t="s">
        <v>49</v>
      </c>
      <c r="AK1456" s="4" t="s">
        <v>49</v>
      </c>
      <c r="AL1456" s="4" t="s">
        <v>81</v>
      </c>
    </row>
    <row r="1457" spans="1:38" ht="25.5">
      <c r="A1457" s="4">
        <v>159419</v>
      </c>
      <c r="B1457" s="4">
        <v>661600</v>
      </c>
      <c r="C1457" s="4" t="s">
        <v>3935</v>
      </c>
      <c r="D1457" s="4" t="s">
        <v>3936</v>
      </c>
      <c r="E1457" s="4" t="s">
        <v>1104</v>
      </c>
      <c r="F1457" s="4" t="s">
        <v>75</v>
      </c>
      <c r="G1457" s="4" t="s">
        <v>46</v>
      </c>
      <c r="H1457" s="4" t="s">
        <v>47</v>
      </c>
      <c r="I1457" s="4" t="s">
        <v>48</v>
      </c>
      <c r="J1457" s="4" t="s">
        <v>49</v>
      </c>
      <c r="K1457" s="4" t="s">
        <v>3945</v>
      </c>
      <c r="L1457" s="4" t="s">
        <v>3946</v>
      </c>
      <c r="M1457" s="4"/>
      <c r="N1457" s="4" t="s">
        <v>3939</v>
      </c>
      <c r="O1457" s="4" t="s">
        <v>53</v>
      </c>
      <c r="P1457" s="4" t="s">
        <v>3940</v>
      </c>
      <c r="Q1457" s="4">
        <v>195</v>
      </c>
      <c r="R1457" s="4">
        <v>61</v>
      </c>
      <c r="S1457" s="4">
        <v>241</v>
      </c>
      <c r="T1457" s="4">
        <v>497</v>
      </c>
      <c r="U1457" s="4">
        <v>0.39240000000000003</v>
      </c>
      <c r="V1457" s="4">
        <v>0.1227</v>
      </c>
      <c r="W1457" s="4">
        <v>0.5151</v>
      </c>
      <c r="X1457" s="4" t="s">
        <v>48</v>
      </c>
      <c r="Y1457" s="4" t="s">
        <v>48</v>
      </c>
      <c r="Z1457" s="4" t="s">
        <v>48</v>
      </c>
      <c r="AA1457" s="4" t="s">
        <v>48</v>
      </c>
      <c r="AB1457" s="4" t="s">
        <v>48</v>
      </c>
      <c r="AC1457" s="4" t="s">
        <v>48</v>
      </c>
      <c r="AD1457" s="4" t="s">
        <v>48</v>
      </c>
      <c r="AE1457" s="4" t="s">
        <v>49</v>
      </c>
      <c r="AF1457" s="4" t="s">
        <v>49</v>
      </c>
      <c r="AG1457" s="4" t="s">
        <v>49</v>
      </c>
      <c r="AH1457" s="4" t="s">
        <v>48</v>
      </c>
      <c r="AI1457" s="4" t="s">
        <v>48</v>
      </c>
      <c r="AJ1457" s="4" t="s">
        <v>48</v>
      </c>
      <c r="AK1457" s="4" t="s">
        <v>48</v>
      </c>
      <c r="AL1457" s="4" t="s">
        <v>81</v>
      </c>
    </row>
    <row r="1458" spans="1:38" ht="25.5">
      <c r="A1458" s="4">
        <v>159419</v>
      </c>
      <c r="B1458" s="4">
        <v>661598</v>
      </c>
      <c r="C1458" s="4" t="s">
        <v>3935</v>
      </c>
      <c r="D1458" s="4" t="s">
        <v>3936</v>
      </c>
      <c r="E1458" s="4" t="s">
        <v>1104</v>
      </c>
      <c r="F1458" s="4" t="s">
        <v>75</v>
      </c>
      <c r="G1458" s="4" t="s">
        <v>46</v>
      </c>
      <c r="H1458" s="4" t="s">
        <v>47</v>
      </c>
      <c r="I1458" s="4" t="s">
        <v>48</v>
      </c>
      <c r="J1458" s="4" t="s">
        <v>49</v>
      </c>
      <c r="K1458" s="4" t="s">
        <v>3947</v>
      </c>
      <c r="L1458" s="4" t="s">
        <v>3948</v>
      </c>
      <c r="M1458" s="4"/>
      <c r="N1458" s="4" t="s">
        <v>3939</v>
      </c>
      <c r="O1458" s="4" t="s">
        <v>53</v>
      </c>
      <c r="P1458" s="4" t="s">
        <v>3940</v>
      </c>
      <c r="Q1458" s="4">
        <v>324</v>
      </c>
      <c r="R1458" s="4">
        <v>0</v>
      </c>
      <c r="S1458" s="4">
        <v>167</v>
      </c>
      <c r="T1458" s="4">
        <v>491</v>
      </c>
      <c r="U1458" s="4">
        <v>0.65990000000000004</v>
      </c>
      <c r="V1458" s="4">
        <v>0</v>
      </c>
      <c r="W1458" s="4">
        <v>0.65990000000000004</v>
      </c>
      <c r="X1458" s="4" t="s">
        <v>48</v>
      </c>
      <c r="Y1458" s="4" t="s">
        <v>49</v>
      </c>
      <c r="Z1458" s="4" t="s">
        <v>49</v>
      </c>
      <c r="AA1458" s="4" t="s">
        <v>49</v>
      </c>
      <c r="AB1458" s="4" t="s">
        <v>48</v>
      </c>
      <c r="AC1458" s="4" t="s">
        <v>48</v>
      </c>
      <c r="AD1458" s="4" t="s">
        <v>48</v>
      </c>
      <c r="AE1458" s="4" t="s">
        <v>48</v>
      </c>
      <c r="AF1458" s="4" t="s">
        <v>48</v>
      </c>
      <c r="AG1458" s="4" t="s">
        <v>48</v>
      </c>
      <c r="AH1458" s="4" t="s">
        <v>48</v>
      </c>
      <c r="AI1458" s="4" t="s">
        <v>48</v>
      </c>
      <c r="AJ1458" s="4" t="s">
        <v>48</v>
      </c>
      <c r="AK1458" s="4" t="s">
        <v>48</v>
      </c>
      <c r="AL1458" s="4" t="s">
        <v>55</v>
      </c>
    </row>
    <row r="1459" spans="1:38" ht="25.5">
      <c r="A1459" s="4">
        <v>160549</v>
      </c>
      <c r="B1459" s="4">
        <v>687334</v>
      </c>
      <c r="C1459" s="4" t="s">
        <v>3949</v>
      </c>
      <c r="D1459" s="4" t="s">
        <v>3950</v>
      </c>
      <c r="E1459" s="4" t="s">
        <v>225</v>
      </c>
      <c r="F1459" s="4" t="s">
        <v>75</v>
      </c>
      <c r="G1459" s="4" t="s">
        <v>46</v>
      </c>
      <c r="H1459" s="4" t="s">
        <v>47</v>
      </c>
      <c r="I1459" s="4" t="s">
        <v>48</v>
      </c>
      <c r="J1459" s="4" t="s">
        <v>49</v>
      </c>
      <c r="K1459" s="4" t="s">
        <v>3949</v>
      </c>
      <c r="L1459" s="4" t="s">
        <v>3951</v>
      </c>
      <c r="M1459" s="4"/>
      <c r="N1459" s="4" t="s">
        <v>242</v>
      </c>
      <c r="O1459" s="4" t="s">
        <v>53</v>
      </c>
      <c r="P1459" s="4" t="s">
        <v>243</v>
      </c>
      <c r="Q1459" s="4">
        <v>8</v>
      </c>
      <c r="R1459" s="4">
        <v>5</v>
      </c>
      <c r="S1459" s="4">
        <v>12</v>
      </c>
      <c r="T1459" s="4">
        <v>25</v>
      </c>
      <c r="U1459" s="4">
        <v>0.32</v>
      </c>
      <c r="V1459" s="4">
        <v>0.2</v>
      </c>
      <c r="W1459" s="4">
        <v>0.52</v>
      </c>
      <c r="X1459" s="4" t="s">
        <v>48</v>
      </c>
      <c r="Y1459" s="4" t="s">
        <v>48</v>
      </c>
      <c r="Z1459" s="4" t="s">
        <v>48</v>
      </c>
      <c r="AA1459" s="4" t="s">
        <v>48</v>
      </c>
      <c r="AB1459" s="4" t="s">
        <v>48</v>
      </c>
      <c r="AC1459" s="4" t="s">
        <v>48</v>
      </c>
      <c r="AD1459" s="4" t="s">
        <v>48</v>
      </c>
      <c r="AE1459" s="4" t="s">
        <v>48</v>
      </c>
      <c r="AF1459" s="4" t="s">
        <v>48</v>
      </c>
      <c r="AG1459" s="4" t="s">
        <v>48</v>
      </c>
      <c r="AH1459" s="4" t="s">
        <v>49</v>
      </c>
      <c r="AI1459" s="4" t="s">
        <v>48</v>
      </c>
      <c r="AJ1459" s="4" t="s">
        <v>48</v>
      </c>
      <c r="AK1459" s="4" t="s">
        <v>48</v>
      </c>
      <c r="AL1459" s="4" t="s">
        <v>81</v>
      </c>
    </row>
    <row r="1460" spans="1:38" ht="25.5">
      <c r="A1460" s="4">
        <v>159494</v>
      </c>
      <c r="B1460" s="4">
        <v>662202</v>
      </c>
      <c r="C1460" s="4" t="s">
        <v>3952</v>
      </c>
      <c r="D1460" s="4" t="s">
        <v>3953</v>
      </c>
      <c r="E1460" s="4" t="s">
        <v>921</v>
      </c>
      <c r="F1460" s="4" t="s">
        <v>88</v>
      </c>
      <c r="G1460" s="4" t="s">
        <v>46</v>
      </c>
      <c r="H1460" s="4" t="s">
        <v>47</v>
      </c>
      <c r="I1460" s="4" t="s">
        <v>48</v>
      </c>
      <c r="J1460" s="4" t="s">
        <v>49</v>
      </c>
      <c r="K1460" s="4" t="s">
        <v>3952</v>
      </c>
      <c r="L1460" s="4" t="s">
        <v>3954</v>
      </c>
      <c r="M1460" s="4" t="s">
        <v>3954</v>
      </c>
      <c r="N1460" s="4" t="s">
        <v>3955</v>
      </c>
      <c r="O1460" s="4" t="s">
        <v>53</v>
      </c>
      <c r="P1460" s="4" t="s">
        <v>3956</v>
      </c>
      <c r="Q1460" s="4">
        <v>122</v>
      </c>
      <c r="R1460" s="4">
        <v>0</v>
      </c>
      <c r="S1460" s="4">
        <v>39</v>
      </c>
      <c r="T1460" s="4">
        <v>161</v>
      </c>
      <c r="U1460" s="4">
        <v>0.75780000000000003</v>
      </c>
      <c r="V1460" s="4">
        <v>0</v>
      </c>
      <c r="W1460" s="4">
        <v>0.75780000000000003</v>
      </c>
      <c r="X1460" s="4" t="s">
        <v>49</v>
      </c>
      <c r="Y1460" s="4" t="s">
        <v>49</v>
      </c>
      <c r="Z1460" s="4" t="s">
        <v>49</v>
      </c>
      <c r="AA1460" s="4" t="s">
        <v>49</v>
      </c>
      <c r="AB1460" s="4" t="s">
        <v>49</v>
      </c>
      <c r="AC1460" s="4" t="s">
        <v>49</v>
      </c>
      <c r="AD1460" s="4" t="s">
        <v>49</v>
      </c>
      <c r="AE1460" s="4" t="s">
        <v>49</v>
      </c>
      <c r="AF1460" s="4" t="s">
        <v>49</v>
      </c>
      <c r="AG1460" s="4" t="s">
        <v>49</v>
      </c>
      <c r="AH1460" s="4" t="s">
        <v>49</v>
      </c>
      <c r="AI1460" s="4" t="s">
        <v>49</v>
      </c>
      <c r="AJ1460" s="4" t="s">
        <v>49</v>
      </c>
      <c r="AK1460" s="4" t="s">
        <v>49</v>
      </c>
      <c r="AL1460" s="4" t="s">
        <v>55</v>
      </c>
    </row>
    <row r="1461" spans="1:38" ht="25.5">
      <c r="A1461" s="4">
        <v>159969</v>
      </c>
      <c r="B1461" s="4">
        <v>661536</v>
      </c>
      <c r="C1461" s="4" t="s">
        <v>3957</v>
      </c>
      <c r="D1461" s="4" t="s">
        <v>3958</v>
      </c>
      <c r="E1461" s="4" t="s">
        <v>995</v>
      </c>
      <c r="F1461" s="4" t="s">
        <v>385</v>
      </c>
      <c r="G1461" s="4" t="s">
        <v>46</v>
      </c>
      <c r="H1461" s="4" t="s">
        <v>47</v>
      </c>
      <c r="I1461" s="4" t="s">
        <v>48</v>
      </c>
      <c r="J1461" s="4" t="s">
        <v>49</v>
      </c>
      <c r="K1461" s="4" t="s">
        <v>3959</v>
      </c>
      <c r="L1461" s="4" t="s">
        <v>3960</v>
      </c>
      <c r="M1461" s="4"/>
      <c r="N1461" s="4" t="s">
        <v>3961</v>
      </c>
      <c r="O1461" s="4" t="s">
        <v>53</v>
      </c>
      <c r="P1461" s="4" t="s">
        <v>3962</v>
      </c>
      <c r="Q1461" s="4">
        <v>434</v>
      </c>
      <c r="R1461" s="4">
        <v>0</v>
      </c>
      <c r="S1461" s="4">
        <v>64</v>
      </c>
      <c r="T1461" s="4">
        <v>498</v>
      </c>
      <c r="U1461" s="4">
        <v>0.87150000000000005</v>
      </c>
      <c r="V1461" s="4">
        <v>0</v>
      </c>
      <c r="W1461" s="4">
        <v>0.87150000000000005</v>
      </c>
      <c r="X1461" s="4" t="s">
        <v>49</v>
      </c>
      <c r="Y1461" s="4" t="s">
        <v>49</v>
      </c>
      <c r="Z1461" s="4" t="s">
        <v>49</v>
      </c>
      <c r="AA1461" s="4" t="s">
        <v>49</v>
      </c>
      <c r="AB1461" s="4" t="s">
        <v>49</v>
      </c>
      <c r="AC1461" s="4" t="s">
        <v>48</v>
      </c>
      <c r="AD1461" s="4" t="s">
        <v>48</v>
      </c>
      <c r="AE1461" s="4" t="s">
        <v>48</v>
      </c>
      <c r="AF1461" s="4" t="s">
        <v>48</v>
      </c>
      <c r="AG1461" s="4" t="s">
        <v>48</v>
      </c>
      <c r="AH1461" s="4" t="s">
        <v>48</v>
      </c>
      <c r="AI1461" s="4" t="s">
        <v>48</v>
      </c>
      <c r="AJ1461" s="4" t="s">
        <v>48</v>
      </c>
      <c r="AK1461" s="4" t="s">
        <v>48</v>
      </c>
      <c r="AL1461" s="4" t="s">
        <v>55</v>
      </c>
    </row>
    <row r="1462" spans="1:38" ht="25.5">
      <c r="A1462" s="4">
        <v>159969</v>
      </c>
      <c r="B1462" s="4">
        <v>661538</v>
      </c>
      <c r="C1462" s="4" t="s">
        <v>3957</v>
      </c>
      <c r="D1462" s="4" t="s">
        <v>3958</v>
      </c>
      <c r="E1462" s="4" t="s">
        <v>995</v>
      </c>
      <c r="F1462" s="4" t="s">
        <v>385</v>
      </c>
      <c r="G1462" s="4" t="s">
        <v>46</v>
      </c>
      <c r="H1462" s="4" t="s">
        <v>47</v>
      </c>
      <c r="I1462" s="4" t="s">
        <v>48</v>
      </c>
      <c r="J1462" s="4" t="s">
        <v>49</v>
      </c>
      <c r="K1462" s="4" t="s">
        <v>3963</v>
      </c>
      <c r="L1462" s="4" t="s">
        <v>3964</v>
      </c>
      <c r="M1462" s="4"/>
      <c r="N1462" s="4" t="s">
        <v>3961</v>
      </c>
      <c r="O1462" s="4" t="s">
        <v>53</v>
      </c>
      <c r="P1462" s="4" t="s">
        <v>3962</v>
      </c>
      <c r="Q1462" s="4">
        <v>441</v>
      </c>
      <c r="R1462" s="4">
        <v>0</v>
      </c>
      <c r="S1462" s="4">
        <v>93</v>
      </c>
      <c r="T1462" s="4">
        <v>534</v>
      </c>
      <c r="U1462" s="4">
        <v>0.82579999999999998</v>
      </c>
      <c r="V1462" s="4">
        <v>0</v>
      </c>
      <c r="W1462" s="4">
        <v>0.82579999999999998</v>
      </c>
      <c r="X1462" s="4" t="s">
        <v>48</v>
      </c>
      <c r="Y1462" s="4" t="s">
        <v>48</v>
      </c>
      <c r="Z1462" s="4" t="s">
        <v>48</v>
      </c>
      <c r="AA1462" s="4" t="s">
        <v>48</v>
      </c>
      <c r="AB1462" s="4" t="s">
        <v>48</v>
      </c>
      <c r="AC1462" s="4" t="s">
        <v>48</v>
      </c>
      <c r="AD1462" s="4" t="s">
        <v>48</v>
      </c>
      <c r="AE1462" s="4" t="s">
        <v>48</v>
      </c>
      <c r="AF1462" s="4" t="s">
        <v>48</v>
      </c>
      <c r="AG1462" s="4" t="s">
        <v>48</v>
      </c>
      <c r="AH1462" s="4" t="s">
        <v>49</v>
      </c>
      <c r="AI1462" s="4" t="s">
        <v>49</v>
      </c>
      <c r="AJ1462" s="4" t="s">
        <v>49</v>
      </c>
      <c r="AK1462" s="4" t="s">
        <v>49</v>
      </c>
      <c r="AL1462" s="4" t="s">
        <v>55</v>
      </c>
    </row>
    <row r="1463" spans="1:38" ht="25.5">
      <c r="A1463" s="4">
        <v>159969</v>
      </c>
      <c r="B1463" s="4">
        <v>683700</v>
      </c>
      <c r="C1463" s="4" t="s">
        <v>3957</v>
      </c>
      <c r="D1463" s="4" t="s">
        <v>3958</v>
      </c>
      <c r="E1463" s="4" t="s">
        <v>995</v>
      </c>
      <c r="F1463" s="4" t="s">
        <v>385</v>
      </c>
      <c r="G1463" s="4" t="s">
        <v>46</v>
      </c>
      <c r="H1463" s="4" t="s">
        <v>47</v>
      </c>
      <c r="I1463" s="4" t="s">
        <v>48</v>
      </c>
      <c r="J1463" s="4" t="s">
        <v>49</v>
      </c>
      <c r="K1463" s="4" t="s">
        <v>3965</v>
      </c>
      <c r="L1463" s="4" t="s">
        <v>3966</v>
      </c>
      <c r="M1463" s="4"/>
      <c r="N1463" s="4" t="s">
        <v>3961</v>
      </c>
      <c r="O1463" s="4" t="s">
        <v>53</v>
      </c>
      <c r="P1463" s="4" t="s">
        <v>3962</v>
      </c>
      <c r="Q1463" s="4">
        <v>347</v>
      </c>
      <c r="R1463" s="4">
        <v>0</v>
      </c>
      <c r="S1463" s="4">
        <v>42</v>
      </c>
      <c r="T1463" s="4">
        <v>389</v>
      </c>
      <c r="U1463" s="4">
        <v>0.89200000000000002</v>
      </c>
      <c r="V1463" s="4">
        <v>0</v>
      </c>
      <c r="W1463" s="4">
        <v>0.89200000000000002</v>
      </c>
      <c r="X1463" s="4" t="s">
        <v>48</v>
      </c>
      <c r="Y1463" s="4" t="s">
        <v>48</v>
      </c>
      <c r="Z1463" s="4" t="s">
        <v>48</v>
      </c>
      <c r="AA1463" s="4" t="s">
        <v>48</v>
      </c>
      <c r="AB1463" s="4" t="s">
        <v>48</v>
      </c>
      <c r="AC1463" s="4" t="s">
        <v>49</v>
      </c>
      <c r="AD1463" s="4" t="s">
        <v>49</v>
      </c>
      <c r="AE1463" s="4" t="s">
        <v>49</v>
      </c>
      <c r="AF1463" s="4" t="s">
        <v>48</v>
      </c>
      <c r="AG1463" s="4" t="s">
        <v>48</v>
      </c>
      <c r="AH1463" s="4" t="s">
        <v>48</v>
      </c>
      <c r="AI1463" s="4" t="s">
        <v>48</v>
      </c>
      <c r="AJ1463" s="4" t="s">
        <v>48</v>
      </c>
      <c r="AK1463" s="4" t="s">
        <v>48</v>
      </c>
      <c r="AL1463" s="4" t="s">
        <v>55</v>
      </c>
    </row>
    <row r="1464" spans="1:38" ht="25.5">
      <c r="A1464" s="4">
        <v>159969</v>
      </c>
      <c r="B1464" s="4">
        <v>661537</v>
      </c>
      <c r="C1464" s="4" t="s">
        <v>3957</v>
      </c>
      <c r="D1464" s="4" t="s">
        <v>3958</v>
      </c>
      <c r="E1464" s="4" t="s">
        <v>995</v>
      </c>
      <c r="F1464" s="4" t="s">
        <v>385</v>
      </c>
      <c r="G1464" s="4" t="s">
        <v>46</v>
      </c>
      <c r="H1464" s="4" t="s">
        <v>47</v>
      </c>
      <c r="I1464" s="4" t="s">
        <v>48</v>
      </c>
      <c r="J1464" s="4" t="s">
        <v>49</v>
      </c>
      <c r="K1464" s="4" t="s">
        <v>3967</v>
      </c>
      <c r="L1464" s="4" t="s">
        <v>3968</v>
      </c>
      <c r="M1464" s="4"/>
      <c r="N1464" s="4" t="s">
        <v>3961</v>
      </c>
      <c r="O1464" s="4" t="s">
        <v>53</v>
      </c>
      <c r="P1464" s="4" t="s">
        <v>3962</v>
      </c>
      <c r="Q1464" s="4">
        <v>257</v>
      </c>
      <c r="R1464" s="4">
        <v>0</v>
      </c>
      <c r="S1464" s="4">
        <v>24</v>
      </c>
      <c r="T1464" s="4">
        <v>281</v>
      </c>
      <c r="U1464" s="4">
        <v>0.91459999999999997</v>
      </c>
      <c r="V1464" s="4">
        <v>0</v>
      </c>
      <c r="W1464" s="4">
        <v>0.91459999999999997</v>
      </c>
      <c r="X1464" s="4" t="s">
        <v>48</v>
      </c>
      <c r="Y1464" s="4" t="s">
        <v>48</v>
      </c>
      <c r="Z1464" s="4" t="s">
        <v>48</v>
      </c>
      <c r="AA1464" s="4" t="s">
        <v>48</v>
      </c>
      <c r="AB1464" s="4" t="s">
        <v>48</v>
      </c>
      <c r="AC1464" s="4" t="s">
        <v>48</v>
      </c>
      <c r="AD1464" s="4" t="s">
        <v>48</v>
      </c>
      <c r="AE1464" s="4" t="s">
        <v>48</v>
      </c>
      <c r="AF1464" s="4" t="s">
        <v>49</v>
      </c>
      <c r="AG1464" s="4" t="s">
        <v>49</v>
      </c>
      <c r="AH1464" s="4" t="s">
        <v>48</v>
      </c>
      <c r="AI1464" s="4" t="s">
        <v>48</v>
      </c>
      <c r="AJ1464" s="4" t="s">
        <v>48</v>
      </c>
      <c r="AK1464" s="4" t="s">
        <v>48</v>
      </c>
      <c r="AL1464" s="4" t="s">
        <v>55</v>
      </c>
    </row>
    <row r="1465" spans="1:38" ht="25.5">
      <c r="A1465" s="4">
        <v>159386</v>
      </c>
      <c r="B1465" s="4">
        <v>662205</v>
      </c>
      <c r="C1465" s="4" t="s">
        <v>3973</v>
      </c>
      <c r="D1465" s="4" t="s">
        <v>3974</v>
      </c>
      <c r="E1465" s="4" t="s">
        <v>921</v>
      </c>
      <c r="F1465" s="4" t="s">
        <v>88</v>
      </c>
      <c r="G1465" s="4" t="s">
        <v>46</v>
      </c>
      <c r="H1465" s="4" t="s">
        <v>47</v>
      </c>
      <c r="I1465" s="4" t="s">
        <v>48</v>
      </c>
      <c r="J1465" s="4" t="s">
        <v>49</v>
      </c>
      <c r="K1465" s="4" t="s">
        <v>3975</v>
      </c>
      <c r="L1465" s="4" t="s">
        <v>3976</v>
      </c>
      <c r="M1465" s="4"/>
      <c r="N1465" s="4" t="s">
        <v>3977</v>
      </c>
      <c r="O1465" s="4" t="s">
        <v>53</v>
      </c>
      <c r="P1465" s="4" t="s">
        <v>3978</v>
      </c>
      <c r="Q1465" s="4">
        <v>14</v>
      </c>
      <c r="R1465" s="4">
        <v>9</v>
      </c>
      <c r="S1465" s="4">
        <v>52</v>
      </c>
      <c r="T1465" s="4">
        <v>75</v>
      </c>
      <c r="U1465" s="4">
        <v>0.1867</v>
      </c>
      <c r="V1465" s="4">
        <v>0.12</v>
      </c>
      <c r="W1465" s="4">
        <v>0.30669999999999997</v>
      </c>
      <c r="X1465" s="4" t="s">
        <v>49</v>
      </c>
      <c r="Y1465" s="4" t="s">
        <v>49</v>
      </c>
      <c r="Z1465" s="4" t="s">
        <v>49</v>
      </c>
      <c r="AA1465" s="4" t="s">
        <v>49</v>
      </c>
      <c r="AB1465" s="4" t="s">
        <v>49</v>
      </c>
      <c r="AC1465" s="4" t="s">
        <v>49</v>
      </c>
      <c r="AD1465" s="4" t="s">
        <v>49</v>
      </c>
      <c r="AE1465" s="4" t="s">
        <v>48</v>
      </c>
      <c r="AF1465" s="4" t="s">
        <v>48</v>
      </c>
      <c r="AG1465" s="4" t="s">
        <v>48</v>
      </c>
      <c r="AH1465" s="4" t="s">
        <v>48</v>
      </c>
      <c r="AI1465" s="4" t="s">
        <v>48</v>
      </c>
      <c r="AJ1465" s="4" t="s">
        <v>48</v>
      </c>
      <c r="AK1465" s="4" t="s">
        <v>48</v>
      </c>
      <c r="AL1465" s="4" t="s">
        <v>81</v>
      </c>
    </row>
    <row r="1466" spans="1:38" ht="25.5">
      <c r="A1466" s="4">
        <v>159386</v>
      </c>
      <c r="B1466" s="4">
        <v>662206</v>
      </c>
      <c r="C1466" s="4" t="s">
        <v>3973</v>
      </c>
      <c r="D1466" s="4" t="s">
        <v>3974</v>
      </c>
      <c r="E1466" s="4" t="s">
        <v>921</v>
      </c>
      <c r="F1466" s="4" t="s">
        <v>88</v>
      </c>
      <c r="G1466" s="4" t="s">
        <v>46</v>
      </c>
      <c r="H1466" s="4" t="s">
        <v>47</v>
      </c>
      <c r="I1466" s="4" t="s">
        <v>48</v>
      </c>
      <c r="J1466" s="4" t="s">
        <v>49</v>
      </c>
      <c r="K1466" s="4" t="s">
        <v>3979</v>
      </c>
      <c r="L1466" s="4" t="s">
        <v>3976</v>
      </c>
      <c r="M1466" s="4"/>
      <c r="N1466" s="4" t="s">
        <v>3977</v>
      </c>
      <c r="O1466" s="4" t="s">
        <v>53</v>
      </c>
      <c r="P1466" s="4" t="s">
        <v>3978</v>
      </c>
      <c r="Q1466" s="4">
        <v>45</v>
      </c>
      <c r="R1466" s="4">
        <v>0</v>
      </c>
      <c r="S1466" s="4">
        <v>20</v>
      </c>
      <c r="T1466" s="4">
        <v>65</v>
      </c>
      <c r="U1466" s="4">
        <v>0.69230000000000003</v>
      </c>
      <c r="V1466" s="4">
        <v>0</v>
      </c>
      <c r="W1466" s="4">
        <v>0.69230000000000003</v>
      </c>
      <c r="X1466" s="4" t="s">
        <v>48</v>
      </c>
      <c r="Y1466" s="4" t="s">
        <v>48</v>
      </c>
      <c r="Z1466" s="4" t="s">
        <v>48</v>
      </c>
      <c r="AA1466" s="4" t="s">
        <v>48</v>
      </c>
      <c r="AB1466" s="4" t="s">
        <v>48</v>
      </c>
      <c r="AC1466" s="4" t="s">
        <v>48</v>
      </c>
      <c r="AD1466" s="4" t="s">
        <v>48</v>
      </c>
      <c r="AE1466" s="4" t="s">
        <v>48</v>
      </c>
      <c r="AF1466" s="4" t="s">
        <v>48</v>
      </c>
      <c r="AG1466" s="4" t="s">
        <v>48</v>
      </c>
      <c r="AH1466" s="4" t="s">
        <v>49</v>
      </c>
      <c r="AI1466" s="4" t="s">
        <v>49</v>
      </c>
      <c r="AJ1466" s="4" t="s">
        <v>49</v>
      </c>
      <c r="AK1466" s="4" t="s">
        <v>49</v>
      </c>
      <c r="AL1466" s="4" t="s">
        <v>55</v>
      </c>
    </row>
    <row r="1467" spans="1:38" ht="25.5">
      <c r="A1467" s="4">
        <v>159379</v>
      </c>
      <c r="B1467" s="4">
        <v>661863</v>
      </c>
      <c r="C1467" s="4" t="s">
        <v>3980</v>
      </c>
      <c r="D1467" s="4" t="s">
        <v>3981</v>
      </c>
      <c r="E1467" s="4" t="s">
        <v>831</v>
      </c>
      <c r="F1467" s="4" t="s">
        <v>96</v>
      </c>
      <c r="G1467" s="4" t="s">
        <v>46</v>
      </c>
      <c r="H1467" s="4" t="s">
        <v>47</v>
      </c>
      <c r="I1467" s="4" t="s">
        <v>48</v>
      </c>
      <c r="J1467" s="4" t="s">
        <v>49</v>
      </c>
      <c r="K1467" s="4" t="s">
        <v>3982</v>
      </c>
      <c r="L1467" s="4" t="s">
        <v>3983</v>
      </c>
      <c r="M1467" s="4" t="s">
        <v>3984</v>
      </c>
      <c r="N1467" s="4" t="s">
        <v>3985</v>
      </c>
      <c r="O1467" s="4" t="s">
        <v>53</v>
      </c>
      <c r="P1467" s="4" t="s">
        <v>3986</v>
      </c>
      <c r="Q1467" s="4">
        <v>77</v>
      </c>
      <c r="R1467" s="4">
        <v>28</v>
      </c>
      <c r="S1467" s="4">
        <v>226</v>
      </c>
      <c r="T1467" s="4">
        <v>331</v>
      </c>
      <c r="U1467" s="4">
        <v>0.2326</v>
      </c>
      <c r="V1467" s="4">
        <v>8.4599999999999995E-2</v>
      </c>
      <c r="W1467" s="4">
        <v>0.31719999999999998</v>
      </c>
      <c r="X1467" s="4" t="s">
        <v>48</v>
      </c>
      <c r="Y1467" s="4" t="s">
        <v>49</v>
      </c>
      <c r="Z1467" s="4" t="s">
        <v>49</v>
      </c>
      <c r="AA1467" s="4" t="s">
        <v>49</v>
      </c>
      <c r="AB1467" s="4" t="s">
        <v>49</v>
      </c>
      <c r="AC1467" s="4" t="s">
        <v>49</v>
      </c>
      <c r="AD1467" s="4" t="s">
        <v>49</v>
      </c>
      <c r="AE1467" s="4" t="s">
        <v>48</v>
      </c>
      <c r="AF1467" s="4" t="s">
        <v>48</v>
      </c>
      <c r="AG1467" s="4" t="s">
        <v>48</v>
      </c>
      <c r="AH1467" s="4" t="s">
        <v>48</v>
      </c>
      <c r="AI1467" s="4" t="s">
        <v>48</v>
      </c>
      <c r="AJ1467" s="4" t="s">
        <v>48</v>
      </c>
      <c r="AK1467" s="4" t="s">
        <v>48</v>
      </c>
      <c r="AL1467" s="4" t="s">
        <v>81</v>
      </c>
    </row>
    <row r="1468" spans="1:38" ht="25.5">
      <c r="A1468" s="4">
        <v>159379</v>
      </c>
      <c r="B1468" s="4">
        <v>661865</v>
      </c>
      <c r="C1468" s="4" t="s">
        <v>3980</v>
      </c>
      <c r="D1468" s="4" t="s">
        <v>3981</v>
      </c>
      <c r="E1468" s="4" t="s">
        <v>831</v>
      </c>
      <c r="F1468" s="4" t="s">
        <v>96</v>
      </c>
      <c r="G1468" s="4" t="s">
        <v>46</v>
      </c>
      <c r="H1468" s="4" t="s">
        <v>47</v>
      </c>
      <c r="I1468" s="4" t="s">
        <v>48</v>
      </c>
      <c r="J1468" s="4" t="s">
        <v>49</v>
      </c>
      <c r="K1468" s="4" t="s">
        <v>3987</v>
      </c>
      <c r="L1468" s="4" t="s">
        <v>3988</v>
      </c>
      <c r="M1468" s="4" t="s">
        <v>3989</v>
      </c>
      <c r="N1468" s="4" t="s">
        <v>3985</v>
      </c>
      <c r="O1468" s="4" t="s">
        <v>53</v>
      </c>
      <c r="P1468" s="4" t="s">
        <v>3986</v>
      </c>
      <c r="Q1468" s="4">
        <v>63</v>
      </c>
      <c r="R1468" s="4">
        <v>29</v>
      </c>
      <c r="S1468" s="4">
        <v>173</v>
      </c>
      <c r="T1468" s="4">
        <v>265</v>
      </c>
      <c r="U1468" s="4">
        <v>0.23769999999999999</v>
      </c>
      <c r="V1468" s="4">
        <v>0.1094</v>
      </c>
      <c r="W1468" s="4">
        <v>0.34720000000000001</v>
      </c>
      <c r="X1468" s="4" t="s">
        <v>48</v>
      </c>
      <c r="Y1468" s="4" t="s">
        <v>48</v>
      </c>
      <c r="Z1468" s="4" t="s">
        <v>48</v>
      </c>
      <c r="AA1468" s="4" t="s">
        <v>48</v>
      </c>
      <c r="AB1468" s="4" t="s">
        <v>48</v>
      </c>
      <c r="AC1468" s="4" t="s">
        <v>48</v>
      </c>
      <c r="AD1468" s="4" t="s">
        <v>48</v>
      </c>
      <c r="AE1468" s="4" t="s">
        <v>48</v>
      </c>
      <c r="AF1468" s="4" t="s">
        <v>48</v>
      </c>
      <c r="AG1468" s="4" t="s">
        <v>48</v>
      </c>
      <c r="AH1468" s="4" t="s">
        <v>49</v>
      </c>
      <c r="AI1468" s="4" t="s">
        <v>49</v>
      </c>
      <c r="AJ1468" s="4" t="s">
        <v>49</v>
      </c>
      <c r="AK1468" s="4" t="s">
        <v>49</v>
      </c>
      <c r="AL1468" s="4" t="s">
        <v>81</v>
      </c>
    </row>
    <row r="1469" spans="1:38" ht="25.5">
      <c r="A1469" s="4">
        <v>159379</v>
      </c>
      <c r="B1469" s="4">
        <v>661864</v>
      </c>
      <c r="C1469" s="4" t="s">
        <v>3980</v>
      </c>
      <c r="D1469" s="4" t="s">
        <v>3981</v>
      </c>
      <c r="E1469" s="4" t="s">
        <v>831</v>
      </c>
      <c r="F1469" s="4" t="s">
        <v>96</v>
      </c>
      <c r="G1469" s="4" t="s">
        <v>46</v>
      </c>
      <c r="H1469" s="4" t="s">
        <v>47</v>
      </c>
      <c r="I1469" s="4" t="s">
        <v>48</v>
      </c>
      <c r="J1469" s="4" t="s">
        <v>49</v>
      </c>
      <c r="K1469" s="4" t="s">
        <v>3990</v>
      </c>
      <c r="L1469" s="4" t="s">
        <v>3991</v>
      </c>
      <c r="M1469" s="4"/>
      <c r="N1469" s="4" t="s">
        <v>3985</v>
      </c>
      <c r="O1469" s="4" t="s">
        <v>53</v>
      </c>
      <c r="P1469" s="4" t="s">
        <v>3986</v>
      </c>
      <c r="Q1469" s="4">
        <v>47</v>
      </c>
      <c r="R1469" s="4">
        <v>22</v>
      </c>
      <c r="S1469" s="4">
        <v>108</v>
      </c>
      <c r="T1469" s="4">
        <v>177</v>
      </c>
      <c r="U1469" s="4">
        <v>0.26550000000000001</v>
      </c>
      <c r="V1469" s="4">
        <v>0.12429999999999999</v>
      </c>
      <c r="W1469" s="4">
        <v>0.38979999999999998</v>
      </c>
      <c r="X1469" s="4" t="s">
        <v>48</v>
      </c>
      <c r="Y1469" s="4" t="s">
        <v>48</v>
      </c>
      <c r="Z1469" s="4" t="s">
        <v>48</v>
      </c>
      <c r="AA1469" s="4" t="s">
        <v>48</v>
      </c>
      <c r="AB1469" s="4" t="s">
        <v>48</v>
      </c>
      <c r="AC1469" s="4" t="s">
        <v>48</v>
      </c>
      <c r="AD1469" s="4" t="s">
        <v>48</v>
      </c>
      <c r="AE1469" s="4" t="s">
        <v>49</v>
      </c>
      <c r="AF1469" s="4" t="s">
        <v>49</v>
      </c>
      <c r="AG1469" s="4" t="s">
        <v>49</v>
      </c>
      <c r="AH1469" s="4" t="s">
        <v>48</v>
      </c>
      <c r="AI1469" s="4" t="s">
        <v>48</v>
      </c>
      <c r="AJ1469" s="4" t="s">
        <v>48</v>
      </c>
      <c r="AK1469" s="4" t="s">
        <v>48</v>
      </c>
      <c r="AL1469" s="4" t="s">
        <v>81</v>
      </c>
    </row>
    <row r="1470" spans="1:38" ht="25.5">
      <c r="A1470" s="4">
        <v>159379</v>
      </c>
      <c r="B1470" s="4">
        <v>663051</v>
      </c>
      <c r="C1470" s="4" t="s">
        <v>3980</v>
      </c>
      <c r="D1470" s="4" t="s">
        <v>3981</v>
      </c>
      <c r="E1470" s="4" t="s">
        <v>831</v>
      </c>
      <c r="F1470" s="4" t="s">
        <v>96</v>
      </c>
      <c r="G1470" s="4" t="s">
        <v>46</v>
      </c>
      <c r="H1470" s="4" t="s">
        <v>47</v>
      </c>
      <c r="I1470" s="4" t="s">
        <v>48</v>
      </c>
      <c r="J1470" s="4" t="s">
        <v>49</v>
      </c>
      <c r="K1470" s="4" t="s">
        <v>3992</v>
      </c>
      <c r="L1470" s="4" t="s">
        <v>3991</v>
      </c>
      <c r="M1470" s="4"/>
      <c r="N1470" s="4" t="s">
        <v>3985</v>
      </c>
      <c r="O1470" s="4" t="s">
        <v>53</v>
      </c>
      <c r="P1470" s="4" t="s">
        <v>3986</v>
      </c>
      <c r="Q1470" s="4">
        <v>8</v>
      </c>
      <c r="R1470" s="4">
        <v>2</v>
      </c>
      <c r="S1470" s="4">
        <v>27</v>
      </c>
      <c r="T1470" s="4">
        <v>37</v>
      </c>
      <c r="U1470" s="4">
        <v>0.2162</v>
      </c>
      <c r="V1470" s="4">
        <v>5.4100000000000002E-2</v>
      </c>
      <c r="W1470" s="4">
        <v>0.27029999999999998</v>
      </c>
      <c r="X1470" s="4" t="s">
        <v>48</v>
      </c>
      <c r="Y1470" s="4" t="s">
        <v>49</v>
      </c>
      <c r="Z1470" s="4" t="s">
        <v>49</v>
      </c>
      <c r="AA1470" s="4" t="s">
        <v>49</v>
      </c>
      <c r="AB1470" s="4" t="s">
        <v>49</v>
      </c>
      <c r="AC1470" s="4" t="s">
        <v>49</v>
      </c>
      <c r="AD1470" s="4" t="s">
        <v>49</v>
      </c>
      <c r="AE1470" s="4" t="s">
        <v>49</v>
      </c>
      <c r="AF1470" s="4" t="s">
        <v>49</v>
      </c>
      <c r="AG1470" s="4" t="s">
        <v>49</v>
      </c>
      <c r="AH1470" s="4" t="s">
        <v>49</v>
      </c>
      <c r="AI1470" s="4" t="s">
        <v>49</v>
      </c>
      <c r="AJ1470" s="4" t="s">
        <v>49</v>
      </c>
      <c r="AK1470" s="4" t="s">
        <v>49</v>
      </c>
      <c r="AL1470" s="4" t="s">
        <v>81</v>
      </c>
    </row>
    <row r="1471" spans="1:38" ht="25.5">
      <c r="A1471" s="4">
        <v>159733</v>
      </c>
      <c r="B1471" s="4">
        <v>661370</v>
      </c>
      <c r="C1471" s="4" t="s">
        <v>3993</v>
      </c>
      <c r="D1471" s="4" t="s">
        <v>3994</v>
      </c>
      <c r="E1471" s="4" t="s">
        <v>714</v>
      </c>
      <c r="F1471" s="4" t="s">
        <v>45</v>
      </c>
      <c r="G1471" s="4" t="s">
        <v>46</v>
      </c>
      <c r="H1471" s="4" t="s">
        <v>47</v>
      </c>
      <c r="I1471" s="4" t="s">
        <v>48</v>
      </c>
      <c r="J1471" s="4" t="s">
        <v>49</v>
      </c>
      <c r="K1471" s="4" t="s">
        <v>3995</v>
      </c>
      <c r="L1471" s="4" t="s">
        <v>3996</v>
      </c>
      <c r="M1471" s="4" t="s">
        <v>3997</v>
      </c>
      <c r="N1471" s="4" t="s">
        <v>3998</v>
      </c>
      <c r="O1471" s="4" t="s">
        <v>53</v>
      </c>
      <c r="P1471" s="4" t="s">
        <v>3999</v>
      </c>
      <c r="Q1471" s="4">
        <v>18</v>
      </c>
      <c r="R1471" s="4">
        <v>8</v>
      </c>
      <c r="S1471" s="4">
        <v>32</v>
      </c>
      <c r="T1471" s="4">
        <v>58</v>
      </c>
      <c r="U1471" s="4">
        <v>0.31030000000000002</v>
      </c>
      <c r="V1471" s="4">
        <v>0.13789999999999999</v>
      </c>
      <c r="W1471" s="4">
        <v>0.44829999999999998</v>
      </c>
      <c r="X1471" s="4" t="s">
        <v>48</v>
      </c>
      <c r="Y1471" s="4" t="s">
        <v>49</v>
      </c>
      <c r="Z1471" s="4" t="s">
        <v>49</v>
      </c>
      <c r="AA1471" s="4" t="s">
        <v>49</v>
      </c>
      <c r="AB1471" s="4" t="s">
        <v>49</v>
      </c>
      <c r="AC1471" s="4" t="s">
        <v>49</v>
      </c>
      <c r="AD1471" s="4" t="s">
        <v>49</v>
      </c>
      <c r="AE1471" s="4" t="s">
        <v>49</v>
      </c>
      <c r="AF1471" s="4" t="s">
        <v>48</v>
      </c>
      <c r="AG1471" s="4" t="s">
        <v>48</v>
      </c>
      <c r="AH1471" s="4" t="s">
        <v>48</v>
      </c>
      <c r="AI1471" s="4" t="s">
        <v>48</v>
      </c>
      <c r="AJ1471" s="4" t="s">
        <v>48</v>
      </c>
      <c r="AK1471" s="4" t="s">
        <v>48</v>
      </c>
      <c r="AL1471" s="4" t="s">
        <v>81</v>
      </c>
    </row>
    <row r="1472" spans="1:38" ht="25.5">
      <c r="A1472" s="4">
        <v>159880</v>
      </c>
      <c r="B1472" s="4">
        <v>660345</v>
      </c>
      <c r="C1472" s="4" t="s">
        <v>4000</v>
      </c>
      <c r="D1472" s="4" t="s">
        <v>4001</v>
      </c>
      <c r="E1472" s="4" t="s">
        <v>153</v>
      </c>
      <c r="F1472" s="4" t="s">
        <v>1833</v>
      </c>
      <c r="G1472" s="4" t="s">
        <v>46</v>
      </c>
      <c r="H1472" s="4" t="s">
        <v>47</v>
      </c>
      <c r="I1472" s="4" t="s">
        <v>48</v>
      </c>
      <c r="J1472" s="4" t="s">
        <v>49</v>
      </c>
      <c r="K1472" s="4" t="s">
        <v>4002</v>
      </c>
      <c r="L1472" s="4" t="s">
        <v>4003</v>
      </c>
      <c r="M1472" s="4"/>
      <c r="N1472" s="4" t="s">
        <v>1836</v>
      </c>
      <c r="O1472" s="4" t="s">
        <v>53</v>
      </c>
      <c r="P1472" s="4" t="s">
        <v>4004</v>
      </c>
      <c r="Q1472" s="4">
        <v>28</v>
      </c>
      <c r="R1472" s="4">
        <v>7</v>
      </c>
      <c r="S1472" s="4">
        <v>268</v>
      </c>
      <c r="T1472" s="4">
        <v>303</v>
      </c>
      <c r="U1472" s="4">
        <v>9.2399999999999996E-2</v>
      </c>
      <c r="V1472" s="4">
        <v>2.3099999999999999E-2</v>
      </c>
      <c r="W1472" s="4">
        <v>0.11550000000000001</v>
      </c>
      <c r="X1472" s="4" t="s">
        <v>48</v>
      </c>
      <c r="Y1472" s="4" t="s">
        <v>49</v>
      </c>
      <c r="Z1472" s="4" t="s">
        <v>49</v>
      </c>
      <c r="AA1472" s="4" t="s">
        <v>49</v>
      </c>
      <c r="AB1472" s="4" t="s">
        <v>49</v>
      </c>
      <c r="AC1472" s="4" t="s">
        <v>49</v>
      </c>
      <c r="AD1472" s="4" t="s">
        <v>49</v>
      </c>
      <c r="AE1472" s="4" t="s">
        <v>48</v>
      </c>
      <c r="AF1472" s="4" t="s">
        <v>48</v>
      </c>
      <c r="AG1472" s="4" t="s">
        <v>48</v>
      </c>
      <c r="AH1472" s="4" t="s">
        <v>48</v>
      </c>
      <c r="AI1472" s="4" t="s">
        <v>48</v>
      </c>
      <c r="AJ1472" s="4" t="s">
        <v>48</v>
      </c>
      <c r="AK1472" s="4" t="s">
        <v>48</v>
      </c>
      <c r="AL1472" s="4" t="s">
        <v>81</v>
      </c>
    </row>
    <row r="1473" spans="1:38" ht="25.5">
      <c r="A1473" s="4">
        <v>159880</v>
      </c>
      <c r="B1473" s="4">
        <v>660347</v>
      </c>
      <c r="C1473" s="4" t="s">
        <v>4000</v>
      </c>
      <c r="D1473" s="4" t="s">
        <v>4001</v>
      </c>
      <c r="E1473" s="4" t="s">
        <v>153</v>
      </c>
      <c r="F1473" s="4" t="s">
        <v>1833</v>
      </c>
      <c r="G1473" s="4" t="s">
        <v>46</v>
      </c>
      <c r="H1473" s="4" t="s">
        <v>47</v>
      </c>
      <c r="I1473" s="4" t="s">
        <v>48</v>
      </c>
      <c r="J1473" s="4" t="s">
        <v>49</v>
      </c>
      <c r="K1473" s="4" t="s">
        <v>4005</v>
      </c>
      <c r="L1473" s="4" t="s">
        <v>4006</v>
      </c>
      <c r="M1473" s="4"/>
      <c r="N1473" s="4" t="s">
        <v>1836</v>
      </c>
      <c r="O1473" s="4" t="s">
        <v>53</v>
      </c>
      <c r="P1473" s="4" t="s">
        <v>1955</v>
      </c>
      <c r="Q1473" s="4">
        <v>627</v>
      </c>
      <c r="R1473" s="4">
        <v>0</v>
      </c>
      <c r="S1473" s="4">
        <v>182</v>
      </c>
      <c r="T1473" s="4">
        <v>809</v>
      </c>
      <c r="U1473" s="4">
        <v>0.77500000000000002</v>
      </c>
      <c r="V1473" s="4">
        <v>0</v>
      </c>
      <c r="W1473" s="4">
        <v>0.77500000000000002</v>
      </c>
      <c r="X1473" s="4" t="s">
        <v>48</v>
      </c>
      <c r="Y1473" s="4" t="s">
        <v>48</v>
      </c>
      <c r="Z1473" s="4" t="s">
        <v>48</v>
      </c>
      <c r="AA1473" s="4" t="s">
        <v>48</v>
      </c>
      <c r="AB1473" s="4" t="s">
        <v>48</v>
      </c>
      <c r="AC1473" s="4" t="s">
        <v>48</v>
      </c>
      <c r="AD1473" s="4" t="s">
        <v>48</v>
      </c>
      <c r="AE1473" s="4" t="s">
        <v>49</v>
      </c>
      <c r="AF1473" s="4" t="s">
        <v>49</v>
      </c>
      <c r="AG1473" s="4" t="s">
        <v>49</v>
      </c>
      <c r="AH1473" s="4" t="s">
        <v>48</v>
      </c>
      <c r="AI1473" s="4" t="s">
        <v>48</v>
      </c>
      <c r="AJ1473" s="4" t="s">
        <v>48</v>
      </c>
      <c r="AK1473" s="4" t="s">
        <v>48</v>
      </c>
      <c r="AL1473" s="4" t="s">
        <v>55</v>
      </c>
    </row>
    <row r="1474" spans="1:38" ht="25.5">
      <c r="A1474" s="4">
        <v>159880</v>
      </c>
      <c r="B1474" s="4">
        <v>660426</v>
      </c>
      <c r="C1474" s="4" t="s">
        <v>4000</v>
      </c>
      <c r="D1474" s="4" t="s">
        <v>4001</v>
      </c>
      <c r="E1474" s="4" t="s">
        <v>153</v>
      </c>
      <c r="F1474" s="4" t="s">
        <v>1833</v>
      </c>
      <c r="G1474" s="4" t="s">
        <v>46</v>
      </c>
      <c r="H1474" s="4" t="s">
        <v>47</v>
      </c>
      <c r="I1474" s="4" t="s">
        <v>48</v>
      </c>
      <c r="J1474" s="4" t="s">
        <v>49</v>
      </c>
      <c r="K1474" s="4" t="s">
        <v>4007</v>
      </c>
      <c r="L1474" s="4" t="s">
        <v>4008</v>
      </c>
      <c r="M1474" s="4"/>
      <c r="N1474" s="4" t="s">
        <v>1836</v>
      </c>
      <c r="O1474" s="4" t="s">
        <v>53</v>
      </c>
      <c r="P1474" s="4" t="s">
        <v>1955</v>
      </c>
      <c r="Q1474" s="4">
        <v>46</v>
      </c>
      <c r="R1474" s="4">
        <v>0</v>
      </c>
      <c r="S1474" s="4">
        <v>0</v>
      </c>
      <c r="T1474" s="4">
        <v>46</v>
      </c>
      <c r="U1474" s="4">
        <v>1</v>
      </c>
      <c r="V1474" s="4">
        <v>0</v>
      </c>
      <c r="W1474" s="4">
        <v>1</v>
      </c>
      <c r="X1474" s="4" t="s">
        <v>48</v>
      </c>
      <c r="Y1474" s="4" t="s">
        <v>48</v>
      </c>
      <c r="Z1474" s="4" t="s">
        <v>48</v>
      </c>
      <c r="AA1474" s="4" t="s">
        <v>48</v>
      </c>
      <c r="AB1474" s="4" t="s">
        <v>48</v>
      </c>
      <c r="AC1474" s="4" t="s">
        <v>48</v>
      </c>
      <c r="AD1474" s="4" t="s">
        <v>48</v>
      </c>
      <c r="AE1474" s="4" t="s">
        <v>48</v>
      </c>
      <c r="AF1474" s="4" t="s">
        <v>48</v>
      </c>
      <c r="AG1474" s="4" t="s">
        <v>48</v>
      </c>
      <c r="AH1474" s="4" t="s">
        <v>49</v>
      </c>
      <c r="AI1474" s="4" t="s">
        <v>49</v>
      </c>
      <c r="AJ1474" s="4" t="s">
        <v>49</v>
      </c>
      <c r="AK1474" s="4" t="s">
        <v>49</v>
      </c>
      <c r="AL1474" s="4" t="s">
        <v>55</v>
      </c>
    </row>
    <row r="1475" spans="1:38" ht="25.5">
      <c r="A1475" s="4">
        <v>159880</v>
      </c>
      <c r="B1475" s="4">
        <v>660385</v>
      </c>
      <c r="C1475" s="4" t="s">
        <v>4000</v>
      </c>
      <c r="D1475" s="4" t="s">
        <v>4001</v>
      </c>
      <c r="E1475" s="4" t="s">
        <v>153</v>
      </c>
      <c r="F1475" s="4" t="s">
        <v>1833</v>
      </c>
      <c r="G1475" s="4" t="s">
        <v>46</v>
      </c>
      <c r="H1475" s="4" t="s">
        <v>47</v>
      </c>
      <c r="I1475" s="4" t="s">
        <v>48</v>
      </c>
      <c r="J1475" s="4" t="s">
        <v>49</v>
      </c>
      <c r="K1475" s="4" t="s">
        <v>4009</v>
      </c>
      <c r="L1475" s="4" t="s">
        <v>4010</v>
      </c>
      <c r="M1475" s="4"/>
      <c r="N1475" s="4" t="s">
        <v>1836</v>
      </c>
      <c r="O1475" s="4" t="s">
        <v>53</v>
      </c>
      <c r="P1475" s="4" t="s">
        <v>4011</v>
      </c>
      <c r="Q1475" s="4">
        <v>59</v>
      </c>
      <c r="R1475" s="4">
        <v>22</v>
      </c>
      <c r="S1475" s="4">
        <v>834</v>
      </c>
      <c r="T1475" s="4">
        <v>915</v>
      </c>
      <c r="U1475" s="4">
        <v>6.4500000000000002E-2</v>
      </c>
      <c r="V1475" s="4">
        <v>2.4E-2</v>
      </c>
      <c r="W1475" s="4">
        <v>8.8499999999999995E-2</v>
      </c>
      <c r="X1475" s="4" t="s">
        <v>48</v>
      </c>
      <c r="Y1475" s="4" t="s">
        <v>48</v>
      </c>
      <c r="Z1475" s="4" t="s">
        <v>48</v>
      </c>
      <c r="AA1475" s="4" t="s">
        <v>48</v>
      </c>
      <c r="AB1475" s="4" t="s">
        <v>48</v>
      </c>
      <c r="AC1475" s="4" t="s">
        <v>48</v>
      </c>
      <c r="AD1475" s="4" t="s">
        <v>48</v>
      </c>
      <c r="AE1475" s="4" t="s">
        <v>49</v>
      </c>
      <c r="AF1475" s="4" t="s">
        <v>49</v>
      </c>
      <c r="AG1475" s="4" t="s">
        <v>49</v>
      </c>
      <c r="AH1475" s="4" t="s">
        <v>48</v>
      </c>
      <c r="AI1475" s="4" t="s">
        <v>48</v>
      </c>
      <c r="AJ1475" s="4" t="s">
        <v>48</v>
      </c>
      <c r="AK1475" s="4" t="s">
        <v>48</v>
      </c>
      <c r="AL1475" s="4" t="s">
        <v>81</v>
      </c>
    </row>
    <row r="1476" spans="1:38" ht="25.5">
      <c r="A1476" s="4">
        <v>159880</v>
      </c>
      <c r="B1476" s="4">
        <v>660349</v>
      </c>
      <c r="C1476" s="4" t="s">
        <v>4000</v>
      </c>
      <c r="D1476" s="4" t="s">
        <v>4001</v>
      </c>
      <c r="E1476" s="4" t="s">
        <v>153</v>
      </c>
      <c r="F1476" s="4" t="s">
        <v>1833</v>
      </c>
      <c r="G1476" s="4" t="s">
        <v>46</v>
      </c>
      <c r="H1476" s="4" t="s">
        <v>47</v>
      </c>
      <c r="I1476" s="4" t="s">
        <v>48</v>
      </c>
      <c r="J1476" s="4" t="s">
        <v>49</v>
      </c>
      <c r="K1476" s="4" t="s">
        <v>4012</v>
      </c>
      <c r="L1476" s="4" t="s">
        <v>4013</v>
      </c>
      <c r="M1476" s="4"/>
      <c r="N1476" s="4" t="s">
        <v>1836</v>
      </c>
      <c r="O1476" s="4" t="s">
        <v>53</v>
      </c>
      <c r="P1476" s="4" t="s">
        <v>1918</v>
      </c>
      <c r="Q1476" s="4">
        <v>31</v>
      </c>
      <c r="R1476" s="4">
        <v>1</v>
      </c>
      <c r="S1476" s="4">
        <v>240</v>
      </c>
      <c r="T1476" s="4">
        <v>272</v>
      </c>
      <c r="U1476" s="4">
        <v>0.114</v>
      </c>
      <c r="V1476" s="4">
        <v>3.7000000000000002E-3</v>
      </c>
      <c r="W1476" s="4">
        <v>0.1176</v>
      </c>
      <c r="X1476" s="4" t="s">
        <v>48</v>
      </c>
      <c r="Y1476" s="4" t="s">
        <v>49</v>
      </c>
      <c r="Z1476" s="4" t="s">
        <v>49</v>
      </c>
      <c r="AA1476" s="4" t="s">
        <v>49</v>
      </c>
      <c r="AB1476" s="4" t="s">
        <v>49</v>
      </c>
      <c r="AC1476" s="4" t="s">
        <v>49</v>
      </c>
      <c r="AD1476" s="4" t="s">
        <v>49</v>
      </c>
      <c r="AE1476" s="4" t="s">
        <v>48</v>
      </c>
      <c r="AF1476" s="4" t="s">
        <v>48</v>
      </c>
      <c r="AG1476" s="4" t="s">
        <v>48</v>
      </c>
      <c r="AH1476" s="4" t="s">
        <v>48</v>
      </c>
      <c r="AI1476" s="4" t="s">
        <v>48</v>
      </c>
      <c r="AJ1476" s="4" t="s">
        <v>48</v>
      </c>
      <c r="AK1476" s="4" t="s">
        <v>48</v>
      </c>
      <c r="AL1476" s="4" t="s">
        <v>81</v>
      </c>
    </row>
    <row r="1477" spans="1:38" ht="25.5">
      <c r="A1477" s="4">
        <v>159880</v>
      </c>
      <c r="B1477" s="4">
        <v>660350</v>
      </c>
      <c r="C1477" s="4" t="s">
        <v>4000</v>
      </c>
      <c r="D1477" s="4" t="s">
        <v>4001</v>
      </c>
      <c r="E1477" s="4" t="s">
        <v>153</v>
      </c>
      <c r="F1477" s="4" t="s">
        <v>1833</v>
      </c>
      <c r="G1477" s="4" t="s">
        <v>46</v>
      </c>
      <c r="H1477" s="4" t="s">
        <v>47</v>
      </c>
      <c r="I1477" s="4" t="s">
        <v>48</v>
      </c>
      <c r="J1477" s="4" t="s">
        <v>49</v>
      </c>
      <c r="K1477" s="4" t="s">
        <v>4014</v>
      </c>
      <c r="L1477" s="4" t="s">
        <v>4015</v>
      </c>
      <c r="M1477" s="4"/>
      <c r="N1477" s="4" t="s">
        <v>1836</v>
      </c>
      <c r="O1477" s="4" t="s">
        <v>53</v>
      </c>
      <c r="P1477" s="4" t="s">
        <v>1845</v>
      </c>
      <c r="Q1477" s="4">
        <v>81</v>
      </c>
      <c r="R1477" s="4">
        <v>10</v>
      </c>
      <c r="S1477" s="4">
        <v>423</v>
      </c>
      <c r="T1477" s="4">
        <v>514</v>
      </c>
      <c r="U1477" s="4">
        <v>0.15759999999999999</v>
      </c>
      <c r="V1477" s="4">
        <v>1.95E-2</v>
      </c>
      <c r="W1477" s="4">
        <v>0.17699999999999999</v>
      </c>
      <c r="X1477" s="4" t="s">
        <v>49</v>
      </c>
      <c r="Y1477" s="4" t="s">
        <v>49</v>
      </c>
      <c r="Z1477" s="4" t="s">
        <v>49</v>
      </c>
      <c r="AA1477" s="4" t="s">
        <v>49</v>
      </c>
      <c r="AB1477" s="4" t="s">
        <v>49</v>
      </c>
      <c r="AC1477" s="4" t="s">
        <v>49</v>
      </c>
      <c r="AD1477" s="4" t="s">
        <v>49</v>
      </c>
      <c r="AE1477" s="4" t="s">
        <v>48</v>
      </c>
      <c r="AF1477" s="4" t="s">
        <v>48</v>
      </c>
      <c r="AG1477" s="4" t="s">
        <v>48</v>
      </c>
      <c r="AH1477" s="4" t="s">
        <v>48</v>
      </c>
      <c r="AI1477" s="4" t="s">
        <v>48</v>
      </c>
      <c r="AJ1477" s="4" t="s">
        <v>48</v>
      </c>
      <c r="AK1477" s="4" t="s">
        <v>48</v>
      </c>
      <c r="AL1477" s="4" t="s">
        <v>81</v>
      </c>
    </row>
    <row r="1478" spans="1:38" ht="25.5">
      <c r="A1478" s="4">
        <v>159880</v>
      </c>
      <c r="B1478" s="4">
        <v>660352</v>
      </c>
      <c r="C1478" s="4" t="s">
        <v>4000</v>
      </c>
      <c r="D1478" s="4" t="s">
        <v>4001</v>
      </c>
      <c r="E1478" s="4" t="s">
        <v>153</v>
      </c>
      <c r="F1478" s="4" t="s">
        <v>1833</v>
      </c>
      <c r="G1478" s="4" t="s">
        <v>46</v>
      </c>
      <c r="H1478" s="4" t="s">
        <v>47</v>
      </c>
      <c r="I1478" s="4" t="s">
        <v>48</v>
      </c>
      <c r="J1478" s="4" t="s">
        <v>49</v>
      </c>
      <c r="K1478" s="4" t="s">
        <v>4016</v>
      </c>
      <c r="L1478" s="4" t="s">
        <v>4017</v>
      </c>
      <c r="M1478" s="4"/>
      <c r="N1478" s="4" t="s">
        <v>1836</v>
      </c>
      <c r="O1478" s="4" t="s">
        <v>53</v>
      </c>
      <c r="P1478" s="4" t="s">
        <v>4011</v>
      </c>
      <c r="Q1478" s="4">
        <v>46</v>
      </c>
      <c r="R1478" s="4">
        <v>15</v>
      </c>
      <c r="S1478" s="4">
        <v>357</v>
      </c>
      <c r="T1478" s="4">
        <v>418</v>
      </c>
      <c r="U1478" s="4">
        <v>0.11</v>
      </c>
      <c r="V1478" s="4">
        <v>3.5900000000000001E-2</v>
      </c>
      <c r="W1478" s="4">
        <v>0.1459</v>
      </c>
      <c r="X1478" s="4" t="s">
        <v>49</v>
      </c>
      <c r="Y1478" s="4" t="s">
        <v>49</v>
      </c>
      <c r="Z1478" s="4" t="s">
        <v>49</v>
      </c>
      <c r="AA1478" s="4" t="s">
        <v>49</v>
      </c>
      <c r="AB1478" s="4" t="s">
        <v>49</v>
      </c>
      <c r="AC1478" s="4" t="s">
        <v>49</v>
      </c>
      <c r="AD1478" s="4" t="s">
        <v>49</v>
      </c>
      <c r="AE1478" s="4" t="s">
        <v>48</v>
      </c>
      <c r="AF1478" s="4" t="s">
        <v>48</v>
      </c>
      <c r="AG1478" s="4" t="s">
        <v>48</v>
      </c>
      <c r="AH1478" s="4" t="s">
        <v>48</v>
      </c>
      <c r="AI1478" s="4" t="s">
        <v>48</v>
      </c>
      <c r="AJ1478" s="4" t="s">
        <v>48</v>
      </c>
      <c r="AK1478" s="4" t="s">
        <v>48</v>
      </c>
      <c r="AL1478" s="4" t="s">
        <v>81</v>
      </c>
    </row>
    <row r="1479" spans="1:38" ht="25.5">
      <c r="A1479" s="4">
        <v>159880</v>
      </c>
      <c r="B1479" s="4">
        <v>660380</v>
      </c>
      <c r="C1479" s="4" t="s">
        <v>4000</v>
      </c>
      <c r="D1479" s="4" t="s">
        <v>4001</v>
      </c>
      <c r="E1479" s="4" t="s">
        <v>153</v>
      </c>
      <c r="F1479" s="4" t="s">
        <v>1833</v>
      </c>
      <c r="G1479" s="4" t="s">
        <v>46</v>
      </c>
      <c r="H1479" s="4" t="s">
        <v>47</v>
      </c>
      <c r="I1479" s="4" t="s">
        <v>48</v>
      </c>
      <c r="J1479" s="4" t="s">
        <v>49</v>
      </c>
      <c r="K1479" s="4" t="s">
        <v>4018</v>
      </c>
      <c r="L1479" s="4" t="s">
        <v>4019</v>
      </c>
      <c r="M1479" s="4"/>
      <c r="N1479" s="4" t="s">
        <v>1836</v>
      </c>
      <c r="O1479" s="4" t="s">
        <v>53</v>
      </c>
      <c r="P1479" s="4" t="s">
        <v>2235</v>
      </c>
      <c r="Q1479" s="4">
        <v>379</v>
      </c>
      <c r="R1479" s="4">
        <v>0</v>
      </c>
      <c r="S1479" s="4">
        <v>0</v>
      </c>
      <c r="T1479" s="4">
        <v>379</v>
      </c>
      <c r="U1479" s="4">
        <v>1</v>
      </c>
      <c r="V1479" s="4">
        <v>0</v>
      </c>
      <c r="W1479" s="4">
        <v>1</v>
      </c>
      <c r="X1479" s="4" t="s">
        <v>49</v>
      </c>
      <c r="Y1479" s="4" t="s">
        <v>49</v>
      </c>
      <c r="Z1479" s="4" t="s">
        <v>49</v>
      </c>
      <c r="AA1479" s="4" t="s">
        <v>49</v>
      </c>
      <c r="AB1479" s="4" t="s">
        <v>49</v>
      </c>
      <c r="AC1479" s="4" t="s">
        <v>49</v>
      </c>
      <c r="AD1479" s="4" t="s">
        <v>49</v>
      </c>
      <c r="AE1479" s="4" t="s">
        <v>48</v>
      </c>
      <c r="AF1479" s="4" t="s">
        <v>48</v>
      </c>
      <c r="AG1479" s="4" t="s">
        <v>48</v>
      </c>
      <c r="AH1479" s="4" t="s">
        <v>48</v>
      </c>
      <c r="AI1479" s="4" t="s">
        <v>48</v>
      </c>
      <c r="AJ1479" s="4" t="s">
        <v>48</v>
      </c>
      <c r="AK1479" s="4" t="s">
        <v>48</v>
      </c>
      <c r="AL1479" s="4" t="s">
        <v>55</v>
      </c>
    </row>
    <row r="1480" spans="1:38" ht="25.5">
      <c r="A1480" s="4">
        <v>159880</v>
      </c>
      <c r="B1480" s="4">
        <v>660354</v>
      </c>
      <c r="C1480" s="4" t="s">
        <v>4000</v>
      </c>
      <c r="D1480" s="4" t="s">
        <v>4001</v>
      </c>
      <c r="E1480" s="4" t="s">
        <v>153</v>
      </c>
      <c r="F1480" s="4" t="s">
        <v>1833</v>
      </c>
      <c r="G1480" s="4" t="s">
        <v>46</v>
      </c>
      <c r="H1480" s="4" t="s">
        <v>47</v>
      </c>
      <c r="I1480" s="4" t="s">
        <v>48</v>
      </c>
      <c r="J1480" s="4" t="s">
        <v>49</v>
      </c>
      <c r="K1480" s="4" t="s">
        <v>4020</v>
      </c>
      <c r="L1480" s="4" t="s">
        <v>4021</v>
      </c>
      <c r="M1480" s="4"/>
      <c r="N1480" s="4" t="s">
        <v>1836</v>
      </c>
      <c r="O1480" s="4" t="s">
        <v>53</v>
      </c>
      <c r="P1480" s="4" t="s">
        <v>4022</v>
      </c>
      <c r="Q1480" s="4">
        <v>115</v>
      </c>
      <c r="R1480" s="4">
        <v>43</v>
      </c>
      <c r="S1480" s="4">
        <v>1504</v>
      </c>
      <c r="T1480" s="4">
        <v>1662</v>
      </c>
      <c r="U1480" s="4">
        <v>6.9199999999999998E-2</v>
      </c>
      <c r="V1480" s="4">
        <v>2.5899999999999999E-2</v>
      </c>
      <c r="W1480" s="4">
        <v>9.5100000000000004E-2</v>
      </c>
      <c r="X1480" s="4" t="s">
        <v>48</v>
      </c>
      <c r="Y1480" s="4" t="s">
        <v>48</v>
      </c>
      <c r="Z1480" s="4" t="s">
        <v>48</v>
      </c>
      <c r="AA1480" s="4" t="s">
        <v>48</v>
      </c>
      <c r="AB1480" s="4" t="s">
        <v>48</v>
      </c>
      <c r="AC1480" s="4" t="s">
        <v>48</v>
      </c>
      <c r="AD1480" s="4" t="s">
        <v>48</v>
      </c>
      <c r="AE1480" s="4" t="s">
        <v>48</v>
      </c>
      <c r="AF1480" s="4" t="s">
        <v>48</v>
      </c>
      <c r="AG1480" s="4" t="s">
        <v>48</v>
      </c>
      <c r="AH1480" s="4" t="s">
        <v>49</v>
      </c>
      <c r="AI1480" s="4" t="s">
        <v>49</v>
      </c>
      <c r="AJ1480" s="4" t="s">
        <v>49</v>
      </c>
      <c r="AK1480" s="4" t="s">
        <v>49</v>
      </c>
      <c r="AL1480" s="4" t="s">
        <v>81</v>
      </c>
    </row>
    <row r="1481" spans="1:38" ht="25.5">
      <c r="A1481" s="4">
        <v>159880</v>
      </c>
      <c r="B1481" s="4">
        <v>660355</v>
      </c>
      <c r="C1481" s="4" t="s">
        <v>4000</v>
      </c>
      <c r="D1481" s="4" t="s">
        <v>4001</v>
      </c>
      <c r="E1481" s="4" t="s">
        <v>153</v>
      </c>
      <c r="F1481" s="4" t="s">
        <v>1833</v>
      </c>
      <c r="G1481" s="4" t="s">
        <v>46</v>
      </c>
      <c r="H1481" s="4" t="s">
        <v>47</v>
      </c>
      <c r="I1481" s="4" t="s">
        <v>48</v>
      </c>
      <c r="J1481" s="4" t="s">
        <v>49</v>
      </c>
      <c r="K1481" s="4" t="s">
        <v>4023</v>
      </c>
      <c r="L1481" s="4" t="s">
        <v>4024</v>
      </c>
      <c r="M1481" s="4"/>
      <c r="N1481" s="4" t="s">
        <v>1836</v>
      </c>
      <c r="O1481" s="4" t="s">
        <v>53</v>
      </c>
      <c r="P1481" s="4" t="s">
        <v>4025</v>
      </c>
      <c r="Q1481" s="4">
        <v>96</v>
      </c>
      <c r="R1481" s="4">
        <v>29</v>
      </c>
      <c r="S1481" s="4">
        <v>226</v>
      </c>
      <c r="T1481" s="4">
        <v>351</v>
      </c>
      <c r="U1481" s="4">
        <v>0.27350000000000002</v>
      </c>
      <c r="V1481" s="4">
        <v>8.2600000000000007E-2</v>
      </c>
      <c r="W1481" s="4">
        <v>0.35610000000000003</v>
      </c>
      <c r="X1481" s="4" t="s">
        <v>48</v>
      </c>
      <c r="Y1481" s="4" t="s">
        <v>49</v>
      </c>
      <c r="Z1481" s="4" t="s">
        <v>49</v>
      </c>
      <c r="AA1481" s="4" t="s">
        <v>49</v>
      </c>
      <c r="AB1481" s="4" t="s">
        <v>49</v>
      </c>
      <c r="AC1481" s="4" t="s">
        <v>49</v>
      </c>
      <c r="AD1481" s="4" t="s">
        <v>49</v>
      </c>
      <c r="AE1481" s="4" t="s">
        <v>48</v>
      </c>
      <c r="AF1481" s="4" t="s">
        <v>48</v>
      </c>
      <c r="AG1481" s="4" t="s">
        <v>48</v>
      </c>
      <c r="AH1481" s="4" t="s">
        <v>48</v>
      </c>
      <c r="AI1481" s="4" t="s">
        <v>48</v>
      </c>
      <c r="AJ1481" s="4" t="s">
        <v>48</v>
      </c>
      <c r="AK1481" s="4" t="s">
        <v>48</v>
      </c>
      <c r="AL1481" s="4" t="s">
        <v>81</v>
      </c>
    </row>
    <row r="1482" spans="1:38" ht="25.5">
      <c r="A1482" s="4">
        <v>159880</v>
      </c>
      <c r="B1482" s="4">
        <v>683662</v>
      </c>
      <c r="C1482" s="4" t="s">
        <v>4000</v>
      </c>
      <c r="D1482" s="4" t="s">
        <v>4001</v>
      </c>
      <c r="E1482" s="4" t="s">
        <v>153</v>
      </c>
      <c r="F1482" s="4" t="s">
        <v>1833</v>
      </c>
      <c r="G1482" s="4" t="s">
        <v>46</v>
      </c>
      <c r="H1482" s="4" t="s">
        <v>47</v>
      </c>
      <c r="I1482" s="4" t="s">
        <v>48</v>
      </c>
      <c r="J1482" s="4" t="s">
        <v>49</v>
      </c>
      <c r="K1482" s="4" t="s">
        <v>4026</v>
      </c>
      <c r="L1482" s="4" t="s">
        <v>4027</v>
      </c>
      <c r="M1482" s="4"/>
      <c r="N1482" s="4" t="s">
        <v>1836</v>
      </c>
      <c r="O1482" s="4" t="s">
        <v>53</v>
      </c>
      <c r="P1482" s="4" t="s">
        <v>4028</v>
      </c>
      <c r="Q1482" s="4">
        <v>72</v>
      </c>
      <c r="R1482" s="4">
        <v>0</v>
      </c>
      <c r="S1482" s="4">
        <v>51</v>
      </c>
      <c r="T1482" s="4">
        <v>123</v>
      </c>
      <c r="U1482" s="4">
        <v>0.58540000000000003</v>
      </c>
      <c r="V1482" s="4">
        <v>0</v>
      </c>
      <c r="W1482" s="4">
        <v>0.58540000000000003</v>
      </c>
      <c r="X1482" s="4" t="s">
        <v>48</v>
      </c>
      <c r="Y1482" s="4" t="s">
        <v>48</v>
      </c>
      <c r="Z1482" s="4" t="s">
        <v>48</v>
      </c>
      <c r="AA1482" s="4" t="s">
        <v>48</v>
      </c>
      <c r="AB1482" s="4" t="s">
        <v>48</v>
      </c>
      <c r="AC1482" s="4" t="s">
        <v>48</v>
      </c>
      <c r="AD1482" s="4" t="s">
        <v>48</v>
      </c>
      <c r="AE1482" s="4" t="s">
        <v>48</v>
      </c>
      <c r="AF1482" s="4" t="s">
        <v>48</v>
      </c>
      <c r="AG1482" s="4" t="s">
        <v>48</v>
      </c>
      <c r="AH1482" s="4" t="s">
        <v>49</v>
      </c>
      <c r="AI1482" s="4" t="s">
        <v>49</v>
      </c>
      <c r="AJ1482" s="4" t="s">
        <v>49</v>
      </c>
      <c r="AK1482" s="4" t="s">
        <v>49</v>
      </c>
      <c r="AL1482" s="4" t="s">
        <v>55</v>
      </c>
    </row>
    <row r="1483" spans="1:38" ht="25.5">
      <c r="A1483" s="4">
        <v>159880</v>
      </c>
      <c r="B1483" s="4">
        <v>659692</v>
      </c>
      <c r="C1483" s="4" t="s">
        <v>4000</v>
      </c>
      <c r="D1483" s="4" t="s">
        <v>4001</v>
      </c>
      <c r="E1483" s="4" t="s">
        <v>153</v>
      </c>
      <c r="F1483" s="4" t="s">
        <v>1833</v>
      </c>
      <c r="G1483" s="4" t="s">
        <v>46</v>
      </c>
      <c r="H1483" s="4" t="s">
        <v>47</v>
      </c>
      <c r="I1483" s="4" t="s">
        <v>48</v>
      </c>
      <c r="J1483" s="4" t="s">
        <v>49</v>
      </c>
      <c r="K1483" s="4" t="s">
        <v>4029</v>
      </c>
      <c r="L1483" s="4" t="s">
        <v>4030</v>
      </c>
      <c r="M1483" s="4"/>
      <c r="N1483" s="4" t="s">
        <v>1836</v>
      </c>
      <c r="O1483" s="4" t="s">
        <v>53</v>
      </c>
      <c r="P1483" s="4" t="s">
        <v>4031</v>
      </c>
      <c r="Q1483" s="4">
        <v>400</v>
      </c>
      <c r="R1483" s="4">
        <v>0</v>
      </c>
      <c r="S1483" s="4">
        <v>176</v>
      </c>
      <c r="T1483" s="4">
        <v>576</v>
      </c>
      <c r="U1483" s="4">
        <v>0.69440000000000002</v>
      </c>
      <c r="V1483" s="4">
        <v>0</v>
      </c>
      <c r="W1483" s="4">
        <v>0.69440000000000002</v>
      </c>
      <c r="X1483" s="4" t="s">
        <v>49</v>
      </c>
      <c r="Y1483" s="4" t="s">
        <v>49</v>
      </c>
      <c r="Z1483" s="4" t="s">
        <v>49</v>
      </c>
      <c r="AA1483" s="4" t="s">
        <v>49</v>
      </c>
      <c r="AB1483" s="4" t="s">
        <v>49</v>
      </c>
      <c r="AC1483" s="4" t="s">
        <v>49</v>
      </c>
      <c r="AD1483" s="4" t="s">
        <v>49</v>
      </c>
      <c r="AE1483" s="4" t="s">
        <v>49</v>
      </c>
      <c r="AF1483" s="4" t="s">
        <v>49</v>
      </c>
      <c r="AG1483" s="4" t="s">
        <v>49</v>
      </c>
      <c r="AH1483" s="4" t="s">
        <v>48</v>
      </c>
      <c r="AI1483" s="4" t="s">
        <v>48</v>
      </c>
      <c r="AJ1483" s="4" t="s">
        <v>48</v>
      </c>
      <c r="AK1483" s="4" t="s">
        <v>48</v>
      </c>
      <c r="AL1483" s="4" t="s">
        <v>55</v>
      </c>
    </row>
    <row r="1484" spans="1:38" ht="25.5">
      <c r="A1484" s="4">
        <v>159880</v>
      </c>
      <c r="B1484" s="4">
        <v>660360</v>
      </c>
      <c r="C1484" s="4" t="s">
        <v>4000</v>
      </c>
      <c r="D1484" s="4" t="s">
        <v>4001</v>
      </c>
      <c r="E1484" s="4" t="s">
        <v>153</v>
      </c>
      <c r="F1484" s="4" t="s">
        <v>1833</v>
      </c>
      <c r="G1484" s="4" t="s">
        <v>46</v>
      </c>
      <c r="H1484" s="4" t="s">
        <v>47</v>
      </c>
      <c r="I1484" s="4" t="s">
        <v>48</v>
      </c>
      <c r="J1484" s="4" t="s">
        <v>49</v>
      </c>
      <c r="K1484" s="4" t="s">
        <v>4032</v>
      </c>
      <c r="L1484" s="4" t="s">
        <v>4033</v>
      </c>
      <c r="M1484" s="4"/>
      <c r="N1484" s="4" t="s">
        <v>1836</v>
      </c>
      <c r="O1484" s="4" t="s">
        <v>53</v>
      </c>
      <c r="P1484" s="4" t="s">
        <v>4034</v>
      </c>
      <c r="Q1484" s="4">
        <v>14</v>
      </c>
      <c r="R1484" s="4">
        <v>4</v>
      </c>
      <c r="S1484" s="4">
        <v>467</v>
      </c>
      <c r="T1484" s="4">
        <v>485</v>
      </c>
      <c r="U1484" s="4">
        <v>2.8899999999999999E-2</v>
      </c>
      <c r="V1484" s="4">
        <v>8.2000000000000007E-3</v>
      </c>
      <c r="W1484" s="4">
        <v>3.7100000000000001E-2</v>
      </c>
      <c r="X1484" s="4" t="s">
        <v>48</v>
      </c>
      <c r="Y1484" s="4" t="s">
        <v>49</v>
      </c>
      <c r="Z1484" s="4" t="s">
        <v>49</v>
      </c>
      <c r="AA1484" s="4" t="s">
        <v>49</v>
      </c>
      <c r="AB1484" s="4" t="s">
        <v>49</v>
      </c>
      <c r="AC1484" s="4" t="s">
        <v>49</v>
      </c>
      <c r="AD1484" s="4" t="s">
        <v>49</v>
      </c>
      <c r="AE1484" s="4" t="s">
        <v>48</v>
      </c>
      <c r="AF1484" s="4" t="s">
        <v>48</v>
      </c>
      <c r="AG1484" s="4" t="s">
        <v>48</v>
      </c>
      <c r="AH1484" s="4" t="s">
        <v>48</v>
      </c>
      <c r="AI1484" s="4" t="s">
        <v>48</v>
      </c>
      <c r="AJ1484" s="4" t="s">
        <v>48</v>
      </c>
      <c r="AK1484" s="4" t="s">
        <v>48</v>
      </c>
      <c r="AL1484" s="4" t="s">
        <v>81</v>
      </c>
    </row>
    <row r="1485" spans="1:38" ht="25.5">
      <c r="A1485" s="4">
        <v>159880</v>
      </c>
      <c r="B1485" s="4">
        <v>665118</v>
      </c>
      <c r="C1485" s="4" t="s">
        <v>4000</v>
      </c>
      <c r="D1485" s="4" t="s">
        <v>4001</v>
      </c>
      <c r="E1485" s="4" t="s">
        <v>153</v>
      </c>
      <c r="F1485" s="4" t="s">
        <v>1833</v>
      </c>
      <c r="G1485" s="4" t="s">
        <v>46</v>
      </c>
      <c r="H1485" s="4" t="s">
        <v>47</v>
      </c>
      <c r="I1485" s="4" t="s">
        <v>48</v>
      </c>
      <c r="J1485" s="4" t="s">
        <v>49</v>
      </c>
      <c r="K1485" s="4" t="s">
        <v>4035</v>
      </c>
      <c r="L1485" s="4" t="s">
        <v>4036</v>
      </c>
      <c r="M1485" s="4"/>
      <c r="N1485" s="4" t="s">
        <v>1836</v>
      </c>
      <c r="O1485" s="4" t="s">
        <v>53</v>
      </c>
      <c r="P1485" s="4" t="s">
        <v>4034</v>
      </c>
      <c r="Q1485" s="4">
        <v>87</v>
      </c>
      <c r="R1485" s="4">
        <v>7</v>
      </c>
      <c r="S1485" s="4">
        <v>194</v>
      </c>
      <c r="T1485" s="4">
        <v>288</v>
      </c>
      <c r="U1485" s="4">
        <v>0.30209999999999998</v>
      </c>
      <c r="V1485" s="4">
        <v>2.4299999999999999E-2</v>
      </c>
      <c r="W1485" s="4">
        <v>0.32640000000000002</v>
      </c>
      <c r="X1485" s="4" t="s">
        <v>48</v>
      </c>
      <c r="Y1485" s="4" t="s">
        <v>49</v>
      </c>
      <c r="Z1485" s="4" t="s">
        <v>49</v>
      </c>
      <c r="AA1485" s="4" t="s">
        <v>49</v>
      </c>
      <c r="AB1485" s="4" t="s">
        <v>49</v>
      </c>
      <c r="AC1485" s="4" t="s">
        <v>49</v>
      </c>
      <c r="AD1485" s="4" t="s">
        <v>49</v>
      </c>
      <c r="AE1485" s="4" t="s">
        <v>49</v>
      </c>
      <c r="AF1485" s="4" t="s">
        <v>49</v>
      </c>
      <c r="AG1485" s="4" t="s">
        <v>49</v>
      </c>
      <c r="AH1485" s="4" t="s">
        <v>48</v>
      </c>
      <c r="AI1485" s="4" t="s">
        <v>48</v>
      </c>
      <c r="AJ1485" s="4" t="s">
        <v>48</v>
      </c>
      <c r="AK1485" s="4" t="s">
        <v>48</v>
      </c>
      <c r="AL1485" s="4" t="s">
        <v>81</v>
      </c>
    </row>
    <row r="1486" spans="1:38" ht="25.5">
      <c r="A1486" s="4">
        <v>159880</v>
      </c>
      <c r="B1486" s="4">
        <v>665438</v>
      </c>
      <c r="C1486" s="4" t="s">
        <v>4000</v>
      </c>
      <c r="D1486" s="4" t="s">
        <v>4001</v>
      </c>
      <c r="E1486" s="4" t="s">
        <v>153</v>
      </c>
      <c r="F1486" s="4" t="s">
        <v>1833</v>
      </c>
      <c r="G1486" s="4" t="s">
        <v>46</v>
      </c>
      <c r="H1486" s="4" t="s">
        <v>47</v>
      </c>
      <c r="I1486" s="4" t="s">
        <v>48</v>
      </c>
      <c r="J1486" s="4" t="s">
        <v>49</v>
      </c>
      <c r="K1486" s="4" t="s">
        <v>4037</v>
      </c>
      <c r="L1486" s="4" t="s">
        <v>4038</v>
      </c>
      <c r="M1486" s="4"/>
      <c r="N1486" s="4" t="s">
        <v>1836</v>
      </c>
      <c r="O1486" s="4" t="s">
        <v>53</v>
      </c>
      <c r="P1486" s="4" t="s">
        <v>4011</v>
      </c>
      <c r="Q1486" s="4">
        <v>35</v>
      </c>
      <c r="R1486" s="4">
        <v>9</v>
      </c>
      <c r="S1486" s="4">
        <v>445</v>
      </c>
      <c r="T1486" s="4">
        <v>489</v>
      </c>
      <c r="U1486" s="4">
        <v>7.1599999999999997E-2</v>
      </c>
      <c r="V1486" s="4">
        <v>1.84E-2</v>
      </c>
      <c r="W1486" s="4">
        <v>0.09</v>
      </c>
      <c r="X1486" s="4" t="s">
        <v>49</v>
      </c>
      <c r="Y1486" s="4" t="s">
        <v>49</v>
      </c>
      <c r="Z1486" s="4" t="s">
        <v>49</v>
      </c>
      <c r="AA1486" s="4" t="s">
        <v>49</v>
      </c>
      <c r="AB1486" s="4" t="s">
        <v>49</v>
      </c>
      <c r="AC1486" s="4" t="s">
        <v>49</v>
      </c>
      <c r="AD1486" s="4" t="s">
        <v>49</v>
      </c>
      <c r="AE1486" s="4" t="s">
        <v>48</v>
      </c>
      <c r="AF1486" s="4" t="s">
        <v>48</v>
      </c>
      <c r="AG1486" s="4" t="s">
        <v>48</v>
      </c>
      <c r="AH1486" s="4" t="s">
        <v>48</v>
      </c>
      <c r="AI1486" s="4" t="s">
        <v>48</v>
      </c>
      <c r="AJ1486" s="4" t="s">
        <v>48</v>
      </c>
      <c r="AK1486" s="4" t="s">
        <v>48</v>
      </c>
      <c r="AL1486" s="4" t="s">
        <v>81</v>
      </c>
    </row>
    <row r="1487" spans="1:38" ht="25.5">
      <c r="A1487" s="4">
        <v>159880</v>
      </c>
      <c r="B1487" s="4">
        <v>660357</v>
      </c>
      <c r="C1487" s="4" t="s">
        <v>4000</v>
      </c>
      <c r="D1487" s="4" t="s">
        <v>4001</v>
      </c>
      <c r="E1487" s="4" t="s">
        <v>153</v>
      </c>
      <c r="F1487" s="4" t="s">
        <v>1833</v>
      </c>
      <c r="G1487" s="4" t="s">
        <v>46</v>
      </c>
      <c r="H1487" s="4" t="s">
        <v>47</v>
      </c>
      <c r="I1487" s="4" t="s">
        <v>48</v>
      </c>
      <c r="J1487" s="4" t="s">
        <v>49</v>
      </c>
      <c r="K1487" s="4" t="s">
        <v>4039</v>
      </c>
      <c r="L1487" s="4" t="s">
        <v>4040</v>
      </c>
      <c r="M1487" s="4"/>
      <c r="N1487" s="4" t="s">
        <v>1836</v>
      </c>
      <c r="O1487" s="4" t="s">
        <v>53</v>
      </c>
      <c r="P1487" s="4" t="s">
        <v>4041</v>
      </c>
      <c r="Q1487" s="4">
        <v>20</v>
      </c>
      <c r="R1487" s="4">
        <v>7</v>
      </c>
      <c r="S1487" s="4">
        <v>414</v>
      </c>
      <c r="T1487" s="4">
        <v>441</v>
      </c>
      <c r="U1487" s="4">
        <v>4.5400000000000003E-2</v>
      </c>
      <c r="V1487" s="4">
        <v>1.5900000000000001E-2</v>
      </c>
      <c r="W1487" s="4">
        <v>6.1199999999999997E-2</v>
      </c>
      <c r="X1487" s="4" t="s">
        <v>48</v>
      </c>
      <c r="Y1487" s="4" t="s">
        <v>49</v>
      </c>
      <c r="Z1487" s="4" t="s">
        <v>49</v>
      </c>
      <c r="AA1487" s="4" t="s">
        <v>49</v>
      </c>
      <c r="AB1487" s="4" t="s">
        <v>49</v>
      </c>
      <c r="AC1487" s="4" t="s">
        <v>49</v>
      </c>
      <c r="AD1487" s="4" t="s">
        <v>49</v>
      </c>
      <c r="AE1487" s="4" t="s">
        <v>49</v>
      </c>
      <c r="AF1487" s="4" t="s">
        <v>49</v>
      </c>
      <c r="AG1487" s="4" t="s">
        <v>49</v>
      </c>
      <c r="AH1487" s="4" t="s">
        <v>48</v>
      </c>
      <c r="AI1487" s="4" t="s">
        <v>48</v>
      </c>
      <c r="AJ1487" s="4" t="s">
        <v>48</v>
      </c>
      <c r="AK1487" s="4" t="s">
        <v>48</v>
      </c>
      <c r="AL1487" s="4" t="s">
        <v>81</v>
      </c>
    </row>
    <row r="1488" spans="1:38" ht="25.5">
      <c r="A1488" s="4">
        <v>159880</v>
      </c>
      <c r="B1488" s="4">
        <v>684882</v>
      </c>
      <c r="C1488" s="4" t="s">
        <v>4000</v>
      </c>
      <c r="D1488" s="4" t="s">
        <v>4001</v>
      </c>
      <c r="E1488" s="4" t="s">
        <v>153</v>
      </c>
      <c r="F1488" s="4" t="s">
        <v>1833</v>
      </c>
      <c r="G1488" s="4" t="s">
        <v>46</v>
      </c>
      <c r="H1488" s="4" t="s">
        <v>47</v>
      </c>
      <c r="I1488" s="4" t="s">
        <v>48</v>
      </c>
      <c r="J1488" s="4" t="s">
        <v>49</v>
      </c>
      <c r="K1488" s="4" t="s">
        <v>4042</v>
      </c>
      <c r="L1488" s="4" t="s">
        <v>4043</v>
      </c>
      <c r="M1488" s="4"/>
      <c r="N1488" s="4" t="s">
        <v>1836</v>
      </c>
      <c r="O1488" s="4" t="s">
        <v>53</v>
      </c>
      <c r="P1488" s="4" t="s">
        <v>4044</v>
      </c>
      <c r="Q1488" s="4">
        <v>50</v>
      </c>
      <c r="R1488" s="4">
        <v>16</v>
      </c>
      <c r="S1488" s="4">
        <v>210</v>
      </c>
      <c r="T1488" s="4">
        <v>276</v>
      </c>
      <c r="U1488" s="4">
        <v>0.1812</v>
      </c>
      <c r="V1488" s="4">
        <v>5.8000000000000003E-2</v>
      </c>
      <c r="W1488" s="4">
        <v>0.23910000000000001</v>
      </c>
      <c r="X1488" s="4" t="s">
        <v>49</v>
      </c>
      <c r="Y1488" s="4" t="s">
        <v>49</v>
      </c>
      <c r="Z1488" s="4" t="s">
        <v>49</v>
      </c>
      <c r="AA1488" s="4" t="s">
        <v>49</v>
      </c>
      <c r="AB1488" s="4" t="s">
        <v>49</v>
      </c>
      <c r="AC1488" s="4" t="s">
        <v>49</v>
      </c>
      <c r="AD1488" s="4" t="s">
        <v>49</v>
      </c>
      <c r="AE1488" s="4" t="s">
        <v>48</v>
      </c>
      <c r="AF1488" s="4" t="s">
        <v>48</v>
      </c>
      <c r="AG1488" s="4" t="s">
        <v>48</v>
      </c>
      <c r="AH1488" s="4" t="s">
        <v>48</v>
      </c>
      <c r="AI1488" s="4" t="s">
        <v>48</v>
      </c>
      <c r="AJ1488" s="4" t="s">
        <v>48</v>
      </c>
      <c r="AK1488" s="4" t="s">
        <v>48</v>
      </c>
      <c r="AL1488" s="4" t="s">
        <v>81</v>
      </c>
    </row>
    <row r="1489" spans="1:38" ht="25.5">
      <c r="A1489" s="4">
        <v>159880</v>
      </c>
      <c r="B1489" s="4">
        <v>660425</v>
      </c>
      <c r="C1489" s="4" t="s">
        <v>4000</v>
      </c>
      <c r="D1489" s="4" t="s">
        <v>4001</v>
      </c>
      <c r="E1489" s="4" t="s">
        <v>153</v>
      </c>
      <c r="F1489" s="4" t="s">
        <v>1833</v>
      </c>
      <c r="G1489" s="4" t="s">
        <v>46</v>
      </c>
      <c r="H1489" s="4" t="s">
        <v>47</v>
      </c>
      <c r="I1489" s="4" t="s">
        <v>48</v>
      </c>
      <c r="J1489" s="4" t="s">
        <v>49</v>
      </c>
      <c r="K1489" s="4" t="s">
        <v>4045</v>
      </c>
      <c r="L1489" s="4" t="s">
        <v>4046</v>
      </c>
      <c r="M1489" s="4"/>
      <c r="N1489" s="4" t="s">
        <v>1836</v>
      </c>
      <c r="O1489" s="4" t="s">
        <v>53</v>
      </c>
      <c r="P1489" s="4" t="s">
        <v>4047</v>
      </c>
      <c r="Q1489" s="4">
        <v>815</v>
      </c>
      <c r="R1489" s="4">
        <v>0</v>
      </c>
      <c r="S1489" s="4">
        <v>413</v>
      </c>
      <c r="T1489" s="4">
        <v>1228</v>
      </c>
      <c r="U1489" s="4">
        <v>0.66369999999999996</v>
      </c>
      <c r="V1489" s="4">
        <v>0</v>
      </c>
      <c r="W1489" s="4">
        <v>0.66369999999999996</v>
      </c>
      <c r="X1489" s="4" t="s">
        <v>48</v>
      </c>
      <c r="Y1489" s="4" t="s">
        <v>48</v>
      </c>
      <c r="Z1489" s="4" t="s">
        <v>48</v>
      </c>
      <c r="AA1489" s="4" t="s">
        <v>48</v>
      </c>
      <c r="AB1489" s="4" t="s">
        <v>48</v>
      </c>
      <c r="AC1489" s="4" t="s">
        <v>48</v>
      </c>
      <c r="AD1489" s="4" t="s">
        <v>48</v>
      </c>
      <c r="AE1489" s="4" t="s">
        <v>48</v>
      </c>
      <c r="AF1489" s="4" t="s">
        <v>48</v>
      </c>
      <c r="AG1489" s="4" t="s">
        <v>48</v>
      </c>
      <c r="AH1489" s="4" t="s">
        <v>49</v>
      </c>
      <c r="AI1489" s="4" t="s">
        <v>49</v>
      </c>
      <c r="AJ1489" s="4" t="s">
        <v>49</v>
      </c>
      <c r="AK1489" s="4" t="s">
        <v>49</v>
      </c>
      <c r="AL1489" s="4" t="s">
        <v>55</v>
      </c>
    </row>
    <row r="1490" spans="1:38" ht="25.5">
      <c r="A1490" s="4">
        <v>159880</v>
      </c>
      <c r="B1490" s="4">
        <v>660361</v>
      </c>
      <c r="C1490" s="4" t="s">
        <v>4000</v>
      </c>
      <c r="D1490" s="4" t="s">
        <v>4001</v>
      </c>
      <c r="E1490" s="4" t="s">
        <v>153</v>
      </c>
      <c r="F1490" s="4" t="s">
        <v>1833</v>
      </c>
      <c r="G1490" s="4" t="s">
        <v>46</v>
      </c>
      <c r="H1490" s="4" t="s">
        <v>47</v>
      </c>
      <c r="I1490" s="4" t="s">
        <v>48</v>
      </c>
      <c r="J1490" s="4" t="s">
        <v>49</v>
      </c>
      <c r="K1490" s="4" t="s">
        <v>4048</v>
      </c>
      <c r="L1490" s="4" t="s">
        <v>4049</v>
      </c>
      <c r="M1490" s="4"/>
      <c r="N1490" s="4" t="s">
        <v>1836</v>
      </c>
      <c r="O1490" s="4" t="s">
        <v>53</v>
      </c>
      <c r="P1490" s="4" t="s">
        <v>1890</v>
      </c>
      <c r="Q1490" s="4">
        <v>447</v>
      </c>
      <c r="R1490" s="4">
        <v>0</v>
      </c>
      <c r="S1490" s="4">
        <v>449</v>
      </c>
      <c r="T1490" s="4">
        <v>896</v>
      </c>
      <c r="U1490" s="4">
        <v>0.49890000000000001</v>
      </c>
      <c r="V1490" s="4">
        <v>0</v>
      </c>
      <c r="W1490" s="4">
        <v>0.49890000000000001</v>
      </c>
      <c r="X1490" s="4" t="s">
        <v>48</v>
      </c>
      <c r="Y1490" s="4" t="s">
        <v>48</v>
      </c>
      <c r="Z1490" s="4" t="s">
        <v>48</v>
      </c>
      <c r="AA1490" s="4" t="s">
        <v>48</v>
      </c>
      <c r="AB1490" s="4" t="s">
        <v>48</v>
      </c>
      <c r="AC1490" s="4" t="s">
        <v>48</v>
      </c>
      <c r="AD1490" s="4" t="s">
        <v>48</v>
      </c>
      <c r="AE1490" s="4" t="s">
        <v>48</v>
      </c>
      <c r="AF1490" s="4" t="s">
        <v>48</v>
      </c>
      <c r="AG1490" s="4" t="s">
        <v>48</v>
      </c>
      <c r="AH1490" s="4" t="s">
        <v>49</v>
      </c>
      <c r="AI1490" s="4" t="s">
        <v>49</v>
      </c>
      <c r="AJ1490" s="4" t="s">
        <v>49</v>
      </c>
      <c r="AK1490" s="4" t="s">
        <v>49</v>
      </c>
      <c r="AL1490" s="4" t="s">
        <v>55</v>
      </c>
    </row>
    <row r="1491" spans="1:38" ht="25.5">
      <c r="A1491" s="4">
        <v>159880</v>
      </c>
      <c r="B1491" s="4">
        <v>662731</v>
      </c>
      <c r="C1491" s="4" t="s">
        <v>4000</v>
      </c>
      <c r="D1491" s="4" t="s">
        <v>4001</v>
      </c>
      <c r="E1491" s="4" t="s">
        <v>153</v>
      </c>
      <c r="F1491" s="4" t="s">
        <v>1833</v>
      </c>
      <c r="G1491" s="4" t="s">
        <v>46</v>
      </c>
      <c r="H1491" s="4" t="s">
        <v>47</v>
      </c>
      <c r="I1491" s="4" t="s">
        <v>48</v>
      </c>
      <c r="J1491" s="4" t="s">
        <v>49</v>
      </c>
      <c r="K1491" s="4" t="s">
        <v>4050</v>
      </c>
      <c r="L1491" s="4" t="s">
        <v>4051</v>
      </c>
      <c r="M1491" s="4"/>
      <c r="N1491" s="4" t="s">
        <v>1836</v>
      </c>
      <c r="O1491" s="4" t="s">
        <v>53</v>
      </c>
      <c r="P1491" s="4" t="s">
        <v>1955</v>
      </c>
      <c r="Q1491" s="4">
        <v>135</v>
      </c>
      <c r="R1491" s="4">
        <v>0</v>
      </c>
      <c r="S1491" s="4">
        <v>17</v>
      </c>
      <c r="T1491" s="4">
        <v>152</v>
      </c>
      <c r="U1491" s="4">
        <v>0.88819999999999999</v>
      </c>
      <c r="V1491" s="4">
        <v>0</v>
      </c>
      <c r="W1491" s="4">
        <v>0.88819999999999999</v>
      </c>
      <c r="X1491" s="4" t="s">
        <v>48</v>
      </c>
      <c r="Y1491" s="4" t="s">
        <v>48</v>
      </c>
      <c r="Z1491" s="4" t="s">
        <v>48</v>
      </c>
      <c r="AA1491" s="4" t="s">
        <v>48</v>
      </c>
      <c r="AB1491" s="4" t="s">
        <v>48</v>
      </c>
      <c r="AC1491" s="4" t="s">
        <v>48</v>
      </c>
      <c r="AD1491" s="4" t="s">
        <v>48</v>
      </c>
      <c r="AE1491" s="4" t="s">
        <v>48</v>
      </c>
      <c r="AF1491" s="4" t="s">
        <v>48</v>
      </c>
      <c r="AG1491" s="4" t="s">
        <v>48</v>
      </c>
      <c r="AH1491" s="4" t="s">
        <v>49</v>
      </c>
      <c r="AI1491" s="4" t="s">
        <v>49</v>
      </c>
      <c r="AJ1491" s="4" t="s">
        <v>49</v>
      </c>
      <c r="AK1491" s="4" t="s">
        <v>49</v>
      </c>
      <c r="AL1491" s="4" t="s">
        <v>55</v>
      </c>
    </row>
    <row r="1492" spans="1:38" ht="25.5">
      <c r="A1492" s="4">
        <v>159880</v>
      </c>
      <c r="B1492" s="4">
        <v>660366</v>
      </c>
      <c r="C1492" s="4" t="s">
        <v>4000</v>
      </c>
      <c r="D1492" s="4" t="s">
        <v>4001</v>
      </c>
      <c r="E1492" s="4" t="s">
        <v>153</v>
      </c>
      <c r="F1492" s="4" t="s">
        <v>1833</v>
      </c>
      <c r="G1492" s="4" t="s">
        <v>46</v>
      </c>
      <c r="H1492" s="4" t="s">
        <v>47</v>
      </c>
      <c r="I1492" s="4" t="s">
        <v>48</v>
      </c>
      <c r="J1492" s="4" t="s">
        <v>49</v>
      </c>
      <c r="K1492" s="4" t="s">
        <v>4052</v>
      </c>
      <c r="L1492" s="4" t="s">
        <v>4053</v>
      </c>
      <c r="M1492" s="4"/>
      <c r="N1492" s="4" t="s">
        <v>1836</v>
      </c>
      <c r="O1492" s="4" t="s">
        <v>53</v>
      </c>
      <c r="P1492" s="4" t="s">
        <v>1890</v>
      </c>
      <c r="Q1492" s="4">
        <v>210</v>
      </c>
      <c r="R1492" s="4">
        <v>0</v>
      </c>
      <c r="S1492" s="4">
        <v>80</v>
      </c>
      <c r="T1492" s="4">
        <v>290</v>
      </c>
      <c r="U1492" s="4">
        <v>0.72409999999999997</v>
      </c>
      <c r="V1492" s="4">
        <v>0</v>
      </c>
      <c r="W1492" s="4">
        <v>0.72409999999999997</v>
      </c>
      <c r="X1492" s="4" t="s">
        <v>49</v>
      </c>
      <c r="Y1492" s="4" t="s">
        <v>49</v>
      </c>
      <c r="Z1492" s="4" t="s">
        <v>49</v>
      </c>
      <c r="AA1492" s="4" t="s">
        <v>49</v>
      </c>
      <c r="AB1492" s="4" t="s">
        <v>49</v>
      </c>
      <c r="AC1492" s="4" t="s">
        <v>49</v>
      </c>
      <c r="AD1492" s="4" t="s">
        <v>49</v>
      </c>
      <c r="AE1492" s="4" t="s">
        <v>48</v>
      </c>
      <c r="AF1492" s="4" t="s">
        <v>48</v>
      </c>
      <c r="AG1492" s="4" t="s">
        <v>48</v>
      </c>
      <c r="AH1492" s="4" t="s">
        <v>48</v>
      </c>
      <c r="AI1492" s="4" t="s">
        <v>48</v>
      </c>
      <c r="AJ1492" s="4" t="s">
        <v>48</v>
      </c>
      <c r="AK1492" s="4" t="s">
        <v>48</v>
      </c>
      <c r="AL1492" s="4" t="s">
        <v>55</v>
      </c>
    </row>
    <row r="1493" spans="1:38" ht="25.5">
      <c r="A1493" s="4">
        <v>159880</v>
      </c>
      <c r="B1493" s="4">
        <v>660353</v>
      </c>
      <c r="C1493" s="4" t="s">
        <v>4000</v>
      </c>
      <c r="D1493" s="4" t="s">
        <v>4001</v>
      </c>
      <c r="E1493" s="4" t="s">
        <v>153</v>
      </c>
      <c r="F1493" s="4" t="s">
        <v>1833</v>
      </c>
      <c r="G1493" s="4" t="s">
        <v>46</v>
      </c>
      <c r="H1493" s="4" t="s">
        <v>47</v>
      </c>
      <c r="I1493" s="4" t="s">
        <v>48</v>
      </c>
      <c r="J1493" s="4" t="s">
        <v>49</v>
      </c>
      <c r="K1493" s="4" t="s">
        <v>4054</v>
      </c>
      <c r="L1493" s="4" t="s">
        <v>4055</v>
      </c>
      <c r="M1493" s="4"/>
      <c r="N1493" s="4" t="s">
        <v>1836</v>
      </c>
      <c r="O1493" s="4" t="s">
        <v>53</v>
      </c>
      <c r="P1493" s="4" t="s">
        <v>4011</v>
      </c>
      <c r="Q1493" s="4">
        <v>61</v>
      </c>
      <c r="R1493" s="4">
        <v>10</v>
      </c>
      <c r="S1493" s="4">
        <v>257</v>
      </c>
      <c r="T1493" s="4">
        <v>328</v>
      </c>
      <c r="U1493" s="4">
        <v>0.186</v>
      </c>
      <c r="V1493" s="4">
        <v>3.0499999999999999E-2</v>
      </c>
      <c r="W1493" s="4">
        <v>0.2165</v>
      </c>
      <c r="X1493" s="4" t="s">
        <v>48</v>
      </c>
      <c r="Y1493" s="4" t="s">
        <v>49</v>
      </c>
      <c r="Z1493" s="4" t="s">
        <v>49</v>
      </c>
      <c r="AA1493" s="4" t="s">
        <v>49</v>
      </c>
      <c r="AB1493" s="4" t="s">
        <v>49</v>
      </c>
      <c r="AC1493" s="4" t="s">
        <v>49</v>
      </c>
      <c r="AD1493" s="4" t="s">
        <v>49</v>
      </c>
      <c r="AE1493" s="4" t="s">
        <v>48</v>
      </c>
      <c r="AF1493" s="4" t="s">
        <v>48</v>
      </c>
      <c r="AG1493" s="4" t="s">
        <v>48</v>
      </c>
      <c r="AH1493" s="4" t="s">
        <v>48</v>
      </c>
      <c r="AI1493" s="4" t="s">
        <v>48</v>
      </c>
      <c r="AJ1493" s="4" t="s">
        <v>48</v>
      </c>
      <c r="AK1493" s="4" t="s">
        <v>48</v>
      </c>
      <c r="AL1493" s="4" t="s">
        <v>81</v>
      </c>
    </row>
    <row r="1494" spans="1:38" ht="25.5">
      <c r="A1494" s="4">
        <v>159880</v>
      </c>
      <c r="B1494" s="4">
        <v>660368</v>
      </c>
      <c r="C1494" s="4" t="s">
        <v>4000</v>
      </c>
      <c r="D1494" s="4" t="s">
        <v>4001</v>
      </c>
      <c r="E1494" s="4" t="s">
        <v>153</v>
      </c>
      <c r="F1494" s="4" t="s">
        <v>1833</v>
      </c>
      <c r="G1494" s="4" t="s">
        <v>46</v>
      </c>
      <c r="H1494" s="4" t="s">
        <v>47</v>
      </c>
      <c r="I1494" s="4" t="s">
        <v>48</v>
      </c>
      <c r="J1494" s="4" t="s">
        <v>49</v>
      </c>
      <c r="K1494" s="4" t="s">
        <v>4056</v>
      </c>
      <c r="L1494" s="4" t="s">
        <v>4057</v>
      </c>
      <c r="M1494" s="4"/>
      <c r="N1494" s="4" t="s">
        <v>1836</v>
      </c>
      <c r="O1494" s="4" t="s">
        <v>53</v>
      </c>
      <c r="P1494" s="4" t="s">
        <v>1890</v>
      </c>
      <c r="Q1494" s="4">
        <v>166</v>
      </c>
      <c r="R1494" s="4">
        <v>0</v>
      </c>
      <c r="S1494" s="4">
        <v>162</v>
      </c>
      <c r="T1494" s="4">
        <v>328</v>
      </c>
      <c r="U1494" s="4">
        <v>0.50609999999999999</v>
      </c>
      <c r="V1494" s="4">
        <v>0</v>
      </c>
      <c r="W1494" s="4">
        <v>0.50609999999999999</v>
      </c>
      <c r="X1494" s="4" t="s">
        <v>49</v>
      </c>
      <c r="Y1494" s="4" t="s">
        <v>49</v>
      </c>
      <c r="Z1494" s="4" t="s">
        <v>49</v>
      </c>
      <c r="AA1494" s="4" t="s">
        <v>49</v>
      </c>
      <c r="AB1494" s="4" t="s">
        <v>49</v>
      </c>
      <c r="AC1494" s="4" t="s">
        <v>49</v>
      </c>
      <c r="AD1494" s="4" t="s">
        <v>49</v>
      </c>
      <c r="AE1494" s="4" t="s">
        <v>48</v>
      </c>
      <c r="AF1494" s="4" t="s">
        <v>48</v>
      </c>
      <c r="AG1494" s="4" t="s">
        <v>48</v>
      </c>
      <c r="AH1494" s="4" t="s">
        <v>48</v>
      </c>
      <c r="AI1494" s="4" t="s">
        <v>48</v>
      </c>
      <c r="AJ1494" s="4" t="s">
        <v>48</v>
      </c>
      <c r="AK1494" s="4" t="s">
        <v>48</v>
      </c>
      <c r="AL1494" s="4" t="s">
        <v>55</v>
      </c>
    </row>
    <row r="1495" spans="1:38" ht="25.5">
      <c r="A1495" s="4">
        <v>159880</v>
      </c>
      <c r="B1495" s="4">
        <v>684883</v>
      </c>
      <c r="C1495" s="4" t="s">
        <v>4000</v>
      </c>
      <c r="D1495" s="4" t="s">
        <v>4001</v>
      </c>
      <c r="E1495" s="4" t="s">
        <v>153</v>
      </c>
      <c r="F1495" s="4" t="s">
        <v>1833</v>
      </c>
      <c r="G1495" s="4" t="s">
        <v>46</v>
      </c>
      <c r="H1495" s="4" t="s">
        <v>47</v>
      </c>
      <c r="I1495" s="4" t="s">
        <v>48</v>
      </c>
      <c r="J1495" s="4" t="s">
        <v>49</v>
      </c>
      <c r="K1495" s="4" t="s">
        <v>4058</v>
      </c>
      <c r="L1495" s="4" t="s">
        <v>4059</v>
      </c>
      <c r="M1495" s="4"/>
      <c r="N1495" s="4" t="s">
        <v>1836</v>
      </c>
      <c r="O1495" s="4" t="s">
        <v>53</v>
      </c>
      <c r="P1495" s="4" t="s">
        <v>1890</v>
      </c>
      <c r="Q1495" s="4">
        <v>6</v>
      </c>
      <c r="R1495" s="4">
        <v>4</v>
      </c>
      <c r="S1495" s="4">
        <v>178</v>
      </c>
      <c r="T1495" s="4">
        <v>188</v>
      </c>
      <c r="U1495" s="4">
        <v>3.1899999999999998E-2</v>
      </c>
      <c r="V1495" s="4">
        <v>2.1299999999999999E-2</v>
      </c>
      <c r="W1495" s="4">
        <v>5.3199999999999997E-2</v>
      </c>
      <c r="X1495" s="4" t="s">
        <v>48</v>
      </c>
      <c r="Y1495" s="4" t="s">
        <v>49</v>
      </c>
      <c r="Z1495" s="4" t="s">
        <v>49</v>
      </c>
      <c r="AA1495" s="4" t="s">
        <v>49</v>
      </c>
      <c r="AB1495" s="4" t="s">
        <v>49</v>
      </c>
      <c r="AC1495" s="4" t="s">
        <v>49</v>
      </c>
      <c r="AD1495" s="4" t="s">
        <v>49</v>
      </c>
      <c r="AE1495" s="4" t="s">
        <v>48</v>
      </c>
      <c r="AF1495" s="4" t="s">
        <v>48</v>
      </c>
      <c r="AG1495" s="4" t="s">
        <v>48</v>
      </c>
      <c r="AH1495" s="4" t="s">
        <v>48</v>
      </c>
      <c r="AI1495" s="4" t="s">
        <v>48</v>
      </c>
      <c r="AJ1495" s="4" t="s">
        <v>48</v>
      </c>
      <c r="AK1495" s="4" t="s">
        <v>48</v>
      </c>
      <c r="AL1495" s="4" t="s">
        <v>81</v>
      </c>
    </row>
    <row r="1496" spans="1:38" ht="25.5">
      <c r="A1496" s="4">
        <v>159880</v>
      </c>
      <c r="B1496" s="4">
        <v>660370</v>
      </c>
      <c r="C1496" s="4" t="s">
        <v>4000</v>
      </c>
      <c r="D1496" s="4" t="s">
        <v>4001</v>
      </c>
      <c r="E1496" s="4" t="s">
        <v>153</v>
      </c>
      <c r="F1496" s="4" t="s">
        <v>1833</v>
      </c>
      <c r="G1496" s="4" t="s">
        <v>46</v>
      </c>
      <c r="H1496" s="4" t="s">
        <v>47</v>
      </c>
      <c r="I1496" s="4" t="s">
        <v>48</v>
      </c>
      <c r="J1496" s="4" t="s">
        <v>49</v>
      </c>
      <c r="K1496" s="4" t="s">
        <v>4060</v>
      </c>
      <c r="L1496" s="4" t="s">
        <v>4061</v>
      </c>
      <c r="M1496" s="4"/>
      <c r="N1496" s="4" t="s">
        <v>1836</v>
      </c>
      <c r="O1496" s="4" t="s">
        <v>53</v>
      </c>
      <c r="P1496" s="4" t="s">
        <v>4028</v>
      </c>
      <c r="Q1496" s="4">
        <v>466</v>
      </c>
      <c r="R1496" s="4">
        <v>0</v>
      </c>
      <c r="S1496" s="4">
        <v>266</v>
      </c>
      <c r="T1496" s="4">
        <v>732</v>
      </c>
      <c r="U1496" s="4">
        <v>0.63660000000000005</v>
      </c>
      <c r="V1496" s="4">
        <v>0</v>
      </c>
      <c r="W1496" s="4">
        <v>0.63660000000000005</v>
      </c>
      <c r="X1496" s="4" t="s">
        <v>48</v>
      </c>
      <c r="Y1496" s="4" t="s">
        <v>48</v>
      </c>
      <c r="Z1496" s="4" t="s">
        <v>48</v>
      </c>
      <c r="AA1496" s="4" t="s">
        <v>48</v>
      </c>
      <c r="AB1496" s="4" t="s">
        <v>48</v>
      </c>
      <c r="AC1496" s="4" t="s">
        <v>48</v>
      </c>
      <c r="AD1496" s="4" t="s">
        <v>48</v>
      </c>
      <c r="AE1496" s="4" t="s">
        <v>49</v>
      </c>
      <c r="AF1496" s="4" t="s">
        <v>49</v>
      </c>
      <c r="AG1496" s="4" t="s">
        <v>49</v>
      </c>
      <c r="AH1496" s="4" t="s">
        <v>48</v>
      </c>
      <c r="AI1496" s="4" t="s">
        <v>48</v>
      </c>
      <c r="AJ1496" s="4" t="s">
        <v>48</v>
      </c>
      <c r="AK1496" s="4" t="s">
        <v>48</v>
      </c>
      <c r="AL1496" s="4" t="s">
        <v>55</v>
      </c>
    </row>
    <row r="1497" spans="1:38" ht="25.5">
      <c r="A1497" s="4">
        <v>159880</v>
      </c>
      <c r="B1497" s="4">
        <v>660371</v>
      </c>
      <c r="C1497" s="4" t="s">
        <v>4000</v>
      </c>
      <c r="D1497" s="4" t="s">
        <v>4001</v>
      </c>
      <c r="E1497" s="4" t="s">
        <v>153</v>
      </c>
      <c r="F1497" s="4" t="s">
        <v>1833</v>
      </c>
      <c r="G1497" s="4" t="s">
        <v>46</v>
      </c>
      <c r="H1497" s="4" t="s">
        <v>47</v>
      </c>
      <c r="I1497" s="4" t="s">
        <v>48</v>
      </c>
      <c r="J1497" s="4" t="s">
        <v>49</v>
      </c>
      <c r="K1497" s="4" t="s">
        <v>4062</v>
      </c>
      <c r="L1497" s="4" t="s">
        <v>4063</v>
      </c>
      <c r="M1497" s="4"/>
      <c r="N1497" s="4" t="s">
        <v>1836</v>
      </c>
      <c r="O1497" s="4" t="s">
        <v>53</v>
      </c>
      <c r="P1497" s="4" t="s">
        <v>1955</v>
      </c>
      <c r="Q1497" s="4">
        <v>239</v>
      </c>
      <c r="R1497" s="4">
        <v>0</v>
      </c>
      <c r="S1497" s="4">
        <v>30</v>
      </c>
      <c r="T1497" s="4">
        <v>269</v>
      </c>
      <c r="U1497" s="4">
        <v>0.88849999999999996</v>
      </c>
      <c r="V1497" s="4">
        <v>0</v>
      </c>
      <c r="W1497" s="4">
        <v>0.88849999999999996</v>
      </c>
      <c r="X1497" s="4" t="s">
        <v>49</v>
      </c>
      <c r="Y1497" s="4" t="s">
        <v>49</v>
      </c>
      <c r="Z1497" s="4" t="s">
        <v>49</v>
      </c>
      <c r="AA1497" s="4" t="s">
        <v>49</v>
      </c>
      <c r="AB1497" s="4" t="s">
        <v>49</v>
      </c>
      <c r="AC1497" s="4" t="s">
        <v>49</v>
      </c>
      <c r="AD1497" s="4" t="s">
        <v>49</v>
      </c>
      <c r="AE1497" s="4" t="s">
        <v>48</v>
      </c>
      <c r="AF1497" s="4" t="s">
        <v>48</v>
      </c>
      <c r="AG1497" s="4" t="s">
        <v>48</v>
      </c>
      <c r="AH1497" s="4" t="s">
        <v>48</v>
      </c>
      <c r="AI1497" s="4" t="s">
        <v>48</v>
      </c>
      <c r="AJ1497" s="4" t="s">
        <v>48</v>
      </c>
      <c r="AK1497" s="4" t="s">
        <v>48</v>
      </c>
      <c r="AL1497" s="4" t="s">
        <v>55</v>
      </c>
    </row>
    <row r="1498" spans="1:38" ht="25.5">
      <c r="A1498" s="4">
        <v>159880</v>
      </c>
      <c r="B1498" s="4">
        <v>660372</v>
      </c>
      <c r="C1498" s="4" t="s">
        <v>4000</v>
      </c>
      <c r="D1498" s="4" t="s">
        <v>4001</v>
      </c>
      <c r="E1498" s="4" t="s">
        <v>153</v>
      </c>
      <c r="F1498" s="4" t="s">
        <v>1833</v>
      </c>
      <c r="G1498" s="4" t="s">
        <v>46</v>
      </c>
      <c r="H1498" s="4" t="s">
        <v>47</v>
      </c>
      <c r="I1498" s="4" t="s">
        <v>48</v>
      </c>
      <c r="J1498" s="4" t="s">
        <v>49</v>
      </c>
      <c r="K1498" s="4" t="s">
        <v>4064</v>
      </c>
      <c r="L1498" s="4" t="s">
        <v>4065</v>
      </c>
      <c r="M1498" s="4"/>
      <c r="N1498" s="4" t="s">
        <v>1836</v>
      </c>
      <c r="O1498" s="4" t="s">
        <v>53</v>
      </c>
      <c r="P1498" s="4" t="s">
        <v>4034</v>
      </c>
      <c r="Q1498" s="4">
        <v>114</v>
      </c>
      <c r="R1498" s="4">
        <v>15</v>
      </c>
      <c r="S1498" s="4">
        <v>906</v>
      </c>
      <c r="T1498" s="4">
        <v>1035</v>
      </c>
      <c r="U1498" s="4">
        <v>0.1101</v>
      </c>
      <c r="V1498" s="4">
        <v>1.4500000000000001E-2</v>
      </c>
      <c r="W1498" s="4">
        <v>0.1246</v>
      </c>
      <c r="X1498" s="4" t="s">
        <v>48</v>
      </c>
      <c r="Y1498" s="4" t="s">
        <v>48</v>
      </c>
      <c r="Z1498" s="4" t="s">
        <v>48</v>
      </c>
      <c r="AA1498" s="4" t="s">
        <v>48</v>
      </c>
      <c r="AB1498" s="4" t="s">
        <v>48</v>
      </c>
      <c r="AC1498" s="4" t="s">
        <v>48</v>
      </c>
      <c r="AD1498" s="4" t="s">
        <v>48</v>
      </c>
      <c r="AE1498" s="4" t="s">
        <v>49</v>
      </c>
      <c r="AF1498" s="4" t="s">
        <v>49</v>
      </c>
      <c r="AG1498" s="4" t="s">
        <v>49</v>
      </c>
      <c r="AH1498" s="4" t="s">
        <v>48</v>
      </c>
      <c r="AI1498" s="4" t="s">
        <v>48</v>
      </c>
      <c r="AJ1498" s="4" t="s">
        <v>48</v>
      </c>
      <c r="AK1498" s="4" t="s">
        <v>48</v>
      </c>
      <c r="AL1498" s="4" t="s">
        <v>81</v>
      </c>
    </row>
    <row r="1499" spans="1:38" ht="25.5">
      <c r="A1499" s="4">
        <v>159880</v>
      </c>
      <c r="B1499" s="4">
        <v>663905</v>
      </c>
      <c r="C1499" s="4" t="s">
        <v>4000</v>
      </c>
      <c r="D1499" s="4" t="s">
        <v>4001</v>
      </c>
      <c r="E1499" s="4" t="s">
        <v>153</v>
      </c>
      <c r="F1499" s="4" t="s">
        <v>1833</v>
      </c>
      <c r="G1499" s="4" t="s">
        <v>46</v>
      </c>
      <c r="H1499" s="4" t="s">
        <v>47</v>
      </c>
      <c r="I1499" s="4" t="s">
        <v>48</v>
      </c>
      <c r="J1499" s="4" t="s">
        <v>49</v>
      </c>
      <c r="K1499" s="4" t="s">
        <v>4066</v>
      </c>
      <c r="L1499" s="4" t="s">
        <v>4067</v>
      </c>
      <c r="M1499" s="4"/>
      <c r="N1499" s="4" t="s">
        <v>1836</v>
      </c>
      <c r="O1499" s="4" t="s">
        <v>53</v>
      </c>
      <c r="P1499" s="4" t="s">
        <v>1955</v>
      </c>
      <c r="Q1499" s="4">
        <v>316</v>
      </c>
      <c r="R1499" s="4">
        <v>0</v>
      </c>
      <c r="S1499" s="4">
        <v>17</v>
      </c>
      <c r="T1499" s="4">
        <v>333</v>
      </c>
      <c r="U1499" s="4">
        <v>0.94889999999999997</v>
      </c>
      <c r="V1499" s="4">
        <v>0</v>
      </c>
      <c r="W1499" s="4">
        <v>0.94889999999999997</v>
      </c>
      <c r="X1499" s="4" t="s">
        <v>49</v>
      </c>
      <c r="Y1499" s="4" t="s">
        <v>49</v>
      </c>
      <c r="Z1499" s="4" t="s">
        <v>49</v>
      </c>
      <c r="AA1499" s="4" t="s">
        <v>49</v>
      </c>
      <c r="AB1499" s="4" t="s">
        <v>49</v>
      </c>
      <c r="AC1499" s="4" t="s">
        <v>49</v>
      </c>
      <c r="AD1499" s="4" t="s">
        <v>49</v>
      </c>
      <c r="AE1499" s="4" t="s">
        <v>48</v>
      </c>
      <c r="AF1499" s="4" t="s">
        <v>48</v>
      </c>
      <c r="AG1499" s="4" t="s">
        <v>48</v>
      </c>
      <c r="AH1499" s="4" t="s">
        <v>48</v>
      </c>
      <c r="AI1499" s="4" t="s">
        <v>48</v>
      </c>
      <c r="AJ1499" s="4" t="s">
        <v>48</v>
      </c>
      <c r="AK1499" s="4" t="s">
        <v>48</v>
      </c>
      <c r="AL1499" s="4" t="s">
        <v>55</v>
      </c>
    </row>
    <row r="1500" spans="1:38" ht="25.5">
      <c r="A1500" s="4">
        <v>159880</v>
      </c>
      <c r="B1500" s="4">
        <v>681118</v>
      </c>
      <c r="C1500" s="4" t="s">
        <v>4000</v>
      </c>
      <c r="D1500" s="4" t="s">
        <v>4001</v>
      </c>
      <c r="E1500" s="4" t="s">
        <v>153</v>
      </c>
      <c r="F1500" s="4" t="s">
        <v>1833</v>
      </c>
      <c r="G1500" s="4" t="s">
        <v>46</v>
      </c>
      <c r="H1500" s="4" t="s">
        <v>47</v>
      </c>
      <c r="I1500" s="4" t="s">
        <v>48</v>
      </c>
      <c r="J1500" s="4" t="s">
        <v>49</v>
      </c>
      <c r="K1500" s="4" t="s">
        <v>4068</v>
      </c>
      <c r="L1500" s="4" t="s">
        <v>4069</v>
      </c>
      <c r="M1500" s="4"/>
      <c r="N1500" s="4" t="s">
        <v>1836</v>
      </c>
      <c r="O1500" s="4" t="s">
        <v>53</v>
      </c>
      <c r="P1500" s="4" t="s">
        <v>4028</v>
      </c>
      <c r="Q1500" s="4">
        <v>68</v>
      </c>
      <c r="R1500" s="4">
        <v>7</v>
      </c>
      <c r="S1500" s="4">
        <v>322</v>
      </c>
      <c r="T1500" s="4">
        <v>397</v>
      </c>
      <c r="U1500" s="4">
        <v>0.17130000000000001</v>
      </c>
      <c r="V1500" s="4">
        <v>1.7600000000000001E-2</v>
      </c>
      <c r="W1500" s="4">
        <v>0.18890000000000001</v>
      </c>
      <c r="X1500" s="4" t="s">
        <v>49</v>
      </c>
      <c r="Y1500" s="4" t="s">
        <v>49</v>
      </c>
      <c r="Z1500" s="4" t="s">
        <v>49</v>
      </c>
      <c r="AA1500" s="4" t="s">
        <v>49</v>
      </c>
      <c r="AB1500" s="4" t="s">
        <v>49</v>
      </c>
      <c r="AC1500" s="4" t="s">
        <v>49</v>
      </c>
      <c r="AD1500" s="4" t="s">
        <v>49</v>
      </c>
      <c r="AE1500" s="4" t="s">
        <v>48</v>
      </c>
      <c r="AF1500" s="4" t="s">
        <v>48</v>
      </c>
      <c r="AG1500" s="4" t="s">
        <v>48</v>
      </c>
      <c r="AH1500" s="4" t="s">
        <v>48</v>
      </c>
      <c r="AI1500" s="4" t="s">
        <v>48</v>
      </c>
      <c r="AJ1500" s="4" t="s">
        <v>48</v>
      </c>
      <c r="AK1500" s="4" t="s">
        <v>48</v>
      </c>
      <c r="AL1500" s="4" t="s">
        <v>81</v>
      </c>
    </row>
    <row r="1501" spans="1:38" ht="25.5">
      <c r="A1501" s="4">
        <v>159880</v>
      </c>
      <c r="B1501" s="4">
        <v>660376</v>
      </c>
      <c r="C1501" s="4" t="s">
        <v>4000</v>
      </c>
      <c r="D1501" s="4" t="s">
        <v>4001</v>
      </c>
      <c r="E1501" s="4" t="s">
        <v>153</v>
      </c>
      <c r="F1501" s="4" t="s">
        <v>1833</v>
      </c>
      <c r="G1501" s="4" t="s">
        <v>46</v>
      </c>
      <c r="H1501" s="4" t="s">
        <v>47</v>
      </c>
      <c r="I1501" s="4" t="s">
        <v>48</v>
      </c>
      <c r="J1501" s="4" t="s">
        <v>49</v>
      </c>
      <c r="K1501" s="4" t="s">
        <v>4070</v>
      </c>
      <c r="L1501" s="4" t="s">
        <v>4071</v>
      </c>
      <c r="M1501" s="4"/>
      <c r="N1501" s="4" t="s">
        <v>1836</v>
      </c>
      <c r="O1501" s="4" t="s">
        <v>53</v>
      </c>
      <c r="P1501" s="4" t="s">
        <v>4025</v>
      </c>
      <c r="Q1501" s="4">
        <v>750</v>
      </c>
      <c r="R1501" s="4">
        <v>0</v>
      </c>
      <c r="S1501" s="4">
        <v>507</v>
      </c>
      <c r="T1501" s="4">
        <v>1257</v>
      </c>
      <c r="U1501" s="4">
        <v>0.59670000000000001</v>
      </c>
      <c r="V1501" s="4">
        <v>0</v>
      </c>
      <c r="W1501" s="4">
        <v>0.59670000000000001</v>
      </c>
      <c r="X1501" s="4" t="s">
        <v>48</v>
      </c>
      <c r="Y1501" s="4" t="s">
        <v>48</v>
      </c>
      <c r="Z1501" s="4" t="s">
        <v>48</v>
      </c>
      <c r="AA1501" s="4" t="s">
        <v>48</v>
      </c>
      <c r="AB1501" s="4" t="s">
        <v>48</v>
      </c>
      <c r="AC1501" s="4" t="s">
        <v>48</v>
      </c>
      <c r="AD1501" s="4" t="s">
        <v>48</v>
      </c>
      <c r="AE1501" s="4" t="s">
        <v>48</v>
      </c>
      <c r="AF1501" s="4" t="s">
        <v>48</v>
      </c>
      <c r="AG1501" s="4" t="s">
        <v>48</v>
      </c>
      <c r="AH1501" s="4" t="s">
        <v>49</v>
      </c>
      <c r="AI1501" s="4" t="s">
        <v>49</v>
      </c>
      <c r="AJ1501" s="4" t="s">
        <v>49</v>
      </c>
      <c r="AK1501" s="4" t="s">
        <v>49</v>
      </c>
      <c r="AL1501" s="4" t="s">
        <v>55</v>
      </c>
    </row>
    <row r="1502" spans="1:38" ht="25.5">
      <c r="A1502" s="4">
        <v>159880</v>
      </c>
      <c r="B1502" s="4">
        <v>660362</v>
      </c>
      <c r="C1502" s="4" t="s">
        <v>4000</v>
      </c>
      <c r="D1502" s="4" t="s">
        <v>4001</v>
      </c>
      <c r="E1502" s="4" t="s">
        <v>153</v>
      </c>
      <c r="F1502" s="4" t="s">
        <v>1833</v>
      </c>
      <c r="G1502" s="4" t="s">
        <v>46</v>
      </c>
      <c r="H1502" s="4" t="s">
        <v>47</v>
      </c>
      <c r="I1502" s="4" t="s">
        <v>48</v>
      </c>
      <c r="J1502" s="4" t="s">
        <v>49</v>
      </c>
      <c r="K1502" s="4" t="s">
        <v>4072</v>
      </c>
      <c r="L1502" s="4" t="s">
        <v>4073</v>
      </c>
      <c r="M1502" s="4"/>
      <c r="N1502" s="4" t="s">
        <v>1836</v>
      </c>
      <c r="O1502" s="4" t="s">
        <v>53</v>
      </c>
      <c r="P1502" s="4" t="s">
        <v>3972</v>
      </c>
      <c r="Q1502" s="4">
        <v>37</v>
      </c>
      <c r="R1502" s="4">
        <v>2</v>
      </c>
      <c r="S1502" s="4">
        <v>408</v>
      </c>
      <c r="T1502" s="4">
        <v>447</v>
      </c>
      <c r="U1502" s="4">
        <v>8.2799999999999999E-2</v>
      </c>
      <c r="V1502" s="4">
        <v>4.4999999999999997E-3</v>
      </c>
      <c r="W1502" s="4">
        <v>8.72E-2</v>
      </c>
      <c r="X1502" s="4" t="s">
        <v>48</v>
      </c>
      <c r="Y1502" s="4" t="s">
        <v>49</v>
      </c>
      <c r="Z1502" s="4" t="s">
        <v>49</v>
      </c>
      <c r="AA1502" s="4" t="s">
        <v>49</v>
      </c>
      <c r="AB1502" s="4" t="s">
        <v>49</v>
      </c>
      <c r="AC1502" s="4" t="s">
        <v>49</v>
      </c>
      <c r="AD1502" s="4" t="s">
        <v>49</v>
      </c>
      <c r="AE1502" s="4" t="s">
        <v>48</v>
      </c>
      <c r="AF1502" s="4" t="s">
        <v>48</v>
      </c>
      <c r="AG1502" s="4" t="s">
        <v>48</v>
      </c>
      <c r="AH1502" s="4" t="s">
        <v>48</v>
      </c>
      <c r="AI1502" s="4" t="s">
        <v>48</v>
      </c>
      <c r="AJ1502" s="4" t="s">
        <v>48</v>
      </c>
      <c r="AK1502" s="4" t="s">
        <v>48</v>
      </c>
      <c r="AL1502" s="4" t="s">
        <v>81</v>
      </c>
    </row>
    <row r="1503" spans="1:38" ht="25.5">
      <c r="A1503" s="4">
        <v>159880</v>
      </c>
      <c r="B1503" s="4">
        <v>660378</v>
      </c>
      <c r="C1503" s="4" t="s">
        <v>4000</v>
      </c>
      <c r="D1503" s="4" t="s">
        <v>4001</v>
      </c>
      <c r="E1503" s="4" t="s">
        <v>153</v>
      </c>
      <c r="F1503" s="4" t="s">
        <v>1833</v>
      </c>
      <c r="G1503" s="4" t="s">
        <v>46</v>
      </c>
      <c r="H1503" s="4" t="s">
        <v>47</v>
      </c>
      <c r="I1503" s="4" t="s">
        <v>48</v>
      </c>
      <c r="J1503" s="4" t="s">
        <v>49</v>
      </c>
      <c r="K1503" s="4" t="s">
        <v>1716</v>
      </c>
      <c r="L1503" s="4" t="s">
        <v>4074</v>
      </c>
      <c r="M1503" s="4"/>
      <c r="N1503" s="4" t="s">
        <v>1836</v>
      </c>
      <c r="O1503" s="4" t="s">
        <v>53</v>
      </c>
      <c r="P1503" s="4" t="s">
        <v>2235</v>
      </c>
      <c r="Q1503" s="4">
        <v>687</v>
      </c>
      <c r="R1503" s="4">
        <v>0</v>
      </c>
      <c r="S1503" s="4">
        <v>984</v>
      </c>
      <c r="T1503" s="4">
        <v>1671</v>
      </c>
      <c r="U1503" s="4">
        <v>0.41110000000000002</v>
      </c>
      <c r="V1503" s="4">
        <v>0</v>
      </c>
      <c r="W1503" s="4">
        <v>0.41110000000000002</v>
      </c>
      <c r="X1503" s="4" t="s">
        <v>48</v>
      </c>
      <c r="Y1503" s="4" t="s">
        <v>48</v>
      </c>
      <c r="Z1503" s="4" t="s">
        <v>48</v>
      </c>
      <c r="AA1503" s="4" t="s">
        <v>48</v>
      </c>
      <c r="AB1503" s="4" t="s">
        <v>48</v>
      </c>
      <c r="AC1503" s="4" t="s">
        <v>48</v>
      </c>
      <c r="AD1503" s="4" t="s">
        <v>48</v>
      </c>
      <c r="AE1503" s="4" t="s">
        <v>48</v>
      </c>
      <c r="AF1503" s="4" t="s">
        <v>48</v>
      </c>
      <c r="AG1503" s="4" t="s">
        <v>48</v>
      </c>
      <c r="AH1503" s="4" t="s">
        <v>49</v>
      </c>
      <c r="AI1503" s="4" t="s">
        <v>49</v>
      </c>
      <c r="AJ1503" s="4" t="s">
        <v>49</v>
      </c>
      <c r="AK1503" s="4" t="s">
        <v>49</v>
      </c>
      <c r="AL1503" s="4" t="s">
        <v>55</v>
      </c>
    </row>
    <row r="1504" spans="1:38" ht="25.5">
      <c r="A1504" s="4">
        <v>159880</v>
      </c>
      <c r="B1504" s="4">
        <v>660379</v>
      </c>
      <c r="C1504" s="4" t="s">
        <v>4000</v>
      </c>
      <c r="D1504" s="4" t="s">
        <v>4001</v>
      </c>
      <c r="E1504" s="4" t="s">
        <v>153</v>
      </c>
      <c r="F1504" s="4" t="s">
        <v>1833</v>
      </c>
      <c r="G1504" s="4" t="s">
        <v>46</v>
      </c>
      <c r="H1504" s="4" t="s">
        <v>47</v>
      </c>
      <c r="I1504" s="4" t="s">
        <v>48</v>
      </c>
      <c r="J1504" s="4" t="s">
        <v>49</v>
      </c>
      <c r="K1504" s="4" t="s">
        <v>4075</v>
      </c>
      <c r="L1504" s="4" t="s">
        <v>4076</v>
      </c>
      <c r="M1504" s="4"/>
      <c r="N1504" s="4" t="s">
        <v>1836</v>
      </c>
      <c r="O1504" s="4" t="s">
        <v>53</v>
      </c>
      <c r="P1504" s="4" t="s">
        <v>4077</v>
      </c>
      <c r="Q1504" s="4">
        <v>37</v>
      </c>
      <c r="R1504" s="4">
        <v>10</v>
      </c>
      <c r="S1504" s="4">
        <v>336</v>
      </c>
      <c r="T1504" s="4">
        <v>383</v>
      </c>
      <c r="U1504" s="4">
        <v>9.6600000000000005E-2</v>
      </c>
      <c r="V1504" s="4">
        <v>2.6100000000000002E-2</v>
      </c>
      <c r="W1504" s="4">
        <v>0.1227</v>
      </c>
      <c r="X1504" s="4" t="s">
        <v>48</v>
      </c>
      <c r="Y1504" s="4" t="s">
        <v>49</v>
      </c>
      <c r="Z1504" s="4" t="s">
        <v>49</v>
      </c>
      <c r="AA1504" s="4" t="s">
        <v>49</v>
      </c>
      <c r="AB1504" s="4" t="s">
        <v>49</v>
      </c>
      <c r="AC1504" s="4" t="s">
        <v>49</v>
      </c>
      <c r="AD1504" s="4" t="s">
        <v>49</v>
      </c>
      <c r="AE1504" s="4" t="s">
        <v>48</v>
      </c>
      <c r="AF1504" s="4" t="s">
        <v>48</v>
      </c>
      <c r="AG1504" s="4" t="s">
        <v>48</v>
      </c>
      <c r="AH1504" s="4" t="s">
        <v>48</v>
      </c>
      <c r="AI1504" s="4" t="s">
        <v>48</v>
      </c>
      <c r="AJ1504" s="4" t="s">
        <v>48</v>
      </c>
      <c r="AK1504" s="4" t="s">
        <v>48</v>
      </c>
      <c r="AL1504" s="4" t="s">
        <v>81</v>
      </c>
    </row>
    <row r="1505" spans="1:38" ht="25.5">
      <c r="A1505" s="4">
        <v>159880</v>
      </c>
      <c r="B1505" s="4">
        <v>660423</v>
      </c>
      <c r="C1505" s="4" t="s">
        <v>4000</v>
      </c>
      <c r="D1505" s="4" t="s">
        <v>4001</v>
      </c>
      <c r="E1505" s="4" t="s">
        <v>153</v>
      </c>
      <c r="F1505" s="4" t="s">
        <v>1833</v>
      </c>
      <c r="G1505" s="4" t="s">
        <v>46</v>
      </c>
      <c r="H1505" s="4" t="s">
        <v>47</v>
      </c>
      <c r="I1505" s="4" t="s">
        <v>48</v>
      </c>
      <c r="J1505" s="4" t="s">
        <v>49</v>
      </c>
      <c r="K1505" s="4" t="s">
        <v>4078</v>
      </c>
      <c r="L1505" s="4" t="s">
        <v>4079</v>
      </c>
      <c r="M1505" s="4"/>
      <c r="N1505" s="4" t="s">
        <v>1836</v>
      </c>
      <c r="O1505" s="4" t="s">
        <v>53</v>
      </c>
      <c r="P1505" s="4" t="s">
        <v>1918</v>
      </c>
      <c r="Q1505" s="4">
        <v>38</v>
      </c>
      <c r="R1505" s="4">
        <v>5</v>
      </c>
      <c r="S1505" s="4">
        <v>441</v>
      </c>
      <c r="T1505" s="4">
        <v>484</v>
      </c>
      <c r="U1505" s="4">
        <v>7.85E-2</v>
      </c>
      <c r="V1505" s="4">
        <v>1.03E-2</v>
      </c>
      <c r="W1505" s="4">
        <v>8.8800000000000004E-2</v>
      </c>
      <c r="X1505" s="4" t="s">
        <v>48</v>
      </c>
      <c r="Y1505" s="4" t="s">
        <v>49</v>
      </c>
      <c r="Z1505" s="4" t="s">
        <v>49</v>
      </c>
      <c r="AA1505" s="4" t="s">
        <v>49</v>
      </c>
      <c r="AB1505" s="4" t="s">
        <v>49</v>
      </c>
      <c r="AC1505" s="4" t="s">
        <v>49</v>
      </c>
      <c r="AD1505" s="4" t="s">
        <v>49</v>
      </c>
      <c r="AE1505" s="4" t="s">
        <v>48</v>
      </c>
      <c r="AF1505" s="4" t="s">
        <v>48</v>
      </c>
      <c r="AG1505" s="4" t="s">
        <v>48</v>
      </c>
      <c r="AH1505" s="4" t="s">
        <v>48</v>
      </c>
      <c r="AI1505" s="4" t="s">
        <v>48</v>
      </c>
      <c r="AJ1505" s="4" t="s">
        <v>48</v>
      </c>
      <c r="AK1505" s="4" t="s">
        <v>48</v>
      </c>
      <c r="AL1505" s="4" t="s">
        <v>81</v>
      </c>
    </row>
    <row r="1506" spans="1:38" ht="25.5">
      <c r="A1506" s="4">
        <v>159880</v>
      </c>
      <c r="B1506" s="4">
        <v>660381</v>
      </c>
      <c r="C1506" s="4" t="s">
        <v>4000</v>
      </c>
      <c r="D1506" s="4" t="s">
        <v>4001</v>
      </c>
      <c r="E1506" s="4" t="s">
        <v>153</v>
      </c>
      <c r="F1506" s="4" t="s">
        <v>1833</v>
      </c>
      <c r="G1506" s="4" t="s">
        <v>46</v>
      </c>
      <c r="H1506" s="4" t="s">
        <v>47</v>
      </c>
      <c r="I1506" s="4" t="s">
        <v>48</v>
      </c>
      <c r="J1506" s="4" t="s">
        <v>49</v>
      </c>
      <c r="K1506" s="4" t="s">
        <v>4080</v>
      </c>
      <c r="L1506" s="4" t="s">
        <v>4081</v>
      </c>
      <c r="M1506" s="4"/>
      <c r="N1506" s="4" t="s">
        <v>1836</v>
      </c>
      <c r="O1506" s="4" t="s">
        <v>53</v>
      </c>
      <c r="P1506" s="4" t="s">
        <v>1955</v>
      </c>
      <c r="Q1506" s="4">
        <v>156</v>
      </c>
      <c r="R1506" s="4">
        <v>0</v>
      </c>
      <c r="S1506" s="4">
        <v>93</v>
      </c>
      <c r="T1506" s="4">
        <v>249</v>
      </c>
      <c r="U1506" s="4">
        <v>0.62649999999999995</v>
      </c>
      <c r="V1506" s="4">
        <v>0</v>
      </c>
      <c r="W1506" s="4">
        <v>0.62649999999999995</v>
      </c>
      <c r="X1506" s="4" t="s">
        <v>48</v>
      </c>
      <c r="Y1506" s="4" t="s">
        <v>49</v>
      </c>
      <c r="Z1506" s="4" t="s">
        <v>49</v>
      </c>
      <c r="AA1506" s="4" t="s">
        <v>49</v>
      </c>
      <c r="AB1506" s="4" t="s">
        <v>49</v>
      </c>
      <c r="AC1506" s="4" t="s">
        <v>49</v>
      </c>
      <c r="AD1506" s="4" t="s">
        <v>49</v>
      </c>
      <c r="AE1506" s="4" t="s">
        <v>48</v>
      </c>
      <c r="AF1506" s="4" t="s">
        <v>48</v>
      </c>
      <c r="AG1506" s="4" t="s">
        <v>48</v>
      </c>
      <c r="AH1506" s="4" t="s">
        <v>48</v>
      </c>
      <c r="AI1506" s="4" t="s">
        <v>48</v>
      </c>
      <c r="AJ1506" s="4" t="s">
        <v>48</v>
      </c>
      <c r="AK1506" s="4" t="s">
        <v>48</v>
      </c>
      <c r="AL1506" s="4" t="s">
        <v>55</v>
      </c>
    </row>
    <row r="1507" spans="1:38" ht="25.5">
      <c r="A1507" s="4">
        <v>159880</v>
      </c>
      <c r="B1507" s="4">
        <v>660382</v>
      </c>
      <c r="C1507" s="4" t="s">
        <v>4000</v>
      </c>
      <c r="D1507" s="4" t="s">
        <v>4001</v>
      </c>
      <c r="E1507" s="4" t="s">
        <v>153</v>
      </c>
      <c r="F1507" s="4" t="s">
        <v>1833</v>
      </c>
      <c r="G1507" s="4" t="s">
        <v>46</v>
      </c>
      <c r="H1507" s="4" t="s">
        <v>47</v>
      </c>
      <c r="I1507" s="4" t="s">
        <v>48</v>
      </c>
      <c r="J1507" s="4" t="s">
        <v>49</v>
      </c>
      <c r="K1507" s="4" t="s">
        <v>4082</v>
      </c>
      <c r="L1507" s="4" t="s">
        <v>4083</v>
      </c>
      <c r="M1507" s="4"/>
      <c r="N1507" s="4" t="s">
        <v>1836</v>
      </c>
      <c r="O1507" s="4" t="s">
        <v>53</v>
      </c>
      <c r="P1507" s="4" t="s">
        <v>4011</v>
      </c>
      <c r="Q1507" s="4">
        <v>76</v>
      </c>
      <c r="R1507" s="4">
        <v>12</v>
      </c>
      <c r="S1507" s="4">
        <v>237</v>
      </c>
      <c r="T1507" s="4">
        <v>325</v>
      </c>
      <c r="U1507" s="4">
        <v>0.23380000000000001</v>
      </c>
      <c r="V1507" s="4">
        <v>3.6900000000000002E-2</v>
      </c>
      <c r="W1507" s="4">
        <v>0.27079999999999999</v>
      </c>
      <c r="X1507" s="4" t="s">
        <v>49</v>
      </c>
      <c r="Y1507" s="4" t="s">
        <v>49</v>
      </c>
      <c r="Z1507" s="4" t="s">
        <v>49</v>
      </c>
      <c r="AA1507" s="4" t="s">
        <v>49</v>
      </c>
      <c r="AB1507" s="4" t="s">
        <v>49</v>
      </c>
      <c r="AC1507" s="4" t="s">
        <v>49</v>
      </c>
      <c r="AD1507" s="4" t="s">
        <v>49</v>
      </c>
      <c r="AE1507" s="4" t="s">
        <v>48</v>
      </c>
      <c r="AF1507" s="4" t="s">
        <v>48</v>
      </c>
      <c r="AG1507" s="4" t="s">
        <v>48</v>
      </c>
      <c r="AH1507" s="4" t="s">
        <v>48</v>
      </c>
      <c r="AI1507" s="4" t="s">
        <v>48</v>
      </c>
      <c r="AJ1507" s="4" t="s">
        <v>48</v>
      </c>
      <c r="AK1507" s="4" t="s">
        <v>48</v>
      </c>
      <c r="AL1507" s="4" t="s">
        <v>81</v>
      </c>
    </row>
    <row r="1508" spans="1:38" ht="25.5">
      <c r="A1508" s="4">
        <v>159880</v>
      </c>
      <c r="B1508" s="4">
        <v>660383</v>
      </c>
      <c r="C1508" s="4" t="s">
        <v>4000</v>
      </c>
      <c r="D1508" s="4" t="s">
        <v>4001</v>
      </c>
      <c r="E1508" s="4" t="s">
        <v>153</v>
      </c>
      <c r="F1508" s="4" t="s">
        <v>1833</v>
      </c>
      <c r="G1508" s="4" t="s">
        <v>46</v>
      </c>
      <c r="H1508" s="4" t="s">
        <v>47</v>
      </c>
      <c r="I1508" s="4" t="s">
        <v>48</v>
      </c>
      <c r="J1508" s="4" t="s">
        <v>49</v>
      </c>
      <c r="K1508" s="4" t="s">
        <v>4084</v>
      </c>
      <c r="L1508" s="4" t="s">
        <v>4085</v>
      </c>
      <c r="M1508" s="4"/>
      <c r="N1508" s="4" t="s">
        <v>1836</v>
      </c>
      <c r="O1508" s="4" t="s">
        <v>53</v>
      </c>
      <c r="P1508" s="4" t="s">
        <v>4022</v>
      </c>
      <c r="Q1508" s="4">
        <v>22</v>
      </c>
      <c r="R1508" s="4">
        <v>1</v>
      </c>
      <c r="S1508" s="4">
        <v>305</v>
      </c>
      <c r="T1508" s="4">
        <v>328</v>
      </c>
      <c r="U1508" s="4">
        <v>6.7100000000000007E-2</v>
      </c>
      <c r="V1508" s="4">
        <v>3.0000000000000001E-3</v>
      </c>
      <c r="W1508" s="4">
        <v>7.0099999999999996E-2</v>
      </c>
      <c r="X1508" s="4" t="s">
        <v>49</v>
      </c>
      <c r="Y1508" s="4" t="s">
        <v>49</v>
      </c>
      <c r="Z1508" s="4" t="s">
        <v>49</v>
      </c>
      <c r="AA1508" s="4" t="s">
        <v>49</v>
      </c>
      <c r="AB1508" s="4" t="s">
        <v>49</v>
      </c>
      <c r="AC1508" s="4" t="s">
        <v>49</v>
      </c>
      <c r="AD1508" s="4" t="s">
        <v>49</v>
      </c>
      <c r="AE1508" s="4" t="s">
        <v>48</v>
      </c>
      <c r="AF1508" s="4" t="s">
        <v>48</v>
      </c>
      <c r="AG1508" s="4" t="s">
        <v>48</v>
      </c>
      <c r="AH1508" s="4" t="s">
        <v>48</v>
      </c>
      <c r="AI1508" s="4" t="s">
        <v>48</v>
      </c>
      <c r="AJ1508" s="4" t="s">
        <v>48</v>
      </c>
      <c r="AK1508" s="4" t="s">
        <v>48</v>
      </c>
      <c r="AL1508" s="4" t="s">
        <v>81</v>
      </c>
    </row>
    <row r="1509" spans="1:38" ht="25.5">
      <c r="A1509" s="4">
        <v>159880</v>
      </c>
      <c r="B1509" s="4">
        <v>660386</v>
      </c>
      <c r="C1509" s="4" t="s">
        <v>4000</v>
      </c>
      <c r="D1509" s="4" t="s">
        <v>4001</v>
      </c>
      <c r="E1509" s="4" t="s">
        <v>153</v>
      </c>
      <c r="F1509" s="4" t="s">
        <v>1833</v>
      </c>
      <c r="G1509" s="4" t="s">
        <v>46</v>
      </c>
      <c r="H1509" s="4" t="s">
        <v>47</v>
      </c>
      <c r="I1509" s="4" t="s">
        <v>48</v>
      </c>
      <c r="J1509" s="4" t="s">
        <v>49</v>
      </c>
      <c r="K1509" s="4" t="s">
        <v>1409</v>
      </c>
      <c r="L1509" s="4" t="s">
        <v>4086</v>
      </c>
      <c r="M1509" s="4"/>
      <c r="N1509" s="4" t="s">
        <v>4087</v>
      </c>
      <c r="O1509" s="4" t="s">
        <v>53</v>
      </c>
      <c r="P1509" s="4" t="s">
        <v>1955</v>
      </c>
      <c r="Q1509" s="4">
        <v>69</v>
      </c>
      <c r="R1509" s="4">
        <v>21</v>
      </c>
      <c r="S1509" s="4">
        <v>287</v>
      </c>
      <c r="T1509" s="4">
        <v>377</v>
      </c>
      <c r="U1509" s="4">
        <v>0.183</v>
      </c>
      <c r="V1509" s="4">
        <v>5.57E-2</v>
      </c>
      <c r="W1509" s="4">
        <v>0.2387</v>
      </c>
      <c r="X1509" s="4" t="s">
        <v>48</v>
      </c>
      <c r="Y1509" s="4" t="s">
        <v>49</v>
      </c>
      <c r="Z1509" s="4" t="s">
        <v>49</v>
      </c>
      <c r="AA1509" s="4" t="s">
        <v>49</v>
      </c>
      <c r="AB1509" s="4" t="s">
        <v>49</v>
      </c>
      <c r="AC1509" s="4" t="s">
        <v>49</v>
      </c>
      <c r="AD1509" s="4" t="s">
        <v>49</v>
      </c>
      <c r="AE1509" s="4" t="s">
        <v>48</v>
      </c>
      <c r="AF1509" s="4" t="s">
        <v>48</v>
      </c>
      <c r="AG1509" s="4" t="s">
        <v>48</v>
      </c>
      <c r="AH1509" s="4" t="s">
        <v>48</v>
      </c>
      <c r="AI1509" s="4" t="s">
        <v>48</v>
      </c>
      <c r="AJ1509" s="4" t="s">
        <v>48</v>
      </c>
      <c r="AK1509" s="4" t="s">
        <v>48</v>
      </c>
      <c r="AL1509" s="4" t="s">
        <v>81</v>
      </c>
    </row>
    <row r="1510" spans="1:38" ht="25.5">
      <c r="A1510" s="4">
        <v>159880</v>
      </c>
      <c r="B1510" s="4">
        <v>681119</v>
      </c>
      <c r="C1510" s="4" t="s">
        <v>4000</v>
      </c>
      <c r="D1510" s="4" t="s">
        <v>4001</v>
      </c>
      <c r="E1510" s="4" t="s">
        <v>153</v>
      </c>
      <c r="F1510" s="4" t="s">
        <v>1833</v>
      </c>
      <c r="G1510" s="4" t="s">
        <v>46</v>
      </c>
      <c r="H1510" s="4" t="s">
        <v>47</v>
      </c>
      <c r="I1510" s="4" t="s">
        <v>48</v>
      </c>
      <c r="J1510" s="4" t="s">
        <v>49</v>
      </c>
      <c r="K1510" s="4" t="s">
        <v>4088</v>
      </c>
      <c r="L1510" s="4" t="s">
        <v>4089</v>
      </c>
      <c r="M1510" s="4"/>
      <c r="N1510" s="4" t="s">
        <v>1836</v>
      </c>
      <c r="O1510" s="4" t="s">
        <v>53</v>
      </c>
      <c r="P1510" s="4" t="s">
        <v>4034</v>
      </c>
      <c r="Q1510" s="4">
        <v>109</v>
      </c>
      <c r="R1510" s="4">
        <v>29</v>
      </c>
      <c r="S1510" s="4">
        <v>594</v>
      </c>
      <c r="T1510" s="4">
        <v>732</v>
      </c>
      <c r="U1510" s="4">
        <v>0.1489</v>
      </c>
      <c r="V1510" s="4">
        <v>3.9600000000000003E-2</v>
      </c>
      <c r="W1510" s="4">
        <v>0.1885</v>
      </c>
      <c r="X1510" s="4" t="s">
        <v>48</v>
      </c>
      <c r="Y1510" s="4" t="s">
        <v>49</v>
      </c>
      <c r="Z1510" s="4" t="s">
        <v>49</v>
      </c>
      <c r="AA1510" s="4" t="s">
        <v>49</v>
      </c>
      <c r="AB1510" s="4" t="s">
        <v>49</v>
      </c>
      <c r="AC1510" s="4" t="s">
        <v>49</v>
      </c>
      <c r="AD1510" s="4" t="s">
        <v>49</v>
      </c>
      <c r="AE1510" s="4" t="s">
        <v>49</v>
      </c>
      <c r="AF1510" s="4" t="s">
        <v>49</v>
      </c>
      <c r="AG1510" s="4" t="s">
        <v>49</v>
      </c>
      <c r="AH1510" s="4" t="s">
        <v>48</v>
      </c>
      <c r="AI1510" s="4" t="s">
        <v>48</v>
      </c>
      <c r="AJ1510" s="4" t="s">
        <v>48</v>
      </c>
      <c r="AK1510" s="4" t="s">
        <v>48</v>
      </c>
      <c r="AL1510" s="4" t="s">
        <v>81</v>
      </c>
    </row>
    <row r="1511" spans="1:38" ht="25.5">
      <c r="A1511" s="4">
        <v>159880</v>
      </c>
      <c r="B1511" s="4">
        <v>660389</v>
      </c>
      <c r="C1511" s="4" t="s">
        <v>4000</v>
      </c>
      <c r="D1511" s="4" t="s">
        <v>4001</v>
      </c>
      <c r="E1511" s="4" t="s">
        <v>153</v>
      </c>
      <c r="F1511" s="4" t="s">
        <v>1833</v>
      </c>
      <c r="G1511" s="4" t="s">
        <v>46</v>
      </c>
      <c r="H1511" s="4" t="s">
        <v>47</v>
      </c>
      <c r="I1511" s="4" t="s">
        <v>48</v>
      </c>
      <c r="J1511" s="4" t="s">
        <v>49</v>
      </c>
      <c r="K1511" s="4" t="s">
        <v>4090</v>
      </c>
      <c r="L1511" s="4" t="s">
        <v>4091</v>
      </c>
      <c r="M1511" s="4"/>
      <c r="N1511" s="4" t="s">
        <v>1836</v>
      </c>
      <c r="O1511" s="4" t="s">
        <v>53</v>
      </c>
      <c r="P1511" s="4" t="s">
        <v>4047</v>
      </c>
      <c r="Q1511" s="4">
        <v>177</v>
      </c>
      <c r="R1511" s="4">
        <v>0</v>
      </c>
      <c r="S1511" s="4">
        <v>110</v>
      </c>
      <c r="T1511" s="4">
        <v>287</v>
      </c>
      <c r="U1511" s="4">
        <v>0.61670000000000003</v>
      </c>
      <c r="V1511" s="4">
        <v>0</v>
      </c>
      <c r="W1511" s="4">
        <v>0.61670000000000003</v>
      </c>
      <c r="X1511" s="4" t="s">
        <v>49</v>
      </c>
      <c r="Y1511" s="4" t="s">
        <v>49</v>
      </c>
      <c r="Z1511" s="4" t="s">
        <v>49</v>
      </c>
      <c r="AA1511" s="4" t="s">
        <v>49</v>
      </c>
      <c r="AB1511" s="4" t="s">
        <v>49</v>
      </c>
      <c r="AC1511" s="4" t="s">
        <v>49</v>
      </c>
      <c r="AD1511" s="4" t="s">
        <v>49</v>
      </c>
      <c r="AE1511" s="4" t="s">
        <v>48</v>
      </c>
      <c r="AF1511" s="4" t="s">
        <v>48</v>
      </c>
      <c r="AG1511" s="4" t="s">
        <v>48</v>
      </c>
      <c r="AH1511" s="4" t="s">
        <v>48</v>
      </c>
      <c r="AI1511" s="4" t="s">
        <v>48</v>
      </c>
      <c r="AJ1511" s="4" t="s">
        <v>48</v>
      </c>
      <c r="AK1511" s="4" t="s">
        <v>48</v>
      </c>
      <c r="AL1511" s="4" t="s">
        <v>55</v>
      </c>
    </row>
    <row r="1512" spans="1:38" ht="25.5">
      <c r="A1512" s="4">
        <v>159880</v>
      </c>
      <c r="B1512" s="4">
        <v>660391</v>
      </c>
      <c r="C1512" s="4" t="s">
        <v>4000</v>
      </c>
      <c r="D1512" s="4" t="s">
        <v>4001</v>
      </c>
      <c r="E1512" s="4" t="s">
        <v>153</v>
      </c>
      <c r="F1512" s="4" t="s">
        <v>1833</v>
      </c>
      <c r="G1512" s="4" t="s">
        <v>46</v>
      </c>
      <c r="H1512" s="4" t="s">
        <v>47</v>
      </c>
      <c r="I1512" s="4" t="s">
        <v>48</v>
      </c>
      <c r="J1512" s="4" t="s">
        <v>49</v>
      </c>
      <c r="K1512" s="4" t="s">
        <v>4092</v>
      </c>
      <c r="L1512" s="4" t="s">
        <v>4093</v>
      </c>
      <c r="M1512" s="4"/>
      <c r="N1512" s="4" t="s">
        <v>1836</v>
      </c>
      <c r="O1512" s="4" t="s">
        <v>53</v>
      </c>
      <c r="P1512" s="4" t="s">
        <v>4031</v>
      </c>
      <c r="Q1512" s="4">
        <v>289</v>
      </c>
      <c r="R1512" s="4">
        <v>61</v>
      </c>
      <c r="S1512" s="4">
        <v>1093</v>
      </c>
      <c r="T1512" s="4">
        <v>1443</v>
      </c>
      <c r="U1512" s="4">
        <v>0.20030000000000001</v>
      </c>
      <c r="V1512" s="4">
        <v>4.2299999999999997E-2</v>
      </c>
      <c r="W1512" s="4">
        <v>0.24260000000000001</v>
      </c>
      <c r="X1512" s="4" t="s">
        <v>48</v>
      </c>
      <c r="Y1512" s="4" t="s">
        <v>48</v>
      </c>
      <c r="Z1512" s="4" t="s">
        <v>48</v>
      </c>
      <c r="AA1512" s="4" t="s">
        <v>48</v>
      </c>
      <c r="AB1512" s="4" t="s">
        <v>48</v>
      </c>
      <c r="AC1512" s="4" t="s">
        <v>48</v>
      </c>
      <c r="AD1512" s="4" t="s">
        <v>48</v>
      </c>
      <c r="AE1512" s="4" t="s">
        <v>48</v>
      </c>
      <c r="AF1512" s="4" t="s">
        <v>48</v>
      </c>
      <c r="AG1512" s="4" t="s">
        <v>48</v>
      </c>
      <c r="AH1512" s="4" t="s">
        <v>49</v>
      </c>
      <c r="AI1512" s="4" t="s">
        <v>49</v>
      </c>
      <c r="AJ1512" s="4" t="s">
        <v>49</v>
      </c>
      <c r="AK1512" s="4" t="s">
        <v>49</v>
      </c>
      <c r="AL1512" s="4" t="s">
        <v>81</v>
      </c>
    </row>
    <row r="1513" spans="1:38" ht="25.5">
      <c r="A1513" s="4">
        <v>159880</v>
      </c>
      <c r="B1513" s="4">
        <v>682293</v>
      </c>
      <c r="C1513" s="4" t="s">
        <v>4000</v>
      </c>
      <c r="D1513" s="4" t="s">
        <v>4001</v>
      </c>
      <c r="E1513" s="4" t="s">
        <v>153</v>
      </c>
      <c r="F1513" s="4" t="s">
        <v>1833</v>
      </c>
      <c r="G1513" s="4" t="s">
        <v>46</v>
      </c>
      <c r="H1513" s="4" t="s">
        <v>47</v>
      </c>
      <c r="I1513" s="4" t="s">
        <v>48</v>
      </c>
      <c r="J1513" s="4" t="s">
        <v>49</v>
      </c>
      <c r="K1513" s="4" t="s">
        <v>4094</v>
      </c>
      <c r="L1513" s="4" t="s">
        <v>4095</v>
      </c>
      <c r="M1513" s="4"/>
      <c r="N1513" s="4" t="s">
        <v>1836</v>
      </c>
      <c r="O1513" s="4" t="s">
        <v>53</v>
      </c>
      <c r="P1513" s="4" t="s">
        <v>4096</v>
      </c>
      <c r="Q1513" s="4">
        <v>4</v>
      </c>
      <c r="R1513" s="4">
        <v>0</v>
      </c>
      <c r="S1513" s="4">
        <v>20</v>
      </c>
      <c r="T1513" s="4">
        <v>24</v>
      </c>
      <c r="U1513" s="4">
        <v>0.16669999999999999</v>
      </c>
      <c r="V1513" s="4">
        <v>0</v>
      </c>
      <c r="W1513" s="4">
        <v>0.16669999999999999</v>
      </c>
      <c r="X1513" s="4" t="s">
        <v>48</v>
      </c>
      <c r="Y1513" s="4" t="s">
        <v>48</v>
      </c>
      <c r="Z1513" s="4" t="s">
        <v>48</v>
      </c>
      <c r="AA1513" s="4" t="s">
        <v>48</v>
      </c>
      <c r="AB1513" s="4" t="s">
        <v>48</v>
      </c>
      <c r="AC1513" s="4" t="s">
        <v>48</v>
      </c>
      <c r="AD1513" s="4" t="s">
        <v>48</v>
      </c>
      <c r="AE1513" s="4" t="s">
        <v>48</v>
      </c>
      <c r="AF1513" s="4" t="s">
        <v>48</v>
      </c>
      <c r="AG1513" s="4" t="s">
        <v>48</v>
      </c>
      <c r="AH1513" s="4" t="s">
        <v>49</v>
      </c>
      <c r="AI1513" s="4" t="s">
        <v>49</v>
      </c>
      <c r="AJ1513" s="4" t="s">
        <v>49</v>
      </c>
      <c r="AK1513" s="4" t="s">
        <v>49</v>
      </c>
      <c r="AL1513" s="4" t="s">
        <v>55</v>
      </c>
    </row>
    <row r="1514" spans="1:38" ht="25.5">
      <c r="A1514" s="4">
        <v>159880</v>
      </c>
      <c r="B1514" s="4">
        <v>665440</v>
      </c>
      <c r="C1514" s="4" t="s">
        <v>4000</v>
      </c>
      <c r="D1514" s="4" t="s">
        <v>4001</v>
      </c>
      <c r="E1514" s="4" t="s">
        <v>153</v>
      </c>
      <c r="F1514" s="4" t="s">
        <v>1833</v>
      </c>
      <c r="G1514" s="4" t="s">
        <v>46</v>
      </c>
      <c r="H1514" s="4" t="s">
        <v>47</v>
      </c>
      <c r="I1514" s="4" t="s">
        <v>48</v>
      </c>
      <c r="J1514" s="4" t="s">
        <v>49</v>
      </c>
      <c r="K1514" s="4" t="s">
        <v>4097</v>
      </c>
      <c r="L1514" s="4" t="s">
        <v>4098</v>
      </c>
      <c r="M1514" s="4"/>
      <c r="N1514" s="4" t="s">
        <v>1836</v>
      </c>
      <c r="O1514" s="4" t="s">
        <v>53</v>
      </c>
      <c r="P1514" s="4" t="s">
        <v>1890</v>
      </c>
      <c r="Q1514" s="4">
        <v>52</v>
      </c>
      <c r="R1514" s="4">
        <v>0</v>
      </c>
      <c r="S1514" s="4">
        <v>0</v>
      </c>
      <c r="T1514" s="4">
        <v>52</v>
      </c>
      <c r="U1514" s="4">
        <v>1</v>
      </c>
      <c r="V1514" s="4">
        <v>0</v>
      </c>
      <c r="W1514" s="4">
        <v>1</v>
      </c>
      <c r="X1514" s="4" t="s">
        <v>48</v>
      </c>
      <c r="Y1514" s="4" t="s">
        <v>48</v>
      </c>
      <c r="Z1514" s="4" t="s">
        <v>48</v>
      </c>
      <c r="AA1514" s="4" t="s">
        <v>48</v>
      </c>
      <c r="AB1514" s="4" t="s">
        <v>48</v>
      </c>
      <c r="AC1514" s="4" t="s">
        <v>48</v>
      </c>
      <c r="AD1514" s="4" t="s">
        <v>48</v>
      </c>
      <c r="AE1514" s="4" t="s">
        <v>48</v>
      </c>
      <c r="AF1514" s="4" t="s">
        <v>48</v>
      </c>
      <c r="AG1514" s="4" t="s">
        <v>48</v>
      </c>
      <c r="AH1514" s="4" t="s">
        <v>49</v>
      </c>
      <c r="AI1514" s="4" t="s">
        <v>49</v>
      </c>
      <c r="AJ1514" s="4" t="s">
        <v>49</v>
      </c>
      <c r="AK1514" s="4" t="s">
        <v>49</v>
      </c>
      <c r="AL1514" s="4" t="s">
        <v>55</v>
      </c>
    </row>
    <row r="1515" spans="1:38" ht="25.5">
      <c r="A1515" s="4">
        <v>159880</v>
      </c>
      <c r="B1515" s="4">
        <v>660411</v>
      </c>
      <c r="C1515" s="4" t="s">
        <v>4000</v>
      </c>
      <c r="D1515" s="4" t="s">
        <v>4001</v>
      </c>
      <c r="E1515" s="4" t="s">
        <v>153</v>
      </c>
      <c r="F1515" s="4" t="s">
        <v>1833</v>
      </c>
      <c r="G1515" s="4" t="s">
        <v>46</v>
      </c>
      <c r="H1515" s="4" t="s">
        <v>47</v>
      </c>
      <c r="I1515" s="4" t="s">
        <v>48</v>
      </c>
      <c r="J1515" s="4" t="s">
        <v>49</v>
      </c>
      <c r="K1515" s="4" t="s">
        <v>4099</v>
      </c>
      <c r="L1515" s="4" t="s">
        <v>4100</v>
      </c>
      <c r="M1515" s="4"/>
      <c r="N1515" s="4" t="s">
        <v>1836</v>
      </c>
      <c r="O1515" s="4" t="s">
        <v>53</v>
      </c>
      <c r="P1515" s="4" t="s">
        <v>4044</v>
      </c>
      <c r="Q1515" s="4">
        <v>179</v>
      </c>
      <c r="R1515" s="4">
        <v>0</v>
      </c>
      <c r="S1515" s="4">
        <v>59</v>
      </c>
      <c r="T1515" s="4">
        <v>238</v>
      </c>
      <c r="U1515" s="4">
        <v>0.75209999999999999</v>
      </c>
      <c r="V1515" s="4">
        <v>0</v>
      </c>
      <c r="W1515" s="4">
        <v>0.75209999999999999</v>
      </c>
      <c r="X1515" s="4" t="s">
        <v>48</v>
      </c>
      <c r="Y1515" s="4" t="s">
        <v>49</v>
      </c>
      <c r="Z1515" s="4" t="s">
        <v>49</v>
      </c>
      <c r="AA1515" s="4" t="s">
        <v>49</v>
      </c>
      <c r="AB1515" s="4" t="s">
        <v>49</v>
      </c>
      <c r="AC1515" s="4" t="s">
        <v>49</v>
      </c>
      <c r="AD1515" s="4" t="s">
        <v>49</v>
      </c>
      <c r="AE1515" s="4" t="s">
        <v>48</v>
      </c>
      <c r="AF1515" s="4" t="s">
        <v>48</v>
      </c>
      <c r="AG1515" s="4" t="s">
        <v>48</v>
      </c>
      <c r="AH1515" s="4" t="s">
        <v>48</v>
      </c>
      <c r="AI1515" s="4" t="s">
        <v>48</v>
      </c>
      <c r="AJ1515" s="4" t="s">
        <v>48</v>
      </c>
      <c r="AK1515" s="4" t="s">
        <v>48</v>
      </c>
      <c r="AL1515" s="4" t="s">
        <v>55</v>
      </c>
    </row>
    <row r="1516" spans="1:38" ht="25.5">
      <c r="A1516" s="4">
        <v>159880</v>
      </c>
      <c r="B1516" s="4">
        <v>660430</v>
      </c>
      <c r="C1516" s="4" t="s">
        <v>4000</v>
      </c>
      <c r="D1516" s="4" t="s">
        <v>4001</v>
      </c>
      <c r="E1516" s="4" t="s">
        <v>153</v>
      </c>
      <c r="F1516" s="4" t="s">
        <v>1833</v>
      </c>
      <c r="G1516" s="4" t="s">
        <v>46</v>
      </c>
      <c r="H1516" s="4" t="s">
        <v>47</v>
      </c>
      <c r="I1516" s="4" t="s">
        <v>48</v>
      </c>
      <c r="J1516" s="4" t="s">
        <v>49</v>
      </c>
      <c r="K1516" s="4" t="s">
        <v>4101</v>
      </c>
      <c r="L1516" s="4" t="s">
        <v>4102</v>
      </c>
      <c r="M1516" s="4"/>
      <c r="N1516" s="4" t="s">
        <v>1836</v>
      </c>
      <c r="O1516" s="4" t="s">
        <v>53</v>
      </c>
      <c r="P1516" s="4" t="s">
        <v>4044</v>
      </c>
      <c r="Q1516" s="4">
        <v>224</v>
      </c>
      <c r="R1516" s="4">
        <v>43</v>
      </c>
      <c r="S1516" s="4">
        <v>583</v>
      </c>
      <c r="T1516" s="4">
        <v>850</v>
      </c>
      <c r="U1516" s="4">
        <v>0.26350000000000001</v>
      </c>
      <c r="V1516" s="4">
        <v>5.0599999999999999E-2</v>
      </c>
      <c r="W1516" s="4">
        <v>0.31409999999999999</v>
      </c>
      <c r="X1516" s="4" t="s">
        <v>48</v>
      </c>
      <c r="Y1516" s="4" t="s">
        <v>48</v>
      </c>
      <c r="Z1516" s="4" t="s">
        <v>48</v>
      </c>
      <c r="AA1516" s="4" t="s">
        <v>48</v>
      </c>
      <c r="AB1516" s="4" t="s">
        <v>48</v>
      </c>
      <c r="AC1516" s="4" t="s">
        <v>48</v>
      </c>
      <c r="AD1516" s="4" t="s">
        <v>48</v>
      </c>
      <c r="AE1516" s="4" t="s">
        <v>49</v>
      </c>
      <c r="AF1516" s="4" t="s">
        <v>49</v>
      </c>
      <c r="AG1516" s="4" t="s">
        <v>49</v>
      </c>
      <c r="AH1516" s="4" t="s">
        <v>48</v>
      </c>
      <c r="AI1516" s="4" t="s">
        <v>48</v>
      </c>
      <c r="AJ1516" s="4" t="s">
        <v>48</v>
      </c>
      <c r="AK1516" s="4" t="s">
        <v>48</v>
      </c>
      <c r="AL1516" s="4" t="s">
        <v>81</v>
      </c>
    </row>
    <row r="1517" spans="1:38" ht="25.5">
      <c r="A1517" s="4">
        <v>159880</v>
      </c>
      <c r="B1517" s="4">
        <v>660387</v>
      </c>
      <c r="C1517" s="4" t="s">
        <v>4000</v>
      </c>
      <c r="D1517" s="4" t="s">
        <v>4001</v>
      </c>
      <c r="E1517" s="4" t="s">
        <v>153</v>
      </c>
      <c r="F1517" s="4" t="s">
        <v>1833</v>
      </c>
      <c r="G1517" s="4" t="s">
        <v>46</v>
      </c>
      <c r="H1517" s="4" t="s">
        <v>47</v>
      </c>
      <c r="I1517" s="4" t="s">
        <v>48</v>
      </c>
      <c r="J1517" s="4" t="s">
        <v>49</v>
      </c>
      <c r="K1517" s="4" t="s">
        <v>4103</v>
      </c>
      <c r="L1517" s="4" t="s">
        <v>4104</v>
      </c>
      <c r="M1517" s="4"/>
      <c r="N1517" s="4" t="s">
        <v>1836</v>
      </c>
      <c r="O1517" s="4" t="s">
        <v>53</v>
      </c>
      <c r="P1517" s="4" t="s">
        <v>4096</v>
      </c>
      <c r="Q1517" s="4">
        <v>54</v>
      </c>
      <c r="R1517" s="4">
        <v>10</v>
      </c>
      <c r="S1517" s="4">
        <v>204</v>
      </c>
      <c r="T1517" s="4">
        <v>268</v>
      </c>
      <c r="U1517" s="4">
        <v>0.20150000000000001</v>
      </c>
      <c r="V1517" s="4">
        <v>3.73E-2</v>
      </c>
      <c r="W1517" s="4">
        <v>0.23880000000000001</v>
      </c>
      <c r="X1517" s="4" t="s">
        <v>48</v>
      </c>
      <c r="Y1517" s="4" t="s">
        <v>49</v>
      </c>
      <c r="Z1517" s="4" t="s">
        <v>49</v>
      </c>
      <c r="AA1517" s="4" t="s">
        <v>49</v>
      </c>
      <c r="AB1517" s="4" t="s">
        <v>49</v>
      </c>
      <c r="AC1517" s="4" t="s">
        <v>49</v>
      </c>
      <c r="AD1517" s="4" t="s">
        <v>49</v>
      </c>
      <c r="AE1517" s="4" t="s">
        <v>48</v>
      </c>
      <c r="AF1517" s="4" t="s">
        <v>48</v>
      </c>
      <c r="AG1517" s="4" t="s">
        <v>48</v>
      </c>
      <c r="AH1517" s="4" t="s">
        <v>48</v>
      </c>
      <c r="AI1517" s="4" t="s">
        <v>48</v>
      </c>
      <c r="AJ1517" s="4" t="s">
        <v>48</v>
      </c>
      <c r="AK1517" s="4" t="s">
        <v>48</v>
      </c>
      <c r="AL1517" s="4" t="s">
        <v>81</v>
      </c>
    </row>
    <row r="1518" spans="1:38" ht="25.5">
      <c r="A1518" s="4">
        <v>159880</v>
      </c>
      <c r="B1518" s="4">
        <v>660450</v>
      </c>
      <c r="C1518" s="4" t="s">
        <v>4000</v>
      </c>
      <c r="D1518" s="4" t="s">
        <v>4001</v>
      </c>
      <c r="E1518" s="4" t="s">
        <v>153</v>
      </c>
      <c r="F1518" s="4" t="s">
        <v>1833</v>
      </c>
      <c r="G1518" s="4" t="s">
        <v>46</v>
      </c>
      <c r="H1518" s="4" t="s">
        <v>47</v>
      </c>
      <c r="I1518" s="4" t="s">
        <v>48</v>
      </c>
      <c r="J1518" s="4" t="s">
        <v>49</v>
      </c>
      <c r="K1518" s="4" t="s">
        <v>4105</v>
      </c>
      <c r="L1518" s="4" t="s">
        <v>4106</v>
      </c>
      <c r="M1518" s="4"/>
      <c r="N1518" s="4" t="s">
        <v>1836</v>
      </c>
      <c r="O1518" s="4" t="s">
        <v>53</v>
      </c>
      <c r="P1518" s="4" t="s">
        <v>4025</v>
      </c>
      <c r="Q1518" s="4">
        <v>259</v>
      </c>
      <c r="R1518" s="4">
        <v>0</v>
      </c>
      <c r="S1518" s="4">
        <v>73</v>
      </c>
      <c r="T1518" s="4">
        <v>332</v>
      </c>
      <c r="U1518" s="4">
        <v>0.78010000000000002</v>
      </c>
      <c r="V1518" s="4">
        <v>0</v>
      </c>
      <c r="W1518" s="4">
        <v>0.78010000000000002</v>
      </c>
      <c r="X1518" s="4" t="s">
        <v>49</v>
      </c>
      <c r="Y1518" s="4" t="s">
        <v>49</v>
      </c>
      <c r="Z1518" s="4" t="s">
        <v>49</v>
      </c>
      <c r="AA1518" s="4" t="s">
        <v>49</v>
      </c>
      <c r="AB1518" s="4" t="s">
        <v>49</v>
      </c>
      <c r="AC1518" s="4" t="s">
        <v>49</v>
      </c>
      <c r="AD1518" s="4" t="s">
        <v>49</v>
      </c>
      <c r="AE1518" s="4" t="s">
        <v>48</v>
      </c>
      <c r="AF1518" s="4" t="s">
        <v>48</v>
      </c>
      <c r="AG1518" s="4" t="s">
        <v>48</v>
      </c>
      <c r="AH1518" s="4" t="s">
        <v>48</v>
      </c>
      <c r="AI1518" s="4" t="s">
        <v>48</v>
      </c>
      <c r="AJ1518" s="4" t="s">
        <v>48</v>
      </c>
      <c r="AK1518" s="4" t="s">
        <v>48</v>
      </c>
      <c r="AL1518" s="4" t="s">
        <v>55</v>
      </c>
    </row>
    <row r="1519" spans="1:38" ht="25.5">
      <c r="A1519" s="4">
        <v>159880</v>
      </c>
      <c r="B1519" s="4">
        <v>660418</v>
      </c>
      <c r="C1519" s="4" t="s">
        <v>4000</v>
      </c>
      <c r="D1519" s="4" t="s">
        <v>4001</v>
      </c>
      <c r="E1519" s="4" t="s">
        <v>153</v>
      </c>
      <c r="F1519" s="4" t="s">
        <v>1833</v>
      </c>
      <c r="G1519" s="4" t="s">
        <v>46</v>
      </c>
      <c r="H1519" s="4" t="s">
        <v>47</v>
      </c>
      <c r="I1519" s="4" t="s">
        <v>48</v>
      </c>
      <c r="J1519" s="4" t="s">
        <v>49</v>
      </c>
      <c r="K1519" s="4" t="s">
        <v>4107</v>
      </c>
      <c r="L1519" s="4" t="s">
        <v>4108</v>
      </c>
      <c r="M1519" s="4"/>
      <c r="N1519" s="4" t="s">
        <v>1836</v>
      </c>
      <c r="O1519" s="4" t="s">
        <v>53</v>
      </c>
      <c r="P1519" s="4" t="s">
        <v>4044</v>
      </c>
      <c r="Q1519" s="4">
        <v>69</v>
      </c>
      <c r="R1519" s="4">
        <v>6</v>
      </c>
      <c r="S1519" s="4">
        <v>116</v>
      </c>
      <c r="T1519" s="4">
        <v>191</v>
      </c>
      <c r="U1519" s="4">
        <v>0.36130000000000001</v>
      </c>
      <c r="V1519" s="4">
        <v>3.1399999999999997E-2</v>
      </c>
      <c r="W1519" s="4">
        <v>0.39269999999999999</v>
      </c>
      <c r="X1519" s="4" t="s">
        <v>48</v>
      </c>
      <c r="Y1519" s="4" t="s">
        <v>49</v>
      </c>
      <c r="Z1519" s="4" t="s">
        <v>49</v>
      </c>
      <c r="AA1519" s="4" t="s">
        <v>49</v>
      </c>
      <c r="AB1519" s="4" t="s">
        <v>49</v>
      </c>
      <c r="AC1519" s="4" t="s">
        <v>49</v>
      </c>
      <c r="AD1519" s="4" t="s">
        <v>49</v>
      </c>
      <c r="AE1519" s="4" t="s">
        <v>48</v>
      </c>
      <c r="AF1519" s="4" t="s">
        <v>48</v>
      </c>
      <c r="AG1519" s="4" t="s">
        <v>48</v>
      </c>
      <c r="AH1519" s="4" t="s">
        <v>48</v>
      </c>
      <c r="AI1519" s="4" t="s">
        <v>48</v>
      </c>
      <c r="AJ1519" s="4" t="s">
        <v>48</v>
      </c>
      <c r="AK1519" s="4" t="s">
        <v>48</v>
      </c>
      <c r="AL1519" s="4" t="s">
        <v>81</v>
      </c>
    </row>
    <row r="1520" spans="1:38" ht="25.5">
      <c r="A1520" s="4">
        <v>159880</v>
      </c>
      <c r="B1520" s="4">
        <v>660428</v>
      </c>
      <c r="C1520" s="4" t="s">
        <v>4000</v>
      </c>
      <c r="D1520" s="4" t="s">
        <v>4001</v>
      </c>
      <c r="E1520" s="4" t="s">
        <v>153</v>
      </c>
      <c r="F1520" s="4" t="s">
        <v>1833</v>
      </c>
      <c r="G1520" s="4" t="s">
        <v>46</v>
      </c>
      <c r="H1520" s="4" t="s">
        <v>47</v>
      </c>
      <c r="I1520" s="4" t="s">
        <v>48</v>
      </c>
      <c r="J1520" s="4" t="s">
        <v>49</v>
      </c>
      <c r="K1520" s="4" t="s">
        <v>4109</v>
      </c>
      <c r="L1520" s="4" t="s">
        <v>4110</v>
      </c>
      <c r="M1520" s="4"/>
      <c r="N1520" s="4" t="s">
        <v>1836</v>
      </c>
      <c r="O1520" s="4" t="s">
        <v>53</v>
      </c>
      <c r="P1520" s="4" t="s">
        <v>4111</v>
      </c>
      <c r="Q1520" s="4">
        <v>17</v>
      </c>
      <c r="R1520" s="4">
        <v>14</v>
      </c>
      <c r="S1520" s="4">
        <v>388</v>
      </c>
      <c r="T1520" s="4">
        <v>419</v>
      </c>
      <c r="U1520" s="4">
        <v>4.0599999999999997E-2</v>
      </c>
      <c r="V1520" s="4">
        <v>3.3399999999999999E-2</v>
      </c>
      <c r="W1520" s="4">
        <v>7.3999999999999996E-2</v>
      </c>
      <c r="X1520" s="4" t="s">
        <v>48</v>
      </c>
      <c r="Y1520" s="4" t="s">
        <v>49</v>
      </c>
      <c r="Z1520" s="4" t="s">
        <v>49</v>
      </c>
      <c r="AA1520" s="4" t="s">
        <v>49</v>
      </c>
      <c r="AB1520" s="4" t="s">
        <v>49</v>
      </c>
      <c r="AC1520" s="4" t="s">
        <v>49</v>
      </c>
      <c r="AD1520" s="4" t="s">
        <v>49</v>
      </c>
      <c r="AE1520" s="4" t="s">
        <v>48</v>
      </c>
      <c r="AF1520" s="4" t="s">
        <v>48</v>
      </c>
      <c r="AG1520" s="4" t="s">
        <v>48</v>
      </c>
      <c r="AH1520" s="4" t="s">
        <v>48</v>
      </c>
      <c r="AI1520" s="4" t="s">
        <v>48</v>
      </c>
      <c r="AJ1520" s="4" t="s">
        <v>48</v>
      </c>
      <c r="AK1520" s="4" t="s">
        <v>48</v>
      </c>
      <c r="AL1520" s="4" t="s">
        <v>81</v>
      </c>
    </row>
    <row r="1521" spans="1:38" ht="25.5">
      <c r="A1521" s="4">
        <v>159880</v>
      </c>
      <c r="B1521" s="4">
        <v>660392</v>
      </c>
      <c r="C1521" s="4" t="s">
        <v>4000</v>
      </c>
      <c r="D1521" s="4" t="s">
        <v>4001</v>
      </c>
      <c r="E1521" s="4" t="s">
        <v>153</v>
      </c>
      <c r="F1521" s="4" t="s">
        <v>1833</v>
      </c>
      <c r="G1521" s="4" t="s">
        <v>46</v>
      </c>
      <c r="H1521" s="4" t="s">
        <v>47</v>
      </c>
      <c r="I1521" s="4" t="s">
        <v>48</v>
      </c>
      <c r="J1521" s="4" t="s">
        <v>49</v>
      </c>
      <c r="K1521" s="4" t="s">
        <v>4112</v>
      </c>
      <c r="L1521" s="4" t="s">
        <v>4113</v>
      </c>
      <c r="M1521" s="4"/>
      <c r="N1521" s="4" t="s">
        <v>1836</v>
      </c>
      <c r="O1521" s="4" t="s">
        <v>53</v>
      </c>
      <c r="P1521" s="4" t="s">
        <v>1890</v>
      </c>
      <c r="Q1521" s="4">
        <v>214</v>
      </c>
      <c r="R1521" s="4">
        <v>0</v>
      </c>
      <c r="S1521" s="4">
        <v>210</v>
      </c>
      <c r="T1521" s="4">
        <v>424</v>
      </c>
      <c r="U1521" s="4">
        <v>0.50470000000000004</v>
      </c>
      <c r="V1521" s="4">
        <v>0</v>
      </c>
      <c r="W1521" s="4">
        <v>0.50470000000000004</v>
      </c>
      <c r="X1521" s="4" t="s">
        <v>48</v>
      </c>
      <c r="Y1521" s="4" t="s">
        <v>49</v>
      </c>
      <c r="Z1521" s="4" t="s">
        <v>49</v>
      </c>
      <c r="AA1521" s="4" t="s">
        <v>49</v>
      </c>
      <c r="AB1521" s="4" t="s">
        <v>49</v>
      </c>
      <c r="AC1521" s="4" t="s">
        <v>49</v>
      </c>
      <c r="AD1521" s="4" t="s">
        <v>49</v>
      </c>
      <c r="AE1521" s="4" t="s">
        <v>48</v>
      </c>
      <c r="AF1521" s="4" t="s">
        <v>48</v>
      </c>
      <c r="AG1521" s="4" t="s">
        <v>48</v>
      </c>
      <c r="AH1521" s="4" t="s">
        <v>48</v>
      </c>
      <c r="AI1521" s="4" t="s">
        <v>48</v>
      </c>
      <c r="AJ1521" s="4" t="s">
        <v>48</v>
      </c>
      <c r="AK1521" s="4" t="s">
        <v>48</v>
      </c>
      <c r="AL1521" s="4" t="s">
        <v>55</v>
      </c>
    </row>
    <row r="1522" spans="1:38" ht="25.5">
      <c r="A1522" s="4">
        <v>159880</v>
      </c>
      <c r="B1522" s="4">
        <v>660393</v>
      </c>
      <c r="C1522" s="4" t="s">
        <v>4000</v>
      </c>
      <c r="D1522" s="4" t="s">
        <v>4001</v>
      </c>
      <c r="E1522" s="4" t="s">
        <v>153</v>
      </c>
      <c r="F1522" s="4" t="s">
        <v>1833</v>
      </c>
      <c r="G1522" s="4" t="s">
        <v>46</v>
      </c>
      <c r="H1522" s="4" t="s">
        <v>47</v>
      </c>
      <c r="I1522" s="4" t="s">
        <v>48</v>
      </c>
      <c r="J1522" s="4" t="s">
        <v>49</v>
      </c>
      <c r="K1522" s="4" t="s">
        <v>4114</v>
      </c>
      <c r="L1522" s="4" t="s">
        <v>4115</v>
      </c>
      <c r="M1522" s="4"/>
      <c r="N1522" s="4" t="s">
        <v>1836</v>
      </c>
      <c r="O1522" s="4" t="s">
        <v>53</v>
      </c>
      <c r="P1522" s="4" t="s">
        <v>1918</v>
      </c>
      <c r="Q1522" s="4">
        <v>53</v>
      </c>
      <c r="R1522" s="4">
        <v>11</v>
      </c>
      <c r="S1522" s="4">
        <v>444</v>
      </c>
      <c r="T1522" s="4">
        <v>508</v>
      </c>
      <c r="U1522" s="4">
        <v>0.1043</v>
      </c>
      <c r="V1522" s="4">
        <v>2.1700000000000001E-2</v>
      </c>
      <c r="W1522" s="4">
        <v>0.126</v>
      </c>
      <c r="X1522" s="4" t="s">
        <v>48</v>
      </c>
      <c r="Y1522" s="4" t="s">
        <v>49</v>
      </c>
      <c r="Z1522" s="4" t="s">
        <v>49</v>
      </c>
      <c r="AA1522" s="4" t="s">
        <v>49</v>
      </c>
      <c r="AB1522" s="4" t="s">
        <v>49</v>
      </c>
      <c r="AC1522" s="4" t="s">
        <v>49</v>
      </c>
      <c r="AD1522" s="4" t="s">
        <v>49</v>
      </c>
      <c r="AE1522" s="4" t="s">
        <v>48</v>
      </c>
      <c r="AF1522" s="4" t="s">
        <v>48</v>
      </c>
      <c r="AG1522" s="4" t="s">
        <v>48</v>
      </c>
      <c r="AH1522" s="4" t="s">
        <v>48</v>
      </c>
      <c r="AI1522" s="4" t="s">
        <v>48</v>
      </c>
      <c r="AJ1522" s="4" t="s">
        <v>48</v>
      </c>
      <c r="AK1522" s="4" t="s">
        <v>48</v>
      </c>
      <c r="AL1522" s="4" t="s">
        <v>81</v>
      </c>
    </row>
    <row r="1523" spans="1:38" ht="25.5">
      <c r="A1523" s="4">
        <v>159880</v>
      </c>
      <c r="B1523" s="4">
        <v>660394</v>
      </c>
      <c r="C1523" s="4" t="s">
        <v>4000</v>
      </c>
      <c r="D1523" s="4" t="s">
        <v>4001</v>
      </c>
      <c r="E1523" s="4" t="s">
        <v>153</v>
      </c>
      <c r="F1523" s="4" t="s">
        <v>1833</v>
      </c>
      <c r="G1523" s="4" t="s">
        <v>46</v>
      </c>
      <c r="H1523" s="4" t="s">
        <v>47</v>
      </c>
      <c r="I1523" s="4" t="s">
        <v>48</v>
      </c>
      <c r="J1523" s="4" t="s">
        <v>49</v>
      </c>
      <c r="K1523" s="4" t="s">
        <v>4116</v>
      </c>
      <c r="L1523" s="4" t="s">
        <v>4117</v>
      </c>
      <c r="M1523" s="4"/>
      <c r="N1523" s="4" t="s">
        <v>1836</v>
      </c>
      <c r="O1523" s="4" t="s">
        <v>53</v>
      </c>
      <c r="P1523" s="4" t="s">
        <v>4111</v>
      </c>
      <c r="Q1523" s="4">
        <v>72</v>
      </c>
      <c r="R1523" s="4">
        <v>11</v>
      </c>
      <c r="S1523" s="4">
        <v>193</v>
      </c>
      <c r="T1523" s="4">
        <v>276</v>
      </c>
      <c r="U1523" s="4">
        <v>0.26090000000000002</v>
      </c>
      <c r="V1523" s="4">
        <v>3.9899999999999998E-2</v>
      </c>
      <c r="W1523" s="4">
        <v>0.30070000000000002</v>
      </c>
      <c r="X1523" s="4" t="s">
        <v>48</v>
      </c>
      <c r="Y1523" s="4" t="s">
        <v>49</v>
      </c>
      <c r="Z1523" s="4" t="s">
        <v>49</v>
      </c>
      <c r="AA1523" s="4" t="s">
        <v>49</v>
      </c>
      <c r="AB1523" s="4" t="s">
        <v>49</v>
      </c>
      <c r="AC1523" s="4" t="s">
        <v>49</v>
      </c>
      <c r="AD1523" s="4" t="s">
        <v>49</v>
      </c>
      <c r="AE1523" s="4" t="s">
        <v>48</v>
      </c>
      <c r="AF1523" s="4" t="s">
        <v>48</v>
      </c>
      <c r="AG1523" s="4" t="s">
        <v>48</v>
      </c>
      <c r="AH1523" s="4" t="s">
        <v>48</v>
      </c>
      <c r="AI1523" s="4" t="s">
        <v>48</v>
      </c>
      <c r="AJ1523" s="4" t="s">
        <v>48</v>
      </c>
      <c r="AK1523" s="4" t="s">
        <v>48</v>
      </c>
      <c r="AL1523" s="4" t="s">
        <v>81</v>
      </c>
    </row>
    <row r="1524" spans="1:38" ht="25.5">
      <c r="A1524" s="4">
        <v>159880</v>
      </c>
      <c r="B1524" s="4">
        <v>660395</v>
      </c>
      <c r="C1524" s="4" t="s">
        <v>4000</v>
      </c>
      <c r="D1524" s="4" t="s">
        <v>4001</v>
      </c>
      <c r="E1524" s="4" t="s">
        <v>153</v>
      </c>
      <c r="F1524" s="4" t="s">
        <v>1833</v>
      </c>
      <c r="G1524" s="4" t="s">
        <v>46</v>
      </c>
      <c r="H1524" s="4" t="s">
        <v>47</v>
      </c>
      <c r="I1524" s="4" t="s">
        <v>48</v>
      </c>
      <c r="J1524" s="4" t="s">
        <v>49</v>
      </c>
      <c r="K1524" s="4" t="s">
        <v>4118</v>
      </c>
      <c r="L1524" s="4" t="s">
        <v>4119</v>
      </c>
      <c r="M1524" s="4"/>
      <c r="N1524" s="4" t="s">
        <v>1836</v>
      </c>
      <c r="O1524" s="4" t="s">
        <v>53</v>
      </c>
      <c r="P1524" s="4" t="s">
        <v>4041</v>
      </c>
      <c r="Q1524" s="4">
        <v>15</v>
      </c>
      <c r="R1524" s="4">
        <v>4</v>
      </c>
      <c r="S1524" s="4">
        <v>311</v>
      </c>
      <c r="T1524" s="4">
        <v>330</v>
      </c>
      <c r="U1524" s="4">
        <v>4.5499999999999999E-2</v>
      </c>
      <c r="V1524" s="4">
        <v>1.21E-2</v>
      </c>
      <c r="W1524" s="4">
        <v>5.7599999999999998E-2</v>
      </c>
      <c r="X1524" s="4" t="s">
        <v>48</v>
      </c>
      <c r="Y1524" s="4" t="s">
        <v>49</v>
      </c>
      <c r="Z1524" s="4" t="s">
        <v>49</v>
      </c>
      <c r="AA1524" s="4" t="s">
        <v>49</v>
      </c>
      <c r="AB1524" s="4" t="s">
        <v>49</v>
      </c>
      <c r="AC1524" s="4" t="s">
        <v>49</v>
      </c>
      <c r="AD1524" s="4" t="s">
        <v>49</v>
      </c>
      <c r="AE1524" s="4" t="s">
        <v>48</v>
      </c>
      <c r="AF1524" s="4" t="s">
        <v>48</v>
      </c>
      <c r="AG1524" s="4" t="s">
        <v>48</v>
      </c>
      <c r="AH1524" s="4" t="s">
        <v>48</v>
      </c>
      <c r="AI1524" s="4" t="s">
        <v>48</v>
      </c>
      <c r="AJ1524" s="4" t="s">
        <v>48</v>
      </c>
      <c r="AK1524" s="4" t="s">
        <v>48</v>
      </c>
      <c r="AL1524" s="4" t="s">
        <v>81</v>
      </c>
    </row>
    <row r="1525" spans="1:38" ht="25.5">
      <c r="A1525" s="4">
        <v>159880</v>
      </c>
      <c r="B1525" s="4">
        <v>660396</v>
      </c>
      <c r="C1525" s="4" t="s">
        <v>4000</v>
      </c>
      <c r="D1525" s="4" t="s">
        <v>4001</v>
      </c>
      <c r="E1525" s="4" t="s">
        <v>153</v>
      </c>
      <c r="F1525" s="4" t="s">
        <v>1833</v>
      </c>
      <c r="G1525" s="4" t="s">
        <v>46</v>
      </c>
      <c r="H1525" s="4" t="s">
        <v>47</v>
      </c>
      <c r="I1525" s="4" t="s">
        <v>48</v>
      </c>
      <c r="J1525" s="4" t="s">
        <v>49</v>
      </c>
      <c r="K1525" s="4" t="s">
        <v>4120</v>
      </c>
      <c r="L1525" s="4" t="s">
        <v>4121</v>
      </c>
      <c r="M1525" s="4"/>
      <c r="N1525" s="4" t="s">
        <v>1836</v>
      </c>
      <c r="O1525" s="4" t="s">
        <v>53</v>
      </c>
      <c r="P1525" s="4" t="s">
        <v>2235</v>
      </c>
      <c r="Q1525" s="4">
        <v>173</v>
      </c>
      <c r="R1525" s="4">
        <v>0</v>
      </c>
      <c r="S1525" s="4">
        <v>123</v>
      </c>
      <c r="T1525" s="4">
        <v>296</v>
      </c>
      <c r="U1525" s="4">
        <v>0.58450000000000002</v>
      </c>
      <c r="V1525" s="4">
        <v>0</v>
      </c>
      <c r="W1525" s="4">
        <v>0.58450000000000002</v>
      </c>
      <c r="X1525" s="4" t="s">
        <v>49</v>
      </c>
      <c r="Y1525" s="4" t="s">
        <v>49</v>
      </c>
      <c r="Z1525" s="4" t="s">
        <v>49</v>
      </c>
      <c r="AA1525" s="4" t="s">
        <v>49</v>
      </c>
      <c r="AB1525" s="4" t="s">
        <v>49</v>
      </c>
      <c r="AC1525" s="4" t="s">
        <v>49</v>
      </c>
      <c r="AD1525" s="4" t="s">
        <v>49</v>
      </c>
      <c r="AE1525" s="4" t="s">
        <v>48</v>
      </c>
      <c r="AF1525" s="4" t="s">
        <v>48</v>
      </c>
      <c r="AG1525" s="4" t="s">
        <v>48</v>
      </c>
      <c r="AH1525" s="4" t="s">
        <v>48</v>
      </c>
      <c r="AI1525" s="4" t="s">
        <v>48</v>
      </c>
      <c r="AJ1525" s="4" t="s">
        <v>48</v>
      </c>
      <c r="AK1525" s="4" t="s">
        <v>48</v>
      </c>
      <c r="AL1525" s="4" t="s">
        <v>55</v>
      </c>
    </row>
    <row r="1526" spans="1:38" ht="25.5">
      <c r="A1526" s="4">
        <v>159880</v>
      </c>
      <c r="B1526" s="4">
        <v>681120</v>
      </c>
      <c r="C1526" s="4" t="s">
        <v>4000</v>
      </c>
      <c r="D1526" s="4" t="s">
        <v>4001</v>
      </c>
      <c r="E1526" s="4" t="s">
        <v>153</v>
      </c>
      <c r="F1526" s="4" t="s">
        <v>1833</v>
      </c>
      <c r="G1526" s="4" t="s">
        <v>46</v>
      </c>
      <c r="H1526" s="4" t="s">
        <v>47</v>
      </c>
      <c r="I1526" s="4" t="s">
        <v>48</v>
      </c>
      <c r="J1526" s="4" t="s">
        <v>49</v>
      </c>
      <c r="K1526" s="4" t="s">
        <v>4122</v>
      </c>
      <c r="L1526" s="4" t="s">
        <v>4123</v>
      </c>
      <c r="M1526" s="4"/>
      <c r="N1526" s="4" t="s">
        <v>1836</v>
      </c>
      <c r="O1526" s="4" t="s">
        <v>53</v>
      </c>
      <c r="P1526" s="4" t="s">
        <v>4022</v>
      </c>
      <c r="Q1526" s="4">
        <v>62</v>
      </c>
      <c r="R1526" s="4">
        <v>0</v>
      </c>
      <c r="S1526" s="4">
        <v>59</v>
      </c>
      <c r="T1526" s="4">
        <v>121</v>
      </c>
      <c r="U1526" s="4">
        <v>0.51239999999999997</v>
      </c>
      <c r="V1526" s="4">
        <v>0</v>
      </c>
      <c r="W1526" s="4">
        <v>0.51239999999999997</v>
      </c>
      <c r="X1526" s="4" t="s">
        <v>48</v>
      </c>
      <c r="Y1526" s="4" t="s">
        <v>49</v>
      </c>
      <c r="Z1526" s="4" t="s">
        <v>49</v>
      </c>
      <c r="AA1526" s="4" t="s">
        <v>49</v>
      </c>
      <c r="AB1526" s="4" t="s">
        <v>49</v>
      </c>
      <c r="AC1526" s="4" t="s">
        <v>49</v>
      </c>
      <c r="AD1526" s="4" t="s">
        <v>49</v>
      </c>
      <c r="AE1526" s="4" t="s">
        <v>49</v>
      </c>
      <c r="AF1526" s="4" t="s">
        <v>49</v>
      </c>
      <c r="AG1526" s="4" t="s">
        <v>49</v>
      </c>
      <c r="AH1526" s="4" t="s">
        <v>48</v>
      </c>
      <c r="AI1526" s="4" t="s">
        <v>48</v>
      </c>
      <c r="AJ1526" s="4" t="s">
        <v>48</v>
      </c>
      <c r="AK1526" s="4" t="s">
        <v>48</v>
      </c>
      <c r="AL1526" s="4" t="s">
        <v>55</v>
      </c>
    </row>
    <row r="1527" spans="1:38" ht="25.5">
      <c r="A1527" s="4">
        <v>159880</v>
      </c>
      <c r="B1527" s="4">
        <v>685834</v>
      </c>
      <c r="C1527" s="4" t="s">
        <v>4000</v>
      </c>
      <c r="D1527" s="4" t="s">
        <v>4001</v>
      </c>
      <c r="E1527" s="4" t="s">
        <v>153</v>
      </c>
      <c r="F1527" s="4" t="s">
        <v>1833</v>
      </c>
      <c r="G1527" s="4" t="s">
        <v>46</v>
      </c>
      <c r="H1527" s="4" t="s">
        <v>47</v>
      </c>
      <c r="I1527" s="4" t="s">
        <v>48</v>
      </c>
      <c r="J1527" s="4" t="s">
        <v>49</v>
      </c>
      <c r="K1527" s="4" t="s">
        <v>4124</v>
      </c>
      <c r="L1527" s="4" t="s">
        <v>4125</v>
      </c>
      <c r="M1527" s="4"/>
      <c r="N1527" s="4" t="s">
        <v>1836</v>
      </c>
      <c r="O1527" s="4" t="s">
        <v>53</v>
      </c>
      <c r="P1527" s="4" t="s">
        <v>4011</v>
      </c>
      <c r="Q1527" s="4">
        <v>127</v>
      </c>
      <c r="R1527" s="4">
        <v>23</v>
      </c>
      <c r="S1527" s="4">
        <v>1567</v>
      </c>
      <c r="T1527" s="4">
        <v>1717</v>
      </c>
      <c r="U1527" s="4">
        <v>7.3999999999999996E-2</v>
      </c>
      <c r="V1527" s="4">
        <v>1.34E-2</v>
      </c>
      <c r="W1527" s="4">
        <v>8.7400000000000005E-2</v>
      </c>
      <c r="X1527" s="4" t="s">
        <v>48</v>
      </c>
      <c r="Y1527" s="4" t="s">
        <v>48</v>
      </c>
      <c r="Z1527" s="4" t="s">
        <v>48</v>
      </c>
      <c r="AA1527" s="4" t="s">
        <v>48</v>
      </c>
      <c r="AB1527" s="4" t="s">
        <v>48</v>
      </c>
      <c r="AC1527" s="4" t="s">
        <v>48</v>
      </c>
      <c r="AD1527" s="4" t="s">
        <v>48</v>
      </c>
      <c r="AE1527" s="4" t="s">
        <v>48</v>
      </c>
      <c r="AF1527" s="4" t="s">
        <v>48</v>
      </c>
      <c r="AG1527" s="4" t="s">
        <v>48</v>
      </c>
      <c r="AH1527" s="4" t="s">
        <v>49</v>
      </c>
      <c r="AI1527" s="4" t="s">
        <v>49</v>
      </c>
      <c r="AJ1527" s="4" t="s">
        <v>49</v>
      </c>
      <c r="AK1527" s="4" t="s">
        <v>49</v>
      </c>
      <c r="AL1527" s="4" t="s">
        <v>81</v>
      </c>
    </row>
    <row r="1528" spans="1:38" ht="25.5">
      <c r="A1528" s="4">
        <v>159880</v>
      </c>
      <c r="B1528" s="4">
        <v>665437</v>
      </c>
      <c r="C1528" s="4" t="s">
        <v>4000</v>
      </c>
      <c r="D1528" s="4" t="s">
        <v>4001</v>
      </c>
      <c r="E1528" s="4" t="s">
        <v>153</v>
      </c>
      <c r="F1528" s="4" t="s">
        <v>1833</v>
      </c>
      <c r="G1528" s="4" t="s">
        <v>46</v>
      </c>
      <c r="H1528" s="4" t="s">
        <v>47</v>
      </c>
      <c r="I1528" s="4" t="s">
        <v>48</v>
      </c>
      <c r="J1528" s="4" t="s">
        <v>49</v>
      </c>
      <c r="K1528" s="4" t="s">
        <v>4126</v>
      </c>
      <c r="L1528" s="4" t="s">
        <v>4127</v>
      </c>
      <c r="M1528" s="4"/>
      <c r="N1528" s="4" t="s">
        <v>1836</v>
      </c>
      <c r="O1528" s="4" t="s">
        <v>53</v>
      </c>
      <c r="P1528" s="4" t="s">
        <v>4047</v>
      </c>
      <c r="Q1528" s="4">
        <v>131</v>
      </c>
      <c r="R1528" s="4">
        <v>17</v>
      </c>
      <c r="S1528" s="4">
        <v>315</v>
      </c>
      <c r="T1528" s="4">
        <v>463</v>
      </c>
      <c r="U1528" s="4">
        <v>0.28289999999999998</v>
      </c>
      <c r="V1528" s="4">
        <v>3.6700000000000003E-2</v>
      </c>
      <c r="W1528" s="4">
        <v>0.31969999999999998</v>
      </c>
      <c r="X1528" s="4" t="s">
        <v>49</v>
      </c>
      <c r="Y1528" s="4" t="s">
        <v>49</v>
      </c>
      <c r="Z1528" s="4" t="s">
        <v>49</v>
      </c>
      <c r="AA1528" s="4" t="s">
        <v>49</v>
      </c>
      <c r="AB1528" s="4" t="s">
        <v>49</v>
      </c>
      <c r="AC1528" s="4" t="s">
        <v>49</v>
      </c>
      <c r="AD1528" s="4" t="s">
        <v>49</v>
      </c>
      <c r="AE1528" s="4" t="s">
        <v>49</v>
      </c>
      <c r="AF1528" s="4" t="s">
        <v>49</v>
      </c>
      <c r="AG1528" s="4" t="s">
        <v>49</v>
      </c>
      <c r="AH1528" s="4" t="s">
        <v>48</v>
      </c>
      <c r="AI1528" s="4" t="s">
        <v>48</v>
      </c>
      <c r="AJ1528" s="4" t="s">
        <v>48</v>
      </c>
      <c r="AK1528" s="4" t="s">
        <v>48</v>
      </c>
      <c r="AL1528" s="4" t="s">
        <v>81</v>
      </c>
    </row>
    <row r="1529" spans="1:38" ht="25.5">
      <c r="A1529" s="4">
        <v>159880</v>
      </c>
      <c r="B1529" s="4">
        <v>660397</v>
      </c>
      <c r="C1529" s="4" t="s">
        <v>4000</v>
      </c>
      <c r="D1529" s="4" t="s">
        <v>4001</v>
      </c>
      <c r="E1529" s="4" t="s">
        <v>153</v>
      </c>
      <c r="F1529" s="4" t="s">
        <v>1833</v>
      </c>
      <c r="G1529" s="4" t="s">
        <v>46</v>
      </c>
      <c r="H1529" s="4" t="s">
        <v>47</v>
      </c>
      <c r="I1529" s="4" t="s">
        <v>48</v>
      </c>
      <c r="J1529" s="4" t="s">
        <v>49</v>
      </c>
      <c r="K1529" s="4" t="s">
        <v>358</v>
      </c>
      <c r="L1529" s="4" t="s">
        <v>4128</v>
      </c>
      <c r="M1529" s="4"/>
      <c r="N1529" s="4" t="s">
        <v>1836</v>
      </c>
      <c r="O1529" s="4" t="s">
        <v>53</v>
      </c>
      <c r="P1529" s="4" t="s">
        <v>4129</v>
      </c>
      <c r="Q1529" s="4">
        <v>350</v>
      </c>
      <c r="R1529" s="4">
        <v>0</v>
      </c>
      <c r="S1529" s="4">
        <v>31</v>
      </c>
      <c r="T1529" s="4">
        <v>381</v>
      </c>
      <c r="U1529" s="4">
        <v>0.91859999999999997</v>
      </c>
      <c r="V1529" s="4">
        <v>0</v>
      </c>
      <c r="W1529" s="4">
        <v>0.91859999999999997</v>
      </c>
      <c r="X1529" s="4" t="s">
        <v>49</v>
      </c>
      <c r="Y1529" s="4" t="s">
        <v>49</v>
      </c>
      <c r="Z1529" s="4" t="s">
        <v>49</v>
      </c>
      <c r="AA1529" s="4" t="s">
        <v>49</v>
      </c>
      <c r="AB1529" s="4" t="s">
        <v>49</v>
      </c>
      <c r="AC1529" s="4" t="s">
        <v>49</v>
      </c>
      <c r="AD1529" s="4" t="s">
        <v>49</v>
      </c>
      <c r="AE1529" s="4" t="s">
        <v>48</v>
      </c>
      <c r="AF1529" s="4" t="s">
        <v>48</v>
      </c>
      <c r="AG1529" s="4" t="s">
        <v>48</v>
      </c>
      <c r="AH1529" s="4" t="s">
        <v>48</v>
      </c>
      <c r="AI1529" s="4" t="s">
        <v>48</v>
      </c>
      <c r="AJ1529" s="4" t="s">
        <v>48</v>
      </c>
      <c r="AK1529" s="4" t="s">
        <v>48</v>
      </c>
      <c r="AL1529" s="4" t="s">
        <v>55</v>
      </c>
    </row>
    <row r="1530" spans="1:38" ht="25.5">
      <c r="A1530" s="4">
        <v>159880</v>
      </c>
      <c r="B1530" s="4">
        <v>660398</v>
      </c>
      <c r="C1530" s="4" t="s">
        <v>4000</v>
      </c>
      <c r="D1530" s="4" t="s">
        <v>4001</v>
      </c>
      <c r="E1530" s="4" t="s">
        <v>153</v>
      </c>
      <c r="F1530" s="4" t="s">
        <v>1833</v>
      </c>
      <c r="G1530" s="4" t="s">
        <v>46</v>
      </c>
      <c r="H1530" s="4" t="s">
        <v>47</v>
      </c>
      <c r="I1530" s="4" t="s">
        <v>48</v>
      </c>
      <c r="J1530" s="4" t="s">
        <v>49</v>
      </c>
      <c r="K1530" s="4" t="s">
        <v>4130</v>
      </c>
      <c r="L1530" s="4" t="s">
        <v>4131</v>
      </c>
      <c r="M1530" s="4"/>
      <c r="N1530" s="4" t="s">
        <v>1836</v>
      </c>
      <c r="O1530" s="4" t="s">
        <v>53</v>
      </c>
      <c r="P1530" s="4" t="s">
        <v>4022</v>
      </c>
      <c r="Q1530" s="4">
        <v>35</v>
      </c>
      <c r="R1530" s="4">
        <v>10</v>
      </c>
      <c r="S1530" s="4">
        <v>490</v>
      </c>
      <c r="T1530" s="4">
        <v>535</v>
      </c>
      <c r="U1530" s="4">
        <v>6.54E-2</v>
      </c>
      <c r="V1530" s="4">
        <v>1.8700000000000001E-2</v>
      </c>
      <c r="W1530" s="4">
        <v>8.4099999999999994E-2</v>
      </c>
      <c r="X1530" s="4" t="s">
        <v>48</v>
      </c>
      <c r="Y1530" s="4" t="s">
        <v>49</v>
      </c>
      <c r="Z1530" s="4" t="s">
        <v>49</v>
      </c>
      <c r="AA1530" s="4" t="s">
        <v>49</v>
      </c>
      <c r="AB1530" s="4" t="s">
        <v>49</v>
      </c>
      <c r="AC1530" s="4" t="s">
        <v>49</v>
      </c>
      <c r="AD1530" s="4" t="s">
        <v>49</v>
      </c>
      <c r="AE1530" s="4" t="s">
        <v>48</v>
      </c>
      <c r="AF1530" s="4" t="s">
        <v>48</v>
      </c>
      <c r="AG1530" s="4" t="s">
        <v>48</v>
      </c>
      <c r="AH1530" s="4" t="s">
        <v>48</v>
      </c>
      <c r="AI1530" s="4" t="s">
        <v>48</v>
      </c>
      <c r="AJ1530" s="4" t="s">
        <v>48</v>
      </c>
      <c r="AK1530" s="4" t="s">
        <v>48</v>
      </c>
      <c r="AL1530" s="4" t="s">
        <v>81</v>
      </c>
    </row>
    <row r="1531" spans="1:38" ht="25.5">
      <c r="A1531" s="4">
        <v>159880</v>
      </c>
      <c r="B1531" s="4">
        <v>660399</v>
      </c>
      <c r="C1531" s="4" t="s">
        <v>4000</v>
      </c>
      <c r="D1531" s="4" t="s">
        <v>4001</v>
      </c>
      <c r="E1531" s="4" t="s">
        <v>153</v>
      </c>
      <c r="F1531" s="4" t="s">
        <v>1833</v>
      </c>
      <c r="G1531" s="4" t="s">
        <v>46</v>
      </c>
      <c r="H1531" s="4" t="s">
        <v>47</v>
      </c>
      <c r="I1531" s="4" t="s">
        <v>48</v>
      </c>
      <c r="J1531" s="4" t="s">
        <v>49</v>
      </c>
      <c r="K1531" s="4" t="s">
        <v>4132</v>
      </c>
      <c r="L1531" s="4" t="s">
        <v>4133</v>
      </c>
      <c r="M1531" s="4"/>
      <c r="N1531" s="4" t="s">
        <v>1836</v>
      </c>
      <c r="O1531" s="4" t="s">
        <v>53</v>
      </c>
      <c r="P1531" s="4" t="s">
        <v>1918</v>
      </c>
      <c r="Q1531" s="4">
        <v>112</v>
      </c>
      <c r="R1531" s="4">
        <v>19</v>
      </c>
      <c r="S1531" s="4">
        <v>893</v>
      </c>
      <c r="T1531" s="4">
        <v>1024</v>
      </c>
      <c r="U1531" s="4">
        <v>0.1094</v>
      </c>
      <c r="V1531" s="4">
        <v>1.8599999999999998E-2</v>
      </c>
      <c r="W1531" s="4">
        <v>0.12790000000000001</v>
      </c>
      <c r="X1531" s="4" t="s">
        <v>48</v>
      </c>
      <c r="Y1531" s="4" t="s">
        <v>48</v>
      </c>
      <c r="Z1531" s="4" t="s">
        <v>48</v>
      </c>
      <c r="AA1531" s="4" t="s">
        <v>48</v>
      </c>
      <c r="AB1531" s="4" t="s">
        <v>48</v>
      </c>
      <c r="AC1531" s="4" t="s">
        <v>48</v>
      </c>
      <c r="AD1531" s="4" t="s">
        <v>48</v>
      </c>
      <c r="AE1531" s="4" t="s">
        <v>49</v>
      </c>
      <c r="AF1531" s="4" t="s">
        <v>49</v>
      </c>
      <c r="AG1531" s="4" t="s">
        <v>49</v>
      </c>
      <c r="AH1531" s="4" t="s">
        <v>48</v>
      </c>
      <c r="AI1531" s="4" t="s">
        <v>48</v>
      </c>
      <c r="AJ1531" s="4" t="s">
        <v>48</v>
      </c>
      <c r="AK1531" s="4" t="s">
        <v>48</v>
      </c>
      <c r="AL1531" s="4" t="s">
        <v>81</v>
      </c>
    </row>
    <row r="1532" spans="1:38" ht="25.5">
      <c r="A1532" s="4">
        <v>159880</v>
      </c>
      <c r="B1532" s="4">
        <v>660400</v>
      </c>
      <c r="C1532" s="4" t="s">
        <v>4000</v>
      </c>
      <c r="D1532" s="4" t="s">
        <v>4001</v>
      </c>
      <c r="E1532" s="4" t="s">
        <v>153</v>
      </c>
      <c r="F1532" s="4" t="s">
        <v>1833</v>
      </c>
      <c r="G1532" s="4" t="s">
        <v>46</v>
      </c>
      <c r="H1532" s="4" t="s">
        <v>47</v>
      </c>
      <c r="I1532" s="4" t="s">
        <v>48</v>
      </c>
      <c r="J1532" s="4" t="s">
        <v>49</v>
      </c>
      <c r="K1532" s="4" t="s">
        <v>4134</v>
      </c>
      <c r="L1532" s="4" t="s">
        <v>4135</v>
      </c>
      <c r="M1532" s="4"/>
      <c r="N1532" s="4" t="s">
        <v>1836</v>
      </c>
      <c r="O1532" s="4" t="s">
        <v>53</v>
      </c>
      <c r="P1532" s="4" t="s">
        <v>2235</v>
      </c>
      <c r="Q1532" s="4">
        <v>162</v>
      </c>
      <c r="R1532" s="4">
        <v>0</v>
      </c>
      <c r="S1532" s="4">
        <v>63</v>
      </c>
      <c r="T1532" s="4">
        <v>225</v>
      </c>
      <c r="U1532" s="4">
        <v>0.72</v>
      </c>
      <c r="V1532" s="4">
        <v>0</v>
      </c>
      <c r="W1532" s="4">
        <v>0.72</v>
      </c>
      <c r="X1532" s="4" t="s">
        <v>48</v>
      </c>
      <c r="Y1532" s="4" t="s">
        <v>49</v>
      </c>
      <c r="Z1532" s="4" t="s">
        <v>49</v>
      </c>
      <c r="AA1532" s="4" t="s">
        <v>49</v>
      </c>
      <c r="AB1532" s="4" t="s">
        <v>49</v>
      </c>
      <c r="AC1532" s="4" t="s">
        <v>49</v>
      </c>
      <c r="AD1532" s="4" t="s">
        <v>49</v>
      </c>
      <c r="AE1532" s="4" t="s">
        <v>48</v>
      </c>
      <c r="AF1532" s="4" t="s">
        <v>48</v>
      </c>
      <c r="AG1532" s="4" t="s">
        <v>48</v>
      </c>
      <c r="AH1532" s="4" t="s">
        <v>48</v>
      </c>
      <c r="AI1532" s="4" t="s">
        <v>48</v>
      </c>
      <c r="AJ1532" s="4" t="s">
        <v>48</v>
      </c>
      <c r="AK1532" s="4" t="s">
        <v>48</v>
      </c>
      <c r="AL1532" s="4" t="s">
        <v>55</v>
      </c>
    </row>
    <row r="1533" spans="1:38" ht="25.5">
      <c r="A1533" s="4">
        <v>159880</v>
      </c>
      <c r="B1533" s="4">
        <v>685835</v>
      </c>
      <c r="C1533" s="4" t="s">
        <v>4000</v>
      </c>
      <c r="D1533" s="4" t="s">
        <v>4001</v>
      </c>
      <c r="E1533" s="4" t="s">
        <v>153</v>
      </c>
      <c r="F1533" s="4" t="s">
        <v>1833</v>
      </c>
      <c r="G1533" s="4" t="s">
        <v>46</v>
      </c>
      <c r="H1533" s="4" t="s">
        <v>47</v>
      </c>
      <c r="I1533" s="4" t="s">
        <v>48</v>
      </c>
      <c r="J1533" s="4" t="s">
        <v>49</v>
      </c>
      <c r="K1533" s="4" t="s">
        <v>4136</v>
      </c>
      <c r="L1533" s="4" t="s">
        <v>4137</v>
      </c>
      <c r="M1533" s="4"/>
      <c r="N1533" s="4" t="s">
        <v>1836</v>
      </c>
      <c r="O1533" s="4" t="s">
        <v>53</v>
      </c>
      <c r="P1533" s="4" t="s">
        <v>4041</v>
      </c>
      <c r="Q1533" s="4">
        <v>28</v>
      </c>
      <c r="R1533" s="4">
        <v>11</v>
      </c>
      <c r="S1533" s="4">
        <v>298</v>
      </c>
      <c r="T1533" s="4">
        <v>337</v>
      </c>
      <c r="U1533" s="4">
        <v>8.3099999999999993E-2</v>
      </c>
      <c r="V1533" s="4">
        <v>3.2599999999999997E-2</v>
      </c>
      <c r="W1533" s="4">
        <v>0.1157</v>
      </c>
      <c r="X1533" s="4" t="s">
        <v>49</v>
      </c>
      <c r="Y1533" s="4" t="s">
        <v>49</v>
      </c>
      <c r="Z1533" s="4" t="s">
        <v>49</v>
      </c>
      <c r="AA1533" s="4" t="s">
        <v>49</v>
      </c>
      <c r="AB1533" s="4" t="s">
        <v>49</v>
      </c>
      <c r="AC1533" s="4" t="s">
        <v>49</v>
      </c>
      <c r="AD1533" s="4" t="s">
        <v>49</v>
      </c>
      <c r="AE1533" s="4" t="s">
        <v>48</v>
      </c>
      <c r="AF1533" s="4" t="s">
        <v>48</v>
      </c>
      <c r="AG1533" s="4" t="s">
        <v>48</v>
      </c>
      <c r="AH1533" s="4" t="s">
        <v>48</v>
      </c>
      <c r="AI1533" s="4" t="s">
        <v>48</v>
      </c>
      <c r="AJ1533" s="4" t="s">
        <v>48</v>
      </c>
      <c r="AK1533" s="4" t="s">
        <v>48</v>
      </c>
      <c r="AL1533" s="4" t="s">
        <v>81</v>
      </c>
    </row>
    <row r="1534" spans="1:38" ht="25.5">
      <c r="A1534" s="4">
        <v>159880</v>
      </c>
      <c r="B1534" s="4">
        <v>660401</v>
      </c>
      <c r="C1534" s="4" t="s">
        <v>4000</v>
      </c>
      <c r="D1534" s="4" t="s">
        <v>4001</v>
      </c>
      <c r="E1534" s="4" t="s">
        <v>153</v>
      </c>
      <c r="F1534" s="4" t="s">
        <v>1833</v>
      </c>
      <c r="G1534" s="4" t="s">
        <v>46</v>
      </c>
      <c r="H1534" s="4" t="s">
        <v>47</v>
      </c>
      <c r="I1534" s="4" t="s">
        <v>48</v>
      </c>
      <c r="J1534" s="4" t="s">
        <v>49</v>
      </c>
      <c r="K1534" s="4" t="s">
        <v>4138</v>
      </c>
      <c r="L1534" s="4" t="s">
        <v>4139</v>
      </c>
      <c r="M1534" s="4"/>
      <c r="N1534" s="4" t="s">
        <v>1836</v>
      </c>
      <c r="O1534" s="4" t="s">
        <v>53</v>
      </c>
      <c r="P1534" s="4" t="s">
        <v>1890</v>
      </c>
      <c r="Q1534" s="4">
        <v>168</v>
      </c>
      <c r="R1534" s="4">
        <v>0</v>
      </c>
      <c r="S1534" s="4">
        <v>242</v>
      </c>
      <c r="T1534" s="4">
        <v>410</v>
      </c>
      <c r="U1534" s="4">
        <v>0.4098</v>
      </c>
      <c r="V1534" s="4">
        <v>0</v>
      </c>
      <c r="W1534" s="4">
        <v>0.4098</v>
      </c>
      <c r="X1534" s="4" t="s">
        <v>48</v>
      </c>
      <c r="Y1534" s="4" t="s">
        <v>49</v>
      </c>
      <c r="Z1534" s="4" t="s">
        <v>49</v>
      </c>
      <c r="AA1534" s="4" t="s">
        <v>49</v>
      </c>
      <c r="AB1534" s="4" t="s">
        <v>49</v>
      </c>
      <c r="AC1534" s="4" t="s">
        <v>49</v>
      </c>
      <c r="AD1534" s="4" t="s">
        <v>49</v>
      </c>
      <c r="AE1534" s="4" t="s">
        <v>48</v>
      </c>
      <c r="AF1534" s="4" t="s">
        <v>48</v>
      </c>
      <c r="AG1534" s="4" t="s">
        <v>48</v>
      </c>
      <c r="AH1534" s="4" t="s">
        <v>48</v>
      </c>
      <c r="AI1534" s="4" t="s">
        <v>48</v>
      </c>
      <c r="AJ1534" s="4" t="s">
        <v>48</v>
      </c>
      <c r="AK1534" s="4" t="s">
        <v>48</v>
      </c>
      <c r="AL1534" s="4" t="s">
        <v>55</v>
      </c>
    </row>
    <row r="1535" spans="1:38" ht="25.5">
      <c r="A1535" s="4">
        <v>159880</v>
      </c>
      <c r="B1535" s="4">
        <v>660358</v>
      </c>
      <c r="C1535" s="4" t="s">
        <v>4000</v>
      </c>
      <c r="D1535" s="4" t="s">
        <v>4001</v>
      </c>
      <c r="E1535" s="4" t="s">
        <v>153</v>
      </c>
      <c r="F1535" s="4" t="s">
        <v>1833</v>
      </c>
      <c r="G1535" s="4" t="s">
        <v>46</v>
      </c>
      <c r="H1535" s="4" t="s">
        <v>47</v>
      </c>
      <c r="I1535" s="4" t="s">
        <v>48</v>
      </c>
      <c r="J1535" s="4" t="s">
        <v>49</v>
      </c>
      <c r="K1535" s="4" t="s">
        <v>4140</v>
      </c>
      <c r="L1535" s="4" t="s">
        <v>4141</v>
      </c>
      <c r="M1535" s="4"/>
      <c r="N1535" s="4" t="s">
        <v>1836</v>
      </c>
      <c r="O1535" s="4" t="s">
        <v>53</v>
      </c>
      <c r="P1535" s="4" t="s">
        <v>1955</v>
      </c>
      <c r="Q1535" s="4">
        <v>242</v>
      </c>
      <c r="R1535" s="4">
        <v>0</v>
      </c>
      <c r="S1535" s="4">
        <v>39</v>
      </c>
      <c r="T1535" s="4">
        <v>281</v>
      </c>
      <c r="U1535" s="4">
        <v>0.86119999999999997</v>
      </c>
      <c r="V1535" s="4">
        <v>0</v>
      </c>
      <c r="W1535" s="4">
        <v>0.86119999999999997</v>
      </c>
      <c r="X1535" s="4" t="s">
        <v>48</v>
      </c>
      <c r="Y1535" s="4" t="s">
        <v>49</v>
      </c>
      <c r="Z1535" s="4" t="s">
        <v>49</v>
      </c>
      <c r="AA1535" s="4" t="s">
        <v>49</v>
      </c>
      <c r="AB1535" s="4" t="s">
        <v>49</v>
      </c>
      <c r="AC1535" s="4" t="s">
        <v>49</v>
      </c>
      <c r="AD1535" s="4" t="s">
        <v>49</v>
      </c>
      <c r="AE1535" s="4" t="s">
        <v>48</v>
      </c>
      <c r="AF1535" s="4" t="s">
        <v>48</v>
      </c>
      <c r="AG1535" s="4" t="s">
        <v>48</v>
      </c>
      <c r="AH1535" s="4" t="s">
        <v>48</v>
      </c>
      <c r="AI1535" s="4" t="s">
        <v>48</v>
      </c>
      <c r="AJ1535" s="4" t="s">
        <v>48</v>
      </c>
      <c r="AK1535" s="4" t="s">
        <v>48</v>
      </c>
      <c r="AL1535" s="4" t="s">
        <v>55</v>
      </c>
    </row>
    <row r="1536" spans="1:38" ht="25.5">
      <c r="A1536" s="4">
        <v>159880</v>
      </c>
      <c r="B1536" s="4">
        <v>660404</v>
      </c>
      <c r="C1536" s="4" t="s">
        <v>4000</v>
      </c>
      <c r="D1536" s="4" t="s">
        <v>4001</v>
      </c>
      <c r="E1536" s="4" t="s">
        <v>153</v>
      </c>
      <c r="F1536" s="4" t="s">
        <v>1833</v>
      </c>
      <c r="G1536" s="4" t="s">
        <v>46</v>
      </c>
      <c r="H1536" s="4" t="s">
        <v>47</v>
      </c>
      <c r="I1536" s="4" t="s">
        <v>48</v>
      </c>
      <c r="J1536" s="4" t="s">
        <v>49</v>
      </c>
      <c r="K1536" s="4" t="s">
        <v>4142</v>
      </c>
      <c r="L1536" s="4" t="s">
        <v>4143</v>
      </c>
      <c r="M1536" s="4"/>
      <c r="N1536" s="4" t="s">
        <v>1836</v>
      </c>
      <c r="O1536" s="4" t="s">
        <v>53</v>
      </c>
      <c r="P1536" s="4" t="s">
        <v>3972</v>
      </c>
      <c r="Q1536" s="4">
        <v>61</v>
      </c>
      <c r="R1536" s="4">
        <v>13</v>
      </c>
      <c r="S1536" s="4">
        <v>392</v>
      </c>
      <c r="T1536" s="4">
        <v>466</v>
      </c>
      <c r="U1536" s="4">
        <v>0.13089999999999999</v>
      </c>
      <c r="V1536" s="4">
        <v>2.7900000000000001E-2</v>
      </c>
      <c r="W1536" s="4">
        <v>0.1588</v>
      </c>
      <c r="X1536" s="4" t="s">
        <v>48</v>
      </c>
      <c r="Y1536" s="4" t="s">
        <v>48</v>
      </c>
      <c r="Z1536" s="4" t="s">
        <v>48</v>
      </c>
      <c r="AA1536" s="4" t="s">
        <v>48</v>
      </c>
      <c r="AB1536" s="4" t="s">
        <v>48</v>
      </c>
      <c r="AC1536" s="4" t="s">
        <v>48</v>
      </c>
      <c r="AD1536" s="4" t="s">
        <v>48</v>
      </c>
      <c r="AE1536" s="4" t="s">
        <v>49</v>
      </c>
      <c r="AF1536" s="4" t="s">
        <v>49</v>
      </c>
      <c r="AG1536" s="4" t="s">
        <v>49</v>
      </c>
      <c r="AH1536" s="4" t="s">
        <v>48</v>
      </c>
      <c r="AI1536" s="4" t="s">
        <v>48</v>
      </c>
      <c r="AJ1536" s="4" t="s">
        <v>48</v>
      </c>
      <c r="AK1536" s="4" t="s">
        <v>48</v>
      </c>
      <c r="AL1536" s="4" t="s">
        <v>81</v>
      </c>
    </row>
    <row r="1537" spans="1:38" ht="25.5">
      <c r="A1537" s="4">
        <v>159880</v>
      </c>
      <c r="B1537" s="4">
        <v>664736</v>
      </c>
      <c r="C1537" s="4" t="s">
        <v>4000</v>
      </c>
      <c r="D1537" s="4" t="s">
        <v>4001</v>
      </c>
      <c r="E1537" s="4" t="s">
        <v>153</v>
      </c>
      <c r="F1537" s="4" t="s">
        <v>1833</v>
      </c>
      <c r="G1537" s="4" t="s">
        <v>46</v>
      </c>
      <c r="H1537" s="4" t="s">
        <v>47</v>
      </c>
      <c r="I1537" s="4" t="s">
        <v>48</v>
      </c>
      <c r="J1537" s="4" t="s">
        <v>49</v>
      </c>
      <c r="K1537" s="4" t="s">
        <v>4144</v>
      </c>
      <c r="L1537" s="4" t="s">
        <v>4145</v>
      </c>
      <c r="M1537" s="4"/>
      <c r="N1537" s="4" t="s">
        <v>1836</v>
      </c>
      <c r="O1537" s="4" t="s">
        <v>53</v>
      </c>
      <c r="P1537" s="4" t="s">
        <v>4111</v>
      </c>
      <c r="Q1537" s="4">
        <v>15</v>
      </c>
      <c r="R1537" s="4">
        <v>12</v>
      </c>
      <c r="S1537" s="4">
        <v>450</v>
      </c>
      <c r="T1537" s="4">
        <v>477</v>
      </c>
      <c r="U1537" s="4">
        <v>3.1399999999999997E-2</v>
      </c>
      <c r="V1537" s="4">
        <v>2.52E-2</v>
      </c>
      <c r="W1537" s="4">
        <v>5.6599999999999998E-2</v>
      </c>
      <c r="X1537" s="4" t="s">
        <v>48</v>
      </c>
      <c r="Y1537" s="4" t="s">
        <v>49</v>
      </c>
      <c r="Z1537" s="4" t="s">
        <v>49</v>
      </c>
      <c r="AA1537" s="4" t="s">
        <v>49</v>
      </c>
      <c r="AB1537" s="4" t="s">
        <v>49</v>
      </c>
      <c r="AC1537" s="4" t="s">
        <v>49</v>
      </c>
      <c r="AD1537" s="4" t="s">
        <v>49</v>
      </c>
      <c r="AE1537" s="4" t="s">
        <v>48</v>
      </c>
      <c r="AF1537" s="4" t="s">
        <v>48</v>
      </c>
      <c r="AG1537" s="4" t="s">
        <v>48</v>
      </c>
      <c r="AH1537" s="4" t="s">
        <v>48</v>
      </c>
      <c r="AI1537" s="4" t="s">
        <v>48</v>
      </c>
      <c r="AJ1537" s="4" t="s">
        <v>48</v>
      </c>
      <c r="AK1537" s="4" t="s">
        <v>48</v>
      </c>
      <c r="AL1537" s="4" t="s">
        <v>81</v>
      </c>
    </row>
    <row r="1538" spans="1:38" ht="25.5">
      <c r="A1538" s="4">
        <v>159880</v>
      </c>
      <c r="B1538" s="4">
        <v>660405</v>
      </c>
      <c r="C1538" s="4" t="s">
        <v>4000</v>
      </c>
      <c r="D1538" s="4" t="s">
        <v>4001</v>
      </c>
      <c r="E1538" s="4" t="s">
        <v>153</v>
      </c>
      <c r="F1538" s="4" t="s">
        <v>1833</v>
      </c>
      <c r="G1538" s="4" t="s">
        <v>46</v>
      </c>
      <c r="H1538" s="4" t="s">
        <v>47</v>
      </c>
      <c r="I1538" s="4" t="s">
        <v>48</v>
      </c>
      <c r="J1538" s="4" t="s">
        <v>49</v>
      </c>
      <c r="K1538" s="4" t="s">
        <v>4146</v>
      </c>
      <c r="L1538" s="4" t="s">
        <v>4147</v>
      </c>
      <c r="M1538" s="4"/>
      <c r="N1538" s="4" t="s">
        <v>1836</v>
      </c>
      <c r="O1538" s="4" t="s">
        <v>53</v>
      </c>
      <c r="P1538" s="4" t="s">
        <v>4148</v>
      </c>
      <c r="Q1538" s="4">
        <v>13</v>
      </c>
      <c r="R1538" s="4">
        <v>5</v>
      </c>
      <c r="S1538" s="4">
        <v>200</v>
      </c>
      <c r="T1538" s="4">
        <v>218</v>
      </c>
      <c r="U1538" s="4">
        <v>5.96E-2</v>
      </c>
      <c r="V1538" s="4">
        <v>2.29E-2</v>
      </c>
      <c r="W1538" s="4">
        <v>8.2600000000000007E-2</v>
      </c>
      <c r="X1538" s="4" t="s">
        <v>48</v>
      </c>
      <c r="Y1538" s="4" t="s">
        <v>49</v>
      </c>
      <c r="Z1538" s="4" t="s">
        <v>49</v>
      </c>
      <c r="AA1538" s="4" t="s">
        <v>49</v>
      </c>
      <c r="AB1538" s="4" t="s">
        <v>49</v>
      </c>
      <c r="AC1538" s="4" t="s">
        <v>49</v>
      </c>
      <c r="AD1538" s="4" t="s">
        <v>49</v>
      </c>
      <c r="AE1538" s="4" t="s">
        <v>48</v>
      </c>
      <c r="AF1538" s="4" t="s">
        <v>48</v>
      </c>
      <c r="AG1538" s="4" t="s">
        <v>48</v>
      </c>
      <c r="AH1538" s="4" t="s">
        <v>48</v>
      </c>
      <c r="AI1538" s="4" t="s">
        <v>48</v>
      </c>
      <c r="AJ1538" s="4" t="s">
        <v>48</v>
      </c>
      <c r="AK1538" s="4" t="s">
        <v>48</v>
      </c>
      <c r="AL1538" s="4" t="s">
        <v>81</v>
      </c>
    </row>
    <row r="1539" spans="1:38" ht="25.5">
      <c r="A1539" s="4">
        <v>159880</v>
      </c>
      <c r="B1539" s="4">
        <v>684885</v>
      </c>
      <c r="C1539" s="4" t="s">
        <v>4000</v>
      </c>
      <c r="D1539" s="4" t="s">
        <v>4001</v>
      </c>
      <c r="E1539" s="4" t="s">
        <v>153</v>
      </c>
      <c r="F1539" s="4" t="s">
        <v>1833</v>
      </c>
      <c r="G1539" s="4" t="s">
        <v>46</v>
      </c>
      <c r="H1539" s="4" t="s">
        <v>47</v>
      </c>
      <c r="I1539" s="4" t="s">
        <v>48</v>
      </c>
      <c r="J1539" s="4" t="s">
        <v>49</v>
      </c>
      <c r="K1539" s="4" t="s">
        <v>4149</v>
      </c>
      <c r="L1539" s="4" t="s">
        <v>4150</v>
      </c>
      <c r="M1539" s="4"/>
      <c r="N1539" s="4" t="s">
        <v>1836</v>
      </c>
      <c r="O1539" s="4" t="s">
        <v>53</v>
      </c>
      <c r="P1539" s="4" t="s">
        <v>4148</v>
      </c>
      <c r="Q1539" s="4">
        <v>303</v>
      </c>
      <c r="R1539" s="4">
        <v>0</v>
      </c>
      <c r="S1539" s="4">
        <v>184</v>
      </c>
      <c r="T1539" s="4">
        <v>487</v>
      </c>
      <c r="U1539" s="4">
        <v>0.62219999999999998</v>
      </c>
      <c r="V1539" s="4">
        <v>0</v>
      </c>
      <c r="W1539" s="4">
        <v>0.62219999999999998</v>
      </c>
      <c r="X1539" s="4" t="s">
        <v>48</v>
      </c>
      <c r="Y1539" s="4" t="s">
        <v>48</v>
      </c>
      <c r="Z1539" s="4" t="s">
        <v>48</v>
      </c>
      <c r="AA1539" s="4" t="s">
        <v>48</v>
      </c>
      <c r="AB1539" s="4" t="s">
        <v>48</v>
      </c>
      <c r="AC1539" s="4" t="s">
        <v>48</v>
      </c>
      <c r="AD1539" s="4" t="s">
        <v>48</v>
      </c>
      <c r="AE1539" s="4" t="s">
        <v>49</v>
      </c>
      <c r="AF1539" s="4" t="s">
        <v>49</v>
      </c>
      <c r="AG1539" s="4" t="s">
        <v>49</v>
      </c>
      <c r="AH1539" s="4" t="s">
        <v>48</v>
      </c>
      <c r="AI1539" s="4" t="s">
        <v>48</v>
      </c>
      <c r="AJ1539" s="4" t="s">
        <v>48</v>
      </c>
      <c r="AK1539" s="4" t="s">
        <v>48</v>
      </c>
      <c r="AL1539" s="4" t="s">
        <v>55</v>
      </c>
    </row>
    <row r="1540" spans="1:38" ht="25.5">
      <c r="A1540" s="4">
        <v>159880</v>
      </c>
      <c r="B1540" s="4">
        <v>660407</v>
      </c>
      <c r="C1540" s="4" t="s">
        <v>4000</v>
      </c>
      <c r="D1540" s="4" t="s">
        <v>4001</v>
      </c>
      <c r="E1540" s="4" t="s">
        <v>153</v>
      </c>
      <c r="F1540" s="4" t="s">
        <v>1833</v>
      </c>
      <c r="G1540" s="4" t="s">
        <v>46</v>
      </c>
      <c r="H1540" s="4" t="s">
        <v>47</v>
      </c>
      <c r="I1540" s="4" t="s">
        <v>48</v>
      </c>
      <c r="J1540" s="4" t="s">
        <v>49</v>
      </c>
      <c r="K1540" s="4" t="s">
        <v>4151</v>
      </c>
      <c r="L1540" s="4" t="s">
        <v>4152</v>
      </c>
      <c r="M1540" s="4"/>
      <c r="N1540" s="4" t="s">
        <v>1836</v>
      </c>
      <c r="O1540" s="4" t="s">
        <v>53</v>
      </c>
      <c r="P1540" s="4" t="s">
        <v>1890</v>
      </c>
      <c r="Q1540" s="4">
        <v>418</v>
      </c>
      <c r="R1540" s="4">
        <v>0</v>
      </c>
      <c r="S1540" s="4">
        <v>341</v>
      </c>
      <c r="T1540" s="4">
        <v>759</v>
      </c>
      <c r="U1540" s="4">
        <v>0.55069999999999997</v>
      </c>
      <c r="V1540" s="4">
        <v>0</v>
      </c>
      <c r="W1540" s="4">
        <v>0.55069999999999997</v>
      </c>
      <c r="X1540" s="4" t="s">
        <v>48</v>
      </c>
      <c r="Y1540" s="4" t="s">
        <v>48</v>
      </c>
      <c r="Z1540" s="4" t="s">
        <v>48</v>
      </c>
      <c r="AA1540" s="4" t="s">
        <v>48</v>
      </c>
      <c r="AB1540" s="4" t="s">
        <v>48</v>
      </c>
      <c r="AC1540" s="4" t="s">
        <v>48</v>
      </c>
      <c r="AD1540" s="4" t="s">
        <v>48</v>
      </c>
      <c r="AE1540" s="4" t="s">
        <v>49</v>
      </c>
      <c r="AF1540" s="4" t="s">
        <v>49</v>
      </c>
      <c r="AG1540" s="4" t="s">
        <v>49</v>
      </c>
      <c r="AH1540" s="4" t="s">
        <v>48</v>
      </c>
      <c r="AI1540" s="4" t="s">
        <v>48</v>
      </c>
      <c r="AJ1540" s="4" t="s">
        <v>48</v>
      </c>
      <c r="AK1540" s="4" t="s">
        <v>48</v>
      </c>
      <c r="AL1540" s="4" t="s">
        <v>55</v>
      </c>
    </row>
    <row r="1541" spans="1:38" ht="25.5">
      <c r="A1541" s="4">
        <v>159880</v>
      </c>
      <c r="B1541" s="4">
        <v>665456</v>
      </c>
      <c r="C1541" s="4" t="s">
        <v>4000</v>
      </c>
      <c r="D1541" s="4" t="s">
        <v>4001</v>
      </c>
      <c r="E1541" s="4" t="s">
        <v>153</v>
      </c>
      <c r="F1541" s="4" t="s">
        <v>1833</v>
      </c>
      <c r="G1541" s="4" t="s">
        <v>46</v>
      </c>
      <c r="H1541" s="4" t="s">
        <v>47</v>
      </c>
      <c r="I1541" s="4" t="s">
        <v>48</v>
      </c>
      <c r="J1541" s="4" t="s">
        <v>49</v>
      </c>
      <c r="K1541" s="4" t="s">
        <v>4153</v>
      </c>
      <c r="L1541" s="4" t="s">
        <v>4154</v>
      </c>
      <c r="M1541" s="4"/>
      <c r="N1541" s="4" t="s">
        <v>1836</v>
      </c>
      <c r="O1541" s="4" t="s">
        <v>53</v>
      </c>
      <c r="P1541" s="4" t="s">
        <v>4011</v>
      </c>
      <c r="Q1541" s="4">
        <v>40</v>
      </c>
      <c r="R1541" s="4">
        <v>0</v>
      </c>
      <c r="S1541" s="4">
        <v>20</v>
      </c>
      <c r="T1541" s="4">
        <v>60</v>
      </c>
      <c r="U1541" s="4">
        <v>0.66669999999999996</v>
      </c>
      <c r="V1541" s="4">
        <v>0</v>
      </c>
      <c r="W1541" s="4">
        <v>0.66669999999999996</v>
      </c>
      <c r="X1541" s="4" t="s">
        <v>48</v>
      </c>
      <c r="Y1541" s="4" t="s">
        <v>48</v>
      </c>
      <c r="Z1541" s="4" t="s">
        <v>48</v>
      </c>
      <c r="AA1541" s="4" t="s">
        <v>48</v>
      </c>
      <c r="AB1541" s="4" t="s">
        <v>48</v>
      </c>
      <c r="AC1541" s="4" t="s">
        <v>48</v>
      </c>
      <c r="AD1541" s="4" t="s">
        <v>48</v>
      </c>
      <c r="AE1541" s="4" t="s">
        <v>48</v>
      </c>
      <c r="AF1541" s="4" t="s">
        <v>48</v>
      </c>
      <c r="AG1541" s="4" t="s">
        <v>48</v>
      </c>
      <c r="AH1541" s="4" t="s">
        <v>49</v>
      </c>
      <c r="AI1541" s="4" t="s">
        <v>49</v>
      </c>
      <c r="AJ1541" s="4" t="s">
        <v>49</v>
      </c>
      <c r="AK1541" s="4" t="s">
        <v>49</v>
      </c>
      <c r="AL1541" s="4" t="s">
        <v>55</v>
      </c>
    </row>
    <row r="1542" spans="1:38" ht="25.5">
      <c r="A1542" s="4">
        <v>159880</v>
      </c>
      <c r="B1542" s="4">
        <v>665455</v>
      </c>
      <c r="C1542" s="4" t="s">
        <v>4000</v>
      </c>
      <c r="D1542" s="4" t="s">
        <v>4001</v>
      </c>
      <c r="E1542" s="4" t="s">
        <v>153</v>
      </c>
      <c r="F1542" s="4" t="s">
        <v>1833</v>
      </c>
      <c r="G1542" s="4" t="s">
        <v>46</v>
      </c>
      <c r="H1542" s="4" t="s">
        <v>47</v>
      </c>
      <c r="I1542" s="4" t="s">
        <v>48</v>
      </c>
      <c r="J1542" s="4" t="s">
        <v>49</v>
      </c>
      <c r="K1542" s="4" t="s">
        <v>4155</v>
      </c>
      <c r="L1542" s="4" t="s">
        <v>4156</v>
      </c>
      <c r="M1542" s="4" t="s">
        <v>4157</v>
      </c>
      <c r="N1542" s="4" t="s">
        <v>1836</v>
      </c>
      <c r="O1542" s="4" t="s">
        <v>53</v>
      </c>
      <c r="P1542" s="4" t="s">
        <v>4158</v>
      </c>
      <c r="Q1542" s="4">
        <v>9</v>
      </c>
      <c r="R1542" s="4">
        <v>0</v>
      </c>
      <c r="S1542" s="4">
        <v>26</v>
      </c>
      <c r="T1542" s="4">
        <v>35</v>
      </c>
      <c r="U1542" s="4">
        <v>0.2571</v>
      </c>
      <c r="V1542" s="4">
        <v>0</v>
      </c>
      <c r="W1542" s="4">
        <v>0.2571</v>
      </c>
      <c r="X1542" s="4" t="s">
        <v>48</v>
      </c>
      <c r="Y1542" s="4" t="s">
        <v>48</v>
      </c>
      <c r="Z1542" s="4" t="s">
        <v>48</v>
      </c>
      <c r="AA1542" s="4" t="s">
        <v>48</v>
      </c>
      <c r="AB1542" s="4" t="s">
        <v>48</v>
      </c>
      <c r="AC1542" s="4" t="s">
        <v>48</v>
      </c>
      <c r="AD1542" s="4" t="s">
        <v>48</v>
      </c>
      <c r="AE1542" s="4" t="s">
        <v>48</v>
      </c>
      <c r="AF1542" s="4" t="s">
        <v>48</v>
      </c>
      <c r="AG1542" s="4" t="s">
        <v>48</v>
      </c>
      <c r="AH1542" s="4" t="s">
        <v>49</v>
      </c>
      <c r="AI1542" s="4" t="s">
        <v>49</v>
      </c>
      <c r="AJ1542" s="4" t="s">
        <v>49</v>
      </c>
      <c r="AK1542" s="4" t="s">
        <v>49</v>
      </c>
      <c r="AL1542" s="4" t="s">
        <v>55</v>
      </c>
    </row>
    <row r="1543" spans="1:38" ht="25.5">
      <c r="A1543" s="4">
        <v>159880</v>
      </c>
      <c r="B1543" s="4">
        <v>660409</v>
      </c>
      <c r="C1543" s="4" t="s">
        <v>4000</v>
      </c>
      <c r="D1543" s="4" t="s">
        <v>4001</v>
      </c>
      <c r="E1543" s="4" t="s">
        <v>153</v>
      </c>
      <c r="F1543" s="4" t="s">
        <v>1833</v>
      </c>
      <c r="G1543" s="4" t="s">
        <v>46</v>
      </c>
      <c r="H1543" s="4" t="s">
        <v>47</v>
      </c>
      <c r="I1543" s="4" t="s">
        <v>48</v>
      </c>
      <c r="J1543" s="4" t="s">
        <v>49</v>
      </c>
      <c r="K1543" s="4" t="s">
        <v>4159</v>
      </c>
      <c r="L1543" s="4" t="s">
        <v>4160</v>
      </c>
      <c r="M1543" s="4"/>
      <c r="N1543" s="4" t="s">
        <v>1836</v>
      </c>
      <c r="O1543" s="4" t="s">
        <v>53</v>
      </c>
      <c r="P1543" s="4" t="s">
        <v>4148</v>
      </c>
      <c r="Q1543" s="4">
        <v>9</v>
      </c>
      <c r="R1543" s="4">
        <v>0</v>
      </c>
      <c r="S1543" s="4">
        <v>159</v>
      </c>
      <c r="T1543" s="4">
        <v>168</v>
      </c>
      <c r="U1543" s="4">
        <v>5.3600000000000002E-2</v>
      </c>
      <c r="V1543" s="4">
        <v>0</v>
      </c>
      <c r="W1543" s="4">
        <v>5.3600000000000002E-2</v>
      </c>
      <c r="X1543" s="4" t="s">
        <v>48</v>
      </c>
      <c r="Y1543" s="4" t="s">
        <v>49</v>
      </c>
      <c r="Z1543" s="4" t="s">
        <v>49</v>
      </c>
      <c r="AA1543" s="4" t="s">
        <v>49</v>
      </c>
      <c r="AB1543" s="4" t="s">
        <v>49</v>
      </c>
      <c r="AC1543" s="4" t="s">
        <v>49</v>
      </c>
      <c r="AD1543" s="4" t="s">
        <v>49</v>
      </c>
      <c r="AE1543" s="4" t="s">
        <v>48</v>
      </c>
      <c r="AF1543" s="4" t="s">
        <v>48</v>
      </c>
      <c r="AG1543" s="4" t="s">
        <v>48</v>
      </c>
      <c r="AH1543" s="4" t="s">
        <v>48</v>
      </c>
      <c r="AI1543" s="4" t="s">
        <v>48</v>
      </c>
      <c r="AJ1543" s="4" t="s">
        <v>48</v>
      </c>
      <c r="AK1543" s="4" t="s">
        <v>48</v>
      </c>
      <c r="AL1543" s="4" t="s">
        <v>81</v>
      </c>
    </row>
    <row r="1544" spans="1:38" ht="25.5">
      <c r="A1544" s="4">
        <v>159880</v>
      </c>
      <c r="B1544" s="4">
        <v>660384</v>
      </c>
      <c r="C1544" s="4" t="s">
        <v>4000</v>
      </c>
      <c r="D1544" s="4" t="s">
        <v>4001</v>
      </c>
      <c r="E1544" s="4" t="s">
        <v>153</v>
      </c>
      <c r="F1544" s="4" t="s">
        <v>1833</v>
      </c>
      <c r="G1544" s="4" t="s">
        <v>46</v>
      </c>
      <c r="H1544" s="4" t="s">
        <v>47</v>
      </c>
      <c r="I1544" s="4" t="s">
        <v>48</v>
      </c>
      <c r="J1544" s="4" t="s">
        <v>49</v>
      </c>
      <c r="K1544" s="4" t="s">
        <v>4161</v>
      </c>
      <c r="L1544" s="4" t="s">
        <v>4162</v>
      </c>
      <c r="M1544" s="4"/>
      <c r="N1544" s="4" t="s">
        <v>1836</v>
      </c>
      <c r="O1544" s="4" t="s">
        <v>53</v>
      </c>
      <c r="P1544" s="4" t="s">
        <v>4044</v>
      </c>
      <c r="Q1544" s="4">
        <v>297</v>
      </c>
      <c r="R1544" s="4">
        <v>42</v>
      </c>
      <c r="S1544" s="4">
        <v>793</v>
      </c>
      <c r="T1544" s="4">
        <v>1132</v>
      </c>
      <c r="U1544" s="4">
        <v>0.26240000000000002</v>
      </c>
      <c r="V1544" s="4">
        <v>3.7100000000000001E-2</v>
      </c>
      <c r="W1544" s="4">
        <v>0.29949999999999999</v>
      </c>
      <c r="X1544" s="4" t="s">
        <v>48</v>
      </c>
      <c r="Y1544" s="4" t="s">
        <v>48</v>
      </c>
      <c r="Z1544" s="4" t="s">
        <v>48</v>
      </c>
      <c r="AA1544" s="4" t="s">
        <v>48</v>
      </c>
      <c r="AB1544" s="4" t="s">
        <v>48</v>
      </c>
      <c r="AC1544" s="4" t="s">
        <v>48</v>
      </c>
      <c r="AD1544" s="4" t="s">
        <v>48</v>
      </c>
      <c r="AE1544" s="4" t="s">
        <v>48</v>
      </c>
      <c r="AF1544" s="4" t="s">
        <v>48</v>
      </c>
      <c r="AG1544" s="4" t="s">
        <v>48</v>
      </c>
      <c r="AH1544" s="4" t="s">
        <v>49</v>
      </c>
      <c r="AI1544" s="4" t="s">
        <v>49</v>
      </c>
      <c r="AJ1544" s="4" t="s">
        <v>49</v>
      </c>
      <c r="AK1544" s="4" t="s">
        <v>49</v>
      </c>
      <c r="AL1544" s="4" t="s">
        <v>81</v>
      </c>
    </row>
    <row r="1545" spans="1:38" ht="25.5">
      <c r="A1545" s="4">
        <v>159880</v>
      </c>
      <c r="B1545" s="4">
        <v>660410</v>
      </c>
      <c r="C1545" s="4" t="s">
        <v>4000</v>
      </c>
      <c r="D1545" s="4" t="s">
        <v>4001</v>
      </c>
      <c r="E1545" s="4" t="s">
        <v>153</v>
      </c>
      <c r="F1545" s="4" t="s">
        <v>1833</v>
      </c>
      <c r="G1545" s="4" t="s">
        <v>46</v>
      </c>
      <c r="H1545" s="4" t="s">
        <v>47</v>
      </c>
      <c r="I1545" s="4" t="s">
        <v>48</v>
      </c>
      <c r="J1545" s="4" t="s">
        <v>49</v>
      </c>
      <c r="K1545" s="4" t="s">
        <v>4163</v>
      </c>
      <c r="L1545" s="4" t="s">
        <v>4164</v>
      </c>
      <c r="M1545" s="4"/>
      <c r="N1545" s="4" t="s">
        <v>1836</v>
      </c>
      <c r="O1545" s="4" t="s">
        <v>53</v>
      </c>
      <c r="P1545" s="4" t="s">
        <v>4022</v>
      </c>
      <c r="Q1545" s="4">
        <v>29</v>
      </c>
      <c r="R1545" s="4">
        <v>7</v>
      </c>
      <c r="S1545" s="4">
        <v>333</v>
      </c>
      <c r="T1545" s="4">
        <v>369</v>
      </c>
      <c r="U1545" s="4">
        <v>7.8600000000000003E-2</v>
      </c>
      <c r="V1545" s="4">
        <v>1.9E-2</v>
      </c>
      <c r="W1545" s="4">
        <v>9.7600000000000006E-2</v>
      </c>
      <c r="X1545" s="4" t="s">
        <v>49</v>
      </c>
      <c r="Y1545" s="4" t="s">
        <v>49</v>
      </c>
      <c r="Z1545" s="4" t="s">
        <v>49</v>
      </c>
      <c r="AA1545" s="4" t="s">
        <v>49</v>
      </c>
      <c r="AB1545" s="4" t="s">
        <v>49</v>
      </c>
      <c r="AC1545" s="4" t="s">
        <v>49</v>
      </c>
      <c r="AD1545" s="4" t="s">
        <v>49</v>
      </c>
      <c r="AE1545" s="4" t="s">
        <v>48</v>
      </c>
      <c r="AF1545" s="4" t="s">
        <v>48</v>
      </c>
      <c r="AG1545" s="4" t="s">
        <v>48</v>
      </c>
      <c r="AH1545" s="4" t="s">
        <v>48</v>
      </c>
      <c r="AI1545" s="4" t="s">
        <v>48</v>
      </c>
      <c r="AJ1545" s="4" t="s">
        <v>48</v>
      </c>
      <c r="AK1545" s="4" t="s">
        <v>48</v>
      </c>
      <c r="AL1545" s="4" t="s">
        <v>81</v>
      </c>
    </row>
    <row r="1546" spans="1:38" ht="25.5">
      <c r="A1546" s="4">
        <v>159880</v>
      </c>
      <c r="B1546" s="4">
        <v>663282</v>
      </c>
      <c r="C1546" s="4" t="s">
        <v>4000</v>
      </c>
      <c r="D1546" s="4" t="s">
        <v>4001</v>
      </c>
      <c r="E1546" s="4" t="s">
        <v>153</v>
      </c>
      <c r="F1546" s="4" t="s">
        <v>1833</v>
      </c>
      <c r="G1546" s="4" t="s">
        <v>46</v>
      </c>
      <c r="H1546" s="4" t="s">
        <v>47</v>
      </c>
      <c r="I1546" s="4" t="s">
        <v>48</v>
      </c>
      <c r="J1546" s="4" t="s">
        <v>49</v>
      </c>
      <c r="K1546" s="4" t="s">
        <v>4165</v>
      </c>
      <c r="L1546" s="4" t="s">
        <v>4166</v>
      </c>
      <c r="M1546" s="4"/>
      <c r="N1546" s="4" t="s">
        <v>1836</v>
      </c>
      <c r="O1546" s="4" t="s">
        <v>53</v>
      </c>
      <c r="P1546" s="4" t="s">
        <v>4148</v>
      </c>
      <c r="Q1546" s="4">
        <v>52</v>
      </c>
      <c r="R1546" s="4">
        <v>8</v>
      </c>
      <c r="S1546" s="4">
        <v>195</v>
      </c>
      <c r="T1546" s="4">
        <v>255</v>
      </c>
      <c r="U1546" s="4">
        <v>0.2039</v>
      </c>
      <c r="V1546" s="4">
        <v>3.1399999999999997E-2</v>
      </c>
      <c r="W1546" s="4">
        <v>0.23530000000000001</v>
      </c>
      <c r="X1546" s="4" t="s">
        <v>48</v>
      </c>
      <c r="Y1546" s="4" t="s">
        <v>48</v>
      </c>
      <c r="Z1546" s="4" t="s">
        <v>48</v>
      </c>
      <c r="AA1546" s="4" t="s">
        <v>48</v>
      </c>
      <c r="AB1546" s="4" t="s">
        <v>48</v>
      </c>
      <c r="AC1546" s="4" t="s">
        <v>48</v>
      </c>
      <c r="AD1546" s="4" t="s">
        <v>48</v>
      </c>
      <c r="AE1546" s="4" t="s">
        <v>48</v>
      </c>
      <c r="AF1546" s="4" t="s">
        <v>48</v>
      </c>
      <c r="AG1546" s="4" t="s">
        <v>48</v>
      </c>
      <c r="AH1546" s="4" t="s">
        <v>49</v>
      </c>
      <c r="AI1546" s="4" t="s">
        <v>49</v>
      </c>
      <c r="AJ1546" s="4" t="s">
        <v>49</v>
      </c>
      <c r="AK1546" s="4" t="s">
        <v>49</v>
      </c>
      <c r="AL1546" s="4" t="s">
        <v>81</v>
      </c>
    </row>
    <row r="1547" spans="1:38" ht="25.5">
      <c r="A1547" s="4">
        <v>159880</v>
      </c>
      <c r="B1547" s="4">
        <v>660412</v>
      </c>
      <c r="C1547" s="4" t="s">
        <v>4000</v>
      </c>
      <c r="D1547" s="4" t="s">
        <v>4001</v>
      </c>
      <c r="E1547" s="4" t="s">
        <v>153</v>
      </c>
      <c r="F1547" s="4" t="s">
        <v>1833</v>
      </c>
      <c r="G1547" s="4" t="s">
        <v>46</v>
      </c>
      <c r="H1547" s="4" t="s">
        <v>47</v>
      </c>
      <c r="I1547" s="4" t="s">
        <v>48</v>
      </c>
      <c r="J1547" s="4" t="s">
        <v>49</v>
      </c>
      <c r="K1547" s="4" t="s">
        <v>4167</v>
      </c>
      <c r="L1547" s="4" t="s">
        <v>4168</v>
      </c>
      <c r="M1547" s="4"/>
      <c r="N1547" s="4" t="s">
        <v>1836</v>
      </c>
      <c r="O1547" s="4" t="s">
        <v>53</v>
      </c>
      <c r="P1547" s="4" t="s">
        <v>4044</v>
      </c>
      <c r="Q1547" s="4">
        <v>310</v>
      </c>
      <c r="R1547" s="4">
        <v>0</v>
      </c>
      <c r="S1547" s="4">
        <v>181</v>
      </c>
      <c r="T1547" s="4">
        <v>491</v>
      </c>
      <c r="U1547" s="4">
        <v>0.63139999999999996</v>
      </c>
      <c r="V1547" s="4">
        <v>0</v>
      </c>
      <c r="W1547" s="4">
        <v>0.63139999999999996</v>
      </c>
      <c r="X1547" s="4" t="s">
        <v>49</v>
      </c>
      <c r="Y1547" s="4" t="s">
        <v>49</v>
      </c>
      <c r="Z1547" s="4" t="s">
        <v>49</v>
      </c>
      <c r="AA1547" s="4" t="s">
        <v>49</v>
      </c>
      <c r="AB1547" s="4" t="s">
        <v>49</v>
      </c>
      <c r="AC1547" s="4" t="s">
        <v>49</v>
      </c>
      <c r="AD1547" s="4" t="s">
        <v>49</v>
      </c>
      <c r="AE1547" s="4" t="s">
        <v>48</v>
      </c>
      <c r="AF1547" s="4" t="s">
        <v>48</v>
      </c>
      <c r="AG1547" s="4" t="s">
        <v>48</v>
      </c>
      <c r="AH1547" s="4" t="s">
        <v>48</v>
      </c>
      <c r="AI1547" s="4" t="s">
        <v>48</v>
      </c>
      <c r="AJ1547" s="4" t="s">
        <v>48</v>
      </c>
      <c r="AK1547" s="4" t="s">
        <v>48</v>
      </c>
      <c r="AL1547" s="4" t="s">
        <v>55</v>
      </c>
    </row>
    <row r="1548" spans="1:38" ht="25.5">
      <c r="A1548" s="4">
        <v>159880</v>
      </c>
      <c r="B1548" s="4">
        <v>660413</v>
      </c>
      <c r="C1548" s="4" t="s">
        <v>4000</v>
      </c>
      <c r="D1548" s="4" t="s">
        <v>4001</v>
      </c>
      <c r="E1548" s="4" t="s">
        <v>153</v>
      </c>
      <c r="F1548" s="4" t="s">
        <v>1833</v>
      </c>
      <c r="G1548" s="4" t="s">
        <v>46</v>
      </c>
      <c r="H1548" s="4" t="s">
        <v>47</v>
      </c>
      <c r="I1548" s="4" t="s">
        <v>48</v>
      </c>
      <c r="J1548" s="4" t="s">
        <v>49</v>
      </c>
      <c r="K1548" s="4" t="s">
        <v>3086</v>
      </c>
      <c r="L1548" s="4" t="s">
        <v>4169</v>
      </c>
      <c r="M1548" s="4"/>
      <c r="N1548" s="4" t="s">
        <v>1836</v>
      </c>
      <c r="O1548" s="4" t="s">
        <v>53</v>
      </c>
      <c r="P1548" s="4" t="s">
        <v>4034</v>
      </c>
      <c r="Q1548" s="4">
        <v>173</v>
      </c>
      <c r="R1548" s="4">
        <v>0</v>
      </c>
      <c r="S1548" s="4">
        <v>186</v>
      </c>
      <c r="T1548" s="4">
        <v>359</v>
      </c>
      <c r="U1548" s="4">
        <v>0.4819</v>
      </c>
      <c r="V1548" s="4">
        <v>0</v>
      </c>
      <c r="W1548" s="4">
        <v>0.4819</v>
      </c>
      <c r="X1548" s="4" t="s">
        <v>48</v>
      </c>
      <c r="Y1548" s="4" t="s">
        <v>49</v>
      </c>
      <c r="Z1548" s="4" t="s">
        <v>49</v>
      </c>
      <c r="AA1548" s="4" t="s">
        <v>49</v>
      </c>
      <c r="AB1548" s="4" t="s">
        <v>49</v>
      </c>
      <c r="AC1548" s="4" t="s">
        <v>49</v>
      </c>
      <c r="AD1548" s="4" t="s">
        <v>49</v>
      </c>
      <c r="AE1548" s="4" t="s">
        <v>48</v>
      </c>
      <c r="AF1548" s="4" t="s">
        <v>48</v>
      </c>
      <c r="AG1548" s="4" t="s">
        <v>48</v>
      </c>
      <c r="AH1548" s="4" t="s">
        <v>48</v>
      </c>
      <c r="AI1548" s="4" t="s">
        <v>48</v>
      </c>
      <c r="AJ1548" s="4" t="s">
        <v>48</v>
      </c>
      <c r="AK1548" s="4" t="s">
        <v>48</v>
      </c>
      <c r="AL1548" s="4" t="s">
        <v>55</v>
      </c>
    </row>
    <row r="1549" spans="1:38" ht="25.5">
      <c r="A1549" s="4">
        <v>159880</v>
      </c>
      <c r="B1549" s="4">
        <v>660365</v>
      </c>
      <c r="C1549" s="4" t="s">
        <v>4000</v>
      </c>
      <c r="D1549" s="4" t="s">
        <v>4001</v>
      </c>
      <c r="E1549" s="4" t="s">
        <v>153</v>
      </c>
      <c r="F1549" s="4" t="s">
        <v>1833</v>
      </c>
      <c r="G1549" s="4" t="s">
        <v>46</v>
      </c>
      <c r="H1549" s="4" t="s">
        <v>47</v>
      </c>
      <c r="I1549" s="4" t="s">
        <v>48</v>
      </c>
      <c r="J1549" s="4" t="s">
        <v>49</v>
      </c>
      <c r="K1549" s="4" t="s">
        <v>4170</v>
      </c>
      <c r="L1549" s="4" t="s">
        <v>4171</v>
      </c>
      <c r="M1549" s="4"/>
      <c r="N1549" s="4" t="s">
        <v>1836</v>
      </c>
      <c r="O1549" s="4" t="s">
        <v>53</v>
      </c>
      <c r="P1549" s="4" t="s">
        <v>1955</v>
      </c>
      <c r="Q1549" s="4">
        <v>162</v>
      </c>
      <c r="R1549" s="4">
        <v>0</v>
      </c>
      <c r="S1549" s="4">
        <v>193</v>
      </c>
      <c r="T1549" s="4">
        <v>355</v>
      </c>
      <c r="U1549" s="4">
        <v>0.45629999999999998</v>
      </c>
      <c r="V1549" s="4">
        <v>0</v>
      </c>
      <c r="W1549" s="4">
        <v>0.45629999999999998</v>
      </c>
      <c r="X1549" s="4" t="s">
        <v>48</v>
      </c>
      <c r="Y1549" s="4" t="s">
        <v>49</v>
      </c>
      <c r="Z1549" s="4" t="s">
        <v>49</v>
      </c>
      <c r="AA1549" s="4" t="s">
        <v>49</v>
      </c>
      <c r="AB1549" s="4" t="s">
        <v>49</v>
      </c>
      <c r="AC1549" s="4" t="s">
        <v>49</v>
      </c>
      <c r="AD1549" s="4" t="s">
        <v>49</v>
      </c>
      <c r="AE1549" s="4" t="s">
        <v>49</v>
      </c>
      <c r="AF1549" s="4" t="s">
        <v>49</v>
      </c>
      <c r="AG1549" s="4" t="s">
        <v>49</v>
      </c>
      <c r="AH1549" s="4" t="s">
        <v>48</v>
      </c>
      <c r="AI1549" s="4" t="s">
        <v>48</v>
      </c>
      <c r="AJ1549" s="4" t="s">
        <v>48</v>
      </c>
      <c r="AK1549" s="4" t="s">
        <v>48</v>
      </c>
      <c r="AL1549" s="4" t="s">
        <v>55</v>
      </c>
    </row>
    <row r="1550" spans="1:38" ht="25.5">
      <c r="A1550" s="4">
        <v>159880</v>
      </c>
      <c r="B1550" s="4">
        <v>660414</v>
      </c>
      <c r="C1550" s="4" t="s">
        <v>4000</v>
      </c>
      <c r="D1550" s="4" t="s">
        <v>4001</v>
      </c>
      <c r="E1550" s="4" t="s">
        <v>153</v>
      </c>
      <c r="F1550" s="4" t="s">
        <v>1833</v>
      </c>
      <c r="G1550" s="4" t="s">
        <v>46</v>
      </c>
      <c r="H1550" s="4" t="s">
        <v>47</v>
      </c>
      <c r="I1550" s="4" t="s">
        <v>48</v>
      </c>
      <c r="J1550" s="4" t="s">
        <v>49</v>
      </c>
      <c r="K1550" s="4" t="s">
        <v>4172</v>
      </c>
      <c r="L1550" s="4" t="s">
        <v>4173</v>
      </c>
      <c r="M1550" s="4"/>
      <c r="N1550" s="4" t="s">
        <v>1836</v>
      </c>
      <c r="O1550" s="4" t="s">
        <v>53</v>
      </c>
      <c r="P1550" s="4" t="s">
        <v>4047</v>
      </c>
      <c r="Q1550" s="4">
        <v>43</v>
      </c>
      <c r="R1550" s="4">
        <v>12</v>
      </c>
      <c r="S1550" s="4">
        <v>396</v>
      </c>
      <c r="T1550" s="4">
        <v>451</v>
      </c>
      <c r="U1550" s="4">
        <v>9.5299999999999996E-2</v>
      </c>
      <c r="V1550" s="4">
        <v>2.6599999999999999E-2</v>
      </c>
      <c r="W1550" s="4">
        <v>0.122</v>
      </c>
      <c r="X1550" s="4" t="s">
        <v>48</v>
      </c>
      <c r="Y1550" s="4" t="s">
        <v>49</v>
      </c>
      <c r="Z1550" s="4" t="s">
        <v>49</v>
      </c>
      <c r="AA1550" s="4" t="s">
        <v>49</v>
      </c>
      <c r="AB1550" s="4" t="s">
        <v>49</v>
      </c>
      <c r="AC1550" s="4" t="s">
        <v>49</v>
      </c>
      <c r="AD1550" s="4" t="s">
        <v>49</v>
      </c>
      <c r="AE1550" s="4" t="s">
        <v>49</v>
      </c>
      <c r="AF1550" s="4" t="s">
        <v>49</v>
      </c>
      <c r="AG1550" s="4" t="s">
        <v>49</v>
      </c>
      <c r="AH1550" s="4" t="s">
        <v>48</v>
      </c>
      <c r="AI1550" s="4" t="s">
        <v>48</v>
      </c>
      <c r="AJ1550" s="4" t="s">
        <v>48</v>
      </c>
      <c r="AK1550" s="4" t="s">
        <v>48</v>
      </c>
      <c r="AL1550" s="4" t="s">
        <v>81</v>
      </c>
    </row>
    <row r="1551" spans="1:38" ht="25.5">
      <c r="A1551" s="4">
        <v>159880</v>
      </c>
      <c r="B1551" s="4">
        <v>664737</v>
      </c>
      <c r="C1551" s="4" t="s">
        <v>4000</v>
      </c>
      <c r="D1551" s="4" t="s">
        <v>4001</v>
      </c>
      <c r="E1551" s="4" t="s">
        <v>153</v>
      </c>
      <c r="F1551" s="4" t="s">
        <v>1833</v>
      </c>
      <c r="G1551" s="4" t="s">
        <v>46</v>
      </c>
      <c r="H1551" s="4" t="s">
        <v>47</v>
      </c>
      <c r="I1551" s="4" t="s">
        <v>48</v>
      </c>
      <c r="J1551" s="4" t="s">
        <v>49</v>
      </c>
      <c r="K1551" s="4" t="s">
        <v>4174</v>
      </c>
      <c r="L1551" s="4" t="s">
        <v>4175</v>
      </c>
      <c r="M1551" s="4"/>
      <c r="N1551" s="4" t="s">
        <v>1836</v>
      </c>
      <c r="O1551" s="4" t="s">
        <v>53</v>
      </c>
      <c r="P1551" s="4" t="s">
        <v>4096</v>
      </c>
      <c r="Q1551" s="4">
        <v>26</v>
      </c>
      <c r="R1551" s="4">
        <v>3</v>
      </c>
      <c r="S1551" s="4">
        <v>188</v>
      </c>
      <c r="T1551" s="4">
        <v>217</v>
      </c>
      <c r="U1551" s="4">
        <v>0.1198</v>
      </c>
      <c r="V1551" s="4">
        <v>1.38E-2</v>
      </c>
      <c r="W1551" s="4">
        <v>0.1336</v>
      </c>
      <c r="X1551" s="4" t="s">
        <v>48</v>
      </c>
      <c r="Y1551" s="4" t="s">
        <v>49</v>
      </c>
      <c r="Z1551" s="4" t="s">
        <v>49</v>
      </c>
      <c r="AA1551" s="4" t="s">
        <v>49</v>
      </c>
      <c r="AB1551" s="4" t="s">
        <v>49</v>
      </c>
      <c r="AC1551" s="4" t="s">
        <v>49</v>
      </c>
      <c r="AD1551" s="4" t="s">
        <v>49</v>
      </c>
      <c r="AE1551" s="4" t="s">
        <v>48</v>
      </c>
      <c r="AF1551" s="4" t="s">
        <v>48</v>
      </c>
      <c r="AG1551" s="4" t="s">
        <v>48</v>
      </c>
      <c r="AH1551" s="4" t="s">
        <v>48</v>
      </c>
      <c r="AI1551" s="4" t="s">
        <v>48</v>
      </c>
      <c r="AJ1551" s="4" t="s">
        <v>48</v>
      </c>
      <c r="AK1551" s="4" t="s">
        <v>48</v>
      </c>
      <c r="AL1551" s="4" t="s">
        <v>81</v>
      </c>
    </row>
    <row r="1552" spans="1:38" ht="25.5">
      <c r="A1552" s="4">
        <v>159880</v>
      </c>
      <c r="B1552" s="4">
        <v>660416</v>
      </c>
      <c r="C1552" s="4" t="s">
        <v>4000</v>
      </c>
      <c r="D1552" s="4" t="s">
        <v>4001</v>
      </c>
      <c r="E1552" s="4" t="s">
        <v>153</v>
      </c>
      <c r="F1552" s="4" t="s">
        <v>1833</v>
      </c>
      <c r="G1552" s="4" t="s">
        <v>46</v>
      </c>
      <c r="H1552" s="4" t="s">
        <v>47</v>
      </c>
      <c r="I1552" s="4" t="s">
        <v>48</v>
      </c>
      <c r="J1552" s="4" t="s">
        <v>49</v>
      </c>
      <c r="K1552" s="4" t="s">
        <v>4176</v>
      </c>
      <c r="L1552" s="4" t="s">
        <v>4177</v>
      </c>
      <c r="M1552" s="4"/>
      <c r="N1552" s="4" t="s">
        <v>1836</v>
      </c>
      <c r="O1552" s="4" t="s">
        <v>53</v>
      </c>
      <c r="P1552" s="4" t="s">
        <v>1955</v>
      </c>
      <c r="Q1552" s="4">
        <v>659</v>
      </c>
      <c r="R1552" s="4">
        <v>0</v>
      </c>
      <c r="S1552" s="4">
        <v>115</v>
      </c>
      <c r="T1552" s="4">
        <v>774</v>
      </c>
      <c r="U1552" s="4">
        <v>0.85140000000000005</v>
      </c>
      <c r="V1552" s="4">
        <v>0</v>
      </c>
      <c r="W1552" s="4">
        <v>0.85140000000000005</v>
      </c>
      <c r="X1552" s="4" t="s">
        <v>48</v>
      </c>
      <c r="Y1552" s="4" t="s">
        <v>48</v>
      </c>
      <c r="Z1552" s="4" t="s">
        <v>48</v>
      </c>
      <c r="AA1552" s="4" t="s">
        <v>48</v>
      </c>
      <c r="AB1552" s="4" t="s">
        <v>48</v>
      </c>
      <c r="AC1552" s="4" t="s">
        <v>48</v>
      </c>
      <c r="AD1552" s="4" t="s">
        <v>48</v>
      </c>
      <c r="AE1552" s="4" t="s">
        <v>48</v>
      </c>
      <c r="AF1552" s="4" t="s">
        <v>48</v>
      </c>
      <c r="AG1552" s="4" t="s">
        <v>48</v>
      </c>
      <c r="AH1552" s="4" t="s">
        <v>49</v>
      </c>
      <c r="AI1552" s="4" t="s">
        <v>49</v>
      </c>
      <c r="AJ1552" s="4" t="s">
        <v>49</v>
      </c>
      <c r="AK1552" s="4" t="s">
        <v>49</v>
      </c>
      <c r="AL1552" s="4" t="s">
        <v>55</v>
      </c>
    </row>
    <row r="1553" spans="1:38" ht="25.5">
      <c r="A1553" s="4">
        <v>159880</v>
      </c>
      <c r="B1553" s="4">
        <v>660417</v>
      </c>
      <c r="C1553" s="4" t="s">
        <v>4000</v>
      </c>
      <c r="D1553" s="4" t="s">
        <v>4001</v>
      </c>
      <c r="E1553" s="4" t="s">
        <v>153</v>
      </c>
      <c r="F1553" s="4" t="s">
        <v>1833</v>
      </c>
      <c r="G1553" s="4" t="s">
        <v>46</v>
      </c>
      <c r="H1553" s="4" t="s">
        <v>47</v>
      </c>
      <c r="I1553" s="4" t="s">
        <v>48</v>
      </c>
      <c r="J1553" s="4" t="s">
        <v>49</v>
      </c>
      <c r="K1553" s="4" t="s">
        <v>4178</v>
      </c>
      <c r="L1553" s="4" t="s">
        <v>4179</v>
      </c>
      <c r="M1553" s="4"/>
      <c r="N1553" s="4" t="s">
        <v>1836</v>
      </c>
      <c r="O1553" s="4" t="s">
        <v>53</v>
      </c>
      <c r="P1553" s="4" t="s">
        <v>3776</v>
      </c>
      <c r="Q1553" s="4">
        <v>147</v>
      </c>
      <c r="R1553" s="4">
        <v>0</v>
      </c>
      <c r="S1553" s="4">
        <v>54</v>
      </c>
      <c r="T1553" s="4">
        <v>201</v>
      </c>
      <c r="U1553" s="4">
        <v>0.73129999999999995</v>
      </c>
      <c r="V1553" s="4">
        <v>0</v>
      </c>
      <c r="W1553" s="4">
        <v>0.73129999999999995</v>
      </c>
      <c r="X1553" s="4" t="s">
        <v>48</v>
      </c>
      <c r="Y1553" s="4" t="s">
        <v>49</v>
      </c>
      <c r="Z1553" s="4" t="s">
        <v>49</v>
      </c>
      <c r="AA1553" s="4" t="s">
        <v>49</v>
      </c>
      <c r="AB1553" s="4" t="s">
        <v>49</v>
      </c>
      <c r="AC1553" s="4" t="s">
        <v>49</v>
      </c>
      <c r="AD1553" s="4" t="s">
        <v>49</v>
      </c>
      <c r="AE1553" s="4" t="s">
        <v>48</v>
      </c>
      <c r="AF1553" s="4" t="s">
        <v>48</v>
      </c>
      <c r="AG1553" s="4" t="s">
        <v>48</v>
      </c>
      <c r="AH1553" s="4" t="s">
        <v>48</v>
      </c>
      <c r="AI1553" s="4" t="s">
        <v>48</v>
      </c>
      <c r="AJ1553" s="4" t="s">
        <v>48</v>
      </c>
      <c r="AK1553" s="4" t="s">
        <v>48</v>
      </c>
      <c r="AL1553" s="4" t="s">
        <v>55</v>
      </c>
    </row>
    <row r="1554" spans="1:38" ht="25.5">
      <c r="A1554" s="4">
        <v>159880</v>
      </c>
      <c r="B1554" s="4">
        <v>660433</v>
      </c>
      <c r="C1554" s="4" t="s">
        <v>4000</v>
      </c>
      <c r="D1554" s="4" t="s">
        <v>4001</v>
      </c>
      <c r="E1554" s="4" t="s">
        <v>153</v>
      </c>
      <c r="F1554" s="4" t="s">
        <v>1833</v>
      </c>
      <c r="G1554" s="4" t="s">
        <v>46</v>
      </c>
      <c r="H1554" s="4" t="s">
        <v>47</v>
      </c>
      <c r="I1554" s="4" t="s">
        <v>48</v>
      </c>
      <c r="J1554" s="4" t="s">
        <v>49</v>
      </c>
      <c r="K1554" s="4" t="s">
        <v>4180</v>
      </c>
      <c r="L1554" s="4" t="s">
        <v>4181</v>
      </c>
      <c r="M1554" s="4"/>
      <c r="N1554" s="4" t="s">
        <v>1836</v>
      </c>
      <c r="O1554" s="4" t="s">
        <v>53</v>
      </c>
      <c r="P1554" s="4" t="s">
        <v>1955</v>
      </c>
      <c r="Q1554" s="4">
        <v>273</v>
      </c>
      <c r="R1554" s="4">
        <v>0</v>
      </c>
      <c r="S1554" s="4">
        <v>58</v>
      </c>
      <c r="T1554" s="4">
        <v>331</v>
      </c>
      <c r="U1554" s="4">
        <v>0.82479999999999998</v>
      </c>
      <c r="V1554" s="4">
        <v>0</v>
      </c>
      <c r="W1554" s="4">
        <v>0.82479999999999998</v>
      </c>
      <c r="X1554" s="4" t="s">
        <v>49</v>
      </c>
      <c r="Y1554" s="4" t="s">
        <v>49</v>
      </c>
      <c r="Z1554" s="4" t="s">
        <v>49</v>
      </c>
      <c r="AA1554" s="4" t="s">
        <v>49</v>
      </c>
      <c r="AB1554" s="4" t="s">
        <v>49</v>
      </c>
      <c r="AC1554" s="4" t="s">
        <v>49</v>
      </c>
      <c r="AD1554" s="4" t="s">
        <v>49</v>
      </c>
      <c r="AE1554" s="4" t="s">
        <v>48</v>
      </c>
      <c r="AF1554" s="4" t="s">
        <v>48</v>
      </c>
      <c r="AG1554" s="4" t="s">
        <v>48</v>
      </c>
      <c r="AH1554" s="4" t="s">
        <v>48</v>
      </c>
      <c r="AI1554" s="4" t="s">
        <v>48</v>
      </c>
      <c r="AJ1554" s="4" t="s">
        <v>48</v>
      </c>
      <c r="AK1554" s="4" t="s">
        <v>48</v>
      </c>
      <c r="AL1554" s="4" t="s">
        <v>55</v>
      </c>
    </row>
    <row r="1555" spans="1:38" ht="25.5">
      <c r="A1555" s="4">
        <v>159880</v>
      </c>
      <c r="B1555" s="4">
        <v>684884</v>
      </c>
      <c r="C1555" s="4" t="s">
        <v>4000</v>
      </c>
      <c r="D1555" s="4" t="s">
        <v>4001</v>
      </c>
      <c r="E1555" s="4" t="s">
        <v>153</v>
      </c>
      <c r="F1555" s="4" t="s">
        <v>1833</v>
      </c>
      <c r="G1555" s="4" t="s">
        <v>46</v>
      </c>
      <c r="H1555" s="4" t="s">
        <v>47</v>
      </c>
      <c r="I1555" s="4" t="s">
        <v>48</v>
      </c>
      <c r="J1555" s="4" t="s">
        <v>49</v>
      </c>
      <c r="K1555" s="4" t="s">
        <v>4182</v>
      </c>
      <c r="L1555" s="4" t="s">
        <v>4154</v>
      </c>
      <c r="M1555" s="4"/>
      <c r="N1555" s="4" t="s">
        <v>1836</v>
      </c>
      <c r="O1555" s="4" t="s">
        <v>53</v>
      </c>
      <c r="P1555" s="4" t="s">
        <v>4011</v>
      </c>
      <c r="Q1555" s="4">
        <v>144</v>
      </c>
      <c r="R1555" s="4">
        <v>45</v>
      </c>
      <c r="S1555" s="4">
        <v>499</v>
      </c>
      <c r="T1555" s="4">
        <v>688</v>
      </c>
      <c r="U1555" s="4">
        <v>0.20930000000000001</v>
      </c>
      <c r="V1555" s="4">
        <v>6.54E-2</v>
      </c>
      <c r="W1555" s="4">
        <v>0.2747</v>
      </c>
      <c r="X1555" s="4" t="s">
        <v>48</v>
      </c>
      <c r="Y1555" s="4" t="s">
        <v>48</v>
      </c>
      <c r="Z1555" s="4" t="s">
        <v>48</v>
      </c>
      <c r="AA1555" s="4" t="s">
        <v>48</v>
      </c>
      <c r="AB1555" s="4" t="s">
        <v>48</v>
      </c>
      <c r="AC1555" s="4" t="s">
        <v>48</v>
      </c>
      <c r="AD1555" s="4" t="s">
        <v>48</v>
      </c>
      <c r="AE1555" s="4" t="s">
        <v>49</v>
      </c>
      <c r="AF1555" s="4" t="s">
        <v>49</v>
      </c>
      <c r="AG1555" s="4" t="s">
        <v>49</v>
      </c>
      <c r="AH1555" s="4" t="s">
        <v>48</v>
      </c>
      <c r="AI1555" s="4" t="s">
        <v>48</v>
      </c>
      <c r="AJ1555" s="4" t="s">
        <v>48</v>
      </c>
      <c r="AK1555" s="4" t="s">
        <v>48</v>
      </c>
      <c r="AL1555" s="4" t="s">
        <v>81</v>
      </c>
    </row>
    <row r="1556" spans="1:38" ht="25.5">
      <c r="A1556" s="4">
        <v>159880</v>
      </c>
      <c r="B1556" s="4">
        <v>660419</v>
      </c>
      <c r="C1556" s="4" t="s">
        <v>4000</v>
      </c>
      <c r="D1556" s="4" t="s">
        <v>4001</v>
      </c>
      <c r="E1556" s="4" t="s">
        <v>153</v>
      </c>
      <c r="F1556" s="4" t="s">
        <v>1833</v>
      </c>
      <c r="G1556" s="4" t="s">
        <v>46</v>
      </c>
      <c r="H1556" s="4" t="s">
        <v>47</v>
      </c>
      <c r="I1556" s="4" t="s">
        <v>48</v>
      </c>
      <c r="J1556" s="4" t="s">
        <v>49</v>
      </c>
      <c r="K1556" s="4" t="s">
        <v>4183</v>
      </c>
      <c r="L1556" s="4" t="s">
        <v>4184</v>
      </c>
      <c r="M1556" s="4"/>
      <c r="N1556" s="4" t="s">
        <v>1836</v>
      </c>
      <c r="O1556" s="4" t="s">
        <v>53</v>
      </c>
      <c r="P1556" s="4" t="s">
        <v>4034</v>
      </c>
      <c r="Q1556" s="4">
        <v>184</v>
      </c>
      <c r="R1556" s="4">
        <v>34</v>
      </c>
      <c r="S1556" s="4">
        <v>1342</v>
      </c>
      <c r="T1556" s="4">
        <v>1560</v>
      </c>
      <c r="U1556" s="4">
        <v>0.1179</v>
      </c>
      <c r="V1556" s="4">
        <v>2.18E-2</v>
      </c>
      <c r="W1556" s="4">
        <v>0.13969999999999999</v>
      </c>
      <c r="X1556" s="4" t="s">
        <v>48</v>
      </c>
      <c r="Y1556" s="4" t="s">
        <v>48</v>
      </c>
      <c r="Z1556" s="4" t="s">
        <v>48</v>
      </c>
      <c r="AA1556" s="4" t="s">
        <v>48</v>
      </c>
      <c r="AB1556" s="4" t="s">
        <v>48</v>
      </c>
      <c r="AC1556" s="4" t="s">
        <v>48</v>
      </c>
      <c r="AD1556" s="4" t="s">
        <v>48</v>
      </c>
      <c r="AE1556" s="4" t="s">
        <v>48</v>
      </c>
      <c r="AF1556" s="4" t="s">
        <v>48</v>
      </c>
      <c r="AG1556" s="4" t="s">
        <v>48</v>
      </c>
      <c r="AH1556" s="4" t="s">
        <v>49</v>
      </c>
      <c r="AI1556" s="4" t="s">
        <v>49</v>
      </c>
      <c r="AJ1556" s="4" t="s">
        <v>49</v>
      </c>
      <c r="AK1556" s="4" t="s">
        <v>49</v>
      </c>
      <c r="AL1556" s="4" t="s">
        <v>81</v>
      </c>
    </row>
    <row r="1557" spans="1:38" ht="25.5">
      <c r="A1557" s="4">
        <v>159880</v>
      </c>
      <c r="B1557" s="4">
        <v>660420</v>
      </c>
      <c r="C1557" s="4" t="s">
        <v>4000</v>
      </c>
      <c r="D1557" s="4" t="s">
        <v>4001</v>
      </c>
      <c r="E1557" s="4" t="s">
        <v>153</v>
      </c>
      <c r="F1557" s="4" t="s">
        <v>1833</v>
      </c>
      <c r="G1557" s="4" t="s">
        <v>46</v>
      </c>
      <c r="H1557" s="4" t="s">
        <v>47</v>
      </c>
      <c r="I1557" s="4" t="s">
        <v>48</v>
      </c>
      <c r="J1557" s="4" t="s">
        <v>49</v>
      </c>
      <c r="K1557" s="4" t="s">
        <v>4185</v>
      </c>
      <c r="L1557" s="4" t="s">
        <v>4186</v>
      </c>
      <c r="M1557" s="4"/>
      <c r="N1557" s="4" t="s">
        <v>1836</v>
      </c>
      <c r="O1557" s="4" t="s">
        <v>53</v>
      </c>
      <c r="P1557" s="4" t="s">
        <v>4028</v>
      </c>
      <c r="Q1557" s="4">
        <v>249</v>
      </c>
      <c r="R1557" s="4">
        <v>0</v>
      </c>
      <c r="S1557" s="4">
        <v>27</v>
      </c>
      <c r="T1557" s="4">
        <v>276</v>
      </c>
      <c r="U1557" s="4">
        <v>0.9022</v>
      </c>
      <c r="V1557" s="4">
        <v>0</v>
      </c>
      <c r="W1557" s="4">
        <v>0.9022</v>
      </c>
      <c r="X1557" s="4" t="s">
        <v>49</v>
      </c>
      <c r="Y1557" s="4" t="s">
        <v>49</v>
      </c>
      <c r="Z1557" s="4" t="s">
        <v>49</v>
      </c>
      <c r="AA1557" s="4" t="s">
        <v>49</v>
      </c>
      <c r="AB1557" s="4" t="s">
        <v>49</v>
      </c>
      <c r="AC1557" s="4" t="s">
        <v>49</v>
      </c>
      <c r="AD1557" s="4" t="s">
        <v>49</v>
      </c>
      <c r="AE1557" s="4" t="s">
        <v>48</v>
      </c>
      <c r="AF1557" s="4" t="s">
        <v>48</v>
      </c>
      <c r="AG1557" s="4" t="s">
        <v>48</v>
      </c>
      <c r="AH1557" s="4" t="s">
        <v>48</v>
      </c>
      <c r="AI1557" s="4" t="s">
        <v>48</v>
      </c>
      <c r="AJ1557" s="4" t="s">
        <v>48</v>
      </c>
      <c r="AK1557" s="4" t="s">
        <v>48</v>
      </c>
      <c r="AL1557" s="4" t="s">
        <v>55</v>
      </c>
    </row>
    <row r="1558" spans="1:38" ht="25.5">
      <c r="A1558" s="4">
        <v>159880</v>
      </c>
      <c r="B1558" s="4">
        <v>660421</v>
      </c>
      <c r="C1558" s="4" t="s">
        <v>4000</v>
      </c>
      <c r="D1558" s="4" t="s">
        <v>4001</v>
      </c>
      <c r="E1558" s="4" t="s">
        <v>153</v>
      </c>
      <c r="F1558" s="4" t="s">
        <v>1833</v>
      </c>
      <c r="G1558" s="4" t="s">
        <v>46</v>
      </c>
      <c r="H1558" s="4" t="s">
        <v>47</v>
      </c>
      <c r="I1558" s="4" t="s">
        <v>48</v>
      </c>
      <c r="J1558" s="4" t="s">
        <v>49</v>
      </c>
      <c r="K1558" s="4" t="s">
        <v>3869</v>
      </c>
      <c r="L1558" s="4" t="s">
        <v>4187</v>
      </c>
      <c r="M1558" s="4"/>
      <c r="N1558" s="4" t="s">
        <v>1836</v>
      </c>
      <c r="O1558" s="4" t="s">
        <v>53</v>
      </c>
      <c r="P1558" s="4" t="s">
        <v>4034</v>
      </c>
      <c r="Q1558" s="4">
        <v>57</v>
      </c>
      <c r="R1558" s="4">
        <v>17</v>
      </c>
      <c r="S1558" s="4">
        <v>158</v>
      </c>
      <c r="T1558" s="4">
        <v>232</v>
      </c>
      <c r="U1558" s="4">
        <v>0.2457</v>
      </c>
      <c r="V1558" s="4">
        <v>7.3300000000000004E-2</v>
      </c>
      <c r="W1558" s="4">
        <v>0.31900000000000001</v>
      </c>
      <c r="X1558" s="4" t="s">
        <v>48</v>
      </c>
      <c r="Y1558" s="4" t="s">
        <v>49</v>
      </c>
      <c r="Z1558" s="4" t="s">
        <v>49</v>
      </c>
      <c r="AA1558" s="4" t="s">
        <v>49</v>
      </c>
      <c r="AB1558" s="4" t="s">
        <v>49</v>
      </c>
      <c r="AC1558" s="4" t="s">
        <v>49</v>
      </c>
      <c r="AD1558" s="4" t="s">
        <v>49</v>
      </c>
      <c r="AE1558" s="4" t="s">
        <v>48</v>
      </c>
      <c r="AF1558" s="4" t="s">
        <v>48</v>
      </c>
      <c r="AG1558" s="4" t="s">
        <v>48</v>
      </c>
      <c r="AH1558" s="4" t="s">
        <v>48</v>
      </c>
      <c r="AI1558" s="4" t="s">
        <v>48</v>
      </c>
      <c r="AJ1558" s="4" t="s">
        <v>48</v>
      </c>
      <c r="AK1558" s="4" t="s">
        <v>48</v>
      </c>
      <c r="AL1558" s="4" t="s">
        <v>81</v>
      </c>
    </row>
    <row r="1559" spans="1:38" ht="25.5">
      <c r="A1559" s="4">
        <v>159880</v>
      </c>
      <c r="B1559" s="4">
        <v>660363</v>
      </c>
      <c r="C1559" s="4" t="s">
        <v>4000</v>
      </c>
      <c r="D1559" s="4" t="s">
        <v>4001</v>
      </c>
      <c r="E1559" s="4" t="s">
        <v>153</v>
      </c>
      <c r="F1559" s="4" t="s">
        <v>1833</v>
      </c>
      <c r="G1559" s="4" t="s">
        <v>46</v>
      </c>
      <c r="H1559" s="4" t="s">
        <v>47</v>
      </c>
      <c r="I1559" s="4" t="s">
        <v>48</v>
      </c>
      <c r="J1559" s="4" t="s">
        <v>49</v>
      </c>
      <c r="K1559" s="4" t="s">
        <v>4188</v>
      </c>
      <c r="L1559" s="4" t="s">
        <v>4189</v>
      </c>
      <c r="M1559" s="4"/>
      <c r="N1559" s="4" t="s">
        <v>1836</v>
      </c>
      <c r="O1559" s="4" t="s">
        <v>53</v>
      </c>
      <c r="P1559" s="4" t="s">
        <v>4022</v>
      </c>
      <c r="Q1559" s="4">
        <v>40</v>
      </c>
      <c r="R1559" s="4">
        <v>10</v>
      </c>
      <c r="S1559" s="4">
        <v>588</v>
      </c>
      <c r="T1559" s="4">
        <v>638</v>
      </c>
      <c r="U1559" s="4">
        <v>6.2700000000000006E-2</v>
      </c>
      <c r="V1559" s="4">
        <v>1.5699999999999999E-2</v>
      </c>
      <c r="W1559" s="4">
        <v>7.8399999999999997E-2</v>
      </c>
      <c r="X1559" s="4" t="s">
        <v>48</v>
      </c>
      <c r="Y1559" s="4" t="s">
        <v>49</v>
      </c>
      <c r="Z1559" s="4" t="s">
        <v>49</v>
      </c>
      <c r="AA1559" s="4" t="s">
        <v>49</v>
      </c>
      <c r="AB1559" s="4" t="s">
        <v>49</v>
      </c>
      <c r="AC1559" s="4" t="s">
        <v>49</v>
      </c>
      <c r="AD1559" s="4" t="s">
        <v>49</v>
      </c>
      <c r="AE1559" s="4" t="s">
        <v>49</v>
      </c>
      <c r="AF1559" s="4" t="s">
        <v>49</v>
      </c>
      <c r="AG1559" s="4" t="s">
        <v>49</v>
      </c>
      <c r="AH1559" s="4" t="s">
        <v>48</v>
      </c>
      <c r="AI1559" s="4" t="s">
        <v>48</v>
      </c>
      <c r="AJ1559" s="4" t="s">
        <v>48</v>
      </c>
      <c r="AK1559" s="4" t="s">
        <v>48</v>
      </c>
      <c r="AL1559" s="4" t="s">
        <v>81</v>
      </c>
    </row>
    <row r="1560" spans="1:38" ht="25.5">
      <c r="A1560" s="4">
        <v>159880</v>
      </c>
      <c r="B1560" s="4">
        <v>664738</v>
      </c>
      <c r="C1560" s="4" t="s">
        <v>4000</v>
      </c>
      <c r="D1560" s="4" t="s">
        <v>4001</v>
      </c>
      <c r="E1560" s="4" t="s">
        <v>153</v>
      </c>
      <c r="F1560" s="4" t="s">
        <v>1833</v>
      </c>
      <c r="G1560" s="4" t="s">
        <v>46</v>
      </c>
      <c r="H1560" s="4" t="s">
        <v>47</v>
      </c>
      <c r="I1560" s="4" t="s">
        <v>48</v>
      </c>
      <c r="J1560" s="4" t="s">
        <v>49</v>
      </c>
      <c r="K1560" s="4" t="s">
        <v>4190</v>
      </c>
      <c r="L1560" s="4" t="s">
        <v>4191</v>
      </c>
      <c r="M1560" s="4"/>
      <c r="N1560" s="4" t="s">
        <v>1836</v>
      </c>
      <c r="O1560" s="4" t="s">
        <v>53</v>
      </c>
      <c r="P1560" s="4" t="s">
        <v>4034</v>
      </c>
      <c r="Q1560" s="4">
        <v>155</v>
      </c>
      <c r="R1560" s="4">
        <v>0</v>
      </c>
      <c r="S1560" s="4">
        <v>62</v>
      </c>
      <c r="T1560" s="4">
        <v>217</v>
      </c>
      <c r="U1560" s="4">
        <v>0.71430000000000005</v>
      </c>
      <c r="V1560" s="4">
        <v>0</v>
      </c>
      <c r="W1560" s="4">
        <v>0.71430000000000005</v>
      </c>
      <c r="X1560" s="4" t="s">
        <v>49</v>
      </c>
      <c r="Y1560" s="4" t="s">
        <v>49</v>
      </c>
      <c r="Z1560" s="4" t="s">
        <v>49</v>
      </c>
      <c r="AA1560" s="4" t="s">
        <v>49</v>
      </c>
      <c r="AB1560" s="4" t="s">
        <v>49</v>
      </c>
      <c r="AC1560" s="4" t="s">
        <v>49</v>
      </c>
      <c r="AD1560" s="4" t="s">
        <v>49</v>
      </c>
      <c r="AE1560" s="4" t="s">
        <v>48</v>
      </c>
      <c r="AF1560" s="4" t="s">
        <v>48</v>
      </c>
      <c r="AG1560" s="4" t="s">
        <v>48</v>
      </c>
      <c r="AH1560" s="4" t="s">
        <v>48</v>
      </c>
      <c r="AI1560" s="4" t="s">
        <v>48</v>
      </c>
      <c r="AJ1560" s="4" t="s">
        <v>48</v>
      </c>
      <c r="AK1560" s="4" t="s">
        <v>48</v>
      </c>
      <c r="AL1560" s="4" t="s">
        <v>55</v>
      </c>
    </row>
    <row r="1561" spans="1:38" ht="25.5">
      <c r="A1561" s="4">
        <v>159880</v>
      </c>
      <c r="B1561" s="4">
        <v>660422</v>
      </c>
      <c r="C1561" s="4" t="s">
        <v>4000</v>
      </c>
      <c r="D1561" s="4" t="s">
        <v>4001</v>
      </c>
      <c r="E1561" s="4" t="s">
        <v>153</v>
      </c>
      <c r="F1561" s="4" t="s">
        <v>1833</v>
      </c>
      <c r="G1561" s="4" t="s">
        <v>46</v>
      </c>
      <c r="H1561" s="4" t="s">
        <v>47</v>
      </c>
      <c r="I1561" s="4" t="s">
        <v>48</v>
      </c>
      <c r="J1561" s="4" t="s">
        <v>49</v>
      </c>
      <c r="K1561" s="4" t="s">
        <v>4192</v>
      </c>
      <c r="L1561" s="4" t="s">
        <v>4193</v>
      </c>
      <c r="M1561" s="4"/>
      <c r="N1561" s="4" t="s">
        <v>1836</v>
      </c>
      <c r="O1561" s="4" t="s">
        <v>53</v>
      </c>
      <c r="P1561" s="4" t="s">
        <v>4047</v>
      </c>
      <c r="Q1561" s="4">
        <v>131</v>
      </c>
      <c r="R1561" s="4">
        <v>0</v>
      </c>
      <c r="S1561" s="4">
        <v>40</v>
      </c>
      <c r="T1561" s="4">
        <v>171</v>
      </c>
      <c r="U1561" s="4">
        <v>0.7661</v>
      </c>
      <c r="V1561" s="4">
        <v>0</v>
      </c>
      <c r="W1561" s="4">
        <v>0.7661</v>
      </c>
      <c r="X1561" s="4" t="s">
        <v>48</v>
      </c>
      <c r="Y1561" s="4" t="s">
        <v>49</v>
      </c>
      <c r="Z1561" s="4" t="s">
        <v>49</v>
      </c>
      <c r="AA1561" s="4" t="s">
        <v>49</v>
      </c>
      <c r="AB1561" s="4" t="s">
        <v>49</v>
      </c>
      <c r="AC1561" s="4" t="s">
        <v>49</v>
      </c>
      <c r="AD1561" s="4" t="s">
        <v>49</v>
      </c>
      <c r="AE1561" s="4" t="s">
        <v>48</v>
      </c>
      <c r="AF1561" s="4" t="s">
        <v>48</v>
      </c>
      <c r="AG1561" s="4" t="s">
        <v>48</v>
      </c>
      <c r="AH1561" s="4" t="s">
        <v>48</v>
      </c>
      <c r="AI1561" s="4" t="s">
        <v>48</v>
      </c>
      <c r="AJ1561" s="4" t="s">
        <v>48</v>
      </c>
      <c r="AK1561" s="4" t="s">
        <v>48</v>
      </c>
      <c r="AL1561" s="4" t="s">
        <v>55</v>
      </c>
    </row>
    <row r="1562" spans="1:38" ht="25.5">
      <c r="A1562" s="4">
        <v>159880</v>
      </c>
      <c r="B1562" s="4">
        <v>660356</v>
      </c>
      <c r="C1562" s="4" t="s">
        <v>4000</v>
      </c>
      <c r="D1562" s="4" t="s">
        <v>4001</v>
      </c>
      <c r="E1562" s="4" t="s">
        <v>153</v>
      </c>
      <c r="F1562" s="4" t="s">
        <v>1833</v>
      </c>
      <c r="G1562" s="4" t="s">
        <v>46</v>
      </c>
      <c r="H1562" s="4" t="s">
        <v>47</v>
      </c>
      <c r="I1562" s="4" t="s">
        <v>48</v>
      </c>
      <c r="J1562" s="4" t="s">
        <v>49</v>
      </c>
      <c r="K1562" s="4" t="s">
        <v>4194</v>
      </c>
      <c r="L1562" s="4" t="s">
        <v>4195</v>
      </c>
      <c r="M1562" s="4"/>
      <c r="N1562" s="4" t="s">
        <v>1836</v>
      </c>
      <c r="O1562" s="4" t="s">
        <v>53</v>
      </c>
      <c r="P1562" s="4" t="s">
        <v>2235</v>
      </c>
      <c r="Q1562" s="4">
        <v>133</v>
      </c>
      <c r="R1562" s="4">
        <v>0</v>
      </c>
      <c r="S1562" s="4">
        <v>62</v>
      </c>
      <c r="T1562" s="4">
        <v>195</v>
      </c>
      <c r="U1562" s="4">
        <v>0.68210000000000004</v>
      </c>
      <c r="V1562" s="4">
        <v>0</v>
      </c>
      <c r="W1562" s="4">
        <v>0.68210000000000004</v>
      </c>
      <c r="X1562" s="4" t="s">
        <v>48</v>
      </c>
      <c r="Y1562" s="4" t="s">
        <v>48</v>
      </c>
      <c r="Z1562" s="4" t="s">
        <v>48</v>
      </c>
      <c r="AA1562" s="4" t="s">
        <v>48</v>
      </c>
      <c r="AB1562" s="4" t="s">
        <v>48</v>
      </c>
      <c r="AC1562" s="4" t="s">
        <v>48</v>
      </c>
      <c r="AD1562" s="4" t="s">
        <v>48</v>
      </c>
      <c r="AE1562" s="4" t="s">
        <v>48</v>
      </c>
      <c r="AF1562" s="4" t="s">
        <v>48</v>
      </c>
      <c r="AG1562" s="4" t="s">
        <v>48</v>
      </c>
      <c r="AH1562" s="4" t="s">
        <v>49</v>
      </c>
      <c r="AI1562" s="4" t="s">
        <v>49</v>
      </c>
      <c r="AJ1562" s="4" t="s">
        <v>49</v>
      </c>
      <c r="AK1562" s="4" t="s">
        <v>49</v>
      </c>
      <c r="AL1562" s="4" t="s">
        <v>55</v>
      </c>
    </row>
    <row r="1563" spans="1:38" ht="25.5">
      <c r="A1563" s="4">
        <v>159880</v>
      </c>
      <c r="B1563" s="4">
        <v>662525</v>
      </c>
      <c r="C1563" s="4" t="s">
        <v>4000</v>
      </c>
      <c r="D1563" s="4" t="s">
        <v>4001</v>
      </c>
      <c r="E1563" s="4" t="s">
        <v>153</v>
      </c>
      <c r="F1563" s="4" t="s">
        <v>1833</v>
      </c>
      <c r="G1563" s="4" t="s">
        <v>46</v>
      </c>
      <c r="H1563" s="4" t="s">
        <v>47</v>
      </c>
      <c r="I1563" s="4" t="s">
        <v>48</v>
      </c>
      <c r="J1563" s="4" t="s">
        <v>49</v>
      </c>
      <c r="K1563" s="4" t="s">
        <v>4196</v>
      </c>
      <c r="L1563" s="4" t="s">
        <v>4197</v>
      </c>
      <c r="M1563" s="4"/>
      <c r="N1563" s="4" t="s">
        <v>1836</v>
      </c>
      <c r="O1563" s="4" t="s">
        <v>53</v>
      </c>
      <c r="P1563" s="4" t="s">
        <v>1955</v>
      </c>
      <c r="Q1563" s="4">
        <v>470</v>
      </c>
      <c r="R1563" s="4">
        <v>0</v>
      </c>
      <c r="S1563" s="4">
        <v>117</v>
      </c>
      <c r="T1563" s="4">
        <v>587</v>
      </c>
      <c r="U1563" s="4">
        <v>0.80069999999999997</v>
      </c>
      <c r="V1563" s="4">
        <v>0</v>
      </c>
      <c r="W1563" s="4">
        <v>0.80069999999999997</v>
      </c>
      <c r="X1563" s="4" t="s">
        <v>49</v>
      </c>
      <c r="Y1563" s="4" t="s">
        <v>49</v>
      </c>
      <c r="Z1563" s="4" t="s">
        <v>49</v>
      </c>
      <c r="AA1563" s="4" t="s">
        <v>49</v>
      </c>
      <c r="AB1563" s="4" t="s">
        <v>49</v>
      </c>
      <c r="AC1563" s="4" t="s">
        <v>49</v>
      </c>
      <c r="AD1563" s="4" t="s">
        <v>49</v>
      </c>
      <c r="AE1563" s="4" t="s">
        <v>49</v>
      </c>
      <c r="AF1563" s="4" t="s">
        <v>49</v>
      </c>
      <c r="AG1563" s="4" t="s">
        <v>49</v>
      </c>
      <c r="AH1563" s="4" t="s">
        <v>48</v>
      </c>
      <c r="AI1563" s="4" t="s">
        <v>48</v>
      </c>
      <c r="AJ1563" s="4" t="s">
        <v>48</v>
      </c>
      <c r="AK1563" s="4" t="s">
        <v>48</v>
      </c>
      <c r="AL1563" s="4" t="s">
        <v>55</v>
      </c>
    </row>
    <row r="1564" spans="1:38" ht="25.5">
      <c r="A1564" s="4">
        <v>159880</v>
      </c>
      <c r="B1564" s="4">
        <v>662994</v>
      </c>
      <c r="C1564" s="4" t="s">
        <v>4000</v>
      </c>
      <c r="D1564" s="4" t="s">
        <v>4001</v>
      </c>
      <c r="E1564" s="4" t="s">
        <v>153</v>
      </c>
      <c r="F1564" s="4" t="s">
        <v>1833</v>
      </c>
      <c r="G1564" s="4" t="s">
        <v>46</v>
      </c>
      <c r="H1564" s="4" t="s">
        <v>47</v>
      </c>
      <c r="I1564" s="4" t="s">
        <v>48</v>
      </c>
      <c r="J1564" s="4" t="s">
        <v>49</v>
      </c>
      <c r="K1564" s="4" t="s">
        <v>4198</v>
      </c>
      <c r="L1564" s="4" t="s">
        <v>4199</v>
      </c>
      <c r="M1564" s="4"/>
      <c r="N1564" s="4" t="s">
        <v>1836</v>
      </c>
      <c r="O1564" s="4" t="s">
        <v>53</v>
      </c>
      <c r="P1564" s="4" t="s">
        <v>4047</v>
      </c>
      <c r="Q1564" s="4">
        <v>46</v>
      </c>
      <c r="R1564" s="4">
        <v>0</v>
      </c>
      <c r="S1564" s="4">
        <v>0</v>
      </c>
      <c r="T1564" s="4">
        <v>46</v>
      </c>
      <c r="U1564" s="4">
        <v>1</v>
      </c>
      <c r="V1564" s="4">
        <v>0</v>
      </c>
      <c r="W1564" s="4">
        <v>1</v>
      </c>
      <c r="X1564" s="4" t="s">
        <v>48</v>
      </c>
      <c r="Y1564" s="4" t="s">
        <v>48</v>
      </c>
      <c r="Z1564" s="4" t="s">
        <v>48</v>
      </c>
      <c r="AA1564" s="4" t="s">
        <v>48</v>
      </c>
      <c r="AB1564" s="4" t="s">
        <v>48</v>
      </c>
      <c r="AC1564" s="4" t="s">
        <v>48</v>
      </c>
      <c r="AD1564" s="4" t="s">
        <v>48</v>
      </c>
      <c r="AE1564" s="4" t="s">
        <v>48</v>
      </c>
      <c r="AF1564" s="4" t="s">
        <v>48</v>
      </c>
      <c r="AG1564" s="4" t="s">
        <v>48</v>
      </c>
      <c r="AH1564" s="4" t="s">
        <v>49</v>
      </c>
      <c r="AI1564" s="4" t="s">
        <v>49</v>
      </c>
      <c r="AJ1564" s="4" t="s">
        <v>49</v>
      </c>
      <c r="AK1564" s="4" t="s">
        <v>49</v>
      </c>
      <c r="AL1564" s="4" t="s">
        <v>55</v>
      </c>
    </row>
    <row r="1565" spans="1:38" ht="25.5">
      <c r="A1565" s="4">
        <v>159880</v>
      </c>
      <c r="B1565" s="4">
        <v>660429</v>
      </c>
      <c r="C1565" s="4" t="s">
        <v>4000</v>
      </c>
      <c r="D1565" s="4" t="s">
        <v>4001</v>
      </c>
      <c r="E1565" s="4" t="s">
        <v>153</v>
      </c>
      <c r="F1565" s="4" t="s">
        <v>1833</v>
      </c>
      <c r="G1565" s="4" t="s">
        <v>46</v>
      </c>
      <c r="H1565" s="4" t="s">
        <v>47</v>
      </c>
      <c r="I1565" s="4" t="s">
        <v>48</v>
      </c>
      <c r="J1565" s="4" t="s">
        <v>49</v>
      </c>
      <c r="K1565" s="4" t="s">
        <v>70</v>
      </c>
      <c r="L1565" s="4" t="s">
        <v>4200</v>
      </c>
      <c r="M1565" s="4"/>
      <c r="N1565" s="4" t="s">
        <v>1836</v>
      </c>
      <c r="O1565" s="4" t="s">
        <v>53</v>
      </c>
      <c r="P1565" s="4" t="s">
        <v>4148</v>
      </c>
      <c r="Q1565" s="4">
        <v>35</v>
      </c>
      <c r="R1565" s="4">
        <v>7</v>
      </c>
      <c r="S1565" s="4">
        <v>113</v>
      </c>
      <c r="T1565" s="4">
        <v>155</v>
      </c>
      <c r="U1565" s="4">
        <v>0.2258</v>
      </c>
      <c r="V1565" s="4">
        <v>4.5199999999999997E-2</v>
      </c>
      <c r="W1565" s="4">
        <v>0.27100000000000002</v>
      </c>
      <c r="X1565" s="4" t="s">
        <v>48</v>
      </c>
      <c r="Y1565" s="4" t="s">
        <v>49</v>
      </c>
      <c r="Z1565" s="4" t="s">
        <v>49</v>
      </c>
      <c r="AA1565" s="4" t="s">
        <v>49</v>
      </c>
      <c r="AB1565" s="4" t="s">
        <v>49</v>
      </c>
      <c r="AC1565" s="4" t="s">
        <v>49</v>
      </c>
      <c r="AD1565" s="4" t="s">
        <v>49</v>
      </c>
      <c r="AE1565" s="4" t="s">
        <v>48</v>
      </c>
      <c r="AF1565" s="4" t="s">
        <v>48</v>
      </c>
      <c r="AG1565" s="4" t="s">
        <v>48</v>
      </c>
      <c r="AH1565" s="4" t="s">
        <v>48</v>
      </c>
      <c r="AI1565" s="4" t="s">
        <v>48</v>
      </c>
      <c r="AJ1565" s="4" t="s">
        <v>48</v>
      </c>
      <c r="AK1565" s="4" t="s">
        <v>48</v>
      </c>
      <c r="AL1565" s="4" t="s">
        <v>81</v>
      </c>
    </row>
    <row r="1566" spans="1:38" ht="25.5">
      <c r="A1566" s="4">
        <v>159880</v>
      </c>
      <c r="B1566" s="4">
        <v>663461</v>
      </c>
      <c r="C1566" s="4" t="s">
        <v>4000</v>
      </c>
      <c r="D1566" s="4" t="s">
        <v>4001</v>
      </c>
      <c r="E1566" s="4" t="s">
        <v>153</v>
      </c>
      <c r="F1566" s="4" t="s">
        <v>1833</v>
      </c>
      <c r="G1566" s="4" t="s">
        <v>46</v>
      </c>
      <c r="H1566" s="4" t="s">
        <v>47</v>
      </c>
      <c r="I1566" s="4" t="s">
        <v>48</v>
      </c>
      <c r="J1566" s="4" t="s">
        <v>49</v>
      </c>
      <c r="K1566" s="4" t="s">
        <v>4201</v>
      </c>
      <c r="L1566" s="4" t="s">
        <v>4202</v>
      </c>
      <c r="M1566" s="4"/>
      <c r="N1566" s="4" t="s">
        <v>1836</v>
      </c>
      <c r="O1566" s="4" t="s">
        <v>53</v>
      </c>
      <c r="P1566" s="4" t="s">
        <v>4096</v>
      </c>
      <c r="Q1566" s="4">
        <v>21</v>
      </c>
      <c r="R1566" s="4">
        <v>3</v>
      </c>
      <c r="S1566" s="4">
        <v>162</v>
      </c>
      <c r="T1566" s="4">
        <v>186</v>
      </c>
      <c r="U1566" s="4">
        <v>0.1129</v>
      </c>
      <c r="V1566" s="4">
        <v>1.61E-2</v>
      </c>
      <c r="W1566" s="4">
        <v>0.129</v>
      </c>
      <c r="X1566" s="4" t="s">
        <v>48</v>
      </c>
      <c r="Y1566" s="4" t="s">
        <v>48</v>
      </c>
      <c r="Z1566" s="4" t="s">
        <v>48</v>
      </c>
      <c r="AA1566" s="4" t="s">
        <v>48</v>
      </c>
      <c r="AB1566" s="4" t="s">
        <v>48</v>
      </c>
      <c r="AC1566" s="4" t="s">
        <v>48</v>
      </c>
      <c r="AD1566" s="4" t="s">
        <v>48</v>
      </c>
      <c r="AE1566" s="4" t="s">
        <v>48</v>
      </c>
      <c r="AF1566" s="4" t="s">
        <v>48</v>
      </c>
      <c r="AG1566" s="4" t="s">
        <v>48</v>
      </c>
      <c r="AH1566" s="4" t="s">
        <v>49</v>
      </c>
      <c r="AI1566" s="4" t="s">
        <v>49</v>
      </c>
      <c r="AJ1566" s="4" t="s">
        <v>49</v>
      </c>
      <c r="AK1566" s="4" t="s">
        <v>49</v>
      </c>
      <c r="AL1566" s="4" t="s">
        <v>81</v>
      </c>
    </row>
    <row r="1567" spans="1:38" ht="25.5">
      <c r="A1567" s="4">
        <v>159880</v>
      </c>
      <c r="B1567" s="4">
        <v>660369</v>
      </c>
      <c r="C1567" s="4" t="s">
        <v>4000</v>
      </c>
      <c r="D1567" s="4" t="s">
        <v>4001</v>
      </c>
      <c r="E1567" s="4" t="s">
        <v>153</v>
      </c>
      <c r="F1567" s="4" t="s">
        <v>1833</v>
      </c>
      <c r="G1567" s="4" t="s">
        <v>46</v>
      </c>
      <c r="H1567" s="4" t="s">
        <v>47</v>
      </c>
      <c r="I1567" s="4" t="s">
        <v>48</v>
      </c>
      <c r="J1567" s="4" t="s">
        <v>49</v>
      </c>
      <c r="K1567" s="4" t="s">
        <v>4203</v>
      </c>
      <c r="L1567" s="4" t="s">
        <v>4204</v>
      </c>
      <c r="M1567" s="4"/>
      <c r="N1567" s="4" t="s">
        <v>1836</v>
      </c>
      <c r="O1567" s="4" t="s">
        <v>53</v>
      </c>
      <c r="P1567" s="4" t="s">
        <v>4034</v>
      </c>
      <c r="Q1567" s="4">
        <v>56</v>
      </c>
      <c r="R1567" s="4">
        <v>5</v>
      </c>
      <c r="S1567" s="4">
        <v>399</v>
      </c>
      <c r="T1567" s="4">
        <v>460</v>
      </c>
      <c r="U1567" s="4">
        <v>0.1217</v>
      </c>
      <c r="V1567" s="4">
        <v>1.09E-2</v>
      </c>
      <c r="W1567" s="4">
        <v>0.1326</v>
      </c>
      <c r="X1567" s="4" t="s">
        <v>49</v>
      </c>
      <c r="Y1567" s="4" t="s">
        <v>49</v>
      </c>
      <c r="Z1567" s="4" t="s">
        <v>49</v>
      </c>
      <c r="AA1567" s="4" t="s">
        <v>49</v>
      </c>
      <c r="AB1567" s="4" t="s">
        <v>49</v>
      </c>
      <c r="AC1567" s="4" t="s">
        <v>49</v>
      </c>
      <c r="AD1567" s="4" t="s">
        <v>49</v>
      </c>
      <c r="AE1567" s="4" t="s">
        <v>48</v>
      </c>
      <c r="AF1567" s="4" t="s">
        <v>48</v>
      </c>
      <c r="AG1567" s="4" t="s">
        <v>48</v>
      </c>
      <c r="AH1567" s="4" t="s">
        <v>48</v>
      </c>
      <c r="AI1567" s="4" t="s">
        <v>48</v>
      </c>
      <c r="AJ1567" s="4" t="s">
        <v>48</v>
      </c>
      <c r="AK1567" s="4" t="s">
        <v>48</v>
      </c>
      <c r="AL1567" s="4" t="s">
        <v>81</v>
      </c>
    </row>
    <row r="1568" spans="1:38" ht="25.5">
      <c r="A1568" s="4">
        <v>159880</v>
      </c>
      <c r="B1568" s="4">
        <v>660402</v>
      </c>
      <c r="C1568" s="4" t="s">
        <v>4000</v>
      </c>
      <c r="D1568" s="4" t="s">
        <v>4001</v>
      </c>
      <c r="E1568" s="4" t="s">
        <v>153</v>
      </c>
      <c r="F1568" s="4" t="s">
        <v>1833</v>
      </c>
      <c r="G1568" s="4" t="s">
        <v>46</v>
      </c>
      <c r="H1568" s="4" t="s">
        <v>47</v>
      </c>
      <c r="I1568" s="4" t="s">
        <v>48</v>
      </c>
      <c r="J1568" s="4" t="s">
        <v>49</v>
      </c>
      <c r="K1568" s="4" t="s">
        <v>4205</v>
      </c>
      <c r="L1568" s="4" t="s">
        <v>4206</v>
      </c>
      <c r="M1568" s="4"/>
      <c r="N1568" s="4" t="s">
        <v>1836</v>
      </c>
      <c r="O1568" s="4" t="s">
        <v>53</v>
      </c>
      <c r="P1568" s="4" t="s">
        <v>4025</v>
      </c>
      <c r="Q1568" s="4">
        <v>205</v>
      </c>
      <c r="R1568" s="4">
        <v>0</v>
      </c>
      <c r="S1568" s="4">
        <v>262</v>
      </c>
      <c r="T1568" s="4">
        <v>467</v>
      </c>
      <c r="U1568" s="4">
        <v>0.439</v>
      </c>
      <c r="V1568" s="4">
        <v>0</v>
      </c>
      <c r="W1568" s="4">
        <v>0.439</v>
      </c>
      <c r="X1568" s="4" t="s">
        <v>48</v>
      </c>
      <c r="Y1568" s="4" t="s">
        <v>49</v>
      </c>
      <c r="Z1568" s="4" t="s">
        <v>49</v>
      </c>
      <c r="AA1568" s="4" t="s">
        <v>49</v>
      </c>
      <c r="AB1568" s="4" t="s">
        <v>49</v>
      </c>
      <c r="AC1568" s="4" t="s">
        <v>49</v>
      </c>
      <c r="AD1568" s="4" t="s">
        <v>49</v>
      </c>
      <c r="AE1568" s="4" t="s">
        <v>48</v>
      </c>
      <c r="AF1568" s="4" t="s">
        <v>48</v>
      </c>
      <c r="AG1568" s="4" t="s">
        <v>48</v>
      </c>
      <c r="AH1568" s="4" t="s">
        <v>48</v>
      </c>
      <c r="AI1568" s="4" t="s">
        <v>48</v>
      </c>
      <c r="AJ1568" s="4" t="s">
        <v>48</v>
      </c>
      <c r="AK1568" s="4" t="s">
        <v>48</v>
      </c>
      <c r="AL1568" s="4" t="s">
        <v>55</v>
      </c>
    </row>
    <row r="1569" spans="1:38" ht="25.5">
      <c r="A1569" s="4">
        <v>159880</v>
      </c>
      <c r="B1569" s="4">
        <v>660431</v>
      </c>
      <c r="C1569" s="4" t="s">
        <v>4000</v>
      </c>
      <c r="D1569" s="4" t="s">
        <v>4001</v>
      </c>
      <c r="E1569" s="4" t="s">
        <v>153</v>
      </c>
      <c r="F1569" s="4" t="s">
        <v>1833</v>
      </c>
      <c r="G1569" s="4" t="s">
        <v>46</v>
      </c>
      <c r="H1569" s="4" t="s">
        <v>47</v>
      </c>
      <c r="I1569" s="4" t="s">
        <v>48</v>
      </c>
      <c r="J1569" s="4" t="s">
        <v>49</v>
      </c>
      <c r="K1569" s="4" t="s">
        <v>4207</v>
      </c>
      <c r="L1569" s="4" t="s">
        <v>4208</v>
      </c>
      <c r="M1569" s="4"/>
      <c r="N1569" s="4" t="s">
        <v>1836</v>
      </c>
      <c r="O1569" s="4" t="s">
        <v>53</v>
      </c>
      <c r="P1569" s="4" t="s">
        <v>4129</v>
      </c>
      <c r="Q1569" s="4">
        <v>91</v>
      </c>
      <c r="R1569" s="4">
        <v>26</v>
      </c>
      <c r="S1569" s="4">
        <v>361</v>
      </c>
      <c r="T1569" s="4">
        <v>478</v>
      </c>
      <c r="U1569" s="4">
        <v>0.19040000000000001</v>
      </c>
      <c r="V1569" s="4">
        <v>5.4399999999999997E-2</v>
      </c>
      <c r="W1569" s="4">
        <v>0.24479999999999999</v>
      </c>
      <c r="X1569" s="4" t="s">
        <v>48</v>
      </c>
      <c r="Y1569" s="4" t="s">
        <v>49</v>
      </c>
      <c r="Z1569" s="4" t="s">
        <v>49</v>
      </c>
      <c r="AA1569" s="4" t="s">
        <v>49</v>
      </c>
      <c r="AB1569" s="4" t="s">
        <v>49</v>
      </c>
      <c r="AC1569" s="4" t="s">
        <v>49</v>
      </c>
      <c r="AD1569" s="4" t="s">
        <v>49</v>
      </c>
      <c r="AE1569" s="4" t="s">
        <v>49</v>
      </c>
      <c r="AF1569" s="4" t="s">
        <v>49</v>
      </c>
      <c r="AG1569" s="4" t="s">
        <v>49</v>
      </c>
      <c r="AH1569" s="4" t="s">
        <v>48</v>
      </c>
      <c r="AI1569" s="4" t="s">
        <v>48</v>
      </c>
      <c r="AJ1569" s="4" t="s">
        <v>48</v>
      </c>
      <c r="AK1569" s="4" t="s">
        <v>48</v>
      </c>
      <c r="AL1569" s="4" t="s">
        <v>81</v>
      </c>
    </row>
    <row r="1570" spans="1:38" ht="25.5">
      <c r="A1570" s="4">
        <v>159880</v>
      </c>
      <c r="B1570" s="4">
        <v>660432</v>
      </c>
      <c r="C1570" s="4" t="s">
        <v>4000</v>
      </c>
      <c r="D1570" s="4" t="s">
        <v>4001</v>
      </c>
      <c r="E1570" s="4" t="s">
        <v>153</v>
      </c>
      <c r="F1570" s="4" t="s">
        <v>1833</v>
      </c>
      <c r="G1570" s="4" t="s">
        <v>46</v>
      </c>
      <c r="H1570" s="4" t="s">
        <v>47</v>
      </c>
      <c r="I1570" s="4" t="s">
        <v>48</v>
      </c>
      <c r="J1570" s="4" t="s">
        <v>49</v>
      </c>
      <c r="K1570" s="4" t="s">
        <v>4209</v>
      </c>
      <c r="L1570" s="4" t="s">
        <v>4210</v>
      </c>
      <c r="M1570" s="4"/>
      <c r="N1570" s="4" t="s">
        <v>1836</v>
      </c>
      <c r="O1570" s="4" t="s">
        <v>53</v>
      </c>
      <c r="P1570" s="4" t="s">
        <v>4111</v>
      </c>
      <c r="Q1570" s="4">
        <v>28</v>
      </c>
      <c r="R1570" s="4">
        <v>0</v>
      </c>
      <c r="S1570" s="4">
        <v>6</v>
      </c>
      <c r="T1570" s="4">
        <v>34</v>
      </c>
      <c r="U1570" s="4">
        <v>0.82350000000000001</v>
      </c>
      <c r="V1570" s="4">
        <v>0</v>
      </c>
      <c r="W1570" s="4">
        <v>0.82350000000000001</v>
      </c>
      <c r="X1570" s="4" t="s">
        <v>48</v>
      </c>
      <c r="Y1570" s="4" t="s">
        <v>48</v>
      </c>
      <c r="Z1570" s="4" t="s">
        <v>48</v>
      </c>
      <c r="AA1570" s="4" t="s">
        <v>48</v>
      </c>
      <c r="AB1570" s="4" t="s">
        <v>48</v>
      </c>
      <c r="AC1570" s="4" t="s">
        <v>48</v>
      </c>
      <c r="AD1570" s="4" t="s">
        <v>48</v>
      </c>
      <c r="AE1570" s="4" t="s">
        <v>48</v>
      </c>
      <c r="AF1570" s="4" t="s">
        <v>48</v>
      </c>
      <c r="AG1570" s="4" t="s">
        <v>48</v>
      </c>
      <c r="AH1570" s="4" t="s">
        <v>49</v>
      </c>
      <c r="AI1570" s="4" t="s">
        <v>49</v>
      </c>
      <c r="AJ1570" s="4" t="s">
        <v>49</v>
      </c>
      <c r="AK1570" s="4" t="s">
        <v>49</v>
      </c>
      <c r="AL1570" s="4" t="s">
        <v>55</v>
      </c>
    </row>
    <row r="1571" spans="1:38" ht="25.5">
      <c r="A1571" s="4">
        <v>159880</v>
      </c>
      <c r="B1571" s="4">
        <v>660434</v>
      </c>
      <c r="C1571" s="4" t="s">
        <v>4000</v>
      </c>
      <c r="D1571" s="4" t="s">
        <v>4001</v>
      </c>
      <c r="E1571" s="4" t="s">
        <v>153</v>
      </c>
      <c r="F1571" s="4" t="s">
        <v>1833</v>
      </c>
      <c r="G1571" s="4" t="s">
        <v>46</v>
      </c>
      <c r="H1571" s="4" t="s">
        <v>47</v>
      </c>
      <c r="I1571" s="4" t="s">
        <v>48</v>
      </c>
      <c r="J1571" s="4" t="s">
        <v>49</v>
      </c>
      <c r="K1571" s="4" t="s">
        <v>1439</v>
      </c>
      <c r="L1571" s="4" t="s">
        <v>4211</v>
      </c>
      <c r="M1571" s="4"/>
      <c r="N1571" s="4" t="s">
        <v>1836</v>
      </c>
      <c r="O1571" s="4" t="s">
        <v>53</v>
      </c>
      <c r="P1571" s="4" t="s">
        <v>4034</v>
      </c>
      <c r="Q1571" s="4">
        <v>21</v>
      </c>
      <c r="R1571" s="4">
        <v>5</v>
      </c>
      <c r="S1571" s="4">
        <v>258</v>
      </c>
      <c r="T1571" s="4">
        <v>284</v>
      </c>
      <c r="U1571" s="4">
        <v>7.3899999999999993E-2</v>
      </c>
      <c r="V1571" s="4">
        <v>1.7600000000000001E-2</v>
      </c>
      <c r="W1571" s="4">
        <v>9.1499999999999998E-2</v>
      </c>
      <c r="X1571" s="4" t="s">
        <v>48</v>
      </c>
      <c r="Y1571" s="4" t="s">
        <v>49</v>
      </c>
      <c r="Z1571" s="4" t="s">
        <v>49</v>
      </c>
      <c r="AA1571" s="4" t="s">
        <v>49</v>
      </c>
      <c r="AB1571" s="4" t="s">
        <v>49</v>
      </c>
      <c r="AC1571" s="4" t="s">
        <v>49</v>
      </c>
      <c r="AD1571" s="4" t="s">
        <v>49</v>
      </c>
      <c r="AE1571" s="4" t="s">
        <v>48</v>
      </c>
      <c r="AF1571" s="4" t="s">
        <v>48</v>
      </c>
      <c r="AG1571" s="4" t="s">
        <v>48</v>
      </c>
      <c r="AH1571" s="4" t="s">
        <v>48</v>
      </c>
      <c r="AI1571" s="4" t="s">
        <v>48</v>
      </c>
      <c r="AJ1571" s="4" t="s">
        <v>48</v>
      </c>
      <c r="AK1571" s="4" t="s">
        <v>48</v>
      </c>
      <c r="AL1571" s="4" t="s">
        <v>81</v>
      </c>
    </row>
    <row r="1572" spans="1:38" ht="25.5">
      <c r="A1572" s="4">
        <v>159880</v>
      </c>
      <c r="B1572" s="4">
        <v>660435</v>
      </c>
      <c r="C1572" s="4" t="s">
        <v>4000</v>
      </c>
      <c r="D1572" s="4" t="s">
        <v>4001</v>
      </c>
      <c r="E1572" s="4" t="s">
        <v>153</v>
      </c>
      <c r="F1572" s="4" t="s">
        <v>1833</v>
      </c>
      <c r="G1572" s="4" t="s">
        <v>46</v>
      </c>
      <c r="H1572" s="4" t="s">
        <v>47</v>
      </c>
      <c r="I1572" s="4" t="s">
        <v>48</v>
      </c>
      <c r="J1572" s="4" t="s">
        <v>49</v>
      </c>
      <c r="K1572" s="4" t="s">
        <v>4212</v>
      </c>
      <c r="L1572" s="4" t="s">
        <v>4213</v>
      </c>
      <c r="M1572" s="4"/>
      <c r="N1572" s="4" t="s">
        <v>1836</v>
      </c>
      <c r="O1572" s="4" t="s">
        <v>53</v>
      </c>
      <c r="P1572" s="4" t="s">
        <v>4214</v>
      </c>
      <c r="Q1572" s="4">
        <v>109</v>
      </c>
      <c r="R1572" s="4">
        <v>0</v>
      </c>
      <c r="S1572" s="4">
        <v>162</v>
      </c>
      <c r="T1572" s="4">
        <v>271</v>
      </c>
      <c r="U1572" s="4">
        <v>0.4022</v>
      </c>
      <c r="V1572" s="4">
        <v>0</v>
      </c>
      <c r="W1572" s="4">
        <v>0.4022</v>
      </c>
      <c r="X1572" s="4" t="s">
        <v>48</v>
      </c>
      <c r="Y1572" s="4" t="s">
        <v>49</v>
      </c>
      <c r="Z1572" s="4" t="s">
        <v>49</v>
      </c>
      <c r="AA1572" s="4" t="s">
        <v>49</v>
      </c>
      <c r="AB1572" s="4" t="s">
        <v>49</v>
      </c>
      <c r="AC1572" s="4" t="s">
        <v>49</v>
      </c>
      <c r="AD1572" s="4" t="s">
        <v>49</v>
      </c>
      <c r="AE1572" s="4" t="s">
        <v>48</v>
      </c>
      <c r="AF1572" s="4" t="s">
        <v>48</v>
      </c>
      <c r="AG1572" s="4" t="s">
        <v>48</v>
      </c>
      <c r="AH1572" s="4" t="s">
        <v>48</v>
      </c>
      <c r="AI1572" s="4" t="s">
        <v>48</v>
      </c>
      <c r="AJ1572" s="4" t="s">
        <v>48</v>
      </c>
      <c r="AK1572" s="4" t="s">
        <v>48</v>
      </c>
      <c r="AL1572" s="4" t="s">
        <v>55</v>
      </c>
    </row>
    <row r="1573" spans="1:38" ht="25.5">
      <c r="A1573" s="4">
        <v>159880</v>
      </c>
      <c r="B1573" s="4">
        <v>660436</v>
      </c>
      <c r="C1573" s="4" t="s">
        <v>4000</v>
      </c>
      <c r="D1573" s="4" t="s">
        <v>4001</v>
      </c>
      <c r="E1573" s="4" t="s">
        <v>153</v>
      </c>
      <c r="F1573" s="4" t="s">
        <v>1833</v>
      </c>
      <c r="G1573" s="4" t="s">
        <v>46</v>
      </c>
      <c r="H1573" s="4" t="s">
        <v>47</v>
      </c>
      <c r="I1573" s="4" t="s">
        <v>48</v>
      </c>
      <c r="J1573" s="4" t="s">
        <v>49</v>
      </c>
      <c r="K1573" s="4" t="s">
        <v>3314</v>
      </c>
      <c r="L1573" s="4" t="s">
        <v>4215</v>
      </c>
      <c r="M1573" s="4"/>
      <c r="N1573" s="4" t="s">
        <v>1836</v>
      </c>
      <c r="O1573" s="4" t="s">
        <v>53</v>
      </c>
      <c r="P1573" s="4" t="s">
        <v>4025</v>
      </c>
      <c r="Q1573" s="4">
        <v>376</v>
      </c>
      <c r="R1573" s="4">
        <v>0</v>
      </c>
      <c r="S1573" s="4">
        <v>176</v>
      </c>
      <c r="T1573" s="4">
        <v>552</v>
      </c>
      <c r="U1573" s="4">
        <v>0.68120000000000003</v>
      </c>
      <c r="V1573" s="4">
        <v>0</v>
      </c>
      <c r="W1573" s="4">
        <v>0.68120000000000003</v>
      </c>
      <c r="X1573" s="4" t="s">
        <v>48</v>
      </c>
      <c r="Y1573" s="4" t="s">
        <v>48</v>
      </c>
      <c r="Z1573" s="4" t="s">
        <v>48</v>
      </c>
      <c r="AA1573" s="4" t="s">
        <v>48</v>
      </c>
      <c r="AB1573" s="4" t="s">
        <v>48</v>
      </c>
      <c r="AC1573" s="4" t="s">
        <v>48</v>
      </c>
      <c r="AD1573" s="4" t="s">
        <v>48</v>
      </c>
      <c r="AE1573" s="4" t="s">
        <v>49</v>
      </c>
      <c r="AF1573" s="4" t="s">
        <v>49</v>
      </c>
      <c r="AG1573" s="4" t="s">
        <v>49</v>
      </c>
      <c r="AH1573" s="4" t="s">
        <v>48</v>
      </c>
      <c r="AI1573" s="4" t="s">
        <v>48</v>
      </c>
      <c r="AJ1573" s="4" t="s">
        <v>48</v>
      </c>
      <c r="AK1573" s="4" t="s">
        <v>48</v>
      </c>
      <c r="AL1573" s="4" t="s">
        <v>55</v>
      </c>
    </row>
    <row r="1574" spans="1:38" ht="25.5">
      <c r="A1574" s="4">
        <v>159880</v>
      </c>
      <c r="B1574" s="4">
        <v>660440</v>
      </c>
      <c r="C1574" s="4" t="s">
        <v>4000</v>
      </c>
      <c r="D1574" s="4" t="s">
        <v>4001</v>
      </c>
      <c r="E1574" s="4" t="s">
        <v>153</v>
      </c>
      <c r="F1574" s="4" t="s">
        <v>1833</v>
      </c>
      <c r="G1574" s="4" t="s">
        <v>46</v>
      </c>
      <c r="H1574" s="4" t="s">
        <v>47</v>
      </c>
      <c r="I1574" s="4" t="s">
        <v>48</v>
      </c>
      <c r="J1574" s="4" t="s">
        <v>49</v>
      </c>
      <c r="K1574" s="4" t="s">
        <v>4216</v>
      </c>
      <c r="L1574" s="4" t="s">
        <v>4217</v>
      </c>
      <c r="M1574" s="4"/>
      <c r="N1574" s="4" t="s">
        <v>1836</v>
      </c>
      <c r="O1574" s="4" t="s">
        <v>53</v>
      </c>
      <c r="P1574" s="4" t="s">
        <v>4034</v>
      </c>
      <c r="Q1574" s="4">
        <v>29</v>
      </c>
      <c r="R1574" s="4">
        <v>5</v>
      </c>
      <c r="S1574" s="4">
        <v>323</v>
      </c>
      <c r="T1574" s="4">
        <v>357</v>
      </c>
      <c r="U1574" s="4">
        <v>8.1199999999999994E-2</v>
      </c>
      <c r="V1574" s="4">
        <v>1.4E-2</v>
      </c>
      <c r="W1574" s="4">
        <v>9.5200000000000007E-2</v>
      </c>
      <c r="X1574" s="4" t="s">
        <v>48</v>
      </c>
      <c r="Y1574" s="4" t="s">
        <v>49</v>
      </c>
      <c r="Z1574" s="4" t="s">
        <v>49</v>
      </c>
      <c r="AA1574" s="4" t="s">
        <v>49</v>
      </c>
      <c r="AB1574" s="4" t="s">
        <v>49</v>
      </c>
      <c r="AC1574" s="4" t="s">
        <v>49</v>
      </c>
      <c r="AD1574" s="4" t="s">
        <v>49</v>
      </c>
      <c r="AE1574" s="4" t="s">
        <v>48</v>
      </c>
      <c r="AF1574" s="4" t="s">
        <v>48</v>
      </c>
      <c r="AG1574" s="4" t="s">
        <v>48</v>
      </c>
      <c r="AH1574" s="4" t="s">
        <v>48</v>
      </c>
      <c r="AI1574" s="4" t="s">
        <v>48</v>
      </c>
      <c r="AJ1574" s="4" t="s">
        <v>48</v>
      </c>
      <c r="AK1574" s="4" t="s">
        <v>48</v>
      </c>
      <c r="AL1574" s="4" t="s">
        <v>81</v>
      </c>
    </row>
    <row r="1575" spans="1:38" ht="25.5">
      <c r="A1575" s="4">
        <v>159880</v>
      </c>
      <c r="B1575" s="4">
        <v>659695</v>
      </c>
      <c r="C1575" s="4" t="s">
        <v>4000</v>
      </c>
      <c r="D1575" s="4" t="s">
        <v>4001</v>
      </c>
      <c r="E1575" s="4" t="s">
        <v>153</v>
      </c>
      <c r="F1575" s="4" t="s">
        <v>1833</v>
      </c>
      <c r="G1575" s="4" t="s">
        <v>46</v>
      </c>
      <c r="H1575" s="4" t="s">
        <v>47</v>
      </c>
      <c r="I1575" s="4" t="s">
        <v>48</v>
      </c>
      <c r="J1575" s="4" t="s">
        <v>49</v>
      </c>
      <c r="K1575" s="4" t="s">
        <v>4218</v>
      </c>
      <c r="L1575" s="4" t="s">
        <v>4219</v>
      </c>
      <c r="M1575" s="4"/>
      <c r="N1575" s="4" t="s">
        <v>1836</v>
      </c>
      <c r="O1575" s="4" t="s">
        <v>53</v>
      </c>
      <c r="P1575" s="4" t="s">
        <v>1918</v>
      </c>
      <c r="Q1575" s="4">
        <v>356</v>
      </c>
      <c r="R1575" s="4">
        <v>0</v>
      </c>
      <c r="S1575" s="4">
        <v>0</v>
      </c>
      <c r="T1575" s="4">
        <v>356</v>
      </c>
      <c r="U1575" s="4">
        <v>1</v>
      </c>
      <c r="V1575" s="4">
        <v>0</v>
      </c>
      <c r="W1575" s="4">
        <v>1</v>
      </c>
      <c r="X1575" s="4" t="s">
        <v>49</v>
      </c>
      <c r="Y1575" s="4" t="s">
        <v>49</v>
      </c>
      <c r="Z1575" s="4" t="s">
        <v>49</v>
      </c>
      <c r="AA1575" s="4" t="s">
        <v>49</v>
      </c>
      <c r="AB1575" s="4" t="s">
        <v>49</v>
      </c>
      <c r="AC1575" s="4" t="s">
        <v>49</v>
      </c>
      <c r="AD1575" s="4" t="s">
        <v>49</v>
      </c>
      <c r="AE1575" s="4" t="s">
        <v>48</v>
      </c>
      <c r="AF1575" s="4" t="s">
        <v>48</v>
      </c>
      <c r="AG1575" s="4" t="s">
        <v>48</v>
      </c>
      <c r="AH1575" s="4" t="s">
        <v>48</v>
      </c>
      <c r="AI1575" s="4" t="s">
        <v>48</v>
      </c>
      <c r="AJ1575" s="4" t="s">
        <v>48</v>
      </c>
      <c r="AK1575" s="4" t="s">
        <v>48</v>
      </c>
      <c r="AL1575" s="4" t="s">
        <v>55</v>
      </c>
    </row>
    <row r="1576" spans="1:38" ht="25.5">
      <c r="A1576" s="4">
        <v>159880</v>
      </c>
      <c r="B1576" s="4">
        <v>660441</v>
      </c>
      <c r="C1576" s="4" t="s">
        <v>4000</v>
      </c>
      <c r="D1576" s="4" t="s">
        <v>4001</v>
      </c>
      <c r="E1576" s="4" t="s">
        <v>153</v>
      </c>
      <c r="F1576" s="4" t="s">
        <v>1833</v>
      </c>
      <c r="G1576" s="4" t="s">
        <v>46</v>
      </c>
      <c r="H1576" s="4" t="s">
        <v>47</v>
      </c>
      <c r="I1576" s="4" t="s">
        <v>48</v>
      </c>
      <c r="J1576" s="4" t="s">
        <v>49</v>
      </c>
      <c r="K1576" s="4" t="s">
        <v>4220</v>
      </c>
      <c r="L1576" s="4" t="s">
        <v>4221</v>
      </c>
      <c r="M1576" s="4"/>
      <c r="N1576" s="4" t="s">
        <v>1836</v>
      </c>
      <c r="O1576" s="4" t="s">
        <v>53</v>
      </c>
      <c r="P1576" s="4" t="s">
        <v>1918</v>
      </c>
      <c r="Q1576" s="4">
        <v>172</v>
      </c>
      <c r="R1576" s="4">
        <v>38</v>
      </c>
      <c r="S1576" s="4">
        <v>1196</v>
      </c>
      <c r="T1576" s="4">
        <v>1406</v>
      </c>
      <c r="U1576" s="4">
        <v>0.12230000000000001</v>
      </c>
      <c r="V1576" s="4">
        <v>2.7E-2</v>
      </c>
      <c r="W1576" s="4">
        <v>0.14940000000000001</v>
      </c>
      <c r="X1576" s="4" t="s">
        <v>48</v>
      </c>
      <c r="Y1576" s="4" t="s">
        <v>48</v>
      </c>
      <c r="Z1576" s="4" t="s">
        <v>48</v>
      </c>
      <c r="AA1576" s="4" t="s">
        <v>48</v>
      </c>
      <c r="AB1576" s="4" t="s">
        <v>48</v>
      </c>
      <c r="AC1576" s="4" t="s">
        <v>48</v>
      </c>
      <c r="AD1576" s="4" t="s">
        <v>48</v>
      </c>
      <c r="AE1576" s="4" t="s">
        <v>48</v>
      </c>
      <c r="AF1576" s="4" t="s">
        <v>48</v>
      </c>
      <c r="AG1576" s="4" t="s">
        <v>48</v>
      </c>
      <c r="AH1576" s="4" t="s">
        <v>49</v>
      </c>
      <c r="AI1576" s="4" t="s">
        <v>49</v>
      </c>
      <c r="AJ1576" s="4" t="s">
        <v>49</v>
      </c>
      <c r="AK1576" s="4" t="s">
        <v>49</v>
      </c>
      <c r="AL1576" s="4" t="s">
        <v>81</v>
      </c>
    </row>
    <row r="1577" spans="1:38" ht="25.5">
      <c r="A1577" s="4">
        <v>159880</v>
      </c>
      <c r="B1577" s="4">
        <v>660442</v>
      </c>
      <c r="C1577" s="4" t="s">
        <v>4000</v>
      </c>
      <c r="D1577" s="4" t="s">
        <v>4001</v>
      </c>
      <c r="E1577" s="4" t="s">
        <v>153</v>
      </c>
      <c r="F1577" s="4" t="s">
        <v>1833</v>
      </c>
      <c r="G1577" s="4" t="s">
        <v>46</v>
      </c>
      <c r="H1577" s="4" t="s">
        <v>47</v>
      </c>
      <c r="I1577" s="4" t="s">
        <v>48</v>
      </c>
      <c r="J1577" s="4" t="s">
        <v>49</v>
      </c>
      <c r="K1577" s="4" t="s">
        <v>4222</v>
      </c>
      <c r="L1577" s="4" t="s">
        <v>4223</v>
      </c>
      <c r="M1577" s="4"/>
      <c r="N1577" s="4" t="s">
        <v>1836</v>
      </c>
      <c r="O1577" s="4" t="s">
        <v>53</v>
      </c>
      <c r="P1577" s="4" t="s">
        <v>4004</v>
      </c>
      <c r="Q1577" s="4">
        <v>22</v>
      </c>
      <c r="R1577" s="4">
        <v>0</v>
      </c>
      <c r="S1577" s="4">
        <v>363</v>
      </c>
      <c r="T1577" s="4">
        <v>385</v>
      </c>
      <c r="U1577" s="4">
        <v>5.7099999999999998E-2</v>
      </c>
      <c r="V1577" s="4">
        <v>0</v>
      </c>
      <c r="W1577" s="4">
        <v>5.7099999999999998E-2</v>
      </c>
      <c r="X1577" s="4" t="s">
        <v>48</v>
      </c>
      <c r="Y1577" s="4" t="s">
        <v>49</v>
      </c>
      <c r="Z1577" s="4" t="s">
        <v>49</v>
      </c>
      <c r="AA1577" s="4" t="s">
        <v>49</v>
      </c>
      <c r="AB1577" s="4" t="s">
        <v>49</v>
      </c>
      <c r="AC1577" s="4" t="s">
        <v>49</v>
      </c>
      <c r="AD1577" s="4" t="s">
        <v>49</v>
      </c>
      <c r="AE1577" s="4" t="s">
        <v>48</v>
      </c>
      <c r="AF1577" s="4" t="s">
        <v>48</v>
      </c>
      <c r="AG1577" s="4" t="s">
        <v>48</v>
      </c>
      <c r="AH1577" s="4" t="s">
        <v>48</v>
      </c>
      <c r="AI1577" s="4" t="s">
        <v>48</v>
      </c>
      <c r="AJ1577" s="4" t="s">
        <v>48</v>
      </c>
      <c r="AK1577" s="4" t="s">
        <v>48</v>
      </c>
      <c r="AL1577" s="4" t="s">
        <v>81</v>
      </c>
    </row>
    <row r="1578" spans="1:38" ht="25.5">
      <c r="A1578" s="4">
        <v>159880</v>
      </c>
      <c r="B1578" s="4">
        <v>660443</v>
      </c>
      <c r="C1578" s="4" t="s">
        <v>4000</v>
      </c>
      <c r="D1578" s="4" t="s">
        <v>4001</v>
      </c>
      <c r="E1578" s="4" t="s">
        <v>153</v>
      </c>
      <c r="F1578" s="4" t="s">
        <v>1833</v>
      </c>
      <c r="G1578" s="4" t="s">
        <v>46</v>
      </c>
      <c r="H1578" s="4" t="s">
        <v>47</v>
      </c>
      <c r="I1578" s="4" t="s">
        <v>48</v>
      </c>
      <c r="J1578" s="4" t="s">
        <v>49</v>
      </c>
      <c r="K1578" s="4" t="s">
        <v>4224</v>
      </c>
      <c r="L1578" s="4" t="s">
        <v>4225</v>
      </c>
      <c r="M1578" s="4"/>
      <c r="N1578" s="4" t="s">
        <v>1836</v>
      </c>
      <c r="O1578" s="4" t="s">
        <v>53</v>
      </c>
      <c r="P1578" s="4" t="s">
        <v>4022</v>
      </c>
      <c r="Q1578" s="4">
        <v>71</v>
      </c>
      <c r="R1578" s="4">
        <v>24</v>
      </c>
      <c r="S1578" s="4">
        <v>574</v>
      </c>
      <c r="T1578" s="4">
        <v>669</v>
      </c>
      <c r="U1578" s="4">
        <v>0.1061</v>
      </c>
      <c r="V1578" s="4">
        <v>3.5900000000000001E-2</v>
      </c>
      <c r="W1578" s="4">
        <v>0.14199999999999999</v>
      </c>
      <c r="X1578" s="4" t="s">
        <v>48</v>
      </c>
      <c r="Y1578" s="4" t="s">
        <v>48</v>
      </c>
      <c r="Z1578" s="4" t="s">
        <v>48</v>
      </c>
      <c r="AA1578" s="4" t="s">
        <v>48</v>
      </c>
      <c r="AB1578" s="4" t="s">
        <v>48</v>
      </c>
      <c r="AC1578" s="4" t="s">
        <v>48</v>
      </c>
      <c r="AD1578" s="4" t="s">
        <v>48</v>
      </c>
      <c r="AE1578" s="4" t="s">
        <v>49</v>
      </c>
      <c r="AF1578" s="4" t="s">
        <v>49</v>
      </c>
      <c r="AG1578" s="4" t="s">
        <v>49</v>
      </c>
      <c r="AH1578" s="4" t="s">
        <v>48</v>
      </c>
      <c r="AI1578" s="4" t="s">
        <v>48</v>
      </c>
      <c r="AJ1578" s="4" t="s">
        <v>48</v>
      </c>
      <c r="AK1578" s="4" t="s">
        <v>48</v>
      </c>
      <c r="AL1578" s="4" t="s">
        <v>81</v>
      </c>
    </row>
    <row r="1579" spans="1:38" ht="25.5">
      <c r="A1579" s="4">
        <v>159880</v>
      </c>
      <c r="B1579" s="4">
        <v>660444</v>
      </c>
      <c r="C1579" s="4" t="s">
        <v>4000</v>
      </c>
      <c r="D1579" s="4" t="s">
        <v>4001</v>
      </c>
      <c r="E1579" s="4" t="s">
        <v>153</v>
      </c>
      <c r="F1579" s="4" t="s">
        <v>1833</v>
      </c>
      <c r="G1579" s="4" t="s">
        <v>46</v>
      </c>
      <c r="H1579" s="4" t="s">
        <v>47</v>
      </c>
      <c r="I1579" s="4" t="s">
        <v>48</v>
      </c>
      <c r="J1579" s="4" t="s">
        <v>49</v>
      </c>
      <c r="K1579" s="4" t="s">
        <v>1441</v>
      </c>
      <c r="L1579" s="4" t="s">
        <v>4226</v>
      </c>
      <c r="M1579" s="4"/>
      <c r="N1579" s="4" t="s">
        <v>1836</v>
      </c>
      <c r="O1579" s="4" t="s">
        <v>53</v>
      </c>
      <c r="P1579" s="4" t="s">
        <v>4022</v>
      </c>
      <c r="Q1579" s="4">
        <v>13</v>
      </c>
      <c r="R1579" s="4">
        <v>12</v>
      </c>
      <c r="S1579" s="4">
        <v>319</v>
      </c>
      <c r="T1579" s="4">
        <v>344</v>
      </c>
      <c r="U1579" s="4">
        <v>3.78E-2</v>
      </c>
      <c r="V1579" s="4">
        <v>3.49E-2</v>
      </c>
      <c r="W1579" s="4">
        <v>7.2700000000000001E-2</v>
      </c>
      <c r="X1579" s="4" t="s">
        <v>48</v>
      </c>
      <c r="Y1579" s="4" t="s">
        <v>49</v>
      </c>
      <c r="Z1579" s="4" t="s">
        <v>49</v>
      </c>
      <c r="AA1579" s="4" t="s">
        <v>49</v>
      </c>
      <c r="AB1579" s="4" t="s">
        <v>49</v>
      </c>
      <c r="AC1579" s="4" t="s">
        <v>49</v>
      </c>
      <c r="AD1579" s="4" t="s">
        <v>49</v>
      </c>
      <c r="AE1579" s="4" t="s">
        <v>48</v>
      </c>
      <c r="AF1579" s="4" t="s">
        <v>48</v>
      </c>
      <c r="AG1579" s="4" t="s">
        <v>48</v>
      </c>
      <c r="AH1579" s="4" t="s">
        <v>48</v>
      </c>
      <c r="AI1579" s="4" t="s">
        <v>48</v>
      </c>
      <c r="AJ1579" s="4" t="s">
        <v>48</v>
      </c>
      <c r="AK1579" s="4" t="s">
        <v>48</v>
      </c>
      <c r="AL1579" s="4" t="s">
        <v>81</v>
      </c>
    </row>
    <row r="1580" spans="1:38" ht="25.5">
      <c r="A1580" s="4">
        <v>159880</v>
      </c>
      <c r="B1580" s="4">
        <v>660447</v>
      </c>
      <c r="C1580" s="4" t="s">
        <v>4000</v>
      </c>
      <c r="D1580" s="4" t="s">
        <v>4001</v>
      </c>
      <c r="E1580" s="4" t="s">
        <v>153</v>
      </c>
      <c r="F1580" s="4" t="s">
        <v>1833</v>
      </c>
      <c r="G1580" s="4" t="s">
        <v>46</v>
      </c>
      <c r="H1580" s="4" t="s">
        <v>47</v>
      </c>
      <c r="I1580" s="4" t="s">
        <v>48</v>
      </c>
      <c r="J1580" s="4" t="s">
        <v>49</v>
      </c>
      <c r="K1580" s="4" t="s">
        <v>4227</v>
      </c>
      <c r="L1580" s="4" t="s">
        <v>4228</v>
      </c>
      <c r="M1580" s="4"/>
      <c r="N1580" s="4" t="s">
        <v>1836</v>
      </c>
      <c r="O1580" s="4" t="s">
        <v>53</v>
      </c>
      <c r="P1580" s="4" t="s">
        <v>1955</v>
      </c>
      <c r="Q1580" s="4">
        <v>278</v>
      </c>
      <c r="R1580" s="4">
        <v>0</v>
      </c>
      <c r="S1580" s="4">
        <v>39</v>
      </c>
      <c r="T1580" s="4">
        <v>317</v>
      </c>
      <c r="U1580" s="4">
        <v>0.877</v>
      </c>
      <c r="V1580" s="4">
        <v>0</v>
      </c>
      <c r="W1580" s="4">
        <v>0.877</v>
      </c>
      <c r="X1580" s="4" t="s">
        <v>48</v>
      </c>
      <c r="Y1580" s="4" t="s">
        <v>49</v>
      </c>
      <c r="Z1580" s="4" t="s">
        <v>49</v>
      </c>
      <c r="AA1580" s="4" t="s">
        <v>49</v>
      </c>
      <c r="AB1580" s="4" t="s">
        <v>49</v>
      </c>
      <c r="AC1580" s="4" t="s">
        <v>49</v>
      </c>
      <c r="AD1580" s="4" t="s">
        <v>49</v>
      </c>
      <c r="AE1580" s="4" t="s">
        <v>48</v>
      </c>
      <c r="AF1580" s="4" t="s">
        <v>48</v>
      </c>
      <c r="AG1580" s="4" t="s">
        <v>48</v>
      </c>
      <c r="AH1580" s="4" t="s">
        <v>48</v>
      </c>
      <c r="AI1580" s="4" t="s">
        <v>48</v>
      </c>
      <c r="AJ1580" s="4" t="s">
        <v>48</v>
      </c>
      <c r="AK1580" s="4" t="s">
        <v>48</v>
      </c>
      <c r="AL1580" s="4" t="s">
        <v>55</v>
      </c>
    </row>
    <row r="1581" spans="1:38" ht="25.5">
      <c r="A1581" s="4">
        <v>159978</v>
      </c>
      <c r="B1581" s="4">
        <v>660539</v>
      </c>
      <c r="C1581" s="4" t="s">
        <v>4229</v>
      </c>
      <c r="D1581" s="4" t="s">
        <v>4230</v>
      </c>
      <c r="E1581" s="4" t="s">
        <v>95</v>
      </c>
      <c r="F1581" s="4" t="s">
        <v>96</v>
      </c>
      <c r="G1581" s="4" t="s">
        <v>46</v>
      </c>
      <c r="H1581" s="4" t="s">
        <v>47</v>
      </c>
      <c r="I1581" s="4" t="s">
        <v>48</v>
      </c>
      <c r="J1581" s="4" t="s">
        <v>49</v>
      </c>
      <c r="K1581" s="4" t="s">
        <v>4231</v>
      </c>
      <c r="L1581" s="4" t="s">
        <v>4232</v>
      </c>
      <c r="M1581" s="4"/>
      <c r="N1581" s="4" t="s">
        <v>985</v>
      </c>
      <c r="O1581" s="4" t="s">
        <v>53</v>
      </c>
      <c r="P1581" s="4" t="s">
        <v>986</v>
      </c>
      <c r="Q1581" s="4">
        <v>87</v>
      </c>
      <c r="R1581" s="4">
        <v>0</v>
      </c>
      <c r="S1581" s="4">
        <v>184</v>
      </c>
      <c r="T1581" s="4">
        <v>271</v>
      </c>
      <c r="U1581" s="4">
        <v>0.32100000000000001</v>
      </c>
      <c r="V1581" s="4">
        <v>0</v>
      </c>
      <c r="W1581" s="4">
        <v>0.32100000000000001</v>
      </c>
      <c r="X1581" s="4" t="s">
        <v>48</v>
      </c>
      <c r="Y1581" s="4" t="s">
        <v>49</v>
      </c>
      <c r="Z1581" s="4" t="s">
        <v>49</v>
      </c>
      <c r="AA1581" s="4" t="s">
        <v>49</v>
      </c>
      <c r="AB1581" s="4" t="s">
        <v>49</v>
      </c>
      <c r="AC1581" s="4" t="s">
        <v>49</v>
      </c>
      <c r="AD1581" s="4" t="s">
        <v>49</v>
      </c>
      <c r="AE1581" s="4" t="s">
        <v>49</v>
      </c>
      <c r="AF1581" s="4" t="s">
        <v>48</v>
      </c>
      <c r="AG1581" s="4" t="s">
        <v>48</v>
      </c>
      <c r="AH1581" s="4" t="s">
        <v>48</v>
      </c>
      <c r="AI1581" s="4" t="s">
        <v>48</v>
      </c>
      <c r="AJ1581" s="4" t="s">
        <v>48</v>
      </c>
      <c r="AK1581" s="4" t="s">
        <v>48</v>
      </c>
      <c r="AL1581" s="4" t="s">
        <v>55</v>
      </c>
    </row>
    <row r="1582" spans="1:38" ht="25.5">
      <c r="A1582" s="4">
        <v>159978</v>
      </c>
      <c r="B1582" s="4">
        <v>660535</v>
      </c>
      <c r="C1582" s="4" t="s">
        <v>4229</v>
      </c>
      <c r="D1582" s="4" t="s">
        <v>4230</v>
      </c>
      <c r="E1582" s="4" t="s">
        <v>95</v>
      </c>
      <c r="F1582" s="4" t="s">
        <v>96</v>
      </c>
      <c r="G1582" s="4" t="s">
        <v>46</v>
      </c>
      <c r="H1582" s="4" t="s">
        <v>47</v>
      </c>
      <c r="I1582" s="4" t="s">
        <v>48</v>
      </c>
      <c r="J1582" s="4" t="s">
        <v>49</v>
      </c>
      <c r="K1582" s="4" t="s">
        <v>172</v>
      </c>
      <c r="L1582" s="4" t="s">
        <v>4233</v>
      </c>
      <c r="M1582" s="4"/>
      <c r="N1582" s="4" t="s">
        <v>4234</v>
      </c>
      <c r="O1582" s="4" t="s">
        <v>53</v>
      </c>
      <c r="P1582" s="4" t="s">
        <v>4235</v>
      </c>
      <c r="Q1582" s="4">
        <v>428</v>
      </c>
      <c r="R1582" s="4">
        <v>0</v>
      </c>
      <c r="S1582" s="4">
        <v>250</v>
      </c>
      <c r="T1582" s="4">
        <v>678</v>
      </c>
      <c r="U1582" s="4">
        <v>0.63129999999999997</v>
      </c>
      <c r="V1582" s="4">
        <v>0</v>
      </c>
      <c r="W1582" s="4">
        <v>0.63129999999999997</v>
      </c>
      <c r="X1582" s="4" t="s">
        <v>48</v>
      </c>
      <c r="Y1582" s="4" t="s">
        <v>48</v>
      </c>
      <c r="Z1582" s="4" t="s">
        <v>48</v>
      </c>
      <c r="AA1582" s="4" t="s">
        <v>48</v>
      </c>
      <c r="AB1582" s="4" t="s">
        <v>48</v>
      </c>
      <c r="AC1582" s="4" t="s">
        <v>48</v>
      </c>
      <c r="AD1582" s="4" t="s">
        <v>48</v>
      </c>
      <c r="AE1582" s="4" t="s">
        <v>48</v>
      </c>
      <c r="AF1582" s="4" t="s">
        <v>49</v>
      </c>
      <c r="AG1582" s="4" t="s">
        <v>49</v>
      </c>
      <c r="AH1582" s="4" t="s">
        <v>48</v>
      </c>
      <c r="AI1582" s="4" t="s">
        <v>48</v>
      </c>
      <c r="AJ1582" s="4" t="s">
        <v>48</v>
      </c>
      <c r="AK1582" s="4" t="s">
        <v>48</v>
      </c>
      <c r="AL1582" s="4" t="s">
        <v>55</v>
      </c>
    </row>
    <row r="1583" spans="1:38" ht="25.5">
      <c r="A1583" s="4">
        <v>159978</v>
      </c>
      <c r="B1583" s="4">
        <v>663743</v>
      </c>
      <c r="C1583" s="4" t="s">
        <v>4229</v>
      </c>
      <c r="D1583" s="4" t="s">
        <v>4230</v>
      </c>
      <c r="E1583" s="4" t="s">
        <v>95</v>
      </c>
      <c r="F1583" s="4" t="s">
        <v>96</v>
      </c>
      <c r="G1583" s="4" t="s">
        <v>46</v>
      </c>
      <c r="H1583" s="4" t="s">
        <v>47</v>
      </c>
      <c r="I1583" s="4" t="s">
        <v>48</v>
      </c>
      <c r="J1583" s="4" t="s">
        <v>49</v>
      </c>
      <c r="K1583" s="4" t="s">
        <v>1617</v>
      </c>
      <c r="L1583" s="4" t="s">
        <v>4236</v>
      </c>
      <c r="M1583" s="4"/>
      <c r="N1583" s="4" t="s">
        <v>4234</v>
      </c>
      <c r="O1583" s="4" t="s">
        <v>53</v>
      </c>
      <c r="P1583" s="4" t="s">
        <v>4235</v>
      </c>
      <c r="Q1583" s="4">
        <v>344</v>
      </c>
      <c r="R1583" s="4">
        <v>0</v>
      </c>
      <c r="S1583" s="4">
        <v>125</v>
      </c>
      <c r="T1583" s="4">
        <v>469</v>
      </c>
      <c r="U1583" s="4">
        <v>0.73350000000000004</v>
      </c>
      <c r="V1583" s="4">
        <v>0</v>
      </c>
      <c r="W1583" s="4">
        <v>0.73350000000000004</v>
      </c>
      <c r="X1583" s="4" t="s">
        <v>49</v>
      </c>
      <c r="Y1583" s="4" t="s">
        <v>49</v>
      </c>
      <c r="Z1583" s="4" t="s">
        <v>49</v>
      </c>
      <c r="AA1583" s="4" t="s">
        <v>49</v>
      </c>
      <c r="AB1583" s="4" t="s">
        <v>49</v>
      </c>
      <c r="AC1583" s="4" t="s">
        <v>49</v>
      </c>
      <c r="AD1583" s="4" t="s">
        <v>49</v>
      </c>
      <c r="AE1583" s="4" t="s">
        <v>49</v>
      </c>
      <c r="AF1583" s="4" t="s">
        <v>48</v>
      </c>
      <c r="AG1583" s="4" t="s">
        <v>48</v>
      </c>
      <c r="AH1583" s="4" t="s">
        <v>48</v>
      </c>
      <c r="AI1583" s="4" t="s">
        <v>48</v>
      </c>
      <c r="AJ1583" s="4" t="s">
        <v>48</v>
      </c>
      <c r="AK1583" s="4" t="s">
        <v>48</v>
      </c>
      <c r="AL1583" s="4" t="s">
        <v>55</v>
      </c>
    </row>
    <row r="1584" spans="1:38" ht="25.5">
      <c r="A1584" s="4">
        <v>159978</v>
      </c>
      <c r="B1584" s="4">
        <v>660538</v>
      </c>
      <c r="C1584" s="4" t="s">
        <v>4229</v>
      </c>
      <c r="D1584" s="4" t="s">
        <v>4230</v>
      </c>
      <c r="E1584" s="4" t="s">
        <v>95</v>
      </c>
      <c r="F1584" s="4" t="s">
        <v>96</v>
      </c>
      <c r="G1584" s="4" t="s">
        <v>46</v>
      </c>
      <c r="H1584" s="4" t="s">
        <v>47</v>
      </c>
      <c r="I1584" s="4" t="s">
        <v>48</v>
      </c>
      <c r="J1584" s="4" t="s">
        <v>49</v>
      </c>
      <c r="K1584" s="4" t="s">
        <v>4237</v>
      </c>
      <c r="L1584" s="4" t="s">
        <v>4238</v>
      </c>
      <c r="M1584" s="4"/>
      <c r="N1584" s="4" t="s">
        <v>4239</v>
      </c>
      <c r="O1584" s="4" t="s">
        <v>53</v>
      </c>
      <c r="P1584" s="4" t="s">
        <v>4240</v>
      </c>
      <c r="Q1584" s="4">
        <v>155</v>
      </c>
      <c r="R1584" s="4">
        <v>0</v>
      </c>
      <c r="S1584" s="4">
        <v>151</v>
      </c>
      <c r="T1584" s="4">
        <v>306</v>
      </c>
      <c r="U1584" s="4">
        <v>0.50649999999999995</v>
      </c>
      <c r="V1584" s="4">
        <v>0</v>
      </c>
      <c r="W1584" s="4">
        <v>0.50649999999999995</v>
      </c>
      <c r="X1584" s="4" t="s">
        <v>48</v>
      </c>
      <c r="Y1584" s="4" t="s">
        <v>49</v>
      </c>
      <c r="Z1584" s="4" t="s">
        <v>49</v>
      </c>
      <c r="AA1584" s="4" t="s">
        <v>49</v>
      </c>
      <c r="AB1584" s="4" t="s">
        <v>49</v>
      </c>
      <c r="AC1584" s="4" t="s">
        <v>49</v>
      </c>
      <c r="AD1584" s="4" t="s">
        <v>49</v>
      </c>
      <c r="AE1584" s="4" t="s">
        <v>49</v>
      </c>
      <c r="AF1584" s="4" t="s">
        <v>48</v>
      </c>
      <c r="AG1584" s="4" t="s">
        <v>48</v>
      </c>
      <c r="AH1584" s="4" t="s">
        <v>48</v>
      </c>
      <c r="AI1584" s="4" t="s">
        <v>48</v>
      </c>
      <c r="AJ1584" s="4" t="s">
        <v>48</v>
      </c>
      <c r="AK1584" s="4" t="s">
        <v>48</v>
      </c>
      <c r="AL1584" s="4" t="s">
        <v>55</v>
      </c>
    </row>
    <row r="1585" spans="1:38" ht="25.5">
      <c r="A1585" s="4">
        <v>159978</v>
      </c>
      <c r="B1585" s="4">
        <v>660536</v>
      </c>
      <c r="C1585" s="4" t="s">
        <v>4229</v>
      </c>
      <c r="D1585" s="4" t="s">
        <v>4230</v>
      </c>
      <c r="E1585" s="4" t="s">
        <v>95</v>
      </c>
      <c r="F1585" s="4" t="s">
        <v>96</v>
      </c>
      <c r="G1585" s="4" t="s">
        <v>46</v>
      </c>
      <c r="H1585" s="4" t="s">
        <v>47</v>
      </c>
      <c r="I1585" s="4" t="s">
        <v>48</v>
      </c>
      <c r="J1585" s="4" t="s">
        <v>49</v>
      </c>
      <c r="K1585" s="4" t="s">
        <v>425</v>
      </c>
      <c r="L1585" s="4" t="s">
        <v>4241</v>
      </c>
      <c r="M1585" s="4"/>
      <c r="N1585" s="4" t="s">
        <v>4234</v>
      </c>
      <c r="O1585" s="4" t="s">
        <v>53</v>
      </c>
      <c r="P1585" s="4" t="s">
        <v>4235</v>
      </c>
      <c r="Q1585" s="4">
        <v>434</v>
      </c>
      <c r="R1585" s="4">
        <v>0</v>
      </c>
      <c r="S1585" s="4">
        <v>105</v>
      </c>
      <c r="T1585" s="4">
        <v>539</v>
      </c>
      <c r="U1585" s="4">
        <v>0.80520000000000003</v>
      </c>
      <c r="V1585" s="4">
        <v>0</v>
      </c>
      <c r="W1585" s="4">
        <v>0.80520000000000003</v>
      </c>
      <c r="X1585" s="4" t="s">
        <v>48</v>
      </c>
      <c r="Y1585" s="4" t="s">
        <v>49</v>
      </c>
      <c r="Z1585" s="4" t="s">
        <v>49</v>
      </c>
      <c r="AA1585" s="4" t="s">
        <v>49</v>
      </c>
      <c r="AB1585" s="4" t="s">
        <v>49</v>
      </c>
      <c r="AC1585" s="4" t="s">
        <v>49</v>
      </c>
      <c r="AD1585" s="4" t="s">
        <v>49</v>
      </c>
      <c r="AE1585" s="4" t="s">
        <v>49</v>
      </c>
      <c r="AF1585" s="4" t="s">
        <v>48</v>
      </c>
      <c r="AG1585" s="4" t="s">
        <v>48</v>
      </c>
      <c r="AH1585" s="4" t="s">
        <v>48</v>
      </c>
      <c r="AI1585" s="4" t="s">
        <v>48</v>
      </c>
      <c r="AJ1585" s="4" t="s">
        <v>48</v>
      </c>
      <c r="AK1585" s="4" t="s">
        <v>48</v>
      </c>
      <c r="AL1585" s="4" t="s">
        <v>55</v>
      </c>
    </row>
    <row r="1586" spans="1:38" ht="25.5">
      <c r="A1586" s="4">
        <v>159978</v>
      </c>
      <c r="B1586" s="4">
        <v>660542</v>
      </c>
      <c r="C1586" s="4" t="s">
        <v>4229</v>
      </c>
      <c r="D1586" s="4" t="s">
        <v>4230</v>
      </c>
      <c r="E1586" s="4" t="s">
        <v>95</v>
      </c>
      <c r="F1586" s="4" t="s">
        <v>96</v>
      </c>
      <c r="G1586" s="4" t="s">
        <v>46</v>
      </c>
      <c r="H1586" s="4" t="s">
        <v>47</v>
      </c>
      <c r="I1586" s="4" t="s">
        <v>48</v>
      </c>
      <c r="J1586" s="4" t="s">
        <v>49</v>
      </c>
      <c r="K1586" s="4" t="s">
        <v>4242</v>
      </c>
      <c r="L1586" s="4" t="s">
        <v>4243</v>
      </c>
      <c r="M1586" s="4"/>
      <c r="N1586" s="4" t="s">
        <v>4234</v>
      </c>
      <c r="O1586" s="4" t="s">
        <v>53</v>
      </c>
      <c r="P1586" s="4" t="s">
        <v>4235</v>
      </c>
      <c r="Q1586" s="4">
        <v>42</v>
      </c>
      <c r="R1586" s="4">
        <v>0</v>
      </c>
      <c r="S1586" s="4">
        <v>29</v>
      </c>
      <c r="T1586" s="4">
        <v>71</v>
      </c>
      <c r="U1586" s="4">
        <v>0.59150000000000003</v>
      </c>
      <c r="V1586" s="4">
        <v>0</v>
      </c>
      <c r="W1586" s="4">
        <v>0.59150000000000003</v>
      </c>
      <c r="X1586" s="4" t="s">
        <v>49</v>
      </c>
      <c r="Y1586" s="4" t="s">
        <v>48</v>
      </c>
      <c r="Z1586" s="4" t="s">
        <v>48</v>
      </c>
      <c r="AA1586" s="4" t="s">
        <v>48</v>
      </c>
      <c r="AB1586" s="4" t="s">
        <v>48</v>
      </c>
      <c r="AC1586" s="4" t="s">
        <v>48</v>
      </c>
      <c r="AD1586" s="4" t="s">
        <v>48</v>
      </c>
      <c r="AE1586" s="4" t="s">
        <v>48</v>
      </c>
      <c r="AF1586" s="4" t="s">
        <v>48</v>
      </c>
      <c r="AG1586" s="4" t="s">
        <v>48</v>
      </c>
      <c r="AH1586" s="4" t="s">
        <v>48</v>
      </c>
      <c r="AI1586" s="4" t="s">
        <v>48</v>
      </c>
      <c r="AJ1586" s="4" t="s">
        <v>48</v>
      </c>
      <c r="AK1586" s="4" t="s">
        <v>48</v>
      </c>
      <c r="AL1586" s="4" t="s">
        <v>55</v>
      </c>
    </row>
    <row r="1587" spans="1:38" ht="25.5">
      <c r="A1587" s="4">
        <v>159978</v>
      </c>
      <c r="B1587" s="4">
        <v>664594</v>
      </c>
      <c r="C1587" s="4" t="s">
        <v>4229</v>
      </c>
      <c r="D1587" s="4" t="s">
        <v>4230</v>
      </c>
      <c r="E1587" s="4" t="s">
        <v>95</v>
      </c>
      <c r="F1587" s="4" t="s">
        <v>96</v>
      </c>
      <c r="G1587" s="4" t="s">
        <v>46</v>
      </c>
      <c r="H1587" s="4" t="s">
        <v>47</v>
      </c>
      <c r="I1587" s="4" t="s">
        <v>48</v>
      </c>
      <c r="J1587" s="4" t="s">
        <v>49</v>
      </c>
      <c r="K1587" s="4" t="s">
        <v>4244</v>
      </c>
      <c r="L1587" s="4" t="s">
        <v>4245</v>
      </c>
      <c r="M1587" s="4"/>
      <c r="N1587" s="4" t="s">
        <v>4246</v>
      </c>
      <c r="O1587" s="4" t="s">
        <v>53</v>
      </c>
      <c r="P1587" s="4" t="s">
        <v>4247</v>
      </c>
      <c r="Q1587" s="4">
        <v>97</v>
      </c>
      <c r="R1587" s="4">
        <v>0</v>
      </c>
      <c r="S1587" s="4">
        <v>58</v>
      </c>
      <c r="T1587" s="4">
        <v>155</v>
      </c>
      <c r="U1587" s="4">
        <v>0.62580000000000002</v>
      </c>
      <c r="V1587" s="4">
        <v>0</v>
      </c>
      <c r="W1587" s="4">
        <v>0.62580000000000002</v>
      </c>
      <c r="X1587" s="4" t="s">
        <v>48</v>
      </c>
      <c r="Y1587" s="4" t="s">
        <v>49</v>
      </c>
      <c r="Z1587" s="4" t="s">
        <v>49</v>
      </c>
      <c r="AA1587" s="4" t="s">
        <v>49</v>
      </c>
      <c r="AB1587" s="4" t="s">
        <v>49</v>
      </c>
      <c r="AC1587" s="4" t="s">
        <v>49</v>
      </c>
      <c r="AD1587" s="4" t="s">
        <v>49</v>
      </c>
      <c r="AE1587" s="4" t="s">
        <v>49</v>
      </c>
      <c r="AF1587" s="4" t="s">
        <v>48</v>
      </c>
      <c r="AG1587" s="4" t="s">
        <v>48</v>
      </c>
      <c r="AH1587" s="4" t="s">
        <v>48</v>
      </c>
      <c r="AI1587" s="4" t="s">
        <v>48</v>
      </c>
      <c r="AJ1587" s="4" t="s">
        <v>48</v>
      </c>
      <c r="AK1587" s="4" t="s">
        <v>48</v>
      </c>
      <c r="AL1587" s="4" t="s">
        <v>55</v>
      </c>
    </row>
    <row r="1588" spans="1:38" ht="25.5">
      <c r="A1588" s="4">
        <v>159978</v>
      </c>
      <c r="B1588" s="4">
        <v>663428</v>
      </c>
      <c r="C1588" s="4" t="s">
        <v>4229</v>
      </c>
      <c r="D1588" s="4" t="s">
        <v>4230</v>
      </c>
      <c r="E1588" s="4" t="s">
        <v>95</v>
      </c>
      <c r="F1588" s="4" t="s">
        <v>96</v>
      </c>
      <c r="G1588" s="4" t="s">
        <v>46</v>
      </c>
      <c r="H1588" s="4" t="s">
        <v>47</v>
      </c>
      <c r="I1588" s="4" t="s">
        <v>48</v>
      </c>
      <c r="J1588" s="4" t="s">
        <v>49</v>
      </c>
      <c r="K1588" s="4" t="s">
        <v>4248</v>
      </c>
      <c r="L1588" s="4" t="s">
        <v>4249</v>
      </c>
      <c r="M1588" s="4"/>
      <c r="N1588" s="4" t="s">
        <v>4250</v>
      </c>
      <c r="O1588" s="4" t="s">
        <v>53</v>
      </c>
      <c r="P1588" s="4" t="s">
        <v>4235</v>
      </c>
      <c r="Q1588" s="4">
        <v>373</v>
      </c>
      <c r="R1588" s="4">
        <v>0</v>
      </c>
      <c r="S1588" s="4">
        <v>5</v>
      </c>
      <c r="T1588" s="4">
        <v>378</v>
      </c>
      <c r="U1588" s="4">
        <v>0.98680000000000001</v>
      </c>
      <c r="V1588" s="4">
        <v>0</v>
      </c>
      <c r="W1588" s="4">
        <v>0.98680000000000001</v>
      </c>
      <c r="X1588" s="4" t="s">
        <v>49</v>
      </c>
      <c r="Y1588" s="4" t="s">
        <v>49</v>
      </c>
      <c r="Z1588" s="4" t="s">
        <v>49</v>
      </c>
      <c r="AA1588" s="4" t="s">
        <v>49</v>
      </c>
      <c r="AB1588" s="4" t="s">
        <v>49</v>
      </c>
      <c r="AC1588" s="4" t="s">
        <v>49</v>
      </c>
      <c r="AD1588" s="4" t="s">
        <v>49</v>
      </c>
      <c r="AE1588" s="4" t="s">
        <v>49</v>
      </c>
      <c r="AF1588" s="4" t="s">
        <v>48</v>
      </c>
      <c r="AG1588" s="4" t="s">
        <v>48</v>
      </c>
      <c r="AH1588" s="4" t="s">
        <v>48</v>
      </c>
      <c r="AI1588" s="4" t="s">
        <v>48</v>
      </c>
      <c r="AJ1588" s="4" t="s">
        <v>48</v>
      </c>
      <c r="AK1588" s="4" t="s">
        <v>48</v>
      </c>
      <c r="AL1588" s="4" t="s">
        <v>55</v>
      </c>
    </row>
    <row r="1589" spans="1:38" ht="25.5">
      <c r="A1589" s="4">
        <v>159978</v>
      </c>
      <c r="B1589" s="4">
        <v>660540</v>
      </c>
      <c r="C1589" s="4" t="s">
        <v>4229</v>
      </c>
      <c r="D1589" s="4" t="s">
        <v>4230</v>
      </c>
      <c r="E1589" s="4" t="s">
        <v>95</v>
      </c>
      <c r="F1589" s="4" t="s">
        <v>96</v>
      </c>
      <c r="G1589" s="4" t="s">
        <v>46</v>
      </c>
      <c r="H1589" s="4" t="s">
        <v>47</v>
      </c>
      <c r="I1589" s="4" t="s">
        <v>48</v>
      </c>
      <c r="J1589" s="4" t="s">
        <v>49</v>
      </c>
      <c r="K1589" s="4" t="s">
        <v>4251</v>
      </c>
      <c r="L1589" s="4" t="s">
        <v>4252</v>
      </c>
      <c r="M1589" s="4"/>
      <c r="N1589" s="4" t="s">
        <v>4250</v>
      </c>
      <c r="O1589" s="4" t="s">
        <v>53</v>
      </c>
      <c r="P1589" s="4" t="s">
        <v>4235</v>
      </c>
      <c r="Q1589" s="4">
        <v>95</v>
      </c>
      <c r="R1589" s="4">
        <v>0</v>
      </c>
      <c r="S1589" s="4">
        <v>72</v>
      </c>
      <c r="T1589" s="4">
        <v>167</v>
      </c>
      <c r="U1589" s="4">
        <v>0.56889999999999996</v>
      </c>
      <c r="V1589" s="4">
        <v>0</v>
      </c>
      <c r="W1589" s="4">
        <v>0.56889999999999996</v>
      </c>
      <c r="X1589" s="4" t="s">
        <v>48</v>
      </c>
      <c r="Y1589" s="4" t="s">
        <v>49</v>
      </c>
      <c r="Z1589" s="4" t="s">
        <v>49</v>
      </c>
      <c r="AA1589" s="4" t="s">
        <v>49</v>
      </c>
      <c r="AB1589" s="4" t="s">
        <v>49</v>
      </c>
      <c r="AC1589" s="4" t="s">
        <v>49</v>
      </c>
      <c r="AD1589" s="4" t="s">
        <v>49</v>
      </c>
      <c r="AE1589" s="4" t="s">
        <v>49</v>
      </c>
      <c r="AF1589" s="4" t="s">
        <v>48</v>
      </c>
      <c r="AG1589" s="4" t="s">
        <v>48</v>
      </c>
      <c r="AH1589" s="4" t="s">
        <v>48</v>
      </c>
      <c r="AI1589" s="4" t="s">
        <v>48</v>
      </c>
      <c r="AJ1589" s="4" t="s">
        <v>48</v>
      </c>
      <c r="AK1589" s="4" t="s">
        <v>48</v>
      </c>
      <c r="AL1589" s="4" t="s">
        <v>55</v>
      </c>
    </row>
    <row r="1590" spans="1:38" ht="25.5">
      <c r="A1590" s="4">
        <v>159978</v>
      </c>
      <c r="B1590" s="4">
        <v>660534</v>
      </c>
      <c r="C1590" s="4" t="s">
        <v>4229</v>
      </c>
      <c r="D1590" s="4" t="s">
        <v>4230</v>
      </c>
      <c r="E1590" s="4" t="s">
        <v>95</v>
      </c>
      <c r="F1590" s="4" t="s">
        <v>96</v>
      </c>
      <c r="G1590" s="4" t="s">
        <v>46</v>
      </c>
      <c r="H1590" s="4" t="s">
        <v>47</v>
      </c>
      <c r="I1590" s="4" t="s">
        <v>48</v>
      </c>
      <c r="J1590" s="4" t="s">
        <v>49</v>
      </c>
      <c r="K1590" s="4" t="s">
        <v>4253</v>
      </c>
      <c r="L1590" s="4" t="s">
        <v>4254</v>
      </c>
      <c r="M1590" s="4"/>
      <c r="N1590" s="4" t="s">
        <v>4234</v>
      </c>
      <c r="O1590" s="4" t="s">
        <v>53</v>
      </c>
      <c r="P1590" s="4" t="s">
        <v>4235</v>
      </c>
      <c r="Q1590" s="4">
        <v>750</v>
      </c>
      <c r="R1590" s="4">
        <v>0</v>
      </c>
      <c r="S1590" s="4">
        <v>464</v>
      </c>
      <c r="T1590" s="4">
        <v>1214</v>
      </c>
      <c r="U1590" s="4">
        <v>0.61780000000000002</v>
      </c>
      <c r="V1590" s="4">
        <v>0</v>
      </c>
      <c r="W1590" s="4">
        <v>0.61780000000000002</v>
      </c>
      <c r="X1590" s="4" t="s">
        <v>48</v>
      </c>
      <c r="Y1590" s="4" t="s">
        <v>48</v>
      </c>
      <c r="Z1590" s="4" t="s">
        <v>48</v>
      </c>
      <c r="AA1590" s="4" t="s">
        <v>48</v>
      </c>
      <c r="AB1590" s="4" t="s">
        <v>48</v>
      </c>
      <c r="AC1590" s="4" t="s">
        <v>48</v>
      </c>
      <c r="AD1590" s="4" t="s">
        <v>48</v>
      </c>
      <c r="AE1590" s="4" t="s">
        <v>48</v>
      </c>
      <c r="AF1590" s="4" t="s">
        <v>48</v>
      </c>
      <c r="AG1590" s="4" t="s">
        <v>48</v>
      </c>
      <c r="AH1590" s="4" t="s">
        <v>49</v>
      </c>
      <c r="AI1590" s="4" t="s">
        <v>49</v>
      </c>
      <c r="AJ1590" s="4" t="s">
        <v>49</v>
      </c>
      <c r="AK1590" s="4" t="s">
        <v>49</v>
      </c>
      <c r="AL1590" s="4" t="s">
        <v>55</v>
      </c>
    </row>
    <row r="1591" spans="1:38" ht="25.5">
      <c r="A1591" s="4">
        <v>159978</v>
      </c>
      <c r="B1591" s="4">
        <v>660544</v>
      </c>
      <c r="C1591" s="4" t="s">
        <v>4229</v>
      </c>
      <c r="D1591" s="4" t="s">
        <v>4230</v>
      </c>
      <c r="E1591" s="4" t="s">
        <v>95</v>
      </c>
      <c r="F1591" s="4" t="s">
        <v>96</v>
      </c>
      <c r="G1591" s="4" t="s">
        <v>46</v>
      </c>
      <c r="H1591" s="4" t="s">
        <v>47</v>
      </c>
      <c r="I1591" s="4" t="s">
        <v>48</v>
      </c>
      <c r="J1591" s="4" t="s">
        <v>49</v>
      </c>
      <c r="K1591" s="4" t="s">
        <v>4255</v>
      </c>
      <c r="L1591" s="4" t="s">
        <v>4256</v>
      </c>
      <c r="M1591" s="4"/>
      <c r="N1591" s="4" t="s">
        <v>4234</v>
      </c>
      <c r="O1591" s="4" t="s">
        <v>53</v>
      </c>
      <c r="P1591" s="4" t="s">
        <v>4235</v>
      </c>
      <c r="Q1591" s="4">
        <v>141</v>
      </c>
      <c r="R1591" s="4">
        <v>0</v>
      </c>
      <c r="S1591" s="4">
        <v>0</v>
      </c>
      <c r="T1591" s="4">
        <v>141</v>
      </c>
      <c r="U1591" s="4">
        <v>1</v>
      </c>
      <c r="V1591" s="4">
        <v>0</v>
      </c>
      <c r="W1591" s="4">
        <v>1</v>
      </c>
      <c r="X1591" s="4" t="s">
        <v>48</v>
      </c>
      <c r="Y1591" s="4" t="s">
        <v>48</v>
      </c>
      <c r="Z1591" s="4" t="s">
        <v>48</v>
      </c>
      <c r="AA1591" s="4" t="s">
        <v>48</v>
      </c>
      <c r="AB1591" s="4" t="s">
        <v>48</v>
      </c>
      <c r="AC1591" s="4" t="s">
        <v>48</v>
      </c>
      <c r="AD1591" s="4" t="s">
        <v>48</v>
      </c>
      <c r="AE1591" s="4" t="s">
        <v>48</v>
      </c>
      <c r="AF1591" s="4" t="s">
        <v>48</v>
      </c>
      <c r="AG1591" s="4" t="s">
        <v>48</v>
      </c>
      <c r="AH1591" s="4" t="s">
        <v>49</v>
      </c>
      <c r="AI1591" s="4" t="s">
        <v>49</v>
      </c>
      <c r="AJ1591" s="4" t="s">
        <v>49</v>
      </c>
      <c r="AK1591" s="4" t="s">
        <v>49</v>
      </c>
      <c r="AL1591" s="4" t="s">
        <v>55</v>
      </c>
    </row>
    <row r="1592" spans="1:38" ht="25.5">
      <c r="A1592" s="4">
        <v>159908</v>
      </c>
      <c r="B1592" s="4">
        <v>662242</v>
      </c>
      <c r="C1592" s="4" t="s">
        <v>4257</v>
      </c>
      <c r="D1592" s="4" t="s">
        <v>4258</v>
      </c>
      <c r="E1592" s="4" t="s">
        <v>1098</v>
      </c>
      <c r="F1592" s="4" t="s">
        <v>385</v>
      </c>
      <c r="G1592" s="4" t="s">
        <v>46</v>
      </c>
      <c r="H1592" s="4" t="s">
        <v>47</v>
      </c>
      <c r="I1592" s="4" t="s">
        <v>48</v>
      </c>
      <c r="J1592" s="4" t="s">
        <v>49</v>
      </c>
      <c r="K1592" s="4" t="s">
        <v>4259</v>
      </c>
      <c r="L1592" s="4" t="s">
        <v>4260</v>
      </c>
      <c r="M1592" s="4"/>
      <c r="N1592" s="4" t="s">
        <v>4261</v>
      </c>
      <c r="O1592" s="4" t="s">
        <v>53</v>
      </c>
      <c r="P1592" s="4" t="s">
        <v>4262</v>
      </c>
      <c r="Q1592" s="4">
        <v>391</v>
      </c>
      <c r="R1592" s="4">
        <v>0</v>
      </c>
      <c r="S1592" s="4">
        <v>145</v>
      </c>
      <c r="T1592" s="4">
        <v>536</v>
      </c>
      <c r="U1592" s="4">
        <v>0.72950000000000004</v>
      </c>
      <c r="V1592" s="4">
        <v>0</v>
      </c>
      <c r="W1592" s="4">
        <v>0.72950000000000004</v>
      </c>
      <c r="X1592" s="4" t="s">
        <v>48</v>
      </c>
      <c r="Y1592" s="4" t="s">
        <v>48</v>
      </c>
      <c r="Z1592" s="4" t="s">
        <v>49</v>
      </c>
      <c r="AA1592" s="4" t="s">
        <v>49</v>
      </c>
      <c r="AB1592" s="4" t="s">
        <v>48</v>
      </c>
      <c r="AC1592" s="4" t="s">
        <v>48</v>
      </c>
      <c r="AD1592" s="4" t="s">
        <v>48</v>
      </c>
      <c r="AE1592" s="4" t="s">
        <v>48</v>
      </c>
      <c r="AF1592" s="4" t="s">
        <v>48</v>
      </c>
      <c r="AG1592" s="4" t="s">
        <v>48</v>
      </c>
      <c r="AH1592" s="4" t="s">
        <v>48</v>
      </c>
      <c r="AI1592" s="4" t="s">
        <v>48</v>
      </c>
      <c r="AJ1592" s="4" t="s">
        <v>48</v>
      </c>
      <c r="AK1592" s="4" t="s">
        <v>48</v>
      </c>
      <c r="AL1592" s="4" t="s">
        <v>55</v>
      </c>
    </row>
    <row r="1593" spans="1:38" ht="25.5">
      <c r="A1593" s="4">
        <v>159908</v>
      </c>
      <c r="B1593" s="4">
        <v>662243</v>
      </c>
      <c r="C1593" s="4" t="s">
        <v>4257</v>
      </c>
      <c r="D1593" s="4" t="s">
        <v>4258</v>
      </c>
      <c r="E1593" s="4" t="s">
        <v>1098</v>
      </c>
      <c r="F1593" s="4" t="s">
        <v>385</v>
      </c>
      <c r="G1593" s="4" t="s">
        <v>46</v>
      </c>
      <c r="H1593" s="4" t="s">
        <v>47</v>
      </c>
      <c r="I1593" s="4" t="s">
        <v>48</v>
      </c>
      <c r="J1593" s="4" t="s">
        <v>49</v>
      </c>
      <c r="K1593" s="4" t="s">
        <v>4263</v>
      </c>
      <c r="L1593" s="4" t="s">
        <v>4264</v>
      </c>
      <c r="M1593" s="4"/>
      <c r="N1593" s="4" t="s">
        <v>4261</v>
      </c>
      <c r="O1593" s="4" t="s">
        <v>53</v>
      </c>
      <c r="P1593" s="4" t="s">
        <v>4262</v>
      </c>
      <c r="Q1593" s="4">
        <v>332</v>
      </c>
      <c r="R1593" s="4">
        <v>0</v>
      </c>
      <c r="S1593" s="4">
        <v>52</v>
      </c>
      <c r="T1593" s="4">
        <v>384</v>
      </c>
      <c r="U1593" s="4">
        <v>0.86460000000000004</v>
      </c>
      <c r="V1593" s="4">
        <v>0</v>
      </c>
      <c r="W1593" s="4">
        <v>0.86460000000000004</v>
      </c>
      <c r="X1593" s="4" t="s">
        <v>49</v>
      </c>
      <c r="Y1593" s="4" t="s">
        <v>49</v>
      </c>
      <c r="Z1593" s="4" t="s">
        <v>48</v>
      </c>
      <c r="AA1593" s="4" t="s">
        <v>48</v>
      </c>
      <c r="AB1593" s="4" t="s">
        <v>48</v>
      </c>
      <c r="AC1593" s="4" t="s">
        <v>48</v>
      </c>
      <c r="AD1593" s="4" t="s">
        <v>48</v>
      </c>
      <c r="AE1593" s="4" t="s">
        <v>48</v>
      </c>
      <c r="AF1593" s="4" t="s">
        <v>48</v>
      </c>
      <c r="AG1593" s="4" t="s">
        <v>48</v>
      </c>
      <c r="AH1593" s="4" t="s">
        <v>48</v>
      </c>
      <c r="AI1593" s="4" t="s">
        <v>48</v>
      </c>
      <c r="AJ1593" s="4" t="s">
        <v>48</v>
      </c>
      <c r="AK1593" s="4" t="s">
        <v>48</v>
      </c>
      <c r="AL1593" s="4" t="s">
        <v>55</v>
      </c>
    </row>
    <row r="1594" spans="1:38" ht="25.5">
      <c r="A1594" s="4">
        <v>159908</v>
      </c>
      <c r="B1594" s="4">
        <v>662246</v>
      </c>
      <c r="C1594" s="4" t="s">
        <v>4257</v>
      </c>
      <c r="D1594" s="4" t="s">
        <v>4258</v>
      </c>
      <c r="E1594" s="4"/>
      <c r="F1594" s="4" t="s">
        <v>385</v>
      </c>
      <c r="G1594" s="4" t="s">
        <v>46</v>
      </c>
      <c r="H1594" s="4" t="s">
        <v>47</v>
      </c>
      <c r="I1594" s="4" t="s">
        <v>48</v>
      </c>
      <c r="J1594" s="4" t="s">
        <v>49</v>
      </c>
      <c r="K1594" s="4" t="s">
        <v>4265</v>
      </c>
      <c r="L1594" s="4" t="s">
        <v>4260</v>
      </c>
      <c r="M1594" s="4"/>
      <c r="N1594" s="4" t="s">
        <v>4261</v>
      </c>
      <c r="O1594" s="4" t="s">
        <v>53</v>
      </c>
      <c r="P1594" s="4" t="s">
        <v>4262</v>
      </c>
      <c r="Q1594" s="4">
        <v>720</v>
      </c>
      <c r="R1594" s="4">
        <v>0</v>
      </c>
      <c r="S1594" s="4">
        <v>426</v>
      </c>
      <c r="T1594" s="4">
        <v>1146</v>
      </c>
      <c r="U1594" s="4">
        <v>0.62829999999999997</v>
      </c>
      <c r="V1594" s="4">
        <v>0</v>
      </c>
      <c r="W1594" s="4">
        <v>0.62829999999999997</v>
      </c>
      <c r="X1594" s="4" t="s">
        <v>48</v>
      </c>
      <c r="Y1594" s="4" t="s">
        <v>48</v>
      </c>
      <c r="Z1594" s="4" t="s">
        <v>48</v>
      </c>
      <c r="AA1594" s="4" t="s">
        <v>48</v>
      </c>
      <c r="AB1594" s="4" t="s">
        <v>48</v>
      </c>
      <c r="AC1594" s="4" t="s">
        <v>48</v>
      </c>
      <c r="AD1594" s="4" t="s">
        <v>48</v>
      </c>
      <c r="AE1594" s="4" t="s">
        <v>48</v>
      </c>
      <c r="AF1594" s="4" t="s">
        <v>48</v>
      </c>
      <c r="AG1594" s="4" t="s">
        <v>48</v>
      </c>
      <c r="AH1594" s="4" t="s">
        <v>49</v>
      </c>
      <c r="AI1594" s="4" t="s">
        <v>49</v>
      </c>
      <c r="AJ1594" s="4" t="s">
        <v>49</v>
      </c>
      <c r="AK1594" s="4" t="s">
        <v>49</v>
      </c>
      <c r="AL1594" s="4" t="s">
        <v>55</v>
      </c>
    </row>
    <row r="1595" spans="1:38" ht="25.5">
      <c r="A1595" s="4">
        <v>159908</v>
      </c>
      <c r="B1595" s="4">
        <v>662244</v>
      </c>
      <c r="C1595" s="4" t="s">
        <v>4257</v>
      </c>
      <c r="D1595" s="4" t="s">
        <v>4258</v>
      </c>
      <c r="E1595" s="4"/>
      <c r="F1595" s="4" t="s">
        <v>385</v>
      </c>
      <c r="G1595" s="4" t="s">
        <v>46</v>
      </c>
      <c r="H1595" s="4" t="s">
        <v>47</v>
      </c>
      <c r="I1595" s="4" t="s">
        <v>48</v>
      </c>
      <c r="J1595" s="4" t="s">
        <v>49</v>
      </c>
      <c r="K1595" s="4" t="s">
        <v>4266</v>
      </c>
      <c r="L1595" s="4" t="s">
        <v>4260</v>
      </c>
      <c r="M1595" s="4"/>
      <c r="N1595" s="4" t="s">
        <v>4261</v>
      </c>
      <c r="O1595" s="4" t="s">
        <v>53</v>
      </c>
      <c r="P1595" s="4" t="s">
        <v>4262</v>
      </c>
      <c r="Q1595" s="4">
        <v>573</v>
      </c>
      <c r="R1595" s="4">
        <v>0</v>
      </c>
      <c r="S1595" s="4">
        <v>242</v>
      </c>
      <c r="T1595" s="4">
        <v>815</v>
      </c>
      <c r="U1595" s="4">
        <v>0.70309999999999995</v>
      </c>
      <c r="V1595" s="4">
        <v>0</v>
      </c>
      <c r="W1595" s="4">
        <v>0.70309999999999995</v>
      </c>
      <c r="X1595" s="4" t="s">
        <v>48</v>
      </c>
      <c r="Y1595" s="4" t="s">
        <v>48</v>
      </c>
      <c r="Z1595" s="4" t="s">
        <v>48</v>
      </c>
      <c r="AA1595" s="4" t="s">
        <v>48</v>
      </c>
      <c r="AB1595" s="4" t="s">
        <v>49</v>
      </c>
      <c r="AC1595" s="4" t="s">
        <v>49</v>
      </c>
      <c r="AD1595" s="4" t="s">
        <v>49</v>
      </c>
      <c r="AE1595" s="4" t="s">
        <v>48</v>
      </c>
      <c r="AF1595" s="4" t="s">
        <v>48</v>
      </c>
      <c r="AG1595" s="4" t="s">
        <v>48</v>
      </c>
      <c r="AH1595" s="4" t="s">
        <v>48</v>
      </c>
      <c r="AI1595" s="4" t="s">
        <v>48</v>
      </c>
      <c r="AJ1595" s="4" t="s">
        <v>48</v>
      </c>
      <c r="AK1595" s="4" t="s">
        <v>48</v>
      </c>
      <c r="AL1595" s="4" t="s">
        <v>55</v>
      </c>
    </row>
    <row r="1596" spans="1:38" ht="25.5">
      <c r="A1596" s="4">
        <v>159908</v>
      </c>
      <c r="B1596" s="4">
        <v>662245</v>
      </c>
      <c r="C1596" s="4" t="s">
        <v>4257</v>
      </c>
      <c r="D1596" s="4" t="s">
        <v>4258</v>
      </c>
      <c r="E1596" s="4" t="s">
        <v>1098</v>
      </c>
      <c r="F1596" s="4" t="s">
        <v>385</v>
      </c>
      <c r="G1596" s="4" t="s">
        <v>46</v>
      </c>
      <c r="H1596" s="4" t="s">
        <v>47</v>
      </c>
      <c r="I1596" s="4" t="s">
        <v>48</v>
      </c>
      <c r="J1596" s="4" t="s">
        <v>49</v>
      </c>
      <c r="K1596" s="4" t="s">
        <v>4267</v>
      </c>
      <c r="L1596" s="4" t="s">
        <v>4268</v>
      </c>
      <c r="M1596" s="4"/>
      <c r="N1596" s="4" t="s">
        <v>4261</v>
      </c>
      <c r="O1596" s="4" t="s">
        <v>53</v>
      </c>
      <c r="P1596" s="4" t="s">
        <v>4262</v>
      </c>
      <c r="Q1596" s="4">
        <v>666</v>
      </c>
      <c r="R1596" s="4">
        <v>0</v>
      </c>
      <c r="S1596" s="4">
        <v>239</v>
      </c>
      <c r="T1596" s="4">
        <v>905</v>
      </c>
      <c r="U1596" s="4">
        <v>0.7359</v>
      </c>
      <c r="V1596" s="4">
        <v>0</v>
      </c>
      <c r="W1596" s="4">
        <v>0.7359</v>
      </c>
      <c r="X1596" s="4" t="s">
        <v>48</v>
      </c>
      <c r="Y1596" s="4" t="s">
        <v>48</v>
      </c>
      <c r="Z1596" s="4" t="s">
        <v>48</v>
      </c>
      <c r="AA1596" s="4" t="s">
        <v>48</v>
      </c>
      <c r="AB1596" s="4" t="s">
        <v>48</v>
      </c>
      <c r="AC1596" s="4" t="s">
        <v>48</v>
      </c>
      <c r="AD1596" s="4" t="s">
        <v>48</v>
      </c>
      <c r="AE1596" s="4" t="s">
        <v>49</v>
      </c>
      <c r="AF1596" s="4" t="s">
        <v>49</v>
      </c>
      <c r="AG1596" s="4" t="s">
        <v>49</v>
      </c>
      <c r="AH1596" s="4" t="s">
        <v>48</v>
      </c>
      <c r="AI1596" s="4" t="s">
        <v>48</v>
      </c>
      <c r="AJ1596" s="4" t="s">
        <v>48</v>
      </c>
      <c r="AK1596" s="4" t="s">
        <v>48</v>
      </c>
      <c r="AL1596" s="4" t="s">
        <v>55</v>
      </c>
    </row>
    <row r="1597" spans="1:38" ht="25.5">
      <c r="A1597" s="4">
        <v>159496</v>
      </c>
      <c r="B1597" s="4">
        <v>661860</v>
      </c>
      <c r="C1597" s="4" t="s">
        <v>4269</v>
      </c>
      <c r="D1597" s="4" t="s">
        <v>4270</v>
      </c>
      <c r="E1597" s="4" t="s">
        <v>1045</v>
      </c>
      <c r="F1597" s="4" t="s">
        <v>88</v>
      </c>
      <c r="G1597" s="4" t="s">
        <v>46</v>
      </c>
      <c r="H1597" s="4" t="s">
        <v>47</v>
      </c>
      <c r="I1597" s="4" t="s">
        <v>48</v>
      </c>
      <c r="J1597" s="4" t="s">
        <v>49</v>
      </c>
      <c r="K1597" s="4" t="s">
        <v>4271</v>
      </c>
      <c r="L1597" s="4" t="s">
        <v>4272</v>
      </c>
      <c r="M1597" s="4"/>
      <c r="N1597" s="4" t="s">
        <v>4273</v>
      </c>
      <c r="O1597" s="4" t="s">
        <v>53</v>
      </c>
      <c r="P1597" s="4" t="s">
        <v>4274</v>
      </c>
      <c r="Q1597" s="4">
        <v>98</v>
      </c>
      <c r="R1597" s="4">
        <v>0</v>
      </c>
      <c r="S1597" s="4">
        <v>22</v>
      </c>
      <c r="T1597" s="4">
        <v>120</v>
      </c>
      <c r="U1597" s="4">
        <v>0.81669999999999998</v>
      </c>
      <c r="V1597" s="4">
        <v>0</v>
      </c>
      <c r="W1597" s="4">
        <v>0.81669999999999998</v>
      </c>
      <c r="X1597" s="4" t="s">
        <v>48</v>
      </c>
      <c r="Y1597" s="4" t="s">
        <v>49</v>
      </c>
      <c r="Z1597" s="4" t="s">
        <v>49</v>
      </c>
      <c r="AA1597" s="4" t="s">
        <v>49</v>
      </c>
      <c r="AB1597" s="4" t="s">
        <v>49</v>
      </c>
      <c r="AC1597" s="4" t="s">
        <v>49</v>
      </c>
      <c r="AD1597" s="4" t="s">
        <v>49</v>
      </c>
      <c r="AE1597" s="4" t="s">
        <v>48</v>
      </c>
      <c r="AF1597" s="4" t="s">
        <v>48</v>
      </c>
      <c r="AG1597" s="4" t="s">
        <v>48</v>
      </c>
      <c r="AH1597" s="4" t="s">
        <v>48</v>
      </c>
      <c r="AI1597" s="4" t="s">
        <v>48</v>
      </c>
      <c r="AJ1597" s="4" t="s">
        <v>48</v>
      </c>
      <c r="AK1597" s="4" t="s">
        <v>48</v>
      </c>
      <c r="AL1597" s="4" t="s">
        <v>55</v>
      </c>
    </row>
    <row r="1598" spans="1:38" ht="25.5">
      <c r="A1598" s="4">
        <v>159496</v>
      </c>
      <c r="B1598" s="4">
        <v>665490</v>
      </c>
      <c r="C1598" s="4" t="s">
        <v>4269</v>
      </c>
      <c r="D1598" s="4" t="s">
        <v>4270</v>
      </c>
      <c r="E1598" s="4" t="s">
        <v>1045</v>
      </c>
      <c r="F1598" s="4" t="s">
        <v>88</v>
      </c>
      <c r="G1598" s="4" t="s">
        <v>46</v>
      </c>
      <c r="H1598" s="4" t="s">
        <v>47</v>
      </c>
      <c r="I1598" s="4" t="s">
        <v>48</v>
      </c>
      <c r="J1598" s="4" t="s">
        <v>49</v>
      </c>
      <c r="K1598" s="4" t="s">
        <v>4275</v>
      </c>
      <c r="L1598" s="4" t="s">
        <v>4276</v>
      </c>
      <c r="M1598" s="4"/>
      <c r="N1598" s="4" t="s">
        <v>4277</v>
      </c>
      <c r="O1598" s="4" t="s">
        <v>53</v>
      </c>
      <c r="P1598" s="4" t="s">
        <v>4278</v>
      </c>
      <c r="Q1598" s="4">
        <v>41</v>
      </c>
      <c r="R1598" s="4">
        <v>0</v>
      </c>
      <c r="S1598" s="4">
        <v>34</v>
      </c>
      <c r="T1598" s="4">
        <v>75</v>
      </c>
      <c r="U1598" s="4">
        <v>0.54669999999999996</v>
      </c>
      <c r="V1598" s="4">
        <v>0</v>
      </c>
      <c r="W1598" s="4">
        <v>0.54669999999999996</v>
      </c>
      <c r="X1598" s="4" t="s">
        <v>48</v>
      </c>
      <c r="Y1598" s="4" t="s">
        <v>48</v>
      </c>
      <c r="Z1598" s="4" t="s">
        <v>48</v>
      </c>
      <c r="AA1598" s="4" t="s">
        <v>48</v>
      </c>
      <c r="AB1598" s="4" t="s">
        <v>48</v>
      </c>
      <c r="AC1598" s="4" t="s">
        <v>48</v>
      </c>
      <c r="AD1598" s="4" t="s">
        <v>48</v>
      </c>
      <c r="AE1598" s="4" t="s">
        <v>48</v>
      </c>
      <c r="AF1598" s="4" t="s">
        <v>48</v>
      </c>
      <c r="AG1598" s="4" t="s">
        <v>48</v>
      </c>
      <c r="AH1598" s="4" t="s">
        <v>49</v>
      </c>
      <c r="AI1598" s="4" t="s">
        <v>49</v>
      </c>
      <c r="AJ1598" s="4" t="s">
        <v>49</v>
      </c>
      <c r="AK1598" s="4" t="s">
        <v>49</v>
      </c>
      <c r="AL1598" s="4" t="s">
        <v>55</v>
      </c>
    </row>
    <row r="1599" spans="1:38" ht="25.5">
      <c r="A1599" s="4">
        <v>159496</v>
      </c>
      <c r="B1599" s="4">
        <v>665489</v>
      </c>
      <c r="C1599" s="4" t="s">
        <v>4269</v>
      </c>
      <c r="D1599" s="4" t="s">
        <v>4270</v>
      </c>
      <c r="E1599" s="4" t="s">
        <v>1045</v>
      </c>
      <c r="F1599" s="4" t="s">
        <v>88</v>
      </c>
      <c r="G1599" s="4" t="s">
        <v>46</v>
      </c>
      <c r="H1599" s="4" t="s">
        <v>47</v>
      </c>
      <c r="I1599" s="4" t="s">
        <v>48</v>
      </c>
      <c r="J1599" s="4" t="s">
        <v>49</v>
      </c>
      <c r="K1599" s="4" t="s">
        <v>737</v>
      </c>
      <c r="L1599" s="4" t="s">
        <v>4276</v>
      </c>
      <c r="M1599" s="4"/>
      <c r="N1599" s="4" t="s">
        <v>4277</v>
      </c>
      <c r="O1599" s="4" t="s">
        <v>53</v>
      </c>
      <c r="P1599" s="4" t="s">
        <v>4278</v>
      </c>
      <c r="Q1599" s="4">
        <v>39</v>
      </c>
      <c r="R1599" s="4">
        <v>0</v>
      </c>
      <c r="S1599" s="4">
        <v>25</v>
      </c>
      <c r="T1599" s="4">
        <v>64</v>
      </c>
      <c r="U1599" s="4">
        <v>0.60940000000000005</v>
      </c>
      <c r="V1599" s="4">
        <v>0</v>
      </c>
      <c r="W1599" s="4">
        <v>0.60940000000000005</v>
      </c>
      <c r="X1599" s="4" t="s">
        <v>48</v>
      </c>
      <c r="Y1599" s="4" t="s">
        <v>48</v>
      </c>
      <c r="Z1599" s="4" t="s">
        <v>48</v>
      </c>
      <c r="AA1599" s="4" t="s">
        <v>48</v>
      </c>
      <c r="AB1599" s="4" t="s">
        <v>48</v>
      </c>
      <c r="AC1599" s="4" t="s">
        <v>48</v>
      </c>
      <c r="AD1599" s="4" t="s">
        <v>48</v>
      </c>
      <c r="AE1599" s="4" t="s">
        <v>49</v>
      </c>
      <c r="AF1599" s="4" t="s">
        <v>49</v>
      </c>
      <c r="AG1599" s="4" t="s">
        <v>49</v>
      </c>
      <c r="AH1599" s="4" t="s">
        <v>48</v>
      </c>
      <c r="AI1599" s="4" t="s">
        <v>48</v>
      </c>
      <c r="AJ1599" s="4" t="s">
        <v>48</v>
      </c>
      <c r="AK1599" s="4" t="s">
        <v>48</v>
      </c>
      <c r="AL1599" s="4" t="s">
        <v>55</v>
      </c>
    </row>
    <row r="1600" spans="1:38" ht="25.5">
      <c r="A1600" s="4">
        <v>159340</v>
      </c>
      <c r="B1600" s="4">
        <v>661199</v>
      </c>
      <c r="C1600" s="4" t="s">
        <v>4279</v>
      </c>
      <c r="D1600" s="4" t="s">
        <v>4280</v>
      </c>
      <c r="E1600" s="4" t="s">
        <v>595</v>
      </c>
      <c r="F1600" s="4" t="s">
        <v>45</v>
      </c>
      <c r="G1600" s="4" t="s">
        <v>46</v>
      </c>
      <c r="H1600" s="4" t="s">
        <v>47</v>
      </c>
      <c r="I1600" s="4" t="s">
        <v>48</v>
      </c>
      <c r="J1600" s="4" t="s">
        <v>49</v>
      </c>
      <c r="K1600" s="4" t="s">
        <v>4281</v>
      </c>
      <c r="L1600" s="4" t="s">
        <v>4282</v>
      </c>
      <c r="M1600" s="4"/>
      <c r="N1600" s="4" t="s">
        <v>4283</v>
      </c>
      <c r="O1600" s="4" t="s">
        <v>53</v>
      </c>
      <c r="P1600" s="4" t="s">
        <v>4284</v>
      </c>
      <c r="Q1600" s="4">
        <v>159</v>
      </c>
      <c r="R1600" s="4">
        <v>45</v>
      </c>
      <c r="S1600" s="4">
        <v>246</v>
      </c>
      <c r="T1600" s="4">
        <v>450</v>
      </c>
      <c r="U1600" s="4">
        <v>0.3533</v>
      </c>
      <c r="V1600" s="4">
        <v>0.1</v>
      </c>
      <c r="W1600" s="4">
        <v>0.45329999999999998</v>
      </c>
      <c r="X1600" s="4" t="s">
        <v>49</v>
      </c>
      <c r="Y1600" s="4" t="s">
        <v>49</v>
      </c>
      <c r="Z1600" s="4" t="s">
        <v>49</v>
      </c>
      <c r="AA1600" s="4" t="s">
        <v>49</v>
      </c>
      <c r="AB1600" s="4" t="s">
        <v>48</v>
      </c>
      <c r="AC1600" s="4" t="s">
        <v>48</v>
      </c>
      <c r="AD1600" s="4" t="s">
        <v>48</v>
      </c>
      <c r="AE1600" s="4" t="s">
        <v>48</v>
      </c>
      <c r="AF1600" s="4" t="s">
        <v>48</v>
      </c>
      <c r="AG1600" s="4" t="s">
        <v>48</v>
      </c>
      <c r="AH1600" s="4" t="s">
        <v>48</v>
      </c>
      <c r="AI1600" s="4" t="s">
        <v>48</v>
      </c>
      <c r="AJ1600" s="4" t="s">
        <v>48</v>
      </c>
      <c r="AK1600" s="4" t="s">
        <v>48</v>
      </c>
      <c r="AL1600" s="4" t="s">
        <v>3482</v>
      </c>
    </row>
    <row r="1601" spans="1:38" ht="25.5">
      <c r="A1601" s="4">
        <v>159340</v>
      </c>
      <c r="B1601" s="4">
        <v>661198</v>
      </c>
      <c r="C1601" s="4" t="s">
        <v>4279</v>
      </c>
      <c r="D1601" s="4" t="s">
        <v>4280</v>
      </c>
      <c r="E1601" s="4" t="s">
        <v>595</v>
      </c>
      <c r="F1601" s="4" t="s">
        <v>45</v>
      </c>
      <c r="G1601" s="4" t="s">
        <v>46</v>
      </c>
      <c r="H1601" s="4" t="s">
        <v>47</v>
      </c>
      <c r="I1601" s="4" t="s">
        <v>48</v>
      </c>
      <c r="J1601" s="4" t="s">
        <v>49</v>
      </c>
      <c r="K1601" s="4" t="s">
        <v>4285</v>
      </c>
      <c r="L1601" s="4" t="s">
        <v>4286</v>
      </c>
      <c r="M1601" s="4"/>
      <c r="N1601" s="4" t="s">
        <v>4283</v>
      </c>
      <c r="O1601" s="4" t="s">
        <v>53</v>
      </c>
      <c r="P1601" s="4" t="s">
        <v>4284</v>
      </c>
      <c r="Q1601" s="4">
        <v>373</v>
      </c>
      <c r="R1601" s="4">
        <v>0</v>
      </c>
      <c r="S1601" s="4">
        <v>165</v>
      </c>
      <c r="T1601" s="4">
        <v>538</v>
      </c>
      <c r="U1601" s="4">
        <v>0.69330000000000003</v>
      </c>
      <c r="V1601" s="4">
        <v>0</v>
      </c>
      <c r="W1601" s="4">
        <v>0.69330000000000003</v>
      </c>
      <c r="X1601" s="4" t="s">
        <v>48</v>
      </c>
      <c r="Y1601" s="4" t="s">
        <v>48</v>
      </c>
      <c r="Z1601" s="4" t="s">
        <v>48</v>
      </c>
      <c r="AA1601" s="4" t="s">
        <v>49</v>
      </c>
      <c r="AB1601" s="4" t="s">
        <v>49</v>
      </c>
      <c r="AC1601" s="4" t="s">
        <v>49</v>
      </c>
      <c r="AD1601" s="4" t="s">
        <v>49</v>
      </c>
      <c r="AE1601" s="4" t="s">
        <v>48</v>
      </c>
      <c r="AF1601" s="4" t="s">
        <v>48</v>
      </c>
      <c r="AG1601" s="4" t="s">
        <v>48</v>
      </c>
      <c r="AH1601" s="4" t="s">
        <v>48</v>
      </c>
      <c r="AI1601" s="4" t="s">
        <v>48</v>
      </c>
      <c r="AJ1601" s="4" t="s">
        <v>48</v>
      </c>
      <c r="AK1601" s="4" t="s">
        <v>48</v>
      </c>
      <c r="AL1601" s="4" t="s">
        <v>55</v>
      </c>
    </row>
    <row r="1602" spans="1:38" ht="25.5">
      <c r="A1602" s="4">
        <v>159340</v>
      </c>
      <c r="B1602" s="4">
        <v>661200</v>
      </c>
      <c r="C1602" s="4" t="s">
        <v>4279</v>
      </c>
      <c r="D1602" s="4" t="s">
        <v>4280</v>
      </c>
      <c r="E1602" s="4" t="s">
        <v>595</v>
      </c>
      <c r="F1602" s="4" t="s">
        <v>45</v>
      </c>
      <c r="G1602" s="4" t="s">
        <v>46</v>
      </c>
      <c r="H1602" s="4" t="s">
        <v>47</v>
      </c>
      <c r="I1602" s="4" t="s">
        <v>48</v>
      </c>
      <c r="J1602" s="4" t="s">
        <v>49</v>
      </c>
      <c r="K1602" s="4" t="s">
        <v>4287</v>
      </c>
      <c r="L1602" s="4" t="s">
        <v>4288</v>
      </c>
      <c r="M1602" s="4"/>
      <c r="N1602" s="4" t="s">
        <v>4283</v>
      </c>
      <c r="O1602" s="4" t="s">
        <v>53</v>
      </c>
      <c r="P1602" s="4" t="s">
        <v>4284</v>
      </c>
      <c r="Q1602" s="4">
        <v>46</v>
      </c>
      <c r="R1602" s="4">
        <v>26</v>
      </c>
      <c r="S1602" s="4">
        <v>42</v>
      </c>
      <c r="T1602" s="4">
        <v>114</v>
      </c>
      <c r="U1602" s="4">
        <v>0.40350000000000003</v>
      </c>
      <c r="V1602" s="4">
        <v>0.2281</v>
      </c>
      <c r="W1602" s="4">
        <v>0.63160000000000005</v>
      </c>
      <c r="X1602" s="4" t="s">
        <v>48</v>
      </c>
      <c r="Y1602" s="4" t="s">
        <v>49</v>
      </c>
      <c r="Z1602" s="4" t="s">
        <v>49</v>
      </c>
      <c r="AA1602" s="4" t="s">
        <v>49</v>
      </c>
      <c r="AB1602" s="4" t="s">
        <v>49</v>
      </c>
      <c r="AC1602" s="4" t="s">
        <v>49</v>
      </c>
      <c r="AD1602" s="4" t="s">
        <v>49</v>
      </c>
      <c r="AE1602" s="4" t="s">
        <v>49</v>
      </c>
      <c r="AF1602" s="4" t="s">
        <v>49</v>
      </c>
      <c r="AG1602" s="4" t="s">
        <v>49</v>
      </c>
      <c r="AH1602" s="4" t="s">
        <v>49</v>
      </c>
      <c r="AI1602" s="4" t="s">
        <v>49</v>
      </c>
      <c r="AJ1602" s="4" t="s">
        <v>49</v>
      </c>
      <c r="AK1602" s="4" t="s">
        <v>49</v>
      </c>
      <c r="AL1602" s="4" t="s">
        <v>3482</v>
      </c>
    </row>
    <row r="1603" spans="1:38" ht="25.5">
      <c r="A1603" s="4">
        <v>159340</v>
      </c>
      <c r="B1603" s="4">
        <v>661196</v>
      </c>
      <c r="C1603" s="4" t="s">
        <v>4279</v>
      </c>
      <c r="D1603" s="4" t="s">
        <v>4280</v>
      </c>
      <c r="E1603" s="4" t="s">
        <v>595</v>
      </c>
      <c r="F1603" s="4" t="s">
        <v>45</v>
      </c>
      <c r="G1603" s="4" t="s">
        <v>46</v>
      </c>
      <c r="H1603" s="4" t="s">
        <v>47</v>
      </c>
      <c r="I1603" s="4" t="s">
        <v>48</v>
      </c>
      <c r="J1603" s="4" t="s">
        <v>49</v>
      </c>
      <c r="K1603" s="4" t="s">
        <v>4289</v>
      </c>
      <c r="L1603" s="4" t="s">
        <v>4290</v>
      </c>
      <c r="M1603" s="4"/>
      <c r="N1603" s="4" t="s">
        <v>4283</v>
      </c>
      <c r="O1603" s="4" t="s">
        <v>53</v>
      </c>
      <c r="P1603" s="4" t="s">
        <v>4284</v>
      </c>
      <c r="Q1603" s="4">
        <v>326</v>
      </c>
      <c r="R1603" s="4">
        <v>88</v>
      </c>
      <c r="S1603" s="4">
        <v>376</v>
      </c>
      <c r="T1603" s="4">
        <v>790</v>
      </c>
      <c r="U1603" s="4">
        <v>0.41270000000000001</v>
      </c>
      <c r="V1603" s="4">
        <v>0.1114</v>
      </c>
      <c r="W1603" s="4">
        <v>0.52410000000000001</v>
      </c>
      <c r="X1603" s="4" t="s">
        <v>48</v>
      </c>
      <c r="Y1603" s="4" t="s">
        <v>48</v>
      </c>
      <c r="Z1603" s="4" t="s">
        <v>48</v>
      </c>
      <c r="AA1603" s="4" t="s">
        <v>48</v>
      </c>
      <c r="AB1603" s="4" t="s">
        <v>48</v>
      </c>
      <c r="AC1603" s="4" t="s">
        <v>48</v>
      </c>
      <c r="AD1603" s="4" t="s">
        <v>48</v>
      </c>
      <c r="AE1603" s="4" t="s">
        <v>48</v>
      </c>
      <c r="AF1603" s="4" t="s">
        <v>48</v>
      </c>
      <c r="AG1603" s="4" t="s">
        <v>48</v>
      </c>
      <c r="AH1603" s="4" t="s">
        <v>49</v>
      </c>
      <c r="AI1603" s="4" t="s">
        <v>49</v>
      </c>
      <c r="AJ1603" s="4" t="s">
        <v>49</v>
      </c>
      <c r="AK1603" s="4" t="s">
        <v>49</v>
      </c>
      <c r="AL1603" s="4" t="s">
        <v>3482</v>
      </c>
    </row>
    <row r="1604" spans="1:38" ht="25.5">
      <c r="A1604" s="4">
        <v>159340</v>
      </c>
      <c r="B1604" s="4">
        <v>661197</v>
      </c>
      <c r="C1604" s="4" t="s">
        <v>4279</v>
      </c>
      <c r="D1604" s="4" t="s">
        <v>4280</v>
      </c>
      <c r="E1604" s="4" t="s">
        <v>595</v>
      </c>
      <c r="F1604" s="4" t="s">
        <v>45</v>
      </c>
      <c r="G1604" s="4" t="s">
        <v>46</v>
      </c>
      <c r="H1604" s="4" t="s">
        <v>47</v>
      </c>
      <c r="I1604" s="4" t="s">
        <v>48</v>
      </c>
      <c r="J1604" s="4" t="s">
        <v>49</v>
      </c>
      <c r="K1604" s="4" t="s">
        <v>4291</v>
      </c>
      <c r="L1604" s="4" t="s">
        <v>4292</v>
      </c>
      <c r="M1604" s="4"/>
      <c r="N1604" s="4" t="s">
        <v>4283</v>
      </c>
      <c r="O1604" s="4" t="s">
        <v>53</v>
      </c>
      <c r="P1604" s="4" t="s">
        <v>4284</v>
      </c>
      <c r="Q1604" s="4">
        <v>176</v>
      </c>
      <c r="R1604" s="4">
        <v>52</v>
      </c>
      <c r="S1604" s="4">
        <v>345</v>
      </c>
      <c r="T1604" s="4">
        <v>573</v>
      </c>
      <c r="U1604" s="4">
        <v>0.30719999999999997</v>
      </c>
      <c r="V1604" s="4">
        <v>9.0800000000000006E-2</v>
      </c>
      <c r="W1604" s="4">
        <v>0.39789999999999998</v>
      </c>
      <c r="X1604" s="4" t="s">
        <v>48</v>
      </c>
      <c r="Y1604" s="4" t="s">
        <v>48</v>
      </c>
      <c r="Z1604" s="4" t="s">
        <v>48</v>
      </c>
      <c r="AA1604" s="4" t="s">
        <v>48</v>
      </c>
      <c r="AB1604" s="4" t="s">
        <v>48</v>
      </c>
      <c r="AC1604" s="4" t="s">
        <v>48</v>
      </c>
      <c r="AD1604" s="4" t="s">
        <v>48</v>
      </c>
      <c r="AE1604" s="4" t="s">
        <v>49</v>
      </c>
      <c r="AF1604" s="4" t="s">
        <v>49</v>
      </c>
      <c r="AG1604" s="4" t="s">
        <v>49</v>
      </c>
      <c r="AH1604" s="4" t="s">
        <v>48</v>
      </c>
      <c r="AI1604" s="4" t="s">
        <v>48</v>
      </c>
      <c r="AJ1604" s="4" t="s">
        <v>48</v>
      </c>
      <c r="AK1604" s="4" t="s">
        <v>48</v>
      </c>
      <c r="AL1604" s="4" t="s">
        <v>81</v>
      </c>
    </row>
    <row r="1605" spans="1:38" ht="25.5">
      <c r="A1605" s="4">
        <v>159487</v>
      </c>
      <c r="B1605" s="4">
        <v>663458</v>
      </c>
      <c r="C1605" s="4" t="s">
        <v>4293</v>
      </c>
      <c r="D1605" s="4" t="s">
        <v>4294</v>
      </c>
      <c r="E1605" s="4" t="s">
        <v>1787</v>
      </c>
      <c r="F1605" s="4" t="s">
        <v>391</v>
      </c>
      <c r="G1605" s="4" t="s">
        <v>46</v>
      </c>
      <c r="H1605" s="4" t="s">
        <v>47</v>
      </c>
      <c r="I1605" s="4" t="s">
        <v>48</v>
      </c>
      <c r="J1605" s="4" t="s">
        <v>49</v>
      </c>
      <c r="K1605" s="4" t="s">
        <v>4295</v>
      </c>
      <c r="L1605" s="4" t="s">
        <v>4296</v>
      </c>
      <c r="M1605" s="4"/>
      <c r="N1605" s="4" t="s">
        <v>1924</v>
      </c>
      <c r="O1605" s="4" t="s">
        <v>53</v>
      </c>
      <c r="P1605" s="4" t="s">
        <v>1925</v>
      </c>
      <c r="Q1605" s="4">
        <v>490</v>
      </c>
      <c r="R1605" s="4">
        <v>0</v>
      </c>
      <c r="S1605" s="4">
        <v>31</v>
      </c>
      <c r="T1605" s="4">
        <v>521</v>
      </c>
      <c r="U1605" s="4">
        <v>0.9405</v>
      </c>
      <c r="V1605" s="4">
        <v>0</v>
      </c>
      <c r="W1605" s="4">
        <v>0.9405</v>
      </c>
      <c r="X1605" s="4" t="s">
        <v>48</v>
      </c>
      <c r="Y1605" s="4" t="s">
        <v>49</v>
      </c>
      <c r="Z1605" s="4" t="s">
        <v>49</v>
      </c>
      <c r="AA1605" s="4" t="s">
        <v>49</v>
      </c>
      <c r="AB1605" s="4" t="s">
        <v>49</v>
      </c>
      <c r="AC1605" s="4" t="s">
        <v>49</v>
      </c>
      <c r="AD1605" s="4" t="s">
        <v>48</v>
      </c>
      <c r="AE1605" s="4" t="s">
        <v>48</v>
      </c>
      <c r="AF1605" s="4" t="s">
        <v>48</v>
      </c>
      <c r="AG1605" s="4" t="s">
        <v>48</v>
      </c>
      <c r="AH1605" s="4" t="s">
        <v>48</v>
      </c>
      <c r="AI1605" s="4" t="s">
        <v>48</v>
      </c>
      <c r="AJ1605" s="4" t="s">
        <v>48</v>
      </c>
      <c r="AK1605" s="4" t="s">
        <v>48</v>
      </c>
      <c r="AL1605" s="4" t="s">
        <v>55</v>
      </c>
    </row>
    <row r="1606" spans="1:38" ht="25.5">
      <c r="A1606" s="4">
        <v>159487</v>
      </c>
      <c r="B1606" s="4">
        <v>686343</v>
      </c>
      <c r="C1606" s="4" t="s">
        <v>4293</v>
      </c>
      <c r="D1606" s="4" t="s">
        <v>4294</v>
      </c>
      <c r="E1606" s="4" t="s">
        <v>1787</v>
      </c>
      <c r="F1606" s="4" t="s">
        <v>391</v>
      </c>
      <c r="G1606" s="4" t="s">
        <v>46</v>
      </c>
      <c r="H1606" s="4" t="s">
        <v>47</v>
      </c>
      <c r="I1606" s="4" t="s">
        <v>48</v>
      </c>
      <c r="J1606" s="4" t="s">
        <v>49</v>
      </c>
      <c r="K1606" s="4" t="s">
        <v>4297</v>
      </c>
      <c r="L1606" s="4" t="s">
        <v>4298</v>
      </c>
      <c r="M1606" s="4" t="s">
        <v>4299</v>
      </c>
      <c r="N1606" s="4" t="s">
        <v>1924</v>
      </c>
      <c r="O1606" s="4" t="s">
        <v>53</v>
      </c>
      <c r="P1606" s="4" t="s">
        <v>1925</v>
      </c>
      <c r="Q1606" s="4">
        <v>67</v>
      </c>
      <c r="R1606" s="4">
        <v>0</v>
      </c>
      <c r="S1606" s="4">
        <v>18</v>
      </c>
      <c r="T1606" s="4">
        <v>85</v>
      </c>
      <c r="U1606" s="4">
        <v>0.78820000000000001</v>
      </c>
      <c r="V1606" s="4">
        <v>0</v>
      </c>
      <c r="W1606" s="4">
        <v>0.78820000000000001</v>
      </c>
      <c r="X1606" s="4" t="s">
        <v>48</v>
      </c>
      <c r="Y1606" s="4" t="s">
        <v>48</v>
      </c>
      <c r="Z1606" s="4" t="s">
        <v>48</v>
      </c>
      <c r="AA1606" s="4" t="s">
        <v>48</v>
      </c>
      <c r="AB1606" s="4" t="s">
        <v>48</v>
      </c>
      <c r="AC1606" s="4" t="s">
        <v>48</v>
      </c>
      <c r="AD1606" s="4" t="s">
        <v>48</v>
      </c>
      <c r="AE1606" s="4" t="s">
        <v>48</v>
      </c>
      <c r="AF1606" s="4" t="s">
        <v>48</v>
      </c>
      <c r="AG1606" s="4" t="s">
        <v>48</v>
      </c>
      <c r="AH1606" s="4" t="s">
        <v>49</v>
      </c>
      <c r="AI1606" s="4" t="s">
        <v>49</v>
      </c>
      <c r="AJ1606" s="4" t="s">
        <v>49</v>
      </c>
      <c r="AK1606" s="4" t="s">
        <v>49</v>
      </c>
      <c r="AL1606" s="4" t="s">
        <v>55</v>
      </c>
    </row>
    <row r="1607" spans="1:38" ht="25.5">
      <c r="A1607" s="4">
        <v>159487</v>
      </c>
      <c r="B1607" s="4">
        <v>662736</v>
      </c>
      <c r="C1607" s="4" t="s">
        <v>4293</v>
      </c>
      <c r="D1607" s="4" t="s">
        <v>4294</v>
      </c>
      <c r="E1607" s="4" t="s">
        <v>1787</v>
      </c>
      <c r="F1607" s="4" t="s">
        <v>391</v>
      </c>
      <c r="G1607" s="4" t="s">
        <v>46</v>
      </c>
      <c r="H1607" s="4" t="s">
        <v>47</v>
      </c>
      <c r="I1607" s="4" t="s">
        <v>48</v>
      </c>
      <c r="J1607" s="4" t="s">
        <v>49</v>
      </c>
      <c r="K1607" s="4" t="s">
        <v>4300</v>
      </c>
      <c r="L1607" s="4" t="s">
        <v>4301</v>
      </c>
      <c r="M1607" s="4"/>
      <c r="N1607" s="4" t="s">
        <v>1924</v>
      </c>
      <c r="O1607" s="4" t="s">
        <v>53</v>
      </c>
      <c r="P1607" s="4" t="s">
        <v>1925</v>
      </c>
      <c r="Q1607" s="4">
        <v>146</v>
      </c>
      <c r="R1607" s="4">
        <v>0</v>
      </c>
      <c r="S1607" s="4">
        <v>6</v>
      </c>
      <c r="T1607" s="4">
        <v>152</v>
      </c>
      <c r="U1607" s="4">
        <v>0.96050000000000002</v>
      </c>
      <c r="V1607" s="4">
        <v>0</v>
      </c>
      <c r="W1607" s="4">
        <v>0.96050000000000002</v>
      </c>
      <c r="X1607" s="4" t="s">
        <v>48</v>
      </c>
      <c r="Y1607" s="4" t="s">
        <v>48</v>
      </c>
      <c r="Z1607" s="4" t="s">
        <v>48</v>
      </c>
      <c r="AA1607" s="4" t="s">
        <v>48</v>
      </c>
      <c r="AB1607" s="4" t="s">
        <v>48</v>
      </c>
      <c r="AC1607" s="4" t="s">
        <v>48</v>
      </c>
      <c r="AD1607" s="4" t="s">
        <v>48</v>
      </c>
      <c r="AE1607" s="4" t="s">
        <v>49</v>
      </c>
      <c r="AF1607" s="4" t="s">
        <v>49</v>
      </c>
      <c r="AG1607" s="4" t="s">
        <v>49</v>
      </c>
      <c r="AH1607" s="4" t="s">
        <v>49</v>
      </c>
      <c r="AI1607" s="4" t="s">
        <v>49</v>
      </c>
      <c r="AJ1607" s="4" t="s">
        <v>49</v>
      </c>
      <c r="AK1607" s="4" t="s">
        <v>49</v>
      </c>
      <c r="AL1607" s="4" t="s">
        <v>55</v>
      </c>
    </row>
    <row r="1608" spans="1:38" ht="25.5">
      <c r="A1608" s="4">
        <v>159487</v>
      </c>
      <c r="B1608" s="4">
        <v>663970</v>
      </c>
      <c r="C1608" s="4" t="s">
        <v>4293</v>
      </c>
      <c r="D1608" s="4" t="s">
        <v>4294</v>
      </c>
      <c r="E1608" s="4" t="s">
        <v>1787</v>
      </c>
      <c r="F1608" s="4" t="s">
        <v>391</v>
      </c>
      <c r="G1608" s="4" t="s">
        <v>46</v>
      </c>
      <c r="H1608" s="4" t="s">
        <v>47</v>
      </c>
      <c r="I1608" s="4" t="s">
        <v>48</v>
      </c>
      <c r="J1608" s="4" t="s">
        <v>49</v>
      </c>
      <c r="K1608" s="4" t="s">
        <v>4302</v>
      </c>
      <c r="L1608" s="4" t="s">
        <v>4303</v>
      </c>
      <c r="M1608" s="4"/>
      <c r="N1608" s="4" t="s">
        <v>1924</v>
      </c>
      <c r="O1608" s="4" t="s">
        <v>53</v>
      </c>
      <c r="P1608" s="4" t="s">
        <v>1925</v>
      </c>
      <c r="Q1608" s="4">
        <v>440</v>
      </c>
      <c r="R1608" s="4">
        <v>0</v>
      </c>
      <c r="S1608" s="4">
        <v>0</v>
      </c>
      <c r="T1608" s="4">
        <v>440</v>
      </c>
      <c r="U1608" s="4">
        <v>1</v>
      </c>
      <c r="V1608" s="4">
        <v>0</v>
      </c>
      <c r="W1608" s="4">
        <v>1</v>
      </c>
      <c r="X1608" s="4" t="s">
        <v>48</v>
      </c>
      <c r="Y1608" s="4" t="s">
        <v>49</v>
      </c>
      <c r="Z1608" s="4" t="s">
        <v>49</v>
      </c>
      <c r="AA1608" s="4" t="s">
        <v>49</v>
      </c>
      <c r="AB1608" s="4" t="s">
        <v>49</v>
      </c>
      <c r="AC1608" s="4" t="s">
        <v>49</v>
      </c>
      <c r="AD1608" s="4" t="s">
        <v>48</v>
      </c>
      <c r="AE1608" s="4" t="s">
        <v>48</v>
      </c>
      <c r="AF1608" s="4" t="s">
        <v>48</v>
      </c>
      <c r="AG1608" s="4" t="s">
        <v>48</v>
      </c>
      <c r="AH1608" s="4" t="s">
        <v>48</v>
      </c>
      <c r="AI1608" s="4" t="s">
        <v>48</v>
      </c>
      <c r="AJ1608" s="4" t="s">
        <v>48</v>
      </c>
      <c r="AK1608" s="4" t="s">
        <v>48</v>
      </c>
      <c r="AL1608" s="4" t="s">
        <v>55</v>
      </c>
    </row>
    <row r="1609" spans="1:38" ht="25.5">
      <c r="A1609" s="4">
        <v>159487</v>
      </c>
      <c r="B1609" s="4">
        <v>663971</v>
      </c>
      <c r="C1609" s="4" t="s">
        <v>4293</v>
      </c>
      <c r="D1609" s="4" t="s">
        <v>4294</v>
      </c>
      <c r="E1609" s="4" t="s">
        <v>1787</v>
      </c>
      <c r="F1609" s="4" t="s">
        <v>391</v>
      </c>
      <c r="G1609" s="4" t="s">
        <v>46</v>
      </c>
      <c r="H1609" s="4" t="s">
        <v>47</v>
      </c>
      <c r="I1609" s="4" t="s">
        <v>48</v>
      </c>
      <c r="J1609" s="4" t="s">
        <v>49</v>
      </c>
      <c r="K1609" s="4" t="s">
        <v>4304</v>
      </c>
      <c r="L1609" s="4" t="s">
        <v>4305</v>
      </c>
      <c r="M1609" s="4"/>
      <c r="N1609" s="4" t="s">
        <v>1924</v>
      </c>
      <c r="O1609" s="4" t="s">
        <v>53</v>
      </c>
      <c r="P1609" s="4" t="s">
        <v>1925</v>
      </c>
      <c r="Q1609" s="4">
        <v>503</v>
      </c>
      <c r="R1609" s="4">
        <v>0</v>
      </c>
      <c r="S1609" s="4">
        <v>22</v>
      </c>
      <c r="T1609" s="4">
        <v>525</v>
      </c>
      <c r="U1609" s="4">
        <v>0.95809999999999995</v>
      </c>
      <c r="V1609" s="4">
        <v>0</v>
      </c>
      <c r="W1609" s="4">
        <v>0.95809999999999995</v>
      </c>
      <c r="X1609" s="4" t="s">
        <v>48</v>
      </c>
      <c r="Y1609" s="4" t="s">
        <v>49</v>
      </c>
      <c r="Z1609" s="4" t="s">
        <v>49</v>
      </c>
      <c r="AA1609" s="4" t="s">
        <v>49</v>
      </c>
      <c r="AB1609" s="4" t="s">
        <v>49</v>
      </c>
      <c r="AC1609" s="4" t="s">
        <v>49</v>
      </c>
      <c r="AD1609" s="4" t="s">
        <v>48</v>
      </c>
      <c r="AE1609" s="4" t="s">
        <v>48</v>
      </c>
      <c r="AF1609" s="4" t="s">
        <v>48</v>
      </c>
      <c r="AG1609" s="4" t="s">
        <v>48</v>
      </c>
      <c r="AH1609" s="4" t="s">
        <v>48</v>
      </c>
      <c r="AI1609" s="4" t="s">
        <v>48</v>
      </c>
      <c r="AJ1609" s="4" t="s">
        <v>48</v>
      </c>
      <c r="AK1609" s="4" t="s">
        <v>48</v>
      </c>
      <c r="AL1609" s="4" t="s">
        <v>55</v>
      </c>
    </row>
    <row r="1610" spans="1:38" ht="25.5">
      <c r="A1610" s="4">
        <v>159487</v>
      </c>
      <c r="B1610" s="4">
        <v>664591</v>
      </c>
      <c r="C1610" s="4" t="s">
        <v>4293</v>
      </c>
      <c r="D1610" s="4" t="s">
        <v>4294</v>
      </c>
      <c r="E1610" s="4" t="s">
        <v>1787</v>
      </c>
      <c r="F1610" s="4" t="s">
        <v>391</v>
      </c>
      <c r="G1610" s="4" t="s">
        <v>46</v>
      </c>
      <c r="H1610" s="4" t="s">
        <v>47</v>
      </c>
      <c r="I1610" s="4" t="s">
        <v>48</v>
      </c>
      <c r="J1610" s="4" t="s">
        <v>49</v>
      </c>
      <c r="K1610" s="4" t="s">
        <v>4306</v>
      </c>
      <c r="L1610" s="4" t="s">
        <v>4307</v>
      </c>
      <c r="M1610" s="4"/>
      <c r="N1610" s="4" t="s">
        <v>1924</v>
      </c>
      <c r="O1610" s="4" t="s">
        <v>53</v>
      </c>
      <c r="P1610" s="4" t="s">
        <v>1925</v>
      </c>
      <c r="Q1610" s="4">
        <v>504</v>
      </c>
      <c r="R1610" s="4">
        <v>0</v>
      </c>
      <c r="S1610" s="4">
        <v>45</v>
      </c>
      <c r="T1610" s="4">
        <v>549</v>
      </c>
      <c r="U1610" s="4">
        <v>0.91800000000000004</v>
      </c>
      <c r="V1610" s="4">
        <v>0</v>
      </c>
      <c r="W1610" s="4">
        <v>0.91800000000000004</v>
      </c>
      <c r="X1610" s="4" t="s">
        <v>48</v>
      </c>
      <c r="Y1610" s="4" t="s">
        <v>48</v>
      </c>
      <c r="Z1610" s="4" t="s">
        <v>48</v>
      </c>
      <c r="AA1610" s="4" t="s">
        <v>48</v>
      </c>
      <c r="AB1610" s="4" t="s">
        <v>48</v>
      </c>
      <c r="AC1610" s="4" t="s">
        <v>48</v>
      </c>
      <c r="AD1610" s="4" t="s">
        <v>48</v>
      </c>
      <c r="AE1610" s="4" t="s">
        <v>48</v>
      </c>
      <c r="AF1610" s="4" t="s">
        <v>49</v>
      </c>
      <c r="AG1610" s="4" t="s">
        <v>49</v>
      </c>
      <c r="AH1610" s="4" t="s">
        <v>48</v>
      </c>
      <c r="AI1610" s="4" t="s">
        <v>48</v>
      </c>
      <c r="AJ1610" s="4" t="s">
        <v>48</v>
      </c>
      <c r="AK1610" s="4" t="s">
        <v>48</v>
      </c>
      <c r="AL1610" s="4" t="s">
        <v>55</v>
      </c>
    </row>
    <row r="1611" spans="1:38" ht="25.5">
      <c r="A1611" s="4">
        <v>159487</v>
      </c>
      <c r="B1611" s="4">
        <v>664660</v>
      </c>
      <c r="C1611" s="4" t="s">
        <v>4293</v>
      </c>
      <c r="D1611" s="4" t="s">
        <v>4294</v>
      </c>
      <c r="E1611" s="4" t="s">
        <v>1787</v>
      </c>
      <c r="F1611" s="4" t="s">
        <v>391</v>
      </c>
      <c r="G1611" s="4" t="s">
        <v>46</v>
      </c>
      <c r="H1611" s="4" t="s">
        <v>47</v>
      </c>
      <c r="I1611" s="4" t="s">
        <v>48</v>
      </c>
      <c r="J1611" s="4" t="s">
        <v>49</v>
      </c>
      <c r="K1611" s="4" t="s">
        <v>195</v>
      </c>
      <c r="L1611" s="4" t="s">
        <v>4308</v>
      </c>
      <c r="M1611" s="4"/>
      <c r="N1611" s="4" t="s">
        <v>1924</v>
      </c>
      <c r="O1611" s="4" t="s">
        <v>53</v>
      </c>
      <c r="P1611" s="4" t="s">
        <v>1925</v>
      </c>
      <c r="Q1611" s="4">
        <v>576</v>
      </c>
      <c r="R1611" s="4">
        <v>0</v>
      </c>
      <c r="S1611" s="4">
        <v>22</v>
      </c>
      <c r="T1611" s="4">
        <v>598</v>
      </c>
      <c r="U1611" s="4">
        <v>0.96319999999999995</v>
      </c>
      <c r="V1611" s="4">
        <v>0</v>
      </c>
      <c r="W1611" s="4">
        <v>0.96319999999999995</v>
      </c>
      <c r="X1611" s="4" t="s">
        <v>48</v>
      </c>
      <c r="Y1611" s="4" t="s">
        <v>48</v>
      </c>
      <c r="Z1611" s="4" t="s">
        <v>48</v>
      </c>
      <c r="AA1611" s="4" t="s">
        <v>48</v>
      </c>
      <c r="AB1611" s="4" t="s">
        <v>48</v>
      </c>
      <c r="AC1611" s="4" t="s">
        <v>48</v>
      </c>
      <c r="AD1611" s="4" t="s">
        <v>49</v>
      </c>
      <c r="AE1611" s="4" t="s">
        <v>49</v>
      </c>
      <c r="AF1611" s="4" t="s">
        <v>48</v>
      </c>
      <c r="AG1611" s="4" t="s">
        <v>48</v>
      </c>
      <c r="AH1611" s="4" t="s">
        <v>48</v>
      </c>
      <c r="AI1611" s="4" t="s">
        <v>48</v>
      </c>
      <c r="AJ1611" s="4" t="s">
        <v>48</v>
      </c>
      <c r="AK1611" s="4" t="s">
        <v>48</v>
      </c>
      <c r="AL1611" s="4" t="s">
        <v>55</v>
      </c>
    </row>
    <row r="1612" spans="1:38" ht="25.5">
      <c r="A1612" s="4">
        <v>159487</v>
      </c>
      <c r="B1612" s="4">
        <v>663523</v>
      </c>
      <c r="C1612" s="4" t="s">
        <v>4293</v>
      </c>
      <c r="D1612" s="4" t="s">
        <v>4294</v>
      </c>
      <c r="E1612" s="4" t="s">
        <v>1787</v>
      </c>
      <c r="F1612" s="4" t="s">
        <v>391</v>
      </c>
      <c r="G1612" s="4" t="s">
        <v>46</v>
      </c>
      <c r="H1612" s="4" t="s">
        <v>47</v>
      </c>
      <c r="I1612" s="4" t="s">
        <v>48</v>
      </c>
      <c r="J1612" s="4" t="s">
        <v>49</v>
      </c>
      <c r="K1612" s="4" t="s">
        <v>4309</v>
      </c>
      <c r="L1612" s="4" t="s">
        <v>4310</v>
      </c>
      <c r="M1612" s="4"/>
      <c r="N1612" s="4" t="s">
        <v>1924</v>
      </c>
      <c r="O1612" s="4" t="s">
        <v>53</v>
      </c>
      <c r="P1612" s="4" t="s">
        <v>1925</v>
      </c>
      <c r="Q1612" s="4">
        <v>1162</v>
      </c>
      <c r="R1612" s="4">
        <v>0</v>
      </c>
      <c r="S1612" s="4">
        <v>336</v>
      </c>
      <c r="T1612" s="4">
        <v>1498</v>
      </c>
      <c r="U1612" s="4">
        <v>0.77569999999999995</v>
      </c>
      <c r="V1612" s="4">
        <v>0</v>
      </c>
      <c r="W1612" s="4">
        <v>0.77569999999999995</v>
      </c>
      <c r="X1612" s="4" t="s">
        <v>48</v>
      </c>
      <c r="Y1612" s="4" t="s">
        <v>48</v>
      </c>
      <c r="Z1612" s="4" t="s">
        <v>48</v>
      </c>
      <c r="AA1612" s="4" t="s">
        <v>48</v>
      </c>
      <c r="AB1612" s="4" t="s">
        <v>48</v>
      </c>
      <c r="AC1612" s="4" t="s">
        <v>48</v>
      </c>
      <c r="AD1612" s="4" t="s">
        <v>48</v>
      </c>
      <c r="AE1612" s="4" t="s">
        <v>48</v>
      </c>
      <c r="AF1612" s="4" t="s">
        <v>48</v>
      </c>
      <c r="AG1612" s="4" t="s">
        <v>48</v>
      </c>
      <c r="AH1612" s="4" t="s">
        <v>49</v>
      </c>
      <c r="AI1612" s="4" t="s">
        <v>49</v>
      </c>
      <c r="AJ1612" s="4" t="s">
        <v>49</v>
      </c>
      <c r="AK1612" s="4" t="s">
        <v>49</v>
      </c>
      <c r="AL1612" s="4" t="s">
        <v>55</v>
      </c>
    </row>
    <row r="1613" spans="1:38" ht="25.5">
      <c r="A1613" s="4">
        <v>159939</v>
      </c>
      <c r="B1613" s="4">
        <v>661431</v>
      </c>
      <c r="C1613" s="4" t="s">
        <v>4311</v>
      </c>
      <c r="D1613" s="4" t="s">
        <v>4312</v>
      </c>
      <c r="E1613" s="4" t="s">
        <v>153</v>
      </c>
      <c r="F1613" s="4" t="s">
        <v>1833</v>
      </c>
      <c r="G1613" s="4" t="s">
        <v>46</v>
      </c>
      <c r="H1613" s="4" t="s">
        <v>47</v>
      </c>
      <c r="I1613" s="4" t="s">
        <v>48</v>
      </c>
      <c r="J1613" s="4" t="s">
        <v>49</v>
      </c>
      <c r="K1613" s="4" t="s">
        <v>4313</v>
      </c>
      <c r="L1613" s="4" t="s">
        <v>4314</v>
      </c>
      <c r="M1613" s="4"/>
      <c r="N1613" s="4" t="s">
        <v>4315</v>
      </c>
      <c r="O1613" s="4" t="s">
        <v>53</v>
      </c>
      <c r="P1613" s="4" t="s">
        <v>4214</v>
      </c>
      <c r="Q1613" s="4">
        <v>199</v>
      </c>
      <c r="R1613" s="4">
        <v>56</v>
      </c>
      <c r="S1613" s="4">
        <v>750</v>
      </c>
      <c r="T1613" s="4">
        <v>1005</v>
      </c>
      <c r="U1613" s="4">
        <v>0.19800000000000001</v>
      </c>
      <c r="V1613" s="4">
        <v>5.57E-2</v>
      </c>
      <c r="W1613" s="4">
        <v>0.25369999999999998</v>
      </c>
      <c r="X1613" s="4" t="s">
        <v>48</v>
      </c>
      <c r="Y1613" s="4" t="s">
        <v>48</v>
      </c>
      <c r="Z1613" s="4" t="s">
        <v>48</v>
      </c>
      <c r="AA1613" s="4" t="s">
        <v>48</v>
      </c>
      <c r="AB1613" s="4" t="s">
        <v>48</v>
      </c>
      <c r="AC1613" s="4" t="s">
        <v>48</v>
      </c>
      <c r="AD1613" s="4" t="s">
        <v>48</v>
      </c>
      <c r="AE1613" s="4" t="s">
        <v>49</v>
      </c>
      <c r="AF1613" s="4" t="s">
        <v>49</v>
      </c>
      <c r="AG1613" s="4" t="s">
        <v>49</v>
      </c>
      <c r="AH1613" s="4" t="s">
        <v>48</v>
      </c>
      <c r="AI1613" s="4" t="s">
        <v>48</v>
      </c>
      <c r="AJ1613" s="4" t="s">
        <v>48</v>
      </c>
      <c r="AK1613" s="4" t="s">
        <v>48</v>
      </c>
      <c r="AL1613" s="4" t="s">
        <v>81</v>
      </c>
    </row>
    <row r="1614" spans="1:38" ht="25.5">
      <c r="A1614" s="4">
        <v>159939</v>
      </c>
      <c r="B1614" s="4">
        <v>662720</v>
      </c>
      <c r="C1614" s="4" t="s">
        <v>4311</v>
      </c>
      <c r="D1614" s="4" t="s">
        <v>4312</v>
      </c>
      <c r="E1614" s="4" t="s">
        <v>153</v>
      </c>
      <c r="F1614" s="4" t="s">
        <v>1833</v>
      </c>
      <c r="G1614" s="4" t="s">
        <v>46</v>
      </c>
      <c r="H1614" s="4" t="s">
        <v>47</v>
      </c>
      <c r="I1614" s="4" t="s">
        <v>48</v>
      </c>
      <c r="J1614" s="4" t="s">
        <v>49</v>
      </c>
      <c r="K1614" s="4" t="s">
        <v>4316</v>
      </c>
      <c r="L1614" s="4" t="s">
        <v>4317</v>
      </c>
      <c r="M1614" s="4"/>
      <c r="N1614" s="4" t="s">
        <v>4315</v>
      </c>
      <c r="O1614" s="4" t="s">
        <v>53</v>
      </c>
      <c r="P1614" s="4" t="s">
        <v>4318</v>
      </c>
      <c r="Q1614" s="4">
        <v>26</v>
      </c>
      <c r="R1614" s="4">
        <v>15</v>
      </c>
      <c r="S1614" s="4">
        <v>266</v>
      </c>
      <c r="T1614" s="4">
        <v>307</v>
      </c>
      <c r="U1614" s="4">
        <v>8.4699999999999998E-2</v>
      </c>
      <c r="V1614" s="4">
        <v>4.8899999999999999E-2</v>
      </c>
      <c r="W1614" s="4">
        <v>0.1336</v>
      </c>
      <c r="X1614" s="4" t="s">
        <v>48</v>
      </c>
      <c r="Y1614" s="4" t="s">
        <v>49</v>
      </c>
      <c r="Z1614" s="4" t="s">
        <v>49</v>
      </c>
      <c r="AA1614" s="4" t="s">
        <v>49</v>
      </c>
      <c r="AB1614" s="4" t="s">
        <v>49</v>
      </c>
      <c r="AC1614" s="4" t="s">
        <v>49</v>
      </c>
      <c r="AD1614" s="4" t="s">
        <v>49</v>
      </c>
      <c r="AE1614" s="4" t="s">
        <v>49</v>
      </c>
      <c r="AF1614" s="4" t="s">
        <v>49</v>
      </c>
      <c r="AG1614" s="4" t="s">
        <v>49</v>
      </c>
      <c r="AH1614" s="4" t="s">
        <v>48</v>
      </c>
      <c r="AI1614" s="4" t="s">
        <v>48</v>
      </c>
      <c r="AJ1614" s="4" t="s">
        <v>48</v>
      </c>
      <c r="AK1614" s="4" t="s">
        <v>48</v>
      </c>
      <c r="AL1614" s="4" t="s">
        <v>81</v>
      </c>
    </row>
    <row r="1615" spans="1:38" ht="25.5">
      <c r="A1615" s="4">
        <v>159939</v>
      </c>
      <c r="B1615" s="4">
        <v>661420</v>
      </c>
      <c r="C1615" s="4" t="s">
        <v>4311</v>
      </c>
      <c r="D1615" s="4" t="s">
        <v>4312</v>
      </c>
      <c r="E1615" s="4" t="s">
        <v>153</v>
      </c>
      <c r="F1615" s="4" t="s">
        <v>1833</v>
      </c>
      <c r="G1615" s="4" t="s">
        <v>46</v>
      </c>
      <c r="H1615" s="4" t="s">
        <v>47</v>
      </c>
      <c r="I1615" s="4" t="s">
        <v>48</v>
      </c>
      <c r="J1615" s="4" t="s">
        <v>49</v>
      </c>
      <c r="K1615" s="4" t="s">
        <v>4319</v>
      </c>
      <c r="L1615" s="4" t="s">
        <v>4320</v>
      </c>
      <c r="M1615" s="4"/>
      <c r="N1615" s="4" t="s">
        <v>4315</v>
      </c>
      <c r="O1615" s="4" t="s">
        <v>53</v>
      </c>
      <c r="P1615" s="4" t="s">
        <v>4318</v>
      </c>
      <c r="Q1615" s="4">
        <v>116</v>
      </c>
      <c r="R1615" s="4">
        <v>39</v>
      </c>
      <c r="S1615" s="4">
        <v>315</v>
      </c>
      <c r="T1615" s="4">
        <v>470</v>
      </c>
      <c r="U1615" s="4">
        <v>0.24679999999999999</v>
      </c>
      <c r="V1615" s="4">
        <v>8.3000000000000004E-2</v>
      </c>
      <c r="W1615" s="4">
        <v>0.32979999999999998</v>
      </c>
      <c r="X1615" s="4" t="s">
        <v>48</v>
      </c>
      <c r="Y1615" s="4" t="s">
        <v>49</v>
      </c>
      <c r="Z1615" s="4" t="s">
        <v>49</v>
      </c>
      <c r="AA1615" s="4" t="s">
        <v>49</v>
      </c>
      <c r="AB1615" s="4" t="s">
        <v>49</v>
      </c>
      <c r="AC1615" s="4" t="s">
        <v>49</v>
      </c>
      <c r="AD1615" s="4" t="s">
        <v>49</v>
      </c>
      <c r="AE1615" s="4" t="s">
        <v>48</v>
      </c>
      <c r="AF1615" s="4" t="s">
        <v>48</v>
      </c>
      <c r="AG1615" s="4" t="s">
        <v>48</v>
      </c>
      <c r="AH1615" s="4" t="s">
        <v>48</v>
      </c>
      <c r="AI1615" s="4" t="s">
        <v>48</v>
      </c>
      <c r="AJ1615" s="4" t="s">
        <v>48</v>
      </c>
      <c r="AK1615" s="4" t="s">
        <v>48</v>
      </c>
      <c r="AL1615" s="4" t="s">
        <v>81</v>
      </c>
    </row>
    <row r="1616" spans="1:38" ht="25.5">
      <c r="A1616" s="4">
        <v>159939</v>
      </c>
      <c r="B1616" s="4">
        <v>661421</v>
      </c>
      <c r="C1616" s="4" t="s">
        <v>4311</v>
      </c>
      <c r="D1616" s="4" t="s">
        <v>4312</v>
      </c>
      <c r="E1616" s="4" t="s">
        <v>153</v>
      </c>
      <c r="F1616" s="4" t="s">
        <v>1833</v>
      </c>
      <c r="G1616" s="4" t="s">
        <v>46</v>
      </c>
      <c r="H1616" s="4" t="s">
        <v>47</v>
      </c>
      <c r="I1616" s="4" t="s">
        <v>48</v>
      </c>
      <c r="J1616" s="4" t="s">
        <v>49</v>
      </c>
      <c r="K1616" s="4" t="s">
        <v>4321</v>
      </c>
      <c r="L1616" s="4" t="s">
        <v>4322</v>
      </c>
      <c r="M1616" s="4"/>
      <c r="N1616" s="4" t="s">
        <v>4323</v>
      </c>
      <c r="O1616" s="4" t="s">
        <v>53</v>
      </c>
      <c r="P1616" s="4" t="s">
        <v>4318</v>
      </c>
      <c r="Q1616" s="4">
        <v>87</v>
      </c>
      <c r="R1616" s="4">
        <v>14</v>
      </c>
      <c r="S1616" s="4">
        <v>267</v>
      </c>
      <c r="T1616" s="4">
        <v>368</v>
      </c>
      <c r="U1616" s="4">
        <v>0.2364</v>
      </c>
      <c r="V1616" s="4">
        <v>3.7999999999999999E-2</v>
      </c>
      <c r="W1616" s="4">
        <v>0.27450000000000002</v>
      </c>
      <c r="X1616" s="4" t="s">
        <v>48</v>
      </c>
      <c r="Y1616" s="4" t="s">
        <v>49</v>
      </c>
      <c r="Z1616" s="4" t="s">
        <v>49</v>
      </c>
      <c r="AA1616" s="4" t="s">
        <v>49</v>
      </c>
      <c r="AB1616" s="4" t="s">
        <v>49</v>
      </c>
      <c r="AC1616" s="4" t="s">
        <v>49</v>
      </c>
      <c r="AD1616" s="4" t="s">
        <v>49</v>
      </c>
      <c r="AE1616" s="4" t="s">
        <v>48</v>
      </c>
      <c r="AF1616" s="4" t="s">
        <v>48</v>
      </c>
      <c r="AG1616" s="4" t="s">
        <v>48</v>
      </c>
      <c r="AH1616" s="4" t="s">
        <v>48</v>
      </c>
      <c r="AI1616" s="4" t="s">
        <v>48</v>
      </c>
      <c r="AJ1616" s="4" t="s">
        <v>48</v>
      </c>
      <c r="AK1616" s="4" t="s">
        <v>48</v>
      </c>
      <c r="AL1616" s="4" t="s">
        <v>81</v>
      </c>
    </row>
    <row r="1617" spans="1:38" ht="25.5">
      <c r="A1617" s="4">
        <v>159939</v>
      </c>
      <c r="B1617" s="4">
        <v>661422</v>
      </c>
      <c r="C1617" s="4" t="s">
        <v>4311</v>
      </c>
      <c r="D1617" s="4" t="s">
        <v>4312</v>
      </c>
      <c r="E1617" s="4" t="s">
        <v>153</v>
      </c>
      <c r="F1617" s="4" t="s">
        <v>1833</v>
      </c>
      <c r="G1617" s="4" t="s">
        <v>46</v>
      </c>
      <c r="H1617" s="4" t="s">
        <v>47</v>
      </c>
      <c r="I1617" s="4" t="s">
        <v>48</v>
      </c>
      <c r="J1617" s="4" t="s">
        <v>49</v>
      </c>
      <c r="K1617" s="4" t="s">
        <v>4324</v>
      </c>
      <c r="L1617" s="4" t="s">
        <v>4325</v>
      </c>
      <c r="M1617" s="4"/>
      <c r="N1617" s="4" t="s">
        <v>4315</v>
      </c>
      <c r="O1617" s="4" t="s">
        <v>53</v>
      </c>
      <c r="P1617" s="4" t="s">
        <v>4031</v>
      </c>
      <c r="Q1617" s="4">
        <v>136</v>
      </c>
      <c r="R1617" s="4">
        <v>31</v>
      </c>
      <c r="S1617" s="4">
        <v>236</v>
      </c>
      <c r="T1617" s="4">
        <v>403</v>
      </c>
      <c r="U1617" s="4">
        <v>0.33750000000000002</v>
      </c>
      <c r="V1617" s="4">
        <v>7.6899999999999996E-2</v>
      </c>
      <c r="W1617" s="4">
        <v>0.41439999999999999</v>
      </c>
      <c r="X1617" s="4" t="s">
        <v>48</v>
      </c>
      <c r="Y1617" s="4" t="s">
        <v>49</v>
      </c>
      <c r="Z1617" s="4" t="s">
        <v>49</v>
      </c>
      <c r="AA1617" s="4" t="s">
        <v>49</v>
      </c>
      <c r="AB1617" s="4" t="s">
        <v>49</v>
      </c>
      <c r="AC1617" s="4" t="s">
        <v>49</v>
      </c>
      <c r="AD1617" s="4" t="s">
        <v>49</v>
      </c>
      <c r="AE1617" s="4" t="s">
        <v>48</v>
      </c>
      <c r="AF1617" s="4" t="s">
        <v>48</v>
      </c>
      <c r="AG1617" s="4" t="s">
        <v>48</v>
      </c>
      <c r="AH1617" s="4" t="s">
        <v>48</v>
      </c>
      <c r="AI1617" s="4" t="s">
        <v>48</v>
      </c>
      <c r="AJ1617" s="4" t="s">
        <v>48</v>
      </c>
      <c r="AK1617" s="4" t="s">
        <v>48</v>
      </c>
      <c r="AL1617" s="4" t="s">
        <v>81</v>
      </c>
    </row>
    <row r="1618" spans="1:38" ht="25.5">
      <c r="A1618" s="4">
        <v>159939</v>
      </c>
      <c r="B1618" s="4">
        <v>684932</v>
      </c>
      <c r="C1618" s="4" t="s">
        <v>4311</v>
      </c>
      <c r="D1618" s="4" t="s">
        <v>4312</v>
      </c>
      <c r="E1618" s="4" t="s">
        <v>153</v>
      </c>
      <c r="F1618" s="4" t="s">
        <v>1833</v>
      </c>
      <c r="G1618" s="4" t="s">
        <v>46</v>
      </c>
      <c r="H1618" s="4" t="s">
        <v>47</v>
      </c>
      <c r="I1618" s="4" t="s">
        <v>48</v>
      </c>
      <c r="J1618" s="4" t="s">
        <v>49</v>
      </c>
      <c r="K1618" s="4" t="s">
        <v>4326</v>
      </c>
      <c r="L1618" s="4" t="s">
        <v>4327</v>
      </c>
      <c r="M1618" s="4"/>
      <c r="N1618" s="4" t="s">
        <v>4315</v>
      </c>
      <c r="O1618" s="4" t="s">
        <v>53</v>
      </c>
      <c r="P1618" s="4" t="s">
        <v>4318</v>
      </c>
      <c r="Q1618" s="4">
        <v>368</v>
      </c>
      <c r="R1618" s="4">
        <v>0</v>
      </c>
      <c r="S1618" s="4">
        <v>0</v>
      </c>
      <c r="T1618" s="4">
        <v>368</v>
      </c>
      <c r="U1618" s="4">
        <v>1</v>
      </c>
      <c r="V1618" s="4">
        <v>0</v>
      </c>
      <c r="W1618" s="4">
        <v>1</v>
      </c>
      <c r="X1618" s="4" t="s">
        <v>49</v>
      </c>
      <c r="Y1618" s="4" t="s">
        <v>48</v>
      </c>
      <c r="Z1618" s="4" t="s">
        <v>48</v>
      </c>
      <c r="AA1618" s="4" t="s">
        <v>48</v>
      </c>
      <c r="AB1618" s="4" t="s">
        <v>48</v>
      </c>
      <c r="AC1618" s="4" t="s">
        <v>48</v>
      </c>
      <c r="AD1618" s="4" t="s">
        <v>48</v>
      </c>
      <c r="AE1618" s="4" t="s">
        <v>48</v>
      </c>
      <c r="AF1618" s="4" t="s">
        <v>48</v>
      </c>
      <c r="AG1618" s="4" t="s">
        <v>48</v>
      </c>
      <c r="AH1618" s="4" t="s">
        <v>48</v>
      </c>
      <c r="AI1618" s="4" t="s">
        <v>48</v>
      </c>
      <c r="AJ1618" s="4" t="s">
        <v>48</v>
      </c>
      <c r="AK1618" s="4" t="s">
        <v>48</v>
      </c>
      <c r="AL1618" s="4" t="s">
        <v>55</v>
      </c>
    </row>
    <row r="1619" spans="1:38" ht="25.5">
      <c r="A1619" s="4">
        <v>159939</v>
      </c>
      <c r="B1619" s="4">
        <v>661423</v>
      </c>
      <c r="C1619" s="4" t="s">
        <v>4311</v>
      </c>
      <c r="D1619" s="4" t="s">
        <v>4312</v>
      </c>
      <c r="E1619" s="4" t="s">
        <v>153</v>
      </c>
      <c r="F1619" s="4" t="s">
        <v>1833</v>
      </c>
      <c r="G1619" s="4" t="s">
        <v>46</v>
      </c>
      <c r="H1619" s="4" t="s">
        <v>47</v>
      </c>
      <c r="I1619" s="4" t="s">
        <v>48</v>
      </c>
      <c r="J1619" s="4" t="s">
        <v>49</v>
      </c>
      <c r="K1619" s="4" t="s">
        <v>4328</v>
      </c>
      <c r="L1619" s="4" t="s">
        <v>4329</v>
      </c>
      <c r="M1619" s="4"/>
      <c r="N1619" s="4" t="s">
        <v>4315</v>
      </c>
      <c r="O1619" s="4" t="s">
        <v>53</v>
      </c>
      <c r="P1619" s="4" t="s">
        <v>4031</v>
      </c>
      <c r="Q1619" s="4">
        <v>40</v>
      </c>
      <c r="R1619" s="4">
        <v>16</v>
      </c>
      <c r="S1619" s="4">
        <v>276</v>
      </c>
      <c r="T1619" s="4">
        <v>332</v>
      </c>
      <c r="U1619" s="4">
        <v>0.1205</v>
      </c>
      <c r="V1619" s="4">
        <v>4.82E-2</v>
      </c>
      <c r="W1619" s="4">
        <v>0.16869999999999999</v>
      </c>
      <c r="X1619" s="4" t="s">
        <v>48</v>
      </c>
      <c r="Y1619" s="4" t="s">
        <v>49</v>
      </c>
      <c r="Z1619" s="4" t="s">
        <v>49</v>
      </c>
      <c r="AA1619" s="4" t="s">
        <v>49</v>
      </c>
      <c r="AB1619" s="4" t="s">
        <v>49</v>
      </c>
      <c r="AC1619" s="4" t="s">
        <v>49</v>
      </c>
      <c r="AD1619" s="4" t="s">
        <v>49</v>
      </c>
      <c r="AE1619" s="4" t="s">
        <v>48</v>
      </c>
      <c r="AF1619" s="4" t="s">
        <v>48</v>
      </c>
      <c r="AG1619" s="4" t="s">
        <v>48</v>
      </c>
      <c r="AH1619" s="4" t="s">
        <v>48</v>
      </c>
      <c r="AI1619" s="4" t="s">
        <v>48</v>
      </c>
      <c r="AJ1619" s="4" t="s">
        <v>48</v>
      </c>
      <c r="AK1619" s="4" t="s">
        <v>48</v>
      </c>
      <c r="AL1619" s="4" t="s">
        <v>81</v>
      </c>
    </row>
    <row r="1620" spans="1:38" ht="25.5">
      <c r="A1620" s="4">
        <v>159939</v>
      </c>
      <c r="B1620" s="4">
        <v>661432</v>
      </c>
      <c r="C1620" s="4" t="s">
        <v>4311</v>
      </c>
      <c r="D1620" s="4" t="s">
        <v>4312</v>
      </c>
      <c r="E1620" s="4" t="s">
        <v>153</v>
      </c>
      <c r="F1620" s="4" t="s">
        <v>1833</v>
      </c>
      <c r="G1620" s="4" t="s">
        <v>46</v>
      </c>
      <c r="H1620" s="4" t="s">
        <v>47</v>
      </c>
      <c r="I1620" s="4" t="s">
        <v>48</v>
      </c>
      <c r="J1620" s="4" t="s">
        <v>49</v>
      </c>
      <c r="K1620" s="4" t="s">
        <v>4330</v>
      </c>
      <c r="L1620" s="4" t="s">
        <v>4331</v>
      </c>
      <c r="M1620" s="4"/>
      <c r="N1620" s="4" t="s">
        <v>4315</v>
      </c>
      <c r="O1620" s="4" t="s">
        <v>53</v>
      </c>
      <c r="P1620" s="4" t="s">
        <v>4318</v>
      </c>
      <c r="Q1620" s="4">
        <v>226</v>
      </c>
      <c r="R1620" s="4">
        <v>73</v>
      </c>
      <c r="S1620" s="4">
        <v>705</v>
      </c>
      <c r="T1620" s="4">
        <v>1004</v>
      </c>
      <c r="U1620" s="4">
        <v>0.22509999999999999</v>
      </c>
      <c r="V1620" s="4">
        <v>7.2700000000000001E-2</v>
      </c>
      <c r="W1620" s="4">
        <v>0.29780000000000001</v>
      </c>
      <c r="X1620" s="4" t="s">
        <v>48</v>
      </c>
      <c r="Y1620" s="4" t="s">
        <v>48</v>
      </c>
      <c r="Z1620" s="4" t="s">
        <v>48</v>
      </c>
      <c r="AA1620" s="4" t="s">
        <v>48</v>
      </c>
      <c r="AB1620" s="4" t="s">
        <v>48</v>
      </c>
      <c r="AC1620" s="4" t="s">
        <v>48</v>
      </c>
      <c r="AD1620" s="4" t="s">
        <v>48</v>
      </c>
      <c r="AE1620" s="4" t="s">
        <v>49</v>
      </c>
      <c r="AF1620" s="4" t="s">
        <v>49</v>
      </c>
      <c r="AG1620" s="4" t="s">
        <v>49</v>
      </c>
      <c r="AH1620" s="4" t="s">
        <v>48</v>
      </c>
      <c r="AI1620" s="4" t="s">
        <v>48</v>
      </c>
      <c r="AJ1620" s="4" t="s">
        <v>48</v>
      </c>
      <c r="AK1620" s="4" t="s">
        <v>48</v>
      </c>
      <c r="AL1620" s="4" t="s">
        <v>81</v>
      </c>
    </row>
    <row r="1621" spans="1:38" ht="25.5">
      <c r="A1621" s="4">
        <v>159939</v>
      </c>
      <c r="B1621" s="4">
        <v>661424</v>
      </c>
      <c r="C1621" s="4" t="s">
        <v>4311</v>
      </c>
      <c r="D1621" s="4" t="s">
        <v>4312</v>
      </c>
      <c r="E1621" s="4" t="s">
        <v>153</v>
      </c>
      <c r="F1621" s="4" t="s">
        <v>1833</v>
      </c>
      <c r="G1621" s="4" t="s">
        <v>46</v>
      </c>
      <c r="H1621" s="4" t="s">
        <v>47</v>
      </c>
      <c r="I1621" s="4" t="s">
        <v>48</v>
      </c>
      <c r="J1621" s="4" t="s">
        <v>49</v>
      </c>
      <c r="K1621" s="4" t="s">
        <v>4332</v>
      </c>
      <c r="L1621" s="4" t="s">
        <v>4333</v>
      </c>
      <c r="M1621" s="4"/>
      <c r="N1621" s="4" t="s">
        <v>4323</v>
      </c>
      <c r="O1621" s="4" t="s">
        <v>53</v>
      </c>
      <c r="P1621" s="4" t="s">
        <v>4318</v>
      </c>
      <c r="Q1621" s="4">
        <v>78</v>
      </c>
      <c r="R1621" s="4">
        <v>18</v>
      </c>
      <c r="S1621" s="4">
        <v>297</v>
      </c>
      <c r="T1621" s="4">
        <v>393</v>
      </c>
      <c r="U1621" s="4">
        <v>0.19850000000000001</v>
      </c>
      <c r="V1621" s="4">
        <v>4.58E-2</v>
      </c>
      <c r="W1621" s="4">
        <v>0.24429999999999999</v>
      </c>
      <c r="X1621" s="4" t="s">
        <v>48</v>
      </c>
      <c r="Y1621" s="4" t="s">
        <v>49</v>
      </c>
      <c r="Z1621" s="4" t="s">
        <v>49</v>
      </c>
      <c r="AA1621" s="4" t="s">
        <v>49</v>
      </c>
      <c r="AB1621" s="4" t="s">
        <v>49</v>
      </c>
      <c r="AC1621" s="4" t="s">
        <v>49</v>
      </c>
      <c r="AD1621" s="4" t="s">
        <v>49</v>
      </c>
      <c r="AE1621" s="4" t="s">
        <v>48</v>
      </c>
      <c r="AF1621" s="4" t="s">
        <v>48</v>
      </c>
      <c r="AG1621" s="4" t="s">
        <v>48</v>
      </c>
      <c r="AH1621" s="4" t="s">
        <v>48</v>
      </c>
      <c r="AI1621" s="4" t="s">
        <v>48</v>
      </c>
      <c r="AJ1621" s="4" t="s">
        <v>48</v>
      </c>
      <c r="AK1621" s="4" t="s">
        <v>48</v>
      </c>
      <c r="AL1621" s="4" t="s">
        <v>81</v>
      </c>
    </row>
    <row r="1622" spans="1:38" ht="25.5">
      <c r="A1622" s="4">
        <v>159939</v>
      </c>
      <c r="B1622" s="4">
        <v>661425</v>
      </c>
      <c r="C1622" s="4" t="s">
        <v>4311</v>
      </c>
      <c r="D1622" s="4" t="s">
        <v>4312</v>
      </c>
      <c r="E1622" s="4" t="s">
        <v>153</v>
      </c>
      <c r="F1622" s="4" t="s">
        <v>1833</v>
      </c>
      <c r="G1622" s="4" t="s">
        <v>46</v>
      </c>
      <c r="H1622" s="4" t="s">
        <v>47</v>
      </c>
      <c r="I1622" s="4" t="s">
        <v>48</v>
      </c>
      <c r="J1622" s="4" t="s">
        <v>49</v>
      </c>
      <c r="K1622" s="4" t="s">
        <v>4334</v>
      </c>
      <c r="L1622" s="4" t="s">
        <v>4335</v>
      </c>
      <c r="M1622" s="4"/>
      <c r="N1622" s="4" t="s">
        <v>4315</v>
      </c>
      <c r="O1622" s="4" t="s">
        <v>53</v>
      </c>
      <c r="P1622" s="4" t="s">
        <v>4031</v>
      </c>
      <c r="Q1622" s="4">
        <v>127</v>
      </c>
      <c r="R1622" s="4">
        <v>42</v>
      </c>
      <c r="S1622" s="4">
        <v>348</v>
      </c>
      <c r="T1622" s="4">
        <v>517</v>
      </c>
      <c r="U1622" s="4">
        <v>0.24560000000000001</v>
      </c>
      <c r="V1622" s="4">
        <v>8.1199999999999994E-2</v>
      </c>
      <c r="W1622" s="4">
        <v>0.32690000000000002</v>
      </c>
      <c r="X1622" s="4" t="s">
        <v>48</v>
      </c>
      <c r="Y1622" s="4" t="s">
        <v>49</v>
      </c>
      <c r="Z1622" s="4" t="s">
        <v>49</v>
      </c>
      <c r="AA1622" s="4" t="s">
        <v>49</v>
      </c>
      <c r="AB1622" s="4" t="s">
        <v>49</v>
      </c>
      <c r="AC1622" s="4" t="s">
        <v>49</v>
      </c>
      <c r="AD1622" s="4" t="s">
        <v>49</v>
      </c>
      <c r="AE1622" s="4" t="s">
        <v>48</v>
      </c>
      <c r="AF1622" s="4" t="s">
        <v>48</v>
      </c>
      <c r="AG1622" s="4" t="s">
        <v>48</v>
      </c>
      <c r="AH1622" s="4" t="s">
        <v>48</v>
      </c>
      <c r="AI1622" s="4" t="s">
        <v>48</v>
      </c>
      <c r="AJ1622" s="4" t="s">
        <v>48</v>
      </c>
      <c r="AK1622" s="4" t="s">
        <v>48</v>
      </c>
      <c r="AL1622" s="4" t="s">
        <v>81</v>
      </c>
    </row>
    <row r="1623" spans="1:38" ht="25.5">
      <c r="A1623" s="4">
        <v>159939</v>
      </c>
      <c r="B1623" s="4">
        <v>661427</v>
      </c>
      <c r="C1623" s="4" t="s">
        <v>4311</v>
      </c>
      <c r="D1623" s="4" t="s">
        <v>4312</v>
      </c>
      <c r="E1623" s="4" t="s">
        <v>153</v>
      </c>
      <c r="F1623" s="4" t="s">
        <v>1833</v>
      </c>
      <c r="G1623" s="4" t="s">
        <v>46</v>
      </c>
      <c r="H1623" s="4" t="s">
        <v>47</v>
      </c>
      <c r="I1623" s="4" t="s">
        <v>48</v>
      </c>
      <c r="J1623" s="4" t="s">
        <v>49</v>
      </c>
      <c r="K1623" s="4" t="s">
        <v>4336</v>
      </c>
      <c r="L1623" s="4" t="s">
        <v>4337</v>
      </c>
      <c r="M1623" s="4"/>
      <c r="N1623" s="4" t="s">
        <v>4315</v>
      </c>
      <c r="O1623" s="4" t="s">
        <v>53</v>
      </c>
      <c r="P1623" s="4" t="s">
        <v>4031</v>
      </c>
      <c r="Q1623" s="4">
        <v>130</v>
      </c>
      <c r="R1623" s="4">
        <v>22</v>
      </c>
      <c r="S1623" s="4">
        <v>256</v>
      </c>
      <c r="T1623" s="4">
        <v>408</v>
      </c>
      <c r="U1623" s="4">
        <v>0.31859999999999999</v>
      </c>
      <c r="V1623" s="4">
        <v>5.3900000000000003E-2</v>
      </c>
      <c r="W1623" s="4">
        <v>0.3725</v>
      </c>
      <c r="X1623" s="4" t="s">
        <v>48</v>
      </c>
      <c r="Y1623" s="4" t="s">
        <v>49</v>
      </c>
      <c r="Z1623" s="4" t="s">
        <v>49</v>
      </c>
      <c r="AA1623" s="4" t="s">
        <v>49</v>
      </c>
      <c r="AB1623" s="4" t="s">
        <v>49</v>
      </c>
      <c r="AC1623" s="4" t="s">
        <v>49</v>
      </c>
      <c r="AD1623" s="4" t="s">
        <v>49</v>
      </c>
      <c r="AE1623" s="4" t="s">
        <v>48</v>
      </c>
      <c r="AF1623" s="4" t="s">
        <v>48</v>
      </c>
      <c r="AG1623" s="4" t="s">
        <v>48</v>
      </c>
      <c r="AH1623" s="4" t="s">
        <v>48</v>
      </c>
      <c r="AI1623" s="4" t="s">
        <v>48</v>
      </c>
      <c r="AJ1623" s="4" t="s">
        <v>48</v>
      </c>
      <c r="AK1623" s="4" t="s">
        <v>48</v>
      </c>
      <c r="AL1623" s="4" t="s">
        <v>81</v>
      </c>
    </row>
    <row r="1624" spans="1:38" ht="25.5">
      <c r="A1624" s="4">
        <v>159939</v>
      </c>
      <c r="B1624" s="4">
        <v>661428</v>
      </c>
      <c r="C1624" s="4" t="s">
        <v>4311</v>
      </c>
      <c r="D1624" s="4" t="s">
        <v>4312</v>
      </c>
      <c r="E1624" s="4" t="s">
        <v>153</v>
      </c>
      <c r="F1624" s="4" t="s">
        <v>1833</v>
      </c>
      <c r="G1624" s="4" t="s">
        <v>46</v>
      </c>
      <c r="H1624" s="4" t="s">
        <v>47</v>
      </c>
      <c r="I1624" s="4" t="s">
        <v>48</v>
      </c>
      <c r="J1624" s="4" t="s">
        <v>49</v>
      </c>
      <c r="K1624" s="4" t="s">
        <v>3674</v>
      </c>
      <c r="L1624" s="4" t="s">
        <v>4338</v>
      </c>
      <c r="M1624" s="4"/>
      <c r="N1624" s="4" t="s">
        <v>4315</v>
      </c>
      <c r="O1624" s="4" t="s">
        <v>53</v>
      </c>
      <c r="P1624" s="4" t="s">
        <v>4318</v>
      </c>
      <c r="Q1624" s="4">
        <v>194</v>
      </c>
      <c r="R1624" s="4">
        <v>0</v>
      </c>
      <c r="S1624" s="4">
        <v>259</v>
      </c>
      <c r="T1624" s="4">
        <v>453</v>
      </c>
      <c r="U1624" s="4">
        <v>0.42830000000000001</v>
      </c>
      <c r="V1624" s="4">
        <v>0</v>
      </c>
      <c r="W1624" s="4">
        <v>0.42830000000000001</v>
      </c>
      <c r="X1624" s="4" t="s">
        <v>48</v>
      </c>
      <c r="Y1624" s="4" t="s">
        <v>49</v>
      </c>
      <c r="Z1624" s="4" t="s">
        <v>49</v>
      </c>
      <c r="AA1624" s="4" t="s">
        <v>49</v>
      </c>
      <c r="AB1624" s="4" t="s">
        <v>49</v>
      </c>
      <c r="AC1624" s="4" t="s">
        <v>49</v>
      </c>
      <c r="AD1624" s="4" t="s">
        <v>49</v>
      </c>
      <c r="AE1624" s="4" t="s">
        <v>48</v>
      </c>
      <c r="AF1624" s="4" t="s">
        <v>48</v>
      </c>
      <c r="AG1624" s="4" t="s">
        <v>48</v>
      </c>
      <c r="AH1624" s="4" t="s">
        <v>48</v>
      </c>
      <c r="AI1624" s="4" t="s">
        <v>48</v>
      </c>
      <c r="AJ1624" s="4" t="s">
        <v>48</v>
      </c>
      <c r="AK1624" s="4" t="s">
        <v>48</v>
      </c>
      <c r="AL1624" s="4" t="s">
        <v>55</v>
      </c>
    </row>
    <row r="1625" spans="1:38" ht="25.5">
      <c r="A1625" s="4">
        <v>159939</v>
      </c>
      <c r="B1625" s="4">
        <v>661433</v>
      </c>
      <c r="C1625" s="4" t="s">
        <v>4311</v>
      </c>
      <c r="D1625" s="4" t="s">
        <v>4312</v>
      </c>
      <c r="E1625" s="4" t="s">
        <v>153</v>
      </c>
      <c r="F1625" s="4" t="s">
        <v>1833</v>
      </c>
      <c r="G1625" s="4" t="s">
        <v>46</v>
      </c>
      <c r="H1625" s="4" t="s">
        <v>47</v>
      </c>
      <c r="I1625" s="4" t="s">
        <v>48</v>
      </c>
      <c r="J1625" s="4" t="s">
        <v>49</v>
      </c>
      <c r="K1625" s="4" t="s">
        <v>4339</v>
      </c>
      <c r="L1625" s="4" t="s">
        <v>4340</v>
      </c>
      <c r="M1625" s="4"/>
      <c r="N1625" s="4" t="s">
        <v>4315</v>
      </c>
      <c r="O1625" s="4" t="s">
        <v>53</v>
      </c>
      <c r="P1625" s="4" t="s">
        <v>4318</v>
      </c>
      <c r="Q1625" s="4">
        <v>332</v>
      </c>
      <c r="R1625" s="4">
        <v>115</v>
      </c>
      <c r="S1625" s="4">
        <v>1049</v>
      </c>
      <c r="T1625" s="4">
        <v>1496</v>
      </c>
      <c r="U1625" s="4">
        <v>0.22189999999999999</v>
      </c>
      <c r="V1625" s="4">
        <v>7.6899999999999996E-2</v>
      </c>
      <c r="W1625" s="4">
        <v>0.29880000000000001</v>
      </c>
      <c r="X1625" s="4" t="s">
        <v>48</v>
      </c>
      <c r="Y1625" s="4" t="s">
        <v>48</v>
      </c>
      <c r="Z1625" s="4" t="s">
        <v>48</v>
      </c>
      <c r="AA1625" s="4" t="s">
        <v>48</v>
      </c>
      <c r="AB1625" s="4" t="s">
        <v>48</v>
      </c>
      <c r="AC1625" s="4" t="s">
        <v>48</v>
      </c>
      <c r="AD1625" s="4" t="s">
        <v>48</v>
      </c>
      <c r="AE1625" s="4" t="s">
        <v>48</v>
      </c>
      <c r="AF1625" s="4" t="s">
        <v>48</v>
      </c>
      <c r="AG1625" s="4" t="s">
        <v>48</v>
      </c>
      <c r="AH1625" s="4" t="s">
        <v>49</v>
      </c>
      <c r="AI1625" s="4" t="s">
        <v>49</v>
      </c>
      <c r="AJ1625" s="4" t="s">
        <v>49</v>
      </c>
      <c r="AK1625" s="4" t="s">
        <v>49</v>
      </c>
      <c r="AL1625" s="4" t="s">
        <v>81</v>
      </c>
    </row>
    <row r="1626" spans="1:38" ht="25.5">
      <c r="A1626" s="4">
        <v>159939</v>
      </c>
      <c r="B1626" s="4">
        <v>661434</v>
      </c>
      <c r="C1626" s="4" t="s">
        <v>4311</v>
      </c>
      <c r="D1626" s="4" t="s">
        <v>4312</v>
      </c>
      <c r="E1626" s="4" t="s">
        <v>153</v>
      </c>
      <c r="F1626" s="4" t="s">
        <v>1833</v>
      </c>
      <c r="G1626" s="4" t="s">
        <v>46</v>
      </c>
      <c r="H1626" s="4" t="s">
        <v>47</v>
      </c>
      <c r="I1626" s="4" t="s">
        <v>48</v>
      </c>
      <c r="J1626" s="4" t="s">
        <v>49</v>
      </c>
      <c r="K1626" s="4" t="s">
        <v>4341</v>
      </c>
      <c r="L1626" s="4" t="s">
        <v>4342</v>
      </c>
      <c r="M1626" s="4"/>
      <c r="N1626" s="4" t="s">
        <v>4315</v>
      </c>
      <c r="O1626" s="4" t="s">
        <v>53</v>
      </c>
      <c r="P1626" s="4" t="s">
        <v>4031</v>
      </c>
      <c r="Q1626" s="4">
        <v>292</v>
      </c>
      <c r="R1626" s="4">
        <v>110</v>
      </c>
      <c r="S1626" s="4">
        <v>1135</v>
      </c>
      <c r="T1626" s="4">
        <v>1537</v>
      </c>
      <c r="U1626" s="4">
        <v>0.19</v>
      </c>
      <c r="V1626" s="4">
        <v>7.1599999999999997E-2</v>
      </c>
      <c r="W1626" s="4">
        <v>0.26150000000000001</v>
      </c>
      <c r="X1626" s="4" t="s">
        <v>48</v>
      </c>
      <c r="Y1626" s="4" t="s">
        <v>48</v>
      </c>
      <c r="Z1626" s="4" t="s">
        <v>48</v>
      </c>
      <c r="AA1626" s="4" t="s">
        <v>48</v>
      </c>
      <c r="AB1626" s="4" t="s">
        <v>48</v>
      </c>
      <c r="AC1626" s="4" t="s">
        <v>48</v>
      </c>
      <c r="AD1626" s="4" t="s">
        <v>48</v>
      </c>
      <c r="AE1626" s="4" t="s">
        <v>48</v>
      </c>
      <c r="AF1626" s="4" t="s">
        <v>48</v>
      </c>
      <c r="AG1626" s="4" t="s">
        <v>48</v>
      </c>
      <c r="AH1626" s="4" t="s">
        <v>49</v>
      </c>
      <c r="AI1626" s="4" t="s">
        <v>49</v>
      </c>
      <c r="AJ1626" s="4" t="s">
        <v>49</v>
      </c>
      <c r="AK1626" s="4" t="s">
        <v>49</v>
      </c>
      <c r="AL1626" s="4" t="s">
        <v>81</v>
      </c>
    </row>
    <row r="1627" spans="1:38" ht="25.5">
      <c r="A1627" s="4">
        <v>159939</v>
      </c>
      <c r="B1627" s="4">
        <v>661430</v>
      </c>
      <c r="C1627" s="4" t="s">
        <v>4311</v>
      </c>
      <c r="D1627" s="4" t="s">
        <v>4312</v>
      </c>
      <c r="E1627" s="4" t="s">
        <v>153</v>
      </c>
      <c r="F1627" s="4" t="s">
        <v>1833</v>
      </c>
      <c r="G1627" s="4" t="s">
        <v>46</v>
      </c>
      <c r="H1627" s="4" t="s">
        <v>47</v>
      </c>
      <c r="I1627" s="4" t="s">
        <v>48</v>
      </c>
      <c r="J1627" s="4" t="s">
        <v>49</v>
      </c>
      <c r="K1627" s="4" t="s">
        <v>4343</v>
      </c>
      <c r="L1627" s="4" t="s">
        <v>4344</v>
      </c>
      <c r="M1627" s="4"/>
      <c r="N1627" s="4" t="s">
        <v>4315</v>
      </c>
      <c r="O1627" s="4" t="s">
        <v>53</v>
      </c>
      <c r="P1627" s="4" t="s">
        <v>4214</v>
      </c>
      <c r="Q1627" s="4">
        <v>58</v>
      </c>
      <c r="R1627" s="4">
        <v>8</v>
      </c>
      <c r="S1627" s="4">
        <v>397</v>
      </c>
      <c r="T1627" s="4">
        <v>463</v>
      </c>
      <c r="U1627" s="4">
        <v>0.12529999999999999</v>
      </c>
      <c r="V1627" s="4">
        <v>1.7299999999999999E-2</v>
      </c>
      <c r="W1627" s="4">
        <v>0.14249999999999999</v>
      </c>
      <c r="X1627" s="4" t="s">
        <v>48</v>
      </c>
      <c r="Y1627" s="4" t="s">
        <v>49</v>
      </c>
      <c r="Z1627" s="4" t="s">
        <v>49</v>
      </c>
      <c r="AA1627" s="4" t="s">
        <v>49</v>
      </c>
      <c r="AB1627" s="4" t="s">
        <v>49</v>
      </c>
      <c r="AC1627" s="4" t="s">
        <v>49</v>
      </c>
      <c r="AD1627" s="4" t="s">
        <v>49</v>
      </c>
      <c r="AE1627" s="4" t="s">
        <v>48</v>
      </c>
      <c r="AF1627" s="4" t="s">
        <v>48</v>
      </c>
      <c r="AG1627" s="4" t="s">
        <v>48</v>
      </c>
      <c r="AH1627" s="4" t="s">
        <v>48</v>
      </c>
      <c r="AI1627" s="4" t="s">
        <v>48</v>
      </c>
      <c r="AJ1627" s="4" t="s">
        <v>48</v>
      </c>
      <c r="AK1627" s="4" t="s">
        <v>48</v>
      </c>
      <c r="AL1627" s="4" t="s">
        <v>81</v>
      </c>
    </row>
    <row r="1628" spans="1:38" ht="25.5">
      <c r="A1628" s="4">
        <v>159567</v>
      </c>
      <c r="B1628" s="4">
        <v>660725</v>
      </c>
      <c r="C1628" s="4" t="s">
        <v>4345</v>
      </c>
      <c r="D1628" s="4" t="s">
        <v>4346</v>
      </c>
      <c r="E1628" s="4" t="s">
        <v>2711</v>
      </c>
      <c r="F1628" s="4" t="s">
        <v>75</v>
      </c>
      <c r="G1628" s="4" t="s">
        <v>46</v>
      </c>
      <c r="H1628" s="4" t="s">
        <v>47</v>
      </c>
      <c r="I1628" s="4" t="s">
        <v>48</v>
      </c>
      <c r="J1628" s="4" t="s">
        <v>49</v>
      </c>
      <c r="K1628" s="4" t="s">
        <v>4347</v>
      </c>
      <c r="L1628" s="4" t="s">
        <v>4348</v>
      </c>
      <c r="M1628" s="4"/>
      <c r="N1628" s="4" t="s">
        <v>2711</v>
      </c>
      <c r="O1628" s="4" t="s">
        <v>53</v>
      </c>
      <c r="P1628" s="4" t="s">
        <v>4349</v>
      </c>
      <c r="Q1628" s="4">
        <v>24</v>
      </c>
      <c r="R1628" s="4">
        <v>3</v>
      </c>
      <c r="S1628" s="4">
        <v>56</v>
      </c>
      <c r="T1628" s="4">
        <v>83</v>
      </c>
      <c r="U1628" s="4">
        <v>0.28920000000000001</v>
      </c>
      <c r="V1628" s="4">
        <v>3.61E-2</v>
      </c>
      <c r="W1628" s="4">
        <v>0.32529999999999998</v>
      </c>
      <c r="X1628" s="4" t="s">
        <v>49</v>
      </c>
      <c r="Y1628" s="4" t="s">
        <v>49</v>
      </c>
      <c r="Z1628" s="4" t="s">
        <v>49</v>
      </c>
      <c r="AA1628" s="4" t="s">
        <v>49</v>
      </c>
      <c r="AB1628" s="4" t="s">
        <v>49</v>
      </c>
      <c r="AC1628" s="4" t="s">
        <v>49</v>
      </c>
      <c r="AD1628" s="4" t="s">
        <v>49</v>
      </c>
      <c r="AE1628" s="4" t="s">
        <v>49</v>
      </c>
      <c r="AF1628" s="4" t="s">
        <v>49</v>
      </c>
      <c r="AG1628" s="4" t="s">
        <v>49</v>
      </c>
      <c r="AH1628" s="4" t="s">
        <v>48</v>
      </c>
      <c r="AI1628" s="4" t="s">
        <v>48</v>
      </c>
      <c r="AJ1628" s="4" t="s">
        <v>48</v>
      </c>
      <c r="AK1628" s="4" t="s">
        <v>48</v>
      </c>
      <c r="AL1628" s="4" t="s">
        <v>81</v>
      </c>
    </row>
    <row r="1629" spans="1:38" ht="25.5">
      <c r="A1629" s="4">
        <v>159461</v>
      </c>
      <c r="B1629" s="4">
        <v>663445</v>
      </c>
      <c r="C1629" s="4" t="s">
        <v>4350</v>
      </c>
      <c r="D1629" s="4" t="s">
        <v>4351</v>
      </c>
      <c r="E1629" s="4" t="s">
        <v>153</v>
      </c>
      <c r="F1629" s="4" t="s">
        <v>477</v>
      </c>
      <c r="G1629" s="4" t="s">
        <v>46</v>
      </c>
      <c r="H1629" s="4" t="s">
        <v>47</v>
      </c>
      <c r="I1629" s="4" t="s">
        <v>48</v>
      </c>
      <c r="J1629" s="4" t="s">
        <v>49</v>
      </c>
      <c r="K1629" s="4" t="s">
        <v>4352</v>
      </c>
      <c r="L1629" s="4" t="s">
        <v>4353</v>
      </c>
      <c r="M1629" s="4" t="s">
        <v>4354</v>
      </c>
      <c r="N1629" s="4" t="s">
        <v>4355</v>
      </c>
      <c r="O1629" s="4" t="s">
        <v>53</v>
      </c>
      <c r="P1629" s="4" t="s">
        <v>4356</v>
      </c>
      <c r="Q1629" s="4">
        <v>46</v>
      </c>
      <c r="R1629" s="4">
        <v>0</v>
      </c>
      <c r="S1629" s="4">
        <v>0</v>
      </c>
      <c r="T1629" s="4">
        <v>46</v>
      </c>
      <c r="U1629" s="4">
        <v>1</v>
      </c>
      <c r="V1629" s="4">
        <v>0</v>
      </c>
      <c r="W1629" s="4">
        <v>1</v>
      </c>
      <c r="X1629" s="4" t="s">
        <v>49</v>
      </c>
      <c r="Y1629" s="4" t="s">
        <v>49</v>
      </c>
      <c r="Z1629" s="4" t="s">
        <v>49</v>
      </c>
      <c r="AA1629" s="4" t="s">
        <v>49</v>
      </c>
      <c r="AB1629" s="4" t="s">
        <v>49</v>
      </c>
      <c r="AC1629" s="4" t="s">
        <v>49</v>
      </c>
      <c r="AD1629" s="4" t="s">
        <v>49</v>
      </c>
      <c r="AE1629" s="4" t="s">
        <v>49</v>
      </c>
      <c r="AF1629" s="4" t="s">
        <v>49</v>
      </c>
      <c r="AG1629" s="4" t="s">
        <v>49</v>
      </c>
      <c r="AH1629" s="4" t="s">
        <v>49</v>
      </c>
      <c r="AI1629" s="4" t="s">
        <v>49</v>
      </c>
      <c r="AJ1629" s="4" t="s">
        <v>49</v>
      </c>
      <c r="AK1629" s="4" t="s">
        <v>49</v>
      </c>
      <c r="AL1629" s="4" t="s">
        <v>81</v>
      </c>
    </row>
    <row r="1630" spans="1:38" ht="25.5">
      <c r="A1630" s="4">
        <v>159975</v>
      </c>
      <c r="B1630" s="4">
        <v>660699</v>
      </c>
      <c r="C1630" s="4" t="s">
        <v>4357</v>
      </c>
      <c r="D1630" s="4" t="s">
        <v>4358</v>
      </c>
      <c r="E1630" s="4" t="s">
        <v>114</v>
      </c>
      <c r="F1630" s="4" t="s">
        <v>477</v>
      </c>
      <c r="G1630" s="4" t="s">
        <v>46</v>
      </c>
      <c r="H1630" s="4" t="s">
        <v>47</v>
      </c>
      <c r="I1630" s="4" t="s">
        <v>48</v>
      </c>
      <c r="J1630" s="4" t="s">
        <v>49</v>
      </c>
      <c r="K1630" s="4" t="s">
        <v>4359</v>
      </c>
      <c r="L1630" s="4" t="s">
        <v>4360</v>
      </c>
      <c r="M1630" s="4"/>
      <c r="N1630" s="4" t="s">
        <v>114</v>
      </c>
      <c r="O1630" s="4" t="s">
        <v>53</v>
      </c>
      <c r="P1630" s="4" t="s">
        <v>2721</v>
      </c>
      <c r="Q1630" s="4">
        <v>55</v>
      </c>
      <c r="R1630" s="4">
        <v>32</v>
      </c>
      <c r="S1630" s="4">
        <v>286</v>
      </c>
      <c r="T1630" s="4">
        <v>373</v>
      </c>
      <c r="U1630" s="4">
        <v>0.14749999999999999</v>
      </c>
      <c r="V1630" s="4">
        <v>8.5800000000000001E-2</v>
      </c>
      <c r="W1630" s="4">
        <v>0.23319999999999999</v>
      </c>
      <c r="X1630" s="4" t="s">
        <v>48</v>
      </c>
      <c r="Y1630" s="4" t="s">
        <v>49</v>
      </c>
      <c r="Z1630" s="4" t="s">
        <v>49</v>
      </c>
      <c r="AA1630" s="4" t="s">
        <v>49</v>
      </c>
      <c r="AB1630" s="4" t="s">
        <v>49</v>
      </c>
      <c r="AC1630" s="4" t="s">
        <v>49</v>
      </c>
      <c r="AD1630" s="4" t="s">
        <v>49</v>
      </c>
      <c r="AE1630" s="4" t="s">
        <v>49</v>
      </c>
      <c r="AF1630" s="4" t="s">
        <v>48</v>
      </c>
      <c r="AG1630" s="4" t="s">
        <v>48</v>
      </c>
      <c r="AH1630" s="4" t="s">
        <v>48</v>
      </c>
      <c r="AI1630" s="4" t="s">
        <v>48</v>
      </c>
      <c r="AJ1630" s="4" t="s">
        <v>48</v>
      </c>
      <c r="AK1630" s="4" t="s">
        <v>48</v>
      </c>
      <c r="AL1630" s="4" t="s">
        <v>81</v>
      </c>
    </row>
    <row r="1631" spans="1:38" ht="25.5">
      <c r="A1631" s="4">
        <v>159975</v>
      </c>
      <c r="B1631" s="4">
        <v>660700</v>
      </c>
      <c r="C1631" s="4" t="s">
        <v>4357</v>
      </c>
      <c r="D1631" s="4" t="s">
        <v>4358</v>
      </c>
      <c r="E1631" s="4" t="s">
        <v>114</v>
      </c>
      <c r="F1631" s="4" t="s">
        <v>477</v>
      </c>
      <c r="G1631" s="4" t="s">
        <v>46</v>
      </c>
      <c r="H1631" s="4" t="s">
        <v>47</v>
      </c>
      <c r="I1631" s="4" t="s">
        <v>48</v>
      </c>
      <c r="J1631" s="4" t="s">
        <v>49</v>
      </c>
      <c r="K1631" s="4" t="s">
        <v>4361</v>
      </c>
      <c r="L1631" s="4" t="s">
        <v>4362</v>
      </c>
      <c r="M1631" s="4"/>
      <c r="N1631" s="4" t="s">
        <v>114</v>
      </c>
      <c r="O1631" s="4" t="s">
        <v>53</v>
      </c>
      <c r="P1631" s="4" t="s">
        <v>2730</v>
      </c>
      <c r="Q1631" s="4">
        <v>83</v>
      </c>
      <c r="R1631" s="4">
        <v>32</v>
      </c>
      <c r="S1631" s="4">
        <v>321</v>
      </c>
      <c r="T1631" s="4">
        <v>436</v>
      </c>
      <c r="U1631" s="4">
        <v>0.19040000000000001</v>
      </c>
      <c r="V1631" s="4">
        <v>7.3400000000000007E-2</v>
      </c>
      <c r="W1631" s="4">
        <v>0.26379999999999998</v>
      </c>
      <c r="X1631" s="4" t="s">
        <v>48</v>
      </c>
      <c r="Y1631" s="4" t="s">
        <v>49</v>
      </c>
      <c r="Z1631" s="4" t="s">
        <v>49</v>
      </c>
      <c r="AA1631" s="4" t="s">
        <v>49</v>
      </c>
      <c r="AB1631" s="4" t="s">
        <v>49</v>
      </c>
      <c r="AC1631" s="4" t="s">
        <v>49</v>
      </c>
      <c r="AD1631" s="4" t="s">
        <v>49</v>
      </c>
      <c r="AE1631" s="4" t="s">
        <v>49</v>
      </c>
      <c r="AF1631" s="4" t="s">
        <v>48</v>
      </c>
      <c r="AG1631" s="4" t="s">
        <v>48</v>
      </c>
      <c r="AH1631" s="4" t="s">
        <v>48</v>
      </c>
      <c r="AI1631" s="4" t="s">
        <v>48</v>
      </c>
      <c r="AJ1631" s="4" t="s">
        <v>48</v>
      </c>
      <c r="AK1631" s="4" t="s">
        <v>48</v>
      </c>
      <c r="AL1631" s="4" t="s">
        <v>81</v>
      </c>
    </row>
    <row r="1632" spans="1:38" ht="25.5">
      <c r="A1632" s="4">
        <v>159975</v>
      </c>
      <c r="B1632" s="4">
        <v>660697</v>
      </c>
      <c r="C1632" s="4" t="s">
        <v>4357</v>
      </c>
      <c r="D1632" s="4" t="s">
        <v>4358</v>
      </c>
      <c r="E1632" s="4" t="s">
        <v>114</v>
      </c>
      <c r="F1632" s="4" t="s">
        <v>477</v>
      </c>
      <c r="G1632" s="4" t="s">
        <v>46</v>
      </c>
      <c r="H1632" s="4" t="s">
        <v>47</v>
      </c>
      <c r="I1632" s="4" t="s">
        <v>48</v>
      </c>
      <c r="J1632" s="4" t="s">
        <v>49</v>
      </c>
      <c r="K1632" s="4" t="s">
        <v>4363</v>
      </c>
      <c r="L1632" s="4" t="s">
        <v>4364</v>
      </c>
      <c r="M1632" s="4"/>
      <c r="N1632" s="4" t="s">
        <v>114</v>
      </c>
      <c r="O1632" s="4" t="s">
        <v>53</v>
      </c>
      <c r="P1632" s="4" t="s">
        <v>2721</v>
      </c>
      <c r="Q1632" s="4">
        <v>136</v>
      </c>
      <c r="R1632" s="4">
        <v>54</v>
      </c>
      <c r="S1632" s="4">
        <v>545</v>
      </c>
      <c r="T1632" s="4">
        <v>735</v>
      </c>
      <c r="U1632" s="4">
        <v>0.185</v>
      </c>
      <c r="V1632" s="4">
        <v>7.3499999999999996E-2</v>
      </c>
      <c r="W1632" s="4">
        <v>0.25850000000000001</v>
      </c>
      <c r="X1632" s="4" t="s">
        <v>48</v>
      </c>
      <c r="Y1632" s="4" t="s">
        <v>48</v>
      </c>
      <c r="Z1632" s="4" t="s">
        <v>48</v>
      </c>
      <c r="AA1632" s="4" t="s">
        <v>48</v>
      </c>
      <c r="AB1632" s="4" t="s">
        <v>48</v>
      </c>
      <c r="AC1632" s="4" t="s">
        <v>48</v>
      </c>
      <c r="AD1632" s="4" t="s">
        <v>48</v>
      </c>
      <c r="AE1632" s="4" t="s">
        <v>48</v>
      </c>
      <c r="AF1632" s="4" t="s">
        <v>49</v>
      </c>
      <c r="AG1632" s="4" t="s">
        <v>49</v>
      </c>
      <c r="AH1632" s="4" t="s">
        <v>48</v>
      </c>
      <c r="AI1632" s="4" t="s">
        <v>48</v>
      </c>
      <c r="AJ1632" s="4" t="s">
        <v>48</v>
      </c>
      <c r="AK1632" s="4" t="s">
        <v>48</v>
      </c>
      <c r="AL1632" s="4" t="s">
        <v>81</v>
      </c>
    </row>
    <row r="1633" spans="1:38" ht="25.5">
      <c r="A1633" s="4">
        <v>159975</v>
      </c>
      <c r="B1633" s="4">
        <v>660701</v>
      </c>
      <c r="C1633" s="4" t="s">
        <v>4357</v>
      </c>
      <c r="D1633" s="4" t="s">
        <v>4358</v>
      </c>
      <c r="E1633" s="4" t="s">
        <v>114</v>
      </c>
      <c r="F1633" s="4" t="s">
        <v>477</v>
      </c>
      <c r="G1633" s="4" t="s">
        <v>46</v>
      </c>
      <c r="H1633" s="4" t="s">
        <v>47</v>
      </c>
      <c r="I1633" s="4" t="s">
        <v>48</v>
      </c>
      <c r="J1633" s="4" t="s">
        <v>49</v>
      </c>
      <c r="K1633" s="4" t="s">
        <v>1617</v>
      </c>
      <c r="L1633" s="4" t="s">
        <v>4365</v>
      </c>
      <c r="M1633" s="4"/>
      <c r="N1633" s="4" t="s">
        <v>114</v>
      </c>
      <c r="O1633" s="4" t="s">
        <v>53</v>
      </c>
      <c r="P1633" s="4" t="s">
        <v>2721</v>
      </c>
      <c r="Q1633" s="4">
        <v>72</v>
      </c>
      <c r="R1633" s="4">
        <v>0</v>
      </c>
      <c r="S1633" s="4">
        <v>23</v>
      </c>
      <c r="T1633" s="4">
        <v>95</v>
      </c>
      <c r="U1633" s="4">
        <v>0.75790000000000002</v>
      </c>
      <c r="V1633" s="4">
        <v>0</v>
      </c>
      <c r="W1633" s="4">
        <v>0.75790000000000002</v>
      </c>
      <c r="X1633" s="4" t="s">
        <v>49</v>
      </c>
      <c r="Y1633" s="4" t="s">
        <v>49</v>
      </c>
      <c r="Z1633" s="4" t="s">
        <v>49</v>
      </c>
      <c r="AA1633" s="4" t="s">
        <v>48</v>
      </c>
      <c r="AB1633" s="4" t="s">
        <v>48</v>
      </c>
      <c r="AC1633" s="4" t="s">
        <v>48</v>
      </c>
      <c r="AD1633" s="4" t="s">
        <v>48</v>
      </c>
      <c r="AE1633" s="4" t="s">
        <v>48</v>
      </c>
      <c r="AF1633" s="4" t="s">
        <v>48</v>
      </c>
      <c r="AG1633" s="4" t="s">
        <v>48</v>
      </c>
      <c r="AH1633" s="4" t="s">
        <v>48</v>
      </c>
      <c r="AI1633" s="4" t="s">
        <v>48</v>
      </c>
      <c r="AJ1633" s="4" t="s">
        <v>48</v>
      </c>
      <c r="AK1633" s="4" t="s">
        <v>48</v>
      </c>
      <c r="AL1633" s="4" t="s">
        <v>55</v>
      </c>
    </row>
    <row r="1634" spans="1:38" ht="25.5">
      <c r="A1634" s="4">
        <v>159975</v>
      </c>
      <c r="B1634" s="4">
        <v>660702</v>
      </c>
      <c r="C1634" s="4" t="s">
        <v>4357</v>
      </c>
      <c r="D1634" s="4" t="s">
        <v>4358</v>
      </c>
      <c r="E1634" s="4" t="s">
        <v>114</v>
      </c>
      <c r="F1634" s="4" t="s">
        <v>477</v>
      </c>
      <c r="G1634" s="4" t="s">
        <v>46</v>
      </c>
      <c r="H1634" s="4" t="s">
        <v>47</v>
      </c>
      <c r="I1634" s="4" t="s">
        <v>48</v>
      </c>
      <c r="J1634" s="4" t="s">
        <v>49</v>
      </c>
      <c r="K1634" s="4" t="s">
        <v>4366</v>
      </c>
      <c r="L1634" s="4" t="s">
        <v>4367</v>
      </c>
      <c r="M1634" s="4"/>
      <c r="N1634" s="4" t="s">
        <v>114</v>
      </c>
      <c r="O1634" s="4" t="s">
        <v>53</v>
      </c>
      <c r="P1634" s="4" t="s">
        <v>2721</v>
      </c>
      <c r="Q1634" s="4">
        <v>96</v>
      </c>
      <c r="R1634" s="4">
        <v>31</v>
      </c>
      <c r="S1634" s="4">
        <v>558</v>
      </c>
      <c r="T1634" s="4">
        <v>685</v>
      </c>
      <c r="U1634" s="4">
        <v>0.1401</v>
      </c>
      <c r="V1634" s="4">
        <v>4.53E-2</v>
      </c>
      <c r="W1634" s="4">
        <v>0.18540000000000001</v>
      </c>
      <c r="X1634" s="4" t="s">
        <v>48</v>
      </c>
      <c r="Y1634" s="4" t="s">
        <v>49</v>
      </c>
      <c r="Z1634" s="4" t="s">
        <v>49</v>
      </c>
      <c r="AA1634" s="4" t="s">
        <v>49</v>
      </c>
      <c r="AB1634" s="4" t="s">
        <v>49</v>
      </c>
      <c r="AC1634" s="4" t="s">
        <v>49</v>
      </c>
      <c r="AD1634" s="4" t="s">
        <v>49</v>
      </c>
      <c r="AE1634" s="4" t="s">
        <v>49</v>
      </c>
      <c r="AF1634" s="4" t="s">
        <v>48</v>
      </c>
      <c r="AG1634" s="4" t="s">
        <v>48</v>
      </c>
      <c r="AH1634" s="4" t="s">
        <v>48</v>
      </c>
      <c r="AI1634" s="4" t="s">
        <v>48</v>
      </c>
      <c r="AJ1634" s="4" t="s">
        <v>48</v>
      </c>
      <c r="AK1634" s="4" t="s">
        <v>48</v>
      </c>
      <c r="AL1634" s="4" t="s">
        <v>81</v>
      </c>
    </row>
    <row r="1635" spans="1:38" ht="25.5">
      <c r="A1635" s="4">
        <v>159975</v>
      </c>
      <c r="B1635" s="4">
        <v>664940</v>
      </c>
      <c r="C1635" s="4" t="s">
        <v>4357</v>
      </c>
      <c r="D1635" s="4" t="s">
        <v>4358</v>
      </c>
      <c r="E1635" s="4" t="s">
        <v>114</v>
      </c>
      <c r="F1635" s="4" t="s">
        <v>477</v>
      </c>
      <c r="G1635" s="4" t="s">
        <v>46</v>
      </c>
      <c r="H1635" s="4" t="s">
        <v>47</v>
      </c>
      <c r="I1635" s="4" t="s">
        <v>48</v>
      </c>
      <c r="J1635" s="4" t="s">
        <v>49</v>
      </c>
      <c r="K1635" s="4" t="s">
        <v>1396</v>
      </c>
      <c r="L1635" s="4" t="s">
        <v>4368</v>
      </c>
      <c r="M1635" s="4"/>
      <c r="N1635" s="4" t="s">
        <v>114</v>
      </c>
      <c r="O1635" s="4" t="s">
        <v>53</v>
      </c>
      <c r="P1635" s="4" t="s">
        <v>2721</v>
      </c>
      <c r="Q1635" s="4">
        <v>277</v>
      </c>
      <c r="R1635" s="4">
        <v>0</v>
      </c>
      <c r="S1635" s="4">
        <v>195</v>
      </c>
      <c r="T1635" s="4">
        <v>472</v>
      </c>
      <c r="U1635" s="4">
        <v>0.58689999999999998</v>
      </c>
      <c r="V1635" s="4">
        <v>0</v>
      </c>
      <c r="W1635" s="4">
        <v>0.58689999999999998</v>
      </c>
      <c r="X1635" s="4" t="s">
        <v>48</v>
      </c>
      <c r="Y1635" s="4" t="s">
        <v>48</v>
      </c>
      <c r="Z1635" s="4" t="s">
        <v>48</v>
      </c>
      <c r="AA1635" s="4" t="s">
        <v>49</v>
      </c>
      <c r="AB1635" s="4" t="s">
        <v>49</v>
      </c>
      <c r="AC1635" s="4" t="s">
        <v>49</v>
      </c>
      <c r="AD1635" s="4" t="s">
        <v>49</v>
      </c>
      <c r="AE1635" s="4" t="s">
        <v>49</v>
      </c>
      <c r="AF1635" s="4" t="s">
        <v>48</v>
      </c>
      <c r="AG1635" s="4" t="s">
        <v>48</v>
      </c>
      <c r="AH1635" s="4" t="s">
        <v>48</v>
      </c>
      <c r="AI1635" s="4" t="s">
        <v>48</v>
      </c>
      <c r="AJ1635" s="4" t="s">
        <v>48</v>
      </c>
      <c r="AK1635" s="4" t="s">
        <v>48</v>
      </c>
      <c r="AL1635" s="4" t="s">
        <v>55</v>
      </c>
    </row>
    <row r="1636" spans="1:38" ht="25.5">
      <c r="A1636" s="4">
        <v>159975</v>
      </c>
      <c r="B1636" s="4">
        <v>664109</v>
      </c>
      <c r="C1636" s="4" t="s">
        <v>4357</v>
      </c>
      <c r="D1636" s="4" t="s">
        <v>4358</v>
      </c>
      <c r="E1636" s="4" t="s">
        <v>114</v>
      </c>
      <c r="F1636" s="4" t="s">
        <v>477</v>
      </c>
      <c r="G1636" s="4" t="s">
        <v>46</v>
      </c>
      <c r="H1636" s="4" t="s">
        <v>47</v>
      </c>
      <c r="I1636" s="4" t="s">
        <v>48</v>
      </c>
      <c r="J1636" s="4" t="s">
        <v>49</v>
      </c>
      <c r="K1636" s="4" t="s">
        <v>4369</v>
      </c>
      <c r="L1636" s="4" t="s">
        <v>4370</v>
      </c>
      <c r="M1636" s="4"/>
      <c r="N1636" s="4" t="s">
        <v>114</v>
      </c>
      <c r="O1636" s="4" t="s">
        <v>53</v>
      </c>
      <c r="P1636" s="4" t="s">
        <v>2730</v>
      </c>
      <c r="Q1636" s="4">
        <v>195</v>
      </c>
      <c r="R1636" s="4">
        <v>66</v>
      </c>
      <c r="S1636" s="4">
        <v>1307</v>
      </c>
      <c r="T1636" s="4">
        <v>1568</v>
      </c>
      <c r="U1636" s="4">
        <v>0.1244</v>
      </c>
      <c r="V1636" s="4">
        <v>4.2099999999999999E-2</v>
      </c>
      <c r="W1636" s="4">
        <v>0.16650000000000001</v>
      </c>
      <c r="X1636" s="4" t="s">
        <v>48</v>
      </c>
      <c r="Y1636" s="4" t="s">
        <v>48</v>
      </c>
      <c r="Z1636" s="4" t="s">
        <v>48</v>
      </c>
      <c r="AA1636" s="4" t="s">
        <v>48</v>
      </c>
      <c r="AB1636" s="4" t="s">
        <v>48</v>
      </c>
      <c r="AC1636" s="4" t="s">
        <v>48</v>
      </c>
      <c r="AD1636" s="4" t="s">
        <v>48</v>
      </c>
      <c r="AE1636" s="4" t="s">
        <v>48</v>
      </c>
      <c r="AF1636" s="4" t="s">
        <v>48</v>
      </c>
      <c r="AG1636" s="4" t="s">
        <v>48</v>
      </c>
      <c r="AH1636" s="4" t="s">
        <v>49</v>
      </c>
      <c r="AI1636" s="4" t="s">
        <v>49</v>
      </c>
      <c r="AJ1636" s="4" t="s">
        <v>49</v>
      </c>
      <c r="AK1636" s="4" t="s">
        <v>49</v>
      </c>
      <c r="AL1636" s="4" t="s">
        <v>81</v>
      </c>
    </row>
    <row r="1637" spans="1:38" ht="25.5">
      <c r="A1637" s="4">
        <v>159975</v>
      </c>
      <c r="B1637" s="4">
        <v>663871</v>
      </c>
      <c r="C1637" s="4" t="s">
        <v>4357</v>
      </c>
      <c r="D1637" s="4" t="s">
        <v>4358</v>
      </c>
      <c r="E1637" s="4" t="s">
        <v>114</v>
      </c>
      <c r="F1637" s="4" t="s">
        <v>477</v>
      </c>
      <c r="G1637" s="4" t="s">
        <v>46</v>
      </c>
      <c r="H1637" s="4" t="s">
        <v>47</v>
      </c>
      <c r="I1637" s="4" t="s">
        <v>48</v>
      </c>
      <c r="J1637" s="4" t="s">
        <v>49</v>
      </c>
      <c r="K1637" s="4" t="s">
        <v>4371</v>
      </c>
      <c r="L1637" s="4" t="s">
        <v>4372</v>
      </c>
      <c r="M1637" s="4"/>
      <c r="N1637" s="4" t="s">
        <v>114</v>
      </c>
      <c r="O1637" s="4" t="s">
        <v>53</v>
      </c>
      <c r="P1637" s="4" t="s">
        <v>2730</v>
      </c>
      <c r="Q1637" s="4">
        <v>66</v>
      </c>
      <c r="R1637" s="4">
        <v>20</v>
      </c>
      <c r="S1637" s="4">
        <v>561</v>
      </c>
      <c r="T1637" s="4">
        <v>647</v>
      </c>
      <c r="U1637" s="4">
        <v>0.10199999999999999</v>
      </c>
      <c r="V1637" s="4">
        <v>3.09E-2</v>
      </c>
      <c r="W1637" s="4">
        <v>0.13289999999999999</v>
      </c>
      <c r="X1637" s="4" t="s">
        <v>48</v>
      </c>
      <c r="Y1637" s="4" t="s">
        <v>49</v>
      </c>
      <c r="Z1637" s="4" t="s">
        <v>49</v>
      </c>
      <c r="AA1637" s="4" t="s">
        <v>49</v>
      </c>
      <c r="AB1637" s="4" t="s">
        <v>49</v>
      </c>
      <c r="AC1637" s="4" t="s">
        <v>49</v>
      </c>
      <c r="AD1637" s="4" t="s">
        <v>49</v>
      </c>
      <c r="AE1637" s="4" t="s">
        <v>49</v>
      </c>
      <c r="AF1637" s="4" t="s">
        <v>48</v>
      </c>
      <c r="AG1637" s="4" t="s">
        <v>48</v>
      </c>
      <c r="AH1637" s="4" t="s">
        <v>48</v>
      </c>
      <c r="AI1637" s="4" t="s">
        <v>48</v>
      </c>
      <c r="AJ1637" s="4" t="s">
        <v>48</v>
      </c>
      <c r="AK1637" s="4" t="s">
        <v>48</v>
      </c>
      <c r="AL1637" s="4" t="s">
        <v>81</v>
      </c>
    </row>
    <row r="1638" spans="1:38" ht="25.5">
      <c r="A1638" s="4">
        <v>159975</v>
      </c>
      <c r="B1638" s="4">
        <v>660704</v>
      </c>
      <c r="C1638" s="4" t="s">
        <v>4357</v>
      </c>
      <c r="D1638" s="4" t="s">
        <v>4358</v>
      </c>
      <c r="E1638" s="4" t="s">
        <v>114</v>
      </c>
      <c r="F1638" s="4" t="s">
        <v>477</v>
      </c>
      <c r="G1638" s="4" t="s">
        <v>46</v>
      </c>
      <c r="H1638" s="4" t="s">
        <v>47</v>
      </c>
      <c r="I1638" s="4" t="s">
        <v>48</v>
      </c>
      <c r="J1638" s="4" t="s">
        <v>49</v>
      </c>
      <c r="K1638" s="4" t="s">
        <v>4373</v>
      </c>
      <c r="L1638" s="4" t="s">
        <v>4374</v>
      </c>
      <c r="M1638" s="4"/>
      <c r="N1638" s="4" t="s">
        <v>114</v>
      </c>
      <c r="O1638" s="4" t="s">
        <v>53</v>
      </c>
      <c r="P1638" s="4" t="s">
        <v>2721</v>
      </c>
      <c r="Q1638" s="4">
        <v>88</v>
      </c>
      <c r="R1638" s="4">
        <v>34</v>
      </c>
      <c r="S1638" s="4">
        <v>497</v>
      </c>
      <c r="T1638" s="4">
        <v>619</v>
      </c>
      <c r="U1638" s="4">
        <v>0.14219999999999999</v>
      </c>
      <c r="V1638" s="4">
        <v>5.4899999999999997E-2</v>
      </c>
      <c r="W1638" s="4">
        <v>0.1971</v>
      </c>
      <c r="X1638" s="4" t="s">
        <v>48</v>
      </c>
      <c r="Y1638" s="4" t="s">
        <v>49</v>
      </c>
      <c r="Z1638" s="4" t="s">
        <v>49</v>
      </c>
      <c r="AA1638" s="4" t="s">
        <v>49</v>
      </c>
      <c r="AB1638" s="4" t="s">
        <v>49</v>
      </c>
      <c r="AC1638" s="4" t="s">
        <v>49</v>
      </c>
      <c r="AD1638" s="4" t="s">
        <v>49</v>
      </c>
      <c r="AE1638" s="4" t="s">
        <v>49</v>
      </c>
      <c r="AF1638" s="4" t="s">
        <v>48</v>
      </c>
      <c r="AG1638" s="4" t="s">
        <v>48</v>
      </c>
      <c r="AH1638" s="4" t="s">
        <v>48</v>
      </c>
      <c r="AI1638" s="4" t="s">
        <v>48</v>
      </c>
      <c r="AJ1638" s="4" t="s">
        <v>48</v>
      </c>
      <c r="AK1638" s="4" t="s">
        <v>48</v>
      </c>
      <c r="AL1638" s="4" t="s">
        <v>81</v>
      </c>
    </row>
    <row r="1639" spans="1:38" ht="25.5">
      <c r="A1639" s="4">
        <v>159975</v>
      </c>
      <c r="B1639" s="4">
        <v>660705</v>
      </c>
      <c r="C1639" s="4" t="s">
        <v>4357</v>
      </c>
      <c r="D1639" s="4" t="s">
        <v>4358</v>
      </c>
      <c r="E1639" s="4" t="s">
        <v>114</v>
      </c>
      <c r="F1639" s="4" t="s">
        <v>477</v>
      </c>
      <c r="G1639" s="4" t="s">
        <v>46</v>
      </c>
      <c r="H1639" s="4" t="s">
        <v>47</v>
      </c>
      <c r="I1639" s="4" t="s">
        <v>48</v>
      </c>
      <c r="J1639" s="4" t="s">
        <v>49</v>
      </c>
      <c r="K1639" s="4" t="s">
        <v>1505</v>
      </c>
      <c r="L1639" s="4" t="s">
        <v>4375</v>
      </c>
      <c r="M1639" s="4"/>
      <c r="N1639" s="4" t="s">
        <v>114</v>
      </c>
      <c r="O1639" s="4" t="s">
        <v>53</v>
      </c>
      <c r="P1639" s="4" t="s">
        <v>2721</v>
      </c>
      <c r="Q1639" s="4">
        <v>74</v>
      </c>
      <c r="R1639" s="4">
        <v>26</v>
      </c>
      <c r="S1639" s="4">
        <v>371</v>
      </c>
      <c r="T1639" s="4">
        <v>471</v>
      </c>
      <c r="U1639" s="4">
        <v>0.15709999999999999</v>
      </c>
      <c r="V1639" s="4">
        <v>5.5199999999999999E-2</v>
      </c>
      <c r="W1639" s="4">
        <v>0.21229999999999999</v>
      </c>
      <c r="X1639" s="4" t="s">
        <v>48</v>
      </c>
      <c r="Y1639" s="4" t="s">
        <v>49</v>
      </c>
      <c r="Z1639" s="4" t="s">
        <v>49</v>
      </c>
      <c r="AA1639" s="4" t="s">
        <v>49</v>
      </c>
      <c r="AB1639" s="4" t="s">
        <v>49</v>
      </c>
      <c r="AC1639" s="4" t="s">
        <v>49</v>
      </c>
      <c r="AD1639" s="4" t="s">
        <v>49</v>
      </c>
      <c r="AE1639" s="4" t="s">
        <v>49</v>
      </c>
      <c r="AF1639" s="4" t="s">
        <v>48</v>
      </c>
      <c r="AG1639" s="4" t="s">
        <v>48</v>
      </c>
      <c r="AH1639" s="4" t="s">
        <v>48</v>
      </c>
      <c r="AI1639" s="4" t="s">
        <v>48</v>
      </c>
      <c r="AJ1639" s="4" t="s">
        <v>48</v>
      </c>
      <c r="AK1639" s="4" t="s">
        <v>48</v>
      </c>
      <c r="AL1639" s="4" t="s">
        <v>81</v>
      </c>
    </row>
    <row r="1640" spans="1:38" ht="25.5">
      <c r="A1640" s="4">
        <v>159975</v>
      </c>
      <c r="B1640" s="4">
        <v>660706</v>
      </c>
      <c r="C1640" s="4" t="s">
        <v>4357</v>
      </c>
      <c r="D1640" s="4" t="s">
        <v>4358</v>
      </c>
      <c r="E1640" s="4" t="s">
        <v>114</v>
      </c>
      <c r="F1640" s="4" t="s">
        <v>477</v>
      </c>
      <c r="G1640" s="4" t="s">
        <v>46</v>
      </c>
      <c r="H1640" s="4" t="s">
        <v>47</v>
      </c>
      <c r="I1640" s="4" t="s">
        <v>48</v>
      </c>
      <c r="J1640" s="4" t="s">
        <v>49</v>
      </c>
      <c r="K1640" s="4" t="s">
        <v>4376</v>
      </c>
      <c r="L1640" s="4" t="s">
        <v>4377</v>
      </c>
      <c r="M1640" s="4"/>
      <c r="N1640" s="4" t="s">
        <v>114</v>
      </c>
      <c r="O1640" s="4" t="s">
        <v>53</v>
      </c>
      <c r="P1640" s="4" t="s">
        <v>2721</v>
      </c>
      <c r="Q1640" s="4">
        <v>80</v>
      </c>
      <c r="R1640" s="4">
        <v>27</v>
      </c>
      <c r="S1640" s="4">
        <v>467</v>
      </c>
      <c r="T1640" s="4">
        <v>574</v>
      </c>
      <c r="U1640" s="4">
        <v>0.1394</v>
      </c>
      <c r="V1640" s="4">
        <v>4.7E-2</v>
      </c>
      <c r="W1640" s="4">
        <v>0.18640000000000001</v>
      </c>
      <c r="X1640" s="4" t="s">
        <v>48</v>
      </c>
      <c r="Y1640" s="4" t="s">
        <v>49</v>
      </c>
      <c r="Z1640" s="4" t="s">
        <v>49</v>
      </c>
      <c r="AA1640" s="4" t="s">
        <v>49</v>
      </c>
      <c r="AB1640" s="4" t="s">
        <v>49</v>
      </c>
      <c r="AC1640" s="4" t="s">
        <v>49</v>
      </c>
      <c r="AD1640" s="4" t="s">
        <v>49</v>
      </c>
      <c r="AE1640" s="4" t="s">
        <v>49</v>
      </c>
      <c r="AF1640" s="4" t="s">
        <v>48</v>
      </c>
      <c r="AG1640" s="4" t="s">
        <v>48</v>
      </c>
      <c r="AH1640" s="4" t="s">
        <v>48</v>
      </c>
      <c r="AI1640" s="4" t="s">
        <v>48</v>
      </c>
      <c r="AJ1640" s="4" t="s">
        <v>48</v>
      </c>
      <c r="AK1640" s="4" t="s">
        <v>48</v>
      </c>
      <c r="AL1640" s="4" t="s">
        <v>81</v>
      </c>
    </row>
    <row r="1641" spans="1:38" ht="25.5">
      <c r="A1641" s="4">
        <v>159975</v>
      </c>
      <c r="B1641" s="4">
        <v>665345</v>
      </c>
      <c r="C1641" s="4" t="s">
        <v>4357</v>
      </c>
      <c r="D1641" s="4" t="s">
        <v>4358</v>
      </c>
      <c r="E1641" s="4" t="s">
        <v>114</v>
      </c>
      <c r="F1641" s="4" t="s">
        <v>477</v>
      </c>
      <c r="G1641" s="4" t="s">
        <v>46</v>
      </c>
      <c r="H1641" s="4" t="s">
        <v>47</v>
      </c>
      <c r="I1641" s="4" t="s">
        <v>48</v>
      </c>
      <c r="J1641" s="4" t="s">
        <v>49</v>
      </c>
      <c r="K1641" s="4" t="s">
        <v>4378</v>
      </c>
      <c r="L1641" s="4" t="s">
        <v>4379</v>
      </c>
      <c r="M1641" s="4"/>
      <c r="N1641" s="4" t="s">
        <v>114</v>
      </c>
      <c r="O1641" s="4" t="s">
        <v>53</v>
      </c>
      <c r="P1641" s="4" t="s">
        <v>2721</v>
      </c>
      <c r="Q1641" s="4">
        <v>357</v>
      </c>
      <c r="R1641" s="4">
        <v>118</v>
      </c>
      <c r="S1641" s="4">
        <v>1294</v>
      </c>
      <c r="T1641" s="4">
        <v>1769</v>
      </c>
      <c r="U1641" s="4">
        <v>0.20180000000000001</v>
      </c>
      <c r="V1641" s="4">
        <v>6.6699999999999995E-2</v>
      </c>
      <c r="W1641" s="4">
        <v>0.26850000000000002</v>
      </c>
      <c r="X1641" s="4" t="s">
        <v>48</v>
      </c>
      <c r="Y1641" s="4" t="s">
        <v>48</v>
      </c>
      <c r="Z1641" s="4" t="s">
        <v>48</v>
      </c>
      <c r="AA1641" s="4" t="s">
        <v>48</v>
      </c>
      <c r="AB1641" s="4" t="s">
        <v>48</v>
      </c>
      <c r="AC1641" s="4" t="s">
        <v>48</v>
      </c>
      <c r="AD1641" s="4" t="s">
        <v>48</v>
      </c>
      <c r="AE1641" s="4" t="s">
        <v>48</v>
      </c>
      <c r="AF1641" s="4" t="s">
        <v>48</v>
      </c>
      <c r="AG1641" s="4" t="s">
        <v>48</v>
      </c>
      <c r="AH1641" s="4" t="s">
        <v>49</v>
      </c>
      <c r="AI1641" s="4" t="s">
        <v>49</v>
      </c>
      <c r="AJ1641" s="4" t="s">
        <v>49</v>
      </c>
      <c r="AK1641" s="4" t="s">
        <v>49</v>
      </c>
      <c r="AL1641" s="4" t="s">
        <v>81</v>
      </c>
    </row>
    <row r="1642" spans="1:38" ht="25.5">
      <c r="A1642" s="4">
        <v>159975</v>
      </c>
      <c r="B1642" s="4">
        <v>660707</v>
      </c>
      <c r="C1642" s="4" t="s">
        <v>4357</v>
      </c>
      <c r="D1642" s="4" t="s">
        <v>4358</v>
      </c>
      <c r="E1642" s="4" t="s">
        <v>114</v>
      </c>
      <c r="F1642" s="4" t="s">
        <v>477</v>
      </c>
      <c r="G1642" s="4" t="s">
        <v>46</v>
      </c>
      <c r="H1642" s="4" t="s">
        <v>47</v>
      </c>
      <c r="I1642" s="4" t="s">
        <v>48</v>
      </c>
      <c r="J1642" s="4" t="s">
        <v>49</v>
      </c>
      <c r="K1642" s="4" t="s">
        <v>4380</v>
      </c>
      <c r="L1642" s="4" t="s">
        <v>4381</v>
      </c>
      <c r="M1642" s="4"/>
      <c r="N1642" s="4" t="s">
        <v>114</v>
      </c>
      <c r="O1642" s="4" t="s">
        <v>53</v>
      </c>
      <c r="P1642" s="4" t="s">
        <v>2721</v>
      </c>
      <c r="Q1642" s="4">
        <v>35</v>
      </c>
      <c r="R1642" s="4">
        <v>3</v>
      </c>
      <c r="S1642" s="4">
        <v>361</v>
      </c>
      <c r="T1642" s="4">
        <v>399</v>
      </c>
      <c r="U1642" s="4">
        <v>8.77E-2</v>
      </c>
      <c r="V1642" s="4">
        <v>7.4999999999999997E-3</v>
      </c>
      <c r="W1642" s="4">
        <v>9.5200000000000007E-2</v>
      </c>
      <c r="X1642" s="4" t="s">
        <v>49</v>
      </c>
      <c r="Y1642" s="4" t="s">
        <v>49</v>
      </c>
      <c r="Z1642" s="4" t="s">
        <v>49</v>
      </c>
      <c r="AA1642" s="4" t="s">
        <v>49</v>
      </c>
      <c r="AB1642" s="4" t="s">
        <v>49</v>
      </c>
      <c r="AC1642" s="4" t="s">
        <v>49</v>
      </c>
      <c r="AD1642" s="4" t="s">
        <v>49</v>
      </c>
      <c r="AE1642" s="4" t="s">
        <v>49</v>
      </c>
      <c r="AF1642" s="4" t="s">
        <v>48</v>
      </c>
      <c r="AG1642" s="4" t="s">
        <v>48</v>
      </c>
      <c r="AH1642" s="4" t="s">
        <v>48</v>
      </c>
      <c r="AI1642" s="4" t="s">
        <v>48</v>
      </c>
      <c r="AJ1642" s="4" t="s">
        <v>48</v>
      </c>
      <c r="AK1642" s="4" t="s">
        <v>48</v>
      </c>
      <c r="AL1642" s="4" t="s">
        <v>81</v>
      </c>
    </row>
    <row r="1643" spans="1:38" ht="25.5">
      <c r="A1643" s="4">
        <v>159975</v>
      </c>
      <c r="B1643" s="4">
        <v>660698</v>
      </c>
      <c r="C1643" s="4" t="s">
        <v>4357</v>
      </c>
      <c r="D1643" s="4" t="s">
        <v>4358</v>
      </c>
      <c r="E1643" s="4" t="s">
        <v>114</v>
      </c>
      <c r="F1643" s="4" t="s">
        <v>477</v>
      </c>
      <c r="G1643" s="4" t="s">
        <v>46</v>
      </c>
      <c r="H1643" s="4" t="s">
        <v>47</v>
      </c>
      <c r="I1643" s="4" t="s">
        <v>48</v>
      </c>
      <c r="J1643" s="4" t="s">
        <v>49</v>
      </c>
      <c r="K1643" s="4" t="s">
        <v>4382</v>
      </c>
      <c r="L1643" s="4" t="s">
        <v>4383</v>
      </c>
      <c r="M1643" s="4"/>
      <c r="N1643" s="4" t="s">
        <v>114</v>
      </c>
      <c r="O1643" s="4" t="s">
        <v>53</v>
      </c>
      <c r="P1643" s="4" t="s">
        <v>2730</v>
      </c>
      <c r="Q1643" s="4">
        <v>84</v>
      </c>
      <c r="R1643" s="4">
        <v>24</v>
      </c>
      <c r="S1643" s="4">
        <v>520</v>
      </c>
      <c r="T1643" s="4">
        <v>628</v>
      </c>
      <c r="U1643" s="4">
        <v>0.1338</v>
      </c>
      <c r="V1643" s="4">
        <v>3.8199999999999998E-2</v>
      </c>
      <c r="W1643" s="4">
        <v>0.17199999999999999</v>
      </c>
      <c r="X1643" s="4" t="s">
        <v>48</v>
      </c>
      <c r="Y1643" s="4" t="s">
        <v>48</v>
      </c>
      <c r="Z1643" s="4" t="s">
        <v>48</v>
      </c>
      <c r="AA1643" s="4" t="s">
        <v>48</v>
      </c>
      <c r="AB1643" s="4" t="s">
        <v>48</v>
      </c>
      <c r="AC1643" s="4" t="s">
        <v>48</v>
      </c>
      <c r="AD1643" s="4" t="s">
        <v>48</v>
      </c>
      <c r="AE1643" s="4" t="s">
        <v>48</v>
      </c>
      <c r="AF1643" s="4" t="s">
        <v>49</v>
      </c>
      <c r="AG1643" s="4" t="s">
        <v>49</v>
      </c>
      <c r="AH1643" s="4" t="s">
        <v>48</v>
      </c>
      <c r="AI1643" s="4" t="s">
        <v>48</v>
      </c>
      <c r="AJ1643" s="4" t="s">
        <v>48</v>
      </c>
      <c r="AK1643" s="4" t="s">
        <v>48</v>
      </c>
      <c r="AL1643" s="4" t="s">
        <v>81</v>
      </c>
    </row>
    <row r="1644" spans="1:38" ht="25.5">
      <c r="A1644" s="4">
        <v>159937</v>
      </c>
      <c r="B1644" s="4">
        <v>663180</v>
      </c>
      <c r="C1644" s="4" t="s">
        <v>4384</v>
      </c>
      <c r="D1644" s="4" t="s">
        <v>4385</v>
      </c>
      <c r="E1644" s="4" t="s">
        <v>153</v>
      </c>
      <c r="F1644" s="4" t="s">
        <v>154</v>
      </c>
      <c r="G1644" s="4" t="s">
        <v>46</v>
      </c>
      <c r="H1644" s="4" t="s">
        <v>47</v>
      </c>
      <c r="I1644" s="4" t="s">
        <v>48</v>
      </c>
      <c r="J1644" s="4" t="s">
        <v>49</v>
      </c>
      <c r="K1644" s="4" t="s">
        <v>4386</v>
      </c>
      <c r="L1644" s="4" t="s">
        <v>4387</v>
      </c>
      <c r="M1644" s="4" t="s">
        <v>4387</v>
      </c>
      <c r="N1644" s="4" t="s">
        <v>1082</v>
      </c>
      <c r="O1644" s="4" t="s">
        <v>53</v>
      </c>
      <c r="P1644" s="4" t="s">
        <v>1083</v>
      </c>
      <c r="Q1644" s="4">
        <v>9</v>
      </c>
      <c r="R1644" s="4">
        <v>2</v>
      </c>
      <c r="S1644" s="4">
        <v>512</v>
      </c>
      <c r="T1644" s="4">
        <v>523</v>
      </c>
      <c r="U1644" s="4">
        <v>1.72E-2</v>
      </c>
      <c r="V1644" s="4">
        <v>3.8E-3</v>
      </c>
      <c r="W1644" s="4">
        <v>2.1000000000000001E-2</v>
      </c>
      <c r="X1644" s="4" t="s">
        <v>48</v>
      </c>
      <c r="Y1644" s="4" t="s">
        <v>49</v>
      </c>
      <c r="Z1644" s="4" t="s">
        <v>49</v>
      </c>
      <c r="AA1644" s="4" t="s">
        <v>49</v>
      </c>
      <c r="AB1644" s="4" t="s">
        <v>49</v>
      </c>
      <c r="AC1644" s="4" t="s">
        <v>49</v>
      </c>
      <c r="AD1644" s="4" t="s">
        <v>49</v>
      </c>
      <c r="AE1644" s="4" t="s">
        <v>48</v>
      </c>
      <c r="AF1644" s="4" t="s">
        <v>48</v>
      </c>
      <c r="AG1644" s="4" t="s">
        <v>48</v>
      </c>
      <c r="AH1644" s="4" t="s">
        <v>48</v>
      </c>
      <c r="AI1644" s="4" t="s">
        <v>48</v>
      </c>
      <c r="AJ1644" s="4" t="s">
        <v>48</v>
      </c>
      <c r="AK1644" s="4" t="s">
        <v>48</v>
      </c>
      <c r="AL1644" s="4" t="s">
        <v>81</v>
      </c>
    </row>
    <row r="1645" spans="1:38" ht="25.5">
      <c r="A1645" s="4">
        <v>159937</v>
      </c>
      <c r="B1645" s="4">
        <v>660956</v>
      </c>
      <c r="C1645" s="4" t="s">
        <v>4384</v>
      </c>
      <c r="D1645" s="4" t="s">
        <v>4385</v>
      </c>
      <c r="E1645" s="4" t="s">
        <v>153</v>
      </c>
      <c r="F1645" s="4" t="s">
        <v>154</v>
      </c>
      <c r="G1645" s="4" t="s">
        <v>46</v>
      </c>
      <c r="H1645" s="4" t="s">
        <v>47</v>
      </c>
      <c r="I1645" s="4" t="s">
        <v>48</v>
      </c>
      <c r="J1645" s="4" t="s">
        <v>49</v>
      </c>
      <c r="K1645" s="4" t="s">
        <v>4388</v>
      </c>
      <c r="L1645" s="4" t="s">
        <v>4389</v>
      </c>
      <c r="M1645" s="4"/>
      <c r="N1645" s="4" t="s">
        <v>4390</v>
      </c>
      <c r="O1645" s="4" t="s">
        <v>53</v>
      </c>
      <c r="P1645" s="4" t="s">
        <v>4391</v>
      </c>
      <c r="Q1645" s="4">
        <v>63</v>
      </c>
      <c r="R1645" s="4">
        <v>17</v>
      </c>
      <c r="S1645" s="4">
        <v>465</v>
      </c>
      <c r="T1645" s="4">
        <v>545</v>
      </c>
      <c r="U1645" s="4">
        <v>0.11559999999999999</v>
      </c>
      <c r="V1645" s="4">
        <v>3.1199999999999999E-2</v>
      </c>
      <c r="W1645" s="4">
        <v>0.14680000000000001</v>
      </c>
      <c r="X1645" s="4" t="s">
        <v>48</v>
      </c>
      <c r="Y1645" s="4" t="s">
        <v>48</v>
      </c>
      <c r="Z1645" s="4" t="s">
        <v>48</v>
      </c>
      <c r="AA1645" s="4" t="s">
        <v>48</v>
      </c>
      <c r="AB1645" s="4" t="s">
        <v>48</v>
      </c>
      <c r="AC1645" s="4" t="s">
        <v>48</v>
      </c>
      <c r="AD1645" s="4" t="s">
        <v>48</v>
      </c>
      <c r="AE1645" s="4" t="s">
        <v>49</v>
      </c>
      <c r="AF1645" s="4" t="s">
        <v>49</v>
      </c>
      <c r="AG1645" s="4" t="s">
        <v>49</v>
      </c>
      <c r="AH1645" s="4" t="s">
        <v>48</v>
      </c>
      <c r="AI1645" s="4" t="s">
        <v>48</v>
      </c>
      <c r="AJ1645" s="4" t="s">
        <v>48</v>
      </c>
      <c r="AK1645" s="4" t="s">
        <v>48</v>
      </c>
      <c r="AL1645" s="4" t="s">
        <v>81</v>
      </c>
    </row>
    <row r="1646" spans="1:38" ht="25.5">
      <c r="A1646" s="4">
        <v>159937</v>
      </c>
      <c r="B1646" s="4">
        <v>660952</v>
      </c>
      <c r="C1646" s="4" t="s">
        <v>4384</v>
      </c>
      <c r="D1646" s="4" t="s">
        <v>4385</v>
      </c>
      <c r="E1646" s="4" t="s">
        <v>153</v>
      </c>
      <c r="F1646" s="4" t="s">
        <v>154</v>
      </c>
      <c r="G1646" s="4" t="s">
        <v>46</v>
      </c>
      <c r="H1646" s="4" t="s">
        <v>47</v>
      </c>
      <c r="I1646" s="4" t="s">
        <v>48</v>
      </c>
      <c r="J1646" s="4" t="s">
        <v>49</v>
      </c>
      <c r="K1646" s="4" t="s">
        <v>4392</v>
      </c>
      <c r="L1646" s="4" t="s">
        <v>4393</v>
      </c>
      <c r="M1646" s="4"/>
      <c r="N1646" s="4" t="s">
        <v>4390</v>
      </c>
      <c r="O1646" s="4" t="s">
        <v>53</v>
      </c>
      <c r="P1646" s="4" t="s">
        <v>4391</v>
      </c>
      <c r="Q1646" s="4">
        <v>56</v>
      </c>
      <c r="R1646" s="4">
        <v>9</v>
      </c>
      <c r="S1646" s="4">
        <v>407</v>
      </c>
      <c r="T1646" s="4">
        <v>472</v>
      </c>
      <c r="U1646" s="4">
        <v>0.1186</v>
      </c>
      <c r="V1646" s="4">
        <v>1.9099999999999999E-2</v>
      </c>
      <c r="W1646" s="4">
        <v>0.13769999999999999</v>
      </c>
      <c r="X1646" s="4" t="s">
        <v>48</v>
      </c>
      <c r="Y1646" s="4" t="s">
        <v>49</v>
      </c>
      <c r="Z1646" s="4" t="s">
        <v>49</v>
      </c>
      <c r="AA1646" s="4" t="s">
        <v>49</v>
      </c>
      <c r="AB1646" s="4" t="s">
        <v>49</v>
      </c>
      <c r="AC1646" s="4" t="s">
        <v>49</v>
      </c>
      <c r="AD1646" s="4" t="s">
        <v>49</v>
      </c>
      <c r="AE1646" s="4" t="s">
        <v>48</v>
      </c>
      <c r="AF1646" s="4" t="s">
        <v>48</v>
      </c>
      <c r="AG1646" s="4" t="s">
        <v>48</v>
      </c>
      <c r="AH1646" s="4" t="s">
        <v>48</v>
      </c>
      <c r="AI1646" s="4" t="s">
        <v>48</v>
      </c>
      <c r="AJ1646" s="4" t="s">
        <v>48</v>
      </c>
      <c r="AK1646" s="4" t="s">
        <v>48</v>
      </c>
      <c r="AL1646" s="4" t="s">
        <v>81</v>
      </c>
    </row>
    <row r="1647" spans="1:38" ht="25.5">
      <c r="A1647" s="4">
        <v>159937</v>
      </c>
      <c r="B1647" s="4">
        <v>660958</v>
      </c>
      <c r="C1647" s="4" t="s">
        <v>4384</v>
      </c>
      <c r="D1647" s="4" t="s">
        <v>4385</v>
      </c>
      <c r="E1647" s="4" t="s">
        <v>153</v>
      </c>
      <c r="F1647" s="4" t="s">
        <v>154</v>
      </c>
      <c r="G1647" s="4" t="s">
        <v>46</v>
      </c>
      <c r="H1647" s="4" t="s">
        <v>47</v>
      </c>
      <c r="I1647" s="4" t="s">
        <v>48</v>
      </c>
      <c r="J1647" s="4" t="s">
        <v>49</v>
      </c>
      <c r="K1647" s="4" t="s">
        <v>4394</v>
      </c>
      <c r="L1647" s="4" t="s">
        <v>4395</v>
      </c>
      <c r="M1647" s="4"/>
      <c r="N1647" s="4" t="s">
        <v>1082</v>
      </c>
      <c r="O1647" s="4" t="s">
        <v>53</v>
      </c>
      <c r="P1647" s="4" t="s">
        <v>1083</v>
      </c>
      <c r="Q1647" s="4">
        <v>195</v>
      </c>
      <c r="R1647" s="4">
        <v>72</v>
      </c>
      <c r="S1647" s="4">
        <v>1803</v>
      </c>
      <c r="T1647" s="4">
        <v>2070</v>
      </c>
      <c r="U1647" s="4">
        <v>9.4200000000000006E-2</v>
      </c>
      <c r="V1647" s="4">
        <v>3.4799999999999998E-2</v>
      </c>
      <c r="W1647" s="4">
        <v>0.129</v>
      </c>
      <c r="X1647" s="4" t="s">
        <v>48</v>
      </c>
      <c r="Y1647" s="4" t="s">
        <v>48</v>
      </c>
      <c r="Z1647" s="4" t="s">
        <v>48</v>
      </c>
      <c r="AA1647" s="4" t="s">
        <v>48</v>
      </c>
      <c r="AB1647" s="4" t="s">
        <v>48</v>
      </c>
      <c r="AC1647" s="4" t="s">
        <v>48</v>
      </c>
      <c r="AD1647" s="4" t="s">
        <v>48</v>
      </c>
      <c r="AE1647" s="4" t="s">
        <v>48</v>
      </c>
      <c r="AF1647" s="4" t="s">
        <v>48</v>
      </c>
      <c r="AG1647" s="4" t="s">
        <v>48</v>
      </c>
      <c r="AH1647" s="4" t="s">
        <v>49</v>
      </c>
      <c r="AI1647" s="4" t="s">
        <v>49</v>
      </c>
      <c r="AJ1647" s="4" t="s">
        <v>49</v>
      </c>
      <c r="AK1647" s="4" t="s">
        <v>49</v>
      </c>
      <c r="AL1647" s="4" t="s">
        <v>81</v>
      </c>
    </row>
    <row r="1648" spans="1:38" ht="25.5">
      <c r="A1648" s="4">
        <v>159937</v>
      </c>
      <c r="B1648" s="4">
        <v>660953</v>
      </c>
      <c r="C1648" s="4" t="s">
        <v>4384</v>
      </c>
      <c r="D1648" s="4" t="s">
        <v>4385</v>
      </c>
      <c r="E1648" s="4" t="s">
        <v>153</v>
      </c>
      <c r="F1648" s="4" t="s">
        <v>154</v>
      </c>
      <c r="G1648" s="4" t="s">
        <v>46</v>
      </c>
      <c r="H1648" s="4" t="s">
        <v>47</v>
      </c>
      <c r="I1648" s="4" t="s">
        <v>48</v>
      </c>
      <c r="J1648" s="4" t="s">
        <v>49</v>
      </c>
      <c r="K1648" s="4" t="s">
        <v>4396</v>
      </c>
      <c r="L1648" s="4" t="s">
        <v>4397</v>
      </c>
      <c r="M1648" s="4"/>
      <c r="N1648" s="4" t="s">
        <v>4398</v>
      </c>
      <c r="O1648" s="4" t="s">
        <v>53</v>
      </c>
      <c r="P1648" s="4" t="s">
        <v>4399</v>
      </c>
      <c r="Q1648" s="4">
        <v>54</v>
      </c>
      <c r="R1648" s="4">
        <v>16</v>
      </c>
      <c r="S1648" s="4">
        <v>383</v>
      </c>
      <c r="T1648" s="4">
        <v>453</v>
      </c>
      <c r="U1648" s="4">
        <v>0.1192</v>
      </c>
      <c r="V1648" s="4">
        <v>3.5299999999999998E-2</v>
      </c>
      <c r="W1648" s="4">
        <v>0.1545</v>
      </c>
      <c r="X1648" s="4" t="s">
        <v>48</v>
      </c>
      <c r="Y1648" s="4" t="s">
        <v>49</v>
      </c>
      <c r="Z1648" s="4" t="s">
        <v>49</v>
      </c>
      <c r="AA1648" s="4" t="s">
        <v>49</v>
      </c>
      <c r="AB1648" s="4" t="s">
        <v>49</v>
      </c>
      <c r="AC1648" s="4" t="s">
        <v>49</v>
      </c>
      <c r="AD1648" s="4" t="s">
        <v>49</v>
      </c>
      <c r="AE1648" s="4" t="s">
        <v>48</v>
      </c>
      <c r="AF1648" s="4" t="s">
        <v>48</v>
      </c>
      <c r="AG1648" s="4" t="s">
        <v>48</v>
      </c>
      <c r="AH1648" s="4" t="s">
        <v>48</v>
      </c>
      <c r="AI1648" s="4" t="s">
        <v>48</v>
      </c>
      <c r="AJ1648" s="4" t="s">
        <v>48</v>
      </c>
      <c r="AK1648" s="4" t="s">
        <v>48</v>
      </c>
      <c r="AL1648" s="4" t="s">
        <v>81</v>
      </c>
    </row>
    <row r="1649" spans="1:38" ht="25.5">
      <c r="A1649" s="4">
        <v>159937</v>
      </c>
      <c r="B1649" s="4">
        <v>660954</v>
      </c>
      <c r="C1649" s="4" t="s">
        <v>4384</v>
      </c>
      <c r="D1649" s="4" t="s">
        <v>4385</v>
      </c>
      <c r="E1649" s="4" t="s">
        <v>153</v>
      </c>
      <c r="F1649" s="4" t="s">
        <v>154</v>
      </c>
      <c r="G1649" s="4" t="s">
        <v>46</v>
      </c>
      <c r="H1649" s="4" t="s">
        <v>47</v>
      </c>
      <c r="I1649" s="4" t="s">
        <v>48</v>
      </c>
      <c r="J1649" s="4" t="s">
        <v>49</v>
      </c>
      <c r="K1649" s="4" t="s">
        <v>4400</v>
      </c>
      <c r="L1649" s="4" t="s">
        <v>4401</v>
      </c>
      <c r="M1649" s="4"/>
      <c r="N1649" s="4" t="s">
        <v>4398</v>
      </c>
      <c r="O1649" s="4" t="s">
        <v>53</v>
      </c>
      <c r="P1649" s="4" t="s">
        <v>4399</v>
      </c>
      <c r="Q1649" s="4">
        <v>57</v>
      </c>
      <c r="R1649" s="4">
        <v>13</v>
      </c>
      <c r="S1649" s="4">
        <v>492</v>
      </c>
      <c r="T1649" s="4">
        <v>562</v>
      </c>
      <c r="U1649" s="4">
        <v>0.1014</v>
      </c>
      <c r="V1649" s="4">
        <v>2.3099999999999999E-2</v>
      </c>
      <c r="W1649" s="4">
        <v>0.1246</v>
      </c>
      <c r="X1649" s="4" t="s">
        <v>48</v>
      </c>
      <c r="Y1649" s="4" t="s">
        <v>49</v>
      </c>
      <c r="Z1649" s="4" t="s">
        <v>49</v>
      </c>
      <c r="AA1649" s="4" t="s">
        <v>49</v>
      </c>
      <c r="AB1649" s="4" t="s">
        <v>49</v>
      </c>
      <c r="AC1649" s="4" t="s">
        <v>49</v>
      </c>
      <c r="AD1649" s="4" t="s">
        <v>49</v>
      </c>
      <c r="AE1649" s="4" t="s">
        <v>48</v>
      </c>
      <c r="AF1649" s="4" t="s">
        <v>48</v>
      </c>
      <c r="AG1649" s="4" t="s">
        <v>48</v>
      </c>
      <c r="AH1649" s="4" t="s">
        <v>48</v>
      </c>
      <c r="AI1649" s="4" t="s">
        <v>48</v>
      </c>
      <c r="AJ1649" s="4" t="s">
        <v>48</v>
      </c>
      <c r="AK1649" s="4" t="s">
        <v>48</v>
      </c>
      <c r="AL1649" s="4" t="s">
        <v>81</v>
      </c>
    </row>
    <row r="1650" spans="1:38" ht="25.5">
      <c r="A1650" s="4">
        <v>159937</v>
      </c>
      <c r="B1650" s="4">
        <v>660955</v>
      </c>
      <c r="C1650" s="4" t="s">
        <v>4384</v>
      </c>
      <c r="D1650" s="4" t="s">
        <v>4385</v>
      </c>
      <c r="E1650" s="4" t="s">
        <v>153</v>
      </c>
      <c r="F1650" s="4" t="s">
        <v>154</v>
      </c>
      <c r="G1650" s="4" t="s">
        <v>46</v>
      </c>
      <c r="H1650" s="4" t="s">
        <v>47</v>
      </c>
      <c r="I1650" s="4" t="s">
        <v>48</v>
      </c>
      <c r="J1650" s="4" t="s">
        <v>49</v>
      </c>
      <c r="K1650" s="4" t="s">
        <v>4402</v>
      </c>
      <c r="L1650" s="4" t="s">
        <v>4403</v>
      </c>
      <c r="M1650" s="4"/>
      <c r="N1650" s="4" t="s">
        <v>1082</v>
      </c>
      <c r="O1650" s="4" t="s">
        <v>53</v>
      </c>
      <c r="P1650" s="4" t="s">
        <v>1250</v>
      </c>
      <c r="Q1650" s="4">
        <v>52</v>
      </c>
      <c r="R1650" s="4">
        <v>9</v>
      </c>
      <c r="S1650" s="4">
        <v>369</v>
      </c>
      <c r="T1650" s="4">
        <v>430</v>
      </c>
      <c r="U1650" s="4">
        <v>0.12089999999999999</v>
      </c>
      <c r="V1650" s="4">
        <v>2.0899999999999998E-2</v>
      </c>
      <c r="W1650" s="4">
        <v>0.1419</v>
      </c>
      <c r="X1650" s="4" t="s">
        <v>49</v>
      </c>
      <c r="Y1650" s="4" t="s">
        <v>49</v>
      </c>
      <c r="Z1650" s="4" t="s">
        <v>49</v>
      </c>
      <c r="AA1650" s="4" t="s">
        <v>49</v>
      </c>
      <c r="AB1650" s="4" t="s">
        <v>49</v>
      </c>
      <c r="AC1650" s="4" t="s">
        <v>49</v>
      </c>
      <c r="AD1650" s="4" t="s">
        <v>49</v>
      </c>
      <c r="AE1650" s="4" t="s">
        <v>48</v>
      </c>
      <c r="AF1650" s="4" t="s">
        <v>48</v>
      </c>
      <c r="AG1650" s="4" t="s">
        <v>48</v>
      </c>
      <c r="AH1650" s="4" t="s">
        <v>48</v>
      </c>
      <c r="AI1650" s="4" t="s">
        <v>48</v>
      </c>
      <c r="AJ1650" s="4" t="s">
        <v>48</v>
      </c>
      <c r="AK1650" s="4" t="s">
        <v>48</v>
      </c>
      <c r="AL1650" s="4" t="s">
        <v>81</v>
      </c>
    </row>
    <row r="1651" spans="1:38" ht="25.5">
      <c r="A1651" s="4">
        <v>159937</v>
      </c>
      <c r="B1651" s="4">
        <v>660957</v>
      </c>
      <c r="C1651" s="4" t="s">
        <v>4384</v>
      </c>
      <c r="D1651" s="4" t="s">
        <v>4385</v>
      </c>
      <c r="E1651" s="4" t="s">
        <v>153</v>
      </c>
      <c r="F1651" s="4" t="s">
        <v>154</v>
      </c>
      <c r="G1651" s="4" t="s">
        <v>46</v>
      </c>
      <c r="H1651" s="4" t="s">
        <v>47</v>
      </c>
      <c r="I1651" s="4" t="s">
        <v>48</v>
      </c>
      <c r="J1651" s="4" t="s">
        <v>49</v>
      </c>
      <c r="K1651" s="4" t="s">
        <v>4404</v>
      </c>
      <c r="L1651" s="4" t="s">
        <v>4405</v>
      </c>
      <c r="M1651" s="4"/>
      <c r="N1651" s="4" t="s">
        <v>1082</v>
      </c>
      <c r="O1651" s="4" t="s">
        <v>53</v>
      </c>
      <c r="P1651" s="4" t="s">
        <v>1083</v>
      </c>
      <c r="Q1651" s="4">
        <v>36</v>
      </c>
      <c r="R1651" s="4">
        <v>10</v>
      </c>
      <c r="S1651" s="4">
        <v>448</v>
      </c>
      <c r="T1651" s="4">
        <v>494</v>
      </c>
      <c r="U1651" s="4">
        <v>7.2900000000000006E-2</v>
      </c>
      <c r="V1651" s="4">
        <v>2.0199999999999999E-2</v>
      </c>
      <c r="W1651" s="4">
        <v>9.3100000000000002E-2</v>
      </c>
      <c r="X1651" s="4" t="s">
        <v>48</v>
      </c>
      <c r="Y1651" s="4" t="s">
        <v>48</v>
      </c>
      <c r="Z1651" s="4" t="s">
        <v>48</v>
      </c>
      <c r="AA1651" s="4" t="s">
        <v>48</v>
      </c>
      <c r="AB1651" s="4" t="s">
        <v>48</v>
      </c>
      <c r="AC1651" s="4" t="s">
        <v>48</v>
      </c>
      <c r="AD1651" s="4" t="s">
        <v>48</v>
      </c>
      <c r="AE1651" s="4" t="s">
        <v>49</v>
      </c>
      <c r="AF1651" s="4" t="s">
        <v>49</v>
      </c>
      <c r="AG1651" s="4" t="s">
        <v>49</v>
      </c>
      <c r="AH1651" s="4" t="s">
        <v>48</v>
      </c>
      <c r="AI1651" s="4" t="s">
        <v>48</v>
      </c>
      <c r="AJ1651" s="4" t="s">
        <v>48</v>
      </c>
      <c r="AK1651" s="4" t="s">
        <v>48</v>
      </c>
      <c r="AL1651" s="4" t="s">
        <v>81</v>
      </c>
    </row>
    <row r="1652" spans="1:38" ht="25.5">
      <c r="A1652" s="4">
        <v>159937</v>
      </c>
      <c r="B1652" s="4">
        <v>684459</v>
      </c>
      <c r="C1652" s="4" t="s">
        <v>4384</v>
      </c>
      <c r="D1652" s="4" t="s">
        <v>4385</v>
      </c>
      <c r="E1652" s="4" t="s">
        <v>153</v>
      </c>
      <c r="F1652" s="4" t="s">
        <v>154</v>
      </c>
      <c r="G1652" s="4" t="s">
        <v>46</v>
      </c>
      <c r="H1652" s="4" t="s">
        <v>47</v>
      </c>
      <c r="I1652" s="4" t="s">
        <v>48</v>
      </c>
      <c r="J1652" s="4" t="s">
        <v>49</v>
      </c>
      <c r="K1652" s="4" t="s">
        <v>4406</v>
      </c>
      <c r="L1652" s="4" t="s">
        <v>4407</v>
      </c>
      <c r="M1652" s="4"/>
      <c r="N1652" s="4" t="s">
        <v>1082</v>
      </c>
      <c r="O1652" s="4" t="s">
        <v>53</v>
      </c>
      <c r="P1652" s="4" t="s">
        <v>1083</v>
      </c>
      <c r="Q1652" s="4">
        <v>67</v>
      </c>
      <c r="R1652" s="4">
        <v>17</v>
      </c>
      <c r="S1652" s="4">
        <v>542</v>
      </c>
      <c r="T1652" s="4">
        <v>626</v>
      </c>
      <c r="U1652" s="4">
        <v>0.107</v>
      </c>
      <c r="V1652" s="4">
        <v>2.7199999999999998E-2</v>
      </c>
      <c r="W1652" s="4">
        <v>0.13420000000000001</v>
      </c>
      <c r="X1652" s="4" t="s">
        <v>48</v>
      </c>
      <c r="Y1652" s="4" t="s">
        <v>49</v>
      </c>
      <c r="Z1652" s="4" t="s">
        <v>49</v>
      </c>
      <c r="AA1652" s="4" t="s">
        <v>49</v>
      </c>
      <c r="AB1652" s="4" t="s">
        <v>49</v>
      </c>
      <c r="AC1652" s="4" t="s">
        <v>49</v>
      </c>
      <c r="AD1652" s="4" t="s">
        <v>49</v>
      </c>
      <c r="AE1652" s="4" t="s">
        <v>48</v>
      </c>
      <c r="AF1652" s="4" t="s">
        <v>48</v>
      </c>
      <c r="AG1652" s="4" t="s">
        <v>48</v>
      </c>
      <c r="AH1652" s="4" t="s">
        <v>48</v>
      </c>
      <c r="AI1652" s="4" t="s">
        <v>48</v>
      </c>
      <c r="AJ1652" s="4" t="s">
        <v>48</v>
      </c>
      <c r="AK1652" s="4" t="s">
        <v>48</v>
      </c>
      <c r="AL1652" s="4" t="s">
        <v>81</v>
      </c>
    </row>
    <row r="1653" spans="1:38" ht="25.5">
      <c r="A1653" s="4">
        <v>159937</v>
      </c>
      <c r="B1653" s="4">
        <v>664219</v>
      </c>
      <c r="C1653" s="4" t="s">
        <v>4384</v>
      </c>
      <c r="D1653" s="4" t="s">
        <v>4385</v>
      </c>
      <c r="E1653" s="4" t="s">
        <v>153</v>
      </c>
      <c r="F1653" s="4" t="s">
        <v>154</v>
      </c>
      <c r="G1653" s="4" t="s">
        <v>46</v>
      </c>
      <c r="H1653" s="4" t="s">
        <v>47</v>
      </c>
      <c r="I1653" s="4" t="s">
        <v>48</v>
      </c>
      <c r="J1653" s="4" t="s">
        <v>49</v>
      </c>
      <c r="K1653" s="4" t="s">
        <v>4408</v>
      </c>
      <c r="L1653" s="4" t="s">
        <v>4409</v>
      </c>
      <c r="M1653" s="4"/>
      <c r="N1653" s="4" t="s">
        <v>4398</v>
      </c>
      <c r="O1653" s="4" t="s">
        <v>53</v>
      </c>
      <c r="P1653" s="4" t="s">
        <v>4399</v>
      </c>
      <c r="Q1653" s="4">
        <v>68</v>
      </c>
      <c r="R1653" s="4">
        <v>26</v>
      </c>
      <c r="S1653" s="4">
        <v>450</v>
      </c>
      <c r="T1653" s="4">
        <v>544</v>
      </c>
      <c r="U1653" s="4">
        <v>0.125</v>
      </c>
      <c r="V1653" s="4">
        <v>4.7800000000000002E-2</v>
      </c>
      <c r="W1653" s="4">
        <v>0.17280000000000001</v>
      </c>
      <c r="X1653" s="4" t="s">
        <v>48</v>
      </c>
      <c r="Y1653" s="4" t="s">
        <v>48</v>
      </c>
      <c r="Z1653" s="4" t="s">
        <v>48</v>
      </c>
      <c r="AA1653" s="4" t="s">
        <v>48</v>
      </c>
      <c r="AB1653" s="4" t="s">
        <v>48</v>
      </c>
      <c r="AC1653" s="4" t="s">
        <v>48</v>
      </c>
      <c r="AD1653" s="4" t="s">
        <v>48</v>
      </c>
      <c r="AE1653" s="4" t="s">
        <v>49</v>
      </c>
      <c r="AF1653" s="4" t="s">
        <v>49</v>
      </c>
      <c r="AG1653" s="4" t="s">
        <v>49</v>
      </c>
      <c r="AH1653" s="4" t="s">
        <v>48</v>
      </c>
      <c r="AI1653" s="4" t="s">
        <v>48</v>
      </c>
      <c r="AJ1653" s="4" t="s">
        <v>48</v>
      </c>
      <c r="AK1653" s="4" t="s">
        <v>48</v>
      </c>
      <c r="AL1653" s="4" t="s">
        <v>81</v>
      </c>
    </row>
    <row r="1654" spans="1:38" ht="25.5">
      <c r="A1654" s="4">
        <v>159937</v>
      </c>
      <c r="B1654" s="4">
        <v>660959</v>
      </c>
      <c r="C1654" s="4" t="s">
        <v>4384</v>
      </c>
      <c r="D1654" s="4" t="s">
        <v>4385</v>
      </c>
      <c r="E1654" s="4" t="s">
        <v>153</v>
      </c>
      <c r="F1654" s="4" t="s">
        <v>154</v>
      </c>
      <c r="G1654" s="4" t="s">
        <v>46</v>
      </c>
      <c r="H1654" s="4" t="s">
        <v>47</v>
      </c>
      <c r="I1654" s="4" t="s">
        <v>48</v>
      </c>
      <c r="J1654" s="4" t="s">
        <v>49</v>
      </c>
      <c r="K1654" s="4" t="s">
        <v>4410</v>
      </c>
      <c r="L1654" s="4" t="s">
        <v>4395</v>
      </c>
      <c r="M1654" s="4"/>
      <c r="N1654" s="4" t="s">
        <v>1082</v>
      </c>
      <c r="O1654" s="4" t="s">
        <v>53</v>
      </c>
      <c r="P1654" s="4" t="s">
        <v>1083</v>
      </c>
      <c r="Q1654" s="4">
        <v>11</v>
      </c>
      <c r="R1654" s="4">
        <v>2</v>
      </c>
      <c r="S1654" s="4">
        <v>45</v>
      </c>
      <c r="T1654" s="4">
        <v>58</v>
      </c>
      <c r="U1654" s="4">
        <v>0.18970000000000001</v>
      </c>
      <c r="V1654" s="4">
        <v>3.4500000000000003E-2</v>
      </c>
      <c r="W1654" s="4">
        <v>0.22409999999999999</v>
      </c>
      <c r="X1654" s="4" t="s">
        <v>48</v>
      </c>
      <c r="Y1654" s="4" t="s">
        <v>48</v>
      </c>
      <c r="Z1654" s="4" t="s">
        <v>48</v>
      </c>
      <c r="AA1654" s="4" t="s">
        <v>48</v>
      </c>
      <c r="AB1654" s="4" t="s">
        <v>48</v>
      </c>
      <c r="AC1654" s="4" t="s">
        <v>48</v>
      </c>
      <c r="AD1654" s="4" t="s">
        <v>48</v>
      </c>
      <c r="AE1654" s="4" t="s">
        <v>48</v>
      </c>
      <c r="AF1654" s="4" t="s">
        <v>48</v>
      </c>
      <c r="AG1654" s="4" t="s">
        <v>48</v>
      </c>
      <c r="AH1654" s="4" t="s">
        <v>49</v>
      </c>
      <c r="AI1654" s="4" t="s">
        <v>49</v>
      </c>
      <c r="AJ1654" s="4" t="s">
        <v>49</v>
      </c>
      <c r="AK1654" s="4" t="s">
        <v>49</v>
      </c>
      <c r="AL1654" s="4" t="s">
        <v>81</v>
      </c>
    </row>
    <row r="1655" spans="1:38" ht="25.5">
      <c r="A1655" s="4">
        <v>159960</v>
      </c>
      <c r="B1655" s="4">
        <v>664879</v>
      </c>
      <c r="C1655" s="4" t="s">
        <v>4411</v>
      </c>
      <c r="D1655" s="4" t="s">
        <v>4412</v>
      </c>
      <c r="E1655" s="4" t="s">
        <v>995</v>
      </c>
      <c r="F1655" s="4" t="s">
        <v>385</v>
      </c>
      <c r="G1655" s="4" t="s">
        <v>46</v>
      </c>
      <c r="H1655" s="4" t="s">
        <v>47</v>
      </c>
      <c r="I1655" s="4" t="s">
        <v>48</v>
      </c>
      <c r="J1655" s="4" t="s">
        <v>49</v>
      </c>
      <c r="K1655" s="4" t="s">
        <v>4413</v>
      </c>
      <c r="L1655" s="4" t="s">
        <v>4414</v>
      </c>
      <c r="M1655" s="4"/>
      <c r="N1655" s="4" t="s">
        <v>4415</v>
      </c>
      <c r="O1655" s="4" t="s">
        <v>53</v>
      </c>
      <c r="P1655" s="4" t="s">
        <v>4416</v>
      </c>
      <c r="Q1655" s="4">
        <v>314</v>
      </c>
      <c r="R1655" s="4">
        <v>0</v>
      </c>
      <c r="S1655" s="4">
        <v>0</v>
      </c>
      <c r="T1655" s="4">
        <v>314</v>
      </c>
      <c r="U1655" s="4">
        <v>1</v>
      </c>
      <c r="V1655" s="4">
        <v>0</v>
      </c>
      <c r="W1655" s="4">
        <v>1</v>
      </c>
      <c r="X1655" s="4" t="s">
        <v>49</v>
      </c>
      <c r="Y1655" s="4" t="s">
        <v>49</v>
      </c>
      <c r="Z1655" s="4" t="s">
        <v>49</v>
      </c>
      <c r="AA1655" s="4" t="s">
        <v>49</v>
      </c>
      <c r="AB1655" s="4" t="s">
        <v>49</v>
      </c>
      <c r="AC1655" s="4" t="s">
        <v>49</v>
      </c>
      <c r="AD1655" s="4" t="s">
        <v>49</v>
      </c>
      <c r="AE1655" s="4" t="s">
        <v>49</v>
      </c>
      <c r="AF1655" s="4" t="s">
        <v>48</v>
      </c>
      <c r="AG1655" s="4" t="s">
        <v>48</v>
      </c>
      <c r="AH1655" s="4" t="s">
        <v>48</v>
      </c>
      <c r="AI1655" s="4" t="s">
        <v>48</v>
      </c>
      <c r="AJ1655" s="4" t="s">
        <v>48</v>
      </c>
      <c r="AK1655" s="4" t="s">
        <v>48</v>
      </c>
      <c r="AL1655" s="4" t="s">
        <v>55</v>
      </c>
    </row>
    <row r="1656" spans="1:38" ht="25.5">
      <c r="A1656" s="4">
        <v>159960</v>
      </c>
      <c r="B1656" s="4">
        <v>661534</v>
      </c>
      <c r="C1656" s="4" t="s">
        <v>4411</v>
      </c>
      <c r="D1656" s="4" t="s">
        <v>4412</v>
      </c>
      <c r="E1656" s="4" t="s">
        <v>995</v>
      </c>
      <c r="F1656" s="4" t="s">
        <v>385</v>
      </c>
      <c r="G1656" s="4" t="s">
        <v>46</v>
      </c>
      <c r="H1656" s="4" t="s">
        <v>47</v>
      </c>
      <c r="I1656" s="4" t="s">
        <v>48</v>
      </c>
      <c r="J1656" s="4" t="s">
        <v>49</v>
      </c>
      <c r="K1656" s="4" t="s">
        <v>4417</v>
      </c>
      <c r="L1656" s="4" t="s">
        <v>4418</v>
      </c>
      <c r="M1656" s="4"/>
      <c r="N1656" s="4" t="s">
        <v>4415</v>
      </c>
      <c r="O1656" s="4" t="s">
        <v>53</v>
      </c>
      <c r="P1656" s="4" t="s">
        <v>4416</v>
      </c>
      <c r="Q1656" s="4">
        <v>94</v>
      </c>
      <c r="R1656" s="4">
        <v>0</v>
      </c>
      <c r="S1656" s="4">
        <v>0</v>
      </c>
      <c r="T1656" s="4">
        <v>94</v>
      </c>
      <c r="U1656" s="4">
        <v>1</v>
      </c>
      <c r="V1656" s="4">
        <v>0</v>
      </c>
      <c r="W1656" s="4">
        <v>1</v>
      </c>
      <c r="X1656" s="4" t="s">
        <v>48</v>
      </c>
      <c r="Y1656" s="4" t="s">
        <v>48</v>
      </c>
      <c r="Z1656" s="4" t="s">
        <v>48</v>
      </c>
      <c r="AA1656" s="4" t="s">
        <v>48</v>
      </c>
      <c r="AB1656" s="4" t="s">
        <v>48</v>
      </c>
      <c r="AC1656" s="4" t="s">
        <v>48</v>
      </c>
      <c r="AD1656" s="4" t="s">
        <v>48</v>
      </c>
      <c r="AE1656" s="4" t="s">
        <v>48</v>
      </c>
      <c r="AF1656" s="4" t="s">
        <v>49</v>
      </c>
      <c r="AG1656" s="4" t="s">
        <v>49</v>
      </c>
      <c r="AH1656" s="4" t="s">
        <v>48</v>
      </c>
      <c r="AI1656" s="4" t="s">
        <v>48</v>
      </c>
      <c r="AJ1656" s="4" t="s">
        <v>48</v>
      </c>
      <c r="AK1656" s="4" t="s">
        <v>48</v>
      </c>
      <c r="AL1656" s="4" t="s">
        <v>55</v>
      </c>
    </row>
    <row r="1657" spans="1:38" ht="25.5">
      <c r="A1657" s="4">
        <v>159960</v>
      </c>
      <c r="B1657" s="4">
        <v>663012</v>
      </c>
      <c r="C1657" s="4" t="s">
        <v>4411</v>
      </c>
      <c r="D1657" s="4" t="s">
        <v>4412</v>
      </c>
      <c r="E1657" s="4" t="s">
        <v>714</v>
      </c>
      <c r="F1657" s="4" t="s">
        <v>385</v>
      </c>
      <c r="G1657" s="4" t="s">
        <v>46</v>
      </c>
      <c r="H1657" s="4" t="s">
        <v>47</v>
      </c>
      <c r="I1657" s="4" t="s">
        <v>48</v>
      </c>
      <c r="J1657" s="4" t="s">
        <v>49</v>
      </c>
      <c r="K1657" s="4" t="s">
        <v>4419</v>
      </c>
      <c r="L1657" s="4" t="s">
        <v>4420</v>
      </c>
      <c r="M1657" s="4" t="s">
        <v>4420</v>
      </c>
      <c r="N1657" s="4" t="s">
        <v>4415</v>
      </c>
      <c r="O1657" s="4" t="s">
        <v>53</v>
      </c>
      <c r="P1657" s="4" t="s">
        <v>4416</v>
      </c>
      <c r="Q1657" s="4">
        <v>116</v>
      </c>
      <c r="R1657" s="4">
        <v>0</v>
      </c>
      <c r="S1657" s="4">
        <v>0</v>
      </c>
      <c r="T1657" s="4">
        <v>116</v>
      </c>
      <c r="U1657" s="4">
        <v>1</v>
      </c>
      <c r="V1657" s="4">
        <v>0</v>
      </c>
      <c r="W1657" s="4">
        <v>1</v>
      </c>
      <c r="X1657" s="4" t="s">
        <v>48</v>
      </c>
      <c r="Y1657" s="4" t="s">
        <v>48</v>
      </c>
      <c r="Z1657" s="4" t="s">
        <v>48</v>
      </c>
      <c r="AA1657" s="4" t="s">
        <v>48</v>
      </c>
      <c r="AB1657" s="4" t="s">
        <v>48</v>
      </c>
      <c r="AC1657" s="4" t="s">
        <v>48</v>
      </c>
      <c r="AD1657" s="4" t="s">
        <v>48</v>
      </c>
      <c r="AE1657" s="4" t="s">
        <v>48</v>
      </c>
      <c r="AF1657" s="4" t="s">
        <v>48</v>
      </c>
      <c r="AG1657" s="4" t="s">
        <v>48</v>
      </c>
      <c r="AH1657" s="4" t="s">
        <v>49</v>
      </c>
      <c r="AI1657" s="4" t="s">
        <v>49</v>
      </c>
      <c r="AJ1657" s="4" t="s">
        <v>49</v>
      </c>
      <c r="AK1657" s="4" t="s">
        <v>49</v>
      </c>
      <c r="AL1657" s="4" t="s">
        <v>55</v>
      </c>
    </row>
    <row r="1658" spans="1:38" ht="25.5">
      <c r="A1658" s="4">
        <v>159393</v>
      </c>
      <c r="B1658" s="4">
        <v>661847</v>
      </c>
      <c r="C1658" s="4" t="s">
        <v>4421</v>
      </c>
      <c r="D1658" s="4" t="s">
        <v>4422</v>
      </c>
      <c r="E1658" s="4" t="s">
        <v>157</v>
      </c>
      <c r="F1658" s="4" t="s">
        <v>75</v>
      </c>
      <c r="G1658" s="4" t="s">
        <v>46</v>
      </c>
      <c r="H1658" s="4" t="s">
        <v>47</v>
      </c>
      <c r="I1658" s="4" t="s">
        <v>48</v>
      </c>
      <c r="J1658" s="4" t="s">
        <v>49</v>
      </c>
      <c r="K1658" s="4" t="s">
        <v>4423</v>
      </c>
      <c r="L1658" s="4" t="s">
        <v>4424</v>
      </c>
      <c r="M1658" s="4" t="s">
        <v>4425</v>
      </c>
      <c r="N1658" s="4" t="s">
        <v>4426</v>
      </c>
      <c r="O1658" s="4" t="s">
        <v>53</v>
      </c>
      <c r="P1658" s="4" t="s">
        <v>4427</v>
      </c>
      <c r="Q1658" s="4">
        <v>216</v>
      </c>
      <c r="R1658" s="4">
        <v>0</v>
      </c>
      <c r="S1658" s="4">
        <v>65</v>
      </c>
      <c r="T1658" s="4">
        <v>281</v>
      </c>
      <c r="U1658" s="4">
        <v>0.76870000000000005</v>
      </c>
      <c r="V1658" s="4">
        <v>0</v>
      </c>
      <c r="W1658" s="4">
        <v>0.76870000000000005</v>
      </c>
      <c r="X1658" s="4" t="s">
        <v>48</v>
      </c>
      <c r="Y1658" s="4" t="s">
        <v>49</v>
      </c>
      <c r="Z1658" s="4" t="s">
        <v>49</v>
      </c>
      <c r="AA1658" s="4" t="s">
        <v>49</v>
      </c>
      <c r="AB1658" s="4" t="s">
        <v>49</v>
      </c>
      <c r="AC1658" s="4" t="s">
        <v>49</v>
      </c>
      <c r="AD1658" s="4" t="s">
        <v>49</v>
      </c>
      <c r="AE1658" s="4" t="s">
        <v>49</v>
      </c>
      <c r="AF1658" s="4" t="s">
        <v>48</v>
      </c>
      <c r="AG1658" s="4" t="s">
        <v>48</v>
      </c>
      <c r="AH1658" s="4" t="s">
        <v>48</v>
      </c>
      <c r="AI1658" s="4" t="s">
        <v>48</v>
      </c>
      <c r="AJ1658" s="4" t="s">
        <v>48</v>
      </c>
      <c r="AK1658" s="4" t="s">
        <v>48</v>
      </c>
      <c r="AL1658" s="4" t="s">
        <v>55</v>
      </c>
    </row>
    <row r="1659" spans="1:38" ht="25.5">
      <c r="A1659" s="4">
        <v>159393</v>
      </c>
      <c r="B1659" s="4">
        <v>661848</v>
      </c>
      <c r="C1659" s="4" t="s">
        <v>4421</v>
      </c>
      <c r="D1659" s="4" t="s">
        <v>4422</v>
      </c>
      <c r="E1659" s="4" t="s">
        <v>157</v>
      </c>
      <c r="F1659" s="4" t="s">
        <v>75</v>
      </c>
      <c r="G1659" s="4" t="s">
        <v>46</v>
      </c>
      <c r="H1659" s="4" t="s">
        <v>47</v>
      </c>
      <c r="I1659" s="4" t="s">
        <v>48</v>
      </c>
      <c r="J1659" s="4" t="s">
        <v>49</v>
      </c>
      <c r="K1659" s="4" t="s">
        <v>4428</v>
      </c>
      <c r="L1659" s="4" t="s">
        <v>4429</v>
      </c>
      <c r="M1659" s="4" t="s">
        <v>4425</v>
      </c>
      <c r="N1659" s="4" t="s">
        <v>4426</v>
      </c>
      <c r="O1659" s="4" t="s">
        <v>53</v>
      </c>
      <c r="P1659" s="4" t="s">
        <v>4427</v>
      </c>
      <c r="Q1659" s="4">
        <v>184</v>
      </c>
      <c r="R1659" s="4">
        <v>0</v>
      </c>
      <c r="S1659" s="4">
        <v>66</v>
      </c>
      <c r="T1659" s="4">
        <v>250</v>
      </c>
      <c r="U1659" s="4">
        <v>0.73599999999999999</v>
      </c>
      <c r="V1659" s="4">
        <v>0</v>
      </c>
      <c r="W1659" s="4">
        <v>0.73599999999999999</v>
      </c>
      <c r="X1659" s="4" t="s">
        <v>48</v>
      </c>
      <c r="Y1659" s="4" t="s">
        <v>48</v>
      </c>
      <c r="Z1659" s="4" t="s">
        <v>48</v>
      </c>
      <c r="AA1659" s="4" t="s">
        <v>48</v>
      </c>
      <c r="AB1659" s="4" t="s">
        <v>48</v>
      </c>
      <c r="AC1659" s="4" t="s">
        <v>48</v>
      </c>
      <c r="AD1659" s="4" t="s">
        <v>48</v>
      </c>
      <c r="AE1659" s="4" t="s">
        <v>48</v>
      </c>
      <c r="AF1659" s="4" t="s">
        <v>49</v>
      </c>
      <c r="AG1659" s="4" t="s">
        <v>49</v>
      </c>
      <c r="AH1659" s="4" t="s">
        <v>49</v>
      </c>
      <c r="AI1659" s="4" t="s">
        <v>49</v>
      </c>
      <c r="AJ1659" s="4" t="s">
        <v>49</v>
      </c>
      <c r="AK1659" s="4" t="s">
        <v>49</v>
      </c>
      <c r="AL1659" s="4" t="s">
        <v>55</v>
      </c>
    </row>
    <row r="1660" spans="1:38" ht="25.5">
      <c r="A1660" s="4">
        <v>159930</v>
      </c>
      <c r="B1660" s="4">
        <v>661722</v>
      </c>
      <c r="C1660" s="4" t="s">
        <v>4430</v>
      </c>
      <c r="D1660" s="4" t="s">
        <v>4431</v>
      </c>
      <c r="E1660" s="4" t="s">
        <v>210</v>
      </c>
      <c r="F1660" s="4" t="s">
        <v>45</v>
      </c>
      <c r="G1660" s="4" t="s">
        <v>46</v>
      </c>
      <c r="H1660" s="4" t="s">
        <v>47</v>
      </c>
      <c r="I1660" s="4" t="s">
        <v>48</v>
      </c>
      <c r="J1660" s="4" t="s">
        <v>49</v>
      </c>
      <c r="K1660" s="4" t="s">
        <v>4432</v>
      </c>
      <c r="L1660" s="4" t="s">
        <v>4433</v>
      </c>
      <c r="M1660" s="4"/>
      <c r="N1660" s="4" t="s">
        <v>4434</v>
      </c>
      <c r="O1660" s="4" t="s">
        <v>53</v>
      </c>
      <c r="P1660" s="4" t="s">
        <v>4435</v>
      </c>
      <c r="Q1660" s="4">
        <v>128</v>
      </c>
      <c r="R1660" s="4">
        <v>28</v>
      </c>
      <c r="S1660" s="4">
        <v>330</v>
      </c>
      <c r="T1660" s="4">
        <v>486</v>
      </c>
      <c r="U1660" s="4">
        <v>0.26340000000000002</v>
      </c>
      <c r="V1660" s="4">
        <v>5.7599999999999998E-2</v>
      </c>
      <c r="W1660" s="4">
        <v>0.32100000000000001</v>
      </c>
      <c r="X1660" s="4" t="s">
        <v>48</v>
      </c>
      <c r="Y1660" s="4" t="s">
        <v>49</v>
      </c>
      <c r="Z1660" s="4" t="s">
        <v>49</v>
      </c>
      <c r="AA1660" s="4" t="s">
        <v>49</v>
      </c>
      <c r="AB1660" s="4" t="s">
        <v>49</v>
      </c>
      <c r="AC1660" s="4" t="s">
        <v>49</v>
      </c>
      <c r="AD1660" s="4" t="s">
        <v>49</v>
      </c>
      <c r="AE1660" s="4" t="s">
        <v>48</v>
      </c>
      <c r="AF1660" s="4" t="s">
        <v>48</v>
      </c>
      <c r="AG1660" s="4" t="s">
        <v>48</v>
      </c>
      <c r="AH1660" s="4" t="s">
        <v>48</v>
      </c>
      <c r="AI1660" s="4" t="s">
        <v>48</v>
      </c>
      <c r="AJ1660" s="4" t="s">
        <v>48</v>
      </c>
      <c r="AK1660" s="4" t="s">
        <v>48</v>
      </c>
      <c r="AL1660" s="4" t="s">
        <v>81</v>
      </c>
    </row>
    <row r="1661" spans="1:38" ht="25.5">
      <c r="A1661" s="4">
        <v>159930</v>
      </c>
      <c r="B1661" s="4">
        <v>661718</v>
      </c>
      <c r="C1661" s="4" t="s">
        <v>4430</v>
      </c>
      <c r="D1661" s="4" t="s">
        <v>4431</v>
      </c>
      <c r="E1661" s="4" t="s">
        <v>210</v>
      </c>
      <c r="F1661" s="4" t="s">
        <v>45</v>
      </c>
      <c r="G1661" s="4" t="s">
        <v>46</v>
      </c>
      <c r="H1661" s="4" t="s">
        <v>47</v>
      </c>
      <c r="I1661" s="4" t="s">
        <v>48</v>
      </c>
      <c r="J1661" s="4" t="s">
        <v>49</v>
      </c>
      <c r="K1661" s="4" t="s">
        <v>4436</v>
      </c>
      <c r="L1661" s="4" t="s">
        <v>4437</v>
      </c>
      <c r="M1661" s="4"/>
      <c r="N1661" s="4" t="s">
        <v>4438</v>
      </c>
      <c r="O1661" s="4" t="s">
        <v>53</v>
      </c>
      <c r="P1661" s="4" t="s">
        <v>4435</v>
      </c>
      <c r="Q1661" s="4">
        <v>223</v>
      </c>
      <c r="R1661" s="4">
        <v>34</v>
      </c>
      <c r="S1661" s="4">
        <v>415</v>
      </c>
      <c r="T1661" s="4">
        <v>672</v>
      </c>
      <c r="U1661" s="4">
        <v>0.33179999999999998</v>
      </c>
      <c r="V1661" s="4">
        <v>5.0599999999999999E-2</v>
      </c>
      <c r="W1661" s="4">
        <v>0.38240000000000002</v>
      </c>
      <c r="X1661" s="4" t="s">
        <v>48</v>
      </c>
      <c r="Y1661" s="4" t="s">
        <v>48</v>
      </c>
      <c r="Z1661" s="4" t="s">
        <v>48</v>
      </c>
      <c r="AA1661" s="4" t="s">
        <v>48</v>
      </c>
      <c r="AB1661" s="4" t="s">
        <v>48</v>
      </c>
      <c r="AC1661" s="4" t="s">
        <v>48</v>
      </c>
      <c r="AD1661" s="4" t="s">
        <v>48</v>
      </c>
      <c r="AE1661" s="4" t="s">
        <v>49</v>
      </c>
      <c r="AF1661" s="4" t="s">
        <v>49</v>
      </c>
      <c r="AG1661" s="4" t="s">
        <v>49</v>
      </c>
      <c r="AH1661" s="4" t="s">
        <v>48</v>
      </c>
      <c r="AI1661" s="4" t="s">
        <v>48</v>
      </c>
      <c r="AJ1661" s="4" t="s">
        <v>48</v>
      </c>
      <c r="AK1661" s="4" t="s">
        <v>48</v>
      </c>
      <c r="AL1661" s="4" t="s">
        <v>81</v>
      </c>
    </row>
    <row r="1662" spans="1:38" ht="25.5">
      <c r="A1662" s="4">
        <v>159930</v>
      </c>
      <c r="B1662" s="4">
        <v>661732</v>
      </c>
      <c r="C1662" s="4" t="s">
        <v>4430</v>
      </c>
      <c r="D1662" s="4" t="s">
        <v>4431</v>
      </c>
      <c r="E1662" s="4" t="s">
        <v>210</v>
      </c>
      <c r="F1662" s="4" t="s">
        <v>45</v>
      </c>
      <c r="G1662" s="4" t="s">
        <v>46</v>
      </c>
      <c r="H1662" s="4" t="s">
        <v>47</v>
      </c>
      <c r="I1662" s="4" t="s">
        <v>48</v>
      </c>
      <c r="J1662" s="4" t="s">
        <v>49</v>
      </c>
      <c r="K1662" s="4" t="s">
        <v>4439</v>
      </c>
      <c r="L1662" s="4" t="s">
        <v>4440</v>
      </c>
      <c r="M1662" s="4"/>
      <c r="N1662" s="4" t="s">
        <v>4438</v>
      </c>
      <c r="O1662" s="4" t="s">
        <v>53</v>
      </c>
      <c r="P1662" s="4" t="s">
        <v>4435</v>
      </c>
      <c r="Q1662" s="4">
        <v>183</v>
      </c>
      <c r="R1662" s="4">
        <v>0</v>
      </c>
      <c r="S1662" s="4">
        <v>44</v>
      </c>
      <c r="T1662" s="4">
        <v>227</v>
      </c>
      <c r="U1662" s="4">
        <v>0.80620000000000003</v>
      </c>
      <c r="V1662" s="4">
        <v>0</v>
      </c>
      <c r="W1662" s="4">
        <v>0.80620000000000003</v>
      </c>
      <c r="X1662" s="4" t="s">
        <v>48</v>
      </c>
      <c r="Y1662" s="4" t="s">
        <v>48</v>
      </c>
      <c r="Z1662" s="4" t="s">
        <v>48</v>
      </c>
      <c r="AA1662" s="4" t="s">
        <v>48</v>
      </c>
      <c r="AB1662" s="4" t="s">
        <v>48</v>
      </c>
      <c r="AC1662" s="4" t="s">
        <v>48</v>
      </c>
      <c r="AD1662" s="4" t="s">
        <v>48</v>
      </c>
      <c r="AE1662" s="4" t="s">
        <v>48</v>
      </c>
      <c r="AF1662" s="4" t="s">
        <v>48</v>
      </c>
      <c r="AG1662" s="4" t="s">
        <v>48</v>
      </c>
      <c r="AH1662" s="4" t="s">
        <v>49</v>
      </c>
      <c r="AI1662" s="4" t="s">
        <v>49</v>
      </c>
      <c r="AJ1662" s="4" t="s">
        <v>49</v>
      </c>
      <c r="AK1662" s="4" t="s">
        <v>49</v>
      </c>
      <c r="AL1662" s="4" t="s">
        <v>55</v>
      </c>
    </row>
    <row r="1663" spans="1:38" ht="25.5">
      <c r="A1663" s="4">
        <v>159930</v>
      </c>
      <c r="B1663" s="4">
        <v>664583</v>
      </c>
      <c r="C1663" s="4" t="s">
        <v>4430</v>
      </c>
      <c r="D1663" s="4" t="s">
        <v>4431</v>
      </c>
      <c r="E1663" s="4" t="s">
        <v>210</v>
      </c>
      <c r="F1663" s="4" t="s">
        <v>45</v>
      </c>
      <c r="G1663" s="4" t="s">
        <v>46</v>
      </c>
      <c r="H1663" s="4" t="s">
        <v>47</v>
      </c>
      <c r="I1663" s="4" t="s">
        <v>48</v>
      </c>
      <c r="J1663" s="4" t="s">
        <v>49</v>
      </c>
      <c r="K1663" s="4" t="s">
        <v>4441</v>
      </c>
      <c r="L1663" s="4" t="s">
        <v>4442</v>
      </c>
      <c r="M1663" s="4"/>
      <c r="N1663" s="4" t="s">
        <v>4438</v>
      </c>
      <c r="O1663" s="4" t="s">
        <v>53</v>
      </c>
      <c r="P1663" s="4" t="s">
        <v>4435</v>
      </c>
      <c r="Q1663" s="4">
        <v>265</v>
      </c>
      <c r="R1663" s="4">
        <v>0</v>
      </c>
      <c r="S1663" s="4">
        <v>155</v>
      </c>
      <c r="T1663" s="4">
        <v>420</v>
      </c>
      <c r="U1663" s="4">
        <v>0.63100000000000001</v>
      </c>
      <c r="V1663" s="4">
        <v>0</v>
      </c>
      <c r="W1663" s="4">
        <v>0.63100000000000001</v>
      </c>
      <c r="X1663" s="4" t="s">
        <v>48</v>
      </c>
      <c r="Y1663" s="4" t="s">
        <v>49</v>
      </c>
      <c r="Z1663" s="4" t="s">
        <v>49</v>
      </c>
      <c r="AA1663" s="4" t="s">
        <v>49</v>
      </c>
      <c r="AB1663" s="4" t="s">
        <v>49</v>
      </c>
      <c r="AC1663" s="4" t="s">
        <v>49</v>
      </c>
      <c r="AD1663" s="4" t="s">
        <v>49</v>
      </c>
      <c r="AE1663" s="4" t="s">
        <v>48</v>
      </c>
      <c r="AF1663" s="4" t="s">
        <v>48</v>
      </c>
      <c r="AG1663" s="4" t="s">
        <v>48</v>
      </c>
      <c r="AH1663" s="4" t="s">
        <v>48</v>
      </c>
      <c r="AI1663" s="4" t="s">
        <v>48</v>
      </c>
      <c r="AJ1663" s="4" t="s">
        <v>48</v>
      </c>
      <c r="AK1663" s="4" t="s">
        <v>48</v>
      </c>
      <c r="AL1663" s="4" t="s">
        <v>55</v>
      </c>
    </row>
    <row r="1664" spans="1:38" ht="25.5">
      <c r="A1664" s="4">
        <v>159930</v>
      </c>
      <c r="B1664" s="4">
        <v>661724</v>
      </c>
      <c r="C1664" s="4" t="s">
        <v>4430</v>
      </c>
      <c r="D1664" s="4" t="s">
        <v>4431</v>
      </c>
      <c r="E1664" s="4" t="s">
        <v>210</v>
      </c>
      <c r="F1664" s="4" t="s">
        <v>45</v>
      </c>
      <c r="G1664" s="4" t="s">
        <v>46</v>
      </c>
      <c r="H1664" s="4" t="s">
        <v>47</v>
      </c>
      <c r="I1664" s="4" t="s">
        <v>48</v>
      </c>
      <c r="J1664" s="4" t="s">
        <v>49</v>
      </c>
      <c r="K1664" s="4" t="s">
        <v>4443</v>
      </c>
      <c r="L1664" s="4" t="s">
        <v>4444</v>
      </c>
      <c r="M1664" s="4"/>
      <c r="N1664" s="4" t="s">
        <v>4438</v>
      </c>
      <c r="O1664" s="4" t="s">
        <v>53</v>
      </c>
      <c r="P1664" s="4" t="s">
        <v>4435</v>
      </c>
      <c r="Q1664" s="4">
        <v>129</v>
      </c>
      <c r="R1664" s="4">
        <v>33</v>
      </c>
      <c r="S1664" s="4">
        <v>242</v>
      </c>
      <c r="T1664" s="4">
        <v>404</v>
      </c>
      <c r="U1664" s="4">
        <v>0.31929999999999997</v>
      </c>
      <c r="V1664" s="4">
        <v>8.1699999999999995E-2</v>
      </c>
      <c r="W1664" s="4">
        <v>0.40100000000000002</v>
      </c>
      <c r="X1664" s="4" t="s">
        <v>48</v>
      </c>
      <c r="Y1664" s="4" t="s">
        <v>49</v>
      </c>
      <c r="Z1664" s="4" t="s">
        <v>49</v>
      </c>
      <c r="AA1664" s="4" t="s">
        <v>49</v>
      </c>
      <c r="AB1664" s="4" t="s">
        <v>49</v>
      </c>
      <c r="AC1664" s="4" t="s">
        <v>49</v>
      </c>
      <c r="AD1664" s="4" t="s">
        <v>49</v>
      </c>
      <c r="AE1664" s="4" t="s">
        <v>48</v>
      </c>
      <c r="AF1664" s="4" t="s">
        <v>48</v>
      </c>
      <c r="AG1664" s="4" t="s">
        <v>48</v>
      </c>
      <c r="AH1664" s="4" t="s">
        <v>48</v>
      </c>
      <c r="AI1664" s="4" t="s">
        <v>48</v>
      </c>
      <c r="AJ1664" s="4" t="s">
        <v>48</v>
      </c>
      <c r="AK1664" s="4" t="s">
        <v>48</v>
      </c>
      <c r="AL1664" s="4" t="s">
        <v>81</v>
      </c>
    </row>
    <row r="1665" spans="1:38" ht="25.5">
      <c r="A1665" s="4">
        <v>159930</v>
      </c>
      <c r="B1665" s="4">
        <v>661719</v>
      </c>
      <c r="C1665" s="4" t="s">
        <v>4430</v>
      </c>
      <c r="D1665" s="4" t="s">
        <v>4431</v>
      </c>
      <c r="E1665" s="4" t="s">
        <v>210</v>
      </c>
      <c r="F1665" s="4" t="s">
        <v>45</v>
      </c>
      <c r="G1665" s="4" t="s">
        <v>46</v>
      </c>
      <c r="H1665" s="4" t="s">
        <v>47</v>
      </c>
      <c r="I1665" s="4" t="s">
        <v>48</v>
      </c>
      <c r="J1665" s="4" t="s">
        <v>49</v>
      </c>
      <c r="K1665" s="4" t="s">
        <v>4445</v>
      </c>
      <c r="L1665" s="4" t="s">
        <v>4446</v>
      </c>
      <c r="M1665" s="4"/>
      <c r="N1665" s="4" t="s">
        <v>4438</v>
      </c>
      <c r="O1665" s="4" t="s">
        <v>53</v>
      </c>
      <c r="P1665" s="4" t="s">
        <v>4435</v>
      </c>
      <c r="Q1665" s="4">
        <v>172</v>
      </c>
      <c r="R1665" s="4">
        <v>43</v>
      </c>
      <c r="S1665" s="4">
        <v>505</v>
      </c>
      <c r="T1665" s="4">
        <v>720</v>
      </c>
      <c r="U1665" s="4">
        <v>0.2389</v>
      </c>
      <c r="V1665" s="4">
        <v>5.9700000000000003E-2</v>
      </c>
      <c r="W1665" s="4">
        <v>0.29859999999999998</v>
      </c>
      <c r="X1665" s="4" t="s">
        <v>48</v>
      </c>
      <c r="Y1665" s="4" t="s">
        <v>48</v>
      </c>
      <c r="Z1665" s="4" t="s">
        <v>48</v>
      </c>
      <c r="AA1665" s="4" t="s">
        <v>48</v>
      </c>
      <c r="AB1665" s="4" t="s">
        <v>48</v>
      </c>
      <c r="AC1665" s="4" t="s">
        <v>48</v>
      </c>
      <c r="AD1665" s="4" t="s">
        <v>48</v>
      </c>
      <c r="AE1665" s="4" t="s">
        <v>49</v>
      </c>
      <c r="AF1665" s="4" t="s">
        <v>49</v>
      </c>
      <c r="AG1665" s="4" t="s">
        <v>49</v>
      </c>
      <c r="AH1665" s="4" t="s">
        <v>48</v>
      </c>
      <c r="AI1665" s="4" t="s">
        <v>48</v>
      </c>
      <c r="AJ1665" s="4" t="s">
        <v>48</v>
      </c>
      <c r="AK1665" s="4" t="s">
        <v>48</v>
      </c>
      <c r="AL1665" s="4" t="s">
        <v>81</v>
      </c>
    </row>
    <row r="1666" spans="1:38" ht="25.5">
      <c r="A1666" s="4">
        <v>159930</v>
      </c>
      <c r="B1666" s="4">
        <v>665149</v>
      </c>
      <c r="C1666" s="4" t="s">
        <v>4430</v>
      </c>
      <c r="D1666" s="4" t="s">
        <v>4431</v>
      </c>
      <c r="E1666" s="4" t="s">
        <v>210</v>
      </c>
      <c r="F1666" s="4" t="s">
        <v>45</v>
      </c>
      <c r="G1666" s="4" t="s">
        <v>46</v>
      </c>
      <c r="H1666" s="4" t="s">
        <v>47</v>
      </c>
      <c r="I1666" s="4" t="s">
        <v>48</v>
      </c>
      <c r="J1666" s="4" t="s">
        <v>49</v>
      </c>
      <c r="K1666" s="4" t="s">
        <v>4447</v>
      </c>
      <c r="L1666" s="4" t="s">
        <v>4440</v>
      </c>
      <c r="M1666" s="4"/>
      <c r="N1666" s="4" t="s">
        <v>4438</v>
      </c>
      <c r="O1666" s="4" t="s">
        <v>53</v>
      </c>
      <c r="P1666" s="4" t="s">
        <v>4435</v>
      </c>
      <c r="Q1666" s="4">
        <v>32</v>
      </c>
      <c r="R1666" s="4">
        <v>5</v>
      </c>
      <c r="S1666" s="4">
        <v>69</v>
      </c>
      <c r="T1666" s="4">
        <v>106</v>
      </c>
      <c r="U1666" s="4">
        <v>0.3019</v>
      </c>
      <c r="V1666" s="4">
        <v>4.7199999999999999E-2</v>
      </c>
      <c r="W1666" s="4">
        <v>0.34910000000000002</v>
      </c>
      <c r="X1666" s="4" t="s">
        <v>49</v>
      </c>
      <c r="Y1666" s="4" t="s">
        <v>48</v>
      </c>
      <c r="Z1666" s="4" t="s">
        <v>48</v>
      </c>
      <c r="AA1666" s="4" t="s">
        <v>48</v>
      </c>
      <c r="AB1666" s="4" t="s">
        <v>48</v>
      </c>
      <c r="AC1666" s="4" t="s">
        <v>48</v>
      </c>
      <c r="AD1666" s="4" t="s">
        <v>48</v>
      </c>
      <c r="AE1666" s="4" t="s">
        <v>48</v>
      </c>
      <c r="AF1666" s="4" t="s">
        <v>48</v>
      </c>
      <c r="AG1666" s="4" t="s">
        <v>48</v>
      </c>
      <c r="AH1666" s="4" t="s">
        <v>48</v>
      </c>
      <c r="AI1666" s="4" t="s">
        <v>48</v>
      </c>
      <c r="AJ1666" s="4" t="s">
        <v>48</v>
      </c>
      <c r="AK1666" s="4" t="s">
        <v>48</v>
      </c>
      <c r="AL1666" s="4" t="s">
        <v>81</v>
      </c>
    </row>
    <row r="1667" spans="1:38" ht="25.5">
      <c r="A1667" s="4">
        <v>159930</v>
      </c>
      <c r="B1667" s="4">
        <v>661725</v>
      </c>
      <c r="C1667" s="4" t="s">
        <v>4430</v>
      </c>
      <c r="D1667" s="4" t="s">
        <v>4431</v>
      </c>
      <c r="E1667" s="4" t="s">
        <v>210</v>
      </c>
      <c r="F1667" s="4" t="s">
        <v>45</v>
      </c>
      <c r="G1667" s="4" t="s">
        <v>46</v>
      </c>
      <c r="H1667" s="4" t="s">
        <v>47</v>
      </c>
      <c r="I1667" s="4" t="s">
        <v>48</v>
      </c>
      <c r="J1667" s="4" t="s">
        <v>49</v>
      </c>
      <c r="K1667" s="4" t="s">
        <v>4448</v>
      </c>
      <c r="L1667" s="4" t="s">
        <v>4449</v>
      </c>
      <c r="M1667" s="4"/>
      <c r="N1667" s="4" t="s">
        <v>4434</v>
      </c>
      <c r="O1667" s="4" t="s">
        <v>53</v>
      </c>
      <c r="P1667" s="4" t="s">
        <v>4435</v>
      </c>
      <c r="Q1667" s="4">
        <v>160</v>
      </c>
      <c r="R1667" s="4">
        <v>38</v>
      </c>
      <c r="S1667" s="4">
        <v>283</v>
      </c>
      <c r="T1667" s="4">
        <v>481</v>
      </c>
      <c r="U1667" s="4">
        <v>0.33260000000000001</v>
      </c>
      <c r="V1667" s="4">
        <v>7.9000000000000001E-2</v>
      </c>
      <c r="W1667" s="4">
        <v>0.41160000000000002</v>
      </c>
      <c r="X1667" s="4" t="s">
        <v>48</v>
      </c>
      <c r="Y1667" s="4" t="s">
        <v>49</v>
      </c>
      <c r="Z1667" s="4" t="s">
        <v>49</v>
      </c>
      <c r="AA1667" s="4" t="s">
        <v>49</v>
      </c>
      <c r="AB1667" s="4" t="s">
        <v>49</v>
      </c>
      <c r="AC1667" s="4" t="s">
        <v>49</v>
      </c>
      <c r="AD1667" s="4" t="s">
        <v>49</v>
      </c>
      <c r="AE1667" s="4" t="s">
        <v>48</v>
      </c>
      <c r="AF1667" s="4" t="s">
        <v>48</v>
      </c>
      <c r="AG1667" s="4" t="s">
        <v>48</v>
      </c>
      <c r="AH1667" s="4" t="s">
        <v>48</v>
      </c>
      <c r="AI1667" s="4" t="s">
        <v>48</v>
      </c>
      <c r="AJ1667" s="4" t="s">
        <v>48</v>
      </c>
      <c r="AK1667" s="4" t="s">
        <v>48</v>
      </c>
      <c r="AL1667" s="4" t="s">
        <v>81</v>
      </c>
    </row>
    <row r="1668" spans="1:38" ht="25.5">
      <c r="A1668" s="4">
        <v>159930</v>
      </c>
      <c r="B1668" s="4">
        <v>661720</v>
      </c>
      <c r="C1668" s="4" t="s">
        <v>4430</v>
      </c>
      <c r="D1668" s="4" t="s">
        <v>4431</v>
      </c>
      <c r="E1668" s="4" t="s">
        <v>210</v>
      </c>
      <c r="F1668" s="4" t="s">
        <v>45</v>
      </c>
      <c r="G1668" s="4" t="s">
        <v>46</v>
      </c>
      <c r="H1668" s="4" t="s">
        <v>47</v>
      </c>
      <c r="I1668" s="4" t="s">
        <v>48</v>
      </c>
      <c r="J1668" s="4" t="s">
        <v>49</v>
      </c>
      <c r="K1668" s="4" t="s">
        <v>4450</v>
      </c>
      <c r="L1668" s="4" t="s">
        <v>4451</v>
      </c>
      <c r="M1668" s="4"/>
      <c r="N1668" s="4" t="s">
        <v>4438</v>
      </c>
      <c r="O1668" s="4" t="s">
        <v>53</v>
      </c>
      <c r="P1668" s="4" t="s">
        <v>4435</v>
      </c>
      <c r="Q1668" s="4">
        <v>409</v>
      </c>
      <c r="R1668" s="4">
        <v>0</v>
      </c>
      <c r="S1668" s="4">
        <v>265</v>
      </c>
      <c r="T1668" s="4">
        <v>674</v>
      </c>
      <c r="U1668" s="4">
        <v>0.60680000000000001</v>
      </c>
      <c r="V1668" s="4">
        <v>0</v>
      </c>
      <c r="W1668" s="4">
        <v>0.60680000000000001</v>
      </c>
      <c r="X1668" s="4" t="s">
        <v>48</v>
      </c>
      <c r="Y1668" s="4" t="s">
        <v>48</v>
      </c>
      <c r="Z1668" s="4" t="s">
        <v>48</v>
      </c>
      <c r="AA1668" s="4" t="s">
        <v>48</v>
      </c>
      <c r="AB1668" s="4" t="s">
        <v>48</v>
      </c>
      <c r="AC1668" s="4" t="s">
        <v>48</v>
      </c>
      <c r="AD1668" s="4" t="s">
        <v>48</v>
      </c>
      <c r="AE1668" s="4" t="s">
        <v>49</v>
      </c>
      <c r="AF1668" s="4" t="s">
        <v>49</v>
      </c>
      <c r="AG1668" s="4" t="s">
        <v>49</v>
      </c>
      <c r="AH1668" s="4" t="s">
        <v>48</v>
      </c>
      <c r="AI1668" s="4" t="s">
        <v>48</v>
      </c>
      <c r="AJ1668" s="4" t="s">
        <v>48</v>
      </c>
      <c r="AK1668" s="4" t="s">
        <v>48</v>
      </c>
      <c r="AL1668" s="4" t="s">
        <v>55</v>
      </c>
    </row>
    <row r="1669" spans="1:38" ht="25.5">
      <c r="A1669" s="4">
        <v>159930</v>
      </c>
      <c r="B1669" s="4">
        <v>661726</v>
      </c>
      <c r="C1669" s="4" t="s">
        <v>4430</v>
      </c>
      <c r="D1669" s="4" t="s">
        <v>4431</v>
      </c>
      <c r="E1669" s="4" t="s">
        <v>210</v>
      </c>
      <c r="F1669" s="4" t="s">
        <v>45</v>
      </c>
      <c r="G1669" s="4" t="s">
        <v>46</v>
      </c>
      <c r="H1669" s="4" t="s">
        <v>47</v>
      </c>
      <c r="I1669" s="4" t="s">
        <v>48</v>
      </c>
      <c r="J1669" s="4" t="s">
        <v>49</v>
      </c>
      <c r="K1669" s="4" t="s">
        <v>4452</v>
      </c>
      <c r="L1669" s="4" t="s">
        <v>4453</v>
      </c>
      <c r="M1669" s="4"/>
      <c r="N1669" s="4" t="s">
        <v>4438</v>
      </c>
      <c r="O1669" s="4" t="s">
        <v>53</v>
      </c>
      <c r="P1669" s="4" t="s">
        <v>4454</v>
      </c>
      <c r="Q1669" s="4">
        <v>91</v>
      </c>
      <c r="R1669" s="4">
        <v>26</v>
      </c>
      <c r="S1669" s="4">
        <v>265</v>
      </c>
      <c r="T1669" s="4">
        <v>382</v>
      </c>
      <c r="U1669" s="4">
        <v>0.2382</v>
      </c>
      <c r="V1669" s="4">
        <v>6.8099999999999994E-2</v>
      </c>
      <c r="W1669" s="4">
        <v>0.30630000000000002</v>
      </c>
      <c r="X1669" s="4" t="s">
        <v>48</v>
      </c>
      <c r="Y1669" s="4" t="s">
        <v>49</v>
      </c>
      <c r="Z1669" s="4" t="s">
        <v>49</v>
      </c>
      <c r="AA1669" s="4" t="s">
        <v>49</v>
      </c>
      <c r="AB1669" s="4" t="s">
        <v>49</v>
      </c>
      <c r="AC1669" s="4" t="s">
        <v>49</v>
      </c>
      <c r="AD1669" s="4" t="s">
        <v>49</v>
      </c>
      <c r="AE1669" s="4" t="s">
        <v>48</v>
      </c>
      <c r="AF1669" s="4" t="s">
        <v>48</v>
      </c>
      <c r="AG1669" s="4" t="s">
        <v>48</v>
      </c>
      <c r="AH1669" s="4" t="s">
        <v>48</v>
      </c>
      <c r="AI1669" s="4" t="s">
        <v>48</v>
      </c>
      <c r="AJ1669" s="4" t="s">
        <v>48</v>
      </c>
      <c r="AK1669" s="4" t="s">
        <v>48</v>
      </c>
      <c r="AL1669" s="4" t="s">
        <v>81</v>
      </c>
    </row>
    <row r="1670" spans="1:38" ht="25.5">
      <c r="A1670" s="4">
        <v>159930</v>
      </c>
      <c r="B1670" s="4">
        <v>661727</v>
      </c>
      <c r="C1670" s="4" t="s">
        <v>4430</v>
      </c>
      <c r="D1670" s="4" t="s">
        <v>4431</v>
      </c>
      <c r="E1670" s="4" t="s">
        <v>210</v>
      </c>
      <c r="F1670" s="4" t="s">
        <v>45</v>
      </c>
      <c r="G1670" s="4" t="s">
        <v>46</v>
      </c>
      <c r="H1670" s="4" t="s">
        <v>47</v>
      </c>
      <c r="I1670" s="4" t="s">
        <v>48</v>
      </c>
      <c r="J1670" s="4" t="s">
        <v>49</v>
      </c>
      <c r="K1670" s="4" t="s">
        <v>4455</v>
      </c>
      <c r="L1670" s="4" t="s">
        <v>4456</v>
      </c>
      <c r="M1670" s="4"/>
      <c r="N1670" s="4" t="s">
        <v>4457</v>
      </c>
      <c r="O1670" s="4" t="s">
        <v>53</v>
      </c>
      <c r="P1670" s="4" t="s">
        <v>4435</v>
      </c>
      <c r="Q1670" s="4">
        <v>80</v>
      </c>
      <c r="R1670" s="4">
        <v>9</v>
      </c>
      <c r="S1670" s="4">
        <v>192</v>
      </c>
      <c r="T1670" s="4">
        <v>281</v>
      </c>
      <c r="U1670" s="4">
        <v>0.28470000000000001</v>
      </c>
      <c r="V1670" s="4">
        <v>3.2000000000000001E-2</v>
      </c>
      <c r="W1670" s="4">
        <v>0.31669999999999998</v>
      </c>
      <c r="X1670" s="4" t="s">
        <v>48</v>
      </c>
      <c r="Y1670" s="4" t="s">
        <v>49</v>
      </c>
      <c r="Z1670" s="4" t="s">
        <v>49</v>
      </c>
      <c r="AA1670" s="4" t="s">
        <v>49</v>
      </c>
      <c r="AB1670" s="4" t="s">
        <v>49</v>
      </c>
      <c r="AC1670" s="4" t="s">
        <v>49</v>
      </c>
      <c r="AD1670" s="4" t="s">
        <v>49</v>
      </c>
      <c r="AE1670" s="4" t="s">
        <v>48</v>
      </c>
      <c r="AF1670" s="4" t="s">
        <v>48</v>
      </c>
      <c r="AG1670" s="4" t="s">
        <v>48</v>
      </c>
      <c r="AH1670" s="4" t="s">
        <v>48</v>
      </c>
      <c r="AI1670" s="4" t="s">
        <v>48</v>
      </c>
      <c r="AJ1670" s="4" t="s">
        <v>48</v>
      </c>
      <c r="AK1670" s="4" t="s">
        <v>48</v>
      </c>
      <c r="AL1670" s="4" t="s">
        <v>81</v>
      </c>
    </row>
    <row r="1671" spans="1:38" ht="25.5">
      <c r="A1671" s="4">
        <v>159930</v>
      </c>
      <c r="B1671" s="4">
        <v>663966</v>
      </c>
      <c r="C1671" s="4" t="s">
        <v>4430</v>
      </c>
      <c r="D1671" s="4" t="s">
        <v>4431</v>
      </c>
      <c r="E1671" s="4" t="s">
        <v>210</v>
      </c>
      <c r="F1671" s="4" t="s">
        <v>45</v>
      </c>
      <c r="G1671" s="4" t="s">
        <v>46</v>
      </c>
      <c r="H1671" s="4" t="s">
        <v>47</v>
      </c>
      <c r="I1671" s="4" t="s">
        <v>48</v>
      </c>
      <c r="J1671" s="4" t="s">
        <v>49</v>
      </c>
      <c r="K1671" s="4" t="s">
        <v>4458</v>
      </c>
      <c r="L1671" s="4" t="s">
        <v>4459</v>
      </c>
      <c r="M1671" s="4"/>
      <c r="N1671" s="4" t="s">
        <v>4438</v>
      </c>
      <c r="O1671" s="4" t="s">
        <v>53</v>
      </c>
      <c r="P1671" s="4" t="s">
        <v>4435</v>
      </c>
      <c r="Q1671" s="4">
        <v>222</v>
      </c>
      <c r="R1671" s="4">
        <v>53</v>
      </c>
      <c r="S1671" s="4">
        <v>284</v>
      </c>
      <c r="T1671" s="4">
        <v>559</v>
      </c>
      <c r="U1671" s="4">
        <v>0.39710000000000001</v>
      </c>
      <c r="V1671" s="4">
        <v>9.4799999999999995E-2</v>
      </c>
      <c r="W1671" s="4">
        <v>0.4919</v>
      </c>
      <c r="X1671" s="4" t="s">
        <v>48</v>
      </c>
      <c r="Y1671" s="4" t="s">
        <v>49</v>
      </c>
      <c r="Z1671" s="4" t="s">
        <v>49</v>
      </c>
      <c r="AA1671" s="4" t="s">
        <v>49</v>
      </c>
      <c r="AB1671" s="4" t="s">
        <v>49</v>
      </c>
      <c r="AC1671" s="4" t="s">
        <v>49</v>
      </c>
      <c r="AD1671" s="4" t="s">
        <v>49</v>
      </c>
      <c r="AE1671" s="4" t="s">
        <v>48</v>
      </c>
      <c r="AF1671" s="4" t="s">
        <v>48</v>
      </c>
      <c r="AG1671" s="4" t="s">
        <v>48</v>
      </c>
      <c r="AH1671" s="4" t="s">
        <v>48</v>
      </c>
      <c r="AI1671" s="4" t="s">
        <v>48</v>
      </c>
      <c r="AJ1671" s="4" t="s">
        <v>48</v>
      </c>
      <c r="AK1671" s="4" t="s">
        <v>48</v>
      </c>
      <c r="AL1671" s="4" t="s">
        <v>81</v>
      </c>
    </row>
    <row r="1672" spans="1:38" ht="25.5">
      <c r="A1672" s="4">
        <v>159930</v>
      </c>
      <c r="B1672" s="4">
        <v>663783</v>
      </c>
      <c r="C1672" s="4" t="s">
        <v>4430</v>
      </c>
      <c r="D1672" s="4" t="s">
        <v>4431</v>
      </c>
      <c r="E1672" s="4" t="s">
        <v>210</v>
      </c>
      <c r="F1672" s="4" t="s">
        <v>45</v>
      </c>
      <c r="G1672" s="4" t="s">
        <v>46</v>
      </c>
      <c r="H1672" s="4" t="s">
        <v>47</v>
      </c>
      <c r="I1672" s="4" t="s">
        <v>48</v>
      </c>
      <c r="J1672" s="4" t="s">
        <v>49</v>
      </c>
      <c r="K1672" s="4" t="s">
        <v>4460</v>
      </c>
      <c r="L1672" s="4" t="s">
        <v>4461</v>
      </c>
      <c r="M1672" s="4"/>
      <c r="N1672" s="4" t="s">
        <v>4438</v>
      </c>
      <c r="O1672" s="4" t="s">
        <v>53</v>
      </c>
      <c r="P1672" s="4" t="s">
        <v>4435</v>
      </c>
      <c r="Q1672" s="4">
        <v>153</v>
      </c>
      <c r="R1672" s="4">
        <v>31</v>
      </c>
      <c r="S1672" s="4">
        <v>307</v>
      </c>
      <c r="T1672" s="4">
        <v>491</v>
      </c>
      <c r="U1672" s="4">
        <v>0.31159999999999999</v>
      </c>
      <c r="V1672" s="4">
        <v>6.3100000000000003E-2</v>
      </c>
      <c r="W1672" s="4">
        <v>0.37469999999999998</v>
      </c>
      <c r="X1672" s="4" t="s">
        <v>48</v>
      </c>
      <c r="Y1672" s="4" t="s">
        <v>49</v>
      </c>
      <c r="Z1672" s="4" t="s">
        <v>49</v>
      </c>
      <c r="AA1672" s="4" t="s">
        <v>49</v>
      </c>
      <c r="AB1672" s="4" t="s">
        <v>49</v>
      </c>
      <c r="AC1672" s="4" t="s">
        <v>49</v>
      </c>
      <c r="AD1672" s="4" t="s">
        <v>49</v>
      </c>
      <c r="AE1672" s="4" t="s">
        <v>48</v>
      </c>
      <c r="AF1672" s="4" t="s">
        <v>48</v>
      </c>
      <c r="AG1672" s="4" t="s">
        <v>48</v>
      </c>
      <c r="AH1672" s="4" t="s">
        <v>48</v>
      </c>
      <c r="AI1672" s="4" t="s">
        <v>48</v>
      </c>
      <c r="AJ1672" s="4" t="s">
        <v>48</v>
      </c>
      <c r="AK1672" s="4" t="s">
        <v>48</v>
      </c>
      <c r="AL1672" s="4" t="s">
        <v>81</v>
      </c>
    </row>
    <row r="1673" spans="1:38" ht="25.5">
      <c r="A1673" s="4">
        <v>159930</v>
      </c>
      <c r="B1673" s="4">
        <v>661730</v>
      </c>
      <c r="C1673" s="4" t="s">
        <v>4430</v>
      </c>
      <c r="D1673" s="4" t="s">
        <v>4431</v>
      </c>
      <c r="E1673" s="4" t="s">
        <v>210</v>
      </c>
      <c r="F1673" s="4" t="s">
        <v>45</v>
      </c>
      <c r="G1673" s="4" t="s">
        <v>46</v>
      </c>
      <c r="H1673" s="4" t="s">
        <v>47</v>
      </c>
      <c r="I1673" s="4" t="s">
        <v>48</v>
      </c>
      <c r="J1673" s="4" t="s">
        <v>49</v>
      </c>
      <c r="K1673" s="4" t="s">
        <v>4462</v>
      </c>
      <c r="L1673" s="4" t="s">
        <v>4463</v>
      </c>
      <c r="M1673" s="4"/>
      <c r="N1673" s="4" t="s">
        <v>4438</v>
      </c>
      <c r="O1673" s="4" t="s">
        <v>53</v>
      </c>
      <c r="P1673" s="4" t="s">
        <v>4435</v>
      </c>
      <c r="Q1673" s="4">
        <v>76</v>
      </c>
      <c r="R1673" s="4">
        <v>14</v>
      </c>
      <c r="S1673" s="4">
        <v>208</v>
      </c>
      <c r="T1673" s="4">
        <v>298</v>
      </c>
      <c r="U1673" s="4">
        <v>0.255</v>
      </c>
      <c r="V1673" s="4">
        <v>4.7E-2</v>
      </c>
      <c r="W1673" s="4">
        <v>0.30199999999999999</v>
      </c>
      <c r="X1673" s="4" t="s">
        <v>48</v>
      </c>
      <c r="Y1673" s="4" t="s">
        <v>49</v>
      </c>
      <c r="Z1673" s="4" t="s">
        <v>49</v>
      </c>
      <c r="AA1673" s="4" t="s">
        <v>49</v>
      </c>
      <c r="AB1673" s="4" t="s">
        <v>49</v>
      </c>
      <c r="AC1673" s="4" t="s">
        <v>49</v>
      </c>
      <c r="AD1673" s="4" t="s">
        <v>49</v>
      </c>
      <c r="AE1673" s="4" t="s">
        <v>48</v>
      </c>
      <c r="AF1673" s="4" t="s">
        <v>48</v>
      </c>
      <c r="AG1673" s="4" t="s">
        <v>48</v>
      </c>
      <c r="AH1673" s="4" t="s">
        <v>48</v>
      </c>
      <c r="AI1673" s="4" t="s">
        <v>48</v>
      </c>
      <c r="AJ1673" s="4" t="s">
        <v>48</v>
      </c>
      <c r="AK1673" s="4" t="s">
        <v>48</v>
      </c>
      <c r="AL1673" s="4" t="s">
        <v>81</v>
      </c>
    </row>
    <row r="1674" spans="1:38" ht="25.5">
      <c r="A1674" s="4">
        <v>159930</v>
      </c>
      <c r="B1674" s="4">
        <v>678948</v>
      </c>
      <c r="C1674" s="4" t="s">
        <v>4430</v>
      </c>
      <c r="D1674" s="4" t="s">
        <v>4431</v>
      </c>
      <c r="E1674" s="4" t="s">
        <v>210</v>
      </c>
      <c r="F1674" s="4" t="s">
        <v>45</v>
      </c>
      <c r="G1674" s="4" t="s">
        <v>46</v>
      </c>
      <c r="H1674" s="4" t="s">
        <v>47</v>
      </c>
      <c r="I1674" s="4" t="s">
        <v>48</v>
      </c>
      <c r="J1674" s="4" t="s">
        <v>49</v>
      </c>
      <c r="K1674" s="4" t="s">
        <v>4464</v>
      </c>
      <c r="L1674" s="4" t="s">
        <v>4465</v>
      </c>
      <c r="M1674" s="4"/>
      <c r="N1674" s="4" t="s">
        <v>4466</v>
      </c>
      <c r="O1674" s="4" t="s">
        <v>53</v>
      </c>
      <c r="P1674" s="4" t="s">
        <v>4435</v>
      </c>
      <c r="Q1674" s="4">
        <v>792</v>
      </c>
      <c r="R1674" s="4">
        <v>173</v>
      </c>
      <c r="S1674" s="4">
        <v>1792</v>
      </c>
      <c r="T1674" s="4">
        <v>2757</v>
      </c>
      <c r="U1674" s="4">
        <v>0.2873</v>
      </c>
      <c r="V1674" s="4">
        <v>6.2700000000000006E-2</v>
      </c>
      <c r="W1674" s="4">
        <v>0.35</v>
      </c>
      <c r="X1674" s="4" t="s">
        <v>48</v>
      </c>
      <c r="Y1674" s="4" t="s">
        <v>48</v>
      </c>
      <c r="Z1674" s="4" t="s">
        <v>48</v>
      </c>
      <c r="AA1674" s="4" t="s">
        <v>48</v>
      </c>
      <c r="AB1674" s="4" t="s">
        <v>48</v>
      </c>
      <c r="AC1674" s="4" t="s">
        <v>48</v>
      </c>
      <c r="AD1674" s="4" t="s">
        <v>48</v>
      </c>
      <c r="AE1674" s="4" t="s">
        <v>48</v>
      </c>
      <c r="AF1674" s="4" t="s">
        <v>48</v>
      </c>
      <c r="AG1674" s="4" t="s">
        <v>48</v>
      </c>
      <c r="AH1674" s="4" t="s">
        <v>49</v>
      </c>
      <c r="AI1674" s="4" t="s">
        <v>49</v>
      </c>
      <c r="AJ1674" s="4" t="s">
        <v>49</v>
      </c>
      <c r="AK1674" s="4" t="s">
        <v>49</v>
      </c>
      <c r="AL1674" s="4" t="s">
        <v>81</v>
      </c>
    </row>
    <row r="1675" spans="1:38" ht="25.5">
      <c r="A1675" s="4">
        <v>159930</v>
      </c>
      <c r="B1675" s="4">
        <v>661731</v>
      </c>
      <c r="C1675" s="4" t="s">
        <v>4430</v>
      </c>
      <c r="D1675" s="4" t="s">
        <v>4431</v>
      </c>
      <c r="E1675" s="4" t="s">
        <v>210</v>
      </c>
      <c r="F1675" s="4" t="s">
        <v>45</v>
      </c>
      <c r="G1675" s="4" t="s">
        <v>46</v>
      </c>
      <c r="H1675" s="4" t="s">
        <v>47</v>
      </c>
      <c r="I1675" s="4" t="s">
        <v>48</v>
      </c>
      <c r="J1675" s="4" t="s">
        <v>49</v>
      </c>
      <c r="K1675" s="4" t="s">
        <v>4467</v>
      </c>
      <c r="L1675" s="4" t="s">
        <v>4468</v>
      </c>
      <c r="M1675" s="4"/>
      <c r="N1675" s="4" t="s">
        <v>4469</v>
      </c>
      <c r="O1675" s="4" t="s">
        <v>53</v>
      </c>
      <c r="P1675" s="4" t="s">
        <v>4435</v>
      </c>
      <c r="Q1675" s="4">
        <v>126</v>
      </c>
      <c r="R1675" s="4">
        <v>34</v>
      </c>
      <c r="S1675" s="4">
        <v>343</v>
      </c>
      <c r="T1675" s="4">
        <v>503</v>
      </c>
      <c r="U1675" s="4">
        <v>0.2505</v>
      </c>
      <c r="V1675" s="4">
        <v>6.7599999999999993E-2</v>
      </c>
      <c r="W1675" s="4">
        <v>0.31809999999999999</v>
      </c>
      <c r="X1675" s="4" t="s">
        <v>48</v>
      </c>
      <c r="Y1675" s="4" t="s">
        <v>49</v>
      </c>
      <c r="Z1675" s="4" t="s">
        <v>49</v>
      </c>
      <c r="AA1675" s="4" t="s">
        <v>49</v>
      </c>
      <c r="AB1675" s="4" t="s">
        <v>49</v>
      </c>
      <c r="AC1675" s="4" t="s">
        <v>49</v>
      </c>
      <c r="AD1675" s="4" t="s">
        <v>49</v>
      </c>
      <c r="AE1675" s="4" t="s">
        <v>48</v>
      </c>
      <c r="AF1675" s="4" t="s">
        <v>48</v>
      </c>
      <c r="AG1675" s="4" t="s">
        <v>48</v>
      </c>
      <c r="AH1675" s="4" t="s">
        <v>48</v>
      </c>
      <c r="AI1675" s="4" t="s">
        <v>48</v>
      </c>
      <c r="AJ1675" s="4" t="s">
        <v>48</v>
      </c>
      <c r="AK1675" s="4" t="s">
        <v>48</v>
      </c>
      <c r="AL1675" s="4" t="s">
        <v>81</v>
      </c>
    </row>
    <row r="1676" spans="1:38" ht="25.5">
      <c r="A1676" s="4">
        <v>159327</v>
      </c>
      <c r="B1676" s="4">
        <v>663064</v>
      </c>
      <c r="C1676" s="4" t="s">
        <v>4470</v>
      </c>
      <c r="D1676" s="4" t="s">
        <v>4471</v>
      </c>
      <c r="E1676" s="4" t="s">
        <v>1007</v>
      </c>
      <c r="F1676" s="4" t="s">
        <v>96</v>
      </c>
      <c r="G1676" s="4" t="s">
        <v>46</v>
      </c>
      <c r="H1676" s="4" t="s">
        <v>47</v>
      </c>
      <c r="I1676" s="4" t="s">
        <v>48</v>
      </c>
      <c r="J1676" s="4" t="s">
        <v>49</v>
      </c>
      <c r="K1676" s="4" t="s">
        <v>4472</v>
      </c>
      <c r="L1676" s="4" t="s">
        <v>4473</v>
      </c>
      <c r="M1676" s="4" t="s">
        <v>4474</v>
      </c>
      <c r="N1676" s="4" t="s">
        <v>4475</v>
      </c>
      <c r="O1676" s="4" t="s">
        <v>53</v>
      </c>
      <c r="P1676" s="4" t="s">
        <v>4476</v>
      </c>
      <c r="Q1676" s="4">
        <v>45</v>
      </c>
      <c r="R1676" s="4">
        <v>0</v>
      </c>
      <c r="S1676" s="4">
        <v>10</v>
      </c>
      <c r="T1676" s="4">
        <v>55</v>
      </c>
      <c r="U1676" s="4">
        <v>0.81820000000000004</v>
      </c>
      <c r="V1676" s="4">
        <v>0</v>
      </c>
      <c r="W1676" s="4">
        <v>0.81820000000000004</v>
      </c>
      <c r="X1676" s="4" t="s">
        <v>48</v>
      </c>
      <c r="Y1676" s="4" t="s">
        <v>48</v>
      </c>
      <c r="Z1676" s="4" t="s">
        <v>48</v>
      </c>
      <c r="AA1676" s="4" t="s">
        <v>48</v>
      </c>
      <c r="AB1676" s="4" t="s">
        <v>48</v>
      </c>
      <c r="AC1676" s="4" t="s">
        <v>48</v>
      </c>
      <c r="AD1676" s="4" t="s">
        <v>48</v>
      </c>
      <c r="AE1676" s="4" t="s">
        <v>48</v>
      </c>
      <c r="AF1676" s="4" t="s">
        <v>48</v>
      </c>
      <c r="AG1676" s="4" t="s">
        <v>48</v>
      </c>
      <c r="AH1676" s="4" t="s">
        <v>49</v>
      </c>
      <c r="AI1676" s="4" t="s">
        <v>49</v>
      </c>
      <c r="AJ1676" s="4" t="s">
        <v>49</v>
      </c>
      <c r="AK1676" s="4" t="s">
        <v>49</v>
      </c>
      <c r="AL1676" s="4" t="s">
        <v>55</v>
      </c>
    </row>
    <row r="1677" spans="1:38" ht="25.5">
      <c r="A1677" s="4">
        <v>159327</v>
      </c>
      <c r="B1677" s="4">
        <v>660781</v>
      </c>
      <c r="C1677" s="4" t="s">
        <v>4470</v>
      </c>
      <c r="D1677" s="4" t="s">
        <v>4471</v>
      </c>
      <c r="E1677" s="4" t="s">
        <v>1007</v>
      </c>
      <c r="F1677" s="4" t="s">
        <v>96</v>
      </c>
      <c r="G1677" s="4" t="s">
        <v>46</v>
      </c>
      <c r="H1677" s="4" t="s">
        <v>47</v>
      </c>
      <c r="I1677" s="4" t="s">
        <v>48</v>
      </c>
      <c r="J1677" s="4" t="s">
        <v>49</v>
      </c>
      <c r="K1677" s="4" t="s">
        <v>4477</v>
      </c>
      <c r="L1677" s="4" t="s">
        <v>4478</v>
      </c>
      <c r="M1677" s="4"/>
      <c r="N1677" s="4" t="s">
        <v>4475</v>
      </c>
      <c r="O1677" s="4" t="s">
        <v>53</v>
      </c>
      <c r="P1677" s="4" t="s">
        <v>4476</v>
      </c>
      <c r="Q1677" s="4">
        <v>126</v>
      </c>
      <c r="R1677" s="4">
        <v>37</v>
      </c>
      <c r="S1677" s="4">
        <v>366</v>
      </c>
      <c r="T1677" s="4">
        <v>529</v>
      </c>
      <c r="U1677" s="4">
        <v>0.2382</v>
      </c>
      <c r="V1677" s="4">
        <v>6.9900000000000004E-2</v>
      </c>
      <c r="W1677" s="4">
        <v>0.30809999999999998</v>
      </c>
      <c r="X1677" s="4" t="s">
        <v>49</v>
      </c>
      <c r="Y1677" s="4" t="s">
        <v>49</v>
      </c>
      <c r="Z1677" s="4" t="s">
        <v>49</v>
      </c>
      <c r="AA1677" s="4" t="s">
        <v>49</v>
      </c>
      <c r="AB1677" s="4" t="s">
        <v>49</v>
      </c>
      <c r="AC1677" s="4" t="s">
        <v>49</v>
      </c>
      <c r="AD1677" s="4" t="s">
        <v>49</v>
      </c>
      <c r="AE1677" s="4" t="s">
        <v>48</v>
      </c>
      <c r="AF1677" s="4" t="s">
        <v>48</v>
      </c>
      <c r="AG1677" s="4" t="s">
        <v>48</v>
      </c>
      <c r="AH1677" s="4" t="s">
        <v>48</v>
      </c>
      <c r="AI1677" s="4" t="s">
        <v>48</v>
      </c>
      <c r="AJ1677" s="4" t="s">
        <v>48</v>
      </c>
      <c r="AK1677" s="4" t="s">
        <v>48</v>
      </c>
      <c r="AL1677" s="4" t="s">
        <v>81</v>
      </c>
    </row>
    <row r="1678" spans="1:38" ht="25.5">
      <c r="A1678" s="4">
        <v>159327</v>
      </c>
      <c r="B1678" s="4">
        <v>660785</v>
      </c>
      <c r="C1678" s="4" t="s">
        <v>4470</v>
      </c>
      <c r="D1678" s="4" t="s">
        <v>4471</v>
      </c>
      <c r="E1678" s="4" t="s">
        <v>1007</v>
      </c>
      <c r="F1678" s="4" t="s">
        <v>96</v>
      </c>
      <c r="G1678" s="4" t="s">
        <v>46</v>
      </c>
      <c r="H1678" s="4" t="s">
        <v>47</v>
      </c>
      <c r="I1678" s="4" t="s">
        <v>48</v>
      </c>
      <c r="J1678" s="4" t="s">
        <v>49</v>
      </c>
      <c r="K1678" s="4" t="s">
        <v>4479</v>
      </c>
      <c r="L1678" s="4" t="s">
        <v>4480</v>
      </c>
      <c r="M1678" s="4"/>
      <c r="N1678" s="4" t="s">
        <v>4475</v>
      </c>
      <c r="O1678" s="4" t="s">
        <v>53</v>
      </c>
      <c r="P1678" s="4" t="s">
        <v>4476</v>
      </c>
      <c r="Q1678" s="4">
        <v>79</v>
      </c>
      <c r="R1678" s="4">
        <v>37</v>
      </c>
      <c r="S1678" s="4">
        <v>282</v>
      </c>
      <c r="T1678" s="4">
        <v>398</v>
      </c>
      <c r="U1678" s="4">
        <v>0.19850000000000001</v>
      </c>
      <c r="V1678" s="4">
        <v>9.2999999999999999E-2</v>
      </c>
      <c r="W1678" s="4">
        <v>0.29149999999999998</v>
      </c>
      <c r="X1678" s="4" t="s">
        <v>48</v>
      </c>
      <c r="Y1678" s="4" t="s">
        <v>48</v>
      </c>
      <c r="Z1678" s="4" t="s">
        <v>48</v>
      </c>
      <c r="AA1678" s="4" t="s">
        <v>48</v>
      </c>
      <c r="AB1678" s="4" t="s">
        <v>48</v>
      </c>
      <c r="AC1678" s="4" t="s">
        <v>48</v>
      </c>
      <c r="AD1678" s="4" t="s">
        <v>48</v>
      </c>
      <c r="AE1678" s="4" t="s">
        <v>48</v>
      </c>
      <c r="AF1678" s="4" t="s">
        <v>48</v>
      </c>
      <c r="AG1678" s="4" t="s">
        <v>48</v>
      </c>
      <c r="AH1678" s="4" t="s">
        <v>49</v>
      </c>
      <c r="AI1678" s="4" t="s">
        <v>49</v>
      </c>
      <c r="AJ1678" s="4" t="s">
        <v>49</v>
      </c>
      <c r="AK1678" s="4" t="s">
        <v>49</v>
      </c>
      <c r="AL1678" s="4" t="s">
        <v>81</v>
      </c>
    </row>
    <row r="1679" spans="1:38" ht="25.5">
      <c r="A1679" s="4">
        <v>159327</v>
      </c>
      <c r="B1679" s="4">
        <v>660783</v>
      </c>
      <c r="C1679" s="4" t="s">
        <v>4470</v>
      </c>
      <c r="D1679" s="4" t="s">
        <v>4471</v>
      </c>
      <c r="E1679" s="4" t="s">
        <v>1007</v>
      </c>
      <c r="F1679" s="4" t="s">
        <v>96</v>
      </c>
      <c r="G1679" s="4" t="s">
        <v>46</v>
      </c>
      <c r="H1679" s="4" t="s">
        <v>47</v>
      </c>
      <c r="I1679" s="4" t="s">
        <v>48</v>
      </c>
      <c r="J1679" s="4" t="s">
        <v>49</v>
      </c>
      <c r="K1679" s="4" t="s">
        <v>4481</v>
      </c>
      <c r="L1679" s="4" t="s">
        <v>4480</v>
      </c>
      <c r="M1679" s="4"/>
      <c r="N1679" s="4" t="s">
        <v>4475</v>
      </c>
      <c r="O1679" s="4" t="s">
        <v>53</v>
      </c>
      <c r="P1679" s="4" t="s">
        <v>4476</v>
      </c>
      <c r="Q1679" s="4">
        <v>71</v>
      </c>
      <c r="R1679" s="4">
        <v>18</v>
      </c>
      <c r="S1679" s="4">
        <v>210</v>
      </c>
      <c r="T1679" s="4">
        <v>299</v>
      </c>
      <c r="U1679" s="4">
        <v>0.23749999999999999</v>
      </c>
      <c r="V1679" s="4">
        <v>6.0199999999999997E-2</v>
      </c>
      <c r="W1679" s="4">
        <v>0.29770000000000002</v>
      </c>
      <c r="X1679" s="4" t="s">
        <v>48</v>
      </c>
      <c r="Y1679" s="4" t="s">
        <v>48</v>
      </c>
      <c r="Z1679" s="4" t="s">
        <v>48</v>
      </c>
      <c r="AA1679" s="4" t="s">
        <v>48</v>
      </c>
      <c r="AB1679" s="4" t="s">
        <v>48</v>
      </c>
      <c r="AC1679" s="4" t="s">
        <v>48</v>
      </c>
      <c r="AD1679" s="4" t="s">
        <v>48</v>
      </c>
      <c r="AE1679" s="4" t="s">
        <v>49</v>
      </c>
      <c r="AF1679" s="4" t="s">
        <v>49</v>
      </c>
      <c r="AG1679" s="4" t="s">
        <v>49</v>
      </c>
      <c r="AH1679" s="4" t="s">
        <v>48</v>
      </c>
      <c r="AI1679" s="4" t="s">
        <v>48</v>
      </c>
      <c r="AJ1679" s="4" t="s">
        <v>48</v>
      </c>
      <c r="AK1679" s="4" t="s">
        <v>48</v>
      </c>
      <c r="AL1679" s="4" t="s">
        <v>81</v>
      </c>
    </row>
    <row r="1680" spans="1:38" ht="25.5">
      <c r="A1680" s="4">
        <v>159560</v>
      </c>
      <c r="B1680" s="4">
        <v>661806</v>
      </c>
      <c r="C1680" s="4" t="s">
        <v>4482</v>
      </c>
      <c r="D1680" s="4" t="s">
        <v>4483</v>
      </c>
      <c r="E1680" s="4" t="s">
        <v>1787</v>
      </c>
      <c r="F1680" s="4" t="s">
        <v>391</v>
      </c>
      <c r="G1680" s="4" t="s">
        <v>46</v>
      </c>
      <c r="H1680" s="4" t="s">
        <v>47</v>
      </c>
      <c r="I1680" s="4" t="s">
        <v>48</v>
      </c>
      <c r="J1680" s="4" t="s">
        <v>49</v>
      </c>
      <c r="K1680" s="4" t="s">
        <v>4484</v>
      </c>
      <c r="L1680" s="4" t="s">
        <v>4485</v>
      </c>
      <c r="M1680" s="4"/>
      <c r="N1680" s="4" t="s">
        <v>1924</v>
      </c>
      <c r="O1680" s="4" t="s">
        <v>53</v>
      </c>
      <c r="P1680" s="4" t="s">
        <v>1925</v>
      </c>
      <c r="Q1680" s="4">
        <v>70</v>
      </c>
      <c r="R1680" s="4">
        <v>17</v>
      </c>
      <c r="S1680" s="4">
        <v>124</v>
      </c>
      <c r="T1680" s="4">
        <v>211</v>
      </c>
      <c r="U1680" s="4">
        <v>0.33179999999999998</v>
      </c>
      <c r="V1680" s="4">
        <v>8.0600000000000005E-2</v>
      </c>
      <c r="W1680" s="4">
        <v>0.4123</v>
      </c>
      <c r="X1680" s="4" t="s">
        <v>48</v>
      </c>
      <c r="Y1680" s="4" t="s">
        <v>49</v>
      </c>
      <c r="Z1680" s="4" t="s">
        <v>49</v>
      </c>
      <c r="AA1680" s="4" t="s">
        <v>49</v>
      </c>
      <c r="AB1680" s="4" t="s">
        <v>49</v>
      </c>
      <c r="AC1680" s="4" t="s">
        <v>49</v>
      </c>
      <c r="AD1680" s="4" t="s">
        <v>49</v>
      </c>
      <c r="AE1680" s="4" t="s">
        <v>49</v>
      </c>
      <c r="AF1680" s="4" t="s">
        <v>49</v>
      </c>
      <c r="AG1680" s="4" t="s">
        <v>48</v>
      </c>
      <c r="AH1680" s="4" t="s">
        <v>48</v>
      </c>
      <c r="AI1680" s="4" t="s">
        <v>48</v>
      </c>
      <c r="AJ1680" s="4" t="s">
        <v>48</v>
      </c>
      <c r="AK1680" s="4" t="s">
        <v>48</v>
      </c>
      <c r="AL1680" s="4" t="s">
        <v>81</v>
      </c>
    </row>
    <row r="1681" spans="1:38" ht="25.5">
      <c r="A1681" s="4">
        <v>160165</v>
      </c>
      <c r="B1681" s="4">
        <v>683661</v>
      </c>
      <c r="C1681" s="4" t="s">
        <v>4486</v>
      </c>
      <c r="D1681" s="4" t="s">
        <v>4487</v>
      </c>
      <c r="E1681" s="4" t="s">
        <v>148</v>
      </c>
      <c r="F1681" s="4" t="s">
        <v>391</v>
      </c>
      <c r="G1681" s="4" t="s">
        <v>46</v>
      </c>
      <c r="H1681" s="4" t="s">
        <v>47</v>
      </c>
      <c r="I1681" s="4" t="s">
        <v>48</v>
      </c>
      <c r="J1681" s="4" t="s">
        <v>49</v>
      </c>
      <c r="K1681" s="4" t="s">
        <v>4486</v>
      </c>
      <c r="L1681" s="4" t="s">
        <v>4488</v>
      </c>
      <c r="M1681" s="4" t="s">
        <v>4489</v>
      </c>
      <c r="N1681" s="4" t="s">
        <v>148</v>
      </c>
      <c r="O1681" s="4" t="s">
        <v>53</v>
      </c>
      <c r="P1681" s="4" t="s">
        <v>2628</v>
      </c>
      <c r="Q1681" s="4">
        <v>259</v>
      </c>
      <c r="R1681" s="4">
        <v>92</v>
      </c>
      <c r="S1681" s="4">
        <v>413</v>
      </c>
      <c r="T1681" s="4">
        <v>764</v>
      </c>
      <c r="U1681" s="4">
        <v>0.33900000000000002</v>
      </c>
      <c r="V1681" s="4">
        <v>0.12039999999999999</v>
      </c>
      <c r="W1681" s="4">
        <v>0.45939999999999998</v>
      </c>
      <c r="X1681" s="4" t="s">
        <v>48</v>
      </c>
      <c r="Y1681" s="4" t="s">
        <v>49</v>
      </c>
      <c r="Z1681" s="4" t="s">
        <v>49</v>
      </c>
      <c r="AA1681" s="4" t="s">
        <v>49</v>
      </c>
      <c r="AB1681" s="4" t="s">
        <v>49</v>
      </c>
      <c r="AC1681" s="4" t="s">
        <v>49</v>
      </c>
      <c r="AD1681" s="4" t="s">
        <v>49</v>
      </c>
      <c r="AE1681" s="4" t="s">
        <v>49</v>
      </c>
      <c r="AF1681" s="4" t="s">
        <v>49</v>
      </c>
      <c r="AG1681" s="4" t="s">
        <v>49</v>
      </c>
      <c r="AH1681" s="4" t="s">
        <v>49</v>
      </c>
      <c r="AI1681" s="4" t="s">
        <v>49</v>
      </c>
      <c r="AJ1681" s="4" t="s">
        <v>49</v>
      </c>
      <c r="AK1681" s="4" t="s">
        <v>48</v>
      </c>
      <c r="AL1681" s="4" t="s">
        <v>81</v>
      </c>
    </row>
    <row r="1682" spans="1:38" ht="25.5">
      <c r="A1682" s="4">
        <v>159900</v>
      </c>
      <c r="B1682" s="4">
        <v>661029</v>
      </c>
      <c r="C1682" s="4" t="s">
        <v>4490</v>
      </c>
      <c r="D1682" s="4" t="s">
        <v>4491</v>
      </c>
      <c r="E1682" s="4" t="s">
        <v>148</v>
      </c>
      <c r="F1682" s="4" t="s">
        <v>88</v>
      </c>
      <c r="G1682" s="4" t="s">
        <v>46</v>
      </c>
      <c r="H1682" s="4" t="s">
        <v>47</v>
      </c>
      <c r="I1682" s="4" t="s">
        <v>48</v>
      </c>
      <c r="J1682" s="4" t="s">
        <v>49</v>
      </c>
      <c r="K1682" s="4" t="s">
        <v>710</v>
      </c>
      <c r="L1682" s="4" t="s">
        <v>4492</v>
      </c>
      <c r="M1682" s="4"/>
      <c r="N1682" s="4" t="s">
        <v>148</v>
      </c>
      <c r="O1682" s="4" t="s">
        <v>53</v>
      </c>
      <c r="P1682" s="4" t="s">
        <v>4493</v>
      </c>
      <c r="Q1682" s="4">
        <v>258</v>
      </c>
      <c r="R1682" s="4">
        <v>0</v>
      </c>
      <c r="S1682" s="4">
        <v>52</v>
      </c>
      <c r="T1682" s="4">
        <v>310</v>
      </c>
      <c r="U1682" s="4">
        <v>0.83230000000000004</v>
      </c>
      <c r="V1682" s="4">
        <v>0</v>
      </c>
      <c r="W1682" s="4">
        <v>0.83230000000000004</v>
      </c>
      <c r="X1682" s="4" t="s">
        <v>48</v>
      </c>
      <c r="Y1682" s="4" t="s">
        <v>49</v>
      </c>
      <c r="Z1682" s="4" t="s">
        <v>49</v>
      </c>
      <c r="AA1682" s="4" t="s">
        <v>49</v>
      </c>
      <c r="AB1682" s="4" t="s">
        <v>49</v>
      </c>
      <c r="AC1682" s="4" t="s">
        <v>49</v>
      </c>
      <c r="AD1682" s="4" t="s">
        <v>49</v>
      </c>
      <c r="AE1682" s="4" t="s">
        <v>49</v>
      </c>
      <c r="AF1682" s="4" t="s">
        <v>48</v>
      </c>
      <c r="AG1682" s="4" t="s">
        <v>48</v>
      </c>
      <c r="AH1682" s="4" t="s">
        <v>48</v>
      </c>
      <c r="AI1682" s="4" t="s">
        <v>48</v>
      </c>
      <c r="AJ1682" s="4" t="s">
        <v>48</v>
      </c>
      <c r="AK1682" s="4" t="s">
        <v>48</v>
      </c>
      <c r="AL1682" s="4" t="s">
        <v>55</v>
      </c>
    </row>
    <row r="1683" spans="1:38" ht="25.5">
      <c r="A1683" s="4">
        <v>159900</v>
      </c>
      <c r="B1683" s="4">
        <v>661030</v>
      </c>
      <c r="C1683" s="4" t="s">
        <v>4490</v>
      </c>
      <c r="D1683" s="4" t="s">
        <v>4491</v>
      </c>
      <c r="E1683" s="4" t="s">
        <v>148</v>
      </c>
      <c r="F1683" s="4" t="s">
        <v>88</v>
      </c>
      <c r="G1683" s="4" t="s">
        <v>46</v>
      </c>
      <c r="H1683" s="4" t="s">
        <v>47</v>
      </c>
      <c r="I1683" s="4" t="s">
        <v>48</v>
      </c>
      <c r="J1683" s="4" t="s">
        <v>49</v>
      </c>
      <c r="K1683" s="4" t="s">
        <v>4494</v>
      </c>
      <c r="L1683" s="4" t="s">
        <v>4495</v>
      </c>
      <c r="M1683" s="4"/>
      <c r="N1683" s="4" t="s">
        <v>148</v>
      </c>
      <c r="O1683" s="4" t="s">
        <v>53</v>
      </c>
      <c r="P1683" s="4" t="s">
        <v>4496</v>
      </c>
      <c r="Q1683" s="4">
        <v>387</v>
      </c>
      <c r="R1683" s="4">
        <v>0</v>
      </c>
      <c r="S1683" s="4">
        <v>7</v>
      </c>
      <c r="T1683" s="4">
        <v>394</v>
      </c>
      <c r="U1683" s="4">
        <v>0.98219999999999996</v>
      </c>
      <c r="V1683" s="4">
        <v>0</v>
      </c>
      <c r="W1683" s="4">
        <v>0.98219999999999996</v>
      </c>
      <c r="X1683" s="4" t="s">
        <v>49</v>
      </c>
      <c r="Y1683" s="4" t="s">
        <v>49</v>
      </c>
      <c r="Z1683" s="4" t="s">
        <v>49</v>
      </c>
      <c r="AA1683" s="4" t="s">
        <v>49</v>
      </c>
      <c r="AB1683" s="4" t="s">
        <v>49</v>
      </c>
      <c r="AC1683" s="4" t="s">
        <v>49</v>
      </c>
      <c r="AD1683" s="4" t="s">
        <v>49</v>
      </c>
      <c r="AE1683" s="4" t="s">
        <v>48</v>
      </c>
      <c r="AF1683" s="4" t="s">
        <v>48</v>
      </c>
      <c r="AG1683" s="4" t="s">
        <v>48</v>
      </c>
      <c r="AH1683" s="4" t="s">
        <v>48</v>
      </c>
      <c r="AI1683" s="4" t="s">
        <v>48</v>
      </c>
      <c r="AJ1683" s="4" t="s">
        <v>48</v>
      </c>
      <c r="AK1683" s="4" t="s">
        <v>48</v>
      </c>
      <c r="AL1683" s="4" t="s">
        <v>55</v>
      </c>
    </row>
    <row r="1684" spans="1:38" ht="25.5">
      <c r="A1684" s="4">
        <v>159900</v>
      </c>
      <c r="B1684" s="4">
        <v>664756</v>
      </c>
      <c r="C1684" s="4" t="s">
        <v>4490</v>
      </c>
      <c r="D1684" s="4" t="s">
        <v>4491</v>
      </c>
      <c r="E1684" s="4" t="s">
        <v>148</v>
      </c>
      <c r="F1684" s="4" t="s">
        <v>88</v>
      </c>
      <c r="G1684" s="4" t="s">
        <v>46</v>
      </c>
      <c r="H1684" s="4" t="s">
        <v>47</v>
      </c>
      <c r="I1684" s="4" t="s">
        <v>48</v>
      </c>
      <c r="J1684" s="4" t="s">
        <v>49</v>
      </c>
      <c r="K1684" s="4" t="s">
        <v>2332</v>
      </c>
      <c r="L1684" s="4" t="s">
        <v>4497</v>
      </c>
      <c r="M1684" s="4"/>
      <c r="N1684" s="4" t="s">
        <v>148</v>
      </c>
      <c r="O1684" s="4" t="s">
        <v>53</v>
      </c>
      <c r="P1684" s="4" t="s">
        <v>4498</v>
      </c>
      <c r="Q1684" s="4">
        <v>406</v>
      </c>
      <c r="R1684" s="4">
        <v>0</v>
      </c>
      <c r="S1684" s="4">
        <v>0</v>
      </c>
      <c r="T1684" s="4">
        <v>406</v>
      </c>
      <c r="U1684" s="4">
        <v>1</v>
      </c>
      <c r="V1684" s="4">
        <v>0</v>
      </c>
      <c r="W1684" s="4">
        <v>1</v>
      </c>
      <c r="X1684" s="4" t="s">
        <v>49</v>
      </c>
      <c r="Y1684" s="4" t="s">
        <v>49</v>
      </c>
      <c r="Z1684" s="4" t="s">
        <v>49</v>
      </c>
      <c r="AA1684" s="4" t="s">
        <v>49</v>
      </c>
      <c r="AB1684" s="4" t="s">
        <v>49</v>
      </c>
      <c r="AC1684" s="4" t="s">
        <v>49</v>
      </c>
      <c r="AD1684" s="4" t="s">
        <v>49</v>
      </c>
      <c r="AE1684" s="4" t="s">
        <v>48</v>
      </c>
      <c r="AF1684" s="4" t="s">
        <v>48</v>
      </c>
      <c r="AG1684" s="4" t="s">
        <v>48</v>
      </c>
      <c r="AH1684" s="4" t="s">
        <v>48</v>
      </c>
      <c r="AI1684" s="4" t="s">
        <v>48</v>
      </c>
      <c r="AJ1684" s="4" t="s">
        <v>48</v>
      </c>
      <c r="AK1684" s="4" t="s">
        <v>48</v>
      </c>
      <c r="AL1684" s="4" t="s">
        <v>55</v>
      </c>
    </row>
    <row r="1685" spans="1:38" ht="25.5">
      <c r="A1685" s="4">
        <v>159900</v>
      </c>
      <c r="B1685" s="4">
        <v>661032</v>
      </c>
      <c r="C1685" s="4" t="s">
        <v>4490</v>
      </c>
      <c r="D1685" s="4" t="s">
        <v>4491</v>
      </c>
      <c r="E1685" s="4" t="s">
        <v>148</v>
      </c>
      <c r="F1685" s="4" t="s">
        <v>88</v>
      </c>
      <c r="G1685" s="4" t="s">
        <v>46</v>
      </c>
      <c r="H1685" s="4" t="s">
        <v>47</v>
      </c>
      <c r="I1685" s="4" t="s">
        <v>48</v>
      </c>
      <c r="J1685" s="4" t="s">
        <v>49</v>
      </c>
      <c r="K1685" s="4" t="s">
        <v>4499</v>
      </c>
      <c r="L1685" s="4" t="s">
        <v>4500</v>
      </c>
      <c r="M1685" s="4"/>
      <c r="N1685" s="4" t="s">
        <v>148</v>
      </c>
      <c r="O1685" s="4" t="s">
        <v>53</v>
      </c>
      <c r="P1685" s="4" t="s">
        <v>1395</v>
      </c>
      <c r="Q1685" s="4">
        <v>126</v>
      </c>
      <c r="R1685" s="4">
        <v>0</v>
      </c>
      <c r="S1685" s="4">
        <v>128</v>
      </c>
      <c r="T1685" s="4">
        <v>254</v>
      </c>
      <c r="U1685" s="4">
        <v>0.49609999999999999</v>
      </c>
      <c r="V1685" s="4">
        <v>0</v>
      </c>
      <c r="W1685" s="4">
        <v>0.49609999999999999</v>
      </c>
      <c r="X1685" s="4" t="s">
        <v>49</v>
      </c>
      <c r="Y1685" s="4" t="s">
        <v>49</v>
      </c>
      <c r="Z1685" s="4" t="s">
        <v>49</v>
      </c>
      <c r="AA1685" s="4" t="s">
        <v>49</v>
      </c>
      <c r="AB1685" s="4" t="s">
        <v>49</v>
      </c>
      <c r="AC1685" s="4" t="s">
        <v>49</v>
      </c>
      <c r="AD1685" s="4" t="s">
        <v>49</v>
      </c>
      <c r="AE1685" s="4" t="s">
        <v>48</v>
      </c>
      <c r="AF1685" s="4" t="s">
        <v>48</v>
      </c>
      <c r="AG1685" s="4" t="s">
        <v>48</v>
      </c>
      <c r="AH1685" s="4" t="s">
        <v>48</v>
      </c>
      <c r="AI1685" s="4" t="s">
        <v>48</v>
      </c>
      <c r="AJ1685" s="4" t="s">
        <v>48</v>
      </c>
      <c r="AK1685" s="4" t="s">
        <v>48</v>
      </c>
      <c r="AL1685" s="4" t="s">
        <v>55</v>
      </c>
    </row>
    <row r="1686" spans="1:38" ht="25.5">
      <c r="A1686" s="4">
        <v>159900</v>
      </c>
      <c r="B1686" s="4">
        <v>661033</v>
      </c>
      <c r="C1686" s="4" t="s">
        <v>4490</v>
      </c>
      <c r="D1686" s="4" t="s">
        <v>4491</v>
      </c>
      <c r="E1686" s="4" t="s">
        <v>148</v>
      </c>
      <c r="F1686" s="4" t="s">
        <v>88</v>
      </c>
      <c r="G1686" s="4" t="s">
        <v>46</v>
      </c>
      <c r="H1686" s="4" t="s">
        <v>47</v>
      </c>
      <c r="I1686" s="4" t="s">
        <v>48</v>
      </c>
      <c r="J1686" s="4" t="s">
        <v>49</v>
      </c>
      <c r="K1686" s="4" t="s">
        <v>4501</v>
      </c>
      <c r="L1686" s="4" t="s">
        <v>4502</v>
      </c>
      <c r="M1686" s="4"/>
      <c r="N1686" s="4" t="s">
        <v>148</v>
      </c>
      <c r="O1686" s="4" t="s">
        <v>53</v>
      </c>
      <c r="P1686" s="4" t="s">
        <v>4503</v>
      </c>
      <c r="Q1686" s="4">
        <v>375</v>
      </c>
      <c r="R1686" s="4">
        <v>0</v>
      </c>
      <c r="S1686" s="4">
        <v>0</v>
      </c>
      <c r="T1686" s="4">
        <v>375</v>
      </c>
      <c r="U1686" s="4">
        <v>1</v>
      </c>
      <c r="V1686" s="4">
        <v>0</v>
      </c>
      <c r="W1686" s="4">
        <v>1</v>
      </c>
      <c r="X1686" s="4" t="s">
        <v>49</v>
      </c>
      <c r="Y1686" s="4" t="s">
        <v>49</v>
      </c>
      <c r="Z1686" s="4" t="s">
        <v>49</v>
      </c>
      <c r="AA1686" s="4" t="s">
        <v>49</v>
      </c>
      <c r="AB1686" s="4" t="s">
        <v>49</v>
      </c>
      <c r="AC1686" s="4" t="s">
        <v>49</v>
      </c>
      <c r="AD1686" s="4" t="s">
        <v>49</v>
      </c>
      <c r="AE1686" s="4" t="s">
        <v>48</v>
      </c>
      <c r="AF1686" s="4" t="s">
        <v>48</v>
      </c>
      <c r="AG1686" s="4" t="s">
        <v>48</v>
      </c>
      <c r="AH1686" s="4" t="s">
        <v>48</v>
      </c>
      <c r="AI1686" s="4" t="s">
        <v>48</v>
      </c>
      <c r="AJ1686" s="4" t="s">
        <v>48</v>
      </c>
      <c r="AK1686" s="4" t="s">
        <v>48</v>
      </c>
      <c r="AL1686" s="4" t="s">
        <v>55</v>
      </c>
    </row>
    <row r="1687" spans="1:38" ht="25.5">
      <c r="A1687" s="4">
        <v>159900</v>
      </c>
      <c r="B1687" s="4">
        <v>664758</v>
      </c>
      <c r="C1687" s="4" t="s">
        <v>4490</v>
      </c>
      <c r="D1687" s="4" t="s">
        <v>4491</v>
      </c>
      <c r="E1687" s="4" t="s">
        <v>148</v>
      </c>
      <c r="F1687" s="4" t="s">
        <v>88</v>
      </c>
      <c r="G1687" s="4" t="s">
        <v>46</v>
      </c>
      <c r="H1687" s="4" t="s">
        <v>47</v>
      </c>
      <c r="I1687" s="4" t="s">
        <v>48</v>
      </c>
      <c r="J1687" s="4" t="s">
        <v>49</v>
      </c>
      <c r="K1687" s="4" t="s">
        <v>4504</v>
      </c>
      <c r="L1687" s="4" t="s">
        <v>4505</v>
      </c>
      <c r="M1687" s="4"/>
      <c r="N1687" s="4" t="s">
        <v>148</v>
      </c>
      <c r="O1687" s="4" t="s">
        <v>53</v>
      </c>
      <c r="P1687" s="4" t="s">
        <v>4498</v>
      </c>
      <c r="Q1687" s="4">
        <v>233</v>
      </c>
      <c r="R1687" s="4">
        <v>0</v>
      </c>
      <c r="S1687" s="4">
        <v>89</v>
      </c>
      <c r="T1687" s="4">
        <v>322</v>
      </c>
      <c r="U1687" s="4">
        <v>0.72360000000000002</v>
      </c>
      <c r="V1687" s="4">
        <v>0</v>
      </c>
      <c r="W1687" s="4">
        <v>0.72360000000000002</v>
      </c>
      <c r="X1687" s="4" t="s">
        <v>49</v>
      </c>
      <c r="Y1687" s="4" t="s">
        <v>49</v>
      </c>
      <c r="Z1687" s="4" t="s">
        <v>49</v>
      </c>
      <c r="AA1687" s="4" t="s">
        <v>49</v>
      </c>
      <c r="AB1687" s="4" t="s">
        <v>49</v>
      </c>
      <c r="AC1687" s="4" t="s">
        <v>49</v>
      </c>
      <c r="AD1687" s="4" t="s">
        <v>49</v>
      </c>
      <c r="AE1687" s="4" t="s">
        <v>48</v>
      </c>
      <c r="AF1687" s="4" t="s">
        <v>48</v>
      </c>
      <c r="AG1687" s="4" t="s">
        <v>48</v>
      </c>
      <c r="AH1687" s="4" t="s">
        <v>48</v>
      </c>
      <c r="AI1687" s="4" t="s">
        <v>48</v>
      </c>
      <c r="AJ1687" s="4" t="s">
        <v>48</v>
      </c>
      <c r="AK1687" s="4" t="s">
        <v>48</v>
      </c>
      <c r="AL1687" s="4" t="s">
        <v>55</v>
      </c>
    </row>
    <row r="1688" spans="1:38" ht="25.5">
      <c r="A1688" s="4">
        <v>159900</v>
      </c>
      <c r="B1688" s="4">
        <v>664757</v>
      </c>
      <c r="C1688" s="4" t="s">
        <v>4490</v>
      </c>
      <c r="D1688" s="4" t="s">
        <v>4491</v>
      </c>
      <c r="E1688" s="4" t="s">
        <v>148</v>
      </c>
      <c r="F1688" s="4" t="s">
        <v>88</v>
      </c>
      <c r="G1688" s="4" t="s">
        <v>46</v>
      </c>
      <c r="H1688" s="4" t="s">
        <v>47</v>
      </c>
      <c r="I1688" s="4" t="s">
        <v>48</v>
      </c>
      <c r="J1688" s="4" t="s">
        <v>49</v>
      </c>
      <c r="K1688" s="4" t="s">
        <v>4506</v>
      </c>
      <c r="L1688" s="4" t="s">
        <v>4507</v>
      </c>
      <c r="M1688" s="4"/>
      <c r="N1688" s="4" t="s">
        <v>148</v>
      </c>
      <c r="O1688" s="4" t="s">
        <v>53</v>
      </c>
      <c r="P1688" s="4" t="s">
        <v>2513</v>
      </c>
      <c r="Q1688" s="4">
        <v>96</v>
      </c>
      <c r="R1688" s="4">
        <v>0</v>
      </c>
      <c r="S1688" s="4">
        <v>242</v>
      </c>
      <c r="T1688" s="4">
        <v>338</v>
      </c>
      <c r="U1688" s="4">
        <v>0.28399999999999997</v>
      </c>
      <c r="V1688" s="4">
        <v>0</v>
      </c>
      <c r="W1688" s="4">
        <v>0.28399999999999997</v>
      </c>
      <c r="X1688" s="4" t="s">
        <v>48</v>
      </c>
      <c r="Y1688" s="4" t="s">
        <v>49</v>
      </c>
      <c r="Z1688" s="4" t="s">
        <v>49</v>
      </c>
      <c r="AA1688" s="4" t="s">
        <v>49</v>
      </c>
      <c r="AB1688" s="4" t="s">
        <v>49</v>
      </c>
      <c r="AC1688" s="4" t="s">
        <v>49</v>
      </c>
      <c r="AD1688" s="4" t="s">
        <v>49</v>
      </c>
      <c r="AE1688" s="4" t="s">
        <v>49</v>
      </c>
      <c r="AF1688" s="4" t="s">
        <v>49</v>
      </c>
      <c r="AG1688" s="4" t="s">
        <v>49</v>
      </c>
      <c r="AH1688" s="4" t="s">
        <v>49</v>
      </c>
      <c r="AI1688" s="4" t="s">
        <v>49</v>
      </c>
      <c r="AJ1688" s="4" t="s">
        <v>49</v>
      </c>
      <c r="AK1688" s="4" t="s">
        <v>49</v>
      </c>
      <c r="AL1688" s="4" t="s">
        <v>55</v>
      </c>
    </row>
    <row r="1689" spans="1:38" ht="25.5">
      <c r="A1689" s="4">
        <v>159900</v>
      </c>
      <c r="B1689" s="4">
        <v>664307</v>
      </c>
      <c r="C1689" s="4" t="s">
        <v>4490</v>
      </c>
      <c r="D1689" s="4" t="s">
        <v>4491</v>
      </c>
      <c r="E1689" s="4" t="s">
        <v>148</v>
      </c>
      <c r="F1689" s="4" t="s">
        <v>88</v>
      </c>
      <c r="G1689" s="4" t="s">
        <v>46</v>
      </c>
      <c r="H1689" s="4" t="s">
        <v>47</v>
      </c>
      <c r="I1689" s="4" t="s">
        <v>48</v>
      </c>
      <c r="J1689" s="4" t="s">
        <v>49</v>
      </c>
      <c r="K1689" s="4" t="s">
        <v>4508</v>
      </c>
      <c r="L1689" s="4" t="s">
        <v>4509</v>
      </c>
      <c r="M1689" s="4"/>
      <c r="N1689" s="4" t="s">
        <v>148</v>
      </c>
      <c r="O1689" s="4" t="s">
        <v>53</v>
      </c>
      <c r="P1689" s="4" t="s">
        <v>4493</v>
      </c>
      <c r="Q1689" s="4">
        <v>435</v>
      </c>
      <c r="R1689" s="4">
        <v>0</v>
      </c>
      <c r="S1689" s="4">
        <v>377</v>
      </c>
      <c r="T1689" s="4">
        <v>812</v>
      </c>
      <c r="U1689" s="4">
        <v>0.53569999999999995</v>
      </c>
      <c r="V1689" s="4">
        <v>0</v>
      </c>
      <c r="W1689" s="4">
        <v>0.53569999999999995</v>
      </c>
      <c r="X1689" s="4" t="s">
        <v>48</v>
      </c>
      <c r="Y1689" s="4" t="s">
        <v>48</v>
      </c>
      <c r="Z1689" s="4" t="s">
        <v>48</v>
      </c>
      <c r="AA1689" s="4" t="s">
        <v>48</v>
      </c>
      <c r="AB1689" s="4" t="s">
        <v>48</v>
      </c>
      <c r="AC1689" s="4" t="s">
        <v>48</v>
      </c>
      <c r="AD1689" s="4" t="s">
        <v>48</v>
      </c>
      <c r="AE1689" s="4" t="s">
        <v>48</v>
      </c>
      <c r="AF1689" s="4" t="s">
        <v>49</v>
      </c>
      <c r="AG1689" s="4" t="s">
        <v>49</v>
      </c>
      <c r="AH1689" s="4" t="s">
        <v>48</v>
      </c>
      <c r="AI1689" s="4" t="s">
        <v>48</v>
      </c>
      <c r="AJ1689" s="4" t="s">
        <v>48</v>
      </c>
      <c r="AK1689" s="4" t="s">
        <v>48</v>
      </c>
      <c r="AL1689" s="4" t="s">
        <v>55</v>
      </c>
    </row>
    <row r="1690" spans="1:38" ht="25.5">
      <c r="A1690" s="4">
        <v>159900</v>
      </c>
      <c r="B1690" s="4">
        <v>663439</v>
      </c>
      <c r="C1690" s="4" t="s">
        <v>4490</v>
      </c>
      <c r="D1690" s="4" t="s">
        <v>4491</v>
      </c>
      <c r="E1690" s="4" t="s">
        <v>148</v>
      </c>
      <c r="F1690" s="4" t="s">
        <v>88</v>
      </c>
      <c r="G1690" s="4" t="s">
        <v>46</v>
      </c>
      <c r="H1690" s="4" t="s">
        <v>47</v>
      </c>
      <c r="I1690" s="4" t="s">
        <v>48</v>
      </c>
      <c r="J1690" s="4" t="s">
        <v>49</v>
      </c>
      <c r="K1690" s="4" t="s">
        <v>4510</v>
      </c>
      <c r="L1690" s="4" t="s">
        <v>4511</v>
      </c>
      <c r="M1690" s="4"/>
      <c r="N1690" s="4" t="s">
        <v>148</v>
      </c>
      <c r="O1690" s="4" t="s">
        <v>53</v>
      </c>
      <c r="P1690" s="4" t="s">
        <v>4496</v>
      </c>
      <c r="Q1690" s="4">
        <v>343</v>
      </c>
      <c r="R1690" s="4">
        <v>0</v>
      </c>
      <c r="S1690" s="4">
        <v>63</v>
      </c>
      <c r="T1690" s="4">
        <v>406</v>
      </c>
      <c r="U1690" s="4">
        <v>0.8448</v>
      </c>
      <c r="V1690" s="4">
        <v>0</v>
      </c>
      <c r="W1690" s="4">
        <v>0.8448</v>
      </c>
      <c r="X1690" s="4" t="s">
        <v>49</v>
      </c>
      <c r="Y1690" s="4" t="s">
        <v>49</v>
      </c>
      <c r="Z1690" s="4" t="s">
        <v>49</v>
      </c>
      <c r="AA1690" s="4" t="s">
        <v>49</v>
      </c>
      <c r="AB1690" s="4" t="s">
        <v>49</v>
      </c>
      <c r="AC1690" s="4" t="s">
        <v>49</v>
      </c>
      <c r="AD1690" s="4" t="s">
        <v>49</v>
      </c>
      <c r="AE1690" s="4" t="s">
        <v>48</v>
      </c>
      <c r="AF1690" s="4" t="s">
        <v>48</v>
      </c>
      <c r="AG1690" s="4" t="s">
        <v>48</v>
      </c>
      <c r="AH1690" s="4" t="s">
        <v>48</v>
      </c>
      <c r="AI1690" s="4" t="s">
        <v>48</v>
      </c>
      <c r="AJ1690" s="4" t="s">
        <v>48</v>
      </c>
      <c r="AK1690" s="4" t="s">
        <v>48</v>
      </c>
      <c r="AL1690" s="4" t="s">
        <v>55</v>
      </c>
    </row>
    <row r="1691" spans="1:38" ht="25.5">
      <c r="A1691" s="4">
        <v>159900</v>
      </c>
      <c r="B1691" s="4">
        <v>663554</v>
      </c>
      <c r="C1691" s="4" t="s">
        <v>4490</v>
      </c>
      <c r="D1691" s="4" t="s">
        <v>4491</v>
      </c>
      <c r="E1691" s="4" t="s">
        <v>148</v>
      </c>
      <c r="F1691" s="4" t="s">
        <v>88</v>
      </c>
      <c r="G1691" s="4" t="s">
        <v>46</v>
      </c>
      <c r="H1691" s="4" t="s">
        <v>47</v>
      </c>
      <c r="I1691" s="4" t="s">
        <v>48</v>
      </c>
      <c r="J1691" s="4" t="s">
        <v>49</v>
      </c>
      <c r="K1691" s="4" t="s">
        <v>4512</v>
      </c>
      <c r="L1691" s="4" t="s">
        <v>4513</v>
      </c>
      <c r="M1691" s="4"/>
      <c r="N1691" s="4" t="s">
        <v>148</v>
      </c>
      <c r="O1691" s="4" t="s">
        <v>53</v>
      </c>
      <c r="P1691" s="4" t="s">
        <v>4493</v>
      </c>
      <c r="Q1691" s="4">
        <v>799</v>
      </c>
      <c r="R1691" s="4">
        <v>0</v>
      </c>
      <c r="S1691" s="4">
        <v>910</v>
      </c>
      <c r="T1691" s="4">
        <v>1709</v>
      </c>
      <c r="U1691" s="4">
        <v>0.46750000000000003</v>
      </c>
      <c r="V1691" s="4">
        <v>0</v>
      </c>
      <c r="W1691" s="4">
        <v>0.46750000000000003</v>
      </c>
      <c r="X1691" s="4" t="s">
        <v>48</v>
      </c>
      <c r="Y1691" s="4" t="s">
        <v>48</v>
      </c>
      <c r="Z1691" s="4" t="s">
        <v>48</v>
      </c>
      <c r="AA1691" s="4" t="s">
        <v>48</v>
      </c>
      <c r="AB1691" s="4" t="s">
        <v>48</v>
      </c>
      <c r="AC1691" s="4" t="s">
        <v>48</v>
      </c>
      <c r="AD1691" s="4" t="s">
        <v>48</v>
      </c>
      <c r="AE1691" s="4" t="s">
        <v>48</v>
      </c>
      <c r="AF1691" s="4" t="s">
        <v>48</v>
      </c>
      <c r="AG1691" s="4" t="s">
        <v>48</v>
      </c>
      <c r="AH1691" s="4" t="s">
        <v>49</v>
      </c>
      <c r="AI1691" s="4" t="s">
        <v>49</v>
      </c>
      <c r="AJ1691" s="4" t="s">
        <v>49</v>
      </c>
      <c r="AK1691" s="4" t="s">
        <v>49</v>
      </c>
      <c r="AL1691" s="4" t="s">
        <v>55</v>
      </c>
    </row>
    <row r="1692" spans="1:38" ht="25.5">
      <c r="A1692" s="4">
        <v>159900</v>
      </c>
      <c r="B1692" s="4">
        <v>664028</v>
      </c>
      <c r="C1692" s="4" t="s">
        <v>4490</v>
      </c>
      <c r="D1692" s="4" t="s">
        <v>4491</v>
      </c>
      <c r="E1692" s="4" t="s">
        <v>148</v>
      </c>
      <c r="F1692" s="4" t="s">
        <v>88</v>
      </c>
      <c r="G1692" s="4" t="s">
        <v>46</v>
      </c>
      <c r="H1692" s="4" t="s">
        <v>47</v>
      </c>
      <c r="I1692" s="4" t="s">
        <v>48</v>
      </c>
      <c r="J1692" s="4" t="s">
        <v>49</v>
      </c>
      <c r="K1692" s="4" t="s">
        <v>4514</v>
      </c>
      <c r="L1692" s="4" t="s">
        <v>4515</v>
      </c>
      <c r="M1692" s="4"/>
      <c r="N1692" s="4" t="s">
        <v>148</v>
      </c>
      <c r="O1692" s="4" t="s">
        <v>53</v>
      </c>
      <c r="P1692" s="4" t="s">
        <v>4498</v>
      </c>
      <c r="Q1692" s="4">
        <v>227</v>
      </c>
      <c r="R1692" s="4">
        <v>0</v>
      </c>
      <c r="S1692" s="4">
        <v>156</v>
      </c>
      <c r="T1692" s="4">
        <v>383</v>
      </c>
      <c r="U1692" s="4">
        <v>0.5927</v>
      </c>
      <c r="V1692" s="4">
        <v>0</v>
      </c>
      <c r="W1692" s="4">
        <v>0.5927</v>
      </c>
      <c r="X1692" s="4" t="s">
        <v>49</v>
      </c>
      <c r="Y1692" s="4" t="s">
        <v>49</v>
      </c>
      <c r="Z1692" s="4" t="s">
        <v>49</v>
      </c>
      <c r="AA1692" s="4" t="s">
        <v>49</v>
      </c>
      <c r="AB1692" s="4" t="s">
        <v>49</v>
      </c>
      <c r="AC1692" s="4" t="s">
        <v>49</v>
      </c>
      <c r="AD1692" s="4" t="s">
        <v>49</v>
      </c>
      <c r="AE1692" s="4" t="s">
        <v>48</v>
      </c>
      <c r="AF1692" s="4" t="s">
        <v>48</v>
      </c>
      <c r="AG1692" s="4" t="s">
        <v>48</v>
      </c>
      <c r="AH1692" s="4" t="s">
        <v>48</v>
      </c>
      <c r="AI1692" s="4" t="s">
        <v>48</v>
      </c>
      <c r="AJ1692" s="4" t="s">
        <v>48</v>
      </c>
      <c r="AK1692" s="4" t="s">
        <v>48</v>
      </c>
      <c r="AL1692" s="4" t="s">
        <v>55</v>
      </c>
    </row>
    <row r="1693" spans="1:38" ht="25.5">
      <c r="A1693" s="4">
        <v>159900</v>
      </c>
      <c r="B1693" s="4">
        <v>687197</v>
      </c>
      <c r="C1693" s="4" t="s">
        <v>4490</v>
      </c>
      <c r="D1693" s="4" t="s">
        <v>4491</v>
      </c>
      <c r="E1693" s="4" t="s">
        <v>148</v>
      </c>
      <c r="F1693" s="4" t="s">
        <v>88</v>
      </c>
      <c r="G1693" s="4" t="s">
        <v>46</v>
      </c>
      <c r="H1693" s="4" t="s">
        <v>47</v>
      </c>
      <c r="I1693" s="4" t="s">
        <v>48</v>
      </c>
      <c r="J1693" s="4" t="s">
        <v>49</v>
      </c>
      <c r="K1693" s="4" t="s">
        <v>4516</v>
      </c>
      <c r="L1693" s="4" t="s">
        <v>4517</v>
      </c>
      <c r="M1693" s="4"/>
      <c r="N1693" s="4" t="s">
        <v>148</v>
      </c>
      <c r="O1693" s="4" t="s">
        <v>53</v>
      </c>
      <c r="P1693" s="4" t="s">
        <v>4498</v>
      </c>
      <c r="Q1693" s="4">
        <v>382</v>
      </c>
      <c r="R1693" s="4">
        <v>0</v>
      </c>
      <c r="S1693" s="4">
        <v>205</v>
      </c>
      <c r="T1693" s="4">
        <v>587</v>
      </c>
      <c r="U1693" s="4">
        <v>0.65080000000000005</v>
      </c>
      <c r="V1693" s="4">
        <v>0</v>
      </c>
      <c r="W1693" s="4">
        <v>0.65080000000000005</v>
      </c>
      <c r="X1693" s="4" t="s">
        <v>48</v>
      </c>
      <c r="Y1693" s="4" t="s">
        <v>48</v>
      </c>
      <c r="Z1693" s="4" t="s">
        <v>48</v>
      </c>
      <c r="AA1693" s="4" t="s">
        <v>48</v>
      </c>
      <c r="AB1693" s="4" t="s">
        <v>48</v>
      </c>
      <c r="AC1693" s="4" t="s">
        <v>48</v>
      </c>
      <c r="AD1693" s="4" t="s">
        <v>48</v>
      </c>
      <c r="AE1693" s="4" t="s">
        <v>49</v>
      </c>
      <c r="AF1693" s="4" t="s">
        <v>49</v>
      </c>
      <c r="AG1693" s="4" t="s">
        <v>49</v>
      </c>
      <c r="AH1693" s="4" t="s">
        <v>48</v>
      </c>
      <c r="AI1693" s="4" t="s">
        <v>48</v>
      </c>
      <c r="AJ1693" s="4" t="s">
        <v>48</v>
      </c>
      <c r="AK1693" s="4" t="s">
        <v>48</v>
      </c>
      <c r="AL1693" s="4" t="s">
        <v>55</v>
      </c>
    </row>
    <row r="1694" spans="1:38" ht="25.5">
      <c r="A1694" s="4">
        <v>159900</v>
      </c>
      <c r="B1694" s="4">
        <v>664754</v>
      </c>
      <c r="C1694" s="4" t="s">
        <v>4490</v>
      </c>
      <c r="D1694" s="4" t="s">
        <v>4491</v>
      </c>
      <c r="E1694" s="4" t="s">
        <v>148</v>
      </c>
      <c r="F1694" s="4" t="s">
        <v>88</v>
      </c>
      <c r="G1694" s="4" t="s">
        <v>46</v>
      </c>
      <c r="H1694" s="4" t="s">
        <v>47</v>
      </c>
      <c r="I1694" s="4" t="s">
        <v>48</v>
      </c>
      <c r="J1694" s="4" t="s">
        <v>49</v>
      </c>
      <c r="K1694" s="4" t="s">
        <v>4518</v>
      </c>
      <c r="L1694" s="4" t="s">
        <v>4519</v>
      </c>
      <c r="M1694" s="4"/>
      <c r="N1694" s="4" t="s">
        <v>148</v>
      </c>
      <c r="O1694" s="4" t="s">
        <v>53</v>
      </c>
      <c r="P1694" s="4" t="s">
        <v>3597</v>
      </c>
      <c r="Q1694" s="4">
        <v>385</v>
      </c>
      <c r="R1694" s="4">
        <v>0</v>
      </c>
      <c r="S1694" s="4">
        <v>0</v>
      </c>
      <c r="T1694" s="4">
        <v>385</v>
      </c>
      <c r="U1694" s="4">
        <v>1</v>
      </c>
      <c r="V1694" s="4">
        <v>0</v>
      </c>
      <c r="W1694" s="4">
        <v>1</v>
      </c>
      <c r="X1694" s="4" t="s">
        <v>49</v>
      </c>
      <c r="Y1694" s="4" t="s">
        <v>49</v>
      </c>
      <c r="Z1694" s="4" t="s">
        <v>49</v>
      </c>
      <c r="AA1694" s="4" t="s">
        <v>49</v>
      </c>
      <c r="AB1694" s="4" t="s">
        <v>49</v>
      </c>
      <c r="AC1694" s="4" t="s">
        <v>49</v>
      </c>
      <c r="AD1694" s="4" t="s">
        <v>49</v>
      </c>
      <c r="AE1694" s="4" t="s">
        <v>49</v>
      </c>
      <c r="AF1694" s="4" t="s">
        <v>48</v>
      </c>
      <c r="AG1694" s="4" t="s">
        <v>48</v>
      </c>
      <c r="AH1694" s="4" t="s">
        <v>48</v>
      </c>
      <c r="AI1694" s="4" t="s">
        <v>48</v>
      </c>
      <c r="AJ1694" s="4" t="s">
        <v>48</v>
      </c>
      <c r="AK1694" s="4" t="s">
        <v>48</v>
      </c>
      <c r="AL1694" s="4" t="s">
        <v>55</v>
      </c>
    </row>
    <row r="1695" spans="1:38" ht="25.5">
      <c r="A1695" s="4">
        <v>159900</v>
      </c>
      <c r="B1695" s="4">
        <v>661037</v>
      </c>
      <c r="C1695" s="4" t="s">
        <v>4490</v>
      </c>
      <c r="D1695" s="4" t="s">
        <v>4491</v>
      </c>
      <c r="E1695" s="4" t="s">
        <v>148</v>
      </c>
      <c r="F1695" s="4" t="s">
        <v>88</v>
      </c>
      <c r="G1695" s="4" t="s">
        <v>46</v>
      </c>
      <c r="H1695" s="4" t="s">
        <v>47</v>
      </c>
      <c r="I1695" s="4" t="s">
        <v>48</v>
      </c>
      <c r="J1695" s="4" t="s">
        <v>49</v>
      </c>
      <c r="K1695" s="4" t="s">
        <v>2359</v>
      </c>
      <c r="L1695" s="4" t="s">
        <v>4520</v>
      </c>
      <c r="M1695" s="4"/>
      <c r="N1695" s="4" t="s">
        <v>148</v>
      </c>
      <c r="O1695" s="4" t="s">
        <v>53</v>
      </c>
      <c r="P1695" s="4" t="s">
        <v>4493</v>
      </c>
      <c r="Q1695" s="4">
        <v>261</v>
      </c>
      <c r="R1695" s="4">
        <v>0</v>
      </c>
      <c r="S1695" s="4">
        <v>160</v>
      </c>
      <c r="T1695" s="4">
        <v>421</v>
      </c>
      <c r="U1695" s="4">
        <v>0.62</v>
      </c>
      <c r="V1695" s="4">
        <v>0</v>
      </c>
      <c r="W1695" s="4">
        <v>0.62</v>
      </c>
      <c r="X1695" s="4" t="s">
        <v>49</v>
      </c>
      <c r="Y1695" s="4" t="s">
        <v>49</v>
      </c>
      <c r="Z1695" s="4" t="s">
        <v>49</v>
      </c>
      <c r="AA1695" s="4" t="s">
        <v>49</v>
      </c>
      <c r="AB1695" s="4" t="s">
        <v>49</v>
      </c>
      <c r="AC1695" s="4" t="s">
        <v>49</v>
      </c>
      <c r="AD1695" s="4" t="s">
        <v>49</v>
      </c>
      <c r="AE1695" s="4" t="s">
        <v>49</v>
      </c>
      <c r="AF1695" s="4" t="s">
        <v>48</v>
      </c>
      <c r="AG1695" s="4" t="s">
        <v>48</v>
      </c>
      <c r="AH1695" s="4" t="s">
        <v>48</v>
      </c>
      <c r="AI1695" s="4" t="s">
        <v>48</v>
      </c>
      <c r="AJ1695" s="4" t="s">
        <v>48</v>
      </c>
      <c r="AK1695" s="4" t="s">
        <v>48</v>
      </c>
      <c r="AL1695" s="4" t="s">
        <v>55</v>
      </c>
    </row>
    <row r="1696" spans="1:38" ht="25.5">
      <c r="A1696" s="4">
        <v>159900</v>
      </c>
      <c r="B1696" s="4">
        <v>664759</v>
      </c>
      <c r="C1696" s="4" t="s">
        <v>4490</v>
      </c>
      <c r="D1696" s="4" t="s">
        <v>4491</v>
      </c>
      <c r="E1696" s="4" t="s">
        <v>148</v>
      </c>
      <c r="F1696" s="4" t="s">
        <v>88</v>
      </c>
      <c r="G1696" s="4" t="s">
        <v>46</v>
      </c>
      <c r="H1696" s="4" t="s">
        <v>47</v>
      </c>
      <c r="I1696" s="4" t="s">
        <v>48</v>
      </c>
      <c r="J1696" s="4" t="s">
        <v>49</v>
      </c>
      <c r="K1696" s="4" t="s">
        <v>1405</v>
      </c>
      <c r="L1696" s="4" t="s">
        <v>4521</v>
      </c>
      <c r="M1696" s="4"/>
      <c r="N1696" s="4" t="s">
        <v>148</v>
      </c>
      <c r="O1696" s="4" t="s">
        <v>53</v>
      </c>
      <c r="P1696" s="4" t="s">
        <v>4498</v>
      </c>
      <c r="Q1696" s="4">
        <v>369</v>
      </c>
      <c r="R1696" s="4">
        <v>0</v>
      </c>
      <c r="S1696" s="4">
        <v>2</v>
      </c>
      <c r="T1696" s="4">
        <v>371</v>
      </c>
      <c r="U1696" s="4">
        <v>0.99460000000000004</v>
      </c>
      <c r="V1696" s="4">
        <v>0</v>
      </c>
      <c r="W1696" s="4">
        <v>0.99460000000000004</v>
      </c>
      <c r="X1696" s="4" t="s">
        <v>49</v>
      </c>
      <c r="Y1696" s="4" t="s">
        <v>49</v>
      </c>
      <c r="Z1696" s="4" t="s">
        <v>49</v>
      </c>
      <c r="AA1696" s="4" t="s">
        <v>49</v>
      </c>
      <c r="AB1696" s="4" t="s">
        <v>49</v>
      </c>
      <c r="AC1696" s="4" t="s">
        <v>49</v>
      </c>
      <c r="AD1696" s="4" t="s">
        <v>49</v>
      </c>
      <c r="AE1696" s="4" t="s">
        <v>48</v>
      </c>
      <c r="AF1696" s="4" t="s">
        <v>48</v>
      </c>
      <c r="AG1696" s="4" t="s">
        <v>48</v>
      </c>
      <c r="AH1696" s="4" t="s">
        <v>48</v>
      </c>
      <c r="AI1696" s="4" t="s">
        <v>48</v>
      </c>
      <c r="AJ1696" s="4" t="s">
        <v>48</v>
      </c>
      <c r="AK1696" s="4" t="s">
        <v>48</v>
      </c>
      <c r="AL1696" s="4" t="s">
        <v>55</v>
      </c>
    </row>
    <row r="1697" spans="1:38" ht="25.5">
      <c r="A1697" s="4">
        <v>159900</v>
      </c>
      <c r="B1697" s="4">
        <v>661070</v>
      </c>
      <c r="C1697" s="4" t="s">
        <v>4490</v>
      </c>
      <c r="D1697" s="4" t="s">
        <v>4491</v>
      </c>
      <c r="E1697" s="4" t="s">
        <v>148</v>
      </c>
      <c r="F1697" s="4" t="s">
        <v>88</v>
      </c>
      <c r="G1697" s="4" t="s">
        <v>46</v>
      </c>
      <c r="H1697" s="4" t="s">
        <v>47</v>
      </c>
      <c r="I1697" s="4" t="s">
        <v>48</v>
      </c>
      <c r="J1697" s="4" t="s">
        <v>49</v>
      </c>
      <c r="K1697" s="4" t="s">
        <v>4522</v>
      </c>
      <c r="L1697" s="4" t="s">
        <v>4523</v>
      </c>
      <c r="M1697" s="4"/>
      <c r="N1697" s="4" t="s">
        <v>148</v>
      </c>
      <c r="O1697" s="4" t="s">
        <v>53</v>
      </c>
      <c r="P1697" s="4" t="s">
        <v>150</v>
      </c>
      <c r="Q1697" s="4">
        <v>415</v>
      </c>
      <c r="R1697" s="4">
        <v>0</v>
      </c>
      <c r="S1697" s="4">
        <v>0</v>
      </c>
      <c r="T1697" s="4">
        <v>415</v>
      </c>
      <c r="U1697" s="4">
        <v>1</v>
      </c>
      <c r="V1697" s="4">
        <v>0</v>
      </c>
      <c r="W1697" s="4">
        <v>1</v>
      </c>
      <c r="X1697" s="4" t="s">
        <v>48</v>
      </c>
      <c r="Y1697" s="4" t="s">
        <v>48</v>
      </c>
      <c r="Z1697" s="4" t="s">
        <v>48</v>
      </c>
      <c r="AA1697" s="4" t="s">
        <v>48</v>
      </c>
      <c r="AB1697" s="4" t="s">
        <v>48</v>
      </c>
      <c r="AC1697" s="4" t="s">
        <v>48</v>
      </c>
      <c r="AD1697" s="4" t="s">
        <v>48</v>
      </c>
      <c r="AE1697" s="4" t="s">
        <v>49</v>
      </c>
      <c r="AF1697" s="4" t="s">
        <v>49</v>
      </c>
      <c r="AG1697" s="4" t="s">
        <v>49</v>
      </c>
      <c r="AH1697" s="4" t="s">
        <v>48</v>
      </c>
      <c r="AI1697" s="4" t="s">
        <v>48</v>
      </c>
      <c r="AJ1697" s="4" t="s">
        <v>48</v>
      </c>
      <c r="AK1697" s="4" t="s">
        <v>48</v>
      </c>
      <c r="AL1697" s="4" t="s">
        <v>55</v>
      </c>
    </row>
    <row r="1698" spans="1:38" ht="25.5">
      <c r="A1698" s="4">
        <v>159900</v>
      </c>
      <c r="B1698" s="4">
        <v>661064</v>
      </c>
      <c r="C1698" s="4" t="s">
        <v>4490</v>
      </c>
      <c r="D1698" s="4" t="s">
        <v>4491</v>
      </c>
      <c r="E1698" s="4" t="s">
        <v>148</v>
      </c>
      <c r="F1698" s="4" t="s">
        <v>88</v>
      </c>
      <c r="G1698" s="4" t="s">
        <v>46</v>
      </c>
      <c r="H1698" s="4" t="s">
        <v>47</v>
      </c>
      <c r="I1698" s="4" t="s">
        <v>48</v>
      </c>
      <c r="J1698" s="4" t="s">
        <v>49</v>
      </c>
      <c r="K1698" s="4" t="s">
        <v>4524</v>
      </c>
      <c r="L1698" s="4" t="s">
        <v>4525</v>
      </c>
      <c r="M1698" s="4"/>
      <c r="N1698" s="4" t="s">
        <v>148</v>
      </c>
      <c r="O1698" s="4" t="s">
        <v>53</v>
      </c>
      <c r="P1698" s="4" t="s">
        <v>4498</v>
      </c>
      <c r="Q1698" s="4">
        <v>474</v>
      </c>
      <c r="R1698" s="4">
        <v>0</v>
      </c>
      <c r="S1698" s="4">
        <v>33</v>
      </c>
      <c r="T1698" s="4">
        <v>507</v>
      </c>
      <c r="U1698" s="4">
        <v>0.93489999999999995</v>
      </c>
      <c r="V1698" s="4">
        <v>0</v>
      </c>
      <c r="W1698" s="4">
        <v>0.93489999999999995</v>
      </c>
      <c r="X1698" s="4" t="s">
        <v>48</v>
      </c>
      <c r="Y1698" s="4" t="s">
        <v>48</v>
      </c>
      <c r="Z1698" s="4" t="s">
        <v>48</v>
      </c>
      <c r="AA1698" s="4" t="s">
        <v>48</v>
      </c>
      <c r="AB1698" s="4" t="s">
        <v>48</v>
      </c>
      <c r="AC1698" s="4" t="s">
        <v>48</v>
      </c>
      <c r="AD1698" s="4" t="s">
        <v>48</v>
      </c>
      <c r="AE1698" s="4" t="s">
        <v>49</v>
      </c>
      <c r="AF1698" s="4" t="s">
        <v>49</v>
      </c>
      <c r="AG1698" s="4" t="s">
        <v>49</v>
      </c>
      <c r="AH1698" s="4" t="s">
        <v>48</v>
      </c>
      <c r="AI1698" s="4" t="s">
        <v>48</v>
      </c>
      <c r="AJ1698" s="4" t="s">
        <v>48</v>
      </c>
      <c r="AK1698" s="4" t="s">
        <v>48</v>
      </c>
      <c r="AL1698" s="4" t="s">
        <v>55</v>
      </c>
    </row>
    <row r="1699" spans="1:38" ht="25.5">
      <c r="A1699" s="4">
        <v>159900</v>
      </c>
      <c r="B1699" s="4">
        <v>661039</v>
      </c>
      <c r="C1699" s="4" t="s">
        <v>4490</v>
      </c>
      <c r="D1699" s="4" t="s">
        <v>4491</v>
      </c>
      <c r="E1699" s="4" t="s">
        <v>148</v>
      </c>
      <c r="F1699" s="4" t="s">
        <v>88</v>
      </c>
      <c r="G1699" s="4" t="s">
        <v>46</v>
      </c>
      <c r="H1699" s="4" t="s">
        <v>47</v>
      </c>
      <c r="I1699" s="4" t="s">
        <v>48</v>
      </c>
      <c r="J1699" s="4" t="s">
        <v>49</v>
      </c>
      <c r="K1699" s="4" t="s">
        <v>1191</v>
      </c>
      <c r="L1699" s="4" t="s">
        <v>4526</v>
      </c>
      <c r="M1699" s="4"/>
      <c r="N1699" s="4" t="s">
        <v>148</v>
      </c>
      <c r="O1699" s="4" t="s">
        <v>53</v>
      </c>
      <c r="P1699" s="4" t="s">
        <v>3597</v>
      </c>
      <c r="Q1699" s="4">
        <v>322</v>
      </c>
      <c r="R1699" s="4">
        <v>0</v>
      </c>
      <c r="S1699" s="4">
        <v>0</v>
      </c>
      <c r="T1699" s="4">
        <v>322</v>
      </c>
      <c r="U1699" s="4">
        <v>1</v>
      </c>
      <c r="V1699" s="4">
        <v>0</v>
      </c>
      <c r="W1699" s="4">
        <v>1</v>
      </c>
      <c r="X1699" s="4" t="s">
        <v>49</v>
      </c>
      <c r="Y1699" s="4" t="s">
        <v>49</v>
      </c>
      <c r="Z1699" s="4" t="s">
        <v>49</v>
      </c>
      <c r="AA1699" s="4" t="s">
        <v>49</v>
      </c>
      <c r="AB1699" s="4" t="s">
        <v>49</v>
      </c>
      <c r="AC1699" s="4" t="s">
        <v>49</v>
      </c>
      <c r="AD1699" s="4" t="s">
        <v>49</v>
      </c>
      <c r="AE1699" s="4" t="s">
        <v>48</v>
      </c>
      <c r="AF1699" s="4" t="s">
        <v>48</v>
      </c>
      <c r="AG1699" s="4" t="s">
        <v>48</v>
      </c>
      <c r="AH1699" s="4" t="s">
        <v>48</v>
      </c>
      <c r="AI1699" s="4" t="s">
        <v>48</v>
      </c>
      <c r="AJ1699" s="4" t="s">
        <v>48</v>
      </c>
      <c r="AK1699" s="4" t="s">
        <v>48</v>
      </c>
      <c r="AL1699" s="4" t="s">
        <v>55</v>
      </c>
    </row>
    <row r="1700" spans="1:38" ht="25.5">
      <c r="A1700" s="4">
        <v>159900</v>
      </c>
      <c r="B1700" s="4">
        <v>661040</v>
      </c>
      <c r="C1700" s="4" t="s">
        <v>4490</v>
      </c>
      <c r="D1700" s="4" t="s">
        <v>4491</v>
      </c>
      <c r="E1700" s="4" t="s">
        <v>148</v>
      </c>
      <c r="F1700" s="4" t="s">
        <v>88</v>
      </c>
      <c r="G1700" s="4" t="s">
        <v>46</v>
      </c>
      <c r="H1700" s="4" t="s">
        <v>47</v>
      </c>
      <c r="I1700" s="4" t="s">
        <v>48</v>
      </c>
      <c r="J1700" s="4" t="s">
        <v>49</v>
      </c>
      <c r="K1700" s="4" t="s">
        <v>4527</v>
      </c>
      <c r="L1700" s="4" t="s">
        <v>4528</v>
      </c>
      <c r="M1700" s="4"/>
      <c r="N1700" s="4" t="s">
        <v>148</v>
      </c>
      <c r="O1700" s="4" t="s">
        <v>53</v>
      </c>
      <c r="P1700" s="4" t="s">
        <v>4529</v>
      </c>
      <c r="Q1700" s="4">
        <v>181</v>
      </c>
      <c r="R1700" s="4">
        <v>0</v>
      </c>
      <c r="S1700" s="4">
        <v>304</v>
      </c>
      <c r="T1700" s="4">
        <v>485</v>
      </c>
      <c r="U1700" s="4">
        <v>0.37319999999999998</v>
      </c>
      <c r="V1700" s="4">
        <v>0</v>
      </c>
      <c r="W1700" s="4">
        <v>0.37319999999999998</v>
      </c>
      <c r="X1700" s="4" t="s">
        <v>49</v>
      </c>
      <c r="Y1700" s="4" t="s">
        <v>49</v>
      </c>
      <c r="Z1700" s="4" t="s">
        <v>49</v>
      </c>
      <c r="AA1700" s="4" t="s">
        <v>49</v>
      </c>
      <c r="AB1700" s="4" t="s">
        <v>49</v>
      </c>
      <c r="AC1700" s="4" t="s">
        <v>49</v>
      </c>
      <c r="AD1700" s="4" t="s">
        <v>49</v>
      </c>
      <c r="AE1700" s="4" t="s">
        <v>49</v>
      </c>
      <c r="AF1700" s="4" t="s">
        <v>48</v>
      </c>
      <c r="AG1700" s="4" t="s">
        <v>48</v>
      </c>
      <c r="AH1700" s="4" t="s">
        <v>48</v>
      </c>
      <c r="AI1700" s="4" t="s">
        <v>48</v>
      </c>
      <c r="AJ1700" s="4" t="s">
        <v>48</v>
      </c>
      <c r="AK1700" s="4" t="s">
        <v>48</v>
      </c>
      <c r="AL1700" s="4" t="s">
        <v>55</v>
      </c>
    </row>
    <row r="1701" spans="1:38" ht="25.5">
      <c r="A1701" s="4">
        <v>159900</v>
      </c>
      <c r="B1701" s="4">
        <v>665180</v>
      </c>
      <c r="C1701" s="4" t="s">
        <v>4490</v>
      </c>
      <c r="D1701" s="4" t="s">
        <v>4491</v>
      </c>
      <c r="E1701" s="4" t="s">
        <v>148</v>
      </c>
      <c r="F1701" s="4" t="s">
        <v>88</v>
      </c>
      <c r="G1701" s="4" t="s">
        <v>46</v>
      </c>
      <c r="H1701" s="4" t="s">
        <v>47</v>
      </c>
      <c r="I1701" s="4" t="s">
        <v>48</v>
      </c>
      <c r="J1701" s="4" t="s">
        <v>49</v>
      </c>
      <c r="K1701" s="4" t="s">
        <v>4530</v>
      </c>
      <c r="L1701" s="4" t="s">
        <v>4531</v>
      </c>
      <c r="M1701" s="4"/>
      <c r="N1701" s="4" t="s">
        <v>148</v>
      </c>
      <c r="O1701" s="4" t="s">
        <v>53</v>
      </c>
      <c r="P1701" s="4" t="s">
        <v>2513</v>
      </c>
      <c r="Q1701" s="4">
        <v>384</v>
      </c>
      <c r="R1701" s="4">
        <v>0</v>
      </c>
      <c r="S1701" s="4">
        <v>0</v>
      </c>
      <c r="T1701" s="4">
        <v>384</v>
      </c>
      <c r="U1701" s="4">
        <v>1</v>
      </c>
      <c r="V1701" s="4">
        <v>0</v>
      </c>
      <c r="W1701" s="4">
        <v>1</v>
      </c>
      <c r="X1701" s="4" t="s">
        <v>49</v>
      </c>
      <c r="Y1701" s="4" t="s">
        <v>49</v>
      </c>
      <c r="Z1701" s="4" t="s">
        <v>49</v>
      </c>
      <c r="AA1701" s="4" t="s">
        <v>49</v>
      </c>
      <c r="AB1701" s="4" t="s">
        <v>49</v>
      </c>
      <c r="AC1701" s="4" t="s">
        <v>49</v>
      </c>
      <c r="AD1701" s="4" t="s">
        <v>49</v>
      </c>
      <c r="AE1701" s="4" t="s">
        <v>48</v>
      </c>
      <c r="AF1701" s="4" t="s">
        <v>48</v>
      </c>
      <c r="AG1701" s="4" t="s">
        <v>48</v>
      </c>
      <c r="AH1701" s="4" t="s">
        <v>48</v>
      </c>
      <c r="AI1701" s="4" t="s">
        <v>48</v>
      </c>
      <c r="AJ1701" s="4" t="s">
        <v>48</v>
      </c>
      <c r="AK1701" s="4" t="s">
        <v>48</v>
      </c>
      <c r="AL1701" s="4" t="s">
        <v>55</v>
      </c>
    </row>
    <row r="1702" spans="1:38" ht="25.5">
      <c r="A1702" s="4">
        <v>159900</v>
      </c>
      <c r="B1702" s="4">
        <v>661042</v>
      </c>
      <c r="C1702" s="4" t="s">
        <v>4490</v>
      </c>
      <c r="D1702" s="4" t="s">
        <v>4491</v>
      </c>
      <c r="E1702" s="4" t="s">
        <v>148</v>
      </c>
      <c r="F1702" s="4" t="s">
        <v>88</v>
      </c>
      <c r="G1702" s="4" t="s">
        <v>46</v>
      </c>
      <c r="H1702" s="4" t="s">
        <v>47</v>
      </c>
      <c r="I1702" s="4" t="s">
        <v>48</v>
      </c>
      <c r="J1702" s="4" t="s">
        <v>49</v>
      </c>
      <c r="K1702" s="4" t="s">
        <v>4532</v>
      </c>
      <c r="L1702" s="4" t="s">
        <v>4533</v>
      </c>
      <c r="M1702" s="4"/>
      <c r="N1702" s="4" t="s">
        <v>148</v>
      </c>
      <c r="O1702" s="4" t="s">
        <v>53</v>
      </c>
      <c r="P1702" s="4" t="s">
        <v>4529</v>
      </c>
      <c r="Q1702" s="4">
        <v>95</v>
      </c>
      <c r="R1702" s="4">
        <v>0</v>
      </c>
      <c r="S1702" s="4">
        <v>390</v>
      </c>
      <c r="T1702" s="4">
        <v>485</v>
      </c>
      <c r="U1702" s="4">
        <v>0.19589999999999999</v>
      </c>
      <c r="V1702" s="4">
        <v>0</v>
      </c>
      <c r="W1702" s="4">
        <v>0.19589999999999999</v>
      </c>
      <c r="X1702" s="4" t="s">
        <v>48</v>
      </c>
      <c r="Y1702" s="4" t="s">
        <v>49</v>
      </c>
      <c r="Z1702" s="4" t="s">
        <v>49</v>
      </c>
      <c r="AA1702" s="4" t="s">
        <v>49</v>
      </c>
      <c r="AB1702" s="4" t="s">
        <v>49</v>
      </c>
      <c r="AC1702" s="4" t="s">
        <v>49</v>
      </c>
      <c r="AD1702" s="4" t="s">
        <v>49</v>
      </c>
      <c r="AE1702" s="4" t="s">
        <v>49</v>
      </c>
      <c r="AF1702" s="4" t="s">
        <v>48</v>
      </c>
      <c r="AG1702" s="4" t="s">
        <v>48</v>
      </c>
      <c r="AH1702" s="4" t="s">
        <v>48</v>
      </c>
      <c r="AI1702" s="4" t="s">
        <v>48</v>
      </c>
      <c r="AJ1702" s="4" t="s">
        <v>48</v>
      </c>
      <c r="AK1702" s="4" t="s">
        <v>48</v>
      </c>
      <c r="AL1702" s="4" t="s">
        <v>55</v>
      </c>
    </row>
    <row r="1703" spans="1:38" ht="25.5">
      <c r="A1703" s="4">
        <v>159900</v>
      </c>
      <c r="B1703" s="4">
        <v>661043</v>
      </c>
      <c r="C1703" s="4" t="s">
        <v>4490</v>
      </c>
      <c r="D1703" s="4" t="s">
        <v>4491</v>
      </c>
      <c r="E1703" s="4" t="s">
        <v>148</v>
      </c>
      <c r="F1703" s="4" t="s">
        <v>88</v>
      </c>
      <c r="G1703" s="4" t="s">
        <v>46</v>
      </c>
      <c r="H1703" s="4" t="s">
        <v>47</v>
      </c>
      <c r="I1703" s="4" t="s">
        <v>48</v>
      </c>
      <c r="J1703" s="4" t="s">
        <v>49</v>
      </c>
      <c r="K1703" s="4" t="s">
        <v>4534</v>
      </c>
      <c r="L1703" s="4" t="s">
        <v>4535</v>
      </c>
      <c r="M1703" s="4"/>
      <c r="N1703" s="4" t="s">
        <v>148</v>
      </c>
      <c r="O1703" s="4" t="s">
        <v>53</v>
      </c>
      <c r="P1703" s="4" t="s">
        <v>150</v>
      </c>
      <c r="Q1703" s="4">
        <v>103</v>
      </c>
      <c r="R1703" s="4">
        <v>0</v>
      </c>
      <c r="S1703" s="4">
        <v>194</v>
      </c>
      <c r="T1703" s="4">
        <v>297</v>
      </c>
      <c r="U1703" s="4">
        <v>0.3468</v>
      </c>
      <c r="V1703" s="4">
        <v>0</v>
      </c>
      <c r="W1703" s="4">
        <v>0.3468</v>
      </c>
      <c r="X1703" s="4" t="s">
        <v>49</v>
      </c>
      <c r="Y1703" s="4" t="s">
        <v>49</v>
      </c>
      <c r="Z1703" s="4" t="s">
        <v>49</v>
      </c>
      <c r="AA1703" s="4" t="s">
        <v>49</v>
      </c>
      <c r="AB1703" s="4" t="s">
        <v>49</v>
      </c>
      <c r="AC1703" s="4" t="s">
        <v>49</v>
      </c>
      <c r="AD1703" s="4" t="s">
        <v>49</v>
      </c>
      <c r="AE1703" s="4" t="s">
        <v>48</v>
      </c>
      <c r="AF1703" s="4" t="s">
        <v>48</v>
      </c>
      <c r="AG1703" s="4" t="s">
        <v>48</v>
      </c>
      <c r="AH1703" s="4" t="s">
        <v>48</v>
      </c>
      <c r="AI1703" s="4" t="s">
        <v>48</v>
      </c>
      <c r="AJ1703" s="4" t="s">
        <v>48</v>
      </c>
      <c r="AK1703" s="4" t="s">
        <v>48</v>
      </c>
      <c r="AL1703" s="4" t="s">
        <v>55</v>
      </c>
    </row>
    <row r="1704" spans="1:38" ht="25.5">
      <c r="A1704" s="4">
        <v>159900</v>
      </c>
      <c r="B1704" s="4">
        <v>661044</v>
      </c>
      <c r="C1704" s="4" t="s">
        <v>4490</v>
      </c>
      <c r="D1704" s="4" t="s">
        <v>4491</v>
      </c>
      <c r="E1704" s="4" t="s">
        <v>148</v>
      </c>
      <c r="F1704" s="4" t="s">
        <v>88</v>
      </c>
      <c r="G1704" s="4" t="s">
        <v>46</v>
      </c>
      <c r="H1704" s="4" t="s">
        <v>47</v>
      </c>
      <c r="I1704" s="4" t="s">
        <v>48</v>
      </c>
      <c r="J1704" s="4" t="s">
        <v>49</v>
      </c>
      <c r="K1704" s="4" t="s">
        <v>2850</v>
      </c>
      <c r="L1704" s="4" t="s">
        <v>4536</v>
      </c>
      <c r="M1704" s="4"/>
      <c r="N1704" s="4" t="s">
        <v>148</v>
      </c>
      <c r="O1704" s="4" t="s">
        <v>53</v>
      </c>
      <c r="P1704" s="4" t="s">
        <v>4529</v>
      </c>
      <c r="Q1704" s="4">
        <v>156</v>
      </c>
      <c r="R1704" s="4">
        <v>0</v>
      </c>
      <c r="S1704" s="4">
        <v>213</v>
      </c>
      <c r="T1704" s="4">
        <v>369</v>
      </c>
      <c r="U1704" s="4">
        <v>0.42280000000000001</v>
      </c>
      <c r="V1704" s="4">
        <v>0</v>
      </c>
      <c r="W1704" s="4">
        <v>0.42280000000000001</v>
      </c>
      <c r="X1704" s="4" t="s">
        <v>49</v>
      </c>
      <c r="Y1704" s="4" t="s">
        <v>49</v>
      </c>
      <c r="Z1704" s="4" t="s">
        <v>49</v>
      </c>
      <c r="AA1704" s="4" t="s">
        <v>49</v>
      </c>
      <c r="AB1704" s="4" t="s">
        <v>49</v>
      </c>
      <c r="AC1704" s="4" t="s">
        <v>49</v>
      </c>
      <c r="AD1704" s="4" t="s">
        <v>49</v>
      </c>
      <c r="AE1704" s="4" t="s">
        <v>49</v>
      </c>
      <c r="AF1704" s="4" t="s">
        <v>48</v>
      </c>
      <c r="AG1704" s="4" t="s">
        <v>48</v>
      </c>
      <c r="AH1704" s="4" t="s">
        <v>48</v>
      </c>
      <c r="AI1704" s="4" t="s">
        <v>48</v>
      </c>
      <c r="AJ1704" s="4" t="s">
        <v>48</v>
      </c>
      <c r="AK1704" s="4" t="s">
        <v>48</v>
      </c>
      <c r="AL1704" s="4" t="s">
        <v>55</v>
      </c>
    </row>
    <row r="1705" spans="1:38" ht="25.5">
      <c r="A1705" s="4">
        <v>159900</v>
      </c>
      <c r="B1705" s="4">
        <v>664596</v>
      </c>
      <c r="C1705" s="4" t="s">
        <v>4490</v>
      </c>
      <c r="D1705" s="4" t="s">
        <v>4491</v>
      </c>
      <c r="E1705" s="4" t="s">
        <v>148</v>
      </c>
      <c r="F1705" s="4" t="s">
        <v>88</v>
      </c>
      <c r="G1705" s="4" t="s">
        <v>46</v>
      </c>
      <c r="H1705" s="4" t="s">
        <v>47</v>
      </c>
      <c r="I1705" s="4" t="s">
        <v>48</v>
      </c>
      <c r="J1705" s="4" t="s">
        <v>49</v>
      </c>
      <c r="K1705" s="4" t="s">
        <v>4537</v>
      </c>
      <c r="L1705" s="4" t="s">
        <v>4538</v>
      </c>
      <c r="M1705" s="4"/>
      <c r="N1705" s="4" t="s">
        <v>148</v>
      </c>
      <c r="O1705" s="4" t="s">
        <v>53</v>
      </c>
      <c r="P1705" s="4" t="s">
        <v>4539</v>
      </c>
      <c r="Q1705" s="4">
        <v>617</v>
      </c>
      <c r="R1705" s="4">
        <v>0</v>
      </c>
      <c r="S1705" s="4">
        <v>1064</v>
      </c>
      <c r="T1705" s="4">
        <v>1681</v>
      </c>
      <c r="U1705" s="4">
        <v>0.36699999999999999</v>
      </c>
      <c r="V1705" s="4">
        <v>0</v>
      </c>
      <c r="W1705" s="4">
        <v>0.36699999999999999</v>
      </c>
      <c r="X1705" s="4" t="s">
        <v>48</v>
      </c>
      <c r="Y1705" s="4" t="s">
        <v>48</v>
      </c>
      <c r="Z1705" s="4" t="s">
        <v>48</v>
      </c>
      <c r="AA1705" s="4" t="s">
        <v>48</v>
      </c>
      <c r="AB1705" s="4" t="s">
        <v>48</v>
      </c>
      <c r="AC1705" s="4" t="s">
        <v>48</v>
      </c>
      <c r="AD1705" s="4" t="s">
        <v>48</v>
      </c>
      <c r="AE1705" s="4" t="s">
        <v>48</v>
      </c>
      <c r="AF1705" s="4" t="s">
        <v>48</v>
      </c>
      <c r="AG1705" s="4" t="s">
        <v>48</v>
      </c>
      <c r="AH1705" s="4" t="s">
        <v>49</v>
      </c>
      <c r="AI1705" s="4" t="s">
        <v>49</v>
      </c>
      <c r="AJ1705" s="4" t="s">
        <v>49</v>
      </c>
      <c r="AK1705" s="4" t="s">
        <v>49</v>
      </c>
      <c r="AL1705" s="4" t="s">
        <v>55</v>
      </c>
    </row>
    <row r="1706" spans="1:38" ht="25.5">
      <c r="A1706" s="4">
        <v>159900</v>
      </c>
      <c r="B1706" s="4">
        <v>661085</v>
      </c>
      <c r="C1706" s="4" t="s">
        <v>4490</v>
      </c>
      <c r="D1706" s="4" t="s">
        <v>4491</v>
      </c>
      <c r="E1706" s="4" t="s">
        <v>148</v>
      </c>
      <c r="F1706" s="4" t="s">
        <v>88</v>
      </c>
      <c r="G1706" s="4" t="s">
        <v>46</v>
      </c>
      <c r="H1706" s="4" t="s">
        <v>47</v>
      </c>
      <c r="I1706" s="4" t="s">
        <v>48</v>
      </c>
      <c r="J1706" s="4" t="s">
        <v>49</v>
      </c>
      <c r="K1706" s="4" t="s">
        <v>4540</v>
      </c>
      <c r="L1706" s="4" t="s">
        <v>4541</v>
      </c>
      <c r="M1706" s="4"/>
      <c r="N1706" s="4" t="s">
        <v>148</v>
      </c>
      <c r="O1706" s="4" t="s">
        <v>53</v>
      </c>
      <c r="P1706" s="4" t="s">
        <v>3597</v>
      </c>
      <c r="Q1706" s="4">
        <v>136</v>
      </c>
      <c r="R1706" s="4">
        <v>0</v>
      </c>
      <c r="S1706" s="4">
        <v>428</v>
      </c>
      <c r="T1706" s="4">
        <v>564</v>
      </c>
      <c r="U1706" s="4">
        <v>0.24110000000000001</v>
      </c>
      <c r="V1706" s="4">
        <v>0</v>
      </c>
      <c r="W1706" s="4">
        <v>0.24110000000000001</v>
      </c>
      <c r="X1706" s="4" t="s">
        <v>48</v>
      </c>
      <c r="Y1706" s="4" t="s">
        <v>48</v>
      </c>
      <c r="Z1706" s="4" t="s">
        <v>49</v>
      </c>
      <c r="AA1706" s="4" t="s">
        <v>49</v>
      </c>
      <c r="AB1706" s="4" t="s">
        <v>49</v>
      </c>
      <c r="AC1706" s="4" t="s">
        <v>49</v>
      </c>
      <c r="AD1706" s="4" t="s">
        <v>49</v>
      </c>
      <c r="AE1706" s="4" t="s">
        <v>49</v>
      </c>
      <c r="AF1706" s="4" t="s">
        <v>49</v>
      </c>
      <c r="AG1706" s="4" t="s">
        <v>49</v>
      </c>
      <c r="AH1706" s="4" t="s">
        <v>48</v>
      </c>
      <c r="AI1706" s="4" t="s">
        <v>48</v>
      </c>
      <c r="AJ1706" s="4" t="s">
        <v>48</v>
      </c>
      <c r="AK1706" s="4" t="s">
        <v>48</v>
      </c>
      <c r="AL1706" s="4" t="s">
        <v>55</v>
      </c>
    </row>
    <row r="1707" spans="1:38" ht="25.5">
      <c r="A1707" s="4">
        <v>159900</v>
      </c>
      <c r="B1707" s="4">
        <v>661045</v>
      </c>
      <c r="C1707" s="4" t="s">
        <v>4490</v>
      </c>
      <c r="D1707" s="4" t="s">
        <v>4491</v>
      </c>
      <c r="E1707" s="4" t="s">
        <v>148</v>
      </c>
      <c r="F1707" s="4" t="s">
        <v>88</v>
      </c>
      <c r="G1707" s="4" t="s">
        <v>46</v>
      </c>
      <c r="H1707" s="4" t="s">
        <v>47</v>
      </c>
      <c r="I1707" s="4" t="s">
        <v>48</v>
      </c>
      <c r="J1707" s="4" t="s">
        <v>49</v>
      </c>
      <c r="K1707" s="4" t="s">
        <v>4542</v>
      </c>
      <c r="L1707" s="4" t="s">
        <v>4543</v>
      </c>
      <c r="M1707" s="4"/>
      <c r="N1707" s="4" t="s">
        <v>148</v>
      </c>
      <c r="O1707" s="4" t="s">
        <v>53</v>
      </c>
      <c r="P1707" s="4" t="s">
        <v>150</v>
      </c>
      <c r="Q1707" s="4">
        <v>308</v>
      </c>
      <c r="R1707" s="4">
        <v>0</v>
      </c>
      <c r="S1707" s="4">
        <v>0</v>
      </c>
      <c r="T1707" s="4">
        <v>308</v>
      </c>
      <c r="U1707" s="4">
        <v>1</v>
      </c>
      <c r="V1707" s="4">
        <v>0</v>
      </c>
      <c r="W1707" s="4">
        <v>1</v>
      </c>
      <c r="X1707" s="4" t="s">
        <v>48</v>
      </c>
      <c r="Y1707" s="4" t="s">
        <v>49</v>
      </c>
      <c r="Z1707" s="4" t="s">
        <v>49</v>
      </c>
      <c r="AA1707" s="4" t="s">
        <v>49</v>
      </c>
      <c r="AB1707" s="4" t="s">
        <v>49</v>
      </c>
      <c r="AC1707" s="4" t="s">
        <v>49</v>
      </c>
      <c r="AD1707" s="4" t="s">
        <v>49</v>
      </c>
      <c r="AE1707" s="4" t="s">
        <v>48</v>
      </c>
      <c r="AF1707" s="4" t="s">
        <v>48</v>
      </c>
      <c r="AG1707" s="4" t="s">
        <v>48</v>
      </c>
      <c r="AH1707" s="4" t="s">
        <v>48</v>
      </c>
      <c r="AI1707" s="4" t="s">
        <v>48</v>
      </c>
      <c r="AJ1707" s="4" t="s">
        <v>48</v>
      </c>
      <c r="AK1707" s="4" t="s">
        <v>48</v>
      </c>
      <c r="AL1707" s="4" t="s">
        <v>55</v>
      </c>
    </row>
    <row r="1708" spans="1:38" ht="25.5">
      <c r="A1708" s="4">
        <v>159900</v>
      </c>
      <c r="B1708" s="4">
        <v>664974</v>
      </c>
      <c r="C1708" s="4" t="s">
        <v>4490</v>
      </c>
      <c r="D1708" s="4" t="s">
        <v>4491</v>
      </c>
      <c r="E1708" s="4" t="s">
        <v>148</v>
      </c>
      <c r="F1708" s="4" t="s">
        <v>88</v>
      </c>
      <c r="G1708" s="4" t="s">
        <v>46</v>
      </c>
      <c r="H1708" s="4" t="s">
        <v>47</v>
      </c>
      <c r="I1708" s="4" t="s">
        <v>48</v>
      </c>
      <c r="J1708" s="4" t="s">
        <v>49</v>
      </c>
      <c r="K1708" s="4" t="s">
        <v>4544</v>
      </c>
      <c r="L1708" s="4" t="s">
        <v>4545</v>
      </c>
      <c r="M1708" s="4"/>
      <c r="N1708" s="4" t="s">
        <v>148</v>
      </c>
      <c r="O1708" s="4" t="s">
        <v>53</v>
      </c>
      <c r="P1708" s="4" t="s">
        <v>4493</v>
      </c>
      <c r="Q1708" s="4">
        <v>290</v>
      </c>
      <c r="R1708" s="4">
        <v>0</v>
      </c>
      <c r="S1708" s="4">
        <v>144</v>
      </c>
      <c r="T1708" s="4">
        <v>434</v>
      </c>
      <c r="U1708" s="4">
        <v>0.66820000000000002</v>
      </c>
      <c r="V1708" s="4">
        <v>0</v>
      </c>
      <c r="W1708" s="4">
        <v>0.66820000000000002</v>
      </c>
      <c r="X1708" s="4" t="s">
        <v>49</v>
      </c>
      <c r="Y1708" s="4" t="s">
        <v>49</v>
      </c>
      <c r="Z1708" s="4" t="s">
        <v>49</v>
      </c>
      <c r="AA1708" s="4" t="s">
        <v>49</v>
      </c>
      <c r="AB1708" s="4" t="s">
        <v>49</v>
      </c>
      <c r="AC1708" s="4" t="s">
        <v>49</v>
      </c>
      <c r="AD1708" s="4" t="s">
        <v>49</v>
      </c>
      <c r="AE1708" s="4" t="s">
        <v>49</v>
      </c>
      <c r="AF1708" s="4" t="s">
        <v>48</v>
      </c>
      <c r="AG1708" s="4" t="s">
        <v>48</v>
      </c>
      <c r="AH1708" s="4" t="s">
        <v>48</v>
      </c>
      <c r="AI1708" s="4" t="s">
        <v>48</v>
      </c>
      <c r="AJ1708" s="4" t="s">
        <v>48</v>
      </c>
      <c r="AK1708" s="4" t="s">
        <v>48</v>
      </c>
      <c r="AL1708" s="4" t="s">
        <v>55</v>
      </c>
    </row>
    <row r="1709" spans="1:38" ht="25.5">
      <c r="A1709" s="4">
        <v>159900</v>
      </c>
      <c r="B1709" s="4">
        <v>665789</v>
      </c>
      <c r="C1709" s="4" t="s">
        <v>4490</v>
      </c>
      <c r="D1709" s="4" t="s">
        <v>4491</v>
      </c>
      <c r="E1709" s="4" t="s">
        <v>148</v>
      </c>
      <c r="F1709" s="4" t="s">
        <v>88</v>
      </c>
      <c r="G1709" s="4" t="s">
        <v>46</v>
      </c>
      <c r="H1709" s="4" t="s">
        <v>47</v>
      </c>
      <c r="I1709" s="4" t="s">
        <v>48</v>
      </c>
      <c r="J1709" s="4" t="s">
        <v>49</v>
      </c>
      <c r="K1709" s="4" t="s">
        <v>4546</v>
      </c>
      <c r="L1709" s="4" t="s">
        <v>4547</v>
      </c>
      <c r="M1709" s="4"/>
      <c r="N1709" s="4" t="s">
        <v>148</v>
      </c>
      <c r="O1709" s="4" t="s">
        <v>53</v>
      </c>
      <c r="P1709" s="4" t="s">
        <v>150</v>
      </c>
      <c r="Q1709" s="4">
        <v>480</v>
      </c>
      <c r="R1709" s="4">
        <v>0</v>
      </c>
      <c r="S1709" s="4">
        <v>21</v>
      </c>
      <c r="T1709" s="4">
        <v>501</v>
      </c>
      <c r="U1709" s="4">
        <v>0.95809999999999995</v>
      </c>
      <c r="V1709" s="4">
        <v>0</v>
      </c>
      <c r="W1709" s="4">
        <v>0.95809999999999995</v>
      </c>
      <c r="X1709" s="4" t="s">
        <v>49</v>
      </c>
      <c r="Y1709" s="4" t="s">
        <v>49</v>
      </c>
      <c r="Z1709" s="4" t="s">
        <v>49</v>
      </c>
      <c r="AA1709" s="4" t="s">
        <v>49</v>
      </c>
      <c r="AB1709" s="4" t="s">
        <v>49</v>
      </c>
      <c r="AC1709" s="4" t="s">
        <v>49</v>
      </c>
      <c r="AD1709" s="4" t="s">
        <v>49</v>
      </c>
      <c r="AE1709" s="4" t="s">
        <v>48</v>
      </c>
      <c r="AF1709" s="4" t="s">
        <v>48</v>
      </c>
      <c r="AG1709" s="4" t="s">
        <v>48</v>
      </c>
      <c r="AH1709" s="4" t="s">
        <v>48</v>
      </c>
      <c r="AI1709" s="4" t="s">
        <v>48</v>
      </c>
      <c r="AJ1709" s="4" t="s">
        <v>48</v>
      </c>
      <c r="AK1709" s="4" t="s">
        <v>48</v>
      </c>
      <c r="AL1709" s="4" t="s">
        <v>55</v>
      </c>
    </row>
    <row r="1710" spans="1:38" ht="25.5">
      <c r="A1710" s="4">
        <v>159900</v>
      </c>
      <c r="B1710" s="4">
        <v>661048</v>
      </c>
      <c r="C1710" s="4" t="s">
        <v>4490</v>
      </c>
      <c r="D1710" s="4" t="s">
        <v>4491</v>
      </c>
      <c r="E1710" s="4" t="s">
        <v>148</v>
      </c>
      <c r="F1710" s="4" t="s">
        <v>88</v>
      </c>
      <c r="G1710" s="4" t="s">
        <v>46</v>
      </c>
      <c r="H1710" s="4" t="s">
        <v>47</v>
      </c>
      <c r="I1710" s="4" t="s">
        <v>48</v>
      </c>
      <c r="J1710" s="4" t="s">
        <v>49</v>
      </c>
      <c r="K1710" s="4" t="s">
        <v>4548</v>
      </c>
      <c r="L1710" s="4" t="s">
        <v>4549</v>
      </c>
      <c r="M1710" s="4"/>
      <c r="N1710" s="4" t="s">
        <v>148</v>
      </c>
      <c r="O1710" s="4" t="s">
        <v>53</v>
      </c>
      <c r="P1710" s="4" t="s">
        <v>4503</v>
      </c>
      <c r="Q1710" s="4">
        <v>331</v>
      </c>
      <c r="R1710" s="4">
        <v>0</v>
      </c>
      <c r="S1710" s="4">
        <v>0</v>
      </c>
      <c r="T1710" s="4">
        <v>331</v>
      </c>
      <c r="U1710" s="4">
        <v>1</v>
      </c>
      <c r="V1710" s="4">
        <v>0</v>
      </c>
      <c r="W1710" s="4">
        <v>1</v>
      </c>
      <c r="X1710" s="4" t="s">
        <v>49</v>
      </c>
      <c r="Y1710" s="4" t="s">
        <v>49</v>
      </c>
      <c r="Z1710" s="4" t="s">
        <v>49</v>
      </c>
      <c r="AA1710" s="4" t="s">
        <v>49</v>
      </c>
      <c r="AB1710" s="4" t="s">
        <v>49</v>
      </c>
      <c r="AC1710" s="4" t="s">
        <v>49</v>
      </c>
      <c r="AD1710" s="4" t="s">
        <v>49</v>
      </c>
      <c r="AE1710" s="4" t="s">
        <v>48</v>
      </c>
      <c r="AF1710" s="4" t="s">
        <v>48</v>
      </c>
      <c r="AG1710" s="4" t="s">
        <v>48</v>
      </c>
      <c r="AH1710" s="4" t="s">
        <v>48</v>
      </c>
      <c r="AI1710" s="4" t="s">
        <v>48</v>
      </c>
      <c r="AJ1710" s="4" t="s">
        <v>48</v>
      </c>
      <c r="AK1710" s="4" t="s">
        <v>48</v>
      </c>
      <c r="AL1710" s="4" t="s">
        <v>55</v>
      </c>
    </row>
    <row r="1711" spans="1:38" ht="25.5">
      <c r="A1711" s="4">
        <v>159900</v>
      </c>
      <c r="B1711" s="4">
        <v>661049</v>
      </c>
      <c r="C1711" s="4" t="s">
        <v>4490</v>
      </c>
      <c r="D1711" s="4" t="s">
        <v>4491</v>
      </c>
      <c r="E1711" s="4" t="s">
        <v>148</v>
      </c>
      <c r="F1711" s="4" t="s">
        <v>88</v>
      </c>
      <c r="G1711" s="4" t="s">
        <v>46</v>
      </c>
      <c r="H1711" s="4" t="s">
        <v>47</v>
      </c>
      <c r="I1711" s="4" t="s">
        <v>48</v>
      </c>
      <c r="J1711" s="4" t="s">
        <v>49</v>
      </c>
      <c r="K1711" s="4" t="s">
        <v>4550</v>
      </c>
      <c r="L1711" s="4" t="s">
        <v>4551</v>
      </c>
      <c r="M1711" s="4"/>
      <c r="N1711" s="4" t="s">
        <v>148</v>
      </c>
      <c r="O1711" s="4" t="s">
        <v>53</v>
      </c>
      <c r="P1711" s="4" t="s">
        <v>4503</v>
      </c>
      <c r="Q1711" s="4">
        <v>435</v>
      </c>
      <c r="R1711" s="4">
        <v>0</v>
      </c>
      <c r="S1711" s="4">
        <v>4</v>
      </c>
      <c r="T1711" s="4">
        <v>439</v>
      </c>
      <c r="U1711" s="4">
        <v>0.9909</v>
      </c>
      <c r="V1711" s="4">
        <v>0</v>
      </c>
      <c r="W1711" s="4">
        <v>0.9909</v>
      </c>
      <c r="X1711" s="4" t="s">
        <v>49</v>
      </c>
      <c r="Y1711" s="4" t="s">
        <v>49</v>
      </c>
      <c r="Z1711" s="4" t="s">
        <v>49</v>
      </c>
      <c r="AA1711" s="4" t="s">
        <v>49</v>
      </c>
      <c r="AB1711" s="4" t="s">
        <v>49</v>
      </c>
      <c r="AC1711" s="4" t="s">
        <v>49</v>
      </c>
      <c r="AD1711" s="4" t="s">
        <v>49</v>
      </c>
      <c r="AE1711" s="4" t="s">
        <v>48</v>
      </c>
      <c r="AF1711" s="4" t="s">
        <v>48</v>
      </c>
      <c r="AG1711" s="4" t="s">
        <v>48</v>
      </c>
      <c r="AH1711" s="4" t="s">
        <v>48</v>
      </c>
      <c r="AI1711" s="4" t="s">
        <v>48</v>
      </c>
      <c r="AJ1711" s="4" t="s">
        <v>48</v>
      </c>
      <c r="AK1711" s="4" t="s">
        <v>48</v>
      </c>
      <c r="AL1711" s="4" t="s">
        <v>55</v>
      </c>
    </row>
    <row r="1712" spans="1:38" ht="25.5">
      <c r="A1712" s="4">
        <v>159900</v>
      </c>
      <c r="B1712" s="4">
        <v>664760</v>
      </c>
      <c r="C1712" s="4" t="s">
        <v>4490</v>
      </c>
      <c r="D1712" s="4" t="s">
        <v>4491</v>
      </c>
      <c r="E1712" s="4" t="s">
        <v>148</v>
      </c>
      <c r="F1712" s="4" t="s">
        <v>88</v>
      </c>
      <c r="G1712" s="4" t="s">
        <v>46</v>
      </c>
      <c r="H1712" s="4" t="s">
        <v>47</v>
      </c>
      <c r="I1712" s="4" t="s">
        <v>48</v>
      </c>
      <c r="J1712" s="4" t="s">
        <v>49</v>
      </c>
      <c r="K1712" s="4" t="s">
        <v>1422</v>
      </c>
      <c r="L1712" s="4" t="s">
        <v>4552</v>
      </c>
      <c r="M1712" s="4"/>
      <c r="N1712" s="4" t="s">
        <v>148</v>
      </c>
      <c r="O1712" s="4" t="s">
        <v>53</v>
      </c>
      <c r="P1712" s="4" t="s">
        <v>4498</v>
      </c>
      <c r="Q1712" s="4">
        <v>242</v>
      </c>
      <c r="R1712" s="4">
        <v>0</v>
      </c>
      <c r="S1712" s="4">
        <v>46</v>
      </c>
      <c r="T1712" s="4">
        <v>288</v>
      </c>
      <c r="U1712" s="4">
        <v>0.84030000000000005</v>
      </c>
      <c r="V1712" s="4">
        <v>0</v>
      </c>
      <c r="W1712" s="4">
        <v>0.84030000000000005</v>
      </c>
      <c r="X1712" s="4" t="s">
        <v>49</v>
      </c>
      <c r="Y1712" s="4" t="s">
        <v>49</v>
      </c>
      <c r="Z1712" s="4" t="s">
        <v>49</v>
      </c>
      <c r="AA1712" s="4" t="s">
        <v>49</v>
      </c>
      <c r="AB1712" s="4" t="s">
        <v>49</v>
      </c>
      <c r="AC1712" s="4" t="s">
        <v>49</v>
      </c>
      <c r="AD1712" s="4" t="s">
        <v>49</v>
      </c>
      <c r="AE1712" s="4" t="s">
        <v>48</v>
      </c>
      <c r="AF1712" s="4" t="s">
        <v>48</v>
      </c>
      <c r="AG1712" s="4" t="s">
        <v>48</v>
      </c>
      <c r="AH1712" s="4" t="s">
        <v>48</v>
      </c>
      <c r="AI1712" s="4" t="s">
        <v>48</v>
      </c>
      <c r="AJ1712" s="4" t="s">
        <v>48</v>
      </c>
      <c r="AK1712" s="4" t="s">
        <v>48</v>
      </c>
      <c r="AL1712" s="4" t="s">
        <v>55</v>
      </c>
    </row>
    <row r="1713" spans="1:38" ht="25.5">
      <c r="A1713" s="4">
        <v>159900</v>
      </c>
      <c r="B1713" s="4">
        <v>661051</v>
      </c>
      <c r="C1713" s="4" t="s">
        <v>4490</v>
      </c>
      <c r="D1713" s="4" t="s">
        <v>4491</v>
      </c>
      <c r="E1713" s="4" t="s">
        <v>148</v>
      </c>
      <c r="F1713" s="4" t="s">
        <v>88</v>
      </c>
      <c r="G1713" s="4" t="s">
        <v>46</v>
      </c>
      <c r="H1713" s="4" t="s">
        <v>47</v>
      </c>
      <c r="I1713" s="4" t="s">
        <v>48</v>
      </c>
      <c r="J1713" s="4" t="s">
        <v>49</v>
      </c>
      <c r="K1713" s="4" t="s">
        <v>4553</v>
      </c>
      <c r="L1713" s="4" t="s">
        <v>4554</v>
      </c>
      <c r="M1713" s="4"/>
      <c r="N1713" s="4" t="s">
        <v>148</v>
      </c>
      <c r="O1713" s="4" t="s">
        <v>53</v>
      </c>
      <c r="P1713" s="4" t="s">
        <v>4493</v>
      </c>
      <c r="Q1713" s="4">
        <v>130</v>
      </c>
      <c r="R1713" s="4">
        <v>0</v>
      </c>
      <c r="S1713" s="4">
        <v>320</v>
      </c>
      <c r="T1713" s="4">
        <v>450</v>
      </c>
      <c r="U1713" s="4">
        <v>0.28889999999999999</v>
      </c>
      <c r="V1713" s="4">
        <v>0</v>
      </c>
      <c r="W1713" s="4">
        <v>0.28889999999999999</v>
      </c>
      <c r="X1713" s="4" t="s">
        <v>48</v>
      </c>
      <c r="Y1713" s="4" t="s">
        <v>49</v>
      </c>
      <c r="Z1713" s="4" t="s">
        <v>49</v>
      </c>
      <c r="AA1713" s="4" t="s">
        <v>49</v>
      </c>
      <c r="AB1713" s="4" t="s">
        <v>49</v>
      </c>
      <c r="AC1713" s="4" t="s">
        <v>49</v>
      </c>
      <c r="AD1713" s="4" t="s">
        <v>49</v>
      </c>
      <c r="AE1713" s="4" t="s">
        <v>49</v>
      </c>
      <c r="AF1713" s="4" t="s">
        <v>48</v>
      </c>
      <c r="AG1713" s="4" t="s">
        <v>48</v>
      </c>
      <c r="AH1713" s="4" t="s">
        <v>48</v>
      </c>
      <c r="AI1713" s="4" t="s">
        <v>48</v>
      </c>
      <c r="AJ1713" s="4" t="s">
        <v>48</v>
      </c>
      <c r="AK1713" s="4" t="s">
        <v>48</v>
      </c>
      <c r="AL1713" s="4" t="s">
        <v>55</v>
      </c>
    </row>
    <row r="1714" spans="1:38" ht="25.5">
      <c r="A1714" s="4">
        <v>159900</v>
      </c>
      <c r="B1714" s="4">
        <v>661052</v>
      </c>
      <c r="C1714" s="4" t="s">
        <v>4490</v>
      </c>
      <c r="D1714" s="4" t="s">
        <v>4491</v>
      </c>
      <c r="E1714" s="4" t="s">
        <v>148</v>
      </c>
      <c r="F1714" s="4" t="s">
        <v>88</v>
      </c>
      <c r="G1714" s="4" t="s">
        <v>46</v>
      </c>
      <c r="H1714" s="4" t="s">
        <v>47</v>
      </c>
      <c r="I1714" s="4" t="s">
        <v>48</v>
      </c>
      <c r="J1714" s="4" t="s">
        <v>49</v>
      </c>
      <c r="K1714" s="4" t="s">
        <v>4555</v>
      </c>
      <c r="L1714" s="4" t="s">
        <v>4556</v>
      </c>
      <c r="M1714" s="4"/>
      <c r="N1714" s="4" t="s">
        <v>148</v>
      </c>
      <c r="O1714" s="4" t="s">
        <v>53</v>
      </c>
      <c r="P1714" s="4" t="s">
        <v>4493</v>
      </c>
      <c r="Q1714" s="4">
        <v>258</v>
      </c>
      <c r="R1714" s="4">
        <v>0</v>
      </c>
      <c r="S1714" s="4">
        <v>235</v>
      </c>
      <c r="T1714" s="4">
        <v>493</v>
      </c>
      <c r="U1714" s="4">
        <v>0.52329999999999999</v>
      </c>
      <c r="V1714" s="4">
        <v>0</v>
      </c>
      <c r="W1714" s="4">
        <v>0.52329999999999999</v>
      </c>
      <c r="X1714" s="4" t="s">
        <v>49</v>
      </c>
      <c r="Y1714" s="4" t="s">
        <v>49</v>
      </c>
      <c r="Z1714" s="4" t="s">
        <v>49</v>
      </c>
      <c r="AA1714" s="4" t="s">
        <v>49</v>
      </c>
      <c r="AB1714" s="4" t="s">
        <v>49</v>
      </c>
      <c r="AC1714" s="4" t="s">
        <v>49</v>
      </c>
      <c r="AD1714" s="4" t="s">
        <v>49</v>
      </c>
      <c r="AE1714" s="4" t="s">
        <v>49</v>
      </c>
      <c r="AF1714" s="4" t="s">
        <v>48</v>
      </c>
      <c r="AG1714" s="4" t="s">
        <v>48</v>
      </c>
      <c r="AH1714" s="4" t="s">
        <v>48</v>
      </c>
      <c r="AI1714" s="4" t="s">
        <v>48</v>
      </c>
      <c r="AJ1714" s="4" t="s">
        <v>48</v>
      </c>
      <c r="AK1714" s="4" t="s">
        <v>48</v>
      </c>
      <c r="AL1714" s="4" t="s">
        <v>55</v>
      </c>
    </row>
    <row r="1715" spans="1:38" ht="25.5">
      <c r="A1715" s="4">
        <v>159900</v>
      </c>
      <c r="B1715" s="4">
        <v>664951</v>
      </c>
      <c r="C1715" s="4" t="s">
        <v>4490</v>
      </c>
      <c r="D1715" s="4" t="s">
        <v>4491</v>
      </c>
      <c r="E1715" s="4" t="s">
        <v>148</v>
      </c>
      <c r="F1715" s="4" t="s">
        <v>88</v>
      </c>
      <c r="G1715" s="4" t="s">
        <v>46</v>
      </c>
      <c r="H1715" s="4" t="s">
        <v>47</v>
      </c>
      <c r="I1715" s="4" t="s">
        <v>48</v>
      </c>
      <c r="J1715" s="4" t="s">
        <v>49</v>
      </c>
      <c r="K1715" s="4" t="s">
        <v>4557</v>
      </c>
      <c r="L1715" s="4" t="s">
        <v>4558</v>
      </c>
      <c r="M1715" s="4"/>
      <c r="N1715" s="4" t="s">
        <v>148</v>
      </c>
      <c r="O1715" s="4" t="s">
        <v>53</v>
      </c>
      <c r="P1715" s="4" t="s">
        <v>4498</v>
      </c>
      <c r="Q1715" s="4">
        <v>20</v>
      </c>
      <c r="R1715" s="4">
        <v>0</v>
      </c>
      <c r="S1715" s="4">
        <v>8</v>
      </c>
      <c r="T1715" s="4">
        <v>28</v>
      </c>
      <c r="U1715" s="4">
        <v>0.71430000000000005</v>
      </c>
      <c r="V1715" s="4">
        <v>0</v>
      </c>
      <c r="W1715" s="4">
        <v>0.71430000000000005</v>
      </c>
      <c r="X1715" s="4" t="s">
        <v>48</v>
      </c>
      <c r="Y1715" s="4" t="s">
        <v>48</v>
      </c>
      <c r="Z1715" s="4" t="s">
        <v>48</v>
      </c>
      <c r="AA1715" s="4" t="s">
        <v>48</v>
      </c>
      <c r="AB1715" s="4" t="s">
        <v>48</v>
      </c>
      <c r="AC1715" s="4" t="s">
        <v>48</v>
      </c>
      <c r="AD1715" s="4" t="s">
        <v>48</v>
      </c>
      <c r="AE1715" s="4" t="s">
        <v>48</v>
      </c>
      <c r="AF1715" s="4" t="s">
        <v>48</v>
      </c>
      <c r="AG1715" s="4" t="s">
        <v>48</v>
      </c>
      <c r="AH1715" s="4" t="s">
        <v>49</v>
      </c>
      <c r="AI1715" s="4" t="s">
        <v>49</v>
      </c>
      <c r="AJ1715" s="4" t="s">
        <v>49</v>
      </c>
      <c r="AK1715" s="4" t="s">
        <v>49</v>
      </c>
      <c r="AL1715" s="4" t="s">
        <v>55</v>
      </c>
    </row>
    <row r="1716" spans="1:38" ht="25.5">
      <c r="A1716" s="4">
        <v>159900</v>
      </c>
      <c r="B1716" s="4">
        <v>661073</v>
      </c>
      <c r="C1716" s="4" t="s">
        <v>4490</v>
      </c>
      <c r="D1716" s="4" t="s">
        <v>4491</v>
      </c>
      <c r="E1716" s="4" t="s">
        <v>148</v>
      </c>
      <c r="F1716" s="4" t="s">
        <v>88</v>
      </c>
      <c r="G1716" s="4" t="s">
        <v>46</v>
      </c>
      <c r="H1716" s="4" t="s">
        <v>47</v>
      </c>
      <c r="I1716" s="4" t="s">
        <v>48</v>
      </c>
      <c r="J1716" s="4" t="s">
        <v>49</v>
      </c>
      <c r="K1716" s="4" t="s">
        <v>4559</v>
      </c>
      <c r="L1716" s="4" t="s">
        <v>4560</v>
      </c>
      <c r="M1716" s="4"/>
      <c r="N1716" s="4" t="s">
        <v>148</v>
      </c>
      <c r="O1716" s="4" t="s">
        <v>53</v>
      </c>
      <c r="P1716" s="4" t="s">
        <v>4498</v>
      </c>
      <c r="Q1716" s="4">
        <v>1051</v>
      </c>
      <c r="R1716" s="4">
        <v>0</v>
      </c>
      <c r="S1716" s="4">
        <v>588</v>
      </c>
      <c r="T1716" s="4">
        <v>1639</v>
      </c>
      <c r="U1716" s="4">
        <v>0.64119999999999999</v>
      </c>
      <c r="V1716" s="4">
        <v>0</v>
      </c>
      <c r="W1716" s="4">
        <v>0.64119999999999999</v>
      </c>
      <c r="X1716" s="4" t="s">
        <v>48</v>
      </c>
      <c r="Y1716" s="4" t="s">
        <v>48</v>
      </c>
      <c r="Z1716" s="4" t="s">
        <v>48</v>
      </c>
      <c r="AA1716" s="4" t="s">
        <v>48</v>
      </c>
      <c r="AB1716" s="4" t="s">
        <v>48</v>
      </c>
      <c r="AC1716" s="4" t="s">
        <v>48</v>
      </c>
      <c r="AD1716" s="4" t="s">
        <v>48</v>
      </c>
      <c r="AE1716" s="4" t="s">
        <v>48</v>
      </c>
      <c r="AF1716" s="4" t="s">
        <v>49</v>
      </c>
      <c r="AG1716" s="4" t="s">
        <v>49</v>
      </c>
      <c r="AH1716" s="4" t="s">
        <v>49</v>
      </c>
      <c r="AI1716" s="4" t="s">
        <v>49</v>
      </c>
      <c r="AJ1716" s="4" t="s">
        <v>49</v>
      </c>
      <c r="AK1716" s="4" t="s">
        <v>49</v>
      </c>
      <c r="AL1716" s="4" t="s">
        <v>55</v>
      </c>
    </row>
    <row r="1717" spans="1:38" ht="25.5">
      <c r="A1717" s="4">
        <v>159900</v>
      </c>
      <c r="B1717" s="4">
        <v>686847</v>
      </c>
      <c r="C1717" s="4" t="s">
        <v>4490</v>
      </c>
      <c r="D1717" s="4" t="s">
        <v>4491</v>
      </c>
      <c r="E1717" s="4" t="s">
        <v>148</v>
      </c>
      <c r="F1717" s="4" t="s">
        <v>88</v>
      </c>
      <c r="G1717" s="4" t="s">
        <v>46</v>
      </c>
      <c r="H1717" s="4" t="s">
        <v>47</v>
      </c>
      <c r="I1717" s="4" t="s">
        <v>48</v>
      </c>
      <c r="J1717" s="4" t="s">
        <v>49</v>
      </c>
      <c r="K1717" s="4" t="s">
        <v>4561</v>
      </c>
      <c r="L1717" s="4" t="s">
        <v>4562</v>
      </c>
      <c r="M1717" s="4"/>
      <c r="N1717" s="4" t="s">
        <v>148</v>
      </c>
      <c r="O1717" s="4" t="s">
        <v>53</v>
      </c>
      <c r="P1717" s="4" t="s">
        <v>4503</v>
      </c>
      <c r="Q1717" s="4">
        <v>513</v>
      </c>
      <c r="R1717" s="4">
        <v>0</v>
      </c>
      <c r="S1717" s="4">
        <v>86</v>
      </c>
      <c r="T1717" s="4">
        <v>599</v>
      </c>
      <c r="U1717" s="4">
        <v>0.85640000000000005</v>
      </c>
      <c r="V1717" s="4">
        <v>0</v>
      </c>
      <c r="W1717" s="4">
        <v>0.85640000000000005</v>
      </c>
      <c r="X1717" s="4" t="s">
        <v>48</v>
      </c>
      <c r="Y1717" s="4" t="s">
        <v>48</v>
      </c>
      <c r="Z1717" s="4" t="s">
        <v>48</v>
      </c>
      <c r="AA1717" s="4" t="s">
        <v>48</v>
      </c>
      <c r="AB1717" s="4" t="s">
        <v>48</v>
      </c>
      <c r="AC1717" s="4" t="s">
        <v>48</v>
      </c>
      <c r="AD1717" s="4" t="s">
        <v>48</v>
      </c>
      <c r="AE1717" s="4" t="s">
        <v>48</v>
      </c>
      <c r="AF1717" s="4" t="s">
        <v>48</v>
      </c>
      <c r="AG1717" s="4" t="s">
        <v>48</v>
      </c>
      <c r="AH1717" s="4" t="s">
        <v>49</v>
      </c>
      <c r="AI1717" s="4" t="s">
        <v>49</v>
      </c>
      <c r="AJ1717" s="4" t="s">
        <v>49</v>
      </c>
      <c r="AK1717" s="4" t="s">
        <v>49</v>
      </c>
      <c r="AL1717" s="4" t="s">
        <v>55</v>
      </c>
    </row>
    <row r="1718" spans="1:38" ht="25.5">
      <c r="A1718" s="4">
        <v>159900</v>
      </c>
      <c r="B1718" s="4">
        <v>687575</v>
      </c>
      <c r="C1718" s="4" t="s">
        <v>4490</v>
      </c>
      <c r="D1718" s="4" t="s">
        <v>4491</v>
      </c>
      <c r="E1718" s="4" t="s">
        <v>148</v>
      </c>
      <c r="F1718" s="4" t="s">
        <v>88</v>
      </c>
      <c r="G1718" s="4" t="s">
        <v>46</v>
      </c>
      <c r="H1718" s="4" t="s">
        <v>47</v>
      </c>
      <c r="I1718" s="4" t="s">
        <v>48</v>
      </c>
      <c r="J1718" s="4" t="s">
        <v>49</v>
      </c>
      <c r="K1718" s="4" t="s">
        <v>4563</v>
      </c>
      <c r="L1718" s="4" t="s">
        <v>4564</v>
      </c>
      <c r="M1718" s="4"/>
      <c r="N1718" s="4" t="s">
        <v>148</v>
      </c>
      <c r="O1718" s="4" t="s">
        <v>53</v>
      </c>
      <c r="P1718" s="4" t="s">
        <v>4493</v>
      </c>
      <c r="Q1718" s="4">
        <v>240</v>
      </c>
      <c r="R1718" s="4">
        <v>0</v>
      </c>
      <c r="S1718" s="4">
        <v>252</v>
      </c>
      <c r="T1718" s="4">
        <v>492</v>
      </c>
      <c r="U1718" s="4">
        <v>0.48780000000000001</v>
      </c>
      <c r="V1718" s="4">
        <v>0</v>
      </c>
      <c r="W1718" s="4">
        <v>0.48780000000000001</v>
      </c>
      <c r="X1718" s="4" t="s">
        <v>48</v>
      </c>
      <c r="Y1718" s="4" t="s">
        <v>48</v>
      </c>
      <c r="Z1718" s="4" t="s">
        <v>48</v>
      </c>
      <c r="AA1718" s="4" t="s">
        <v>48</v>
      </c>
      <c r="AB1718" s="4" t="s">
        <v>48</v>
      </c>
      <c r="AC1718" s="4" t="s">
        <v>48</v>
      </c>
      <c r="AD1718" s="4" t="s">
        <v>48</v>
      </c>
      <c r="AE1718" s="4" t="s">
        <v>49</v>
      </c>
      <c r="AF1718" s="4" t="s">
        <v>49</v>
      </c>
      <c r="AG1718" s="4" t="s">
        <v>49</v>
      </c>
      <c r="AH1718" s="4" t="s">
        <v>48</v>
      </c>
      <c r="AI1718" s="4" t="s">
        <v>48</v>
      </c>
      <c r="AJ1718" s="4" t="s">
        <v>48</v>
      </c>
      <c r="AK1718" s="4" t="s">
        <v>48</v>
      </c>
      <c r="AL1718" s="4" t="s">
        <v>55</v>
      </c>
    </row>
    <row r="1719" spans="1:38" ht="25.5">
      <c r="A1719" s="4">
        <v>159900</v>
      </c>
      <c r="B1719" s="4">
        <v>681050</v>
      </c>
      <c r="C1719" s="4" t="s">
        <v>4490</v>
      </c>
      <c r="D1719" s="4" t="s">
        <v>4491</v>
      </c>
      <c r="E1719" s="4" t="s">
        <v>148</v>
      </c>
      <c r="F1719" s="4" t="s">
        <v>88</v>
      </c>
      <c r="G1719" s="4" t="s">
        <v>46</v>
      </c>
      <c r="H1719" s="4" t="s">
        <v>47</v>
      </c>
      <c r="I1719" s="4" t="s">
        <v>48</v>
      </c>
      <c r="J1719" s="4" t="s">
        <v>49</v>
      </c>
      <c r="K1719" s="4" t="s">
        <v>4565</v>
      </c>
      <c r="L1719" s="4" t="s">
        <v>4566</v>
      </c>
      <c r="M1719" s="4"/>
      <c r="N1719" s="4" t="s">
        <v>148</v>
      </c>
      <c r="O1719" s="4" t="s">
        <v>53</v>
      </c>
      <c r="P1719" s="4" t="s">
        <v>4503</v>
      </c>
      <c r="Q1719" s="4">
        <v>97</v>
      </c>
      <c r="R1719" s="4">
        <v>0</v>
      </c>
      <c r="S1719" s="4">
        <v>7</v>
      </c>
      <c r="T1719" s="4">
        <v>104</v>
      </c>
      <c r="U1719" s="4">
        <v>0.93269999999999997</v>
      </c>
      <c r="V1719" s="4">
        <v>0</v>
      </c>
      <c r="W1719" s="4">
        <v>0.93269999999999997</v>
      </c>
      <c r="X1719" s="4" t="s">
        <v>48</v>
      </c>
      <c r="Y1719" s="4" t="s">
        <v>48</v>
      </c>
      <c r="Z1719" s="4" t="s">
        <v>48</v>
      </c>
      <c r="AA1719" s="4" t="s">
        <v>48</v>
      </c>
      <c r="AB1719" s="4" t="s">
        <v>48</v>
      </c>
      <c r="AC1719" s="4" t="s">
        <v>48</v>
      </c>
      <c r="AD1719" s="4" t="s">
        <v>48</v>
      </c>
      <c r="AE1719" s="4" t="s">
        <v>48</v>
      </c>
      <c r="AF1719" s="4" t="s">
        <v>48</v>
      </c>
      <c r="AG1719" s="4" t="s">
        <v>48</v>
      </c>
      <c r="AH1719" s="4" t="s">
        <v>49</v>
      </c>
      <c r="AI1719" s="4" t="s">
        <v>49</v>
      </c>
      <c r="AJ1719" s="4" t="s">
        <v>49</v>
      </c>
      <c r="AK1719" s="4" t="s">
        <v>49</v>
      </c>
      <c r="AL1719" s="4" t="s">
        <v>55</v>
      </c>
    </row>
    <row r="1720" spans="1:38" ht="25.5">
      <c r="A1720" s="4">
        <v>159900</v>
      </c>
      <c r="B1720" s="4">
        <v>664761</v>
      </c>
      <c r="C1720" s="4" t="s">
        <v>4490</v>
      </c>
      <c r="D1720" s="4" t="s">
        <v>4491</v>
      </c>
      <c r="E1720" s="4" t="s">
        <v>148</v>
      </c>
      <c r="F1720" s="4" t="s">
        <v>88</v>
      </c>
      <c r="G1720" s="4" t="s">
        <v>46</v>
      </c>
      <c r="H1720" s="4" t="s">
        <v>47</v>
      </c>
      <c r="I1720" s="4" t="s">
        <v>48</v>
      </c>
      <c r="J1720" s="4" t="s">
        <v>49</v>
      </c>
      <c r="K1720" s="4" t="s">
        <v>4567</v>
      </c>
      <c r="L1720" s="4" t="s">
        <v>4568</v>
      </c>
      <c r="M1720" s="4"/>
      <c r="N1720" s="4" t="s">
        <v>148</v>
      </c>
      <c r="O1720" s="4" t="s">
        <v>53</v>
      </c>
      <c r="P1720" s="4" t="s">
        <v>4503</v>
      </c>
      <c r="Q1720" s="4">
        <v>379</v>
      </c>
      <c r="R1720" s="4">
        <v>0</v>
      </c>
      <c r="S1720" s="4">
        <v>0</v>
      </c>
      <c r="T1720" s="4">
        <v>379</v>
      </c>
      <c r="U1720" s="4">
        <v>1</v>
      </c>
      <c r="V1720" s="4">
        <v>0</v>
      </c>
      <c r="W1720" s="4">
        <v>1</v>
      </c>
      <c r="X1720" s="4" t="s">
        <v>49</v>
      </c>
      <c r="Y1720" s="4" t="s">
        <v>49</v>
      </c>
      <c r="Z1720" s="4" t="s">
        <v>49</v>
      </c>
      <c r="AA1720" s="4" t="s">
        <v>49</v>
      </c>
      <c r="AB1720" s="4" t="s">
        <v>49</v>
      </c>
      <c r="AC1720" s="4" t="s">
        <v>49</v>
      </c>
      <c r="AD1720" s="4" t="s">
        <v>49</v>
      </c>
      <c r="AE1720" s="4" t="s">
        <v>48</v>
      </c>
      <c r="AF1720" s="4" t="s">
        <v>48</v>
      </c>
      <c r="AG1720" s="4" t="s">
        <v>48</v>
      </c>
      <c r="AH1720" s="4" t="s">
        <v>48</v>
      </c>
      <c r="AI1720" s="4" t="s">
        <v>48</v>
      </c>
      <c r="AJ1720" s="4" t="s">
        <v>48</v>
      </c>
      <c r="AK1720" s="4" t="s">
        <v>48</v>
      </c>
      <c r="AL1720" s="4" t="s">
        <v>55</v>
      </c>
    </row>
    <row r="1721" spans="1:38" ht="25.5">
      <c r="A1721" s="4">
        <v>159900</v>
      </c>
      <c r="B1721" s="4">
        <v>663716</v>
      </c>
      <c r="C1721" s="4" t="s">
        <v>4490</v>
      </c>
      <c r="D1721" s="4" t="s">
        <v>4491</v>
      </c>
      <c r="E1721" s="4" t="s">
        <v>148</v>
      </c>
      <c r="F1721" s="4" t="s">
        <v>88</v>
      </c>
      <c r="G1721" s="4" t="s">
        <v>46</v>
      </c>
      <c r="H1721" s="4" t="s">
        <v>47</v>
      </c>
      <c r="I1721" s="4" t="s">
        <v>48</v>
      </c>
      <c r="J1721" s="4" t="s">
        <v>49</v>
      </c>
      <c r="K1721" s="4" t="s">
        <v>4569</v>
      </c>
      <c r="L1721" s="4" t="s">
        <v>4570</v>
      </c>
      <c r="M1721" s="4"/>
      <c r="N1721" s="4" t="s">
        <v>148</v>
      </c>
      <c r="O1721" s="4" t="s">
        <v>53</v>
      </c>
      <c r="P1721" s="4" t="s">
        <v>4498</v>
      </c>
      <c r="Q1721" s="4">
        <v>207</v>
      </c>
      <c r="R1721" s="4">
        <v>0</v>
      </c>
      <c r="S1721" s="4">
        <v>76</v>
      </c>
      <c r="T1721" s="4">
        <v>283</v>
      </c>
      <c r="U1721" s="4">
        <v>0.73140000000000005</v>
      </c>
      <c r="V1721" s="4">
        <v>0</v>
      </c>
      <c r="W1721" s="4">
        <v>0.73140000000000005</v>
      </c>
      <c r="X1721" s="4" t="s">
        <v>48</v>
      </c>
      <c r="Y1721" s="4" t="s">
        <v>49</v>
      </c>
      <c r="Z1721" s="4" t="s">
        <v>49</v>
      </c>
      <c r="AA1721" s="4" t="s">
        <v>49</v>
      </c>
      <c r="AB1721" s="4" t="s">
        <v>49</v>
      </c>
      <c r="AC1721" s="4" t="s">
        <v>49</v>
      </c>
      <c r="AD1721" s="4" t="s">
        <v>49</v>
      </c>
      <c r="AE1721" s="4" t="s">
        <v>48</v>
      </c>
      <c r="AF1721" s="4" t="s">
        <v>48</v>
      </c>
      <c r="AG1721" s="4" t="s">
        <v>48</v>
      </c>
      <c r="AH1721" s="4" t="s">
        <v>48</v>
      </c>
      <c r="AI1721" s="4" t="s">
        <v>48</v>
      </c>
      <c r="AJ1721" s="4" t="s">
        <v>48</v>
      </c>
      <c r="AK1721" s="4" t="s">
        <v>48</v>
      </c>
      <c r="AL1721" s="4" t="s">
        <v>55</v>
      </c>
    </row>
    <row r="1722" spans="1:38" ht="25.5">
      <c r="A1722" s="4">
        <v>159900</v>
      </c>
      <c r="B1722" s="4">
        <v>662887</v>
      </c>
      <c r="C1722" s="4" t="s">
        <v>4490</v>
      </c>
      <c r="D1722" s="4" t="s">
        <v>4491</v>
      </c>
      <c r="E1722" s="4" t="s">
        <v>148</v>
      </c>
      <c r="F1722" s="4" t="s">
        <v>88</v>
      </c>
      <c r="G1722" s="4" t="s">
        <v>46</v>
      </c>
      <c r="H1722" s="4" t="s">
        <v>47</v>
      </c>
      <c r="I1722" s="4" t="s">
        <v>48</v>
      </c>
      <c r="J1722" s="4" t="s">
        <v>49</v>
      </c>
      <c r="K1722" s="4" t="s">
        <v>4571</v>
      </c>
      <c r="L1722" s="4" t="s">
        <v>4572</v>
      </c>
      <c r="M1722" s="4"/>
      <c r="N1722" s="4" t="s">
        <v>148</v>
      </c>
      <c r="O1722" s="4" t="s">
        <v>53</v>
      </c>
      <c r="P1722" s="4" t="s">
        <v>4503</v>
      </c>
      <c r="Q1722" s="4">
        <v>1481</v>
      </c>
      <c r="R1722" s="4">
        <v>0</v>
      </c>
      <c r="S1722" s="4">
        <v>48</v>
      </c>
      <c r="T1722" s="4">
        <v>1529</v>
      </c>
      <c r="U1722" s="4">
        <v>0.96860000000000002</v>
      </c>
      <c r="V1722" s="4">
        <v>0</v>
      </c>
      <c r="W1722" s="4">
        <v>0.96860000000000002</v>
      </c>
      <c r="X1722" s="4" t="s">
        <v>48</v>
      </c>
      <c r="Y1722" s="4" t="s">
        <v>48</v>
      </c>
      <c r="Z1722" s="4" t="s">
        <v>48</v>
      </c>
      <c r="AA1722" s="4" t="s">
        <v>48</v>
      </c>
      <c r="AB1722" s="4" t="s">
        <v>48</v>
      </c>
      <c r="AC1722" s="4" t="s">
        <v>48</v>
      </c>
      <c r="AD1722" s="4" t="s">
        <v>48</v>
      </c>
      <c r="AE1722" s="4" t="s">
        <v>48</v>
      </c>
      <c r="AF1722" s="4" t="s">
        <v>48</v>
      </c>
      <c r="AG1722" s="4" t="s">
        <v>48</v>
      </c>
      <c r="AH1722" s="4" t="s">
        <v>49</v>
      </c>
      <c r="AI1722" s="4" t="s">
        <v>49</v>
      </c>
      <c r="AJ1722" s="4" t="s">
        <v>49</v>
      </c>
      <c r="AK1722" s="4" t="s">
        <v>49</v>
      </c>
      <c r="AL1722" s="4" t="s">
        <v>55</v>
      </c>
    </row>
    <row r="1723" spans="1:38" ht="25.5">
      <c r="A1723" s="4">
        <v>159900</v>
      </c>
      <c r="B1723" s="4">
        <v>664755</v>
      </c>
      <c r="C1723" s="4" t="s">
        <v>4490</v>
      </c>
      <c r="D1723" s="4" t="s">
        <v>4491</v>
      </c>
      <c r="E1723" s="4" t="s">
        <v>148</v>
      </c>
      <c r="F1723" s="4" t="s">
        <v>88</v>
      </c>
      <c r="G1723" s="4" t="s">
        <v>46</v>
      </c>
      <c r="H1723" s="4" t="s">
        <v>47</v>
      </c>
      <c r="I1723" s="4" t="s">
        <v>48</v>
      </c>
      <c r="J1723" s="4" t="s">
        <v>49</v>
      </c>
      <c r="K1723" s="4" t="s">
        <v>3310</v>
      </c>
      <c r="L1723" s="4" t="s">
        <v>4573</v>
      </c>
      <c r="M1723" s="4"/>
      <c r="N1723" s="4" t="s">
        <v>148</v>
      </c>
      <c r="O1723" s="4" t="s">
        <v>53</v>
      </c>
      <c r="P1723" s="4" t="s">
        <v>4539</v>
      </c>
      <c r="Q1723" s="4">
        <v>332</v>
      </c>
      <c r="R1723" s="4">
        <v>0</v>
      </c>
      <c r="S1723" s="4">
        <v>112</v>
      </c>
      <c r="T1723" s="4">
        <v>444</v>
      </c>
      <c r="U1723" s="4">
        <v>0.74770000000000003</v>
      </c>
      <c r="V1723" s="4">
        <v>0</v>
      </c>
      <c r="W1723" s="4">
        <v>0.74770000000000003</v>
      </c>
      <c r="X1723" s="4" t="s">
        <v>49</v>
      </c>
      <c r="Y1723" s="4" t="s">
        <v>49</v>
      </c>
      <c r="Z1723" s="4" t="s">
        <v>49</v>
      </c>
      <c r="AA1723" s="4" t="s">
        <v>49</v>
      </c>
      <c r="AB1723" s="4" t="s">
        <v>49</v>
      </c>
      <c r="AC1723" s="4" t="s">
        <v>49</v>
      </c>
      <c r="AD1723" s="4" t="s">
        <v>49</v>
      </c>
      <c r="AE1723" s="4" t="s">
        <v>49</v>
      </c>
      <c r="AF1723" s="4" t="s">
        <v>48</v>
      </c>
      <c r="AG1723" s="4" t="s">
        <v>48</v>
      </c>
      <c r="AH1723" s="4" t="s">
        <v>48</v>
      </c>
      <c r="AI1723" s="4" t="s">
        <v>48</v>
      </c>
      <c r="AJ1723" s="4" t="s">
        <v>48</v>
      </c>
      <c r="AK1723" s="4" t="s">
        <v>48</v>
      </c>
      <c r="AL1723" s="4" t="s">
        <v>55</v>
      </c>
    </row>
    <row r="1724" spans="1:38" ht="25.5">
      <c r="A1724" s="4">
        <v>159900</v>
      </c>
      <c r="B1724" s="4">
        <v>665216</v>
      </c>
      <c r="C1724" s="4" t="s">
        <v>4490</v>
      </c>
      <c r="D1724" s="4" t="s">
        <v>4491</v>
      </c>
      <c r="E1724" s="4" t="s">
        <v>148</v>
      </c>
      <c r="F1724" s="4" t="s">
        <v>88</v>
      </c>
      <c r="G1724" s="4" t="s">
        <v>46</v>
      </c>
      <c r="H1724" s="4" t="s">
        <v>47</v>
      </c>
      <c r="I1724" s="4" t="s">
        <v>48</v>
      </c>
      <c r="J1724" s="4" t="s">
        <v>49</v>
      </c>
      <c r="K1724" s="4" t="s">
        <v>4574</v>
      </c>
      <c r="L1724" s="4" t="s">
        <v>4575</v>
      </c>
      <c r="M1724" s="4"/>
      <c r="N1724" s="4" t="s">
        <v>148</v>
      </c>
      <c r="O1724" s="4" t="s">
        <v>53</v>
      </c>
      <c r="P1724" s="4" t="s">
        <v>4529</v>
      </c>
      <c r="Q1724" s="4">
        <v>465</v>
      </c>
      <c r="R1724" s="4">
        <v>0</v>
      </c>
      <c r="S1724" s="4">
        <v>524</v>
      </c>
      <c r="T1724" s="4">
        <v>989</v>
      </c>
      <c r="U1724" s="4">
        <v>0.47020000000000001</v>
      </c>
      <c r="V1724" s="4">
        <v>0</v>
      </c>
      <c r="W1724" s="4">
        <v>0.47020000000000001</v>
      </c>
      <c r="X1724" s="4" t="s">
        <v>48</v>
      </c>
      <c r="Y1724" s="4" t="s">
        <v>48</v>
      </c>
      <c r="Z1724" s="4" t="s">
        <v>48</v>
      </c>
      <c r="AA1724" s="4" t="s">
        <v>48</v>
      </c>
      <c r="AB1724" s="4" t="s">
        <v>48</v>
      </c>
      <c r="AC1724" s="4" t="s">
        <v>48</v>
      </c>
      <c r="AD1724" s="4" t="s">
        <v>48</v>
      </c>
      <c r="AE1724" s="4" t="s">
        <v>48</v>
      </c>
      <c r="AF1724" s="4" t="s">
        <v>49</v>
      </c>
      <c r="AG1724" s="4" t="s">
        <v>49</v>
      </c>
      <c r="AH1724" s="4" t="s">
        <v>48</v>
      </c>
      <c r="AI1724" s="4" t="s">
        <v>48</v>
      </c>
      <c r="AJ1724" s="4" t="s">
        <v>48</v>
      </c>
      <c r="AK1724" s="4" t="s">
        <v>48</v>
      </c>
      <c r="AL1724" s="4" t="s">
        <v>55</v>
      </c>
    </row>
    <row r="1725" spans="1:38" ht="25.5">
      <c r="A1725" s="4">
        <v>159900</v>
      </c>
      <c r="B1725" s="4">
        <v>664896</v>
      </c>
      <c r="C1725" s="4" t="s">
        <v>4490</v>
      </c>
      <c r="D1725" s="4" t="s">
        <v>4491</v>
      </c>
      <c r="E1725" s="4" t="s">
        <v>148</v>
      </c>
      <c r="F1725" s="4" t="s">
        <v>88</v>
      </c>
      <c r="G1725" s="4" t="s">
        <v>46</v>
      </c>
      <c r="H1725" s="4" t="s">
        <v>47</v>
      </c>
      <c r="I1725" s="4" t="s">
        <v>48</v>
      </c>
      <c r="J1725" s="4" t="s">
        <v>49</v>
      </c>
      <c r="K1725" s="4" t="s">
        <v>4576</v>
      </c>
      <c r="L1725" s="4" t="s">
        <v>4577</v>
      </c>
      <c r="M1725" s="4"/>
      <c r="N1725" s="4" t="s">
        <v>148</v>
      </c>
      <c r="O1725" s="4" t="s">
        <v>53</v>
      </c>
      <c r="P1725" s="4" t="s">
        <v>150</v>
      </c>
      <c r="Q1725" s="4">
        <v>396</v>
      </c>
      <c r="R1725" s="4">
        <v>0</v>
      </c>
      <c r="S1725" s="4">
        <v>228</v>
      </c>
      <c r="T1725" s="4">
        <v>624</v>
      </c>
      <c r="U1725" s="4">
        <v>0.63460000000000005</v>
      </c>
      <c r="V1725" s="4">
        <v>0</v>
      </c>
      <c r="W1725" s="4">
        <v>0.63460000000000005</v>
      </c>
      <c r="X1725" s="4" t="s">
        <v>48</v>
      </c>
      <c r="Y1725" s="4" t="s">
        <v>48</v>
      </c>
      <c r="Z1725" s="4" t="s">
        <v>48</v>
      </c>
      <c r="AA1725" s="4" t="s">
        <v>48</v>
      </c>
      <c r="AB1725" s="4" t="s">
        <v>48</v>
      </c>
      <c r="AC1725" s="4" t="s">
        <v>48</v>
      </c>
      <c r="AD1725" s="4" t="s">
        <v>48</v>
      </c>
      <c r="AE1725" s="4" t="s">
        <v>49</v>
      </c>
      <c r="AF1725" s="4" t="s">
        <v>49</v>
      </c>
      <c r="AG1725" s="4" t="s">
        <v>49</v>
      </c>
      <c r="AH1725" s="4" t="s">
        <v>48</v>
      </c>
      <c r="AI1725" s="4" t="s">
        <v>48</v>
      </c>
      <c r="AJ1725" s="4" t="s">
        <v>48</v>
      </c>
      <c r="AK1725" s="4" t="s">
        <v>48</v>
      </c>
      <c r="AL1725" s="4" t="s">
        <v>55</v>
      </c>
    </row>
    <row r="1726" spans="1:38" ht="25.5">
      <c r="A1726" s="4">
        <v>159900</v>
      </c>
      <c r="B1726" s="4">
        <v>661075</v>
      </c>
      <c r="C1726" s="4" t="s">
        <v>4490</v>
      </c>
      <c r="D1726" s="4" t="s">
        <v>4491</v>
      </c>
      <c r="E1726" s="4" t="s">
        <v>148</v>
      </c>
      <c r="F1726" s="4" t="s">
        <v>88</v>
      </c>
      <c r="G1726" s="4" t="s">
        <v>46</v>
      </c>
      <c r="H1726" s="4" t="s">
        <v>47</v>
      </c>
      <c r="I1726" s="4" t="s">
        <v>48</v>
      </c>
      <c r="J1726" s="4" t="s">
        <v>49</v>
      </c>
      <c r="K1726" s="4" t="s">
        <v>4578</v>
      </c>
      <c r="L1726" s="4" t="s">
        <v>4579</v>
      </c>
      <c r="M1726" s="4"/>
      <c r="N1726" s="4" t="s">
        <v>148</v>
      </c>
      <c r="O1726" s="4" t="s">
        <v>53</v>
      </c>
      <c r="P1726" s="4" t="s">
        <v>4498</v>
      </c>
      <c r="Q1726" s="4">
        <v>811</v>
      </c>
      <c r="R1726" s="4">
        <v>0</v>
      </c>
      <c r="S1726" s="4">
        <v>642</v>
      </c>
      <c r="T1726" s="4">
        <v>1453</v>
      </c>
      <c r="U1726" s="4">
        <v>0.55820000000000003</v>
      </c>
      <c r="V1726" s="4">
        <v>0</v>
      </c>
      <c r="W1726" s="4">
        <v>0.55820000000000003</v>
      </c>
      <c r="X1726" s="4" t="s">
        <v>48</v>
      </c>
      <c r="Y1726" s="4" t="s">
        <v>48</v>
      </c>
      <c r="Z1726" s="4" t="s">
        <v>48</v>
      </c>
      <c r="AA1726" s="4" t="s">
        <v>48</v>
      </c>
      <c r="AB1726" s="4" t="s">
        <v>48</v>
      </c>
      <c r="AC1726" s="4" t="s">
        <v>48</v>
      </c>
      <c r="AD1726" s="4" t="s">
        <v>48</v>
      </c>
      <c r="AE1726" s="4" t="s">
        <v>48</v>
      </c>
      <c r="AF1726" s="4" t="s">
        <v>48</v>
      </c>
      <c r="AG1726" s="4" t="s">
        <v>48</v>
      </c>
      <c r="AH1726" s="4" t="s">
        <v>49</v>
      </c>
      <c r="AI1726" s="4" t="s">
        <v>49</v>
      </c>
      <c r="AJ1726" s="4" t="s">
        <v>49</v>
      </c>
      <c r="AK1726" s="4" t="s">
        <v>49</v>
      </c>
      <c r="AL1726" s="4" t="s">
        <v>55</v>
      </c>
    </row>
    <row r="1727" spans="1:38" ht="25.5">
      <c r="A1727" s="4">
        <v>159900</v>
      </c>
      <c r="B1727" s="4">
        <v>661069</v>
      </c>
      <c r="C1727" s="4" t="s">
        <v>4490</v>
      </c>
      <c r="D1727" s="4" t="s">
        <v>4491</v>
      </c>
      <c r="E1727" s="4" t="s">
        <v>148</v>
      </c>
      <c r="F1727" s="4" t="s">
        <v>88</v>
      </c>
      <c r="G1727" s="4" t="s">
        <v>46</v>
      </c>
      <c r="H1727" s="4" t="s">
        <v>47</v>
      </c>
      <c r="I1727" s="4" t="s">
        <v>48</v>
      </c>
      <c r="J1727" s="4" t="s">
        <v>49</v>
      </c>
      <c r="K1727" s="4" t="s">
        <v>4580</v>
      </c>
      <c r="L1727" s="4" t="s">
        <v>4581</v>
      </c>
      <c r="M1727" s="4"/>
      <c r="N1727" s="4" t="s">
        <v>148</v>
      </c>
      <c r="O1727" s="4" t="s">
        <v>53</v>
      </c>
      <c r="P1727" s="4" t="s">
        <v>4503</v>
      </c>
      <c r="Q1727" s="4">
        <v>679</v>
      </c>
      <c r="R1727" s="4">
        <v>0</v>
      </c>
      <c r="S1727" s="4">
        <v>1</v>
      </c>
      <c r="T1727" s="4">
        <v>680</v>
      </c>
      <c r="U1727" s="4">
        <v>0.99850000000000005</v>
      </c>
      <c r="V1727" s="4">
        <v>0</v>
      </c>
      <c r="W1727" s="4">
        <v>0.99850000000000005</v>
      </c>
      <c r="X1727" s="4" t="s">
        <v>48</v>
      </c>
      <c r="Y1727" s="4" t="s">
        <v>48</v>
      </c>
      <c r="Z1727" s="4" t="s">
        <v>48</v>
      </c>
      <c r="AA1727" s="4" t="s">
        <v>48</v>
      </c>
      <c r="AB1727" s="4" t="s">
        <v>48</v>
      </c>
      <c r="AC1727" s="4" t="s">
        <v>48</v>
      </c>
      <c r="AD1727" s="4" t="s">
        <v>48</v>
      </c>
      <c r="AE1727" s="4" t="s">
        <v>49</v>
      </c>
      <c r="AF1727" s="4" t="s">
        <v>49</v>
      </c>
      <c r="AG1727" s="4" t="s">
        <v>49</v>
      </c>
      <c r="AH1727" s="4" t="s">
        <v>48</v>
      </c>
      <c r="AI1727" s="4" t="s">
        <v>48</v>
      </c>
      <c r="AJ1727" s="4" t="s">
        <v>48</v>
      </c>
      <c r="AK1727" s="4" t="s">
        <v>48</v>
      </c>
      <c r="AL1727" s="4" t="s">
        <v>55</v>
      </c>
    </row>
    <row r="1728" spans="1:38" ht="25.5">
      <c r="A1728" s="4">
        <v>159900</v>
      </c>
      <c r="B1728" s="4">
        <v>681034</v>
      </c>
      <c r="C1728" s="4" t="s">
        <v>4490</v>
      </c>
      <c r="D1728" s="4" t="s">
        <v>4491</v>
      </c>
      <c r="E1728" s="4" t="s">
        <v>148</v>
      </c>
      <c r="F1728" s="4" t="s">
        <v>88</v>
      </c>
      <c r="G1728" s="4" t="s">
        <v>46</v>
      </c>
      <c r="H1728" s="4" t="s">
        <v>47</v>
      </c>
      <c r="I1728" s="4" t="s">
        <v>48</v>
      </c>
      <c r="J1728" s="4" t="s">
        <v>49</v>
      </c>
      <c r="K1728" s="4" t="s">
        <v>4582</v>
      </c>
      <c r="L1728" s="4" t="s">
        <v>4583</v>
      </c>
      <c r="M1728" s="4"/>
      <c r="N1728" s="4" t="s">
        <v>148</v>
      </c>
      <c r="O1728" s="4" t="s">
        <v>53</v>
      </c>
      <c r="P1728" s="4" t="s">
        <v>4498</v>
      </c>
      <c r="Q1728" s="4">
        <v>99</v>
      </c>
      <c r="R1728" s="4">
        <v>0</v>
      </c>
      <c r="S1728" s="4">
        <v>288</v>
      </c>
      <c r="T1728" s="4">
        <v>387</v>
      </c>
      <c r="U1728" s="4">
        <v>0.25580000000000003</v>
      </c>
      <c r="V1728" s="4">
        <v>0</v>
      </c>
      <c r="W1728" s="4">
        <v>0.25580000000000003</v>
      </c>
      <c r="X1728" s="4" t="s">
        <v>48</v>
      </c>
      <c r="Y1728" s="4" t="s">
        <v>49</v>
      </c>
      <c r="Z1728" s="4" t="s">
        <v>49</v>
      </c>
      <c r="AA1728" s="4" t="s">
        <v>49</v>
      </c>
      <c r="AB1728" s="4" t="s">
        <v>49</v>
      </c>
      <c r="AC1728" s="4" t="s">
        <v>49</v>
      </c>
      <c r="AD1728" s="4" t="s">
        <v>49</v>
      </c>
      <c r="AE1728" s="4" t="s">
        <v>49</v>
      </c>
      <c r="AF1728" s="4" t="s">
        <v>48</v>
      </c>
      <c r="AG1728" s="4" t="s">
        <v>48</v>
      </c>
      <c r="AH1728" s="4" t="s">
        <v>48</v>
      </c>
      <c r="AI1728" s="4" t="s">
        <v>48</v>
      </c>
      <c r="AJ1728" s="4" t="s">
        <v>48</v>
      </c>
      <c r="AK1728" s="4" t="s">
        <v>48</v>
      </c>
      <c r="AL1728" s="4" t="s">
        <v>55</v>
      </c>
    </row>
    <row r="1729" spans="1:38" ht="25.5">
      <c r="A1729" s="4">
        <v>159900</v>
      </c>
      <c r="B1729" s="4">
        <v>664217</v>
      </c>
      <c r="C1729" s="4" t="s">
        <v>4490</v>
      </c>
      <c r="D1729" s="4" t="s">
        <v>4491</v>
      </c>
      <c r="E1729" s="4" t="s">
        <v>148</v>
      </c>
      <c r="F1729" s="4" t="s">
        <v>88</v>
      </c>
      <c r="G1729" s="4" t="s">
        <v>46</v>
      </c>
      <c r="H1729" s="4" t="s">
        <v>47</v>
      </c>
      <c r="I1729" s="4" t="s">
        <v>48</v>
      </c>
      <c r="J1729" s="4" t="s">
        <v>49</v>
      </c>
      <c r="K1729" s="4" t="s">
        <v>70</v>
      </c>
      <c r="L1729" s="4" t="s">
        <v>4584</v>
      </c>
      <c r="M1729" s="4"/>
      <c r="N1729" s="4" t="s">
        <v>4585</v>
      </c>
      <c r="O1729" s="4" t="s">
        <v>53</v>
      </c>
      <c r="P1729" s="4" t="s">
        <v>3597</v>
      </c>
      <c r="Q1729" s="4">
        <v>413</v>
      </c>
      <c r="R1729" s="4">
        <v>0</v>
      </c>
      <c r="S1729" s="4">
        <v>0</v>
      </c>
      <c r="T1729" s="4">
        <v>413</v>
      </c>
      <c r="U1729" s="4">
        <v>1</v>
      </c>
      <c r="V1729" s="4">
        <v>0</v>
      </c>
      <c r="W1729" s="4">
        <v>1</v>
      </c>
      <c r="X1729" s="4" t="s">
        <v>49</v>
      </c>
      <c r="Y1729" s="4" t="s">
        <v>49</v>
      </c>
      <c r="Z1729" s="4" t="s">
        <v>49</v>
      </c>
      <c r="AA1729" s="4" t="s">
        <v>49</v>
      </c>
      <c r="AB1729" s="4" t="s">
        <v>49</v>
      </c>
      <c r="AC1729" s="4" t="s">
        <v>49</v>
      </c>
      <c r="AD1729" s="4" t="s">
        <v>49</v>
      </c>
      <c r="AE1729" s="4" t="s">
        <v>48</v>
      </c>
      <c r="AF1729" s="4" t="s">
        <v>48</v>
      </c>
      <c r="AG1729" s="4" t="s">
        <v>48</v>
      </c>
      <c r="AH1729" s="4" t="s">
        <v>48</v>
      </c>
      <c r="AI1729" s="4" t="s">
        <v>48</v>
      </c>
      <c r="AJ1729" s="4" t="s">
        <v>48</v>
      </c>
      <c r="AK1729" s="4" t="s">
        <v>48</v>
      </c>
      <c r="AL1729" s="4" t="s">
        <v>55</v>
      </c>
    </row>
    <row r="1730" spans="1:38" ht="25.5">
      <c r="A1730" s="4">
        <v>159900</v>
      </c>
      <c r="B1730" s="4">
        <v>661083</v>
      </c>
      <c r="C1730" s="4" t="s">
        <v>4490</v>
      </c>
      <c r="D1730" s="4" t="s">
        <v>4491</v>
      </c>
      <c r="E1730" s="4" t="s">
        <v>148</v>
      </c>
      <c r="F1730" s="4" t="s">
        <v>88</v>
      </c>
      <c r="G1730" s="4" t="s">
        <v>46</v>
      </c>
      <c r="H1730" s="4" t="s">
        <v>47</v>
      </c>
      <c r="I1730" s="4" t="s">
        <v>48</v>
      </c>
      <c r="J1730" s="4" t="s">
        <v>49</v>
      </c>
      <c r="K1730" s="4" t="s">
        <v>4586</v>
      </c>
      <c r="L1730" s="4" t="s">
        <v>4587</v>
      </c>
      <c r="M1730" s="4"/>
      <c r="N1730" s="4" t="s">
        <v>148</v>
      </c>
      <c r="O1730" s="4" t="s">
        <v>53</v>
      </c>
      <c r="P1730" s="4" t="s">
        <v>4498</v>
      </c>
      <c r="Q1730" s="4">
        <v>90</v>
      </c>
      <c r="R1730" s="4">
        <v>0</v>
      </c>
      <c r="S1730" s="4">
        <v>66</v>
      </c>
      <c r="T1730" s="4">
        <v>156</v>
      </c>
      <c r="U1730" s="4">
        <v>0.57689999999999997</v>
      </c>
      <c r="V1730" s="4">
        <v>0</v>
      </c>
      <c r="W1730" s="4">
        <v>0.57689999999999997</v>
      </c>
      <c r="X1730" s="4" t="s">
        <v>48</v>
      </c>
      <c r="Y1730" s="4" t="s">
        <v>48</v>
      </c>
      <c r="Z1730" s="4" t="s">
        <v>48</v>
      </c>
      <c r="AA1730" s="4" t="s">
        <v>48</v>
      </c>
      <c r="AB1730" s="4" t="s">
        <v>48</v>
      </c>
      <c r="AC1730" s="4" t="s">
        <v>48</v>
      </c>
      <c r="AD1730" s="4" t="s">
        <v>48</v>
      </c>
      <c r="AE1730" s="4" t="s">
        <v>48</v>
      </c>
      <c r="AF1730" s="4" t="s">
        <v>48</v>
      </c>
      <c r="AG1730" s="4" t="s">
        <v>48</v>
      </c>
      <c r="AH1730" s="4" t="s">
        <v>49</v>
      </c>
      <c r="AI1730" s="4" t="s">
        <v>49</v>
      </c>
      <c r="AJ1730" s="4" t="s">
        <v>49</v>
      </c>
      <c r="AK1730" s="4" t="s">
        <v>49</v>
      </c>
      <c r="AL1730" s="4" t="s">
        <v>55</v>
      </c>
    </row>
    <row r="1731" spans="1:38" ht="25.5">
      <c r="A1731" s="4">
        <v>159900</v>
      </c>
      <c r="B1731" s="4">
        <v>661059</v>
      </c>
      <c r="C1731" s="4" t="s">
        <v>4490</v>
      </c>
      <c r="D1731" s="4" t="s">
        <v>4491</v>
      </c>
      <c r="E1731" s="4" t="s">
        <v>148</v>
      </c>
      <c r="F1731" s="4" t="s">
        <v>88</v>
      </c>
      <c r="G1731" s="4" t="s">
        <v>46</v>
      </c>
      <c r="H1731" s="4" t="s">
        <v>47</v>
      </c>
      <c r="I1731" s="4" t="s">
        <v>48</v>
      </c>
      <c r="J1731" s="4" t="s">
        <v>49</v>
      </c>
      <c r="K1731" s="4" t="s">
        <v>4588</v>
      </c>
      <c r="L1731" s="4" t="s">
        <v>4589</v>
      </c>
      <c r="M1731" s="4"/>
      <c r="N1731" s="4" t="s">
        <v>148</v>
      </c>
      <c r="O1731" s="4" t="s">
        <v>53</v>
      </c>
      <c r="P1731" s="4" t="s">
        <v>4498</v>
      </c>
      <c r="Q1731" s="4">
        <v>264</v>
      </c>
      <c r="R1731" s="4">
        <v>0</v>
      </c>
      <c r="S1731" s="4">
        <v>71</v>
      </c>
      <c r="T1731" s="4">
        <v>335</v>
      </c>
      <c r="U1731" s="4">
        <v>0.78810000000000002</v>
      </c>
      <c r="V1731" s="4">
        <v>0</v>
      </c>
      <c r="W1731" s="4">
        <v>0.78810000000000002</v>
      </c>
      <c r="X1731" s="4" t="s">
        <v>48</v>
      </c>
      <c r="Y1731" s="4" t="s">
        <v>49</v>
      </c>
      <c r="Z1731" s="4" t="s">
        <v>49</v>
      </c>
      <c r="AA1731" s="4" t="s">
        <v>49</v>
      </c>
      <c r="AB1731" s="4" t="s">
        <v>49</v>
      </c>
      <c r="AC1731" s="4" t="s">
        <v>49</v>
      </c>
      <c r="AD1731" s="4" t="s">
        <v>49</v>
      </c>
      <c r="AE1731" s="4" t="s">
        <v>48</v>
      </c>
      <c r="AF1731" s="4" t="s">
        <v>48</v>
      </c>
      <c r="AG1731" s="4" t="s">
        <v>48</v>
      </c>
      <c r="AH1731" s="4" t="s">
        <v>48</v>
      </c>
      <c r="AI1731" s="4" t="s">
        <v>48</v>
      </c>
      <c r="AJ1731" s="4" t="s">
        <v>48</v>
      </c>
      <c r="AK1731" s="4" t="s">
        <v>48</v>
      </c>
      <c r="AL1731" s="4" t="s">
        <v>55</v>
      </c>
    </row>
    <row r="1732" spans="1:38" ht="25.5">
      <c r="A1732" s="4">
        <v>159900</v>
      </c>
      <c r="B1732" s="4">
        <v>661060</v>
      </c>
      <c r="C1732" s="4" t="s">
        <v>4490</v>
      </c>
      <c r="D1732" s="4" t="s">
        <v>4491</v>
      </c>
      <c r="E1732" s="4" t="s">
        <v>148</v>
      </c>
      <c r="F1732" s="4" t="s">
        <v>88</v>
      </c>
      <c r="G1732" s="4" t="s">
        <v>46</v>
      </c>
      <c r="H1732" s="4" t="s">
        <v>47</v>
      </c>
      <c r="I1732" s="4" t="s">
        <v>48</v>
      </c>
      <c r="J1732" s="4" t="s">
        <v>49</v>
      </c>
      <c r="K1732" s="4" t="s">
        <v>4590</v>
      </c>
      <c r="L1732" s="4" t="s">
        <v>4591</v>
      </c>
      <c r="M1732" s="4"/>
      <c r="N1732" s="4" t="s">
        <v>148</v>
      </c>
      <c r="O1732" s="4" t="s">
        <v>53</v>
      </c>
      <c r="P1732" s="4" t="s">
        <v>4503</v>
      </c>
      <c r="Q1732" s="4">
        <v>384</v>
      </c>
      <c r="R1732" s="4">
        <v>0</v>
      </c>
      <c r="S1732" s="4">
        <v>0</v>
      </c>
      <c r="T1732" s="4">
        <v>384</v>
      </c>
      <c r="U1732" s="4">
        <v>1</v>
      </c>
      <c r="V1732" s="4">
        <v>0</v>
      </c>
      <c r="W1732" s="4">
        <v>1</v>
      </c>
      <c r="X1732" s="4" t="s">
        <v>49</v>
      </c>
      <c r="Y1732" s="4" t="s">
        <v>49</v>
      </c>
      <c r="Z1732" s="4" t="s">
        <v>49</v>
      </c>
      <c r="AA1732" s="4" t="s">
        <v>49</v>
      </c>
      <c r="AB1732" s="4" t="s">
        <v>49</v>
      </c>
      <c r="AC1732" s="4" t="s">
        <v>49</v>
      </c>
      <c r="AD1732" s="4" t="s">
        <v>49</v>
      </c>
      <c r="AE1732" s="4" t="s">
        <v>48</v>
      </c>
      <c r="AF1732" s="4" t="s">
        <v>48</v>
      </c>
      <c r="AG1732" s="4" t="s">
        <v>48</v>
      </c>
      <c r="AH1732" s="4" t="s">
        <v>48</v>
      </c>
      <c r="AI1732" s="4" t="s">
        <v>48</v>
      </c>
      <c r="AJ1732" s="4" t="s">
        <v>48</v>
      </c>
      <c r="AK1732" s="4" t="s">
        <v>48</v>
      </c>
      <c r="AL1732" s="4" t="s">
        <v>55</v>
      </c>
    </row>
    <row r="1733" spans="1:38" ht="25.5">
      <c r="A1733" s="4">
        <v>159900</v>
      </c>
      <c r="B1733" s="4">
        <v>661061</v>
      </c>
      <c r="C1733" s="4" t="s">
        <v>4490</v>
      </c>
      <c r="D1733" s="4" t="s">
        <v>4491</v>
      </c>
      <c r="E1733" s="4" t="s">
        <v>148</v>
      </c>
      <c r="F1733" s="4" t="s">
        <v>88</v>
      </c>
      <c r="G1733" s="4" t="s">
        <v>46</v>
      </c>
      <c r="H1733" s="4" t="s">
        <v>47</v>
      </c>
      <c r="I1733" s="4" t="s">
        <v>48</v>
      </c>
      <c r="J1733" s="4" t="s">
        <v>49</v>
      </c>
      <c r="K1733" s="4" t="s">
        <v>4592</v>
      </c>
      <c r="L1733" s="4" t="s">
        <v>4593</v>
      </c>
      <c r="M1733" s="4"/>
      <c r="N1733" s="4" t="s">
        <v>148</v>
      </c>
      <c r="O1733" s="4" t="s">
        <v>53</v>
      </c>
      <c r="P1733" s="4" t="s">
        <v>4498</v>
      </c>
      <c r="Q1733" s="4">
        <v>387</v>
      </c>
      <c r="R1733" s="4">
        <v>0</v>
      </c>
      <c r="S1733" s="4">
        <v>14</v>
      </c>
      <c r="T1733" s="4">
        <v>401</v>
      </c>
      <c r="U1733" s="4">
        <v>0.96509999999999996</v>
      </c>
      <c r="V1733" s="4">
        <v>0</v>
      </c>
      <c r="W1733" s="4">
        <v>0.96509999999999996</v>
      </c>
      <c r="X1733" s="4" t="s">
        <v>49</v>
      </c>
      <c r="Y1733" s="4" t="s">
        <v>49</v>
      </c>
      <c r="Z1733" s="4" t="s">
        <v>49</v>
      </c>
      <c r="AA1733" s="4" t="s">
        <v>49</v>
      </c>
      <c r="AB1733" s="4" t="s">
        <v>49</v>
      </c>
      <c r="AC1733" s="4" t="s">
        <v>49</v>
      </c>
      <c r="AD1733" s="4" t="s">
        <v>49</v>
      </c>
      <c r="AE1733" s="4" t="s">
        <v>48</v>
      </c>
      <c r="AF1733" s="4" t="s">
        <v>48</v>
      </c>
      <c r="AG1733" s="4" t="s">
        <v>48</v>
      </c>
      <c r="AH1733" s="4" t="s">
        <v>48</v>
      </c>
      <c r="AI1733" s="4" t="s">
        <v>48</v>
      </c>
      <c r="AJ1733" s="4" t="s">
        <v>48</v>
      </c>
      <c r="AK1733" s="4" t="s">
        <v>48</v>
      </c>
      <c r="AL1733" s="4" t="s">
        <v>55</v>
      </c>
    </row>
    <row r="1734" spans="1:38" ht="25.5">
      <c r="A1734" s="4">
        <v>159900</v>
      </c>
      <c r="B1734" s="4">
        <v>661062</v>
      </c>
      <c r="C1734" s="4" t="s">
        <v>4490</v>
      </c>
      <c r="D1734" s="4" t="s">
        <v>4491</v>
      </c>
      <c r="E1734" s="4" t="s">
        <v>148</v>
      </c>
      <c r="F1734" s="4" t="s">
        <v>88</v>
      </c>
      <c r="G1734" s="4" t="s">
        <v>46</v>
      </c>
      <c r="H1734" s="4" t="s">
        <v>47</v>
      </c>
      <c r="I1734" s="4" t="s">
        <v>48</v>
      </c>
      <c r="J1734" s="4" t="s">
        <v>49</v>
      </c>
      <c r="K1734" s="4" t="s">
        <v>4594</v>
      </c>
      <c r="L1734" s="4" t="s">
        <v>4595</v>
      </c>
      <c r="M1734" s="4"/>
      <c r="N1734" s="4" t="s">
        <v>148</v>
      </c>
      <c r="O1734" s="4" t="s">
        <v>53</v>
      </c>
      <c r="P1734" s="4" t="s">
        <v>4529</v>
      </c>
      <c r="Q1734" s="4">
        <v>69</v>
      </c>
      <c r="R1734" s="4">
        <v>0</v>
      </c>
      <c r="S1734" s="4">
        <v>236</v>
      </c>
      <c r="T1734" s="4">
        <v>305</v>
      </c>
      <c r="U1734" s="4">
        <v>0.22620000000000001</v>
      </c>
      <c r="V1734" s="4">
        <v>0</v>
      </c>
      <c r="W1734" s="4">
        <v>0.22620000000000001</v>
      </c>
      <c r="X1734" s="4" t="s">
        <v>48</v>
      </c>
      <c r="Y1734" s="4" t="s">
        <v>49</v>
      </c>
      <c r="Z1734" s="4" t="s">
        <v>49</v>
      </c>
      <c r="AA1734" s="4" t="s">
        <v>49</v>
      </c>
      <c r="AB1734" s="4" t="s">
        <v>49</v>
      </c>
      <c r="AC1734" s="4" t="s">
        <v>49</v>
      </c>
      <c r="AD1734" s="4" t="s">
        <v>49</v>
      </c>
      <c r="AE1734" s="4" t="s">
        <v>49</v>
      </c>
      <c r="AF1734" s="4" t="s">
        <v>48</v>
      </c>
      <c r="AG1734" s="4" t="s">
        <v>48</v>
      </c>
      <c r="AH1734" s="4" t="s">
        <v>48</v>
      </c>
      <c r="AI1734" s="4" t="s">
        <v>48</v>
      </c>
      <c r="AJ1734" s="4" t="s">
        <v>48</v>
      </c>
      <c r="AK1734" s="4" t="s">
        <v>48</v>
      </c>
      <c r="AL1734" s="4" t="s">
        <v>55</v>
      </c>
    </row>
    <row r="1735" spans="1:38" ht="25.5">
      <c r="A1735" s="4">
        <v>159900</v>
      </c>
      <c r="B1735" s="4">
        <v>661063</v>
      </c>
      <c r="C1735" s="4" t="s">
        <v>4490</v>
      </c>
      <c r="D1735" s="4" t="s">
        <v>4491</v>
      </c>
      <c r="E1735" s="4" t="s">
        <v>148</v>
      </c>
      <c r="F1735" s="4" t="s">
        <v>88</v>
      </c>
      <c r="G1735" s="4" t="s">
        <v>46</v>
      </c>
      <c r="H1735" s="4" t="s">
        <v>47</v>
      </c>
      <c r="I1735" s="4" t="s">
        <v>48</v>
      </c>
      <c r="J1735" s="4" t="s">
        <v>49</v>
      </c>
      <c r="K1735" s="4" t="s">
        <v>331</v>
      </c>
      <c r="L1735" s="4" t="s">
        <v>4596</v>
      </c>
      <c r="M1735" s="4"/>
      <c r="N1735" s="4" t="s">
        <v>148</v>
      </c>
      <c r="O1735" s="4" t="s">
        <v>53</v>
      </c>
      <c r="P1735" s="4" t="s">
        <v>150</v>
      </c>
      <c r="Q1735" s="4">
        <v>121</v>
      </c>
      <c r="R1735" s="4">
        <v>0</v>
      </c>
      <c r="S1735" s="4">
        <v>246</v>
      </c>
      <c r="T1735" s="4">
        <v>367</v>
      </c>
      <c r="U1735" s="4">
        <v>0.32969999999999999</v>
      </c>
      <c r="V1735" s="4">
        <v>0</v>
      </c>
      <c r="W1735" s="4">
        <v>0.32969999999999999</v>
      </c>
      <c r="X1735" s="4" t="s">
        <v>49</v>
      </c>
      <c r="Y1735" s="4" t="s">
        <v>49</v>
      </c>
      <c r="Z1735" s="4" t="s">
        <v>49</v>
      </c>
      <c r="AA1735" s="4" t="s">
        <v>49</v>
      </c>
      <c r="AB1735" s="4" t="s">
        <v>49</v>
      </c>
      <c r="AC1735" s="4" t="s">
        <v>49</v>
      </c>
      <c r="AD1735" s="4" t="s">
        <v>49</v>
      </c>
      <c r="AE1735" s="4" t="s">
        <v>48</v>
      </c>
      <c r="AF1735" s="4" t="s">
        <v>48</v>
      </c>
      <c r="AG1735" s="4" t="s">
        <v>48</v>
      </c>
      <c r="AH1735" s="4" t="s">
        <v>48</v>
      </c>
      <c r="AI1735" s="4" t="s">
        <v>48</v>
      </c>
      <c r="AJ1735" s="4" t="s">
        <v>48</v>
      </c>
      <c r="AK1735" s="4" t="s">
        <v>48</v>
      </c>
      <c r="AL1735" s="4" t="s">
        <v>55</v>
      </c>
    </row>
    <row r="1736" spans="1:38" ht="25.5">
      <c r="A1736" s="4">
        <v>159900</v>
      </c>
      <c r="B1736" s="4">
        <v>687198</v>
      </c>
      <c r="C1736" s="4" t="s">
        <v>4490</v>
      </c>
      <c r="D1736" s="4" t="s">
        <v>4491</v>
      </c>
      <c r="E1736" s="4" t="s">
        <v>148</v>
      </c>
      <c r="F1736" s="4" t="s">
        <v>88</v>
      </c>
      <c r="G1736" s="4" t="s">
        <v>46</v>
      </c>
      <c r="H1736" s="4" t="s">
        <v>47</v>
      </c>
      <c r="I1736" s="4" t="s">
        <v>48</v>
      </c>
      <c r="J1736" s="4" t="s">
        <v>49</v>
      </c>
      <c r="K1736" s="4" t="s">
        <v>4597</v>
      </c>
      <c r="L1736" s="4" t="s">
        <v>4598</v>
      </c>
      <c r="M1736" s="4"/>
      <c r="N1736" s="4" t="s">
        <v>148</v>
      </c>
      <c r="O1736" s="4" t="s">
        <v>53</v>
      </c>
      <c r="P1736" s="4" t="s">
        <v>4503</v>
      </c>
      <c r="Q1736" s="4">
        <v>572</v>
      </c>
      <c r="R1736" s="4">
        <v>0</v>
      </c>
      <c r="S1736" s="4">
        <v>0</v>
      </c>
      <c r="T1736" s="4">
        <v>572</v>
      </c>
      <c r="U1736" s="4">
        <v>1</v>
      </c>
      <c r="V1736" s="4">
        <v>0</v>
      </c>
      <c r="W1736" s="4">
        <v>1</v>
      </c>
      <c r="X1736" s="4" t="s">
        <v>48</v>
      </c>
      <c r="Y1736" s="4" t="s">
        <v>48</v>
      </c>
      <c r="Z1736" s="4" t="s">
        <v>48</v>
      </c>
      <c r="AA1736" s="4" t="s">
        <v>48</v>
      </c>
      <c r="AB1736" s="4" t="s">
        <v>48</v>
      </c>
      <c r="AC1736" s="4" t="s">
        <v>48</v>
      </c>
      <c r="AD1736" s="4" t="s">
        <v>48</v>
      </c>
      <c r="AE1736" s="4" t="s">
        <v>49</v>
      </c>
      <c r="AF1736" s="4" t="s">
        <v>49</v>
      </c>
      <c r="AG1736" s="4" t="s">
        <v>49</v>
      </c>
      <c r="AH1736" s="4" t="s">
        <v>48</v>
      </c>
      <c r="AI1736" s="4" t="s">
        <v>48</v>
      </c>
      <c r="AJ1736" s="4" t="s">
        <v>48</v>
      </c>
      <c r="AK1736" s="4" t="s">
        <v>48</v>
      </c>
      <c r="AL1736" s="4" t="s">
        <v>55</v>
      </c>
    </row>
    <row r="1737" spans="1:38" ht="25.5">
      <c r="A1737" s="4">
        <v>159877</v>
      </c>
      <c r="B1737" s="4">
        <v>662082</v>
      </c>
      <c r="C1737" s="4" t="s">
        <v>4599</v>
      </c>
      <c r="D1737" s="4" t="s">
        <v>4600</v>
      </c>
      <c r="E1737" s="4"/>
      <c r="F1737" s="4" t="s">
        <v>88</v>
      </c>
      <c r="G1737" s="4" t="s">
        <v>46</v>
      </c>
      <c r="H1737" s="4" t="s">
        <v>47</v>
      </c>
      <c r="I1737" s="4" t="s">
        <v>48</v>
      </c>
      <c r="J1737" s="4" t="s">
        <v>49</v>
      </c>
      <c r="K1737" s="4" t="s">
        <v>4601</v>
      </c>
      <c r="L1737" s="4" t="s">
        <v>4602</v>
      </c>
      <c r="M1737" s="4"/>
      <c r="N1737" s="4" t="s">
        <v>4603</v>
      </c>
      <c r="O1737" s="4" t="s">
        <v>53</v>
      </c>
      <c r="P1737" s="4" t="s">
        <v>4604</v>
      </c>
      <c r="Q1737" s="4">
        <v>37</v>
      </c>
      <c r="R1737" s="4">
        <v>0</v>
      </c>
      <c r="S1737" s="4">
        <v>0</v>
      </c>
      <c r="T1737" s="4">
        <v>37</v>
      </c>
      <c r="U1737" s="4">
        <v>1</v>
      </c>
      <c r="V1737" s="4">
        <v>0</v>
      </c>
      <c r="W1737" s="4">
        <v>1</v>
      </c>
      <c r="X1737" s="4" t="s">
        <v>48</v>
      </c>
      <c r="Y1737" s="4" t="s">
        <v>49</v>
      </c>
      <c r="Z1737" s="4" t="s">
        <v>49</v>
      </c>
      <c r="AA1737" s="4" t="s">
        <v>49</v>
      </c>
      <c r="AB1737" s="4" t="s">
        <v>49</v>
      </c>
      <c r="AC1737" s="4" t="s">
        <v>49</v>
      </c>
      <c r="AD1737" s="4" t="s">
        <v>48</v>
      </c>
      <c r="AE1737" s="4" t="s">
        <v>48</v>
      </c>
      <c r="AF1737" s="4" t="s">
        <v>48</v>
      </c>
      <c r="AG1737" s="4" t="s">
        <v>48</v>
      </c>
      <c r="AH1737" s="4" t="s">
        <v>48</v>
      </c>
      <c r="AI1737" s="4" t="s">
        <v>48</v>
      </c>
      <c r="AJ1737" s="4" t="s">
        <v>48</v>
      </c>
      <c r="AK1737" s="4" t="s">
        <v>48</v>
      </c>
      <c r="AL1737" s="4" t="s">
        <v>55</v>
      </c>
    </row>
    <row r="1738" spans="1:38" ht="25.5">
      <c r="A1738" s="4">
        <v>159877</v>
      </c>
      <c r="B1738" s="4">
        <v>662083</v>
      </c>
      <c r="C1738" s="4" t="s">
        <v>4599</v>
      </c>
      <c r="D1738" s="4" t="s">
        <v>4600</v>
      </c>
      <c r="E1738" s="4"/>
      <c r="F1738" s="4" t="s">
        <v>88</v>
      </c>
      <c r="G1738" s="4" t="s">
        <v>46</v>
      </c>
      <c r="H1738" s="4" t="s">
        <v>47</v>
      </c>
      <c r="I1738" s="4" t="s">
        <v>48</v>
      </c>
      <c r="J1738" s="4" t="s">
        <v>49</v>
      </c>
      <c r="K1738" s="4" t="s">
        <v>4605</v>
      </c>
      <c r="L1738" s="4" t="s">
        <v>4606</v>
      </c>
      <c r="M1738" s="4"/>
      <c r="N1738" s="4" t="s">
        <v>4607</v>
      </c>
      <c r="O1738" s="4" t="s">
        <v>53</v>
      </c>
      <c r="P1738" s="4" t="s">
        <v>4604</v>
      </c>
      <c r="Q1738" s="4">
        <v>11</v>
      </c>
      <c r="R1738" s="4">
        <v>0</v>
      </c>
      <c r="S1738" s="4">
        <v>15</v>
      </c>
      <c r="T1738" s="4">
        <v>26</v>
      </c>
      <c r="U1738" s="4">
        <v>0.42309999999999998</v>
      </c>
      <c r="V1738" s="4">
        <v>0</v>
      </c>
      <c r="W1738" s="4">
        <v>0.42309999999999998</v>
      </c>
      <c r="X1738" s="4" t="s">
        <v>48</v>
      </c>
      <c r="Y1738" s="4" t="s">
        <v>48</v>
      </c>
      <c r="Z1738" s="4" t="s">
        <v>48</v>
      </c>
      <c r="AA1738" s="4" t="s">
        <v>48</v>
      </c>
      <c r="AB1738" s="4" t="s">
        <v>48</v>
      </c>
      <c r="AC1738" s="4" t="s">
        <v>48</v>
      </c>
      <c r="AD1738" s="4" t="s">
        <v>48</v>
      </c>
      <c r="AE1738" s="4" t="s">
        <v>48</v>
      </c>
      <c r="AF1738" s="4" t="s">
        <v>48</v>
      </c>
      <c r="AG1738" s="4" t="s">
        <v>48</v>
      </c>
      <c r="AH1738" s="4" t="s">
        <v>49</v>
      </c>
      <c r="AI1738" s="4" t="s">
        <v>49</v>
      </c>
      <c r="AJ1738" s="4" t="s">
        <v>49</v>
      </c>
      <c r="AK1738" s="4" t="s">
        <v>49</v>
      </c>
      <c r="AL1738" s="4" t="s">
        <v>55</v>
      </c>
    </row>
    <row r="1739" spans="1:38" ht="25.5">
      <c r="A1739" s="4">
        <v>159366</v>
      </c>
      <c r="B1739" s="4">
        <v>660710</v>
      </c>
      <c r="C1739" s="4" t="s">
        <v>4626</v>
      </c>
      <c r="D1739" s="4" t="s">
        <v>4627</v>
      </c>
      <c r="E1739" s="4" t="s">
        <v>114</v>
      </c>
      <c r="F1739" s="4" t="s">
        <v>96</v>
      </c>
      <c r="G1739" s="4" t="s">
        <v>46</v>
      </c>
      <c r="H1739" s="4" t="s">
        <v>47</v>
      </c>
      <c r="I1739" s="4" t="s">
        <v>48</v>
      </c>
      <c r="J1739" s="4" t="s">
        <v>49</v>
      </c>
      <c r="K1739" s="4" t="s">
        <v>4628</v>
      </c>
      <c r="L1739" s="4" t="s">
        <v>4629</v>
      </c>
      <c r="M1739" s="4"/>
      <c r="N1739" s="4" t="s">
        <v>4630</v>
      </c>
      <c r="O1739" s="4" t="s">
        <v>53</v>
      </c>
      <c r="P1739" s="4" t="s">
        <v>4631</v>
      </c>
      <c r="Q1739" s="4">
        <v>90</v>
      </c>
      <c r="R1739" s="4">
        <v>20</v>
      </c>
      <c r="S1739" s="4">
        <v>331</v>
      </c>
      <c r="T1739" s="4">
        <v>441</v>
      </c>
      <c r="U1739" s="4">
        <v>0.2041</v>
      </c>
      <c r="V1739" s="4">
        <v>4.5400000000000003E-2</v>
      </c>
      <c r="W1739" s="4">
        <v>0.24940000000000001</v>
      </c>
      <c r="X1739" s="4" t="s">
        <v>48</v>
      </c>
      <c r="Y1739" s="4" t="s">
        <v>49</v>
      </c>
      <c r="Z1739" s="4" t="s">
        <v>49</v>
      </c>
      <c r="AA1739" s="4" t="s">
        <v>49</v>
      </c>
      <c r="AB1739" s="4" t="s">
        <v>49</v>
      </c>
      <c r="AC1739" s="4" t="s">
        <v>49</v>
      </c>
      <c r="AD1739" s="4" t="s">
        <v>49</v>
      </c>
      <c r="AE1739" s="4" t="s">
        <v>48</v>
      </c>
      <c r="AF1739" s="4" t="s">
        <v>48</v>
      </c>
      <c r="AG1739" s="4" t="s">
        <v>48</v>
      </c>
      <c r="AH1739" s="4" t="s">
        <v>48</v>
      </c>
      <c r="AI1739" s="4" t="s">
        <v>48</v>
      </c>
      <c r="AJ1739" s="4" t="s">
        <v>48</v>
      </c>
      <c r="AK1739" s="4" t="s">
        <v>48</v>
      </c>
      <c r="AL1739" s="4" t="s">
        <v>81</v>
      </c>
    </row>
    <row r="1740" spans="1:38" ht="25.5">
      <c r="A1740" s="4">
        <v>159366</v>
      </c>
      <c r="B1740" s="4">
        <v>660716</v>
      </c>
      <c r="C1740" s="4" t="s">
        <v>4626</v>
      </c>
      <c r="D1740" s="4" t="s">
        <v>4627</v>
      </c>
      <c r="E1740" s="4" t="s">
        <v>114</v>
      </c>
      <c r="F1740" s="4" t="s">
        <v>96</v>
      </c>
      <c r="G1740" s="4" t="s">
        <v>46</v>
      </c>
      <c r="H1740" s="4" t="s">
        <v>47</v>
      </c>
      <c r="I1740" s="4" t="s">
        <v>48</v>
      </c>
      <c r="J1740" s="4" t="s">
        <v>49</v>
      </c>
      <c r="K1740" s="4" t="s">
        <v>4632</v>
      </c>
      <c r="L1740" s="4" t="s">
        <v>4633</v>
      </c>
      <c r="M1740" s="4"/>
      <c r="N1740" s="4" t="s">
        <v>4630</v>
      </c>
      <c r="O1740" s="4" t="s">
        <v>53</v>
      </c>
      <c r="P1740" s="4" t="s">
        <v>4631</v>
      </c>
      <c r="Q1740" s="4">
        <v>85</v>
      </c>
      <c r="R1740" s="4">
        <v>32</v>
      </c>
      <c r="S1740" s="4">
        <v>243</v>
      </c>
      <c r="T1740" s="4">
        <v>360</v>
      </c>
      <c r="U1740" s="4">
        <v>0.2361</v>
      </c>
      <c r="V1740" s="4">
        <v>8.8900000000000007E-2</v>
      </c>
      <c r="W1740" s="4">
        <v>0.32500000000000001</v>
      </c>
      <c r="X1740" s="4" t="s">
        <v>48</v>
      </c>
      <c r="Y1740" s="4" t="s">
        <v>49</v>
      </c>
      <c r="Z1740" s="4" t="s">
        <v>49</v>
      </c>
      <c r="AA1740" s="4" t="s">
        <v>49</v>
      </c>
      <c r="AB1740" s="4" t="s">
        <v>49</v>
      </c>
      <c r="AC1740" s="4" t="s">
        <v>49</v>
      </c>
      <c r="AD1740" s="4" t="s">
        <v>49</v>
      </c>
      <c r="AE1740" s="4" t="s">
        <v>49</v>
      </c>
      <c r="AF1740" s="4" t="s">
        <v>49</v>
      </c>
      <c r="AG1740" s="4" t="s">
        <v>49</v>
      </c>
      <c r="AH1740" s="4" t="s">
        <v>49</v>
      </c>
      <c r="AI1740" s="4" t="s">
        <v>49</v>
      </c>
      <c r="AJ1740" s="4" t="s">
        <v>49</v>
      </c>
      <c r="AK1740" s="4" t="s">
        <v>49</v>
      </c>
      <c r="AL1740" s="4" t="s">
        <v>81</v>
      </c>
    </row>
    <row r="1741" spans="1:38" ht="25.5">
      <c r="A1741" s="4">
        <v>159366</v>
      </c>
      <c r="B1741" s="4">
        <v>660713</v>
      </c>
      <c r="C1741" s="4" t="s">
        <v>4626</v>
      </c>
      <c r="D1741" s="4" t="s">
        <v>4627</v>
      </c>
      <c r="E1741" s="4" t="s">
        <v>1007</v>
      </c>
      <c r="F1741" s="4" t="s">
        <v>96</v>
      </c>
      <c r="G1741" s="4" t="s">
        <v>46</v>
      </c>
      <c r="H1741" s="4" t="s">
        <v>47</v>
      </c>
      <c r="I1741" s="4" t="s">
        <v>48</v>
      </c>
      <c r="J1741" s="4" t="s">
        <v>49</v>
      </c>
      <c r="K1741" s="4" t="s">
        <v>4634</v>
      </c>
      <c r="L1741" s="4" t="s">
        <v>4635</v>
      </c>
      <c r="M1741" s="4"/>
      <c r="N1741" s="4" t="s">
        <v>4636</v>
      </c>
      <c r="O1741" s="4" t="s">
        <v>53</v>
      </c>
      <c r="P1741" s="4" t="s">
        <v>4637</v>
      </c>
      <c r="Q1741" s="4">
        <v>99</v>
      </c>
      <c r="R1741" s="4">
        <v>26</v>
      </c>
      <c r="S1741" s="4">
        <v>268</v>
      </c>
      <c r="T1741" s="4">
        <v>393</v>
      </c>
      <c r="U1741" s="4">
        <v>0.25190000000000001</v>
      </c>
      <c r="V1741" s="4">
        <v>6.6199999999999995E-2</v>
      </c>
      <c r="W1741" s="4">
        <v>0.31809999999999999</v>
      </c>
      <c r="X1741" s="4" t="s">
        <v>48</v>
      </c>
      <c r="Y1741" s="4" t="s">
        <v>49</v>
      </c>
      <c r="Z1741" s="4" t="s">
        <v>49</v>
      </c>
      <c r="AA1741" s="4" t="s">
        <v>49</v>
      </c>
      <c r="AB1741" s="4" t="s">
        <v>49</v>
      </c>
      <c r="AC1741" s="4" t="s">
        <v>49</v>
      </c>
      <c r="AD1741" s="4" t="s">
        <v>49</v>
      </c>
      <c r="AE1741" s="4" t="s">
        <v>48</v>
      </c>
      <c r="AF1741" s="4" t="s">
        <v>48</v>
      </c>
      <c r="AG1741" s="4" t="s">
        <v>48</v>
      </c>
      <c r="AH1741" s="4" t="s">
        <v>48</v>
      </c>
      <c r="AI1741" s="4" t="s">
        <v>48</v>
      </c>
      <c r="AJ1741" s="4" t="s">
        <v>48</v>
      </c>
      <c r="AK1741" s="4" t="s">
        <v>48</v>
      </c>
      <c r="AL1741" s="4" t="s">
        <v>81</v>
      </c>
    </row>
    <row r="1742" spans="1:38" ht="25.5">
      <c r="A1742" s="4">
        <v>159366</v>
      </c>
      <c r="B1742" s="4">
        <v>660715</v>
      </c>
      <c r="C1742" s="4" t="s">
        <v>4626</v>
      </c>
      <c r="D1742" s="4" t="s">
        <v>4627</v>
      </c>
      <c r="E1742" s="4" t="s">
        <v>114</v>
      </c>
      <c r="F1742" s="4" t="s">
        <v>96</v>
      </c>
      <c r="G1742" s="4" t="s">
        <v>46</v>
      </c>
      <c r="H1742" s="4" t="s">
        <v>47</v>
      </c>
      <c r="I1742" s="4" t="s">
        <v>48</v>
      </c>
      <c r="J1742" s="4" t="s">
        <v>49</v>
      </c>
      <c r="K1742" s="4" t="s">
        <v>4638</v>
      </c>
      <c r="L1742" s="4" t="s">
        <v>4639</v>
      </c>
      <c r="M1742" s="4"/>
      <c r="N1742" s="4" t="s">
        <v>4630</v>
      </c>
      <c r="O1742" s="4" t="s">
        <v>53</v>
      </c>
      <c r="P1742" s="4" t="s">
        <v>4631</v>
      </c>
      <c r="Q1742" s="4">
        <v>106</v>
      </c>
      <c r="R1742" s="4">
        <v>32</v>
      </c>
      <c r="S1742" s="4">
        <v>388</v>
      </c>
      <c r="T1742" s="4">
        <v>526</v>
      </c>
      <c r="U1742" s="4">
        <v>0.20150000000000001</v>
      </c>
      <c r="V1742" s="4">
        <v>6.08E-2</v>
      </c>
      <c r="W1742" s="4">
        <v>0.26240000000000002</v>
      </c>
      <c r="X1742" s="4" t="s">
        <v>48</v>
      </c>
      <c r="Y1742" s="4" t="s">
        <v>48</v>
      </c>
      <c r="Z1742" s="4" t="s">
        <v>48</v>
      </c>
      <c r="AA1742" s="4" t="s">
        <v>48</v>
      </c>
      <c r="AB1742" s="4" t="s">
        <v>48</v>
      </c>
      <c r="AC1742" s="4" t="s">
        <v>48</v>
      </c>
      <c r="AD1742" s="4" t="s">
        <v>48</v>
      </c>
      <c r="AE1742" s="4" t="s">
        <v>49</v>
      </c>
      <c r="AF1742" s="4" t="s">
        <v>49</v>
      </c>
      <c r="AG1742" s="4" t="s">
        <v>49</v>
      </c>
      <c r="AH1742" s="4" t="s">
        <v>48</v>
      </c>
      <c r="AI1742" s="4" t="s">
        <v>48</v>
      </c>
      <c r="AJ1742" s="4" t="s">
        <v>48</v>
      </c>
      <c r="AK1742" s="4" t="s">
        <v>48</v>
      </c>
      <c r="AL1742" s="4" t="s">
        <v>81</v>
      </c>
    </row>
    <row r="1743" spans="1:38" ht="25.5">
      <c r="A1743" s="4">
        <v>159366</v>
      </c>
      <c r="B1743" s="4">
        <v>660709</v>
      </c>
      <c r="C1743" s="4" t="s">
        <v>4626</v>
      </c>
      <c r="D1743" s="4" t="s">
        <v>4627</v>
      </c>
      <c r="E1743" s="4" t="s">
        <v>114</v>
      </c>
      <c r="F1743" s="4" t="s">
        <v>96</v>
      </c>
      <c r="G1743" s="4" t="s">
        <v>46</v>
      </c>
      <c r="H1743" s="4" t="s">
        <v>47</v>
      </c>
      <c r="I1743" s="4" t="s">
        <v>48</v>
      </c>
      <c r="J1743" s="4" t="s">
        <v>49</v>
      </c>
      <c r="K1743" s="4" t="s">
        <v>4640</v>
      </c>
      <c r="L1743" s="4" t="s">
        <v>4641</v>
      </c>
      <c r="M1743" s="4"/>
      <c r="N1743" s="4" t="s">
        <v>4630</v>
      </c>
      <c r="O1743" s="4" t="s">
        <v>53</v>
      </c>
      <c r="P1743" s="4" t="s">
        <v>4631</v>
      </c>
      <c r="Q1743" s="4">
        <v>104</v>
      </c>
      <c r="R1743" s="4">
        <v>32</v>
      </c>
      <c r="S1743" s="4">
        <v>290</v>
      </c>
      <c r="T1743" s="4">
        <v>426</v>
      </c>
      <c r="U1743" s="4">
        <v>0.24410000000000001</v>
      </c>
      <c r="V1743" s="4">
        <v>7.51E-2</v>
      </c>
      <c r="W1743" s="4">
        <v>0.31919999999999998</v>
      </c>
      <c r="X1743" s="4" t="s">
        <v>48</v>
      </c>
      <c r="Y1743" s="4" t="s">
        <v>49</v>
      </c>
      <c r="Z1743" s="4" t="s">
        <v>49</v>
      </c>
      <c r="AA1743" s="4" t="s">
        <v>49</v>
      </c>
      <c r="AB1743" s="4" t="s">
        <v>49</v>
      </c>
      <c r="AC1743" s="4" t="s">
        <v>49</v>
      </c>
      <c r="AD1743" s="4" t="s">
        <v>49</v>
      </c>
      <c r="AE1743" s="4" t="s">
        <v>48</v>
      </c>
      <c r="AF1743" s="4" t="s">
        <v>48</v>
      </c>
      <c r="AG1743" s="4" t="s">
        <v>48</v>
      </c>
      <c r="AH1743" s="4" t="s">
        <v>48</v>
      </c>
      <c r="AI1743" s="4" t="s">
        <v>48</v>
      </c>
      <c r="AJ1743" s="4" t="s">
        <v>48</v>
      </c>
      <c r="AK1743" s="4" t="s">
        <v>48</v>
      </c>
      <c r="AL1743" s="4" t="s">
        <v>81</v>
      </c>
    </row>
    <row r="1744" spans="1:38" ht="25.5">
      <c r="A1744" s="4">
        <v>159366</v>
      </c>
      <c r="B1744" s="4">
        <v>665570</v>
      </c>
      <c r="C1744" s="4" t="s">
        <v>4626</v>
      </c>
      <c r="D1744" s="4" t="s">
        <v>4627</v>
      </c>
      <c r="E1744" s="4" t="s">
        <v>114</v>
      </c>
      <c r="F1744" s="4" t="s">
        <v>96</v>
      </c>
      <c r="G1744" s="4" t="s">
        <v>46</v>
      </c>
      <c r="H1744" s="4" t="s">
        <v>47</v>
      </c>
      <c r="I1744" s="4" t="s">
        <v>48</v>
      </c>
      <c r="J1744" s="4" t="s">
        <v>49</v>
      </c>
      <c r="K1744" s="4" t="s">
        <v>4642</v>
      </c>
      <c r="L1744" s="4" t="s">
        <v>4643</v>
      </c>
      <c r="M1744" s="4"/>
      <c r="N1744" s="4" t="s">
        <v>4644</v>
      </c>
      <c r="O1744" s="4" t="s">
        <v>53</v>
      </c>
      <c r="P1744" s="4" t="s">
        <v>4631</v>
      </c>
      <c r="Q1744" s="4">
        <v>255</v>
      </c>
      <c r="R1744" s="4">
        <v>100</v>
      </c>
      <c r="S1744" s="4">
        <v>1010</v>
      </c>
      <c r="T1744" s="4">
        <v>1365</v>
      </c>
      <c r="U1744" s="4">
        <v>0.18679999999999999</v>
      </c>
      <c r="V1744" s="4">
        <v>7.3300000000000004E-2</v>
      </c>
      <c r="W1744" s="4">
        <v>0.2601</v>
      </c>
      <c r="X1744" s="4" t="s">
        <v>48</v>
      </c>
      <c r="Y1744" s="4" t="s">
        <v>48</v>
      </c>
      <c r="Z1744" s="4" t="s">
        <v>48</v>
      </c>
      <c r="AA1744" s="4" t="s">
        <v>48</v>
      </c>
      <c r="AB1744" s="4" t="s">
        <v>48</v>
      </c>
      <c r="AC1744" s="4" t="s">
        <v>48</v>
      </c>
      <c r="AD1744" s="4" t="s">
        <v>48</v>
      </c>
      <c r="AE1744" s="4" t="s">
        <v>48</v>
      </c>
      <c r="AF1744" s="4" t="s">
        <v>48</v>
      </c>
      <c r="AG1744" s="4" t="s">
        <v>48</v>
      </c>
      <c r="AH1744" s="4" t="s">
        <v>49</v>
      </c>
      <c r="AI1744" s="4" t="s">
        <v>49</v>
      </c>
      <c r="AJ1744" s="4" t="s">
        <v>49</v>
      </c>
      <c r="AK1744" s="4" t="s">
        <v>49</v>
      </c>
      <c r="AL1744" s="4" t="s">
        <v>81</v>
      </c>
    </row>
    <row r="1745" spans="1:38" ht="25.5">
      <c r="A1745" s="4">
        <v>159366</v>
      </c>
      <c r="B1745" s="4">
        <v>660714</v>
      </c>
      <c r="C1745" s="4" t="s">
        <v>4626</v>
      </c>
      <c r="D1745" s="4" t="s">
        <v>4627</v>
      </c>
      <c r="E1745" s="4" t="s">
        <v>114</v>
      </c>
      <c r="F1745" s="4" t="s">
        <v>96</v>
      </c>
      <c r="G1745" s="4" t="s">
        <v>46</v>
      </c>
      <c r="H1745" s="4" t="s">
        <v>47</v>
      </c>
      <c r="I1745" s="4" t="s">
        <v>48</v>
      </c>
      <c r="J1745" s="4" t="s">
        <v>49</v>
      </c>
      <c r="K1745" s="4" t="s">
        <v>4645</v>
      </c>
      <c r="L1745" s="4" t="s">
        <v>4646</v>
      </c>
      <c r="M1745" s="4" t="s">
        <v>4647</v>
      </c>
      <c r="N1745" s="4" t="s">
        <v>4630</v>
      </c>
      <c r="O1745" s="4" t="s">
        <v>53</v>
      </c>
      <c r="P1745" s="4" t="s">
        <v>4631</v>
      </c>
      <c r="Q1745" s="4">
        <v>130</v>
      </c>
      <c r="R1745" s="4">
        <v>27</v>
      </c>
      <c r="S1745" s="4">
        <v>319</v>
      </c>
      <c r="T1745" s="4">
        <v>476</v>
      </c>
      <c r="U1745" s="4">
        <v>0.27310000000000001</v>
      </c>
      <c r="V1745" s="4">
        <v>5.67E-2</v>
      </c>
      <c r="W1745" s="4">
        <v>0.32979999999999998</v>
      </c>
      <c r="X1745" s="4" t="s">
        <v>48</v>
      </c>
      <c r="Y1745" s="4" t="s">
        <v>48</v>
      </c>
      <c r="Z1745" s="4" t="s">
        <v>48</v>
      </c>
      <c r="AA1745" s="4" t="s">
        <v>48</v>
      </c>
      <c r="AB1745" s="4" t="s">
        <v>48</v>
      </c>
      <c r="AC1745" s="4" t="s">
        <v>48</v>
      </c>
      <c r="AD1745" s="4" t="s">
        <v>48</v>
      </c>
      <c r="AE1745" s="4" t="s">
        <v>49</v>
      </c>
      <c r="AF1745" s="4" t="s">
        <v>49</v>
      </c>
      <c r="AG1745" s="4" t="s">
        <v>49</v>
      </c>
      <c r="AH1745" s="4" t="s">
        <v>48</v>
      </c>
      <c r="AI1745" s="4" t="s">
        <v>48</v>
      </c>
      <c r="AJ1745" s="4" t="s">
        <v>48</v>
      </c>
      <c r="AK1745" s="4" t="s">
        <v>48</v>
      </c>
      <c r="AL1745" s="4" t="s">
        <v>81</v>
      </c>
    </row>
    <row r="1746" spans="1:38" ht="25.5">
      <c r="A1746" s="4">
        <v>159366</v>
      </c>
      <c r="B1746" s="4">
        <v>665231</v>
      </c>
      <c r="C1746" s="4" t="s">
        <v>4626</v>
      </c>
      <c r="D1746" s="4" t="s">
        <v>4627</v>
      </c>
      <c r="E1746" s="4" t="s">
        <v>114</v>
      </c>
      <c r="F1746" s="4" t="s">
        <v>96</v>
      </c>
      <c r="G1746" s="4" t="s">
        <v>46</v>
      </c>
      <c r="H1746" s="4" t="s">
        <v>47</v>
      </c>
      <c r="I1746" s="4" t="s">
        <v>48</v>
      </c>
      <c r="J1746" s="4" t="s">
        <v>49</v>
      </c>
      <c r="K1746" s="4" t="s">
        <v>4648</v>
      </c>
      <c r="L1746" s="4" t="s">
        <v>4649</v>
      </c>
      <c r="M1746" s="4"/>
      <c r="N1746" s="4" t="s">
        <v>4630</v>
      </c>
      <c r="O1746" s="4" t="s">
        <v>53</v>
      </c>
      <c r="P1746" s="4" t="s">
        <v>4631</v>
      </c>
      <c r="Q1746" s="4">
        <v>82</v>
      </c>
      <c r="R1746" s="4">
        <v>29</v>
      </c>
      <c r="S1746" s="4">
        <v>324</v>
      </c>
      <c r="T1746" s="4">
        <v>435</v>
      </c>
      <c r="U1746" s="4">
        <v>0.1885</v>
      </c>
      <c r="V1746" s="4">
        <v>6.6699999999999995E-2</v>
      </c>
      <c r="W1746" s="4">
        <v>0.25519999999999998</v>
      </c>
      <c r="X1746" s="4" t="s">
        <v>48</v>
      </c>
      <c r="Y1746" s="4" t="s">
        <v>49</v>
      </c>
      <c r="Z1746" s="4" t="s">
        <v>49</v>
      </c>
      <c r="AA1746" s="4" t="s">
        <v>49</v>
      </c>
      <c r="AB1746" s="4" t="s">
        <v>49</v>
      </c>
      <c r="AC1746" s="4" t="s">
        <v>49</v>
      </c>
      <c r="AD1746" s="4" t="s">
        <v>49</v>
      </c>
      <c r="AE1746" s="4" t="s">
        <v>48</v>
      </c>
      <c r="AF1746" s="4" t="s">
        <v>48</v>
      </c>
      <c r="AG1746" s="4" t="s">
        <v>48</v>
      </c>
      <c r="AH1746" s="4" t="s">
        <v>48</v>
      </c>
      <c r="AI1746" s="4" t="s">
        <v>48</v>
      </c>
      <c r="AJ1746" s="4" t="s">
        <v>48</v>
      </c>
      <c r="AK1746" s="4" t="s">
        <v>48</v>
      </c>
      <c r="AL1746" s="4" t="s">
        <v>81</v>
      </c>
    </row>
    <row r="1747" spans="1:38" ht="25.5">
      <c r="A1747" s="4">
        <v>159366</v>
      </c>
      <c r="B1747" s="4">
        <v>660712</v>
      </c>
      <c r="C1747" s="4" t="s">
        <v>4626</v>
      </c>
      <c r="D1747" s="4" t="s">
        <v>4627</v>
      </c>
      <c r="E1747" s="4" t="s">
        <v>1007</v>
      </c>
      <c r="F1747" s="4" t="s">
        <v>96</v>
      </c>
      <c r="G1747" s="4" t="s">
        <v>46</v>
      </c>
      <c r="H1747" s="4" t="s">
        <v>47</v>
      </c>
      <c r="I1747" s="4" t="s">
        <v>48</v>
      </c>
      <c r="J1747" s="4" t="s">
        <v>49</v>
      </c>
      <c r="K1747" s="4" t="s">
        <v>4650</v>
      </c>
      <c r="L1747" s="4" t="s">
        <v>4651</v>
      </c>
      <c r="M1747" s="4"/>
      <c r="N1747" s="4" t="s">
        <v>4636</v>
      </c>
      <c r="O1747" s="4" t="s">
        <v>53</v>
      </c>
      <c r="P1747" s="4" t="s">
        <v>4637</v>
      </c>
      <c r="Q1747" s="4">
        <v>85</v>
      </c>
      <c r="R1747" s="4">
        <v>32</v>
      </c>
      <c r="S1747" s="4">
        <v>290</v>
      </c>
      <c r="T1747" s="4">
        <v>407</v>
      </c>
      <c r="U1747" s="4">
        <v>0.20880000000000001</v>
      </c>
      <c r="V1747" s="4">
        <v>7.8600000000000003E-2</v>
      </c>
      <c r="W1747" s="4">
        <v>0.28749999999999998</v>
      </c>
      <c r="X1747" s="4" t="s">
        <v>48</v>
      </c>
      <c r="Y1747" s="4" t="s">
        <v>49</v>
      </c>
      <c r="Z1747" s="4" t="s">
        <v>49</v>
      </c>
      <c r="AA1747" s="4" t="s">
        <v>49</v>
      </c>
      <c r="AB1747" s="4" t="s">
        <v>49</v>
      </c>
      <c r="AC1747" s="4" t="s">
        <v>49</v>
      </c>
      <c r="AD1747" s="4" t="s">
        <v>49</v>
      </c>
      <c r="AE1747" s="4" t="s">
        <v>48</v>
      </c>
      <c r="AF1747" s="4" t="s">
        <v>48</v>
      </c>
      <c r="AG1747" s="4" t="s">
        <v>48</v>
      </c>
      <c r="AH1747" s="4" t="s">
        <v>48</v>
      </c>
      <c r="AI1747" s="4" t="s">
        <v>48</v>
      </c>
      <c r="AJ1747" s="4" t="s">
        <v>48</v>
      </c>
      <c r="AK1747" s="4" t="s">
        <v>48</v>
      </c>
      <c r="AL1747" s="4" t="s">
        <v>81</v>
      </c>
    </row>
    <row r="1748" spans="1:38" ht="25.5">
      <c r="A1748" s="4">
        <v>160510</v>
      </c>
      <c r="B1748" s="4">
        <v>686340</v>
      </c>
      <c r="C1748" s="4" t="s">
        <v>4652</v>
      </c>
      <c r="D1748" s="4" t="s">
        <v>4653</v>
      </c>
      <c r="E1748" s="4" t="s">
        <v>1071</v>
      </c>
      <c r="F1748" s="4" t="s">
        <v>88</v>
      </c>
      <c r="G1748" s="4" t="s">
        <v>46</v>
      </c>
      <c r="H1748" s="4" t="s">
        <v>47</v>
      </c>
      <c r="I1748" s="4" t="s">
        <v>48</v>
      </c>
      <c r="J1748" s="4" t="s">
        <v>49</v>
      </c>
      <c r="K1748" s="4" t="s">
        <v>4652</v>
      </c>
      <c r="L1748" s="4" t="s">
        <v>4654</v>
      </c>
      <c r="M1748" s="4" t="s">
        <v>4654</v>
      </c>
      <c r="N1748" s="4" t="s">
        <v>4655</v>
      </c>
      <c r="O1748" s="4" t="s">
        <v>53</v>
      </c>
      <c r="P1748" s="4" t="s">
        <v>4656</v>
      </c>
      <c r="Q1748" s="4">
        <v>22</v>
      </c>
      <c r="R1748" s="4">
        <v>0</v>
      </c>
      <c r="S1748" s="4">
        <v>2</v>
      </c>
      <c r="T1748" s="4">
        <v>24</v>
      </c>
      <c r="U1748" s="4">
        <v>0.91669999999999996</v>
      </c>
      <c r="V1748" s="4">
        <v>0</v>
      </c>
      <c r="W1748" s="4">
        <v>0.91669999999999996</v>
      </c>
      <c r="X1748" s="4" t="s">
        <v>49</v>
      </c>
      <c r="Y1748" s="4" t="s">
        <v>49</v>
      </c>
      <c r="Z1748" s="4" t="s">
        <v>49</v>
      </c>
      <c r="AA1748" s="4" t="s">
        <v>49</v>
      </c>
      <c r="AB1748" s="4" t="s">
        <v>49</v>
      </c>
      <c r="AC1748" s="4" t="s">
        <v>49</v>
      </c>
      <c r="AD1748" s="4" t="s">
        <v>49</v>
      </c>
      <c r="AE1748" s="4" t="s">
        <v>49</v>
      </c>
      <c r="AF1748" s="4" t="s">
        <v>49</v>
      </c>
      <c r="AG1748" s="4" t="s">
        <v>49</v>
      </c>
      <c r="AH1748" s="4" t="s">
        <v>48</v>
      </c>
      <c r="AI1748" s="4" t="s">
        <v>48</v>
      </c>
      <c r="AJ1748" s="4" t="s">
        <v>48</v>
      </c>
      <c r="AK1748" s="4" t="s">
        <v>48</v>
      </c>
      <c r="AL1748" s="4" t="s">
        <v>55</v>
      </c>
    </row>
    <row r="1749" spans="1:38" ht="25.5">
      <c r="A1749" s="4">
        <v>159390</v>
      </c>
      <c r="B1749" s="4">
        <v>661872</v>
      </c>
      <c r="C1749" s="4" t="s">
        <v>4657</v>
      </c>
      <c r="D1749" s="4" t="s">
        <v>4658</v>
      </c>
      <c r="E1749" s="4" t="s">
        <v>390</v>
      </c>
      <c r="F1749" s="4" t="s">
        <v>391</v>
      </c>
      <c r="G1749" s="4" t="s">
        <v>46</v>
      </c>
      <c r="H1749" s="4" t="s">
        <v>47</v>
      </c>
      <c r="I1749" s="4" t="s">
        <v>48</v>
      </c>
      <c r="J1749" s="4" t="s">
        <v>49</v>
      </c>
      <c r="K1749" s="4" t="s">
        <v>4659</v>
      </c>
      <c r="L1749" s="4" t="s">
        <v>4660</v>
      </c>
      <c r="M1749" s="4" t="s">
        <v>4661</v>
      </c>
      <c r="N1749" s="4" t="s">
        <v>4662</v>
      </c>
      <c r="O1749" s="4" t="s">
        <v>53</v>
      </c>
      <c r="P1749" s="4" t="s">
        <v>4663</v>
      </c>
      <c r="Q1749" s="4">
        <v>9</v>
      </c>
      <c r="R1749" s="4">
        <v>3</v>
      </c>
      <c r="S1749" s="4">
        <v>11</v>
      </c>
      <c r="T1749" s="4">
        <v>23</v>
      </c>
      <c r="U1749" s="4">
        <v>0.39129999999999998</v>
      </c>
      <c r="V1749" s="4">
        <v>0.13039999999999999</v>
      </c>
      <c r="W1749" s="4">
        <v>0.52170000000000005</v>
      </c>
      <c r="X1749" s="4" t="s">
        <v>48</v>
      </c>
      <c r="Y1749" s="4" t="s">
        <v>49</v>
      </c>
      <c r="Z1749" s="4" t="s">
        <v>49</v>
      </c>
      <c r="AA1749" s="4" t="s">
        <v>49</v>
      </c>
      <c r="AB1749" s="4" t="s">
        <v>49</v>
      </c>
      <c r="AC1749" s="4" t="s">
        <v>48</v>
      </c>
      <c r="AD1749" s="4" t="s">
        <v>48</v>
      </c>
      <c r="AE1749" s="4" t="s">
        <v>48</v>
      </c>
      <c r="AF1749" s="4" t="s">
        <v>48</v>
      </c>
      <c r="AG1749" s="4" t="s">
        <v>48</v>
      </c>
      <c r="AH1749" s="4" t="s">
        <v>48</v>
      </c>
      <c r="AI1749" s="4" t="s">
        <v>48</v>
      </c>
      <c r="AJ1749" s="4" t="s">
        <v>48</v>
      </c>
      <c r="AK1749" s="4" t="s">
        <v>48</v>
      </c>
      <c r="AL1749" s="4" t="s">
        <v>3482</v>
      </c>
    </row>
    <row r="1750" spans="1:38" ht="25.5">
      <c r="A1750" s="4">
        <v>159390</v>
      </c>
      <c r="B1750" s="4">
        <v>661873</v>
      </c>
      <c r="C1750" s="4" t="s">
        <v>4657</v>
      </c>
      <c r="D1750" s="4" t="s">
        <v>4658</v>
      </c>
      <c r="E1750" s="4" t="s">
        <v>390</v>
      </c>
      <c r="F1750" s="4" t="s">
        <v>391</v>
      </c>
      <c r="G1750" s="4" t="s">
        <v>46</v>
      </c>
      <c r="H1750" s="4" t="s">
        <v>47</v>
      </c>
      <c r="I1750" s="4" t="s">
        <v>48</v>
      </c>
      <c r="J1750" s="4" t="s">
        <v>49</v>
      </c>
      <c r="K1750" s="4" t="s">
        <v>4664</v>
      </c>
      <c r="L1750" s="4" t="s">
        <v>4665</v>
      </c>
      <c r="M1750" s="4"/>
      <c r="N1750" s="4" t="s">
        <v>4666</v>
      </c>
      <c r="O1750" s="4" t="s">
        <v>53</v>
      </c>
      <c r="P1750" s="4" t="s">
        <v>4667</v>
      </c>
      <c r="Q1750" s="4">
        <v>108</v>
      </c>
      <c r="R1750" s="4">
        <v>28</v>
      </c>
      <c r="S1750" s="4">
        <v>218</v>
      </c>
      <c r="T1750" s="4">
        <v>354</v>
      </c>
      <c r="U1750" s="4">
        <v>0.30509999999999998</v>
      </c>
      <c r="V1750" s="4">
        <v>7.9100000000000004E-2</v>
      </c>
      <c r="W1750" s="4">
        <v>0.38419999999999999</v>
      </c>
      <c r="X1750" s="4" t="s">
        <v>48</v>
      </c>
      <c r="Y1750" s="4" t="s">
        <v>49</v>
      </c>
      <c r="Z1750" s="4" t="s">
        <v>49</v>
      </c>
      <c r="AA1750" s="4" t="s">
        <v>49</v>
      </c>
      <c r="AB1750" s="4" t="s">
        <v>49</v>
      </c>
      <c r="AC1750" s="4" t="s">
        <v>48</v>
      </c>
      <c r="AD1750" s="4" t="s">
        <v>48</v>
      </c>
      <c r="AE1750" s="4" t="s">
        <v>48</v>
      </c>
      <c r="AF1750" s="4" t="s">
        <v>48</v>
      </c>
      <c r="AG1750" s="4" t="s">
        <v>48</v>
      </c>
      <c r="AH1750" s="4" t="s">
        <v>48</v>
      </c>
      <c r="AI1750" s="4" t="s">
        <v>48</v>
      </c>
      <c r="AJ1750" s="4" t="s">
        <v>48</v>
      </c>
      <c r="AK1750" s="4" t="s">
        <v>48</v>
      </c>
      <c r="AL1750" s="4" t="s">
        <v>81</v>
      </c>
    </row>
    <row r="1751" spans="1:38" ht="25.5">
      <c r="A1751" s="4">
        <v>159390</v>
      </c>
      <c r="B1751" s="4">
        <v>661874</v>
      </c>
      <c r="C1751" s="4" t="s">
        <v>4657</v>
      </c>
      <c r="D1751" s="4" t="s">
        <v>4658</v>
      </c>
      <c r="E1751" s="4" t="s">
        <v>390</v>
      </c>
      <c r="F1751" s="4" t="s">
        <v>391</v>
      </c>
      <c r="G1751" s="4" t="s">
        <v>46</v>
      </c>
      <c r="H1751" s="4" t="s">
        <v>47</v>
      </c>
      <c r="I1751" s="4" t="s">
        <v>48</v>
      </c>
      <c r="J1751" s="4" t="s">
        <v>49</v>
      </c>
      <c r="K1751" s="4" t="s">
        <v>4668</v>
      </c>
      <c r="L1751" s="4" t="s">
        <v>4669</v>
      </c>
      <c r="M1751" s="4"/>
      <c r="N1751" s="4" t="s">
        <v>4670</v>
      </c>
      <c r="O1751" s="4" t="s">
        <v>53</v>
      </c>
      <c r="P1751" s="4" t="s">
        <v>4671</v>
      </c>
      <c r="Q1751" s="4">
        <v>53</v>
      </c>
      <c r="R1751" s="4">
        <v>23</v>
      </c>
      <c r="S1751" s="4">
        <v>400</v>
      </c>
      <c r="T1751" s="4">
        <v>476</v>
      </c>
      <c r="U1751" s="4">
        <v>0.1113</v>
      </c>
      <c r="V1751" s="4">
        <v>4.8300000000000003E-2</v>
      </c>
      <c r="W1751" s="4">
        <v>0.15970000000000001</v>
      </c>
      <c r="X1751" s="4" t="s">
        <v>48</v>
      </c>
      <c r="Y1751" s="4" t="s">
        <v>49</v>
      </c>
      <c r="Z1751" s="4" t="s">
        <v>49</v>
      </c>
      <c r="AA1751" s="4" t="s">
        <v>49</v>
      </c>
      <c r="AB1751" s="4" t="s">
        <v>49</v>
      </c>
      <c r="AC1751" s="4" t="s">
        <v>48</v>
      </c>
      <c r="AD1751" s="4" t="s">
        <v>48</v>
      </c>
      <c r="AE1751" s="4" t="s">
        <v>48</v>
      </c>
      <c r="AF1751" s="4" t="s">
        <v>48</v>
      </c>
      <c r="AG1751" s="4" t="s">
        <v>48</v>
      </c>
      <c r="AH1751" s="4" t="s">
        <v>48</v>
      </c>
      <c r="AI1751" s="4" t="s">
        <v>48</v>
      </c>
      <c r="AJ1751" s="4" t="s">
        <v>48</v>
      </c>
      <c r="AK1751" s="4" t="s">
        <v>48</v>
      </c>
      <c r="AL1751" s="4" t="s">
        <v>81</v>
      </c>
    </row>
    <row r="1752" spans="1:38" ht="25.5">
      <c r="A1752" s="4">
        <v>159390</v>
      </c>
      <c r="B1752" s="4">
        <v>661877</v>
      </c>
      <c r="C1752" s="4" t="s">
        <v>4657</v>
      </c>
      <c r="D1752" s="4" t="s">
        <v>4658</v>
      </c>
      <c r="E1752" s="4" t="s">
        <v>390</v>
      </c>
      <c r="F1752" s="4" t="s">
        <v>391</v>
      </c>
      <c r="G1752" s="4" t="s">
        <v>46</v>
      </c>
      <c r="H1752" s="4" t="s">
        <v>47</v>
      </c>
      <c r="I1752" s="4" t="s">
        <v>48</v>
      </c>
      <c r="J1752" s="4" t="s">
        <v>49</v>
      </c>
      <c r="K1752" s="4" t="s">
        <v>4672</v>
      </c>
      <c r="L1752" s="4" t="s">
        <v>4673</v>
      </c>
      <c r="M1752" s="4"/>
      <c r="N1752" s="4" t="s">
        <v>4674</v>
      </c>
      <c r="O1752" s="4" t="s">
        <v>53</v>
      </c>
      <c r="P1752" s="4" t="s">
        <v>4671</v>
      </c>
      <c r="Q1752" s="4">
        <v>139</v>
      </c>
      <c r="R1752" s="4">
        <v>50</v>
      </c>
      <c r="S1752" s="4">
        <v>559</v>
      </c>
      <c r="T1752" s="4">
        <v>748</v>
      </c>
      <c r="U1752" s="4">
        <v>0.18579999999999999</v>
      </c>
      <c r="V1752" s="4">
        <v>6.6799999999999998E-2</v>
      </c>
      <c r="W1752" s="4">
        <v>0.25269999999999998</v>
      </c>
      <c r="X1752" s="4" t="s">
        <v>48</v>
      </c>
      <c r="Y1752" s="4" t="s">
        <v>48</v>
      </c>
      <c r="Z1752" s="4" t="s">
        <v>48</v>
      </c>
      <c r="AA1752" s="4" t="s">
        <v>48</v>
      </c>
      <c r="AB1752" s="4" t="s">
        <v>48</v>
      </c>
      <c r="AC1752" s="4" t="s">
        <v>48</v>
      </c>
      <c r="AD1752" s="4" t="s">
        <v>48</v>
      </c>
      <c r="AE1752" s="4" t="s">
        <v>49</v>
      </c>
      <c r="AF1752" s="4" t="s">
        <v>49</v>
      </c>
      <c r="AG1752" s="4" t="s">
        <v>49</v>
      </c>
      <c r="AH1752" s="4" t="s">
        <v>48</v>
      </c>
      <c r="AI1752" s="4" t="s">
        <v>48</v>
      </c>
      <c r="AJ1752" s="4" t="s">
        <v>48</v>
      </c>
      <c r="AK1752" s="4" t="s">
        <v>48</v>
      </c>
      <c r="AL1752" s="4" t="s">
        <v>81</v>
      </c>
    </row>
    <row r="1753" spans="1:38" ht="25.5">
      <c r="A1753" s="4">
        <v>159390</v>
      </c>
      <c r="B1753" s="4">
        <v>661875</v>
      </c>
      <c r="C1753" s="4" t="s">
        <v>4657</v>
      </c>
      <c r="D1753" s="4" t="s">
        <v>4658</v>
      </c>
      <c r="E1753" s="4" t="s">
        <v>390</v>
      </c>
      <c r="F1753" s="4" t="s">
        <v>391</v>
      </c>
      <c r="G1753" s="4" t="s">
        <v>46</v>
      </c>
      <c r="H1753" s="4" t="s">
        <v>47</v>
      </c>
      <c r="I1753" s="4" t="s">
        <v>48</v>
      </c>
      <c r="J1753" s="4" t="s">
        <v>49</v>
      </c>
      <c r="K1753" s="4" t="s">
        <v>4675</v>
      </c>
      <c r="L1753" s="4" t="s">
        <v>4676</v>
      </c>
      <c r="M1753" s="4"/>
      <c r="N1753" s="4" t="s">
        <v>832</v>
      </c>
      <c r="O1753" s="4" t="s">
        <v>53</v>
      </c>
      <c r="P1753" s="4" t="s">
        <v>4667</v>
      </c>
      <c r="Q1753" s="4">
        <v>84</v>
      </c>
      <c r="R1753" s="4">
        <v>26</v>
      </c>
      <c r="S1753" s="4">
        <v>348</v>
      </c>
      <c r="T1753" s="4">
        <v>458</v>
      </c>
      <c r="U1753" s="4">
        <v>0.18340000000000001</v>
      </c>
      <c r="V1753" s="4">
        <v>5.6800000000000003E-2</v>
      </c>
      <c r="W1753" s="4">
        <v>0.2402</v>
      </c>
      <c r="X1753" s="4" t="s">
        <v>48</v>
      </c>
      <c r="Y1753" s="4" t="s">
        <v>48</v>
      </c>
      <c r="Z1753" s="4" t="s">
        <v>48</v>
      </c>
      <c r="AA1753" s="4" t="s">
        <v>48</v>
      </c>
      <c r="AB1753" s="4" t="s">
        <v>48</v>
      </c>
      <c r="AC1753" s="4" t="s">
        <v>49</v>
      </c>
      <c r="AD1753" s="4" t="s">
        <v>49</v>
      </c>
      <c r="AE1753" s="4" t="s">
        <v>48</v>
      </c>
      <c r="AF1753" s="4" t="s">
        <v>48</v>
      </c>
      <c r="AG1753" s="4" t="s">
        <v>48</v>
      </c>
      <c r="AH1753" s="4" t="s">
        <v>48</v>
      </c>
      <c r="AI1753" s="4" t="s">
        <v>48</v>
      </c>
      <c r="AJ1753" s="4" t="s">
        <v>48</v>
      </c>
      <c r="AK1753" s="4" t="s">
        <v>48</v>
      </c>
      <c r="AL1753" s="4" t="s">
        <v>81</v>
      </c>
    </row>
    <row r="1754" spans="1:38" ht="25.5">
      <c r="A1754" s="4">
        <v>159390</v>
      </c>
      <c r="B1754" s="4">
        <v>661878</v>
      </c>
      <c r="C1754" s="4" t="s">
        <v>4657</v>
      </c>
      <c r="D1754" s="4" t="s">
        <v>4658</v>
      </c>
      <c r="E1754" s="4" t="s">
        <v>390</v>
      </c>
      <c r="F1754" s="4" t="s">
        <v>391</v>
      </c>
      <c r="G1754" s="4" t="s">
        <v>46</v>
      </c>
      <c r="H1754" s="4" t="s">
        <v>47</v>
      </c>
      <c r="I1754" s="4" t="s">
        <v>48</v>
      </c>
      <c r="J1754" s="4" t="s">
        <v>49</v>
      </c>
      <c r="K1754" s="4" t="s">
        <v>4677</v>
      </c>
      <c r="L1754" s="4" t="s">
        <v>4678</v>
      </c>
      <c r="M1754" s="4"/>
      <c r="N1754" s="4" t="s">
        <v>832</v>
      </c>
      <c r="O1754" s="4" t="s">
        <v>53</v>
      </c>
      <c r="P1754" s="4" t="s">
        <v>4667</v>
      </c>
      <c r="Q1754" s="4">
        <v>128</v>
      </c>
      <c r="R1754" s="4">
        <v>60</v>
      </c>
      <c r="S1754" s="4">
        <v>800</v>
      </c>
      <c r="T1754" s="4">
        <v>988</v>
      </c>
      <c r="U1754" s="4">
        <v>0.12959999999999999</v>
      </c>
      <c r="V1754" s="4">
        <v>6.0699999999999997E-2</v>
      </c>
      <c r="W1754" s="4">
        <v>0.1903</v>
      </c>
      <c r="X1754" s="4" t="s">
        <v>48</v>
      </c>
      <c r="Y1754" s="4" t="s">
        <v>48</v>
      </c>
      <c r="Z1754" s="4" t="s">
        <v>48</v>
      </c>
      <c r="AA1754" s="4" t="s">
        <v>48</v>
      </c>
      <c r="AB1754" s="4" t="s">
        <v>48</v>
      </c>
      <c r="AC1754" s="4" t="s">
        <v>48</v>
      </c>
      <c r="AD1754" s="4" t="s">
        <v>48</v>
      </c>
      <c r="AE1754" s="4" t="s">
        <v>48</v>
      </c>
      <c r="AF1754" s="4" t="s">
        <v>48</v>
      </c>
      <c r="AG1754" s="4" t="s">
        <v>48</v>
      </c>
      <c r="AH1754" s="4" t="s">
        <v>49</v>
      </c>
      <c r="AI1754" s="4" t="s">
        <v>49</v>
      </c>
      <c r="AJ1754" s="4" t="s">
        <v>49</v>
      </c>
      <c r="AK1754" s="4" t="s">
        <v>49</v>
      </c>
      <c r="AL1754" s="4" t="s">
        <v>81</v>
      </c>
    </row>
    <row r="1755" spans="1:38" ht="25.5">
      <c r="A1755" s="4">
        <v>159354</v>
      </c>
      <c r="B1755" s="4">
        <v>660738</v>
      </c>
      <c r="C1755" s="4" t="s">
        <v>4679</v>
      </c>
      <c r="D1755" s="4" t="s">
        <v>4680</v>
      </c>
      <c r="E1755" s="4" t="s">
        <v>2711</v>
      </c>
      <c r="F1755" s="4" t="s">
        <v>75</v>
      </c>
      <c r="G1755" s="4" t="s">
        <v>46</v>
      </c>
      <c r="H1755" s="4" t="s">
        <v>47</v>
      </c>
      <c r="I1755" s="4" t="s">
        <v>48</v>
      </c>
      <c r="J1755" s="4" t="s">
        <v>49</v>
      </c>
      <c r="K1755" s="4" t="s">
        <v>4681</v>
      </c>
      <c r="L1755" s="4" t="s">
        <v>4682</v>
      </c>
      <c r="M1755" s="4"/>
      <c r="N1755" s="4" t="s">
        <v>4683</v>
      </c>
      <c r="O1755" s="4" t="s">
        <v>53</v>
      </c>
      <c r="P1755" s="4" t="s">
        <v>4684</v>
      </c>
      <c r="Q1755" s="4">
        <v>134</v>
      </c>
      <c r="R1755" s="4">
        <v>0</v>
      </c>
      <c r="S1755" s="4">
        <v>81</v>
      </c>
      <c r="T1755" s="4">
        <v>215</v>
      </c>
      <c r="U1755" s="4">
        <v>0.62329999999999997</v>
      </c>
      <c r="V1755" s="4">
        <v>0</v>
      </c>
      <c r="W1755" s="4">
        <v>0.62329999999999997</v>
      </c>
      <c r="X1755" s="4" t="s">
        <v>48</v>
      </c>
      <c r="Y1755" s="4" t="s">
        <v>48</v>
      </c>
      <c r="Z1755" s="4" t="s">
        <v>48</v>
      </c>
      <c r="AA1755" s="4" t="s">
        <v>48</v>
      </c>
      <c r="AB1755" s="4" t="s">
        <v>49</v>
      </c>
      <c r="AC1755" s="4" t="s">
        <v>49</v>
      </c>
      <c r="AD1755" s="4" t="s">
        <v>49</v>
      </c>
      <c r="AE1755" s="4" t="s">
        <v>48</v>
      </c>
      <c r="AF1755" s="4" t="s">
        <v>48</v>
      </c>
      <c r="AG1755" s="4" t="s">
        <v>48</v>
      </c>
      <c r="AH1755" s="4" t="s">
        <v>48</v>
      </c>
      <c r="AI1755" s="4" t="s">
        <v>48</v>
      </c>
      <c r="AJ1755" s="4" t="s">
        <v>48</v>
      </c>
      <c r="AK1755" s="4" t="s">
        <v>48</v>
      </c>
      <c r="AL1755" s="4" t="s">
        <v>55</v>
      </c>
    </row>
    <row r="1756" spans="1:38" ht="25.5">
      <c r="A1756" s="4">
        <v>159354</v>
      </c>
      <c r="B1756" s="4">
        <v>660739</v>
      </c>
      <c r="C1756" s="4" t="s">
        <v>4679</v>
      </c>
      <c r="D1756" s="4" t="s">
        <v>4680</v>
      </c>
      <c r="E1756" s="4" t="s">
        <v>2711</v>
      </c>
      <c r="F1756" s="4" t="s">
        <v>75</v>
      </c>
      <c r="G1756" s="4" t="s">
        <v>46</v>
      </c>
      <c r="H1756" s="4" t="s">
        <v>47</v>
      </c>
      <c r="I1756" s="4" t="s">
        <v>48</v>
      </c>
      <c r="J1756" s="4" t="s">
        <v>49</v>
      </c>
      <c r="K1756" s="4" t="s">
        <v>4685</v>
      </c>
      <c r="L1756" s="4" t="s">
        <v>4682</v>
      </c>
      <c r="M1756" s="4"/>
      <c r="N1756" s="4" t="s">
        <v>4683</v>
      </c>
      <c r="O1756" s="4" t="s">
        <v>53</v>
      </c>
      <c r="P1756" s="4" t="s">
        <v>4349</v>
      </c>
      <c r="Q1756" s="4">
        <v>138</v>
      </c>
      <c r="R1756" s="4">
        <v>0</v>
      </c>
      <c r="S1756" s="4">
        <v>52</v>
      </c>
      <c r="T1756" s="4">
        <v>190</v>
      </c>
      <c r="U1756" s="4">
        <v>0.72629999999999995</v>
      </c>
      <c r="V1756" s="4">
        <v>0</v>
      </c>
      <c r="W1756" s="4">
        <v>0.72629999999999995</v>
      </c>
      <c r="X1756" s="4" t="s">
        <v>49</v>
      </c>
      <c r="Y1756" s="4" t="s">
        <v>49</v>
      </c>
      <c r="Z1756" s="4" t="s">
        <v>49</v>
      </c>
      <c r="AA1756" s="4" t="s">
        <v>49</v>
      </c>
      <c r="AB1756" s="4" t="s">
        <v>48</v>
      </c>
      <c r="AC1756" s="4" t="s">
        <v>48</v>
      </c>
      <c r="AD1756" s="4" t="s">
        <v>48</v>
      </c>
      <c r="AE1756" s="4" t="s">
        <v>48</v>
      </c>
      <c r="AF1756" s="4" t="s">
        <v>48</v>
      </c>
      <c r="AG1756" s="4" t="s">
        <v>48</v>
      </c>
      <c r="AH1756" s="4" t="s">
        <v>48</v>
      </c>
      <c r="AI1756" s="4" t="s">
        <v>48</v>
      </c>
      <c r="AJ1756" s="4" t="s">
        <v>48</v>
      </c>
      <c r="AK1756" s="4" t="s">
        <v>48</v>
      </c>
      <c r="AL1756" s="4" t="s">
        <v>55</v>
      </c>
    </row>
    <row r="1757" spans="1:38" ht="25.5">
      <c r="A1757" s="4">
        <v>159354</v>
      </c>
      <c r="B1757" s="4">
        <v>660736</v>
      </c>
      <c r="C1757" s="4" t="s">
        <v>4679</v>
      </c>
      <c r="D1757" s="4" t="s">
        <v>4680</v>
      </c>
      <c r="E1757" s="4" t="s">
        <v>2711</v>
      </c>
      <c r="F1757" s="4" t="s">
        <v>75</v>
      </c>
      <c r="G1757" s="4" t="s">
        <v>46</v>
      </c>
      <c r="H1757" s="4" t="s">
        <v>47</v>
      </c>
      <c r="I1757" s="4" t="s">
        <v>48</v>
      </c>
      <c r="J1757" s="4" t="s">
        <v>49</v>
      </c>
      <c r="K1757" s="4" t="s">
        <v>4686</v>
      </c>
      <c r="L1757" s="4" t="s">
        <v>4682</v>
      </c>
      <c r="M1757" s="4"/>
      <c r="N1757" s="4" t="s">
        <v>4683</v>
      </c>
      <c r="O1757" s="4" t="s">
        <v>53</v>
      </c>
      <c r="P1757" s="4" t="s">
        <v>4349</v>
      </c>
      <c r="Q1757" s="4">
        <v>120</v>
      </c>
      <c r="R1757" s="4">
        <v>28</v>
      </c>
      <c r="S1757" s="4">
        <v>163</v>
      </c>
      <c r="T1757" s="4">
        <v>311</v>
      </c>
      <c r="U1757" s="4">
        <v>0.38590000000000002</v>
      </c>
      <c r="V1757" s="4">
        <v>0.09</v>
      </c>
      <c r="W1757" s="4">
        <v>0.47589999999999999</v>
      </c>
      <c r="X1757" s="4" t="s">
        <v>48</v>
      </c>
      <c r="Y1757" s="4" t="s">
        <v>48</v>
      </c>
      <c r="Z1757" s="4" t="s">
        <v>48</v>
      </c>
      <c r="AA1757" s="4" t="s">
        <v>48</v>
      </c>
      <c r="AB1757" s="4" t="s">
        <v>48</v>
      </c>
      <c r="AC1757" s="4" t="s">
        <v>48</v>
      </c>
      <c r="AD1757" s="4" t="s">
        <v>48</v>
      </c>
      <c r="AE1757" s="4" t="s">
        <v>48</v>
      </c>
      <c r="AF1757" s="4" t="s">
        <v>48</v>
      </c>
      <c r="AG1757" s="4" t="s">
        <v>48</v>
      </c>
      <c r="AH1757" s="4" t="s">
        <v>49</v>
      </c>
      <c r="AI1757" s="4" t="s">
        <v>49</v>
      </c>
      <c r="AJ1757" s="4" t="s">
        <v>49</v>
      </c>
      <c r="AK1757" s="4" t="s">
        <v>49</v>
      </c>
      <c r="AL1757" s="4" t="s">
        <v>81</v>
      </c>
    </row>
    <row r="1758" spans="1:38" ht="25.5">
      <c r="A1758" s="4">
        <v>159354</v>
      </c>
      <c r="B1758" s="4">
        <v>663341</v>
      </c>
      <c r="C1758" s="4" t="s">
        <v>4679</v>
      </c>
      <c r="D1758" s="4" t="s">
        <v>4680</v>
      </c>
      <c r="E1758" s="4" t="s">
        <v>2711</v>
      </c>
      <c r="F1758" s="4" t="s">
        <v>75</v>
      </c>
      <c r="G1758" s="4" t="s">
        <v>46</v>
      </c>
      <c r="H1758" s="4" t="s">
        <v>47</v>
      </c>
      <c r="I1758" s="4" t="s">
        <v>48</v>
      </c>
      <c r="J1758" s="4" t="s">
        <v>49</v>
      </c>
      <c r="K1758" s="4" t="s">
        <v>4687</v>
      </c>
      <c r="L1758" s="4" t="s">
        <v>4682</v>
      </c>
      <c r="M1758" s="4"/>
      <c r="N1758" s="4" t="s">
        <v>4683</v>
      </c>
      <c r="O1758" s="4" t="s">
        <v>53</v>
      </c>
      <c r="P1758" s="4" t="s">
        <v>4349</v>
      </c>
      <c r="Q1758" s="4">
        <v>122</v>
      </c>
      <c r="R1758" s="4">
        <v>0</v>
      </c>
      <c r="S1758" s="4">
        <v>63</v>
      </c>
      <c r="T1758" s="4">
        <v>185</v>
      </c>
      <c r="U1758" s="4">
        <v>0.65949999999999998</v>
      </c>
      <c r="V1758" s="4">
        <v>0</v>
      </c>
      <c r="W1758" s="4">
        <v>0.65949999999999998</v>
      </c>
      <c r="X1758" s="4" t="s">
        <v>48</v>
      </c>
      <c r="Y1758" s="4" t="s">
        <v>48</v>
      </c>
      <c r="Z1758" s="4" t="s">
        <v>48</v>
      </c>
      <c r="AA1758" s="4" t="s">
        <v>48</v>
      </c>
      <c r="AB1758" s="4" t="s">
        <v>48</v>
      </c>
      <c r="AC1758" s="4" t="s">
        <v>48</v>
      </c>
      <c r="AD1758" s="4" t="s">
        <v>48</v>
      </c>
      <c r="AE1758" s="4" t="s">
        <v>49</v>
      </c>
      <c r="AF1758" s="4" t="s">
        <v>49</v>
      </c>
      <c r="AG1758" s="4" t="s">
        <v>49</v>
      </c>
      <c r="AH1758" s="4" t="s">
        <v>48</v>
      </c>
      <c r="AI1758" s="4" t="s">
        <v>48</v>
      </c>
      <c r="AJ1758" s="4" t="s">
        <v>48</v>
      </c>
      <c r="AK1758" s="4" t="s">
        <v>48</v>
      </c>
      <c r="AL1758" s="4" t="s">
        <v>55</v>
      </c>
    </row>
    <row r="1759" spans="1:38" ht="25.5">
      <c r="A1759" s="4">
        <v>159367</v>
      </c>
      <c r="B1759" s="4">
        <v>660720</v>
      </c>
      <c r="C1759" s="4" t="s">
        <v>4688</v>
      </c>
      <c r="D1759" s="4" t="s">
        <v>4689</v>
      </c>
      <c r="E1759" s="4" t="s">
        <v>114</v>
      </c>
      <c r="F1759" s="4" t="s">
        <v>477</v>
      </c>
      <c r="G1759" s="4" t="s">
        <v>46</v>
      </c>
      <c r="H1759" s="4" t="s">
        <v>47</v>
      </c>
      <c r="I1759" s="4" t="s">
        <v>48</v>
      </c>
      <c r="J1759" s="4" t="s">
        <v>49</v>
      </c>
      <c r="K1759" s="4" t="s">
        <v>4690</v>
      </c>
      <c r="L1759" s="4" t="s">
        <v>4691</v>
      </c>
      <c r="M1759" s="4"/>
      <c r="N1759" s="4" t="s">
        <v>4692</v>
      </c>
      <c r="O1759" s="4" t="s">
        <v>53</v>
      </c>
      <c r="P1759" s="4" t="s">
        <v>4693</v>
      </c>
      <c r="Q1759" s="4">
        <v>138</v>
      </c>
      <c r="R1759" s="4">
        <v>50</v>
      </c>
      <c r="S1759" s="4">
        <v>151</v>
      </c>
      <c r="T1759" s="4">
        <v>339</v>
      </c>
      <c r="U1759" s="4">
        <v>0.40710000000000002</v>
      </c>
      <c r="V1759" s="4">
        <v>0.14749999999999999</v>
      </c>
      <c r="W1759" s="4">
        <v>0.55459999999999998</v>
      </c>
      <c r="X1759" s="4" t="s">
        <v>49</v>
      </c>
      <c r="Y1759" s="4" t="s">
        <v>49</v>
      </c>
      <c r="Z1759" s="4" t="s">
        <v>49</v>
      </c>
      <c r="AA1759" s="4" t="s">
        <v>49</v>
      </c>
      <c r="AB1759" s="4" t="s">
        <v>49</v>
      </c>
      <c r="AC1759" s="4" t="s">
        <v>49</v>
      </c>
      <c r="AD1759" s="4" t="s">
        <v>49</v>
      </c>
      <c r="AE1759" s="4" t="s">
        <v>48</v>
      </c>
      <c r="AF1759" s="4" t="s">
        <v>48</v>
      </c>
      <c r="AG1759" s="4" t="s">
        <v>48</v>
      </c>
      <c r="AH1759" s="4" t="s">
        <v>48</v>
      </c>
      <c r="AI1759" s="4" t="s">
        <v>48</v>
      </c>
      <c r="AJ1759" s="4" t="s">
        <v>48</v>
      </c>
      <c r="AK1759" s="4" t="s">
        <v>48</v>
      </c>
      <c r="AL1759" s="4" t="s">
        <v>81</v>
      </c>
    </row>
    <row r="1760" spans="1:38" ht="25.5">
      <c r="A1760" s="4">
        <v>159367</v>
      </c>
      <c r="B1760" s="4">
        <v>660721</v>
      </c>
      <c r="C1760" s="4" t="s">
        <v>4688</v>
      </c>
      <c r="D1760" s="4" t="s">
        <v>4689</v>
      </c>
      <c r="E1760" s="4" t="s">
        <v>114</v>
      </c>
      <c r="F1760" s="4" t="s">
        <v>477</v>
      </c>
      <c r="G1760" s="4" t="s">
        <v>46</v>
      </c>
      <c r="H1760" s="4" t="s">
        <v>47</v>
      </c>
      <c r="I1760" s="4" t="s">
        <v>48</v>
      </c>
      <c r="J1760" s="4" t="s">
        <v>49</v>
      </c>
      <c r="K1760" s="4" t="s">
        <v>4694</v>
      </c>
      <c r="L1760" s="4" t="s">
        <v>4695</v>
      </c>
      <c r="M1760" s="4"/>
      <c r="N1760" s="4" t="s">
        <v>4696</v>
      </c>
      <c r="O1760" s="4" t="s">
        <v>53</v>
      </c>
      <c r="P1760" s="4" t="s">
        <v>4697</v>
      </c>
      <c r="Q1760" s="4">
        <v>180</v>
      </c>
      <c r="R1760" s="4">
        <v>54</v>
      </c>
      <c r="S1760" s="4">
        <v>378</v>
      </c>
      <c r="T1760" s="4">
        <v>612</v>
      </c>
      <c r="U1760" s="4">
        <v>0.29409999999999997</v>
      </c>
      <c r="V1760" s="4">
        <v>8.8200000000000001E-2</v>
      </c>
      <c r="W1760" s="4">
        <v>0.38240000000000002</v>
      </c>
      <c r="X1760" s="4" t="s">
        <v>49</v>
      </c>
      <c r="Y1760" s="4" t="s">
        <v>49</v>
      </c>
      <c r="Z1760" s="4" t="s">
        <v>49</v>
      </c>
      <c r="AA1760" s="4" t="s">
        <v>49</v>
      </c>
      <c r="AB1760" s="4" t="s">
        <v>49</v>
      </c>
      <c r="AC1760" s="4" t="s">
        <v>49</v>
      </c>
      <c r="AD1760" s="4" t="s">
        <v>49</v>
      </c>
      <c r="AE1760" s="4" t="s">
        <v>48</v>
      </c>
      <c r="AF1760" s="4" t="s">
        <v>48</v>
      </c>
      <c r="AG1760" s="4" t="s">
        <v>48</v>
      </c>
      <c r="AH1760" s="4" t="s">
        <v>48</v>
      </c>
      <c r="AI1760" s="4" t="s">
        <v>48</v>
      </c>
      <c r="AJ1760" s="4" t="s">
        <v>48</v>
      </c>
      <c r="AK1760" s="4" t="s">
        <v>48</v>
      </c>
      <c r="AL1760" s="4" t="s">
        <v>81</v>
      </c>
    </row>
    <row r="1761" spans="1:38" ht="25.5">
      <c r="A1761" s="4">
        <v>159367</v>
      </c>
      <c r="B1761" s="4">
        <v>660718</v>
      </c>
      <c r="C1761" s="4" t="s">
        <v>4688</v>
      </c>
      <c r="D1761" s="4" t="s">
        <v>4689</v>
      </c>
      <c r="E1761" s="4" t="s">
        <v>114</v>
      </c>
      <c r="F1761" s="4" t="s">
        <v>477</v>
      </c>
      <c r="G1761" s="4" t="s">
        <v>46</v>
      </c>
      <c r="H1761" s="4" t="s">
        <v>47</v>
      </c>
      <c r="I1761" s="4" t="s">
        <v>48</v>
      </c>
      <c r="J1761" s="4" t="s">
        <v>49</v>
      </c>
      <c r="K1761" s="4" t="s">
        <v>4698</v>
      </c>
      <c r="L1761" s="4" t="s">
        <v>4699</v>
      </c>
      <c r="M1761" s="4"/>
      <c r="N1761" s="4" t="s">
        <v>4696</v>
      </c>
      <c r="O1761" s="4" t="s">
        <v>53</v>
      </c>
      <c r="P1761" s="4" t="s">
        <v>4697</v>
      </c>
      <c r="Q1761" s="4">
        <v>214</v>
      </c>
      <c r="R1761" s="4">
        <v>72</v>
      </c>
      <c r="S1761" s="4">
        <v>297</v>
      </c>
      <c r="T1761" s="4">
        <v>583</v>
      </c>
      <c r="U1761" s="4">
        <v>0.36709999999999998</v>
      </c>
      <c r="V1761" s="4">
        <v>0.1235</v>
      </c>
      <c r="W1761" s="4">
        <v>0.49059999999999998</v>
      </c>
      <c r="X1761" s="4" t="s">
        <v>48</v>
      </c>
      <c r="Y1761" s="4" t="s">
        <v>48</v>
      </c>
      <c r="Z1761" s="4" t="s">
        <v>48</v>
      </c>
      <c r="AA1761" s="4" t="s">
        <v>48</v>
      </c>
      <c r="AB1761" s="4" t="s">
        <v>48</v>
      </c>
      <c r="AC1761" s="4" t="s">
        <v>48</v>
      </c>
      <c r="AD1761" s="4" t="s">
        <v>48</v>
      </c>
      <c r="AE1761" s="4" t="s">
        <v>48</v>
      </c>
      <c r="AF1761" s="4" t="s">
        <v>48</v>
      </c>
      <c r="AG1761" s="4" t="s">
        <v>48</v>
      </c>
      <c r="AH1761" s="4" t="s">
        <v>49</v>
      </c>
      <c r="AI1761" s="4" t="s">
        <v>49</v>
      </c>
      <c r="AJ1761" s="4" t="s">
        <v>49</v>
      </c>
      <c r="AK1761" s="4" t="s">
        <v>49</v>
      </c>
      <c r="AL1761" s="4" t="s">
        <v>81</v>
      </c>
    </row>
    <row r="1762" spans="1:38" ht="25.5">
      <c r="A1762" s="4">
        <v>159367</v>
      </c>
      <c r="B1762" s="4">
        <v>660719</v>
      </c>
      <c r="C1762" s="4" t="s">
        <v>4688</v>
      </c>
      <c r="D1762" s="4" t="s">
        <v>4689</v>
      </c>
      <c r="E1762" s="4" t="s">
        <v>114</v>
      </c>
      <c r="F1762" s="4" t="s">
        <v>477</v>
      </c>
      <c r="G1762" s="4" t="s">
        <v>46</v>
      </c>
      <c r="H1762" s="4" t="s">
        <v>47</v>
      </c>
      <c r="I1762" s="4" t="s">
        <v>48</v>
      </c>
      <c r="J1762" s="4" t="s">
        <v>49</v>
      </c>
      <c r="K1762" s="4" t="s">
        <v>4700</v>
      </c>
      <c r="L1762" s="4" t="s">
        <v>4701</v>
      </c>
      <c r="M1762" s="4"/>
      <c r="N1762" s="4" t="s">
        <v>4696</v>
      </c>
      <c r="O1762" s="4" t="s">
        <v>53</v>
      </c>
      <c r="P1762" s="4" t="s">
        <v>4697</v>
      </c>
      <c r="Q1762" s="4">
        <v>159</v>
      </c>
      <c r="R1762" s="4">
        <v>57</v>
      </c>
      <c r="S1762" s="4">
        <v>194</v>
      </c>
      <c r="T1762" s="4">
        <v>410</v>
      </c>
      <c r="U1762" s="4">
        <v>0.38779999999999998</v>
      </c>
      <c r="V1762" s="4">
        <v>0.13900000000000001</v>
      </c>
      <c r="W1762" s="4">
        <v>0.52680000000000005</v>
      </c>
      <c r="X1762" s="4" t="s">
        <v>48</v>
      </c>
      <c r="Y1762" s="4" t="s">
        <v>48</v>
      </c>
      <c r="Z1762" s="4" t="s">
        <v>48</v>
      </c>
      <c r="AA1762" s="4" t="s">
        <v>48</v>
      </c>
      <c r="AB1762" s="4" t="s">
        <v>48</v>
      </c>
      <c r="AC1762" s="4" t="s">
        <v>48</v>
      </c>
      <c r="AD1762" s="4" t="s">
        <v>48</v>
      </c>
      <c r="AE1762" s="4" t="s">
        <v>49</v>
      </c>
      <c r="AF1762" s="4" t="s">
        <v>49</v>
      </c>
      <c r="AG1762" s="4" t="s">
        <v>49</v>
      </c>
      <c r="AH1762" s="4" t="s">
        <v>48</v>
      </c>
      <c r="AI1762" s="4" t="s">
        <v>48</v>
      </c>
      <c r="AJ1762" s="4" t="s">
        <v>48</v>
      </c>
      <c r="AK1762" s="4" t="s">
        <v>48</v>
      </c>
      <c r="AL1762" s="4" t="s">
        <v>81</v>
      </c>
    </row>
    <row r="1763" spans="1:38">
      <c r="A1763" s="4">
        <v>160297</v>
      </c>
      <c r="B1763" s="4">
        <v>684852</v>
      </c>
      <c r="C1763" s="4" t="s">
        <v>4702</v>
      </c>
      <c r="D1763" s="4" t="s">
        <v>4703</v>
      </c>
      <c r="E1763" s="4" t="s">
        <v>153</v>
      </c>
      <c r="F1763" s="4" t="s">
        <v>1833</v>
      </c>
      <c r="G1763" s="4" t="s">
        <v>46</v>
      </c>
      <c r="H1763" s="4" t="s">
        <v>47</v>
      </c>
      <c r="I1763" s="4" t="s">
        <v>48</v>
      </c>
      <c r="J1763" s="4" t="s">
        <v>49</v>
      </c>
      <c r="K1763" s="4" t="s">
        <v>4704</v>
      </c>
      <c r="L1763" s="4" t="s">
        <v>4705</v>
      </c>
      <c r="M1763" s="4"/>
      <c r="N1763" s="4" t="s">
        <v>1836</v>
      </c>
      <c r="O1763" s="4" t="s">
        <v>4706</v>
      </c>
      <c r="P1763" s="4" t="s">
        <v>4028</v>
      </c>
      <c r="Q1763" s="4">
        <v>199</v>
      </c>
      <c r="R1763" s="4">
        <v>38</v>
      </c>
      <c r="S1763" s="4">
        <v>324</v>
      </c>
      <c r="T1763" s="4">
        <v>561</v>
      </c>
      <c r="U1763" s="4">
        <v>0.35470000000000002</v>
      </c>
      <c r="V1763" s="4">
        <v>6.7699999999999996E-2</v>
      </c>
      <c r="W1763" s="4">
        <v>0.42249999999999999</v>
      </c>
      <c r="X1763" s="4" t="s">
        <v>48</v>
      </c>
      <c r="Y1763" s="4" t="s">
        <v>48</v>
      </c>
      <c r="Z1763" s="4" t="s">
        <v>48</v>
      </c>
      <c r="AA1763" s="4" t="s">
        <v>48</v>
      </c>
      <c r="AB1763" s="4" t="s">
        <v>48</v>
      </c>
      <c r="AC1763" s="4" t="s">
        <v>48</v>
      </c>
      <c r="AD1763" s="4" t="s">
        <v>48</v>
      </c>
      <c r="AE1763" s="4" t="s">
        <v>49</v>
      </c>
      <c r="AF1763" s="4" t="s">
        <v>49</v>
      </c>
      <c r="AG1763" s="4" t="s">
        <v>49</v>
      </c>
      <c r="AH1763" s="4" t="s">
        <v>49</v>
      </c>
      <c r="AI1763" s="4" t="s">
        <v>49</v>
      </c>
      <c r="AJ1763" s="4" t="s">
        <v>49</v>
      </c>
      <c r="AK1763" s="4" t="s">
        <v>49</v>
      </c>
      <c r="AL1763" s="4" t="s">
        <v>81</v>
      </c>
    </row>
    <row r="1764" spans="1:38" ht="25.5">
      <c r="A1764" s="4">
        <v>160175</v>
      </c>
      <c r="B1764" s="4">
        <v>683658</v>
      </c>
      <c r="C1764" s="4" t="s">
        <v>4707</v>
      </c>
      <c r="D1764" s="4" t="s">
        <v>4708</v>
      </c>
      <c r="E1764" s="4" t="s">
        <v>390</v>
      </c>
      <c r="F1764" s="4" t="s">
        <v>391</v>
      </c>
      <c r="G1764" s="4" t="s">
        <v>46</v>
      </c>
      <c r="H1764" s="4" t="s">
        <v>47</v>
      </c>
      <c r="I1764" s="4" t="s">
        <v>48</v>
      </c>
      <c r="J1764" s="4" t="s">
        <v>49</v>
      </c>
      <c r="K1764" s="4" t="s">
        <v>4709</v>
      </c>
      <c r="L1764" s="4" t="s">
        <v>4710</v>
      </c>
      <c r="M1764" s="4"/>
      <c r="N1764" s="4" t="s">
        <v>414</v>
      </c>
      <c r="O1764" s="4" t="s">
        <v>4706</v>
      </c>
      <c r="P1764" s="4" t="s">
        <v>4711</v>
      </c>
      <c r="Q1764" s="4">
        <v>107</v>
      </c>
      <c r="R1764" s="4">
        <v>0</v>
      </c>
      <c r="S1764" s="4">
        <v>45</v>
      </c>
      <c r="T1764" s="4">
        <v>152</v>
      </c>
      <c r="U1764" s="4">
        <v>0.70389999999999997</v>
      </c>
      <c r="V1764" s="4">
        <v>0</v>
      </c>
      <c r="W1764" s="4">
        <v>0.70389999999999997</v>
      </c>
      <c r="X1764" s="4" t="s">
        <v>48</v>
      </c>
      <c r="Y1764" s="4" t="s">
        <v>48</v>
      </c>
      <c r="Z1764" s="4" t="s">
        <v>48</v>
      </c>
      <c r="AA1764" s="4" t="s">
        <v>48</v>
      </c>
      <c r="AB1764" s="4" t="s">
        <v>48</v>
      </c>
      <c r="AC1764" s="4" t="s">
        <v>48</v>
      </c>
      <c r="AD1764" s="4" t="s">
        <v>48</v>
      </c>
      <c r="AE1764" s="4" t="s">
        <v>48</v>
      </c>
      <c r="AF1764" s="4" t="s">
        <v>48</v>
      </c>
      <c r="AG1764" s="4" t="s">
        <v>48</v>
      </c>
      <c r="AH1764" s="4" t="s">
        <v>49</v>
      </c>
      <c r="AI1764" s="4" t="s">
        <v>49</v>
      </c>
      <c r="AJ1764" s="4" t="s">
        <v>49</v>
      </c>
      <c r="AK1764" s="4" t="s">
        <v>49</v>
      </c>
      <c r="AL1764" s="4" t="s">
        <v>55</v>
      </c>
    </row>
    <row r="1765" spans="1:38" ht="25.5">
      <c r="A1765" s="4">
        <v>160190</v>
      </c>
      <c r="B1765" s="4">
        <v>683657</v>
      </c>
      <c r="C1765" s="4" t="s">
        <v>4712</v>
      </c>
      <c r="D1765" s="4" t="s">
        <v>4713</v>
      </c>
      <c r="E1765" s="4" t="s">
        <v>153</v>
      </c>
      <c r="F1765" s="4" t="s">
        <v>269</v>
      </c>
      <c r="G1765" s="4" t="s">
        <v>46</v>
      </c>
      <c r="H1765" s="4" t="s">
        <v>47</v>
      </c>
      <c r="I1765" s="4" t="s">
        <v>48</v>
      </c>
      <c r="J1765" s="4" t="s">
        <v>49</v>
      </c>
      <c r="K1765" s="4" t="s">
        <v>4714</v>
      </c>
      <c r="L1765" s="4" t="s">
        <v>4715</v>
      </c>
      <c r="M1765" s="4"/>
      <c r="N1765" s="4" t="s">
        <v>1836</v>
      </c>
      <c r="O1765" s="4" t="s">
        <v>4706</v>
      </c>
      <c r="P1765" s="4" t="s">
        <v>4716</v>
      </c>
      <c r="Q1765" s="4">
        <v>74</v>
      </c>
      <c r="R1765" s="4">
        <v>15</v>
      </c>
      <c r="S1765" s="4">
        <v>133</v>
      </c>
      <c r="T1765" s="4">
        <v>222</v>
      </c>
      <c r="U1765" s="4">
        <v>0.33329999999999999</v>
      </c>
      <c r="V1765" s="4">
        <v>6.7599999999999993E-2</v>
      </c>
      <c r="W1765" s="4">
        <v>0.40089999999999998</v>
      </c>
      <c r="X1765" s="4" t="s">
        <v>48</v>
      </c>
      <c r="Y1765" s="4" t="s">
        <v>48</v>
      </c>
      <c r="Z1765" s="4" t="s">
        <v>48</v>
      </c>
      <c r="AA1765" s="4" t="s">
        <v>48</v>
      </c>
      <c r="AB1765" s="4" t="s">
        <v>48</v>
      </c>
      <c r="AC1765" s="4" t="s">
        <v>48</v>
      </c>
      <c r="AD1765" s="4" t="s">
        <v>48</v>
      </c>
      <c r="AE1765" s="4" t="s">
        <v>48</v>
      </c>
      <c r="AF1765" s="4" t="s">
        <v>48</v>
      </c>
      <c r="AG1765" s="4" t="s">
        <v>48</v>
      </c>
      <c r="AH1765" s="4" t="s">
        <v>49</v>
      </c>
      <c r="AI1765" s="4" t="s">
        <v>49</v>
      </c>
      <c r="AJ1765" s="4" t="s">
        <v>49</v>
      </c>
      <c r="AK1765" s="4" t="s">
        <v>49</v>
      </c>
      <c r="AL1765" s="4" t="s">
        <v>81</v>
      </c>
    </row>
    <row r="1766" spans="1:38" ht="25.5">
      <c r="A1766" s="4">
        <v>159865</v>
      </c>
      <c r="B1766" s="4">
        <v>661552</v>
      </c>
      <c r="C1766" s="4" t="s">
        <v>4717</v>
      </c>
      <c r="D1766" s="4" t="s">
        <v>4718</v>
      </c>
      <c r="E1766" s="4" t="s">
        <v>806</v>
      </c>
      <c r="F1766" s="4" t="s">
        <v>88</v>
      </c>
      <c r="G1766" s="4" t="s">
        <v>46</v>
      </c>
      <c r="H1766" s="4" t="s">
        <v>47</v>
      </c>
      <c r="I1766" s="4" t="s">
        <v>48</v>
      </c>
      <c r="J1766" s="4" t="s">
        <v>49</v>
      </c>
      <c r="K1766" s="4" t="s">
        <v>4719</v>
      </c>
      <c r="L1766" s="4" t="s">
        <v>4720</v>
      </c>
      <c r="M1766" s="4"/>
      <c r="N1766" s="4" t="s">
        <v>4721</v>
      </c>
      <c r="O1766" s="4" t="s">
        <v>53</v>
      </c>
      <c r="P1766" s="4" t="s">
        <v>4722</v>
      </c>
      <c r="Q1766" s="4">
        <v>89</v>
      </c>
      <c r="R1766" s="4">
        <v>0</v>
      </c>
      <c r="S1766" s="4">
        <v>2</v>
      </c>
      <c r="T1766" s="4">
        <v>91</v>
      </c>
      <c r="U1766" s="4">
        <v>0.97799999999999998</v>
      </c>
      <c r="V1766" s="4">
        <v>0</v>
      </c>
      <c r="W1766" s="4">
        <v>0.97799999999999998</v>
      </c>
      <c r="X1766" s="4" t="s">
        <v>49</v>
      </c>
      <c r="Y1766" s="4" t="s">
        <v>49</v>
      </c>
      <c r="Z1766" s="4" t="s">
        <v>49</v>
      </c>
      <c r="AA1766" s="4" t="s">
        <v>49</v>
      </c>
      <c r="AB1766" s="4" t="s">
        <v>49</v>
      </c>
      <c r="AC1766" s="4" t="s">
        <v>49</v>
      </c>
      <c r="AD1766" s="4" t="s">
        <v>49</v>
      </c>
      <c r="AE1766" s="4" t="s">
        <v>49</v>
      </c>
      <c r="AF1766" s="4" t="s">
        <v>49</v>
      </c>
      <c r="AG1766" s="4" t="s">
        <v>49</v>
      </c>
      <c r="AH1766" s="4" t="s">
        <v>48</v>
      </c>
      <c r="AI1766" s="4" t="s">
        <v>48</v>
      </c>
      <c r="AJ1766" s="4" t="s">
        <v>48</v>
      </c>
      <c r="AK1766" s="4" t="s">
        <v>48</v>
      </c>
      <c r="AL1766" s="4" t="s">
        <v>55</v>
      </c>
    </row>
    <row r="1767" spans="1:38" ht="25.5">
      <c r="A1767" s="4">
        <v>160057</v>
      </c>
      <c r="B1767" s="4">
        <v>661955</v>
      </c>
      <c r="C1767" s="4" t="s">
        <v>4723</v>
      </c>
      <c r="D1767" s="4" t="s">
        <v>4724</v>
      </c>
      <c r="E1767" s="4" t="s">
        <v>390</v>
      </c>
      <c r="F1767" s="4" t="s">
        <v>391</v>
      </c>
      <c r="G1767" s="4" t="s">
        <v>46</v>
      </c>
      <c r="H1767" s="4" t="s">
        <v>47</v>
      </c>
      <c r="I1767" s="4" t="s">
        <v>48</v>
      </c>
      <c r="J1767" s="4" t="s">
        <v>49</v>
      </c>
      <c r="K1767" s="4" t="s">
        <v>4725</v>
      </c>
      <c r="L1767" s="4" t="s">
        <v>4726</v>
      </c>
      <c r="M1767" s="4" t="s">
        <v>4727</v>
      </c>
      <c r="N1767" s="4" t="s">
        <v>4728</v>
      </c>
      <c r="O1767" s="4" t="s">
        <v>53</v>
      </c>
      <c r="P1767" s="4" t="s">
        <v>1136</v>
      </c>
      <c r="Q1767" s="4">
        <v>108</v>
      </c>
      <c r="R1767" s="4">
        <v>36</v>
      </c>
      <c r="S1767" s="4">
        <v>284</v>
      </c>
      <c r="T1767" s="4">
        <v>428</v>
      </c>
      <c r="U1767" s="4">
        <v>0.25230000000000002</v>
      </c>
      <c r="V1767" s="4">
        <v>8.4099999999999994E-2</v>
      </c>
      <c r="W1767" s="4">
        <v>0.33639999999999998</v>
      </c>
      <c r="X1767" s="4" t="s">
        <v>48</v>
      </c>
      <c r="Y1767" s="4" t="s">
        <v>49</v>
      </c>
      <c r="Z1767" s="4" t="s">
        <v>49</v>
      </c>
      <c r="AA1767" s="4" t="s">
        <v>49</v>
      </c>
      <c r="AB1767" s="4" t="s">
        <v>49</v>
      </c>
      <c r="AC1767" s="4" t="s">
        <v>49</v>
      </c>
      <c r="AD1767" s="4" t="s">
        <v>49</v>
      </c>
      <c r="AE1767" s="4" t="s">
        <v>48</v>
      </c>
      <c r="AF1767" s="4" t="s">
        <v>48</v>
      </c>
      <c r="AG1767" s="4" t="s">
        <v>48</v>
      </c>
      <c r="AH1767" s="4" t="s">
        <v>48</v>
      </c>
      <c r="AI1767" s="4" t="s">
        <v>48</v>
      </c>
      <c r="AJ1767" s="4" t="s">
        <v>48</v>
      </c>
      <c r="AK1767" s="4" t="s">
        <v>48</v>
      </c>
      <c r="AL1767" s="4" t="s">
        <v>81</v>
      </c>
    </row>
    <row r="1768" spans="1:38" ht="25.5">
      <c r="A1768" s="4">
        <v>160057</v>
      </c>
      <c r="B1768" s="4">
        <v>663213</v>
      </c>
      <c r="C1768" s="4" t="s">
        <v>4723</v>
      </c>
      <c r="D1768" s="4" t="s">
        <v>4724</v>
      </c>
      <c r="E1768" s="4" t="s">
        <v>390</v>
      </c>
      <c r="F1768" s="4" t="s">
        <v>391</v>
      </c>
      <c r="G1768" s="4" t="s">
        <v>46</v>
      </c>
      <c r="H1768" s="4" t="s">
        <v>47</v>
      </c>
      <c r="I1768" s="4" t="s">
        <v>48</v>
      </c>
      <c r="J1768" s="4" t="s">
        <v>49</v>
      </c>
      <c r="K1768" s="4" t="s">
        <v>4729</v>
      </c>
      <c r="L1768" s="4" t="s">
        <v>4730</v>
      </c>
      <c r="M1768" s="4"/>
      <c r="N1768" s="4" t="s">
        <v>4728</v>
      </c>
      <c r="O1768" s="4" t="s">
        <v>53</v>
      </c>
      <c r="P1768" s="4" t="s">
        <v>1136</v>
      </c>
      <c r="Q1768" s="4">
        <v>340</v>
      </c>
      <c r="R1768" s="4">
        <v>128</v>
      </c>
      <c r="S1768" s="4">
        <v>1243</v>
      </c>
      <c r="T1768" s="4">
        <v>1711</v>
      </c>
      <c r="U1768" s="4">
        <v>0.19869999999999999</v>
      </c>
      <c r="V1768" s="4">
        <v>7.4800000000000005E-2</v>
      </c>
      <c r="W1768" s="4">
        <v>0.27350000000000002</v>
      </c>
      <c r="X1768" s="4" t="s">
        <v>48</v>
      </c>
      <c r="Y1768" s="4" t="s">
        <v>48</v>
      </c>
      <c r="Z1768" s="4" t="s">
        <v>48</v>
      </c>
      <c r="AA1768" s="4" t="s">
        <v>48</v>
      </c>
      <c r="AB1768" s="4" t="s">
        <v>48</v>
      </c>
      <c r="AC1768" s="4" t="s">
        <v>48</v>
      </c>
      <c r="AD1768" s="4" t="s">
        <v>48</v>
      </c>
      <c r="AE1768" s="4" t="s">
        <v>48</v>
      </c>
      <c r="AF1768" s="4" t="s">
        <v>48</v>
      </c>
      <c r="AG1768" s="4" t="s">
        <v>48</v>
      </c>
      <c r="AH1768" s="4" t="s">
        <v>49</v>
      </c>
      <c r="AI1768" s="4" t="s">
        <v>49</v>
      </c>
      <c r="AJ1768" s="4" t="s">
        <v>49</v>
      </c>
      <c r="AK1768" s="4" t="s">
        <v>49</v>
      </c>
      <c r="AL1768" s="4" t="s">
        <v>81</v>
      </c>
    </row>
    <row r="1769" spans="1:38" ht="25.5">
      <c r="A1769" s="4">
        <v>160057</v>
      </c>
      <c r="B1769" s="4">
        <v>661956</v>
      </c>
      <c r="C1769" s="4" t="s">
        <v>4723</v>
      </c>
      <c r="D1769" s="4" t="s">
        <v>4724</v>
      </c>
      <c r="E1769" s="4" t="s">
        <v>390</v>
      </c>
      <c r="F1769" s="4" t="s">
        <v>391</v>
      </c>
      <c r="G1769" s="4" t="s">
        <v>46</v>
      </c>
      <c r="H1769" s="4" t="s">
        <v>47</v>
      </c>
      <c r="I1769" s="4" t="s">
        <v>48</v>
      </c>
      <c r="J1769" s="4" t="s">
        <v>49</v>
      </c>
      <c r="K1769" s="4" t="s">
        <v>2150</v>
      </c>
      <c r="L1769" s="4" t="s">
        <v>4731</v>
      </c>
      <c r="M1769" s="4"/>
      <c r="N1769" s="4" t="s">
        <v>4728</v>
      </c>
      <c r="O1769" s="4" t="s">
        <v>53</v>
      </c>
      <c r="P1769" s="4" t="s">
        <v>1136</v>
      </c>
      <c r="Q1769" s="4">
        <v>116</v>
      </c>
      <c r="R1769" s="4">
        <v>25</v>
      </c>
      <c r="S1769" s="4">
        <v>226</v>
      </c>
      <c r="T1769" s="4">
        <v>367</v>
      </c>
      <c r="U1769" s="4">
        <v>0.31609999999999999</v>
      </c>
      <c r="V1769" s="4">
        <v>6.8099999999999994E-2</v>
      </c>
      <c r="W1769" s="4">
        <v>0.38419999999999999</v>
      </c>
      <c r="X1769" s="4" t="s">
        <v>48</v>
      </c>
      <c r="Y1769" s="4" t="s">
        <v>49</v>
      </c>
      <c r="Z1769" s="4" t="s">
        <v>49</v>
      </c>
      <c r="AA1769" s="4" t="s">
        <v>49</v>
      </c>
      <c r="AB1769" s="4" t="s">
        <v>49</v>
      </c>
      <c r="AC1769" s="4" t="s">
        <v>49</v>
      </c>
      <c r="AD1769" s="4" t="s">
        <v>49</v>
      </c>
      <c r="AE1769" s="4" t="s">
        <v>48</v>
      </c>
      <c r="AF1769" s="4" t="s">
        <v>48</v>
      </c>
      <c r="AG1769" s="4" t="s">
        <v>48</v>
      </c>
      <c r="AH1769" s="4" t="s">
        <v>48</v>
      </c>
      <c r="AI1769" s="4" t="s">
        <v>48</v>
      </c>
      <c r="AJ1769" s="4" t="s">
        <v>48</v>
      </c>
      <c r="AK1769" s="4" t="s">
        <v>48</v>
      </c>
      <c r="AL1769" s="4" t="s">
        <v>81</v>
      </c>
    </row>
    <row r="1770" spans="1:38" ht="25.5">
      <c r="A1770" s="4">
        <v>160057</v>
      </c>
      <c r="B1770" s="4">
        <v>665914</v>
      </c>
      <c r="C1770" s="4" t="s">
        <v>4723</v>
      </c>
      <c r="D1770" s="4" t="s">
        <v>4724</v>
      </c>
      <c r="E1770" s="4" t="s">
        <v>390</v>
      </c>
      <c r="F1770" s="4" t="s">
        <v>391</v>
      </c>
      <c r="G1770" s="4" t="s">
        <v>46</v>
      </c>
      <c r="H1770" s="4" t="s">
        <v>47</v>
      </c>
      <c r="I1770" s="4" t="s">
        <v>48</v>
      </c>
      <c r="J1770" s="4" t="s">
        <v>49</v>
      </c>
      <c r="K1770" s="4" t="s">
        <v>4732</v>
      </c>
      <c r="L1770" s="4" t="s">
        <v>4733</v>
      </c>
      <c r="M1770" s="4"/>
      <c r="N1770" s="4" t="s">
        <v>4734</v>
      </c>
      <c r="O1770" s="4" t="s">
        <v>53</v>
      </c>
      <c r="P1770" s="4" t="s">
        <v>4735</v>
      </c>
      <c r="Q1770" s="4">
        <v>152</v>
      </c>
      <c r="R1770" s="4">
        <v>53</v>
      </c>
      <c r="S1770" s="4">
        <v>157</v>
      </c>
      <c r="T1770" s="4">
        <v>362</v>
      </c>
      <c r="U1770" s="4">
        <v>0.4199</v>
      </c>
      <c r="V1770" s="4">
        <v>0.1464</v>
      </c>
      <c r="W1770" s="4">
        <v>0.56630000000000003</v>
      </c>
      <c r="X1770" s="4" t="s">
        <v>48</v>
      </c>
      <c r="Y1770" s="4" t="s">
        <v>48</v>
      </c>
      <c r="Z1770" s="4" t="s">
        <v>49</v>
      </c>
      <c r="AA1770" s="4" t="s">
        <v>49</v>
      </c>
      <c r="AB1770" s="4" t="s">
        <v>49</v>
      </c>
      <c r="AC1770" s="4" t="s">
        <v>49</v>
      </c>
      <c r="AD1770" s="4" t="s">
        <v>49</v>
      </c>
      <c r="AE1770" s="4" t="s">
        <v>48</v>
      </c>
      <c r="AF1770" s="4" t="s">
        <v>48</v>
      </c>
      <c r="AG1770" s="4" t="s">
        <v>48</v>
      </c>
      <c r="AH1770" s="4" t="s">
        <v>48</v>
      </c>
      <c r="AI1770" s="4" t="s">
        <v>48</v>
      </c>
      <c r="AJ1770" s="4" t="s">
        <v>48</v>
      </c>
      <c r="AK1770" s="4" t="s">
        <v>48</v>
      </c>
      <c r="AL1770" s="4" t="s">
        <v>81</v>
      </c>
    </row>
    <row r="1771" spans="1:38" ht="25.5">
      <c r="A1771" s="4">
        <v>160057</v>
      </c>
      <c r="B1771" s="4">
        <v>661960</v>
      </c>
      <c r="C1771" s="4" t="s">
        <v>4723</v>
      </c>
      <c r="D1771" s="4" t="s">
        <v>4724</v>
      </c>
      <c r="E1771" s="4" t="s">
        <v>390</v>
      </c>
      <c r="F1771" s="4" t="s">
        <v>391</v>
      </c>
      <c r="G1771" s="4" t="s">
        <v>46</v>
      </c>
      <c r="H1771" s="4" t="s">
        <v>47</v>
      </c>
      <c r="I1771" s="4" t="s">
        <v>48</v>
      </c>
      <c r="J1771" s="4" t="s">
        <v>49</v>
      </c>
      <c r="K1771" s="4" t="s">
        <v>4736</v>
      </c>
      <c r="L1771" s="4" t="s">
        <v>4737</v>
      </c>
      <c r="M1771" s="4"/>
      <c r="N1771" s="4" t="s">
        <v>4728</v>
      </c>
      <c r="O1771" s="4" t="s">
        <v>53</v>
      </c>
      <c r="P1771" s="4" t="s">
        <v>1136</v>
      </c>
      <c r="Q1771" s="4">
        <v>109</v>
      </c>
      <c r="R1771" s="4">
        <v>33</v>
      </c>
      <c r="S1771" s="4">
        <v>568</v>
      </c>
      <c r="T1771" s="4">
        <v>710</v>
      </c>
      <c r="U1771" s="4">
        <v>0.1535</v>
      </c>
      <c r="V1771" s="4">
        <v>4.65E-2</v>
      </c>
      <c r="W1771" s="4">
        <v>0.2</v>
      </c>
      <c r="X1771" s="4" t="s">
        <v>48</v>
      </c>
      <c r="Y1771" s="4" t="s">
        <v>49</v>
      </c>
      <c r="Z1771" s="4" t="s">
        <v>49</v>
      </c>
      <c r="AA1771" s="4" t="s">
        <v>49</v>
      </c>
      <c r="AB1771" s="4" t="s">
        <v>49</v>
      </c>
      <c r="AC1771" s="4" t="s">
        <v>49</v>
      </c>
      <c r="AD1771" s="4" t="s">
        <v>49</v>
      </c>
      <c r="AE1771" s="4" t="s">
        <v>48</v>
      </c>
      <c r="AF1771" s="4" t="s">
        <v>48</v>
      </c>
      <c r="AG1771" s="4" t="s">
        <v>48</v>
      </c>
      <c r="AH1771" s="4" t="s">
        <v>48</v>
      </c>
      <c r="AI1771" s="4" t="s">
        <v>48</v>
      </c>
      <c r="AJ1771" s="4" t="s">
        <v>48</v>
      </c>
      <c r="AK1771" s="4" t="s">
        <v>48</v>
      </c>
      <c r="AL1771" s="4" t="s">
        <v>81</v>
      </c>
    </row>
    <row r="1772" spans="1:38" ht="25.5">
      <c r="A1772" s="4">
        <v>160057</v>
      </c>
      <c r="B1772" s="4">
        <v>661957</v>
      </c>
      <c r="C1772" s="4" t="s">
        <v>4723</v>
      </c>
      <c r="D1772" s="4" t="s">
        <v>4724</v>
      </c>
      <c r="E1772" s="4" t="s">
        <v>390</v>
      </c>
      <c r="F1772" s="4" t="s">
        <v>391</v>
      </c>
      <c r="G1772" s="4" t="s">
        <v>46</v>
      </c>
      <c r="H1772" s="4" t="s">
        <v>47</v>
      </c>
      <c r="I1772" s="4" t="s">
        <v>48</v>
      </c>
      <c r="J1772" s="4" t="s">
        <v>49</v>
      </c>
      <c r="K1772" s="4" t="s">
        <v>4738</v>
      </c>
      <c r="L1772" s="4" t="s">
        <v>4739</v>
      </c>
      <c r="M1772" s="4"/>
      <c r="N1772" s="4" t="s">
        <v>4728</v>
      </c>
      <c r="O1772" s="4" t="s">
        <v>53</v>
      </c>
      <c r="P1772" s="4" t="s">
        <v>1136</v>
      </c>
      <c r="Q1772" s="4">
        <v>101</v>
      </c>
      <c r="R1772" s="4">
        <v>39</v>
      </c>
      <c r="S1772" s="4">
        <v>406</v>
      </c>
      <c r="T1772" s="4">
        <v>546</v>
      </c>
      <c r="U1772" s="4">
        <v>0.185</v>
      </c>
      <c r="V1772" s="4">
        <v>7.1400000000000005E-2</v>
      </c>
      <c r="W1772" s="4">
        <v>0.25640000000000002</v>
      </c>
      <c r="X1772" s="4" t="s">
        <v>48</v>
      </c>
      <c r="Y1772" s="4" t="s">
        <v>49</v>
      </c>
      <c r="Z1772" s="4" t="s">
        <v>49</v>
      </c>
      <c r="AA1772" s="4" t="s">
        <v>49</v>
      </c>
      <c r="AB1772" s="4" t="s">
        <v>49</v>
      </c>
      <c r="AC1772" s="4" t="s">
        <v>49</v>
      </c>
      <c r="AD1772" s="4" t="s">
        <v>49</v>
      </c>
      <c r="AE1772" s="4" t="s">
        <v>48</v>
      </c>
      <c r="AF1772" s="4" t="s">
        <v>48</v>
      </c>
      <c r="AG1772" s="4" t="s">
        <v>48</v>
      </c>
      <c r="AH1772" s="4" t="s">
        <v>48</v>
      </c>
      <c r="AI1772" s="4" t="s">
        <v>48</v>
      </c>
      <c r="AJ1772" s="4" t="s">
        <v>48</v>
      </c>
      <c r="AK1772" s="4" t="s">
        <v>48</v>
      </c>
      <c r="AL1772" s="4" t="s">
        <v>81</v>
      </c>
    </row>
    <row r="1773" spans="1:38" ht="25.5">
      <c r="A1773" s="4">
        <v>160057</v>
      </c>
      <c r="B1773" s="4">
        <v>661954</v>
      </c>
      <c r="C1773" s="4" t="s">
        <v>4723</v>
      </c>
      <c r="D1773" s="4" t="s">
        <v>4724</v>
      </c>
      <c r="E1773" s="4" t="s">
        <v>390</v>
      </c>
      <c r="F1773" s="4" t="s">
        <v>391</v>
      </c>
      <c r="G1773" s="4" t="s">
        <v>46</v>
      </c>
      <c r="H1773" s="4" t="s">
        <v>47</v>
      </c>
      <c r="I1773" s="4" t="s">
        <v>48</v>
      </c>
      <c r="J1773" s="4" t="s">
        <v>49</v>
      </c>
      <c r="K1773" s="4" t="s">
        <v>4740</v>
      </c>
      <c r="L1773" s="4" t="s">
        <v>4741</v>
      </c>
      <c r="M1773" s="4"/>
      <c r="N1773" s="4" t="s">
        <v>4728</v>
      </c>
      <c r="O1773" s="4" t="s">
        <v>53</v>
      </c>
      <c r="P1773" s="4" t="s">
        <v>1136</v>
      </c>
      <c r="Q1773" s="4">
        <v>169</v>
      </c>
      <c r="R1773" s="4">
        <v>57</v>
      </c>
      <c r="S1773" s="4">
        <v>513</v>
      </c>
      <c r="T1773" s="4">
        <v>739</v>
      </c>
      <c r="U1773" s="4">
        <v>0.22869999999999999</v>
      </c>
      <c r="V1773" s="4">
        <v>7.7100000000000002E-2</v>
      </c>
      <c r="W1773" s="4">
        <v>0.30580000000000002</v>
      </c>
      <c r="X1773" s="4" t="s">
        <v>48</v>
      </c>
      <c r="Y1773" s="4" t="s">
        <v>48</v>
      </c>
      <c r="Z1773" s="4" t="s">
        <v>48</v>
      </c>
      <c r="AA1773" s="4" t="s">
        <v>48</v>
      </c>
      <c r="AB1773" s="4" t="s">
        <v>48</v>
      </c>
      <c r="AC1773" s="4" t="s">
        <v>48</v>
      </c>
      <c r="AD1773" s="4" t="s">
        <v>48</v>
      </c>
      <c r="AE1773" s="4" t="s">
        <v>49</v>
      </c>
      <c r="AF1773" s="4" t="s">
        <v>49</v>
      </c>
      <c r="AG1773" s="4" t="s">
        <v>49</v>
      </c>
      <c r="AH1773" s="4" t="s">
        <v>48</v>
      </c>
      <c r="AI1773" s="4" t="s">
        <v>48</v>
      </c>
      <c r="AJ1773" s="4" t="s">
        <v>48</v>
      </c>
      <c r="AK1773" s="4" t="s">
        <v>48</v>
      </c>
      <c r="AL1773" s="4" t="s">
        <v>81</v>
      </c>
    </row>
    <row r="1774" spans="1:38" ht="25.5">
      <c r="A1774" s="4">
        <v>160057</v>
      </c>
      <c r="B1774" s="4">
        <v>663967</v>
      </c>
      <c r="C1774" s="4" t="s">
        <v>4723</v>
      </c>
      <c r="D1774" s="4" t="s">
        <v>4724</v>
      </c>
      <c r="E1774" s="4" t="s">
        <v>390</v>
      </c>
      <c r="F1774" s="4" t="s">
        <v>391</v>
      </c>
      <c r="G1774" s="4" t="s">
        <v>46</v>
      </c>
      <c r="H1774" s="4" t="s">
        <v>47</v>
      </c>
      <c r="I1774" s="4" t="s">
        <v>48</v>
      </c>
      <c r="J1774" s="4" t="s">
        <v>49</v>
      </c>
      <c r="K1774" s="4" t="s">
        <v>4742</v>
      </c>
      <c r="L1774" s="4" t="s">
        <v>4743</v>
      </c>
      <c r="M1774" s="4"/>
      <c r="N1774" s="4" t="s">
        <v>4728</v>
      </c>
      <c r="O1774" s="4" t="s">
        <v>53</v>
      </c>
      <c r="P1774" s="4" t="s">
        <v>1136</v>
      </c>
      <c r="Q1774" s="4">
        <v>148</v>
      </c>
      <c r="R1774" s="4">
        <v>54</v>
      </c>
      <c r="S1774" s="4">
        <v>250</v>
      </c>
      <c r="T1774" s="4">
        <v>452</v>
      </c>
      <c r="U1774" s="4">
        <v>0.32740000000000002</v>
      </c>
      <c r="V1774" s="4">
        <v>0.1195</v>
      </c>
      <c r="W1774" s="4">
        <v>0.44690000000000002</v>
      </c>
      <c r="X1774" s="4" t="s">
        <v>48</v>
      </c>
      <c r="Y1774" s="4" t="s">
        <v>49</v>
      </c>
      <c r="Z1774" s="4" t="s">
        <v>49</v>
      </c>
      <c r="AA1774" s="4" t="s">
        <v>49</v>
      </c>
      <c r="AB1774" s="4" t="s">
        <v>49</v>
      </c>
      <c r="AC1774" s="4" t="s">
        <v>49</v>
      </c>
      <c r="AD1774" s="4" t="s">
        <v>49</v>
      </c>
      <c r="AE1774" s="4" t="s">
        <v>48</v>
      </c>
      <c r="AF1774" s="4" t="s">
        <v>48</v>
      </c>
      <c r="AG1774" s="4" t="s">
        <v>48</v>
      </c>
      <c r="AH1774" s="4" t="s">
        <v>48</v>
      </c>
      <c r="AI1774" s="4" t="s">
        <v>48</v>
      </c>
      <c r="AJ1774" s="4" t="s">
        <v>48</v>
      </c>
      <c r="AK1774" s="4" t="s">
        <v>48</v>
      </c>
      <c r="AL1774" s="4" t="s">
        <v>81</v>
      </c>
    </row>
    <row r="1775" spans="1:38" ht="25.5">
      <c r="A1775" s="4">
        <v>160057</v>
      </c>
      <c r="B1775" s="4">
        <v>661959</v>
      </c>
      <c r="C1775" s="4" t="s">
        <v>4723</v>
      </c>
      <c r="D1775" s="4" t="s">
        <v>4724</v>
      </c>
      <c r="E1775" s="4" t="s">
        <v>390</v>
      </c>
      <c r="F1775" s="4" t="s">
        <v>391</v>
      </c>
      <c r="G1775" s="4" t="s">
        <v>46</v>
      </c>
      <c r="H1775" s="4" t="s">
        <v>47</v>
      </c>
      <c r="I1775" s="4" t="s">
        <v>48</v>
      </c>
      <c r="J1775" s="4" t="s">
        <v>49</v>
      </c>
      <c r="K1775" s="4" t="s">
        <v>4744</v>
      </c>
      <c r="L1775" s="4" t="s">
        <v>4745</v>
      </c>
      <c r="M1775" s="4"/>
      <c r="N1775" s="4" t="s">
        <v>4734</v>
      </c>
      <c r="O1775" s="4" t="s">
        <v>53</v>
      </c>
      <c r="P1775" s="4" t="s">
        <v>4735</v>
      </c>
      <c r="Q1775" s="4">
        <v>125</v>
      </c>
      <c r="R1775" s="4">
        <v>33</v>
      </c>
      <c r="S1775" s="4">
        <v>359</v>
      </c>
      <c r="T1775" s="4">
        <v>517</v>
      </c>
      <c r="U1775" s="4">
        <v>0.24179999999999999</v>
      </c>
      <c r="V1775" s="4">
        <v>6.3799999999999996E-2</v>
      </c>
      <c r="W1775" s="4">
        <v>0.30559999999999998</v>
      </c>
      <c r="X1775" s="4" t="s">
        <v>48</v>
      </c>
      <c r="Y1775" s="4" t="s">
        <v>48</v>
      </c>
      <c r="Z1775" s="4" t="s">
        <v>49</v>
      </c>
      <c r="AA1775" s="4" t="s">
        <v>49</v>
      </c>
      <c r="AB1775" s="4" t="s">
        <v>49</v>
      </c>
      <c r="AC1775" s="4" t="s">
        <v>49</v>
      </c>
      <c r="AD1775" s="4" t="s">
        <v>49</v>
      </c>
      <c r="AE1775" s="4" t="s">
        <v>48</v>
      </c>
      <c r="AF1775" s="4" t="s">
        <v>48</v>
      </c>
      <c r="AG1775" s="4" t="s">
        <v>48</v>
      </c>
      <c r="AH1775" s="4" t="s">
        <v>48</v>
      </c>
      <c r="AI1775" s="4" t="s">
        <v>48</v>
      </c>
      <c r="AJ1775" s="4" t="s">
        <v>48</v>
      </c>
      <c r="AK1775" s="4" t="s">
        <v>48</v>
      </c>
      <c r="AL1775" s="4" t="s">
        <v>81</v>
      </c>
    </row>
    <row r="1776" spans="1:38" ht="25.5">
      <c r="A1776" s="4">
        <v>160057</v>
      </c>
      <c r="B1776" s="4">
        <v>661953</v>
      </c>
      <c r="C1776" s="4" t="s">
        <v>4723</v>
      </c>
      <c r="D1776" s="4" t="s">
        <v>4724</v>
      </c>
      <c r="E1776" s="4" t="s">
        <v>390</v>
      </c>
      <c r="F1776" s="4" t="s">
        <v>391</v>
      </c>
      <c r="G1776" s="4" t="s">
        <v>46</v>
      </c>
      <c r="H1776" s="4" t="s">
        <v>47</v>
      </c>
      <c r="I1776" s="4" t="s">
        <v>48</v>
      </c>
      <c r="J1776" s="4" t="s">
        <v>49</v>
      </c>
      <c r="K1776" s="4" t="s">
        <v>508</v>
      </c>
      <c r="L1776" s="4" t="s">
        <v>4746</v>
      </c>
      <c r="M1776" s="4"/>
      <c r="N1776" s="4" t="s">
        <v>4728</v>
      </c>
      <c r="O1776" s="4" t="s">
        <v>53</v>
      </c>
      <c r="P1776" s="4" t="s">
        <v>1136</v>
      </c>
      <c r="Q1776" s="4">
        <v>148</v>
      </c>
      <c r="R1776" s="4">
        <v>68</v>
      </c>
      <c r="S1776" s="4">
        <v>655</v>
      </c>
      <c r="T1776" s="4">
        <v>871</v>
      </c>
      <c r="U1776" s="4">
        <v>0.1699</v>
      </c>
      <c r="V1776" s="4">
        <v>7.8100000000000003E-2</v>
      </c>
      <c r="W1776" s="4">
        <v>0.248</v>
      </c>
      <c r="X1776" s="4" t="s">
        <v>48</v>
      </c>
      <c r="Y1776" s="4" t="s">
        <v>48</v>
      </c>
      <c r="Z1776" s="4" t="s">
        <v>48</v>
      </c>
      <c r="AA1776" s="4" t="s">
        <v>48</v>
      </c>
      <c r="AB1776" s="4" t="s">
        <v>48</v>
      </c>
      <c r="AC1776" s="4" t="s">
        <v>48</v>
      </c>
      <c r="AD1776" s="4" t="s">
        <v>48</v>
      </c>
      <c r="AE1776" s="4" t="s">
        <v>49</v>
      </c>
      <c r="AF1776" s="4" t="s">
        <v>49</v>
      </c>
      <c r="AG1776" s="4" t="s">
        <v>49</v>
      </c>
      <c r="AH1776" s="4" t="s">
        <v>48</v>
      </c>
      <c r="AI1776" s="4" t="s">
        <v>48</v>
      </c>
      <c r="AJ1776" s="4" t="s">
        <v>48</v>
      </c>
      <c r="AK1776" s="4" t="s">
        <v>48</v>
      </c>
      <c r="AL1776" s="4" t="s">
        <v>81</v>
      </c>
    </row>
    <row r="1777" spans="1:38" ht="25.5">
      <c r="A1777" s="4">
        <v>160057</v>
      </c>
      <c r="B1777" s="4">
        <v>686652</v>
      </c>
      <c r="C1777" s="4" t="s">
        <v>4723</v>
      </c>
      <c r="D1777" s="4" t="s">
        <v>4724</v>
      </c>
      <c r="E1777" s="4" t="s">
        <v>390</v>
      </c>
      <c r="F1777" s="4" t="s">
        <v>391</v>
      </c>
      <c r="G1777" s="4" t="s">
        <v>46</v>
      </c>
      <c r="H1777" s="4" t="s">
        <v>47</v>
      </c>
      <c r="I1777" s="4" t="s">
        <v>48</v>
      </c>
      <c r="J1777" s="4" t="s">
        <v>49</v>
      </c>
      <c r="K1777" s="4" t="s">
        <v>4747</v>
      </c>
      <c r="L1777" s="4" t="s">
        <v>4748</v>
      </c>
      <c r="M1777" s="4"/>
      <c r="N1777" s="4" t="s">
        <v>4734</v>
      </c>
      <c r="O1777" s="4" t="s">
        <v>53</v>
      </c>
      <c r="P1777" s="4" t="s">
        <v>4735</v>
      </c>
      <c r="Q1777" s="4">
        <v>44</v>
      </c>
      <c r="R1777" s="4">
        <v>18</v>
      </c>
      <c r="S1777" s="4">
        <v>74</v>
      </c>
      <c r="T1777" s="4">
        <v>136</v>
      </c>
      <c r="U1777" s="4">
        <v>0.32350000000000001</v>
      </c>
      <c r="V1777" s="4">
        <v>0.13239999999999999</v>
      </c>
      <c r="W1777" s="4">
        <v>0.45590000000000003</v>
      </c>
      <c r="X1777" s="4" t="s">
        <v>48</v>
      </c>
      <c r="Y1777" s="4" t="s">
        <v>49</v>
      </c>
      <c r="Z1777" s="4" t="s">
        <v>48</v>
      </c>
      <c r="AA1777" s="4" t="s">
        <v>48</v>
      </c>
      <c r="AB1777" s="4" t="s">
        <v>48</v>
      </c>
      <c r="AC1777" s="4" t="s">
        <v>48</v>
      </c>
      <c r="AD1777" s="4" t="s">
        <v>48</v>
      </c>
      <c r="AE1777" s="4" t="s">
        <v>48</v>
      </c>
      <c r="AF1777" s="4" t="s">
        <v>48</v>
      </c>
      <c r="AG1777" s="4" t="s">
        <v>48</v>
      </c>
      <c r="AH1777" s="4" t="s">
        <v>48</v>
      </c>
      <c r="AI1777" s="4" t="s">
        <v>48</v>
      </c>
      <c r="AJ1777" s="4" t="s">
        <v>48</v>
      </c>
      <c r="AK1777" s="4" t="s">
        <v>48</v>
      </c>
      <c r="AL1777" s="4" t="s">
        <v>81</v>
      </c>
    </row>
    <row r="1778" spans="1:38" ht="25.5">
      <c r="A1778" s="4">
        <v>160057</v>
      </c>
      <c r="B1778" s="4">
        <v>661951</v>
      </c>
      <c r="C1778" s="4" t="s">
        <v>4723</v>
      </c>
      <c r="D1778" s="4" t="s">
        <v>4724</v>
      </c>
      <c r="E1778" s="4" t="s">
        <v>390</v>
      </c>
      <c r="F1778" s="4" t="s">
        <v>391</v>
      </c>
      <c r="G1778" s="4" t="s">
        <v>46</v>
      </c>
      <c r="H1778" s="4" t="s">
        <v>47</v>
      </c>
      <c r="I1778" s="4" t="s">
        <v>48</v>
      </c>
      <c r="J1778" s="4" t="s">
        <v>49</v>
      </c>
      <c r="K1778" s="4" t="s">
        <v>4749</v>
      </c>
      <c r="L1778" s="4" t="s">
        <v>4750</v>
      </c>
      <c r="M1778" s="4"/>
      <c r="N1778" s="4" t="s">
        <v>4734</v>
      </c>
      <c r="O1778" s="4" t="s">
        <v>53</v>
      </c>
      <c r="P1778" s="4" t="s">
        <v>4735</v>
      </c>
      <c r="Q1778" s="4">
        <v>403</v>
      </c>
      <c r="R1778" s="4">
        <v>144</v>
      </c>
      <c r="S1778" s="4">
        <v>1391</v>
      </c>
      <c r="T1778" s="4">
        <v>1938</v>
      </c>
      <c r="U1778" s="4">
        <v>0.2079</v>
      </c>
      <c r="V1778" s="4">
        <v>7.4300000000000005E-2</v>
      </c>
      <c r="W1778" s="4">
        <v>0.28220000000000001</v>
      </c>
      <c r="X1778" s="4" t="s">
        <v>48</v>
      </c>
      <c r="Y1778" s="4" t="s">
        <v>48</v>
      </c>
      <c r="Z1778" s="4" t="s">
        <v>48</v>
      </c>
      <c r="AA1778" s="4" t="s">
        <v>48</v>
      </c>
      <c r="AB1778" s="4" t="s">
        <v>48</v>
      </c>
      <c r="AC1778" s="4" t="s">
        <v>48</v>
      </c>
      <c r="AD1778" s="4" t="s">
        <v>48</v>
      </c>
      <c r="AE1778" s="4" t="s">
        <v>48</v>
      </c>
      <c r="AF1778" s="4" t="s">
        <v>48</v>
      </c>
      <c r="AG1778" s="4" t="s">
        <v>48</v>
      </c>
      <c r="AH1778" s="4" t="s">
        <v>49</v>
      </c>
      <c r="AI1778" s="4" t="s">
        <v>49</v>
      </c>
      <c r="AJ1778" s="4" t="s">
        <v>49</v>
      </c>
      <c r="AK1778" s="4" t="s">
        <v>49</v>
      </c>
      <c r="AL1778" s="4" t="s">
        <v>81</v>
      </c>
    </row>
    <row r="1779" spans="1:38" ht="25.5">
      <c r="A1779" s="4">
        <v>160057</v>
      </c>
      <c r="B1779" s="4">
        <v>661952</v>
      </c>
      <c r="C1779" s="4" t="s">
        <v>4723</v>
      </c>
      <c r="D1779" s="4" t="s">
        <v>4724</v>
      </c>
      <c r="E1779" s="4" t="s">
        <v>390</v>
      </c>
      <c r="F1779" s="4" t="s">
        <v>391</v>
      </c>
      <c r="G1779" s="4" t="s">
        <v>46</v>
      </c>
      <c r="H1779" s="4" t="s">
        <v>47</v>
      </c>
      <c r="I1779" s="4" t="s">
        <v>48</v>
      </c>
      <c r="J1779" s="4" t="s">
        <v>49</v>
      </c>
      <c r="K1779" s="4" t="s">
        <v>4751</v>
      </c>
      <c r="L1779" s="4" t="s">
        <v>4752</v>
      </c>
      <c r="M1779" s="4"/>
      <c r="N1779" s="4" t="s">
        <v>4734</v>
      </c>
      <c r="O1779" s="4" t="s">
        <v>53</v>
      </c>
      <c r="P1779" s="4" t="s">
        <v>4735</v>
      </c>
      <c r="Q1779" s="4">
        <v>189</v>
      </c>
      <c r="R1779" s="4">
        <v>61</v>
      </c>
      <c r="S1779" s="4">
        <v>449</v>
      </c>
      <c r="T1779" s="4">
        <v>699</v>
      </c>
      <c r="U1779" s="4">
        <v>0.27039999999999997</v>
      </c>
      <c r="V1779" s="4">
        <v>8.7300000000000003E-2</v>
      </c>
      <c r="W1779" s="4">
        <v>0.35770000000000002</v>
      </c>
      <c r="X1779" s="4" t="s">
        <v>48</v>
      </c>
      <c r="Y1779" s="4" t="s">
        <v>48</v>
      </c>
      <c r="Z1779" s="4" t="s">
        <v>48</v>
      </c>
      <c r="AA1779" s="4" t="s">
        <v>48</v>
      </c>
      <c r="AB1779" s="4" t="s">
        <v>48</v>
      </c>
      <c r="AC1779" s="4" t="s">
        <v>48</v>
      </c>
      <c r="AD1779" s="4" t="s">
        <v>48</v>
      </c>
      <c r="AE1779" s="4" t="s">
        <v>49</v>
      </c>
      <c r="AF1779" s="4" t="s">
        <v>49</v>
      </c>
      <c r="AG1779" s="4" t="s">
        <v>49</v>
      </c>
      <c r="AH1779" s="4" t="s">
        <v>48</v>
      </c>
      <c r="AI1779" s="4" t="s">
        <v>48</v>
      </c>
      <c r="AJ1779" s="4" t="s">
        <v>48</v>
      </c>
      <c r="AK1779" s="4" t="s">
        <v>48</v>
      </c>
      <c r="AL1779" s="4" t="s">
        <v>81</v>
      </c>
    </row>
    <row r="1780" spans="1:38" ht="25.5">
      <c r="A1780" s="4">
        <v>160057</v>
      </c>
      <c r="B1780" s="4">
        <v>685284</v>
      </c>
      <c r="C1780" s="4" t="s">
        <v>4723</v>
      </c>
      <c r="D1780" s="4" t="s">
        <v>4724</v>
      </c>
      <c r="E1780" s="4" t="s">
        <v>390</v>
      </c>
      <c r="F1780" s="4" t="s">
        <v>391</v>
      </c>
      <c r="G1780" s="4" t="s">
        <v>46</v>
      </c>
      <c r="H1780" s="4" t="s">
        <v>47</v>
      </c>
      <c r="I1780" s="4" t="s">
        <v>48</v>
      </c>
      <c r="J1780" s="4" t="s">
        <v>49</v>
      </c>
      <c r="K1780" s="4" t="s">
        <v>4753</v>
      </c>
      <c r="L1780" s="4" t="s">
        <v>4754</v>
      </c>
      <c r="M1780" s="4"/>
      <c r="N1780" s="4" t="s">
        <v>4728</v>
      </c>
      <c r="O1780" s="4" t="s">
        <v>53</v>
      </c>
      <c r="P1780" s="4" t="s">
        <v>1136</v>
      </c>
      <c r="Q1780" s="4">
        <v>37</v>
      </c>
      <c r="R1780" s="4">
        <v>24</v>
      </c>
      <c r="S1780" s="4">
        <v>388</v>
      </c>
      <c r="T1780" s="4">
        <v>449</v>
      </c>
      <c r="U1780" s="4">
        <v>8.2400000000000001E-2</v>
      </c>
      <c r="V1780" s="4">
        <v>5.3499999999999999E-2</v>
      </c>
      <c r="W1780" s="4">
        <v>0.13589999999999999</v>
      </c>
      <c r="X1780" s="4" t="s">
        <v>48</v>
      </c>
      <c r="Y1780" s="4" t="s">
        <v>49</v>
      </c>
      <c r="Z1780" s="4" t="s">
        <v>49</v>
      </c>
      <c r="AA1780" s="4" t="s">
        <v>49</v>
      </c>
      <c r="AB1780" s="4" t="s">
        <v>49</v>
      </c>
      <c r="AC1780" s="4" t="s">
        <v>49</v>
      </c>
      <c r="AD1780" s="4" t="s">
        <v>49</v>
      </c>
      <c r="AE1780" s="4" t="s">
        <v>48</v>
      </c>
      <c r="AF1780" s="4" t="s">
        <v>48</v>
      </c>
      <c r="AG1780" s="4" t="s">
        <v>48</v>
      </c>
      <c r="AH1780" s="4" t="s">
        <v>48</v>
      </c>
      <c r="AI1780" s="4" t="s">
        <v>48</v>
      </c>
      <c r="AJ1780" s="4" t="s">
        <v>48</v>
      </c>
      <c r="AK1780" s="4" t="s">
        <v>48</v>
      </c>
      <c r="AL1780" s="4" t="s">
        <v>81</v>
      </c>
    </row>
    <row r="1781" spans="1:38" ht="25.5">
      <c r="A1781" s="4">
        <v>160057</v>
      </c>
      <c r="B1781" s="4">
        <v>661961</v>
      </c>
      <c r="C1781" s="4" t="s">
        <v>4723</v>
      </c>
      <c r="D1781" s="4" t="s">
        <v>4724</v>
      </c>
      <c r="E1781" s="4" t="s">
        <v>390</v>
      </c>
      <c r="F1781" s="4" t="s">
        <v>391</v>
      </c>
      <c r="G1781" s="4" t="s">
        <v>46</v>
      </c>
      <c r="H1781" s="4" t="s">
        <v>47</v>
      </c>
      <c r="I1781" s="4" t="s">
        <v>48</v>
      </c>
      <c r="J1781" s="4" t="s">
        <v>49</v>
      </c>
      <c r="K1781" s="4" t="s">
        <v>4755</v>
      </c>
      <c r="L1781" s="4" t="s">
        <v>4756</v>
      </c>
      <c r="M1781" s="4"/>
      <c r="N1781" s="4" t="s">
        <v>4728</v>
      </c>
      <c r="O1781" s="4" t="s">
        <v>53</v>
      </c>
      <c r="P1781" s="4" t="s">
        <v>1136</v>
      </c>
      <c r="Q1781" s="4">
        <v>94</v>
      </c>
      <c r="R1781" s="4">
        <v>43</v>
      </c>
      <c r="S1781" s="4">
        <v>376</v>
      </c>
      <c r="T1781" s="4">
        <v>513</v>
      </c>
      <c r="U1781" s="4">
        <v>0.1832</v>
      </c>
      <c r="V1781" s="4">
        <v>8.3799999999999999E-2</v>
      </c>
      <c r="W1781" s="4">
        <v>0.2671</v>
      </c>
      <c r="X1781" s="4" t="s">
        <v>48</v>
      </c>
      <c r="Y1781" s="4" t="s">
        <v>49</v>
      </c>
      <c r="Z1781" s="4" t="s">
        <v>49</v>
      </c>
      <c r="AA1781" s="4" t="s">
        <v>49</v>
      </c>
      <c r="AB1781" s="4" t="s">
        <v>49</v>
      </c>
      <c r="AC1781" s="4" t="s">
        <v>49</v>
      </c>
      <c r="AD1781" s="4" t="s">
        <v>49</v>
      </c>
      <c r="AE1781" s="4" t="s">
        <v>48</v>
      </c>
      <c r="AF1781" s="4" t="s">
        <v>48</v>
      </c>
      <c r="AG1781" s="4" t="s">
        <v>48</v>
      </c>
      <c r="AH1781" s="4" t="s">
        <v>48</v>
      </c>
      <c r="AI1781" s="4" t="s">
        <v>48</v>
      </c>
      <c r="AJ1781" s="4" t="s">
        <v>48</v>
      </c>
      <c r="AK1781" s="4" t="s">
        <v>48</v>
      </c>
      <c r="AL1781" s="4" t="s">
        <v>81</v>
      </c>
    </row>
    <row r="1782" spans="1:38" ht="25.5">
      <c r="A1782" s="4">
        <v>159913</v>
      </c>
      <c r="B1782" s="4">
        <v>662257</v>
      </c>
      <c r="C1782" s="4" t="s">
        <v>4760</v>
      </c>
      <c r="D1782" s="4" t="s">
        <v>4761</v>
      </c>
      <c r="E1782" s="4" t="s">
        <v>1098</v>
      </c>
      <c r="F1782" s="4" t="s">
        <v>385</v>
      </c>
      <c r="G1782" s="4" t="s">
        <v>46</v>
      </c>
      <c r="H1782" s="4" t="s">
        <v>47</v>
      </c>
      <c r="I1782" s="4" t="s">
        <v>48</v>
      </c>
      <c r="J1782" s="4" t="s">
        <v>49</v>
      </c>
      <c r="K1782" s="4" t="s">
        <v>4762</v>
      </c>
      <c r="L1782" s="4" t="s">
        <v>4763</v>
      </c>
      <c r="M1782" s="4"/>
      <c r="N1782" s="4" t="s">
        <v>4758</v>
      </c>
      <c r="O1782" s="4" t="s">
        <v>53</v>
      </c>
      <c r="P1782" s="4" t="s">
        <v>4759</v>
      </c>
      <c r="Q1782" s="4">
        <v>576</v>
      </c>
      <c r="R1782" s="4">
        <v>0</v>
      </c>
      <c r="S1782" s="4">
        <v>0</v>
      </c>
      <c r="T1782" s="4">
        <v>576</v>
      </c>
      <c r="U1782" s="4">
        <v>1</v>
      </c>
      <c r="V1782" s="4">
        <v>0</v>
      </c>
      <c r="W1782" s="4">
        <v>1</v>
      </c>
      <c r="X1782" s="4" t="s">
        <v>48</v>
      </c>
      <c r="Y1782" s="4" t="s">
        <v>48</v>
      </c>
      <c r="Z1782" s="4" t="s">
        <v>49</v>
      </c>
      <c r="AA1782" s="4" t="s">
        <v>49</v>
      </c>
      <c r="AB1782" s="4" t="s">
        <v>49</v>
      </c>
      <c r="AC1782" s="4" t="s">
        <v>49</v>
      </c>
      <c r="AD1782" s="4" t="s">
        <v>49</v>
      </c>
      <c r="AE1782" s="4" t="s">
        <v>48</v>
      </c>
      <c r="AF1782" s="4" t="s">
        <v>48</v>
      </c>
      <c r="AG1782" s="4" t="s">
        <v>48</v>
      </c>
      <c r="AH1782" s="4" t="s">
        <v>48</v>
      </c>
      <c r="AI1782" s="4" t="s">
        <v>48</v>
      </c>
      <c r="AJ1782" s="4" t="s">
        <v>48</v>
      </c>
      <c r="AK1782" s="4" t="s">
        <v>48</v>
      </c>
      <c r="AL1782" s="4" t="s">
        <v>55</v>
      </c>
    </row>
    <row r="1783" spans="1:38" ht="25.5">
      <c r="A1783" s="4">
        <v>159913</v>
      </c>
      <c r="B1783" s="4">
        <v>663352</v>
      </c>
      <c r="C1783" s="4" t="s">
        <v>4760</v>
      </c>
      <c r="D1783" s="4" t="s">
        <v>4761</v>
      </c>
      <c r="E1783" s="4" t="s">
        <v>1098</v>
      </c>
      <c r="F1783" s="4" t="s">
        <v>385</v>
      </c>
      <c r="G1783" s="4" t="s">
        <v>46</v>
      </c>
      <c r="H1783" s="4" t="s">
        <v>47</v>
      </c>
      <c r="I1783" s="4" t="s">
        <v>48</v>
      </c>
      <c r="J1783" s="4" t="s">
        <v>49</v>
      </c>
      <c r="K1783" s="4" t="s">
        <v>4764</v>
      </c>
      <c r="L1783" s="4" t="s">
        <v>4765</v>
      </c>
      <c r="M1783" s="4" t="s">
        <v>4766</v>
      </c>
      <c r="N1783" s="4" t="s">
        <v>4758</v>
      </c>
      <c r="O1783" s="4" t="s">
        <v>53</v>
      </c>
      <c r="P1783" s="4" t="s">
        <v>4759</v>
      </c>
      <c r="Q1783" s="4">
        <v>815</v>
      </c>
      <c r="R1783" s="4">
        <v>0</v>
      </c>
      <c r="S1783" s="4">
        <v>0</v>
      </c>
      <c r="T1783" s="4">
        <v>815</v>
      </c>
      <c r="U1783" s="4">
        <v>1</v>
      </c>
      <c r="V1783" s="4">
        <v>0</v>
      </c>
      <c r="W1783" s="4">
        <v>1</v>
      </c>
      <c r="X1783" s="4" t="s">
        <v>48</v>
      </c>
      <c r="Y1783" s="4" t="s">
        <v>48</v>
      </c>
      <c r="Z1783" s="4" t="s">
        <v>48</v>
      </c>
      <c r="AA1783" s="4" t="s">
        <v>48</v>
      </c>
      <c r="AB1783" s="4" t="s">
        <v>48</v>
      </c>
      <c r="AC1783" s="4" t="s">
        <v>48</v>
      </c>
      <c r="AD1783" s="4" t="s">
        <v>48</v>
      </c>
      <c r="AE1783" s="4" t="s">
        <v>49</v>
      </c>
      <c r="AF1783" s="4" t="s">
        <v>49</v>
      </c>
      <c r="AG1783" s="4" t="s">
        <v>49</v>
      </c>
      <c r="AH1783" s="4" t="s">
        <v>48</v>
      </c>
      <c r="AI1783" s="4" t="s">
        <v>48</v>
      </c>
      <c r="AJ1783" s="4" t="s">
        <v>48</v>
      </c>
      <c r="AK1783" s="4" t="s">
        <v>48</v>
      </c>
      <c r="AL1783" s="4" t="s">
        <v>55</v>
      </c>
    </row>
    <row r="1784" spans="1:38" ht="25.5">
      <c r="A1784" s="4">
        <v>159913</v>
      </c>
      <c r="B1784" s="4">
        <v>662258</v>
      </c>
      <c r="C1784" s="4" t="s">
        <v>4760</v>
      </c>
      <c r="D1784" s="4" t="s">
        <v>4761</v>
      </c>
      <c r="E1784" s="4" t="s">
        <v>1098</v>
      </c>
      <c r="F1784" s="4" t="s">
        <v>385</v>
      </c>
      <c r="G1784" s="4" t="s">
        <v>46</v>
      </c>
      <c r="H1784" s="4" t="s">
        <v>47</v>
      </c>
      <c r="I1784" s="4" t="s">
        <v>48</v>
      </c>
      <c r="J1784" s="4" t="s">
        <v>49</v>
      </c>
      <c r="K1784" s="4" t="s">
        <v>4767</v>
      </c>
      <c r="L1784" s="4" t="s">
        <v>4768</v>
      </c>
      <c r="M1784" s="4"/>
      <c r="N1784" s="4" t="s">
        <v>4769</v>
      </c>
      <c r="O1784" s="4" t="s">
        <v>53</v>
      </c>
      <c r="P1784" s="4" t="s">
        <v>4770</v>
      </c>
      <c r="Q1784" s="4">
        <v>435</v>
      </c>
      <c r="R1784" s="4">
        <v>0</v>
      </c>
      <c r="S1784" s="4">
        <v>0</v>
      </c>
      <c r="T1784" s="4">
        <v>435</v>
      </c>
      <c r="U1784" s="4">
        <v>1</v>
      </c>
      <c r="V1784" s="4">
        <v>0</v>
      </c>
      <c r="W1784" s="4">
        <v>1</v>
      </c>
      <c r="X1784" s="4" t="s">
        <v>48</v>
      </c>
      <c r="Y1784" s="4" t="s">
        <v>48</v>
      </c>
      <c r="Z1784" s="4" t="s">
        <v>49</v>
      </c>
      <c r="AA1784" s="4" t="s">
        <v>49</v>
      </c>
      <c r="AB1784" s="4" t="s">
        <v>49</v>
      </c>
      <c r="AC1784" s="4" t="s">
        <v>49</v>
      </c>
      <c r="AD1784" s="4" t="s">
        <v>49</v>
      </c>
      <c r="AE1784" s="4" t="s">
        <v>48</v>
      </c>
      <c r="AF1784" s="4" t="s">
        <v>48</v>
      </c>
      <c r="AG1784" s="4" t="s">
        <v>48</v>
      </c>
      <c r="AH1784" s="4" t="s">
        <v>48</v>
      </c>
      <c r="AI1784" s="4" t="s">
        <v>48</v>
      </c>
      <c r="AJ1784" s="4" t="s">
        <v>48</v>
      </c>
      <c r="AK1784" s="4" t="s">
        <v>48</v>
      </c>
      <c r="AL1784" s="4" t="s">
        <v>55</v>
      </c>
    </row>
    <row r="1785" spans="1:38" ht="25.5">
      <c r="A1785" s="4">
        <v>159913</v>
      </c>
      <c r="B1785" s="4">
        <v>662259</v>
      </c>
      <c r="C1785" s="4" t="s">
        <v>4760</v>
      </c>
      <c r="D1785" s="4" t="s">
        <v>4761</v>
      </c>
      <c r="E1785" s="4" t="s">
        <v>1098</v>
      </c>
      <c r="F1785" s="4" t="s">
        <v>385</v>
      </c>
      <c r="G1785" s="4" t="s">
        <v>46</v>
      </c>
      <c r="H1785" s="4" t="s">
        <v>47</v>
      </c>
      <c r="I1785" s="4" t="s">
        <v>48</v>
      </c>
      <c r="J1785" s="4" t="s">
        <v>49</v>
      </c>
      <c r="K1785" s="4" t="s">
        <v>127</v>
      </c>
      <c r="L1785" s="4" t="s">
        <v>4771</v>
      </c>
      <c r="M1785" s="4"/>
      <c r="N1785" s="4" t="s">
        <v>4758</v>
      </c>
      <c r="O1785" s="4" t="s">
        <v>53</v>
      </c>
      <c r="P1785" s="4" t="s">
        <v>4759</v>
      </c>
      <c r="Q1785" s="4">
        <v>609</v>
      </c>
      <c r="R1785" s="4">
        <v>0</v>
      </c>
      <c r="S1785" s="4">
        <v>0</v>
      </c>
      <c r="T1785" s="4">
        <v>609</v>
      </c>
      <c r="U1785" s="4">
        <v>1</v>
      </c>
      <c r="V1785" s="4">
        <v>0</v>
      </c>
      <c r="W1785" s="4">
        <v>1</v>
      </c>
      <c r="X1785" s="4" t="s">
        <v>48</v>
      </c>
      <c r="Y1785" s="4" t="s">
        <v>48</v>
      </c>
      <c r="Z1785" s="4" t="s">
        <v>49</v>
      </c>
      <c r="AA1785" s="4" t="s">
        <v>49</v>
      </c>
      <c r="AB1785" s="4" t="s">
        <v>49</v>
      </c>
      <c r="AC1785" s="4" t="s">
        <v>49</v>
      </c>
      <c r="AD1785" s="4" t="s">
        <v>49</v>
      </c>
      <c r="AE1785" s="4" t="s">
        <v>48</v>
      </c>
      <c r="AF1785" s="4" t="s">
        <v>48</v>
      </c>
      <c r="AG1785" s="4" t="s">
        <v>48</v>
      </c>
      <c r="AH1785" s="4" t="s">
        <v>48</v>
      </c>
      <c r="AI1785" s="4" t="s">
        <v>48</v>
      </c>
      <c r="AJ1785" s="4" t="s">
        <v>48</v>
      </c>
      <c r="AK1785" s="4" t="s">
        <v>48</v>
      </c>
      <c r="AL1785" s="4" t="s">
        <v>55</v>
      </c>
    </row>
    <row r="1786" spans="1:38" ht="25.5">
      <c r="A1786" s="4">
        <v>159913</v>
      </c>
      <c r="B1786" s="4">
        <v>663590</v>
      </c>
      <c r="C1786" s="4" t="s">
        <v>4760</v>
      </c>
      <c r="D1786" s="4" t="s">
        <v>4761</v>
      </c>
      <c r="E1786" s="4" t="s">
        <v>1098</v>
      </c>
      <c r="F1786" s="4" t="s">
        <v>385</v>
      </c>
      <c r="G1786" s="4" t="s">
        <v>46</v>
      </c>
      <c r="H1786" s="4" t="s">
        <v>47</v>
      </c>
      <c r="I1786" s="4" t="s">
        <v>48</v>
      </c>
      <c r="J1786" s="4" t="s">
        <v>49</v>
      </c>
      <c r="K1786" s="4" t="s">
        <v>4772</v>
      </c>
      <c r="L1786" s="4" t="s">
        <v>4773</v>
      </c>
      <c r="M1786" s="4"/>
      <c r="N1786" s="4" t="s">
        <v>4758</v>
      </c>
      <c r="O1786" s="4" t="s">
        <v>53</v>
      </c>
      <c r="P1786" s="4" t="s">
        <v>4759</v>
      </c>
      <c r="Q1786" s="4">
        <v>589</v>
      </c>
      <c r="R1786" s="4">
        <v>0</v>
      </c>
      <c r="S1786" s="4">
        <v>0</v>
      </c>
      <c r="T1786" s="4">
        <v>589</v>
      </c>
      <c r="U1786" s="4">
        <v>1</v>
      </c>
      <c r="V1786" s="4">
        <v>0</v>
      </c>
      <c r="W1786" s="4">
        <v>1</v>
      </c>
      <c r="X1786" s="4" t="s">
        <v>48</v>
      </c>
      <c r="Y1786" s="4" t="s">
        <v>48</v>
      </c>
      <c r="Z1786" s="4" t="s">
        <v>48</v>
      </c>
      <c r="AA1786" s="4" t="s">
        <v>48</v>
      </c>
      <c r="AB1786" s="4" t="s">
        <v>48</v>
      </c>
      <c r="AC1786" s="4" t="s">
        <v>48</v>
      </c>
      <c r="AD1786" s="4" t="s">
        <v>48</v>
      </c>
      <c r="AE1786" s="4" t="s">
        <v>49</v>
      </c>
      <c r="AF1786" s="4" t="s">
        <v>49</v>
      </c>
      <c r="AG1786" s="4" t="s">
        <v>49</v>
      </c>
      <c r="AH1786" s="4" t="s">
        <v>48</v>
      </c>
      <c r="AI1786" s="4" t="s">
        <v>48</v>
      </c>
      <c r="AJ1786" s="4" t="s">
        <v>48</v>
      </c>
      <c r="AK1786" s="4" t="s">
        <v>48</v>
      </c>
      <c r="AL1786" s="4" t="s">
        <v>55</v>
      </c>
    </row>
    <row r="1787" spans="1:38" ht="25.5">
      <c r="A1787" s="4">
        <v>159913</v>
      </c>
      <c r="B1787" s="4">
        <v>664228</v>
      </c>
      <c r="C1787" s="4" t="s">
        <v>4760</v>
      </c>
      <c r="D1787" s="4" t="s">
        <v>4761</v>
      </c>
      <c r="E1787" s="4" t="s">
        <v>1098</v>
      </c>
      <c r="F1787" s="4" t="s">
        <v>385</v>
      </c>
      <c r="G1787" s="4" t="s">
        <v>46</v>
      </c>
      <c r="H1787" s="4" t="s">
        <v>47</v>
      </c>
      <c r="I1787" s="4" t="s">
        <v>48</v>
      </c>
      <c r="J1787" s="4" t="s">
        <v>49</v>
      </c>
      <c r="K1787" s="4" t="s">
        <v>4774</v>
      </c>
      <c r="L1787" s="4" t="s">
        <v>4775</v>
      </c>
      <c r="M1787" s="4"/>
      <c r="N1787" s="4" t="s">
        <v>4758</v>
      </c>
      <c r="O1787" s="4" t="s">
        <v>53</v>
      </c>
      <c r="P1787" s="4" t="s">
        <v>4759</v>
      </c>
      <c r="Q1787" s="4">
        <v>440</v>
      </c>
      <c r="R1787" s="4">
        <v>0</v>
      </c>
      <c r="S1787" s="4">
        <v>0</v>
      </c>
      <c r="T1787" s="4">
        <v>440</v>
      </c>
      <c r="U1787" s="4">
        <v>1</v>
      </c>
      <c r="V1787" s="4">
        <v>0</v>
      </c>
      <c r="W1787" s="4">
        <v>1</v>
      </c>
      <c r="X1787" s="4" t="s">
        <v>48</v>
      </c>
      <c r="Y1787" s="4" t="s">
        <v>49</v>
      </c>
      <c r="Z1787" s="4" t="s">
        <v>48</v>
      </c>
      <c r="AA1787" s="4" t="s">
        <v>48</v>
      </c>
      <c r="AB1787" s="4" t="s">
        <v>48</v>
      </c>
      <c r="AC1787" s="4" t="s">
        <v>48</v>
      </c>
      <c r="AD1787" s="4" t="s">
        <v>48</v>
      </c>
      <c r="AE1787" s="4" t="s">
        <v>48</v>
      </c>
      <c r="AF1787" s="4" t="s">
        <v>48</v>
      </c>
      <c r="AG1787" s="4" t="s">
        <v>48</v>
      </c>
      <c r="AH1787" s="4" t="s">
        <v>48</v>
      </c>
      <c r="AI1787" s="4" t="s">
        <v>48</v>
      </c>
      <c r="AJ1787" s="4" t="s">
        <v>48</v>
      </c>
      <c r="AK1787" s="4" t="s">
        <v>48</v>
      </c>
      <c r="AL1787" s="4" t="s">
        <v>55</v>
      </c>
    </row>
    <row r="1788" spans="1:38" ht="25.5">
      <c r="A1788" s="4">
        <v>159913</v>
      </c>
      <c r="B1788" s="4">
        <v>663353</v>
      </c>
      <c r="C1788" s="4" t="s">
        <v>4760</v>
      </c>
      <c r="D1788" s="4" t="s">
        <v>4761</v>
      </c>
      <c r="E1788" s="4" t="s">
        <v>1098</v>
      </c>
      <c r="F1788" s="4" t="s">
        <v>385</v>
      </c>
      <c r="G1788" s="4" t="s">
        <v>46</v>
      </c>
      <c r="H1788" s="4" t="s">
        <v>47</v>
      </c>
      <c r="I1788" s="4" t="s">
        <v>48</v>
      </c>
      <c r="J1788" s="4" t="s">
        <v>49</v>
      </c>
      <c r="K1788" s="4" t="s">
        <v>4776</v>
      </c>
      <c r="L1788" s="4" t="s">
        <v>4777</v>
      </c>
      <c r="M1788" s="4"/>
      <c r="N1788" s="4" t="s">
        <v>4758</v>
      </c>
      <c r="O1788" s="4" t="s">
        <v>53</v>
      </c>
      <c r="P1788" s="4" t="s">
        <v>4759</v>
      </c>
      <c r="Q1788" s="4">
        <v>2164</v>
      </c>
      <c r="R1788" s="4">
        <v>0</v>
      </c>
      <c r="S1788" s="4">
        <v>0</v>
      </c>
      <c r="T1788" s="4">
        <v>2164</v>
      </c>
      <c r="U1788" s="4">
        <v>1</v>
      </c>
      <c r="V1788" s="4">
        <v>0</v>
      </c>
      <c r="W1788" s="4">
        <v>1</v>
      </c>
      <c r="X1788" s="4" t="s">
        <v>48</v>
      </c>
      <c r="Y1788" s="4" t="s">
        <v>48</v>
      </c>
      <c r="Z1788" s="4" t="s">
        <v>48</v>
      </c>
      <c r="AA1788" s="4" t="s">
        <v>48</v>
      </c>
      <c r="AB1788" s="4" t="s">
        <v>48</v>
      </c>
      <c r="AC1788" s="4" t="s">
        <v>48</v>
      </c>
      <c r="AD1788" s="4" t="s">
        <v>48</v>
      </c>
      <c r="AE1788" s="4" t="s">
        <v>48</v>
      </c>
      <c r="AF1788" s="4" t="s">
        <v>48</v>
      </c>
      <c r="AG1788" s="4" t="s">
        <v>48</v>
      </c>
      <c r="AH1788" s="4" t="s">
        <v>49</v>
      </c>
      <c r="AI1788" s="4" t="s">
        <v>49</v>
      </c>
      <c r="AJ1788" s="4" t="s">
        <v>49</v>
      </c>
      <c r="AK1788" s="4" t="s">
        <v>49</v>
      </c>
      <c r="AL1788" s="4" t="s">
        <v>55</v>
      </c>
    </row>
    <row r="1789" spans="1:38" ht="25.5">
      <c r="A1789" s="4">
        <v>159913</v>
      </c>
      <c r="B1789" s="4">
        <v>662256</v>
      </c>
      <c r="C1789" s="4" t="s">
        <v>4760</v>
      </c>
      <c r="D1789" s="4" t="s">
        <v>4761</v>
      </c>
      <c r="E1789" s="4" t="s">
        <v>1098</v>
      </c>
      <c r="F1789" s="4" t="s">
        <v>385</v>
      </c>
      <c r="G1789" s="4" t="s">
        <v>46</v>
      </c>
      <c r="H1789" s="4" t="s">
        <v>47</v>
      </c>
      <c r="I1789" s="4" t="s">
        <v>48</v>
      </c>
      <c r="J1789" s="4" t="s">
        <v>49</v>
      </c>
      <c r="K1789" s="4" t="s">
        <v>202</v>
      </c>
      <c r="L1789" s="4" t="s">
        <v>4778</v>
      </c>
      <c r="M1789" s="4"/>
      <c r="N1789" s="4" t="s">
        <v>4758</v>
      </c>
      <c r="O1789" s="4" t="s">
        <v>53</v>
      </c>
      <c r="P1789" s="4" t="s">
        <v>4759</v>
      </c>
      <c r="Q1789" s="4">
        <v>591</v>
      </c>
      <c r="R1789" s="4">
        <v>0</v>
      </c>
      <c r="S1789" s="4">
        <v>15</v>
      </c>
      <c r="T1789" s="4">
        <v>606</v>
      </c>
      <c r="U1789" s="4">
        <v>0.97519999999999996</v>
      </c>
      <c r="V1789" s="4">
        <v>0</v>
      </c>
      <c r="W1789" s="4">
        <v>0.97519999999999996</v>
      </c>
      <c r="X1789" s="4" t="s">
        <v>48</v>
      </c>
      <c r="Y1789" s="4" t="s">
        <v>48</v>
      </c>
      <c r="Z1789" s="4" t="s">
        <v>49</v>
      </c>
      <c r="AA1789" s="4" t="s">
        <v>49</v>
      </c>
      <c r="AB1789" s="4" t="s">
        <v>49</v>
      </c>
      <c r="AC1789" s="4" t="s">
        <v>49</v>
      </c>
      <c r="AD1789" s="4" t="s">
        <v>49</v>
      </c>
      <c r="AE1789" s="4" t="s">
        <v>48</v>
      </c>
      <c r="AF1789" s="4" t="s">
        <v>48</v>
      </c>
      <c r="AG1789" s="4" t="s">
        <v>48</v>
      </c>
      <c r="AH1789" s="4" t="s">
        <v>48</v>
      </c>
      <c r="AI1789" s="4" t="s">
        <v>48</v>
      </c>
      <c r="AJ1789" s="4" t="s">
        <v>48</v>
      </c>
      <c r="AK1789" s="4" t="s">
        <v>48</v>
      </c>
      <c r="AL1789" s="4" t="s">
        <v>55</v>
      </c>
    </row>
    <row r="1790" spans="1:38" ht="25.5">
      <c r="A1790" s="4">
        <v>159888</v>
      </c>
      <c r="B1790" s="4">
        <v>662879</v>
      </c>
      <c r="C1790" s="4" t="s">
        <v>4779</v>
      </c>
      <c r="D1790" s="4" t="s">
        <v>4780</v>
      </c>
      <c r="E1790" s="4" t="s">
        <v>390</v>
      </c>
      <c r="F1790" s="4" t="s">
        <v>45</v>
      </c>
      <c r="G1790" s="4" t="s">
        <v>46</v>
      </c>
      <c r="H1790" s="4" t="s">
        <v>47</v>
      </c>
      <c r="I1790" s="4" t="s">
        <v>48</v>
      </c>
      <c r="J1790" s="4" t="s">
        <v>49</v>
      </c>
      <c r="K1790" s="4" t="s">
        <v>4781</v>
      </c>
      <c r="L1790" s="4" t="s">
        <v>4782</v>
      </c>
      <c r="M1790" s="4"/>
      <c r="N1790" s="4" t="s">
        <v>414</v>
      </c>
      <c r="O1790" s="4" t="s">
        <v>53</v>
      </c>
      <c r="P1790" s="4" t="s">
        <v>4783</v>
      </c>
      <c r="Q1790" s="4">
        <v>429</v>
      </c>
      <c r="R1790" s="4">
        <v>0</v>
      </c>
      <c r="S1790" s="4">
        <v>10</v>
      </c>
      <c r="T1790" s="4">
        <v>439</v>
      </c>
      <c r="U1790" s="4">
        <v>0.97719999999999996</v>
      </c>
      <c r="V1790" s="4">
        <v>0</v>
      </c>
      <c r="W1790" s="4">
        <v>0.97719999999999996</v>
      </c>
      <c r="X1790" s="4" t="s">
        <v>48</v>
      </c>
      <c r="Y1790" s="4" t="s">
        <v>48</v>
      </c>
      <c r="Z1790" s="4" t="s">
        <v>48</v>
      </c>
      <c r="AA1790" s="4" t="s">
        <v>48</v>
      </c>
      <c r="AB1790" s="4" t="s">
        <v>48</v>
      </c>
      <c r="AC1790" s="4" t="s">
        <v>48</v>
      </c>
      <c r="AD1790" s="4" t="s">
        <v>48</v>
      </c>
      <c r="AE1790" s="4" t="s">
        <v>49</v>
      </c>
      <c r="AF1790" s="4" t="s">
        <v>49</v>
      </c>
      <c r="AG1790" s="4" t="s">
        <v>49</v>
      </c>
      <c r="AH1790" s="4" t="s">
        <v>48</v>
      </c>
      <c r="AI1790" s="4" t="s">
        <v>48</v>
      </c>
      <c r="AJ1790" s="4" t="s">
        <v>48</v>
      </c>
      <c r="AK1790" s="4" t="s">
        <v>48</v>
      </c>
      <c r="AL1790" s="4" t="s">
        <v>55</v>
      </c>
    </row>
    <row r="1791" spans="1:38" ht="25.5">
      <c r="A1791" s="4">
        <v>159888</v>
      </c>
      <c r="B1791" s="4">
        <v>661879</v>
      </c>
      <c r="C1791" s="4" t="s">
        <v>4779</v>
      </c>
      <c r="D1791" s="4" t="s">
        <v>4780</v>
      </c>
      <c r="E1791" s="4" t="s">
        <v>390</v>
      </c>
      <c r="F1791" s="4" t="s">
        <v>45</v>
      </c>
      <c r="G1791" s="4" t="s">
        <v>46</v>
      </c>
      <c r="H1791" s="4" t="s">
        <v>47</v>
      </c>
      <c r="I1791" s="4" t="s">
        <v>48</v>
      </c>
      <c r="J1791" s="4" t="s">
        <v>49</v>
      </c>
      <c r="K1791" s="4" t="s">
        <v>4494</v>
      </c>
      <c r="L1791" s="4" t="s">
        <v>4784</v>
      </c>
      <c r="M1791" s="4"/>
      <c r="N1791" s="4" t="s">
        <v>414</v>
      </c>
      <c r="O1791" s="4" t="s">
        <v>53</v>
      </c>
      <c r="P1791" s="4" t="s">
        <v>4785</v>
      </c>
      <c r="Q1791" s="4">
        <v>370</v>
      </c>
      <c r="R1791" s="4">
        <v>0</v>
      </c>
      <c r="S1791" s="4">
        <v>22</v>
      </c>
      <c r="T1791" s="4">
        <v>392</v>
      </c>
      <c r="U1791" s="4">
        <v>0.94389999999999996</v>
      </c>
      <c r="V1791" s="4">
        <v>0</v>
      </c>
      <c r="W1791" s="4">
        <v>0.94389999999999996</v>
      </c>
      <c r="X1791" s="4" t="s">
        <v>49</v>
      </c>
      <c r="Y1791" s="4" t="s">
        <v>49</v>
      </c>
      <c r="Z1791" s="4" t="s">
        <v>49</v>
      </c>
      <c r="AA1791" s="4" t="s">
        <v>49</v>
      </c>
      <c r="AB1791" s="4" t="s">
        <v>49</v>
      </c>
      <c r="AC1791" s="4" t="s">
        <v>49</v>
      </c>
      <c r="AD1791" s="4" t="s">
        <v>49</v>
      </c>
      <c r="AE1791" s="4" t="s">
        <v>48</v>
      </c>
      <c r="AF1791" s="4" t="s">
        <v>48</v>
      </c>
      <c r="AG1791" s="4" t="s">
        <v>48</v>
      </c>
      <c r="AH1791" s="4" t="s">
        <v>48</v>
      </c>
      <c r="AI1791" s="4" t="s">
        <v>48</v>
      </c>
      <c r="AJ1791" s="4" t="s">
        <v>48</v>
      </c>
      <c r="AK1791" s="4" t="s">
        <v>48</v>
      </c>
      <c r="AL1791" s="4" t="s">
        <v>55</v>
      </c>
    </row>
    <row r="1792" spans="1:38" ht="25.5">
      <c r="A1792" s="4">
        <v>159888</v>
      </c>
      <c r="B1792" s="4">
        <v>662892</v>
      </c>
      <c r="C1792" s="4" t="s">
        <v>4779</v>
      </c>
      <c r="D1792" s="4" t="s">
        <v>4780</v>
      </c>
      <c r="E1792" s="4" t="s">
        <v>390</v>
      </c>
      <c r="F1792" s="4" t="s">
        <v>45</v>
      </c>
      <c r="G1792" s="4" t="s">
        <v>46</v>
      </c>
      <c r="H1792" s="4" t="s">
        <v>47</v>
      </c>
      <c r="I1792" s="4" t="s">
        <v>48</v>
      </c>
      <c r="J1792" s="4" t="s">
        <v>49</v>
      </c>
      <c r="K1792" s="4" t="s">
        <v>4786</v>
      </c>
      <c r="L1792" s="4" t="s">
        <v>4787</v>
      </c>
      <c r="M1792" s="4"/>
      <c r="N1792" s="4" t="s">
        <v>414</v>
      </c>
      <c r="O1792" s="4" t="s">
        <v>53</v>
      </c>
      <c r="P1792" s="4" t="s">
        <v>4783</v>
      </c>
      <c r="Q1792" s="4">
        <v>574</v>
      </c>
      <c r="R1792" s="4">
        <v>0</v>
      </c>
      <c r="S1792" s="4">
        <v>89</v>
      </c>
      <c r="T1792" s="4">
        <v>663</v>
      </c>
      <c r="U1792" s="4">
        <v>0.86580000000000001</v>
      </c>
      <c r="V1792" s="4">
        <v>0</v>
      </c>
      <c r="W1792" s="4">
        <v>0.86580000000000001</v>
      </c>
      <c r="X1792" s="4" t="s">
        <v>48</v>
      </c>
      <c r="Y1792" s="4" t="s">
        <v>48</v>
      </c>
      <c r="Z1792" s="4" t="s">
        <v>48</v>
      </c>
      <c r="AA1792" s="4" t="s">
        <v>48</v>
      </c>
      <c r="AB1792" s="4" t="s">
        <v>48</v>
      </c>
      <c r="AC1792" s="4" t="s">
        <v>48</v>
      </c>
      <c r="AD1792" s="4" t="s">
        <v>48</v>
      </c>
      <c r="AE1792" s="4" t="s">
        <v>49</v>
      </c>
      <c r="AF1792" s="4" t="s">
        <v>49</v>
      </c>
      <c r="AG1792" s="4" t="s">
        <v>49</v>
      </c>
      <c r="AH1792" s="4" t="s">
        <v>48</v>
      </c>
      <c r="AI1792" s="4" t="s">
        <v>48</v>
      </c>
      <c r="AJ1792" s="4" t="s">
        <v>48</v>
      </c>
      <c r="AK1792" s="4" t="s">
        <v>48</v>
      </c>
      <c r="AL1792" s="4" t="s">
        <v>55</v>
      </c>
    </row>
    <row r="1793" spans="1:38" ht="25.5">
      <c r="A1793" s="4">
        <v>159888</v>
      </c>
      <c r="B1793" s="4">
        <v>661880</v>
      </c>
      <c r="C1793" s="4" t="s">
        <v>4779</v>
      </c>
      <c r="D1793" s="4" t="s">
        <v>4780</v>
      </c>
      <c r="E1793" s="4" t="s">
        <v>390</v>
      </c>
      <c r="F1793" s="4" t="s">
        <v>45</v>
      </c>
      <c r="G1793" s="4" t="s">
        <v>46</v>
      </c>
      <c r="H1793" s="4" t="s">
        <v>47</v>
      </c>
      <c r="I1793" s="4" t="s">
        <v>48</v>
      </c>
      <c r="J1793" s="4" t="s">
        <v>49</v>
      </c>
      <c r="K1793" s="4" t="s">
        <v>4788</v>
      </c>
      <c r="L1793" s="4" t="s">
        <v>4789</v>
      </c>
      <c r="M1793" s="4"/>
      <c r="N1793" s="4" t="s">
        <v>414</v>
      </c>
      <c r="O1793" s="4" t="s">
        <v>53</v>
      </c>
      <c r="P1793" s="4" t="s">
        <v>4783</v>
      </c>
      <c r="Q1793" s="4">
        <v>483</v>
      </c>
      <c r="R1793" s="4">
        <v>0</v>
      </c>
      <c r="S1793" s="4">
        <v>14</v>
      </c>
      <c r="T1793" s="4">
        <v>497</v>
      </c>
      <c r="U1793" s="4">
        <v>0.9718</v>
      </c>
      <c r="V1793" s="4">
        <v>0</v>
      </c>
      <c r="W1793" s="4">
        <v>0.9718</v>
      </c>
      <c r="X1793" s="4" t="s">
        <v>49</v>
      </c>
      <c r="Y1793" s="4" t="s">
        <v>49</v>
      </c>
      <c r="Z1793" s="4" t="s">
        <v>49</v>
      </c>
      <c r="AA1793" s="4" t="s">
        <v>49</v>
      </c>
      <c r="AB1793" s="4" t="s">
        <v>49</v>
      </c>
      <c r="AC1793" s="4" t="s">
        <v>49</v>
      </c>
      <c r="AD1793" s="4" t="s">
        <v>49</v>
      </c>
      <c r="AE1793" s="4" t="s">
        <v>48</v>
      </c>
      <c r="AF1793" s="4" t="s">
        <v>48</v>
      </c>
      <c r="AG1793" s="4" t="s">
        <v>48</v>
      </c>
      <c r="AH1793" s="4" t="s">
        <v>48</v>
      </c>
      <c r="AI1793" s="4" t="s">
        <v>48</v>
      </c>
      <c r="AJ1793" s="4" t="s">
        <v>48</v>
      </c>
      <c r="AK1793" s="4" t="s">
        <v>48</v>
      </c>
      <c r="AL1793" s="4" t="s">
        <v>55</v>
      </c>
    </row>
    <row r="1794" spans="1:38" ht="25.5">
      <c r="A1794" s="4">
        <v>159888</v>
      </c>
      <c r="B1794" s="4">
        <v>662626</v>
      </c>
      <c r="C1794" s="4" t="s">
        <v>4779</v>
      </c>
      <c r="D1794" s="4" t="s">
        <v>4780</v>
      </c>
      <c r="E1794" s="4" t="s">
        <v>390</v>
      </c>
      <c r="F1794" s="4" t="s">
        <v>45</v>
      </c>
      <c r="G1794" s="4" t="s">
        <v>46</v>
      </c>
      <c r="H1794" s="4" t="s">
        <v>47</v>
      </c>
      <c r="I1794" s="4" t="s">
        <v>48</v>
      </c>
      <c r="J1794" s="4" t="s">
        <v>49</v>
      </c>
      <c r="K1794" s="4" t="s">
        <v>4790</v>
      </c>
      <c r="L1794" s="4" t="s">
        <v>4791</v>
      </c>
      <c r="M1794" s="4"/>
      <c r="N1794" s="4" t="s">
        <v>414</v>
      </c>
      <c r="O1794" s="4" t="s">
        <v>53</v>
      </c>
      <c r="P1794" s="4" t="s">
        <v>1951</v>
      </c>
      <c r="Q1794" s="4">
        <v>425</v>
      </c>
      <c r="R1794" s="4">
        <v>0</v>
      </c>
      <c r="S1794" s="4">
        <v>0</v>
      </c>
      <c r="T1794" s="4">
        <v>425</v>
      </c>
      <c r="U1794" s="4">
        <v>1</v>
      </c>
      <c r="V1794" s="4">
        <v>0</v>
      </c>
      <c r="W1794" s="4">
        <v>1</v>
      </c>
      <c r="X1794" s="4" t="s">
        <v>49</v>
      </c>
      <c r="Y1794" s="4" t="s">
        <v>49</v>
      </c>
      <c r="Z1794" s="4" t="s">
        <v>49</v>
      </c>
      <c r="AA1794" s="4" t="s">
        <v>49</v>
      </c>
      <c r="AB1794" s="4" t="s">
        <v>49</v>
      </c>
      <c r="AC1794" s="4" t="s">
        <v>49</v>
      </c>
      <c r="AD1794" s="4" t="s">
        <v>49</v>
      </c>
      <c r="AE1794" s="4" t="s">
        <v>48</v>
      </c>
      <c r="AF1794" s="4" t="s">
        <v>48</v>
      </c>
      <c r="AG1794" s="4" t="s">
        <v>48</v>
      </c>
      <c r="AH1794" s="4" t="s">
        <v>48</v>
      </c>
      <c r="AI1794" s="4" t="s">
        <v>48</v>
      </c>
      <c r="AJ1794" s="4" t="s">
        <v>48</v>
      </c>
      <c r="AK1794" s="4" t="s">
        <v>48</v>
      </c>
      <c r="AL1794" s="4" t="s">
        <v>55</v>
      </c>
    </row>
    <row r="1795" spans="1:38" ht="25.5">
      <c r="A1795" s="4">
        <v>159888</v>
      </c>
      <c r="B1795" s="4">
        <v>661881</v>
      </c>
      <c r="C1795" s="4" t="s">
        <v>4779</v>
      </c>
      <c r="D1795" s="4" t="s">
        <v>4780</v>
      </c>
      <c r="E1795" s="4" t="s">
        <v>390</v>
      </c>
      <c r="F1795" s="4" t="s">
        <v>45</v>
      </c>
      <c r="G1795" s="4" t="s">
        <v>46</v>
      </c>
      <c r="H1795" s="4" t="s">
        <v>47</v>
      </c>
      <c r="I1795" s="4" t="s">
        <v>48</v>
      </c>
      <c r="J1795" s="4" t="s">
        <v>49</v>
      </c>
      <c r="K1795" s="4" t="s">
        <v>4792</v>
      </c>
      <c r="L1795" s="4" t="s">
        <v>4793</v>
      </c>
      <c r="M1795" s="4"/>
      <c r="N1795" s="4" t="s">
        <v>414</v>
      </c>
      <c r="O1795" s="4" t="s">
        <v>53</v>
      </c>
      <c r="P1795" s="4" t="s">
        <v>1951</v>
      </c>
      <c r="Q1795" s="4">
        <v>431</v>
      </c>
      <c r="R1795" s="4">
        <v>0</v>
      </c>
      <c r="S1795" s="4">
        <v>26</v>
      </c>
      <c r="T1795" s="4">
        <v>457</v>
      </c>
      <c r="U1795" s="4">
        <v>0.94310000000000005</v>
      </c>
      <c r="V1795" s="4">
        <v>0</v>
      </c>
      <c r="W1795" s="4">
        <v>0.94310000000000005</v>
      </c>
      <c r="X1795" s="4" t="s">
        <v>49</v>
      </c>
      <c r="Y1795" s="4" t="s">
        <v>49</v>
      </c>
      <c r="Z1795" s="4" t="s">
        <v>49</v>
      </c>
      <c r="AA1795" s="4" t="s">
        <v>49</v>
      </c>
      <c r="AB1795" s="4" t="s">
        <v>49</v>
      </c>
      <c r="AC1795" s="4" t="s">
        <v>49</v>
      </c>
      <c r="AD1795" s="4" t="s">
        <v>49</v>
      </c>
      <c r="AE1795" s="4" t="s">
        <v>48</v>
      </c>
      <c r="AF1795" s="4" t="s">
        <v>48</v>
      </c>
      <c r="AG1795" s="4" t="s">
        <v>48</v>
      </c>
      <c r="AH1795" s="4" t="s">
        <v>48</v>
      </c>
      <c r="AI1795" s="4" t="s">
        <v>48</v>
      </c>
      <c r="AJ1795" s="4" t="s">
        <v>48</v>
      </c>
      <c r="AK1795" s="4" t="s">
        <v>48</v>
      </c>
      <c r="AL1795" s="4" t="s">
        <v>55</v>
      </c>
    </row>
    <row r="1796" spans="1:38" ht="25.5">
      <c r="A1796" s="4">
        <v>159888</v>
      </c>
      <c r="B1796" s="4">
        <v>661882</v>
      </c>
      <c r="C1796" s="4" t="s">
        <v>4779</v>
      </c>
      <c r="D1796" s="4" t="s">
        <v>4780</v>
      </c>
      <c r="E1796" s="4" t="s">
        <v>390</v>
      </c>
      <c r="F1796" s="4" t="s">
        <v>45</v>
      </c>
      <c r="G1796" s="4" t="s">
        <v>46</v>
      </c>
      <c r="H1796" s="4" t="s">
        <v>47</v>
      </c>
      <c r="I1796" s="4" t="s">
        <v>48</v>
      </c>
      <c r="J1796" s="4" t="s">
        <v>49</v>
      </c>
      <c r="K1796" s="4" t="s">
        <v>4794</v>
      </c>
      <c r="L1796" s="4" t="s">
        <v>4795</v>
      </c>
      <c r="M1796" s="4"/>
      <c r="N1796" s="4" t="s">
        <v>4796</v>
      </c>
      <c r="O1796" s="4" t="s">
        <v>53</v>
      </c>
      <c r="P1796" s="4" t="s">
        <v>4797</v>
      </c>
      <c r="Q1796" s="4">
        <v>98</v>
      </c>
      <c r="R1796" s="4">
        <v>0</v>
      </c>
      <c r="S1796" s="4">
        <v>319</v>
      </c>
      <c r="T1796" s="4">
        <v>417</v>
      </c>
      <c r="U1796" s="4">
        <v>0.23499999999999999</v>
      </c>
      <c r="V1796" s="4">
        <v>0</v>
      </c>
      <c r="W1796" s="4">
        <v>0.23499999999999999</v>
      </c>
      <c r="X1796" s="4" t="s">
        <v>48</v>
      </c>
      <c r="Y1796" s="4" t="s">
        <v>49</v>
      </c>
      <c r="Z1796" s="4" t="s">
        <v>49</v>
      </c>
      <c r="AA1796" s="4" t="s">
        <v>49</v>
      </c>
      <c r="AB1796" s="4" t="s">
        <v>49</v>
      </c>
      <c r="AC1796" s="4" t="s">
        <v>49</v>
      </c>
      <c r="AD1796" s="4" t="s">
        <v>49</v>
      </c>
      <c r="AE1796" s="4" t="s">
        <v>48</v>
      </c>
      <c r="AF1796" s="4" t="s">
        <v>48</v>
      </c>
      <c r="AG1796" s="4" t="s">
        <v>48</v>
      </c>
      <c r="AH1796" s="4" t="s">
        <v>48</v>
      </c>
      <c r="AI1796" s="4" t="s">
        <v>48</v>
      </c>
      <c r="AJ1796" s="4" t="s">
        <v>48</v>
      </c>
      <c r="AK1796" s="4" t="s">
        <v>48</v>
      </c>
      <c r="AL1796" s="4" t="s">
        <v>55</v>
      </c>
    </row>
    <row r="1797" spans="1:38" ht="25.5">
      <c r="A1797" s="4">
        <v>159888</v>
      </c>
      <c r="B1797" s="4">
        <v>661883</v>
      </c>
      <c r="C1797" s="4" t="s">
        <v>4779</v>
      </c>
      <c r="D1797" s="4" t="s">
        <v>4780</v>
      </c>
      <c r="E1797" s="4" t="s">
        <v>390</v>
      </c>
      <c r="F1797" s="4" t="s">
        <v>45</v>
      </c>
      <c r="G1797" s="4" t="s">
        <v>46</v>
      </c>
      <c r="H1797" s="4" t="s">
        <v>47</v>
      </c>
      <c r="I1797" s="4" t="s">
        <v>48</v>
      </c>
      <c r="J1797" s="4" t="s">
        <v>49</v>
      </c>
      <c r="K1797" s="4" t="s">
        <v>4032</v>
      </c>
      <c r="L1797" s="4" t="s">
        <v>4798</v>
      </c>
      <c r="M1797" s="4"/>
      <c r="N1797" s="4" t="s">
        <v>414</v>
      </c>
      <c r="O1797" s="4" t="s">
        <v>53</v>
      </c>
      <c r="P1797" s="4" t="s">
        <v>4799</v>
      </c>
      <c r="Q1797" s="4">
        <v>247</v>
      </c>
      <c r="R1797" s="4">
        <v>0</v>
      </c>
      <c r="S1797" s="4">
        <v>154</v>
      </c>
      <c r="T1797" s="4">
        <v>401</v>
      </c>
      <c r="U1797" s="4">
        <v>0.61599999999999999</v>
      </c>
      <c r="V1797" s="4">
        <v>0</v>
      </c>
      <c r="W1797" s="4">
        <v>0.61599999999999999</v>
      </c>
      <c r="X1797" s="4" t="s">
        <v>49</v>
      </c>
      <c r="Y1797" s="4" t="s">
        <v>49</v>
      </c>
      <c r="Z1797" s="4" t="s">
        <v>49</v>
      </c>
      <c r="AA1797" s="4" t="s">
        <v>49</v>
      </c>
      <c r="AB1797" s="4" t="s">
        <v>49</v>
      </c>
      <c r="AC1797" s="4" t="s">
        <v>49</v>
      </c>
      <c r="AD1797" s="4" t="s">
        <v>49</v>
      </c>
      <c r="AE1797" s="4" t="s">
        <v>49</v>
      </c>
      <c r="AF1797" s="4" t="s">
        <v>49</v>
      </c>
      <c r="AG1797" s="4" t="s">
        <v>49</v>
      </c>
      <c r="AH1797" s="4" t="s">
        <v>48</v>
      </c>
      <c r="AI1797" s="4" t="s">
        <v>48</v>
      </c>
      <c r="AJ1797" s="4" t="s">
        <v>48</v>
      </c>
      <c r="AK1797" s="4" t="s">
        <v>48</v>
      </c>
      <c r="AL1797" s="4" t="s">
        <v>55</v>
      </c>
    </row>
    <row r="1798" spans="1:38" ht="25.5">
      <c r="A1798" s="4">
        <v>159888</v>
      </c>
      <c r="B1798" s="4">
        <v>661884</v>
      </c>
      <c r="C1798" s="4" t="s">
        <v>4779</v>
      </c>
      <c r="D1798" s="4" t="s">
        <v>4780</v>
      </c>
      <c r="E1798" s="4" t="s">
        <v>390</v>
      </c>
      <c r="F1798" s="4" t="s">
        <v>45</v>
      </c>
      <c r="G1798" s="4" t="s">
        <v>46</v>
      </c>
      <c r="H1798" s="4" t="s">
        <v>47</v>
      </c>
      <c r="I1798" s="4" t="s">
        <v>48</v>
      </c>
      <c r="J1798" s="4" t="s">
        <v>49</v>
      </c>
      <c r="K1798" s="4" t="s">
        <v>4800</v>
      </c>
      <c r="L1798" s="4" t="s">
        <v>4801</v>
      </c>
      <c r="M1798" s="4"/>
      <c r="N1798" s="4" t="s">
        <v>414</v>
      </c>
      <c r="O1798" s="4" t="s">
        <v>53</v>
      </c>
      <c r="P1798" s="4" t="s">
        <v>4797</v>
      </c>
      <c r="Q1798" s="4">
        <v>215</v>
      </c>
      <c r="R1798" s="4">
        <v>0</v>
      </c>
      <c r="S1798" s="4">
        <v>294</v>
      </c>
      <c r="T1798" s="4">
        <v>509</v>
      </c>
      <c r="U1798" s="4">
        <v>0.4224</v>
      </c>
      <c r="V1798" s="4">
        <v>0</v>
      </c>
      <c r="W1798" s="4">
        <v>0.4224</v>
      </c>
      <c r="X1798" s="4" t="s">
        <v>48</v>
      </c>
      <c r="Y1798" s="4" t="s">
        <v>49</v>
      </c>
      <c r="Z1798" s="4" t="s">
        <v>49</v>
      </c>
      <c r="AA1798" s="4" t="s">
        <v>49</v>
      </c>
      <c r="AB1798" s="4" t="s">
        <v>49</v>
      </c>
      <c r="AC1798" s="4" t="s">
        <v>49</v>
      </c>
      <c r="AD1798" s="4" t="s">
        <v>49</v>
      </c>
      <c r="AE1798" s="4" t="s">
        <v>48</v>
      </c>
      <c r="AF1798" s="4" t="s">
        <v>48</v>
      </c>
      <c r="AG1798" s="4" t="s">
        <v>48</v>
      </c>
      <c r="AH1798" s="4" t="s">
        <v>48</v>
      </c>
      <c r="AI1798" s="4" t="s">
        <v>48</v>
      </c>
      <c r="AJ1798" s="4" t="s">
        <v>48</v>
      </c>
      <c r="AK1798" s="4" t="s">
        <v>48</v>
      </c>
      <c r="AL1798" s="4" t="s">
        <v>55</v>
      </c>
    </row>
    <row r="1799" spans="1:38" ht="25.5">
      <c r="A1799" s="4">
        <v>159888</v>
      </c>
      <c r="B1799" s="4">
        <v>662700</v>
      </c>
      <c r="C1799" s="4" t="s">
        <v>4779</v>
      </c>
      <c r="D1799" s="4" t="s">
        <v>4780</v>
      </c>
      <c r="E1799" s="4" t="s">
        <v>390</v>
      </c>
      <c r="F1799" s="4" t="s">
        <v>45</v>
      </c>
      <c r="G1799" s="4" t="s">
        <v>46</v>
      </c>
      <c r="H1799" s="4" t="s">
        <v>47</v>
      </c>
      <c r="I1799" s="4" t="s">
        <v>48</v>
      </c>
      <c r="J1799" s="4" t="s">
        <v>49</v>
      </c>
      <c r="K1799" s="4" t="s">
        <v>4802</v>
      </c>
      <c r="L1799" s="4" t="s">
        <v>4803</v>
      </c>
      <c r="M1799" s="4"/>
      <c r="N1799" s="4" t="s">
        <v>414</v>
      </c>
      <c r="O1799" s="4" t="s">
        <v>53</v>
      </c>
      <c r="P1799" s="4" t="s">
        <v>4799</v>
      </c>
      <c r="Q1799" s="4">
        <v>301</v>
      </c>
      <c r="R1799" s="4">
        <v>0</v>
      </c>
      <c r="S1799" s="4">
        <v>74</v>
      </c>
      <c r="T1799" s="4">
        <v>375</v>
      </c>
      <c r="U1799" s="4">
        <v>0.80269999999999997</v>
      </c>
      <c r="V1799" s="4">
        <v>0</v>
      </c>
      <c r="W1799" s="4">
        <v>0.80269999999999997</v>
      </c>
      <c r="X1799" s="4" t="s">
        <v>48</v>
      </c>
      <c r="Y1799" s="4" t="s">
        <v>49</v>
      </c>
      <c r="Z1799" s="4" t="s">
        <v>49</v>
      </c>
      <c r="AA1799" s="4" t="s">
        <v>49</v>
      </c>
      <c r="AB1799" s="4" t="s">
        <v>49</v>
      </c>
      <c r="AC1799" s="4" t="s">
        <v>49</v>
      </c>
      <c r="AD1799" s="4" t="s">
        <v>49</v>
      </c>
      <c r="AE1799" s="4" t="s">
        <v>48</v>
      </c>
      <c r="AF1799" s="4" t="s">
        <v>48</v>
      </c>
      <c r="AG1799" s="4" t="s">
        <v>48</v>
      </c>
      <c r="AH1799" s="4" t="s">
        <v>48</v>
      </c>
      <c r="AI1799" s="4" t="s">
        <v>48</v>
      </c>
      <c r="AJ1799" s="4" t="s">
        <v>48</v>
      </c>
      <c r="AK1799" s="4" t="s">
        <v>48</v>
      </c>
      <c r="AL1799" s="4" t="s">
        <v>55</v>
      </c>
    </row>
    <row r="1800" spans="1:38" ht="25.5">
      <c r="A1800" s="4">
        <v>159888</v>
      </c>
      <c r="B1800" s="4">
        <v>661886</v>
      </c>
      <c r="C1800" s="4" t="s">
        <v>4779</v>
      </c>
      <c r="D1800" s="4" t="s">
        <v>4780</v>
      </c>
      <c r="E1800" s="4" t="s">
        <v>390</v>
      </c>
      <c r="F1800" s="4" t="s">
        <v>45</v>
      </c>
      <c r="G1800" s="4" t="s">
        <v>46</v>
      </c>
      <c r="H1800" s="4" t="s">
        <v>47</v>
      </c>
      <c r="I1800" s="4" t="s">
        <v>48</v>
      </c>
      <c r="J1800" s="4" t="s">
        <v>49</v>
      </c>
      <c r="K1800" s="4" t="s">
        <v>4804</v>
      </c>
      <c r="L1800" s="4" t="s">
        <v>4805</v>
      </c>
      <c r="M1800" s="4"/>
      <c r="N1800" s="4" t="s">
        <v>414</v>
      </c>
      <c r="O1800" s="4" t="s">
        <v>53</v>
      </c>
      <c r="P1800" s="4" t="s">
        <v>3536</v>
      </c>
      <c r="Q1800" s="4">
        <v>181</v>
      </c>
      <c r="R1800" s="4">
        <v>0</v>
      </c>
      <c r="S1800" s="4">
        <v>105</v>
      </c>
      <c r="T1800" s="4">
        <v>286</v>
      </c>
      <c r="U1800" s="4">
        <v>0.63290000000000002</v>
      </c>
      <c r="V1800" s="4">
        <v>0</v>
      </c>
      <c r="W1800" s="4">
        <v>0.63290000000000002</v>
      </c>
      <c r="X1800" s="4" t="s">
        <v>49</v>
      </c>
      <c r="Y1800" s="4" t="s">
        <v>49</v>
      </c>
      <c r="Z1800" s="4" t="s">
        <v>49</v>
      </c>
      <c r="AA1800" s="4" t="s">
        <v>49</v>
      </c>
      <c r="AB1800" s="4" t="s">
        <v>49</v>
      </c>
      <c r="AC1800" s="4" t="s">
        <v>49</v>
      </c>
      <c r="AD1800" s="4" t="s">
        <v>49</v>
      </c>
      <c r="AE1800" s="4" t="s">
        <v>48</v>
      </c>
      <c r="AF1800" s="4" t="s">
        <v>48</v>
      </c>
      <c r="AG1800" s="4" t="s">
        <v>48</v>
      </c>
      <c r="AH1800" s="4" t="s">
        <v>48</v>
      </c>
      <c r="AI1800" s="4" t="s">
        <v>48</v>
      </c>
      <c r="AJ1800" s="4" t="s">
        <v>48</v>
      </c>
      <c r="AK1800" s="4" t="s">
        <v>48</v>
      </c>
      <c r="AL1800" s="4" t="s">
        <v>55</v>
      </c>
    </row>
    <row r="1801" spans="1:38" ht="25.5">
      <c r="A1801" s="4">
        <v>159888</v>
      </c>
      <c r="B1801" s="4">
        <v>663975</v>
      </c>
      <c r="C1801" s="4" t="s">
        <v>4779</v>
      </c>
      <c r="D1801" s="4" t="s">
        <v>4780</v>
      </c>
      <c r="E1801" s="4" t="s">
        <v>390</v>
      </c>
      <c r="F1801" s="4" t="s">
        <v>45</v>
      </c>
      <c r="G1801" s="4" t="s">
        <v>46</v>
      </c>
      <c r="H1801" s="4" t="s">
        <v>47</v>
      </c>
      <c r="I1801" s="4" t="s">
        <v>48</v>
      </c>
      <c r="J1801" s="4" t="s">
        <v>49</v>
      </c>
      <c r="K1801" s="4" t="s">
        <v>4806</v>
      </c>
      <c r="L1801" s="4" t="s">
        <v>4807</v>
      </c>
      <c r="M1801" s="4"/>
      <c r="N1801" s="4" t="s">
        <v>414</v>
      </c>
      <c r="O1801" s="4" t="s">
        <v>53</v>
      </c>
      <c r="P1801" s="4" t="s">
        <v>3536</v>
      </c>
      <c r="Q1801" s="4">
        <v>518</v>
      </c>
      <c r="R1801" s="4">
        <v>0</v>
      </c>
      <c r="S1801" s="4">
        <v>629</v>
      </c>
      <c r="T1801" s="4">
        <v>1147</v>
      </c>
      <c r="U1801" s="4">
        <v>0.4516</v>
      </c>
      <c r="V1801" s="4">
        <v>0</v>
      </c>
      <c r="W1801" s="4">
        <v>0.4516</v>
      </c>
      <c r="X1801" s="4" t="s">
        <v>48</v>
      </c>
      <c r="Y1801" s="4" t="s">
        <v>48</v>
      </c>
      <c r="Z1801" s="4" t="s">
        <v>48</v>
      </c>
      <c r="AA1801" s="4" t="s">
        <v>48</v>
      </c>
      <c r="AB1801" s="4" t="s">
        <v>48</v>
      </c>
      <c r="AC1801" s="4" t="s">
        <v>48</v>
      </c>
      <c r="AD1801" s="4" t="s">
        <v>48</v>
      </c>
      <c r="AE1801" s="4" t="s">
        <v>48</v>
      </c>
      <c r="AF1801" s="4" t="s">
        <v>48</v>
      </c>
      <c r="AG1801" s="4" t="s">
        <v>48</v>
      </c>
      <c r="AH1801" s="4" t="s">
        <v>49</v>
      </c>
      <c r="AI1801" s="4" t="s">
        <v>49</v>
      </c>
      <c r="AJ1801" s="4" t="s">
        <v>49</v>
      </c>
      <c r="AK1801" s="4" t="s">
        <v>49</v>
      </c>
      <c r="AL1801" s="4" t="s">
        <v>55</v>
      </c>
    </row>
    <row r="1802" spans="1:38" ht="25.5">
      <c r="A1802" s="4">
        <v>159888</v>
      </c>
      <c r="B1802" s="4">
        <v>661887</v>
      </c>
      <c r="C1802" s="4" t="s">
        <v>4779</v>
      </c>
      <c r="D1802" s="4" t="s">
        <v>4780</v>
      </c>
      <c r="E1802" s="4" t="s">
        <v>390</v>
      </c>
      <c r="F1802" s="4" t="s">
        <v>45</v>
      </c>
      <c r="G1802" s="4" t="s">
        <v>46</v>
      </c>
      <c r="H1802" s="4" t="s">
        <v>47</v>
      </c>
      <c r="I1802" s="4" t="s">
        <v>48</v>
      </c>
      <c r="J1802" s="4" t="s">
        <v>49</v>
      </c>
      <c r="K1802" s="4" t="s">
        <v>559</v>
      </c>
      <c r="L1802" s="4" t="s">
        <v>4808</v>
      </c>
      <c r="M1802" s="4"/>
      <c r="N1802" s="4" t="s">
        <v>414</v>
      </c>
      <c r="O1802" s="4" t="s">
        <v>53</v>
      </c>
      <c r="P1802" s="4" t="s">
        <v>4785</v>
      </c>
      <c r="Q1802" s="4">
        <v>419</v>
      </c>
      <c r="R1802" s="4">
        <v>0</v>
      </c>
      <c r="S1802" s="4">
        <v>0</v>
      </c>
      <c r="T1802" s="4">
        <v>419</v>
      </c>
      <c r="U1802" s="4">
        <v>1</v>
      </c>
      <c r="V1802" s="4">
        <v>0</v>
      </c>
      <c r="W1802" s="4">
        <v>1</v>
      </c>
      <c r="X1802" s="4" t="s">
        <v>49</v>
      </c>
      <c r="Y1802" s="4" t="s">
        <v>49</v>
      </c>
      <c r="Z1802" s="4" t="s">
        <v>49</v>
      </c>
      <c r="AA1802" s="4" t="s">
        <v>49</v>
      </c>
      <c r="AB1802" s="4" t="s">
        <v>49</v>
      </c>
      <c r="AC1802" s="4" t="s">
        <v>49</v>
      </c>
      <c r="AD1802" s="4" t="s">
        <v>49</v>
      </c>
      <c r="AE1802" s="4" t="s">
        <v>48</v>
      </c>
      <c r="AF1802" s="4" t="s">
        <v>48</v>
      </c>
      <c r="AG1802" s="4" t="s">
        <v>48</v>
      </c>
      <c r="AH1802" s="4" t="s">
        <v>48</v>
      </c>
      <c r="AI1802" s="4" t="s">
        <v>48</v>
      </c>
      <c r="AJ1802" s="4" t="s">
        <v>48</v>
      </c>
      <c r="AK1802" s="4" t="s">
        <v>48</v>
      </c>
      <c r="AL1802" s="4" t="s">
        <v>55</v>
      </c>
    </row>
    <row r="1803" spans="1:38" ht="25.5">
      <c r="A1803" s="4">
        <v>159888</v>
      </c>
      <c r="B1803" s="4">
        <v>661888</v>
      </c>
      <c r="C1803" s="4" t="s">
        <v>4779</v>
      </c>
      <c r="D1803" s="4" t="s">
        <v>4780</v>
      </c>
      <c r="E1803" s="4" t="s">
        <v>390</v>
      </c>
      <c r="F1803" s="4" t="s">
        <v>45</v>
      </c>
      <c r="G1803" s="4" t="s">
        <v>46</v>
      </c>
      <c r="H1803" s="4" t="s">
        <v>47</v>
      </c>
      <c r="I1803" s="4" t="s">
        <v>48</v>
      </c>
      <c r="J1803" s="4" t="s">
        <v>49</v>
      </c>
      <c r="K1803" s="4" t="s">
        <v>4809</v>
      </c>
      <c r="L1803" s="4" t="s">
        <v>4810</v>
      </c>
      <c r="M1803" s="4"/>
      <c r="N1803" s="4" t="s">
        <v>414</v>
      </c>
      <c r="O1803" s="4" t="s">
        <v>53</v>
      </c>
      <c r="P1803" s="4" t="s">
        <v>1951</v>
      </c>
      <c r="Q1803" s="4">
        <v>305</v>
      </c>
      <c r="R1803" s="4">
        <v>0</v>
      </c>
      <c r="S1803" s="4">
        <v>104</v>
      </c>
      <c r="T1803" s="4">
        <v>409</v>
      </c>
      <c r="U1803" s="4">
        <v>0.74570000000000003</v>
      </c>
      <c r="V1803" s="4">
        <v>0</v>
      </c>
      <c r="W1803" s="4">
        <v>0.74570000000000003</v>
      </c>
      <c r="X1803" s="4" t="s">
        <v>49</v>
      </c>
      <c r="Y1803" s="4" t="s">
        <v>49</v>
      </c>
      <c r="Z1803" s="4" t="s">
        <v>49</v>
      </c>
      <c r="AA1803" s="4" t="s">
        <v>49</v>
      </c>
      <c r="AB1803" s="4" t="s">
        <v>49</v>
      </c>
      <c r="AC1803" s="4" t="s">
        <v>49</v>
      </c>
      <c r="AD1803" s="4" t="s">
        <v>49</v>
      </c>
      <c r="AE1803" s="4" t="s">
        <v>48</v>
      </c>
      <c r="AF1803" s="4" t="s">
        <v>48</v>
      </c>
      <c r="AG1803" s="4" t="s">
        <v>48</v>
      </c>
      <c r="AH1803" s="4" t="s">
        <v>48</v>
      </c>
      <c r="AI1803" s="4" t="s">
        <v>48</v>
      </c>
      <c r="AJ1803" s="4" t="s">
        <v>48</v>
      </c>
      <c r="AK1803" s="4" t="s">
        <v>48</v>
      </c>
      <c r="AL1803" s="4" t="s">
        <v>55</v>
      </c>
    </row>
    <row r="1804" spans="1:38" ht="25.5">
      <c r="A1804" s="4">
        <v>159888</v>
      </c>
      <c r="B1804" s="4">
        <v>661889</v>
      </c>
      <c r="C1804" s="4" t="s">
        <v>4779</v>
      </c>
      <c r="D1804" s="4" t="s">
        <v>4780</v>
      </c>
      <c r="E1804" s="4" t="s">
        <v>390</v>
      </c>
      <c r="F1804" s="4" t="s">
        <v>45</v>
      </c>
      <c r="G1804" s="4" t="s">
        <v>46</v>
      </c>
      <c r="H1804" s="4" t="s">
        <v>47</v>
      </c>
      <c r="I1804" s="4" t="s">
        <v>48</v>
      </c>
      <c r="J1804" s="4" t="s">
        <v>49</v>
      </c>
      <c r="K1804" s="4" t="s">
        <v>4811</v>
      </c>
      <c r="L1804" s="4" t="s">
        <v>4812</v>
      </c>
      <c r="M1804" s="4"/>
      <c r="N1804" s="4" t="s">
        <v>414</v>
      </c>
      <c r="O1804" s="4" t="s">
        <v>53</v>
      </c>
      <c r="P1804" s="4" t="s">
        <v>1670</v>
      </c>
      <c r="Q1804" s="4">
        <v>282</v>
      </c>
      <c r="R1804" s="4">
        <v>0</v>
      </c>
      <c r="S1804" s="4">
        <v>15</v>
      </c>
      <c r="T1804" s="4">
        <v>297</v>
      </c>
      <c r="U1804" s="4">
        <v>0.94950000000000001</v>
      </c>
      <c r="V1804" s="4">
        <v>0</v>
      </c>
      <c r="W1804" s="4">
        <v>0.94950000000000001</v>
      </c>
      <c r="X1804" s="4" t="s">
        <v>48</v>
      </c>
      <c r="Y1804" s="4" t="s">
        <v>49</v>
      </c>
      <c r="Z1804" s="4" t="s">
        <v>49</v>
      </c>
      <c r="AA1804" s="4" t="s">
        <v>49</v>
      </c>
      <c r="AB1804" s="4" t="s">
        <v>49</v>
      </c>
      <c r="AC1804" s="4" t="s">
        <v>49</v>
      </c>
      <c r="AD1804" s="4" t="s">
        <v>49</v>
      </c>
      <c r="AE1804" s="4" t="s">
        <v>48</v>
      </c>
      <c r="AF1804" s="4" t="s">
        <v>48</v>
      </c>
      <c r="AG1804" s="4" t="s">
        <v>48</v>
      </c>
      <c r="AH1804" s="4" t="s">
        <v>48</v>
      </c>
      <c r="AI1804" s="4" t="s">
        <v>48</v>
      </c>
      <c r="AJ1804" s="4" t="s">
        <v>48</v>
      </c>
      <c r="AK1804" s="4" t="s">
        <v>48</v>
      </c>
      <c r="AL1804" s="4" t="s">
        <v>55</v>
      </c>
    </row>
    <row r="1805" spans="1:38" ht="25.5">
      <c r="A1805" s="4">
        <v>159888</v>
      </c>
      <c r="B1805" s="4">
        <v>664590</v>
      </c>
      <c r="C1805" s="4" t="s">
        <v>4779</v>
      </c>
      <c r="D1805" s="4" t="s">
        <v>4780</v>
      </c>
      <c r="E1805" s="4" t="s">
        <v>390</v>
      </c>
      <c r="F1805" s="4" t="s">
        <v>45</v>
      </c>
      <c r="G1805" s="4" t="s">
        <v>46</v>
      </c>
      <c r="H1805" s="4" t="s">
        <v>47</v>
      </c>
      <c r="I1805" s="4" t="s">
        <v>48</v>
      </c>
      <c r="J1805" s="4" t="s">
        <v>49</v>
      </c>
      <c r="K1805" s="4" t="s">
        <v>4813</v>
      </c>
      <c r="L1805" s="4" t="s">
        <v>4814</v>
      </c>
      <c r="M1805" s="4"/>
      <c r="N1805" s="4" t="s">
        <v>4796</v>
      </c>
      <c r="O1805" s="4" t="s">
        <v>53</v>
      </c>
      <c r="P1805" s="4" t="s">
        <v>1951</v>
      </c>
      <c r="Q1805" s="4">
        <v>556</v>
      </c>
      <c r="R1805" s="4">
        <v>0</v>
      </c>
      <c r="S1805" s="4">
        <v>0</v>
      </c>
      <c r="T1805" s="4">
        <v>556</v>
      </c>
      <c r="U1805" s="4">
        <v>1</v>
      </c>
      <c r="V1805" s="4">
        <v>0</v>
      </c>
      <c r="W1805" s="4">
        <v>1</v>
      </c>
      <c r="X1805" s="4" t="s">
        <v>48</v>
      </c>
      <c r="Y1805" s="4" t="s">
        <v>48</v>
      </c>
      <c r="Z1805" s="4" t="s">
        <v>48</v>
      </c>
      <c r="AA1805" s="4" t="s">
        <v>48</v>
      </c>
      <c r="AB1805" s="4" t="s">
        <v>48</v>
      </c>
      <c r="AC1805" s="4" t="s">
        <v>48</v>
      </c>
      <c r="AD1805" s="4" t="s">
        <v>48</v>
      </c>
      <c r="AE1805" s="4" t="s">
        <v>49</v>
      </c>
      <c r="AF1805" s="4" t="s">
        <v>49</v>
      </c>
      <c r="AG1805" s="4" t="s">
        <v>49</v>
      </c>
      <c r="AH1805" s="4" t="s">
        <v>48</v>
      </c>
      <c r="AI1805" s="4" t="s">
        <v>48</v>
      </c>
      <c r="AJ1805" s="4" t="s">
        <v>48</v>
      </c>
      <c r="AK1805" s="4" t="s">
        <v>48</v>
      </c>
      <c r="AL1805" s="4" t="s">
        <v>55</v>
      </c>
    </row>
    <row r="1806" spans="1:38" ht="25.5">
      <c r="A1806" s="4">
        <v>159888</v>
      </c>
      <c r="B1806" s="4">
        <v>663745</v>
      </c>
      <c r="C1806" s="4" t="s">
        <v>4779</v>
      </c>
      <c r="D1806" s="4" t="s">
        <v>4780</v>
      </c>
      <c r="E1806" s="4" t="s">
        <v>390</v>
      </c>
      <c r="F1806" s="4" t="s">
        <v>45</v>
      </c>
      <c r="G1806" s="4" t="s">
        <v>46</v>
      </c>
      <c r="H1806" s="4" t="s">
        <v>47</v>
      </c>
      <c r="I1806" s="4" t="s">
        <v>48</v>
      </c>
      <c r="J1806" s="4" t="s">
        <v>49</v>
      </c>
      <c r="K1806" s="4" t="s">
        <v>4815</v>
      </c>
      <c r="L1806" s="4" t="s">
        <v>4816</v>
      </c>
      <c r="M1806" s="4"/>
      <c r="N1806" s="4" t="s">
        <v>414</v>
      </c>
      <c r="O1806" s="4" t="s">
        <v>53</v>
      </c>
      <c r="P1806" s="4" t="s">
        <v>4799</v>
      </c>
      <c r="Q1806" s="4">
        <v>545</v>
      </c>
      <c r="R1806" s="4">
        <v>0</v>
      </c>
      <c r="S1806" s="4">
        <v>33</v>
      </c>
      <c r="T1806" s="4">
        <v>578</v>
      </c>
      <c r="U1806" s="4">
        <v>0.94289999999999996</v>
      </c>
      <c r="V1806" s="4">
        <v>0</v>
      </c>
      <c r="W1806" s="4">
        <v>0.94289999999999996</v>
      </c>
      <c r="X1806" s="4" t="s">
        <v>48</v>
      </c>
      <c r="Y1806" s="4" t="s">
        <v>48</v>
      </c>
      <c r="Z1806" s="4" t="s">
        <v>48</v>
      </c>
      <c r="AA1806" s="4" t="s">
        <v>48</v>
      </c>
      <c r="AB1806" s="4" t="s">
        <v>48</v>
      </c>
      <c r="AC1806" s="4" t="s">
        <v>48</v>
      </c>
      <c r="AD1806" s="4" t="s">
        <v>48</v>
      </c>
      <c r="AE1806" s="4" t="s">
        <v>48</v>
      </c>
      <c r="AF1806" s="4" t="s">
        <v>48</v>
      </c>
      <c r="AG1806" s="4" t="s">
        <v>48</v>
      </c>
      <c r="AH1806" s="4" t="s">
        <v>49</v>
      </c>
      <c r="AI1806" s="4" t="s">
        <v>49</v>
      </c>
      <c r="AJ1806" s="4" t="s">
        <v>49</v>
      </c>
      <c r="AK1806" s="4" t="s">
        <v>49</v>
      </c>
      <c r="AL1806" s="4" t="s">
        <v>55</v>
      </c>
    </row>
    <row r="1807" spans="1:38" ht="25.5">
      <c r="A1807" s="4">
        <v>159888</v>
      </c>
      <c r="B1807" s="4">
        <v>661890</v>
      </c>
      <c r="C1807" s="4" t="s">
        <v>4779</v>
      </c>
      <c r="D1807" s="4" t="s">
        <v>4780</v>
      </c>
      <c r="E1807" s="4" t="s">
        <v>390</v>
      </c>
      <c r="F1807" s="4" t="s">
        <v>45</v>
      </c>
      <c r="G1807" s="4" t="s">
        <v>46</v>
      </c>
      <c r="H1807" s="4" t="s">
        <v>47</v>
      </c>
      <c r="I1807" s="4" t="s">
        <v>48</v>
      </c>
      <c r="J1807" s="4" t="s">
        <v>49</v>
      </c>
      <c r="K1807" s="4" t="s">
        <v>2359</v>
      </c>
      <c r="L1807" s="4" t="s">
        <v>4817</v>
      </c>
      <c r="M1807" s="4"/>
      <c r="N1807" s="4" t="s">
        <v>414</v>
      </c>
      <c r="O1807" s="4" t="s">
        <v>53</v>
      </c>
      <c r="P1807" s="4" t="s">
        <v>4799</v>
      </c>
      <c r="Q1807" s="4">
        <v>289</v>
      </c>
      <c r="R1807" s="4">
        <v>0</v>
      </c>
      <c r="S1807" s="4">
        <v>15</v>
      </c>
      <c r="T1807" s="4">
        <v>304</v>
      </c>
      <c r="U1807" s="4">
        <v>0.95069999999999999</v>
      </c>
      <c r="V1807" s="4">
        <v>0</v>
      </c>
      <c r="W1807" s="4">
        <v>0.95069999999999999</v>
      </c>
      <c r="X1807" s="4" t="s">
        <v>49</v>
      </c>
      <c r="Y1807" s="4" t="s">
        <v>49</v>
      </c>
      <c r="Z1807" s="4" t="s">
        <v>49</v>
      </c>
      <c r="AA1807" s="4" t="s">
        <v>49</v>
      </c>
      <c r="AB1807" s="4" t="s">
        <v>49</v>
      </c>
      <c r="AC1807" s="4" t="s">
        <v>49</v>
      </c>
      <c r="AD1807" s="4" t="s">
        <v>49</v>
      </c>
      <c r="AE1807" s="4" t="s">
        <v>48</v>
      </c>
      <c r="AF1807" s="4" t="s">
        <v>48</v>
      </c>
      <c r="AG1807" s="4" t="s">
        <v>48</v>
      </c>
      <c r="AH1807" s="4" t="s">
        <v>48</v>
      </c>
      <c r="AI1807" s="4" t="s">
        <v>48</v>
      </c>
      <c r="AJ1807" s="4" t="s">
        <v>48</v>
      </c>
      <c r="AK1807" s="4" t="s">
        <v>48</v>
      </c>
      <c r="AL1807" s="4" t="s">
        <v>55</v>
      </c>
    </row>
    <row r="1808" spans="1:38" ht="25.5">
      <c r="A1808" s="4">
        <v>159888</v>
      </c>
      <c r="B1808" s="4">
        <v>679038</v>
      </c>
      <c r="C1808" s="4" t="s">
        <v>4779</v>
      </c>
      <c r="D1808" s="4" t="s">
        <v>4780</v>
      </c>
      <c r="E1808" s="4" t="s">
        <v>390</v>
      </c>
      <c r="F1808" s="4" t="s">
        <v>45</v>
      </c>
      <c r="G1808" s="4" t="s">
        <v>46</v>
      </c>
      <c r="H1808" s="4" t="s">
        <v>47</v>
      </c>
      <c r="I1808" s="4" t="s">
        <v>48</v>
      </c>
      <c r="J1808" s="4" t="s">
        <v>49</v>
      </c>
      <c r="K1808" s="4" t="s">
        <v>4818</v>
      </c>
      <c r="L1808" s="4" t="s">
        <v>4819</v>
      </c>
      <c r="M1808" s="4"/>
      <c r="N1808" s="4" t="s">
        <v>414</v>
      </c>
      <c r="O1808" s="4" t="s">
        <v>53</v>
      </c>
      <c r="P1808" s="4" t="s">
        <v>4820</v>
      </c>
      <c r="Q1808" s="4">
        <v>186</v>
      </c>
      <c r="R1808" s="4">
        <v>0</v>
      </c>
      <c r="S1808" s="4">
        <v>4</v>
      </c>
      <c r="T1808" s="4">
        <v>190</v>
      </c>
      <c r="U1808" s="4">
        <v>0.97889999999999999</v>
      </c>
      <c r="V1808" s="4">
        <v>0</v>
      </c>
      <c r="W1808" s="4">
        <v>0.97889999999999999</v>
      </c>
      <c r="X1808" s="4" t="s">
        <v>48</v>
      </c>
      <c r="Y1808" s="4" t="s">
        <v>48</v>
      </c>
      <c r="Z1808" s="4" t="s">
        <v>48</v>
      </c>
      <c r="AA1808" s="4" t="s">
        <v>48</v>
      </c>
      <c r="AB1808" s="4" t="s">
        <v>48</v>
      </c>
      <c r="AC1808" s="4" t="s">
        <v>48</v>
      </c>
      <c r="AD1808" s="4" t="s">
        <v>48</v>
      </c>
      <c r="AE1808" s="4" t="s">
        <v>48</v>
      </c>
      <c r="AF1808" s="4" t="s">
        <v>48</v>
      </c>
      <c r="AG1808" s="4" t="s">
        <v>48</v>
      </c>
      <c r="AH1808" s="4" t="s">
        <v>49</v>
      </c>
      <c r="AI1808" s="4" t="s">
        <v>49</v>
      </c>
      <c r="AJ1808" s="4" t="s">
        <v>49</v>
      </c>
      <c r="AK1808" s="4" t="s">
        <v>49</v>
      </c>
      <c r="AL1808" s="4" t="s">
        <v>55</v>
      </c>
    </row>
    <row r="1809" spans="1:38" ht="25.5">
      <c r="A1809" s="4">
        <v>159888</v>
      </c>
      <c r="B1809" s="4">
        <v>664362</v>
      </c>
      <c r="C1809" s="4" t="s">
        <v>4779</v>
      </c>
      <c r="D1809" s="4" t="s">
        <v>4780</v>
      </c>
      <c r="E1809" s="4" t="s">
        <v>390</v>
      </c>
      <c r="F1809" s="4" t="s">
        <v>45</v>
      </c>
      <c r="G1809" s="4" t="s">
        <v>46</v>
      </c>
      <c r="H1809" s="4" t="s">
        <v>47</v>
      </c>
      <c r="I1809" s="4" t="s">
        <v>48</v>
      </c>
      <c r="J1809" s="4" t="s">
        <v>49</v>
      </c>
      <c r="K1809" s="4" t="s">
        <v>4821</v>
      </c>
      <c r="L1809" s="4" t="s">
        <v>4822</v>
      </c>
      <c r="M1809" s="4"/>
      <c r="N1809" s="4" t="s">
        <v>414</v>
      </c>
      <c r="O1809" s="4" t="s">
        <v>53</v>
      </c>
      <c r="P1809" s="4" t="s">
        <v>4612</v>
      </c>
      <c r="Q1809" s="4">
        <v>250</v>
      </c>
      <c r="R1809" s="4">
        <v>0</v>
      </c>
      <c r="S1809" s="4">
        <v>273</v>
      </c>
      <c r="T1809" s="4">
        <v>523</v>
      </c>
      <c r="U1809" s="4">
        <v>0.47799999999999998</v>
      </c>
      <c r="V1809" s="4">
        <v>0</v>
      </c>
      <c r="W1809" s="4">
        <v>0.47799999999999998</v>
      </c>
      <c r="X1809" s="4" t="s">
        <v>48</v>
      </c>
      <c r="Y1809" s="4" t="s">
        <v>49</v>
      </c>
      <c r="Z1809" s="4" t="s">
        <v>49</v>
      </c>
      <c r="AA1809" s="4" t="s">
        <v>49</v>
      </c>
      <c r="AB1809" s="4" t="s">
        <v>49</v>
      </c>
      <c r="AC1809" s="4" t="s">
        <v>49</v>
      </c>
      <c r="AD1809" s="4" t="s">
        <v>49</v>
      </c>
      <c r="AE1809" s="4" t="s">
        <v>49</v>
      </c>
      <c r="AF1809" s="4" t="s">
        <v>49</v>
      </c>
      <c r="AG1809" s="4" t="s">
        <v>49</v>
      </c>
      <c r="AH1809" s="4" t="s">
        <v>48</v>
      </c>
      <c r="AI1809" s="4" t="s">
        <v>48</v>
      </c>
      <c r="AJ1809" s="4" t="s">
        <v>48</v>
      </c>
      <c r="AK1809" s="4" t="s">
        <v>48</v>
      </c>
      <c r="AL1809" s="4" t="s">
        <v>55</v>
      </c>
    </row>
    <row r="1810" spans="1:38" ht="25.5">
      <c r="A1810" s="4">
        <v>159888</v>
      </c>
      <c r="B1810" s="4">
        <v>661892</v>
      </c>
      <c r="C1810" s="4" t="s">
        <v>4779</v>
      </c>
      <c r="D1810" s="4" t="s">
        <v>4780</v>
      </c>
      <c r="E1810" s="4" t="s">
        <v>390</v>
      </c>
      <c r="F1810" s="4" t="s">
        <v>45</v>
      </c>
      <c r="G1810" s="4" t="s">
        <v>46</v>
      </c>
      <c r="H1810" s="4" t="s">
        <v>47</v>
      </c>
      <c r="I1810" s="4" t="s">
        <v>48</v>
      </c>
      <c r="J1810" s="4" t="s">
        <v>49</v>
      </c>
      <c r="K1810" s="4" t="s">
        <v>1191</v>
      </c>
      <c r="L1810" s="4" t="s">
        <v>4823</v>
      </c>
      <c r="M1810" s="4"/>
      <c r="N1810" s="4" t="s">
        <v>414</v>
      </c>
      <c r="O1810" s="4" t="s">
        <v>53</v>
      </c>
      <c r="P1810" s="4" t="s">
        <v>3536</v>
      </c>
      <c r="Q1810" s="4">
        <v>144</v>
      </c>
      <c r="R1810" s="4">
        <v>0</v>
      </c>
      <c r="S1810" s="4">
        <v>228</v>
      </c>
      <c r="T1810" s="4">
        <v>372</v>
      </c>
      <c r="U1810" s="4">
        <v>0.3871</v>
      </c>
      <c r="V1810" s="4">
        <v>0</v>
      </c>
      <c r="W1810" s="4">
        <v>0.3871</v>
      </c>
      <c r="X1810" s="4" t="s">
        <v>48</v>
      </c>
      <c r="Y1810" s="4" t="s">
        <v>49</v>
      </c>
      <c r="Z1810" s="4" t="s">
        <v>49</v>
      </c>
      <c r="AA1810" s="4" t="s">
        <v>49</v>
      </c>
      <c r="AB1810" s="4" t="s">
        <v>49</v>
      </c>
      <c r="AC1810" s="4" t="s">
        <v>49</v>
      </c>
      <c r="AD1810" s="4" t="s">
        <v>49</v>
      </c>
      <c r="AE1810" s="4" t="s">
        <v>48</v>
      </c>
      <c r="AF1810" s="4" t="s">
        <v>48</v>
      </c>
      <c r="AG1810" s="4" t="s">
        <v>48</v>
      </c>
      <c r="AH1810" s="4" t="s">
        <v>48</v>
      </c>
      <c r="AI1810" s="4" t="s">
        <v>48</v>
      </c>
      <c r="AJ1810" s="4" t="s">
        <v>48</v>
      </c>
      <c r="AK1810" s="4" t="s">
        <v>48</v>
      </c>
      <c r="AL1810" s="4" t="s">
        <v>55</v>
      </c>
    </row>
    <row r="1811" spans="1:38" ht="25.5">
      <c r="A1811" s="4">
        <v>159888</v>
      </c>
      <c r="B1811" s="4">
        <v>661920</v>
      </c>
      <c r="C1811" s="4" t="s">
        <v>4779</v>
      </c>
      <c r="D1811" s="4" t="s">
        <v>4780</v>
      </c>
      <c r="E1811" s="4" t="s">
        <v>390</v>
      </c>
      <c r="F1811" s="4" t="s">
        <v>45</v>
      </c>
      <c r="G1811" s="4" t="s">
        <v>46</v>
      </c>
      <c r="H1811" s="4" t="s">
        <v>47</v>
      </c>
      <c r="I1811" s="4" t="s">
        <v>48</v>
      </c>
      <c r="J1811" s="4" t="s">
        <v>49</v>
      </c>
      <c r="K1811" s="4" t="s">
        <v>4824</v>
      </c>
      <c r="L1811" s="4" t="s">
        <v>4825</v>
      </c>
      <c r="M1811" s="4"/>
      <c r="N1811" s="4" t="s">
        <v>4796</v>
      </c>
      <c r="O1811" s="4" t="s">
        <v>53</v>
      </c>
      <c r="P1811" s="4" t="s">
        <v>4783</v>
      </c>
      <c r="Q1811" s="4">
        <v>517</v>
      </c>
      <c r="R1811" s="4">
        <v>0</v>
      </c>
      <c r="S1811" s="4">
        <v>8</v>
      </c>
      <c r="T1811" s="4">
        <v>525</v>
      </c>
      <c r="U1811" s="4">
        <v>0.98480000000000001</v>
      </c>
      <c r="V1811" s="4">
        <v>0</v>
      </c>
      <c r="W1811" s="4">
        <v>0.98480000000000001</v>
      </c>
      <c r="X1811" s="4" t="s">
        <v>48</v>
      </c>
      <c r="Y1811" s="4" t="s">
        <v>48</v>
      </c>
      <c r="Z1811" s="4" t="s">
        <v>48</v>
      </c>
      <c r="AA1811" s="4" t="s">
        <v>48</v>
      </c>
      <c r="AB1811" s="4" t="s">
        <v>48</v>
      </c>
      <c r="AC1811" s="4" t="s">
        <v>48</v>
      </c>
      <c r="AD1811" s="4" t="s">
        <v>48</v>
      </c>
      <c r="AE1811" s="4" t="s">
        <v>49</v>
      </c>
      <c r="AF1811" s="4" t="s">
        <v>49</v>
      </c>
      <c r="AG1811" s="4" t="s">
        <v>49</v>
      </c>
      <c r="AH1811" s="4" t="s">
        <v>48</v>
      </c>
      <c r="AI1811" s="4" t="s">
        <v>48</v>
      </c>
      <c r="AJ1811" s="4" t="s">
        <v>48</v>
      </c>
      <c r="AK1811" s="4" t="s">
        <v>48</v>
      </c>
      <c r="AL1811" s="4" t="s">
        <v>55</v>
      </c>
    </row>
    <row r="1812" spans="1:38" ht="25.5">
      <c r="A1812" s="4">
        <v>159888</v>
      </c>
      <c r="B1812" s="4">
        <v>663600</v>
      </c>
      <c r="C1812" s="4" t="s">
        <v>4779</v>
      </c>
      <c r="D1812" s="4" t="s">
        <v>4780</v>
      </c>
      <c r="E1812" s="4" t="s">
        <v>390</v>
      </c>
      <c r="F1812" s="4" t="s">
        <v>45</v>
      </c>
      <c r="G1812" s="4" t="s">
        <v>46</v>
      </c>
      <c r="H1812" s="4" t="s">
        <v>47</v>
      </c>
      <c r="I1812" s="4" t="s">
        <v>48</v>
      </c>
      <c r="J1812" s="4" t="s">
        <v>49</v>
      </c>
      <c r="K1812" s="4" t="s">
        <v>4826</v>
      </c>
      <c r="L1812" s="4" t="s">
        <v>4827</v>
      </c>
      <c r="M1812" s="4"/>
      <c r="N1812" s="4" t="s">
        <v>414</v>
      </c>
      <c r="O1812" s="4" t="s">
        <v>53</v>
      </c>
      <c r="P1812" s="4" t="s">
        <v>1670</v>
      </c>
      <c r="Q1812" s="4">
        <v>423</v>
      </c>
      <c r="R1812" s="4">
        <v>0</v>
      </c>
      <c r="S1812" s="4">
        <v>18</v>
      </c>
      <c r="T1812" s="4">
        <v>441</v>
      </c>
      <c r="U1812" s="4">
        <v>0.95920000000000005</v>
      </c>
      <c r="V1812" s="4">
        <v>0</v>
      </c>
      <c r="W1812" s="4">
        <v>0.95920000000000005</v>
      </c>
      <c r="X1812" s="4" t="s">
        <v>49</v>
      </c>
      <c r="Y1812" s="4" t="s">
        <v>49</v>
      </c>
      <c r="Z1812" s="4" t="s">
        <v>49</v>
      </c>
      <c r="AA1812" s="4" t="s">
        <v>49</v>
      </c>
      <c r="AB1812" s="4" t="s">
        <v>49</v>
      </c>
      <c r="AC1812" s="4" t="s">
        <v>49</v>
      </c>
      <c r="AD1812" s="4" t="s">
        <v>49</v>
      </c>
      <c r="AE1812" s="4" t="s">
        <v>48</v>
      </c>
      <c r="AF1812" s="4" t="s">
        <v>48</v>
      </c>
      <c r="AG1812" s="4" t="s">
        <v>48</v>
      </c>
      <c r="AH1812" s="4" t="s">
        <v>48</v>
      </c>
      <c r="AI1812" s="4" t="s">
        <v>48</v>
      </c>
      <c r="AJ1812" s="4" t="s">
        <v>48</v>
      </c>
      <c r="AK1812" s="4" t="s">
        <v>48</v>
      </c>
      <c r="AL1812" s="4" t="s">
        <v>55</v>
      </c>
    </row>
    <row r="1813" spans="1:38" ht="25.5">
      <c r="A1813" s="4">
        <v>159888</v>
      </c>
      <c r="B1813" s="4">
        <v>661922</v>
      </c>
      <c r="C1813" s="4" t="s">
        <v>4779</v>
      </c>
      <c r="D1813" s="4" t="s">
        <v>4780</v>
      </c>
      <c r="E1813" s="4" t="s">
        <v>390</v>
      </c>
      <c r="F1813" s="4" t="s">
        <v>45</v>
      </c>
      <c r="G1813" s="4" t="s">
        <v>46</v>
      </c>
      <c r="H1813" s="4" t="s">
        <v>47</v>
      </c>
      <c r="I1813" s="4" t="s">
        <v>48</v>
      </c>
      <c r="J1813" s="4" t="s">
        <v>49</v>
      </c>
      <c r="K1813" s="4" t="s">
        <v>4828</v>
      </c>
      <c r="L1813" s="4" t="s">
        <v>4829</v>
      </c>
      <c r="M1813" s="4"/>
      <c r="N1813" s="4" t="s">
        <v>414</v>
      </c>
      <c r="O1813" s="4" t="s">
        <v>53</v>
      </c>
      <c r="P1813" s="4" t="s">
        <v>4830</v>
      </c>
      <c r="Q1813" s="4">
        <v>436</v>
      </c>
      <c r="R1813" s="4">
        <v>0</v>
      </c>
      <c r="S1813" s="4">
        <v>66</v>
      </c>
      <c r="T1813" s="4">
        <v>502</v>
      </c>
      <c r="U1813" s="4">
        <v>0.86850000000000005</v>
      </c>
      <c r="V1813" s="4">
        <v>0</v>
      </c>
      <c r="W1813" s="4">
        <v>0.86850000000000005</v>
      </c>
      <c r="X1813" s="4" t="s">
        <v>48</v>
      </c>
      <c r="Y1813" s="4" t="s">
        <v>48</v>
      </c>
      <c r="Z1813" s="4" t="s">
        <v>48</v>
      </c>
      <c r="AA1813" s="4" t="s">
        <v>48</v>
      </c>
      <c r="AB1813" s="4" t="s">
        <v>48</v>
      </c>
      <c r="AC1813" s="4" t="s">
        <v>48</v>
      </c>
      <c r="AD1813" s="4" t="s">
        <v>48</v>
      </c>
      <c r="AE1813" s="4" t="s">
        <v>49</v>
      </c>
      <c r="AF1813" s="4" t="s">
        <v>49</v>
      </c>
      <c r="AG1813" s="4" t="s">
        <v>49</v>
      </c>
      <c r="AH1813" s="4" t="s">
        <v>48</v>
      </c>
      <c r="AI1813" s="4" t="s">
        <v>48</v>
      </c>
      <c r="AJ1813" s="4" t="s">
        <v>48</v>
      </c>
      <c r="AK1813" s="4" t="s">
        <v>48</v>
      </c>
      <c r="AL1813" s="4" t="s">
        <v>55</v>
      </c>
    </row>
    <row r="1814" spans="1:38" ht="25.5">
      <c r="A1814" s="4">
        <v>159888</v>
      </c>
      <c r="B1814" s="4">
        <v>662880</v>
      </c>
      <c r="C1814" s="4" t="s">
        <v>4779</v>
      </c>
      <c r="D1814" s="4" t="s">
        <v>4780</v>
      </c>
      <c r="E1814" s="4" t="s">
        <v>390</v>
      </c>
      <c r="F1814" s="4" t="s">
        <v>45</v>
      </c>
      <c r="G1814" s="4" t="s">
        <v>46</v>
      </c>
      <c r="H1814" s="4" t="s">
        <v>47</v>
      </c>
      <c r="I1814" s="4" t="s">
        <v>48</v>
      </c>
      <c r="J1814" s="4" t="s">
        <v>49</v>
      </c>
      <c r="K1814" s="4" t="s">
        <v>4831</v>
      </c>
      <c r="L1814" s="4" t="s">
        <v>4832</v>
      </c>
      <c r="M1814" s="4"/>
      <c r="N1814" s="4" t="s">
        <v>4796</v>
      </c>
      <c r="O1814" s="4" t="s">
        <v>53</v>
      </c>
      <c r="P1814" s="4" t="s">
        <v>4612</v>
      </c>
      <c r="Q1814" s="4">
        <v>205</v>
      </c>
      <c r="R1814" s="4">
        <v>0</v>
      </c>
      <c r="S1814" s="4">
        <v>276</v>
      </c>
      <c r="T1814" s="4">
        <v>481</v>
      </c>
      <c r="U1814" s="4">
        <v>0.42620000000000002</v>
      </c>
      <c r="V1814" s="4">
        <v>0</v>
      </c>
      <c r="W1814" s="4">
        <v>0.42620000000000002</v>
      </c>
      <c r="X1814" s="4" t="s">
        <v>48</v>
      </c>
      <c r="Y1814" s="4" t="s">
        <v>48</v>
      </c>
      <c r="Z1814" s="4" t="s">
        <v>48</v>
      </c>
      <c r="AA1814" s="4" t="s">
        <v>48</v>
      </c>
      <c r="AB1814" s="4" t="s">
        <v>48</v>
      </c>
      <c r="AC1814" s="4" t="s">
        <v>48</v>
      </c>
      <c r="AD1814" s="4" t="s">
        <v>48</v>
      </c>
      <c r="AE1814" s="4" t="s">
        <v>49</v>
      </c>
      <c r="AF1814" s="4" t="s">
        <v>49</v>
      </c>
      <c r="AG1814" s="4" t="s">
        <v>49</v>
      </c>
      <c r="AH1814" s="4" t="s">
        <v>48</v>
      </c>
      <c r="AI1814" s="4" t="s">
        <v>48</v>
      </c>
      <c r="AJ1814" s="4" t="s">
        <v>48</v>
      </c>
      <c r="AK1814" s="4" t="s">
        <v>48</v>
      </c>
      <c r="AL1814" s="4" t="s">
        <v>55</v>
      </c>
    </row>
    <row r="1815" spans="1:38" ht="25.5">
      <c r="A1815" s="4">
        <v>159888</v>
      </c>
      <c r="B1815" s="4">
        <v>684444</v>
      </c>
      <c r="C1815" s="4" t="s">
        <v>4779</v>
      </c>
      <c r="D1815" s="4" t="s">
        <v>4780</v>
      </c>
      <c r="E1815" s="4" t="s">
        <v>390</v>
      </c>
      <c r="F1815" s="4" t="s">
        <v>45</v>
      </c>
      <c r="G1815" s="4" t="s">
        <v>46</v>
      </c>
      <c r="H1815" s="4" t="s">
        <v>47</v>
      </c>
      <c r="I1815" s="4" t="s">
        <v>48</v>
      </c>
      <c r="J1815" s="4" t="s">
        <v>49</v>
      </c>
      <c r="K1815" s="4" t="s">
        <v>4833</v>
      </c>
      <c r="L1815" s="4" t="s">
        <v>4834</v>
      </c>
      <c r="M1815" s="4"/>
      <c r="N1815" s="4" t="s">
        <v>4796</v>
      </c>
      <c r="O1815" s="4" t="s">
        <v>53</v>
      </c>
      <c r="P1815" s="4" t="s">
        <v>4783</v>
      </c>
      <c r="Q1815" s="4">
        <v>162</v>
      </c>
      <c r="R1815" s="4">
        <v>0</v>
      </c>
      <c r="S1815" s="4">
        <v>219</v>
      </c>
      <c r="T1815" s="4">
        <v>381</v>
      </c>
      <c r="U1815" s="4">
        <v>0.42520000000000002</v>
      </c>
      <c r="V1815" s="4">
        <v>0</v>
      </c>
      <c r="W1815" s="4">
        <v>0.42520000000000002</v>
      </c>
      <c r="X1815" s="4" t="s">
        <v>48</v>
      </c>
      <c r="Y1815" s="4" t="s">
        <v>48</v>
      </c>
      <c r="Z1815" s="4" t="s">
        <v>48</v>
      </c>
      <c r="AA1815" s="4" t="s">
        <v>48</v>
      </c>
      <c r="AB1815" s="4" t="s">
        <v>48</v>
      </c>
      <c r="AC1815" s="4" t="s">
        <v>48</v>
      </c>
      <c r="AD1815" s="4" t="s">
        <v>48</v>
      </c>
      <c r="AE1815" s="4" t="s">
        <v>48</v>
      </c>
      <c r="AF1815" s="4" t="s">
        <v>48</v>
      </c>
      <c r="AG1815" s="4" t="s">
        <v>48</v>
      </c>
      <c r="AH1815" s="4" t="s">
        <v>49</v>
      </c>
      <c r="AI1815" s="4" t="s">
        <v>49</v>
      </c>
      <c r="AJ1815" s="4" t="s">
        <v>49</v>
      </c>
      <c r="AK1815" s="4" t="s">
        <v>49</v>
      </c>
      <c r="AL1815" s="4" t="s">
        <v>55</v>
      </c>
    </row>
    <row r="1816" spans="1:38" ht="25.5">
      <c r="A1816" s="4">
        <v>159888</v>
      </c>
      <c r="B1816" s="4">
        <v>661893</v>
      </c>
      <c r="C1816" s="4" t="s">
        <v>4779</v>
      </c>
      <c r="D1816" s="4" t="s">
        <v>4780</v>
      </c>
      <c r="E1816" s="4" t="s">
        <v>390</v>
      </c>
      <c r="F1816" s="4" t="s">
        <v>45</v>
      </c>
      <c r="G1816" s="4" t="s">
        <v>46</v>
      </c>
      <c r="H1816" s="4" t="s">
        <v>47</v>
      </c>
      <c r="I1816" s="4" t="s">
        <v>48</v>
      </c>
      <c r="J1816" s="4" t="s">
        <v>49</v>
      </c>
      <c r="K1816" s="4" t="s">
        <v>2850</v>
      </c>
      <c r="L1816" s="4" t="s">
        <v>4835</v>
      </c>
      <c r="M1816" s="4"/>
      <c r="N1816" s="4" t="s">
        <v>414</v>
      </c>
      <c r="O1816" s="4" t="s">
        <v>53</v>
      </c>
      <c r="P1816" s="4" t="s">
        <v>3536</v>
      </c>
      <c r="Q1816" s="4">
        <v>179</v>
      </c>
      <c r="R1816" s="4">
        <v>0</v>
      </c>
      <c r="S1816" s="4">
        <v>152</v>
      </c>
      <c r="T1816" s="4">
        <v>331</v>
      </c>
      <c r="U1816" s="4">
        <v>0.54079999999999995</v>
      </c>
      <c r="V1816" s="4">
        <v>0</v>
      </c>
      <c r="W1816" s="4">
        <v>0.54079999999999995</v>
      </c>
      <c r="X1816" s="4" t="s">
        <v>48</v>
      </c>
      <c r="Y1816" s="4" t="s">
        <v>49</v>
      </c>
      <c r="Z1816" s="4" t="s">
        <v>49</v>
      </c>
      <c r="AA1816" s="4" t="s">
        <v>49</v>
      </c>
      <c r="AB1816" s="4" t="s">
        <v>49</v>
      </c>
      <c r="AC1816" s="4" t="s">
        <v>49</v>
      </c>
      <c r="AD1816" s="4" t="s">
        <v>49</v>
      </c>
      <c r="AE1816" s="4" t="s">
        <v>48</v>
      </c>
      <c r="AF1816" s="4" t="s">
        <v>48</v>
      </c>
      <c r="AG1816" s="4" t="s">
        <v>48</v>
      </c>
      <c r="AH1816" s="4" t="s">
        <v>48</v>
      </c>
      <c r="AI1816" s="4" t="s">
        <v>48</v>
      </c>
      <c r="AJ1816" s="4" t="s">
        <v>48</v>
      </c>
      <c r="AK1816" s="4" t="s">
        <v>48</v>
      </c>
      <c r="AL1816" s="4" t="s">
        <v>55</v>
      </c>
    </row>
    <row r="1817" spans="1:38" ht="25.5">
      <c r="A1817" s="4">
        <v>159888</v>
      </c>
      <c r="B1817" s="4">
        <v>662891</v>
      </c>
      <c r="C1817" s="4" t="s">
        <v>4779</v>
      </c>
      <c r="D1817" s="4" t="s">
        <v>4780</v>
      </c>
      <c r="E1817" s="4" t="s">
        <v>390</v>
      </c>
      <c r="F1817" s="4" t="s">
        <v>45</v>
      </c>
      <c r="G1817" s="4" t="s">
        <v>46</v>
      </c>
      <c r="H1817" s="4" t="s">
        <v>47</v>
      </c>
      <c r="I1817" s="4" t="s">
        <v>48</v>
      </c>
      <c r="J1817" s="4" t="s">
        <v>49</v>
      </c>
      <c r="K1817" s="4" t="s">
        <v>4836</v>
      </c>
      <c r="L1817" s="4" t="s">
        <v>4837</v>
      </c>
      <c r="M1817" s="4"/>
      <c r="N1817" s="4" t="s">
        <v>414</v>
      </c>
      <c r="O1817" s="4" t="s">
        <v>53</v>
      </c>
      <c r="P1817" s="4" t="s">
        <v>415</v>
      </c>
      <c r="Q1817" s="4">
        <v>305</v>
      </c>
      <c r="R1817" s="4">
        <v>0</v>
      </c>
      <c r="S1817" s="4">
        <v>0</v>
      </c>
      <c r="T1817" s="4">
        <v>305</v>
      </c>
      <c r="U1817" s="4">
        <v>1</v>
      </c>
      <c r="V1817" s="4">
        <v>0</v>
      </c>
      <c r="W1817" s="4">
        <v>1</v>
      </c>
      <c r="X1817" s="4" t="s">
        <v>49</v>
      </c>
      <c r="Y1817" s="4" t="s">
        <v>49</v>
      </c>
      <c r="Z1817" s="4" t="s">
        <v>49</v>
      </c>
      <c r="AA1817" s="4" t="s">
        <v>49</v>
      </c>
      <c r="AB1817" s="4" t="s">
        <v>49</v>
      </c>
      <c r="AC1817" s="4" t="s">
        <v>49</v>
      </c>
      <c r="AD1817" s="4" t="s">
        <v>49</v>
      </c>
      <c r="AE1817" s="4" t="s">
        <v>48</v>
      </c>
      <c r="AF1817" s="4" t="s">
        <v>48</v>
      </c>
      <c r="AG1817" s="4" t="s">
        <v>48</v>
      </c>
      <c r="AH1817" s="4" t="s">
        <v>48</v>
      </c>
      <c r="AI1817" s="4" t="s">
        <v>48</v>
      </c>
      <c r="AJ1817" s="4" t="s">
        <v>48</v>
      </c>
      <c r="AK1817" s="4" t="s">
        <v>48</v>
      </c>
      <c r="AL1817" s="4" t="s">
        <v>55</v>
      </c>
    </row>
    <row r="1818" spans="1:38" ht="25.5">
      <c r="A1818" s="4">
        <v>159888</v>
      </c>
      <c r="B1818" s="4">
        <v>663985</v>
      </c>
      <c r="C1818" s="4" t="s">
        <v>4779</v>
      </c>
      <c r="D1818" s="4" t="s">
        <v>4780</v>
      </c>
      <c r="E1818" s="4" t="s">
        <v>390</v>
      </c>
      <c r="F1818" s="4" t="s">
        <v>45</v>
      </c>
      <c r="G1818" s="4" t="s">
        <v>46</v>
      </c>
      <c r="H1818" s="4" t="s">
        <v>47</v>
      </c>
      <c r="I1818" s="4" t="s">
        <v>48</v>
      </c>
      <c r="J1818" s="4" t="s">
        <v>49</v>
      </c>
      <c r="K1818" s="4" t="s">
        <v>4124</v>
      </c>
      <c r="L1818" s="4" t="s">
        <v>4838</v>
      </c>
      <c r="M1818" s="4"/>
      <c r="N1818" s="4" t="s">
        <v>414</v>
      </c>
      <c r="O1818" s="4" t="s">
        <v>53</v>
      </c>
      <c r="P1818" s="4" t="s">
        <v>4839</v>
      </c>
      <c r="Q1818" s="4">
        <v>1469</v>
      </c>
      <c r="R1818" s="4">
        <v>0</v>
      </c>
      <c r="S1818" s="4">
        <v>62</v>
      </c>
      <c r="T1818" s="4">
        <v>1531</v>
      </c>
      <c r="U1818" s="4">
        <v>0.95950000000000002</v>
      </c>
      <c r="V1818" s="4">
        <v>0</v>
      </c>
      <c r="W1818" s="4">
        <v>0.95950000000000002</v>
      </c>
      <c r="X1818" s="4" t="s">
        <v>48</v>
      </c>
      <c r="Y1818" s="4" t="s">
        <v>48</v>
      </c>
      <c r="Z1818" s="4" t="s">
        <v>48</v>
      </c>
      <c r="AA1818" s="4" t="s">
        <v>48</v>
      </c>
      <c r="AB1818" s="4" t="s">
        <v>48</v>
      </c>
      <c r="AC1818" s="4" t="s">
        <v>48</v>
      </c>
      <c r="AD1818" s="4" t="s">
        <v>48</v>
      </c>
      <c r="AE1818" s="4" t="s">
        <v>48</v>
      </c>
      <c r="AF1818" s="4" t="s">
        <v>48</v>
      </c>
      <c r="AG1818" s="4" t="s">
        <v>48</v>
      </c>
      <c r="AH1818" s="4" t="s">
        <v>49</v>
      </c>
      <c r="AI1818" s="4" t="s">
        <v>49</v>
      </c>
      <c r="AJ1818" s="4" t="s">
        <v>49</v>
      </c>
      <c r="AK1818" s="4" t="s">
        <v>49</v>
      </c>
      <c r="AL1818" s="4" t="s">
        <v>55</v>
      </c>
    </row>
    <row r="1819" spans="1:38" ht="25.5">
      <c r="A1819" s="4">
        <v>159888</v>
      </c>
      <c r="B1819" s="4">
        <v>661895</v>
      </c>
      <c r="C1819" s="4" t="s">
        <v>4779</v>
      </c>
      <c r="D1819" s="4" t="s">
        <v>4780</v>
      </c>
      <c r="E1819" s="4" t="s">
        <v>390</v>
      </c>
      <c r="F1819" s="4" t="s">
        <v>45</v>
      </c>
      <c r="G1819" s="4" t="s">
        <v>46</v>
      </c>
      <c r="H1819" s="4" t="s">
        <v>47</v>
      </c>
      <c r="I1819" s="4" t="s">
        <v>48</v>
      </c>
      <c r="J1819" s="4" t="s">
        <v>49</v>
      </c>
      <c r="K1819" s="4" t="s">
        <v>4840</v>
      </c>
      <c r="L1819" s="4" t="s">
        <v>4841</v>
      </c>
      <c r="M1819" s="4"/>
      <c r="N1819" s="4" t="s">
        <v>414</v>
      </c>
      <c r="O1819" s="4" t="s">
        <v>53</v>
      </c>
      <c r="P1819" s="4" t="s">
        <v>1951</v>
      </c>
      <c r="Q1819" s="4">
        <v>404</v>
      </c>
      <c r="R1819" s="4">
        <v>0</v>
      </c>
      <c r="S1819" s="4">
        <v>0</v>
      </c>
      <c r="T1819" s="4">
        <v>404</v>
      </c>
      <c r="U1819" s="4">
        <v>1</v>
      </c>
      <c r="V1819" s="4">
        <v>0</v>
      </c>
      <c r="W1819" s="4">
        <v>1</v>
      </c>
      <c r="X1819" s="4" t="s">
        <v>49</v>
      </c>
      <c r="Y1819" s="4" t="s">
        <v>49</v>
      </c>
      <c r="Z1819" s="4" t="s">
        <v>49</v>
      </c>
      <c r="AA1819" s="4" t="s">
        <v>49</v>
      </c>
      <c r="AB1819" s="4" t="s">
        <v>49</v>
      </c>
      <c r="AC1819" s="4" t="s">
        <v>49</v>
      </c>
      <c r="AD1819" s="4" t="s">
        <v>49</v>
      </c>
      <c r="AE1819" s="4" t="s">
        <v>48</v>
      </c>
      <c r="AF1819" s="4" t="s">
        <v>48</v>
      </c>
      <c r="AG1819" s="4" t="s">
        <v>48</v>
      </c>
      <c r="AH1819" s="4" t="s">
        <v>48</v>
      </c>
      <c r="AI1819" s="4" t="s">
        <v>48</v>
      </c>
      <c r="AJ1819" s="4" t="s">
        <v>48</v>
      </c>
      <c r="AK1819" s="4" t="s">
        <v>48</v>
      </c>
      <c r="AL1819" s="4" t="s">
        <v>55</v>
      </c>
    </row>
    <row r="1820" spans="1:38" ht="25.5">
      <c r="A1820" s="4">
        <v>159888</v>
      </c>
      <c r="B1820" s="4">
        <v>661896</v>
      </c>
      <c r="C1820" s="4" t="s">
        <v>4779</v>
      </c>
      <c r="D1820" s="4" t="s">
        <v>4780</v>
      </c>
      <c r="E1820" s="4" t="s">
        <v>390</v>
      </c>
      <c r="F1820" s="4" t="s">
        <v>45</v>
      </c>
      <c r="G1820" s="4" t="s">
        <v>46</v>
      </c>
      <c r="H1820" s="4" t="s">
        <v>47</v>
      </c>
      <c r="I1820" s="4" t="s">
        <v>48</v>
      </c>
      <c r="J1820" s="4" t="s">
        <v>49</v>
      </c>
      <c r="K1820" s="4" t="s">
        <v>358</v>
      </c>
      <c r="L1820" s="4" t="s">
        <v>4842</v>
      </c>
      <c r="M1820" s="4"/>
      <c r="N1820" s="4" t="s">
        <v>414</v>
      </c>
      <c r="O1820" s="4" t="s">
        <v>53</v>
      </c>
      <c r="P1820" s="4" t="s">
        <v>4830</v>
      </c>
      <c r="Q1820" s="4">
        <v>89</v>
      </c>
      <c r="R1820" s="4">
        <v>0</v>
      </c>
      <c r="S1820" s="4">
        <v>252</v>
      </c>
      <c r="T1820" s="4">
        <v>341</v>
      </c>
      <c r="U1820" s="4">
        <v>0.26100000000000001</v>
      </c>
      <c r="V1820" s="4">
        <v>0</v>
      </c>
      <c r="W1820" s="4">
        <v>0.26100000000000001</v>
      </c>
      <c r="X1820" s="4" t="s">
        <v>48</v>
      </c>
      <c r="Y1820" s="4" t="s">
        <v>49</v>
      </c>
      <c r="Z1820" s="4" t="s">
        <v>49</v>
      </c>
      <c r="AA1820" s="4" t="s">
        <v>49</v>
      </c>
      <c r="AB1820" s="4" t="s">
        <v>49</v>
      </c>
      <c r="AC1820" s="4" t="s">
        <v>49</v>
      </c>
      <c r="AD1820" s="4" t="s">
        <v>49</v>
      </c>
      <c r="AE1820" s="4" t="s">
        <v>48</v>
      </c>
      <c r="AF1820" s="4" t="s">
        <v>48</v>
      </c>
      <c r="AG1820" s="4" t="s">
        <v>48</v>
      </c>
      <c r="AH1820" s="4" t="s">
        <v>48</v>
      </c>
      <c r="AI1820" s="4" t="s">
        <v>48</v>
      </c>
      <c r="AJ1820" s="4" t="s">
        <v>48</v>
      </c>
      <c r="AK1820" s="4" t="s">
        <v>48</v>
      </c>
      <c r="AL1820" s="4" t="s">
        <v>55</v>
      </c>
    </row>
    <row r="1821" spans="1:38" ht="25.5">
      <c r="A1821" s="4">
        <v>159888</v>
      </c>
      <c r="B1821" s="4">
        <v>661897</v>
      </c>
      <c r="C1821" s="4" t="s">
        <v>4779</v>
      </c>
      <c r="D1821" s="4" t="s">
        <v>4780</v>
      </c>
      <c r="E1821" s="4" t="s">
        <v>390</v>
      </c>
      <c r="F1821" s="4" t="s">
        <v>45</v>
      </c>
      <c r="G1821" s="4" t="s">
        <v>46</v>
      </c>
      <c r="H1821" s="4" t="s">
        <v>47</v>
      </c>
      <c r="I1821" s="4" t="s">
        <v>48</v>
      </c>
      <c r="J1821" s="4" t="s">
        <v>49</v>
      </c>
      <c r="K1821" s="4" t="s">
        <v>4843</v>
      </c>
      <c r="L1821" s="4" t="s">
        <v>4844</v>
      </c>
      <c r="M1821" s="4"/>
      <c r="N1821" s="4" t="s">
        <v>414</v>
      </c>
      <c r="O1821" s="4" t="s">
        <v>53</v>
      </c>
      <c r="P1821" s="4" t="s">
        <v>1951</v>
      </c>
      <c r="Q1821" s="4">
        <v>288</v>
      </c>
      <c r="R1821" s="4">
        <v>0</v>
      </c>
      <c r="S1821" s="4">
        <v>64</v>
      </c>
      <c r="T1821" s="4">
        <v>352</v>
      </c>
      <c r="U1821" s="4">
        <v>0.81820000000000004</v>
      </c>
      <c r="V1821" s="4">
        <v>0</v>
      </c>
      <c r="W1821" s="4">
        <v>0.81820000000000004</v>
      </c>
      <c r="X1821" s="4" t="s">
        <v>49</v>
      </c>
      <c r="Y1821" s="4" t="s">
        <v>49</v>
      </c>
      <c r="Z1821" s="4" t="s">
        <v>49</v>
      </c>
      <c r="AA1821" s="4" t="s">
        <v>49</v>
      </c>
      <c r="AB1821" s="4" t="s">
        <v>49</v>
      </c>
      <c r="AC1821" s="4" t="s">
        <v>49</v>
      </c>
      <c r="AD1821" s="4" t="s">
        <v>49</v>
      </c>
      <c r="AE1821" s="4" t="s">
        <v>48</v>
      </c>
      <c r="AF1821" s="4" t="s">
        <v>48</v>
      </c>
      <c r="AG1821" s="4" t="s">
        <v>48</v>
      </c>
      <c r="AH1821" s="4" t="s">
        <v>48</v>
      </c>
      <c r="AI1821" s="4" t="s">
        <v>48</v>
      </c>
      <c r="AJ1821" s="4" t="s">
        <v>48</v>
      </c>
      <c r="AK1821" s="4" t="s">
        <v>48</v>
      </c>
      <c r="AL1821" s="4" t="s">
        <v>55</v>
      </c>
    </row>
    <row r="1822" spans="1:38" ht="25.5">
      <c r="A1822" s="4">
        <v>159888</v>
      </c>
      <c r="B1822" s="4">
        <v>661935</v>
      </c>
      <c r="C1822" s="4" t="s">
        <v>4779</v>
      </c>
      <c r="D1822" s="4" t="s">
        <v>4780</v>
      </c>
      <c r="E1822" s="4" t="s">
        <v>390</v>
      </c>
      <c r="F1822" s="4" t="s">
        <v>45</v>
      </c>
      <c r="G1822" s="4" t="s">
        <v>46</v>
      </c>
      <c r="H1822" s="4" t="s">
        <v>47</v>
      </c>
      <c r="I1822" s="4" t="s">
        <v>48</v>
      </c>
      <c r="J1822" s="4" t="s">
        <v>49</v>
      </c>
      <c r="K1822" s="4" t="s">
        <v>4845</v>
      </c>
      <c r="L1822" s="4" t="s">
        <v>4846</v>
      </c>
      <c r="M1822" s="4" t="s">
        <v>4847</v>
      </c>
      <c r="N1822" s="4" t="s">
        <v>414</v>
      </c>
      <c r="O1822" s="4" t="s">
        <v>53</v>
      </c>
      <c r="P1822" s="4" t="s">
        <v>4785</v>
      </c>
      <c r="Q1822" s="4">
        <v>30</v>
      </c>
      <c r="R1822" s="4">
        <v>0</v>
      </c>
      <c r="S1822" s="4">
        <v>0</v>
      </c>
      <c r="T1822" s="4">
        <v>30</v>
      </c>
      <c r="U1822" s="4">
        <v>1</v>
      </c>
      <c r="V1822" s="4">
        <v>0</v>
      </c>
      <c r="W1822" s="4">
        <v>1</v>
      </c>
      <c r="X1822" s="4" t="s">
        <v>49</v>
      </c>
      <c r="Y1822" s="4" t="s">
        <v>48</v>
      </c>
      <c r="Z1822" s="4" t="s">
        <v>48</v>
      </c>
      <c r="AA1822" s="4" t="s">
        <v>48</v>
      </c>
      <c r="AB1822" s="4" t="s">
        <v>48</v>
      </c>
      <c r="AC1822" s="4" t="s">
        <v>48</v>
      </c>
      <c r="AD1822" s="4" t="s">
        <v>48</v>
      </c>
      <c r="AE1822" s="4" t="s">
        <v>48</v>
      </c>
      <c r="AF1822" s="4" t="s">
        <v>48</v>
      </c>
      <c r="AG1822" s="4" t="s">
        <v>48</v>
      </c>
      <c r="AH1822" s="4" t="s">
        <v>48</v>
      </c>
      <c r="AI1822" s="4" t="s">
        <v>48</v>
      </c>
      <c r="AJ1822" s="4" t="s">
        <v>48</v>
      </c>
      <c r="AK1822" s="4" t="s">
        <v>48</v>
      </c>
      <c r="AL1822" s="4" t="s">
        <v>55</v>
      </c>
    </row>
    <row r="1823" spans="1:38" ht="25.5">
      <c r="A1823" s="4">
        <v>159888</v>
      </c>
      <c r="B1823" s="4">
        <v>661898</v>
      </c>
      <c r="C1823" s="4" t="s">
        <v>4779</v>
      </c>
      <c r="D1823" s="4" t="s">
        <v>4780</v>
      </c>
      <c r="E1823" s="4" t="s">
        <v>390</v>
      </c>
      <c r="F1823" s="4" t="s">
        <v>45</v>
      </c>
      <c r="G1823" s="4" t="s">
        <v>46</v>
      </c>
      <c r="H1823" s="4" t="s">
        <v>47</v>
      </c>
      <c r="I1823" s="4" t="s">
        <v>48</v>
      </c>
      <c r="J1823" s="4" t="s">
        <v>49</v>
      </c>
      <c r="K1823" s="4" t="s">
        <v>4848</v>
      </c>
      <c r="L1823" s="4" t="s">
        <v>4849</v>
      </c>
      <c r="M1823" s="4"/>
      <c r="N1823" s="4" t="s">
        <v>414</v>
      </c>
      <c r="O1823" s="4" t="s">
        <v>53</v>
      </c>
      <c r="P1823" s="4" t="s">
        <v>4785</v>
      </c>
      <c r="Q1823" s="4">
        <v>421</v>
      </c>
      <c r="R1823" s="4">
        <v>0</v>
      </c>
      <c r="S1823" s="4">
        <v>35</v>
      </c>
      <c r="T1823" s="4">
        <v>456</v>
      </c>
      <c r="U1823" s="4">
        <v>0.92320000000000002</v>
      </c>
      <c r="V1823" s="4">
        <v>0</v>
      </c>
      <c r="W1823" s="4">
        <v>0.92320000000000002</v>
      </c>
      <c r="X1823" s="4" t="s">
        <v>49</v>
      </c>
      <c r="Y1823" s="4" t="s">
        <v>49</v>
      </c>
      <c r="Z1823" s="4" t="s">
        <v>49</v>
      </c>
      <c r="AA1823" s="4" t="s">
        <v>49</v>
      </c>
      <c r="AB1823" s="4" t="s">
        <v>49</v>
      </c>
      <c r="AC1823" s="4" t="s">
        <v>49</v>
      </c>
      <c r="AD1823" s="4" t="s">
        <v>49</v>
      </c>
      <c r="AE1823" s="4" t="s">
        <v>48</v>
      </c>
      <c r="AF1823" s="4" t="s">
        <v>48</v>
      </c>
      <c r="AG1823" s="4" t="s">
        <v>48</v>
      </c>
      <c r="AH1823" s="4" t="s">
        <v>48</v>
      </c>
      <c r="AI1823" s="4" t="s">
        <v>48</v>
      </c>
      <c r="AJ1823" s="4" t="s">
        <v>48</v>
      </c>
      <c r="AK1823" s="4" t="s">
        <v>48</v>
      </c>
      <c r="AL1823" s="4" t="s">
        <v>55</v>
      </c>
    </row>
    <row r="1824" spans="1:38" ht="25.5">
      <c r="A1824" s="4">
        <v>159888</v>
      </c>
      <c r="B1824" s="4">
        <v>661899</v>
      </c>
      <c r="C1824" s="4" t="s">
        <v>4779</v>
      </c>
      <c r="D1824" s="4" t="s">
        <v>4780</v>
      </c>
      <c r="E1824" s="4" t="s">
        <v>390</v>
      </c>
      <c r="F1824" s="4" t="s">
        <v>45</v>
      </c>
      <c r="G1824" s="4" t="s">
        <v>46</v>
      </c>
      <c r="H1824" s="4" t="s">
        <v>47</v>
      </c>
      <c r="I1824" s="4" t="s">
        <v>48</v>
      </c>
      <c r="J1824" s="4" t="s">
        <v>49</v>
      </c>
      <c r="K1824" s="4" t="s">
        <v>2381</v>
      </c>
      <c r="L1824" s="4" t="s">
        <v>4850</v>
      </c>
      <c r="M1824" s="4"/>
      <c r="N1824" s="4" t="s">
        <v>414</v>
      </c>
      <c r="O1824" s="4" t="s">
        <v>53</v>
      </c>
      <c r="P1824" s="4" t="s">
        <v>4783</v>
      </c>
      <c r="Q1824" s="4">
        <v>267</v>
      </c>
      <c r="R1824" s="4">
        <v>0</v>
      </c>
      <c r="S1824" s="4">
        <v>74</v>
      </c>
      <c r="T1824" s="4">
        <v>341</v>
      </c>
      <c r="U1824" s="4">
        <v>0.78300000000000003</v>
      </c>
      <c r="V1824" s="4">
        <v>0</v>
      </c>
      <c r="W1824" s="4">
        <v>0.78300000000000003</v>
      </c>
      <c r="X1824" s="4" t="s">
        <v>49</v>
      </c>
      <c r="Y1824" s="4" t="s">
        <v>49</v>
      </c>
      <c r="Z1824" s="4" t="s">
        <v>49</v>
      </c>
      <c r="AA1824" s="4" t="s">
        <v>49</v>
      </c>
      <c r="AB1824" s="4" t="s">
        <v>49</v>
      </c>
      <c r="AC1824" s="4" t="s">
        <v>49</v>
      </c>
      <c r="AD1824" s="4" t="s">
        <v>49</v>
      </c>
      <c r="AE1824" s="4" t="s">
        <v>48</v>
      </c>
      <c r="AF1824" s="4" t="s">
        <v>48</v>
      </c>
      <c r="AG1824" s="4" t="s">
        <v>48</v>
      </c>
      <c r="AH1824" s="4" t="s">
        <v>48</v>
      </c>
      <c r="AI1824" s="4" t="s">
        <v>48</v>
      </c>
      <c r="AJ1824" s="4" t="s">
        <v>48</v>
      </c>
      <c r="AK1824" s="4" t="s">
        <v>48</v>
      </c>
      <c r="AL1824" s="4" t="s">
        <v>55</v>
      </c>
    </row>
    <row r="1825" spans="1:38" ht="25.5">
      <c r="A1825" s="4">
        <v>159888</v>
      </c>
      <c r="B1825" s="4">
        <v>664378</v>
      </c>
      <c r="C1825" s="4" t="s">
        <v>4779</v>
      </c>
      <c r="D1825" s="4" t="s">
        <v>4780</v>
      </c>
      <c r="E1825" s="4" t="s">
        <v>390</v>
      </c>
      <c r="F1825" s="4" t="s">
        <v>45</v>
      </c>
      <c r="G1825" s="4" t="s">
        <v>46</v>
      </c>
      <c r="H1825" s="4" t="s">
        <v>47</v>
      </c>
      <c r="I1825" s="4" t="s">
        <v>48</v>
      </c>
      <c r="J1825" s="4" t="s">
        <v>49</v>
      </c>
      <c r="K1825" s="4" t="s">
        <v>4851</v>
      </c>
      <c r="L1825" s="4" t="s">
        <v>4852</v>
      </c>
      <c r="M1825" s="4"/>
      <c r="N1825" s="4" t="s">
        <v>4796</v>
      </c>
      <c r="O1825" s="4" t="s">
        <v>53</v>
      </c>
      <c r="P1825" s="4" t="s">
        <v>4853</v>
      </c>
      <c r="Q1825" s="4">
        <v>213</v>
      </c>
      <c r="R1825" s="4">
        <v>0</v>
      </c>
      <c r="S1825" s="4">
        <v>398</v>
      </c>
      <c r="T1825" s="4">
        <v>611</v>
      </c>
      <c r="U1825" s="4">
        <v>0.34860000000000002</v>
      </c>
      <c r="V1825" s="4">
        <v>0</v>
      </c>
      <c r="W1825" s="4">
        <v>0.34860000000000002</v>
      </c>
      <c r="X1825" s="4" t="s">
        <v>48</v>
      </c>
      <c r="Y1825" s="4" t="s">
        <v>48</v>
      </c>
      <c r="Z1825" s="4" t="s">
        <v>48</v>
      </c>
      <c r="AA1825" s="4" t="s">
        <v>48</v>
      </c>
      <c r="AB1825" s="4" t="s">
        <v>48</v>
      </c>
      <c r="AC1825" s="4" t="s">
        <v>48</v>
      </c>
      <c r="AD1825" s="4" t="s">
        <v>48</v>
      </c>
      <c r="AE1825" s="4" t="s">
        <v>49</v>
      </c>
      <c r="AF1825" s="4" t="s">
        <v>49</v>
      </c>
      <c r="AG1825" s="4" t="s">
        <v>49</v>
      </c>
      <c r="AH1825" s="4" t="s">
        <v>48</v>
      </c>
      <c r="AI1825" s="4" t="s">
        <v>48</v>
      </c>
      <c r="AJ1825" s="4" t="s">
        <v>48</v>
      </c>
      <c r="AK1825" s="4" t="s">
        <v>48</v>
      </c>
      <c r="AL1825" s="4" t="s">
        <v>55</v>
      </c>
    </row>
    <row r="1826" spans="1:38" ht="25.5">
      <c r="A1826" s="4">
        <v>159888</v>
      </c>
      <c r="B1826" s="4">
        <v>664396</v>
      </c>
      <c r="C1826" s="4" t="s">
        <v>4779</v>
      </c>
      <c r="D1826" s="4" t="s">
        <v>4780</v>
      </c>
      <c r="E1826" s="4" t="s">
        <v>390</v>
      </c>
      <c r="F1826" s="4" t="s">
        <v>45</v>
      </c>
      <c r="G1826" s="4" t="s">
        <v>46</v>
      </c>
      <c r="H1826" s="4" t="s">
        <v>47</v>
      </c>
      <c r="I1826" s="4" t="s">
        <v>48</v>
      </c>
      <c r="J1826" s="4" t="s">
        <v>49</v>
      </c>
      <c r="K1826" s="4" t="s">
        <v>2189</v>
      </c>
      <c r="L1826" s="4" t="s">
        <v>4854</v>
      </c>
      <c r="M1826" s="4"/>
      <c r="N1826" s="4" t="s">
        <v>414</v>
      </c>
      <c r="O1826" s="4" t="s">
        <v>53</v>
      </c>
      <c r="P1826" s="4" t="s">
        <v>4797</v>
      </c>
      <c r="Q1826" s="4">
        <v>259</v>
      </c>
      <c r="R1826" s="4">
        <v>0</v>
      </c>
      <c r="S1826" s="4">
        <v>324</v>
      </c>
      <c r="T1826" s="4">
        <v>583</v>
      </c>
      <c r="U1826" s="4">
        <v>0.44429999999999997</v>
      </c>
      <c r="V1826" s="4">
        <v>0</v>
      </c>
      <c r="W1826" s="4">
        <v>0.44429999999999997</v>
      </c>
      <c r="X1826" s="4" t="s">
        <v>48</v>
      </c>
      <c r="Y1826" s="4" t="s">
        <v>48</v>
      </c>
      <c r="Z1826" s="4" t="s">
        <v>48</v>
      </c>
      <c r="AA1826" s="4" t="s">
        <v>48</v>
      </c>
      <c r="AB1826" s="4" t="s">
        <v>48</v>
      </c>
      <c r="AC1826" s="4" t="s">
        <v>48</v>
      </c>
      <c r="AD1826" s="4" t="s">
        <v>48</v>
      </c>
      <c r="AE1826" s="4" t="s">
        <v>49</v>
      </c>
      <c r="AF1826" s="4" t="s">
        <v>49</v>
      </c>
      <c r="AG1826" s="4" t="s">
        <v>49</v>
      </c>
      <c r="AH1826" s="4" t="s">
        <v>48</v>
      </c>
      <c r="AI1826" s="4" t="s">
        <v>48</v>
      </c>
      <c r="AJ1826" s="4" t="s">
        <v>48</v>
      </c>
      <c r="AK1826" s="4" t="s">
        <v>48</v>
      </c>
      <c r="AL1826" s="4" t="s">
        <v>55</v>
      </c>
    </row>
    <row r="1827" spans="1:38" ht="25.5">
      <c r="A1827" s="4">
        <v>159888</v>
      </c>
      <c r="B1827" s="4">
        <v>663462</v>
      </c>
      <c r="C1827" s="4" t="s">
        <v>4779</v>
      </c>
      <c r="D1827" s="4" t="s">
        <v>4780</v>
      </c>
      <c r="E1827" s="4" t="s">
        <v>390</v>
      </c>
      <c r="F1827" s="4" t="s">
        <v>45</v>
      </c>
      <c r="G1827" s="4" t="s">
        <v>46</v>
      </c>
      <c r="H1827" s="4" t="s">
        <v>47</v>
      </c>
      <c r="I1827" s="4" t="s">
        <v>48</v>
      </c>
      <c r="J1827" s="4" t="s">
        <v>49</v>
      </c>
      <c r="K1827" s="4" t="s">
        <v>4855</v>
      </c>
      <c r="L1827" s="4" t="s">
        <v>4856</v>
      </c>
      <c r="M1827" s="4"/>
      <c r="N1827" s="4" t="s">
        <v>414</v>
      </c>
      <c r="O1827" s="4" t="s">
        <v>53</v>
      </c>
      <c r="P1827" s="4" t="s">
        <v>4785</v>
      </c>
      <c r="Q1827" s="4">
        <v>1126</v>
      </c>
      <c r="R1827" s="4">
        <v>0</v>
      </c>
      <c r="S1827" s="4">
        <v>311</v>
      </c>
      <c r="T1827" s="4">
        <v>1437</v>
      </c>
      <c r="U1827" s="4">
        <v>0.78359999999999996</v>
      </c>
      <c r="V1827" s="4">
        <v>0</v>
      </c>
      <c r="W1827" s="4">
        <v>0.78359999999999996</v>
      </c>
      <c r="X1827" s="4" t="s">
        <v>48</v>
      </c>
      <c r="Y1827" s="4" t="s">
        <v>48</v>
      </c>
      <c r="Z1827" s="4" t="s">
        <v>48</v>
      </c>
      <c r="AA1827" s="4" t="s">
        <v>48</v>
      </c>
      <c r="AB1827" s="4" t="s">
        <v>48</v>
      </c>
      <c r="AC1827" s="4" t="s">
        <v>48</v>
      </c>
      <c r="AD1827" s="4" t="s">
        <v>48</v>
      </c>
      <c r="AE1827" s="4" t="s">
        <v>48</v>
      </c>
      <c r="AF1827" s="4" t="s">
        <v>48</v>
      </c>
      <c r="AG1827" s="4" t="s">
        <v>48</v>
      </c>
      <c r="AH1827" s="4" t="s">
        <v>49</v>
      </c>
      <c r="AI1827" s="4" t="s">
        <v>49</v>
      </c>
      <c r="AJ1827" s="4" t="s">
        <v>49</v>
      </c>
      <c r="AK1827" s="4" t="s">
        <v>49</v>
      </c>
      <c r="AL1827" s="4" t="s">
        <v>55</v>
      </c>
    </row>
    <row r="1828" spans="1:38" ht="25.5">
      <c r="A1828" s="4">
        <v>159888</v>
      </c>
      <c r="B1828" s="4">
        <v>664395</v>
      </c>
      <c r="C1828" s="4" t="s">
        <v>4779</v>
      </c>
      <c r="D1828" s="4" t="s">
        <v>4780</v>
      </c>
      <c r="E1828" s="4" t="s">
        <v>390</v>
      </c>
      <c r="F1828" s="4" t="s">
        <v>45</v>
      </c>
      <c r="G1828" s="4" t="s">
        <v>46</v>
      </c>
      <c r="H1828" s="4" t="s">
        <v>47</v>
      </c>
      <c r="I1828" s="4" t="s">
        <v>48</v>
      </c>
      <c r="J1828" s="4" t="s">
        <v>49</v>
      </c>
      <c r="K1828" s="4" t="s">
        <v>4857</v>
      </c>
      <c r="L1828" s="4" t="s">
        <v>4858</v>
      </c>
      <c r="M1828" s="4"/>
      <c r="N1828" s="4" t="s">
        <v>414</v>
      </c>
      <c r="O1828" s="4" t="s">
        <v>53</v>
      </c>
      <c r="P1828" s="4" t="s">
        <v>4797</v>
      </c>
      <c r="Q1828" s="4">
        <v>254</v>
      </c>
      <c r="R1828" s="4">
        <v>0</v>
      </c>
      <c r="S1828" s="4">
        <v>144</v>
      </c>
      <c r="T1828" s="4">
        <v>398</v>
      </c>
      <c r="U1828" s="4">
        <v>0.63819999999999999</v>
      </c>
      <c r="V1828" s="4">
        <v>0</v>
      </c>
      <c r="W1828" s="4">
        <v>0.63819999999999999</v>
      </c>
      <c r="X1828" s="4" t="s">
        <v>49</v>
      </c>
      <c r="Y1828" s="4" t="s">
        <v>49</v>
      </c>
      <c r="Z1828" s="4" t="s">
        <v>49</v>
      </c>
      <c r="AA1828" s="4" t="s">
        <v>49</v>
      </c>
      <c r="AB1828" s="4" t="s">
        <v>49</v>
      </c>
      <c r="AC1828" s="4" t="s">
        <v>49</v>
      </c>
      <c r="AD1828" s="4" t="s">
        <v>49</v>
      </c>
      <c r="AE1828" s="4" t="s">
        <v>48</v>
      </c>
      <c r="AF1828" s="4" t="s">
        <v>48</v>
      </c>
      <c r="AG1828" s="4" t="s">
        <v>48</v>
      </c>
      <c r="AH1828" s="4" t="s">
        <v>48</v>
      </c>
      <c r="AI1828" s="4" t="s">
        <v>48</v>
      </c>
      <c r="AJ1828" s="4" t="s">
        <v>48</v>
      </c>
      <c r="AK1828" s="4" t="s">
        <v>48</v>
      </c>
      <c r="AL1828" s="4" t="s">
        <v>55</v>
      </c>
    </row>
    <row r="1829" spans="1:38" ht="25.5">
      <c r="A1829" s="4">
        <v>159888</v>
      </c>
      <c r="B1829" s="4">
        <v>664012</v>
      </c>
      <c r="C1829" s="4" t="s">
        <v>4779</v>
      </c>
      <c r="D1829" s="4" t="s">
        <v>4780</v>
      </c>
      <c r="E1829" s="4" t="s">
        <v>390</v>
      </c>
      <c r="F1829" s="4" t="s">
        <v>45</v>
      </c>
      <c r="G1829" s="4" t="s">
        <v>46</v>
      </c>
      <c r="H1829" s="4" t="s">
        <v>47</v>
      </c>
      <c r="I1829" s="4" t="s">
        <v>48</v>
      </c>
      <c r="J1829" s="4" t="s">
        <v>49</v>
      </c>
      <c r="K1829" s="4" t="s">
        <v>4859</v>
      </c>
      <c r="L1829" s="4" t="s">
        <v>4860</v>
      </c>
      <c r="M1829" s="4"/>
      <c r="N1829" s="4" t="s">
        <v>4796</v>
      </c>
      <c r="O1829" s="4" t="s">
        <v>53</v>
      </c>
      <c r="P1829" s="4" t="s">
        <v>1951</v>
      </c>
      <c r="Q1829" s="4">
        <v>122</v>
      </c>
      <c r="R1829" s="4">
        <v>0</v>
      </c>
      <c r="S1829" s="4">
        <v>0</v>
      </c>
      <c r="T1829" s="4">
        <v>122</v>
      </c>
      <c r="U1829" s="4">
        <v>1</v>
      </c>
      <c r="V1829" s="4">
        <v>0</v>
      </c>
      <c r="W1829" s="4">
        <v>1</v>
      </c>
      <c r="X1829" s="4" t="s">
        <v>48</v>
      </c>
      <c r="Y1829" s="4" t="s">
        <v>48</v>
      </c>
      <c r="Z1829" s="4" t="s">
        <v>48</v>
      </c>
      <c r="AA1829" s="4" t="s">
        <v>48</v>
      </c>
      <c r="AB1829" s="4" t="s">
        <v>48</v>
      </c>
      <c r="AC1829" s="4" t="s">
        <v>48</v>
      </c>
      <c r="AD1829" s="4" t="s">
        <v>48</v>
      </c>
      <c r="AE1829" s="4" t="s">
        <v>48</v>
      </c>
      <c r="AF1829" s="4" t="s">
        <v>48</v>
      </c>
      <c r="AG1829" s="4" t="s">
        <v>48</v>
      </c>
      <c r="AH1829" s="4" t="s">
        <v>49</v>
      </c>
      <c r="AI1829" s="4" t="s">
        <v>49</v>
      </c>
      <c r="AJ1829" s="4" t="s">
        <v>49</v>
      </c>
      <c r="AK1829" s="4" t="s">
        <v>49</v>
      </c>
      <c r="AL1829" s="4" t="s">
        <v>55</v>
      </c>
    </row>
    <row r="1830" spans="1:38" ht="25.5">
      <c r="A1830" s="4">
        <v>159888</v>
      </c>
      <c r="B1830" s="4">
        <v>683705</v>
      </c>
      <c r="C1830" s="4" t="s">
        <v>4779</v>
      </c>
      <c r="D1830" s="4" t="s">
        <v>4780</v>
      </c>
      <c r="E1830" s="4" t="s">
        <v>390</v>
      </c>
      <c r="F1830" s="4" t="s">
        <v>45</v>
      </c>
      <c r="G1830" s="4" t="s">
        <v>46</v>
      </c>
      <c r="H1830" s="4" t="s">
        <v>47</v>
      </c>
      <c r="I1830" s="4" t="s">
        <v>48</v>
      </c>
      <c r="J1830" s="4" t="s">
        <v>49</v>
      </c>
      <c r="K1830" s="4" t="s">
        <v>4861</v>
      </c>
      <c r="L1830" s="4" t="s">
        <v>4862</v>
      </c>
      <c r="M1830" s="4"/>
      <c r="N1830" s="4" t="s">
        <v>414</v>
      </c>
      <c r="O1830" s="4" t="s">
        <v>53</v>
      </c>
      <c r="P1830" s="4" t="s">
        <v>4799</v>
      </c>
      <c r="Q1830" s="4">
        <v>18</v>
      </c>
      <c r="R1830" s="4">
        <v>0</v>
      </c>
      <c r="S1830" s="4">
        <v>6</v>
      </c>
      <c r="T1830" s="4">
        <v>24</v>
      </c>
      <c r="U1830" s="4">
        <v>0.75</v>
      </c>
      <c r="V1830" s="4">
        <v>0</v>
      </c>
      <c r="W1830" s="4">
        <v>0.75</v>
      </c>
      <c r="X1830" s="4" t="s">
        <v>48</v>
      </c>
      <c r="Y1830" s="4" t="s">
        <v>48</v>
      </c>
      <c r="Z1830" s="4" t="s">
        <v>48</v>
      </c>
      <c r="AA1830" s="4" t="s">
        <v>48</v>
      </c>
      <c r="AB1830" s="4" t="s">
        <v>48</v>
      </c>
      <c r="AC1830" s="4" t="s">
        <v>48</v>
      </c>
      <c r="AD1830" s="4" t="s">
        <v>48</v>
      </c>
      <c r="AE1830" s="4" t="s">
        <v>49</v>
      </c>
      <c r="AF1830" s="4" t="s">
        <v>49</v>
      </c>
      <c r="AG1830" s="4" t="s">
        <v>49</v>
      </c>
      <c r="AH1830" s="4" t="s">
        <v>49</v>
      </c>
      <c r="AI1830" s="4" t="s">
        <v>49</v>
      </c>
      <c r="AJ1830" s="4" t="s">
        <v>49</v>
      </c>
      <c r="AK1830" s="4" t="s">
        <v>49</v>
      </c>
      <c r="AL1830" s="4" t="s">
        <v>55</v>
      </c>
    </row>
    <row r="1831" spans="1:38" ht="25.5">
      <c r="A1831" s="4">
        <v>159888</v>
      </c>
      <c r="B1831" s="4">
        <v>664361</v>
      </c>
      <c r="C1831" s="4" t="s">
        <v>4779</v>
      </c>
      <c r="D1831" s="4" t="s">
        <v>4780</v>
      </c>
      <c r="E1831" s="4" t="s">
        <v>390</v>
      </c>
      <c r="F1831" s="4" t="s">
        <v>45</v>
      </c>
      <c r="G1831" s="4" t="s">
        <v>46</v>
      </c>
      <c r="H1831" s="4" t="s">
        <v>47</v>
      </c>
      <c r="I1831" s="4" t="s">
        <v>48</v>
      </c>
      <c r="J1831" s="4" t="s">
        <v>49</v>
      </c>
      <c r="K1831" s="4" t="s">
        <v>4863</v>
      </c>
      <c r="L1831" s="4" t="s">
        <v>4864</v>
      </c>
      <c r="M1831" s="4"/>
      <c r="N1831" s="4" t="s">
        <v>414</v>
      </c>
      <c r="O1831" s="4" t="s">
        <v>53</v>
      </c>
      <c r="P1831" s="4" t="s">
        <v>4853</v>
      </c>
      <c r="Q1831" s="4">
        <v>108</v>
      </c>
      <c r="R1831" s="4">
        <v>0</v>
      </c>
      <c r="S1831" s="4">
        <v>190</v>
      </c>
      <c r="T1831" s="4">
        <v>298</v>
      </c>
      <c r="U1831" s="4">
        <v>0.3624</v>
      </c>
      <c r="V1831" s="4">
        <v>0</v>
      </c>
      <c r="W1831" s="4">
        <v>0.3624</v>
      </c>
      <c r="X1831" s="4" t="s">
        <v>49</v>
      </c>
      <c r="Y1831" s="4" t="s">
        <v>49</v>
      </c>
      <c r="Z1831" s="4" t="s">
        <v>49</v>
      </c>
      <c r="AA1831" s="4" t="s">
        <v>49</v>
      </c>
      <c r="AB1831" s="4" t="s">
        <v>49</v>
      </c>
      <c r="AC1831" s="4" t="s">
        <v>49</v>
      </c>
      <c r="AD1831" s="4" t="s">
        <v>49</v>
      </c>
      <c r="AE1831" s="4" t="s">
        <v>48</v>
      </c>
      <c r="AF1831" s="4" t="s">
        <v>48</v>
      </c>
      <c r="AG1831" s="4" t="s">
        <v>48</v>
      </c>
      <c r="AH1831" s="4" t="s">
        <v>48</v>
      </c>
      <c r="AI1831" s="4" t="s">
        <v>48</v>
      </c>
      <c r="AJ1831" s="4" t="s">
        <v>48</v>
      </c>
      <c r="AK1831" s="4" t="s">
        <v>48</v>
      </c>
      <c r="AL1831" s="4" t="s">
        <v>55</v>
      </c>
    </row>
    <row r="1832" spans="1:38" ht="25.5">
      <c r="A1832" s="4">
        <v>159888</v>
      </c>
      <c r="B1832" s="4">
        <v>661904</v>
      </c>
      <c r="C1832" s="4" t="s">
        <v>4779</v>
      </c>
      <c r="D1832" s="4" t="s">
        <v>4780</v>
      </c>
      <c r="E1832" s="4" t="s">
        <v>390</v>
      </c>
      <c r="F1832" s="4" t="s">
        <v>45</v>
      </c>
      <c r="G1832" s="4" t="s">
        <v>46</v>
      </c>
      <c r="H1832" s="4" t="s">
        <v>47</v>
      </c>
      <c r="I1832" s="4" t="s">
        <v>48</v>
      </c>
      <c r="J1832" s="4" t="s">
        <v>49</v>
      </c>
      <c r="K1832" s="4" t="s">
        <v>4865</v>
      </c>
      <c r="L1832" s="4" t="s">
        <v>4866</v>
      </c>
      <c r="M1832" s="4"/>
      <c r="N1832" s="4" t="s">
        <v>414</v>
      </c>
      <c r="O1832" s="4" t="s">
        <v>53</v>
      </c>
      <c r="P1832" s="4" t="s">
        <v>4839</v>
      </c>
      <c r="Q1832" s="4">
        <v>364</v>
      </c>
      <c r="R1832" s="4">
        <v>0</v>
      </c>
      <c r="S1832" s="4">
        <v>0</v>
      </c>
      <c r="T1832" s="4">
        <v>364</v>
      </c>
      <c r="U1832" s="4">
        <v>1</v>
      </c>
      <c r="V1832" s="4">
        <v>0</v>
      </c>
      <c r="W1832" s="4">
        <v>1</v>
      </c>
      <c r="X1832" s="4" t="s">
        <v>49</v>
      </c>
      <c r="Y1832" s="4" t="s">
        <v>49</v>
      </c>
      <c r="Z1832" s="4" t="s">
        <v>49</v>
      </c>
      <c r="AA1832" s="4" t="s">
        <v>49</v>
      </c>
      <c r="AB1832" s="4" t="s">
        <v>49</v>
      </c>
      <c r="AC1832" s="4" t="s">
        <v>49</v>
      </c>
      <c r="AD1832" s="4" t="s">
        <v>49</v>
      </c>
      <c r="AE1832" s="4" t="s">
        <v>48</v>
      </c>
      <c r="AF1832" s="4" t="s">
        <v>48</v>
      </c>
      <c r="AG1832" s="4" t="s">
        <v>48</v>
      </c>
      <c r="AH1832" s="4" t="s">
        <v>48</v>
      </c>
      <c r="AI1832" s="4" t="s">
        <v>48</v>
      </c>
      <c r="AJ1832" s="4" t="s">
        <v>48</v>
      </c>
      <c r="AK1832" s="4" t="s">
        <v>48</v>
      </c>
      <c r="AL1832" s="4" t="s">
        <v>55</v>
      </c>
    </row>
    <row r="1833" spans="1:38" ht="25.5">
      <c r="A1833" s="4">
        <v>159888</v>
      </c>
      <c r="B1833" s="4">
        <v>661906</v>
      </c>
      <c r="C1833" s="4" t="s">
        <v>4779</v>
      </c>
      <c r="D1833" s="4" t="s">
        <v>4780</v>
      </c>
      <c r="E1833" s="4" t="s">
        <v>390</v>
      </c>
      <c r="F1833" s="4" t="s">
        <v>45</v>
      </c>
      <c r="G1833" s="4" t="s">
        <v>46</v>
      </c>
      <c r="H1833" s="4" t="s">
        <v>47</v>
      </c>
      <c r="I1833" s="4" t="s">
        <v>48</v>
      </c>
      <c r="J1833" s="4" t="s">
        <v>49</v>
      </c>
      <c r="K1833" s="4" t="s">
        <v>3310</v>
      </c>
      <c r="L1833" s="4" t="s">
        <v>4867</v>
      </c>
      <c r="M1833" s="4"/>
      <c r="N1833" s="4" t="s">
        <v>414</v>
      </c>
      <c r="O1833" s="4" t="s">
        <v>53</v>
      </c>
      <c r="P1833" s="4" t="s">
        <v>1951</v>
      </c>
      <c r="Q1833" s="4">
        <v>255</v>
      </c>
      <c r="R1833" s="4">
        <v>0</v>
      </c>
      <c r="S1833" s="4">
        <v>0</v>
      </c>
      <c r="T1833" s="4">
        <v>255</v>
      </c>
      <c r="U1833" s="4">
        <v>1</v>
      </c>
      <c r="V1833" s="4">
        <v>0</v>
      </c>
      <c r="W1833" s="4">
        <v>1</v>
      </c>
      <c r="X1833" s="4" t="s">
        <v>49</v>
      </c>
      <c r="Y1833" s="4" t="s">
        <v>49</v>
      </c>
      <c r="Z1833" s="4" t="s">
        <v>49</v>
      </c>
      <c r="AA1833" s="4" t="s">
        <v>49</v>
      </c>
      <c r="AB1833" s="4" t="s">
        <v>49</v>
      </c>
      <c r="AC1833" s="4" t="s">
        <v>49</v>
      </c>
      <c r="AD1833" s="4" t="s">
        <v>49</v>
      </c>
      <c r="AE1833" s="4" t="s">
        <v>48</v>
      </c>
      <c r="AF1833" s="4" t="s">
        <v>48</v>
      </c>
      <c r="AG1833" s="4" t="s">
        <v>48</v>
      </c>
      <c r="AH1833" s="4" t="s">
        <v>48</v>
      </c>
      <c r="AI1833" s="4" t="s">
        <v>48</v>
      </c>
      <c r="AJ1833" s="4" t="s">
        <v>48</v>
      </c>
      <c r="AK1833" s="4" t="s">
        <v>48</v>
      </c>
      <c r="AL1833" s="4" t="s">
        <v>55</v>
      </c>
    </row>
    <row r="1834" spans="1:38" ht="25.5">
      <c r="A1834" s="4">
        <v>159888</v>
      </c>
      <c r="B1834" s="4">
        <v>679017</v>
      </c>
      <c r="C1834" s="4" t="s">
        <v>4779</v>
      </c>
      <c r="D1834" s="4" t="s">
        <v>4780</v>
      </c>
      <c r="E1834" s="4" t="s">
        <v>390</v>
      </c>
      <c r="F1834" s="4" t="s">
        <v>45</v>
      </c>
      <c r="G1834" s="4" t="s">
        <v>46</v>
      </c>
      <c r="H1834" s="4" t="s">
        <v>47</v>
      </c>
      <c r="I1834" s="4" t="s">
        <v>48</v>
      </c>
      <c r="J1834" s="4" t="s">
        <v>49</v>
      </c>
      <c r="K1834" s="4" t="s">
        <v>4868</v>
      </c>
      <c r="L1834" s="4" t="s">
        <v>4869</v>
      </c>
      <c r="M1834" s="4"/>
      <c r="N1834" s="4" t="s">
        <v>414</v>
      </c>
      <c r="O1834" s="4" t="s">
        <v>53</v>
      </c>
      <c r="P1834" s="4" t="s">
        <v>4785</v>
      </c>
      <c r="Q1834" s="4">
        <v>273</v>
      </c>
      <c r="R1834" s="4">
        <v>0</v>
      </c>
      <c r="S1834" s="4">
        <v>375</v>
      </c>
      <c r="T1834" s="4">
        <v>648</v>
      </c>
      <c r="U1834" s="4">
        <v>0.42130000000000001</v>
      </c>
      <c r="V1834" s="4">
        <v>0</v>
      </c>
      <c r="W1834" s="4">
        <v>0.42130000000000001</v>
      </c>
      <c r="X1834" s="4" t="s">
        <v>48</v>
      </c>
      <c r="Y1834" s="4" t="s">
        <v>48</v>
      </c>
      <c r="Z1834" s="4" t="s">
        <v>48</v>
      </c>
      <c r="AA1834" s="4" t="s">
        <v>48</v>
      </c>
      <c r="AB1834" s="4" t="s">
        <v>48</v>
      </c>
      <c r="AC1834" s="4" t="s">
        <v>48</v>
      </c>
      <c r="AD1834" s="4" t="s">
        <v>48</v>
      </c>
      <c r="AE1834" s="4" t="s">
        <v>48</v>
      </c>
      <c r="AF1834" s="4" t="s">
        <v>48</v>
      </c>
      <c r="AG1834" s="4" t="s">
        <v>48</v>
      </c>
      <c r="AH1834" s="4" t="s">
        <v>49</v>
      </c>
      <c r="AI1834" s="4" t="s">
        <v>49</v>
      </c>
      <c r="AJ1834" s="4" t="s">
        <v>49</v>
      </c>
      <c r="AK1834" s="4" t="s">
        <v>49</v>
      </c>
      <c r="AL1834" s="4" t="s">
        <v>55</v>
      </c>
    </row>
    <row r="1835" spans="1:38" ht="25.5">
      <c r="A1835" s="4">
        <v>159888</v>
      </c>
      <c r="B1835" s="4">
        <v>679037</v>
      </c>
      <c r="C1835" s="4" t="s">
        <v>4779</v>
      </c>
      <c r="D1835" s="4" t="s">
        <v>4780</v>
      </c>
      <c r="E1835" s="4" t="s">
        <v>390</v>
      </c>
      <c r="F1835" s="4" t="s">
        <v>45</v>
      </c>
      <c r="G1835" s="4" t="s">
        <v>46</v>
      </c>
      <c r="H1835" s="4" t="s">
        <v>47</v>
      </c>
      <c r="I1835" s="4" t="s">
        <v>48</v>
      </c>
      <c r="J1835" s="4" t="s">
        <v>49</v>
      </c>
      <c r="K1835" s="4" t="s">
        <v>4870</v>
      </c>
      <c r="L1835" s="4" t="s">
        <v>4871</v>
      </c>
      <c r="M1835" s="4"/>
      <c r="N1835" s="4" t="s">
        <v>414</v>
      </c>
      <c r="O1835" s="4" t="s">
        <v>53</v>
      </c>
      <c r="P1835" s="4" t="s">
        <v>4853</v>
      </c>
      <c r="Q1835" s="4">
        <v>256</v>
      </c>
      <c r="R1835" s="4">
        <v>0</v>
      </c>
      <c r="S1835" s="4">
        <v>349</v>
      </c>
      <c r="T1835" s="4">
        <v>605</v>
      </c>
      <c r="U1835" s="4">
        <v>0.42309999999999998</v>
      </c>
      <c r="V1835" s="4">
        <v>0</v>
      </c>
      <c r="W1835" s="4">
        <v>0.42309999999999998</v>
      </c>
      <c r="X1835" s="4" t="s">
        <v>48</v>
      </c>
      <c r="Y1835" s="4" t="s">
        <v>48</v>
      </c>
      <c r="Z1835" s="4" t="s">
        <v>48</v>
      </c>
      <c r="AA1835" s="4" t="s">
        <v>48</v>
      </c>
      <c r="AB1835" s="4" t="s">
        <v>48</v>
      </c>
      <c r="AC1835" s="4" t="s">
        <v>48</v>
      </c>
      <c r="AD1835" s="4" t="s">
        <v>48</v>
      </c>
      <c r="AE1835" s="4" t="s">
        <v>48</v>
      </c>
      <c r="AF1835" s="4" t="s">
        <v>48</v>
      </c>
      <c r="AG1835" s="4" t="s">
        <v>48</v>
      </c>
      <c r="AH1835" s="4" t="s">
        <v>49</v>
      </c>
      <c r="AI1835" s="4" t="s">
        <v>49</v>
      </c>
      <c r="AJ1835" s="4" t="s">
        <v>49</v>
      </c>
      <c r="AK1835" s="4" t="s">
        <v>49</v>
      </c>
      <c r="AL1835" s="4" t="s">
        <v>55</v>
      </c>
    </row>
    <row r="1836" spans="1:38" ht="25.5">
      <c r="A1836" s="4">
        <v>159888</v>
      </c>
      <c r="B1836" s="4">
        <v>661908</v>
      </c>
      <c r="C1836" s="4" t="s">
        <v>4779</v>
      </c>
      <c r="D1836" s="4" t="s">
        <v>4780</v>
      </c>
      <c r="E1836" s="4" t="s">
        <v>390</v>
      </c>
      <c r="F1836" s="4" t="s">
        <v>45</v>
      </c>
      <c r="G1836" s="4" t="s">
        <v>46</v>
      </c>
      <c r="H1836" s="4" t="s">
        <v>47</v>
      </c>
      <c r="I1836" s="4" t="s">
        <v>48</v>
      </c>
      <c r="J1836" s="4" t="s">
        <v>49</v>
      </c>
      <c r="K1836" s="4" t="s">
        <v>4872</v>
      </c>
      <c r="L1836" s="4" t="s">
        <v>4873</v>
      </c>
      <c r="M1836" s="4"/>
      <c r="N1836" s="4" t="s">
        <v>414</v>
      </c>
      <c r="O1836" s="4" t="s">
        <v>53</v>
      </c>
      <c r="P1836" s="4" t="s">
        <v>1951</v>
      </c>
      <c r="Q1836" s="4">
        <v>453</v>
      </c>
      <c r="R1836" s="4">
        <v>0</v>
      </c>
      <c r="S1836" s="4">
        <v>38</v>
      </c>
      <c r="T1836" s="4">
        <v>491</v>
      </c>
      <c r="U1836" s="4">
        <v>0.92259999999999998</v>
      </c>
      <c r="V1836" s="4">
        <v>0</v>
      </c>
      <c r="W1836" s="4">
        <v>0.92259999999999998</v>
      </c>
      <c r="X1836" s="4" t="s">
        <v>49</v>
      </c>
      <c r="Y1836" s="4" t="s">
        <v>49</v>
      </c>
      <c r="Z1836" s="4" t="s">
        <v>49</v>
      </c>
      <c r="AA1836" s="4" t="s">
        <v>49</v>
      </c>
      <c r="AB1836" s="4" t="s">
        <v>49</v>
      </c>
      <c r="AC1836" s="4" t="s">
        <v>49</v>
      </c>
      <c r="AD1836" s="4" t="s">
        <v>49</v>
      </c>
      <c r="AE1836" s="4" t="s">
        <v>48</v>
      </c>
      <c r="AF1836" s="4" t="s">
        <v>48</v>
      </c>
      <c r="AG1836" s="4" t="s">
        <v>48</v>
      </c>
      <c r="AH1836" s="4" t="s">
        <v>48</v>
      </c>
      <c r="AI1836" s="4" t="s">
        <v>48</v>
      </c>
      <c r="AJ1836" s="4" t="s">
        <v>48</v>
      </c>
      <c r="AK1836" s="4" t="s">
        <v>48</v>
      </c>
      <c r="AL1836" s="4" t="s">
        <v>55</v>
      </c>
    </row>
    <row r="1837" spans="1:38" ht="25.5">
      <c r="A1837" s="4">
        <v>159888</v>
      </c>
      <c r="B1837" s="4">
        <v>662313</v>
      </c>
      <c r="C1837" s="4" t="s">
        <v>4779</v>
      </c>
      <c r="D1837" s="4" t="s">
        <v>4780</v>
      </c>
      <c r="E1837" s="4" t="s">
        <v>390</v>
      </c>
      <c r="F1837" s="4" t="s">
        <v>45</v>
      </c>
      <c r="G1837" s="4" t="s">
        <v>46</v>
      </c>
      <c r="H1837" s="4" t="s">
        <v>47</v>
      </c>
      <c r="I1837" s="4" t="s">
        <v>48</v>
      </c>
      <c r="J1837" s="4" t="s">
        <v>49</v>
      </c>
      <c r="K1837" s="4" t="s">
        <v>4874</v>
      </c>
      <c r="L1837" s="4" t="s">
        <v>4875</v>
      </c>
      <c r="M1837" s="4"/>
      <c r="N1837" s="4" t="s">
        <v>414</v>
      </c>
      <c r="O1837" s="4" t="s">
        <v>53</v>
      </c>
      <c r="P1837" s="4" t="s">
        <v>4853</v>
      </c>
      <c r="Q1837" s="4">
        <v>67</v>
      </c>
      <c r="R1837" s="4">
        <v>0</v>
      </c>
      <c r="S1837" s="4">
        <v>355</v>
      </c>
      <c r="T1837" s="4">
        <v>422</v>
      </c>
      <c r="U1837" s="4">
        <v>0.1588</v>
      </c>
      <c r="V1837" s="4">
        <v>0</v>
      </c>
      <c r="W1837" s="4">
        <v>0.1588</v>
      </c>
      <c r="X1837" s="4" t="s">
        <v>48</v>
      </c>
      <c r="Y1837" s="4" t="s">
        <v>49</v>
      </c>
      <c r="Z1837" s="4" t="s">
        <v>49</v>
      </c>
      <c r="AA1837" s="4" t="s">
        <v>49</v>
      </c>
      <c r="AB1837" s="4" t="s">
        <v>49</v>
      </c>
      <c r="AC1837" s="4" t="s">
        <v>49</v>
      </c>
      <c r="AD1837" s="4" t="s">
        <v>49</v>
      </c>
      <c r="AE1837" s="4" t="s">
        <v>48</v>
      </c>
      <c r="AF1837" s="4" t="s">
        <v>48</v>
      </c>
      <c r="AG1837" s="4" t="s">
        <v>48</v>
      </c>
      <c r="AH1837" s="4" t="s">
        <v>48</v>
      </c>
      <c r="AI1837" s="4" t="s">
        <v>48</v>
      </c>
      <c r="AJ1837" s="4" t="s">
        <v>48</v>
      </c>
      <c r="AK1837" s="4" t="s">
        <v>48</v>
      </c>
      <c r="AL1837" s="4" t="s">
        <v>55</v>
      </c>
    </row>
    <row r="1838" spans="1:38" ht="25.5">
      <c r="A1838" s="4">
        <v>159888</v>
      </c>
      <c r="B1838" s="4">
        <v>664360</v>
      </c>
      <c r="C1838" s="4" t="s">
        <v>4779</v>
      </c>
      <c r="D1838" s="4" t="s">
        <v>4780</v>
      </c>
      <c r="E1838" s="4" t="s">
        <v>390</v>
      </c>
      <c r="F1838" s="4" t="s">
        <v>45</v>
      </c>
      <c r="G1838" s="4" t="s">
        <v>46</v>
      </c>
      <c r="H1838" s="4" t="s">
        <v>47</v>
      </c>
      <c r="I1838" s="4" t="s">
        <v>48</v>
      </c>
      <c r="J1838" s="4" t="s">
        <v>49</v>
      </c>
      <c r="K1838" s="4" t="s">
        <v>1629</v>
      </c>
      <c r="L1838" s="4" t="s">
        <v>4876</v>
      </c>
      <c r="M1838" s="4"/>
      <c r="N1838" s="4" t="s">
        <v>4796</v>
      </c>
      <c r="O1838" s="4" t="s">
        <v>53</v>
      </c>
      <c r="P1838" s="4" t="s">
        <v>3536</v>
      </c>
      <c r="Q1838" s="4">
        <v>292</v>
      </c>
      <c r="R1838" s="4">
        <v>0</v>
      </c>
      <c r="S1838" s="4">
        <v>84</v>
      </c>
      <c r="T1838" s="4">
        <v>376</v>
      </c>
      <c r="U1838" s="4">
        <v>0.77659999999999996</v>
      </c>
      <c r="V1838" s="4">
        <v>0</v>
      </c>
      <c r="W1838" s="4">
        <v>0.77659999999999996</v>
      </c>
      <c r="X1838" s="4" t="s">
        <v>48</v>
      </c>
      <c r="Y1838" s="4" t="s">
        <v>49</v>
      </c>
      <c r="Z1838" s="4" t="s">
        <v>49</v>
      </c>
      <c r="AA1838" s="4" t="s">
        <v>49</v>
      </c>
      <c r="AB1838" s="4" t="s">
        <v>49</v>
      </c>
      <c r="AC1838" s="4" t="s">
        <v>49</v>
      </c>
      <c r="AD1838" s="4" t="s">
        <v>49</v>
      </c>
      <c r="AE1838" s="4" t="s">
        <v>48</v>
      </c>
      <c r="AF1838" s="4" t="s">
        <v>48</v>
      </c>
      <c r="AG1838" s="4" t="s">
        <v>48</v>
      </c>
      <c r="AH1838" s="4" t="s">
        <v>48</v>
      </c>
      <c r="AI1838" s="4" t="s">
        <v>48</v>
      </c>
      <c r="AJ1838" s="4" t="s">
        <v>48</v>
      </c>
      <c r="AK1838" s="4" t="s">
        <v>48</v>
      </c>
      <c r="AL1838" s="4" t="s">
        <v>55</v>
      </c>
    </row>
    <row r="1839" spans="1:38" ht="25.5">
      <c r="A1839" s="4">
        <v>159888</v>
      </c>
      <c r="B1839" s="4">
        <v>664278</v>
      </c>
      <c r="C1839" s="4" t="s">
        <v>4779</v>
      </c>
      <c r="D1839" s="4" t="s">
        <v>4780</v>
      </c>
      <c r="E1839" s="4" t="s">
        <v>390</v>
      </c>
      <c r="F1839" s="4" t="s">
        <v>45</v>
      </c>
      <c r="G1839" s="4" t="s">
        <v>46</v>
      </c>
      <c r="H1839" s="4" t="s">
        <v>47</v>
      </c>
      <c r="I1839" s="4" t="s">
        <v>48</v>
      </c>
      <c r="J1839" s="4" t="s">
        <v>49</v>
      </c>
      <c r="K1839" s="4" t="s">
        <v>4877</v>
      </c>
      <c r="L1839" s="4" t="s">
        <v>4878</v>
      </c>
      <c r="M1839" s="4"/>
      <c r="N1839" s="4" t="s">
        <v>414</v>
      </c>
      <c r="O1839" s="4" t="s">
        <v>53</v>
      </c>
      <c r="P1839" s="4" t="s">
        <v>4830</v>
      </c>
      <c r="Q1839" s="4">
        <v>667</v>
      </c>
      <c r="R1839" s="4">
        <v>0</v>
      </c>
      <c r="S1839" s="4">
        <v>968</v>
      </c>
      <c r="T1839" s="4">
        <v>1635</v>
      </c>
      <c r="U1839" s="4">
        <v>0.40799999999999997</v>
      </c>
      <c r="V1839" s="4">
        <v>0</v>
      </c>
      <c r="W1839" s="4">
        <v>0.40799999999999997</v>
      </c>
      <c r="X1839" s="4" t="s">
        <v>48</v>
      </c>
      <c r="Y1839" s="4" t="s">
        <v>48</v>
      </c>
      <c r="Z1839" s="4" t="s">
        <v>48</v>
      </c>
      <c r="AA1839" s="4" t="s">
        <v>48</v>
      </c>
      <c r="AB1839" s="4" t="s">
        <v>48</v>
      </c>
      <c r="AC1839" s="4" t="s">
        <v>48</v>
      </c>
      <c r="AD1839" s="4" t="s">
        <v>48</v>
      </c>
      <c r="AE1839" s="4" t="s">
        <v>48</v>
      </c>
      <c r="AF1839" s="4" t="s">
        <v>48</v>
      </c>
      <c r="AG1839" s="4" t="s">
        <v>48</v>
      </c>
      <c r="AH1839" s="4" t="s">
        <v>49</v>
      </c>
      <c r="AI1839" s="4" t="s">
        <v>49</v>
      </c>
      <c r="AJ1839" s="4" t="s">
        <v>49</v>
      </c>
      <c r="AK1839" s="4" t="s">
        <v>49</v>
      </c>
      <c r="AL1839" s="4" t="s">
        <v>55</v>
      </c>
    </row>
    <row r="1840" spans="1:38" ht="25.5">
      <c r="A1840" s="4">
        <v>159888</v>
      </c>
      <c r="B1840" s="4">
        <v>661910</v>
      </c>
      <c r="C1840" s="4" t="s">
        <v>4779</v>
      </c>
      <c r="D1840" s="4" t="s">
        <v>4780</v>
      </c>
      <c r="E1840" s="4" t="s">
        <v>390</v>
      </c>
      <c r="F1840" s="4" t="s">
        <v>45</v>
      </c>
      <c r="G1840" s="4" t="s">
        <v>46</v>
      </c>
      <c r="H1840" s="4" t="s">
        <v>47</v>
      </c>
      <c r="I1840" s="4" t="s">
        <v>48</v>
      </c>
      <c r="J1840" s="4" t="s">
        <v>49</v>
      </c>
      <c r="K1840" s="4" t="s">
        <v>4879</v>
      </c>
      <c r="L1840" s="4" t="s">
        <v>4880</v>
      </c>
      <c r="M1840" s="4"/>
      <c r="N1840" s="4" t="s">
        <v>414</v>
      </c>
      <c r="O1840" s="4" t="s">
        <v>53</v>
      </c>
      <c r="P1840" s="4" t="s">
        <v>4799</v>
      </c>
      <c r="Q1840" s="4">
        <v>298</v>
      </c>
      <c r="R1840" s="4">
        <v>0</v>
      </c>
      <c r="S1840" s="4">
        <v>33</v>
      </c>
      <c r="T1840" s="4">
        <v>331</v>
      </c>
      <c r="U1840" s="4">
        <v>0.90029999999999999</v>
      </c>
      <c r="V1840" s="4">
        <v>0</v>
      </c>
      <c r="W1840" s="4">
        <v>0.90029999999999999</v>
      </c>
      <c r="X1840" s="4" t="s">
        <v>49</v>
      </c>
      <c r="Y1840" s="4" t="s">
        <v>49</v>
      </c>
      <c r="Z1840" s="4" t="s">
        <v>49</v>
      </c>
      <c r="AA1840" s="4" t="s">
        <v>49</v>
      </c>
      <c r="AB1840" s="4" t="s">
        <v>49</v>
      </c>
      <c r="AC1840" s="4" t="s">
        <v>49</v>
      </c>
      <c r="AD1840" s="4" t="s">
        <v>49</v>
      </c>
      <c r="AE1840" s="4" t="s">
        <v>48</v>
      </c>
      <c r="AF1840" s="4" t="s">
        <v>48</v>
      </c>
      <c r="AG1840" s="4" t="s">
        <v>48</v>
      </c>
      <c r="AH1840" s="4" t="s">
        <v>48</v>
      </c>
      <c r="AI1840" s="4" t="s">
        <v>48</v>
      </c>
      <c r="AJ1840" s="4" t="s">
        <v>48</v>
      </c>
      <c r="AK1840" s="4" t="s">
        <v>48</v>
      </c>
      <c r="AL1840" s="4" t="s">
        <v>55</v>
      </c>
    </row>
    <row r="1841" spans="1:38" ht="25.5">
      <c r="A1841" s="4">
        <v>159888</v>
      </c>
      <c r="B1841" s="4">
        <v>659145</v>
      </c>
      <c r="C1841" s="4" t="s">
        <v>4779</v>
      </c>
      <c r="D1841" s="4" t="s">
        <v>4780</v>
      </c>
      <c r="E1841" s="4" t="s">
        <v>390</v>
      </c>
      <c r="F1841" s="4" t="s">
        <v>45</v>
      </c>
      <c r="G1841" s="4" t="s">
        <v>46</v>
      </c>
      <c r="H1841" s="4" t="s">
        <v>47</v>
      </c>
      <c r="I1841" s="4" t="s">
        <v>48</v>
      </c>
      <c r="J1841" s="4" t="s">
        <v>49</v>
      </c>
      <c r="K1841" s="4" t="s">
        <v>4881</v>
      </c>
      <c r="L1841" s="4" t="s">
        <v>4832</v>
      </c>
      <c r="M1841" s="4"/>
      <c r="N1841" s="4" t="s">
        <v>4796</v>
      </c>
      <c r="O1841" s="4" t="s">
        <v>53</v>
      </c>
      <c r="P1841" s="4" t="s">
        <v>4612</v>
      </c>
      <c r="Q1841" s="4">
        <v>573</v>
      </c>
      <c r="R1841" s="4">
        <v>0</v>
      </c>
      <c r="S1841" s="4">
        <v>57</v>
      </c>
      <c r="T1841" s="4">
        <v>630</v>
      </c>
      <c r="U1841" s="4">
        <v>0.90949999999999998</v>
      </c>
      <c r="V1841" s="4">
        <v>0</v>
      </c>
      <c r="W1841" s="4">
        <v>0.90949999999999998</v>
      </c>
      <c r="X1841" s="4" t="s">
        <v>48</v>
      </c>
      <c r="Y1841" s="4" t="s">
        <v>48</v>
      </c>
      <c r="Z1841" s="4" t="s">
        <v>48</v>
      </c>
      <c r="AA1841" s="4" t="s">
        <v>48</v>
      </c>
      <c r="AB1841" s="4" t="s">
        <v>48</v>
      </c>
      <c r="AC1841" s="4" t="s">
        <v>48</v>
      </c>
      <c r="AD1841" s="4" t="s">
        <v>48</v>
      </c>
      <c r="AE1841" s="4" t="s">
        <v>49</v>
      </c>
      <c r="AF1841" s="4" t="s">
        <v>49</v>
      </c>
      <c r="AG1841" s="4" t="s">
        <v>49</v>
      </c>
      <c r="AH1841" s="4" t="s">
        <v>48</v>
      </c>
      <c r="AI1841" s="4" t="s">
        <v>48</v>
      </c>
      <c r="AJ1841" s="4" t="s">
        <v>48</v>
      </c>
      <c r="AK1841" s="4" t="s">
        <v>48</v>
      </c>
      <c r="AL1841" s="4" t="s">
        <v>55</v>
      </c>
    </row>
    <row r="1842" spans="1:38" ht="25.5">
      <c r="A1842" s="4">
        <v>159888</v>
      </c>
      <c r="B1842" s="4">
        <v>687185</v>
      </c>
      <c r="C1842" s="4" t="s">
        <v>4779</v>
      </c>
      <c r="D1842" s="4" t="s">
        <v>4780</v>
      </c>
      <c r="E1842" s="4" t="s">
        <v>390</v>
      </c>
      <c r="F1842" s="4" t="s">
        <v>45</v>
      </c>
      <c r="G1842" s="4" t="s">
        <v>46</v>
      </c>
      <c r="H1842" s="4" t="s">
        <v>47</v>
      </c>
      <c r="I1842" s="4" t="s">
        <v>48</v>
      </c>
      <c r="J1842" s="4" t="s">
        <v>49</v>
      </c>
      <c r="K1842" s="4" t="s">
        <v>4882</v>
      </c>
      <c r="L1842" s="4" t="s">
        <v>4883</v>
      </c>
      <c r="M1842" s="4"/>
      <c r="N1842" s="4" t="s">
        <v>414</v>
      </c>
      <c r="O1842" s="4" t="s">
        <v>53</v>
      </c>
      <c r="P1842" s="4" t="s">
        <v>4820</v>
      </c>
      <c r="Q1842" s="4">
        <v>721</v>
      </c>
      <c r="R1842" s="4">
        <v>0</v>
      </c>
      <c r="S1842" s="4">
        <v>201</v>
      </c>
      <c r="T1842" s="4">
        <v>922</v>
      </c>
      <c r="U1842" s="4">
        <v>0.78200000000000003</v>
      </c>
      <c r="V1842" s="4">
        <v>0</v>
      </c>
      <c r="W1842" s="4">
        <v>0.78200000000000003</v>
      </c>
      <c r="X1842" s="4" t="s">
        <v>48</v>
      </c>
      <c r="Y1842" s="4" t="s">
        <v>49</v>
      </c>
      <c r="Z1842" s="4" t="s">
        <v>49</v>
      </c>
      <c r="AA1842" s="4" t="s">
        <v>49</v>
      </c>
      <c r="AB1842" s="4" t="s">
        <v>49</v>
      </c>
      <c r="AC1842" s="4" t="s">
        <v>49</v>
      </c>
      <c r="AD1842" s="4" t="s">
        <v>49</v>
      </c>
      <c r="AE1842" s="4" t="s">
        <v>49</v>
      </c>
      <c r="AF1842" s="4" t="s">
        <v>49</v>
      </c>
      <c r="AG1842" s="4" t="s">
        <v>49</v>
      </c>
      <c r="AH1842" s="4" t="s">
        <v>49</v>
      </c>
      <c r="AI1842" s="4" t="s">
        <v>49</v>
      </c>
      <c r="AJ1842" s="4" t="s">
        <v>49</v>
      </c>
      <c r="AK1842" s="4" t="s">
        <v>49</v>
      </c>
      <c r="AL1842" s="4" t="s">
        <v>55</v>
      </c>
    </row>
    <row r="1843" spans="1:38" ht="25.5">
      <c r="A1843" s="4">
        <v>159888</v>
      </c>
      <c r="B1843" s="4">
        <v>661900</v>
      </c>
      <c r="C1843" s="4" t="s">
        <v>4779</v>
      </c>
      <c r="D1843" s="4" t="s">
        <v>4780</v>
      </c>
      <c r="E1843" s="4" t="s">
        <v>390</v>
      </c>
      <c r="F1843" s="4" t="s">
        <v>45</v>
      </c>
      <c r="G1843" s="4" t="s">
        <v>46</v>
      </c>
      <c r="H1843" s="4" t="s">
        <v>47</v>
      </c>
      <c r="I1843" s="4" t="s">
        <v>48</v>
      </c>
      <c r="J1843" s="4" t="s">
        <v>49</v>
      </c>
      <c r="K1843" s="4" t="s">
        <v>4884</v>
      </c>
      <c r="L1843" s="4" t="s">
        <v>4885</v>
      </c>
      <c r="M1843" s="4"/>
      <c r="N1843" s="4" t="s">
        <v>414</v>
      </c>
      <c r="O1843" s="4" t="s">
        <v>53</v>
      </c>
      <c r="P1843" s="4" t="s">
        <v>4799</v>
      </c>
      <c r="Q1843" s="4">
        <v>373</v>
      </c>
      <c r="R1843" s="4">
        <v>0</v>
      </c>
      <c r="S1843" s="4">
        <v>0</v>
      </c>
      <c r="T1843" s="4">
        <v>373</v>
      </c>
      <c r="U1843" s="4">
        <v>1</v>
      </c>
      <c r="V1843" s="4">
        <v>0</v>
      </c>
      <c r="W1843" s="4">
        <v>1</v>
      </c>
      <c r="X1843" s="4" t="s">
        <v>49</v>
      </c>
      <c r="Y1843" s="4" t="s">
        <v>49</v>
      </c>
      <c r="Z1843" s="4" t="s">
        <v>49</v>
      </c>
      <c r="AA1843" s="4" t="s">
        <v>49</v>
      </c>
      <c r="AB1843" s="4" t="s">
        <v>49</v>
      </c>
      <c r="AC1843" s="4" t="s">
        <v>49</v>
      </c>
      <c r="AD1843" s="4" t="s">
        <v>49</v>
      </c>
      <c r="AE1843" s="4" t="s">
        <v>48</v>
      </c>
      <c r="AF1843" s="4" t="s">
        <v>48</v>
      </c>
      <c r="AG1843" s="4" t="s">
        <v>48</v>
      </c>
      <c r="AH1843" s="4" t="s">
        <v>48</v>
      </c>
      <c r="AI1843" s="4" t="s">
        <v>48</v>
      </c>
      <c r="AJ1843" s="4" t="s">
        <v>48</v>
      </c>
      <c r="AK1843" s="4" t="s">
        <v>48</v>
      </c>
      <c r="AL1843" s="4" t="s">
        <v>55</v>
      </c>
    </row>
    <row r="1844" spans="1:38" ht="25.5">
      <c r="A1844" s="4">
        <v>159888</v>
      </c>
      <c r="B1844" s="4">
        <v>664379</v>
      </c>
      <c r="C1844" s="4" t="s">
        <v>4779</v>
      </c>
      <c r="D1844" s="4" t="s">
        <v>4780</v>
      </c>
      <c r="E1844" s="4" t="s">
        <v>390</v>
      </c>
      <c r="F1844" s="4" t="s">
        <v>45</v>
      </c>
      <c r="G1844" s="4" t="s">
        <v>46</v>
      </c>
      <c r="H1844" s="4" t="s">
        <v>47</v>
      </c>
      <c r="I1844" s="4" t="s">
        <v>48</v>
      </c>
      <c r="J1844" s="4" t="s">
        <v>49</v>
      </c>
      <c r="K1844" s="4" t="s">
        <v>4886</v>
      </c>
      <c r="L1844" s="4" t="s">
        <v>4887</v>
      </c>
      <c r="M1844" s="4"/>
      <c r="N1844" s="4" t="s">
        <v>414</v>
      </c>
      <c r="O1844" s="4" t="s">
        <v>53</v>
      </c>
      <c r="P1844" s="4" t="s">
        <v>4853</v>
      </c>
      <c r="Q1844" s="4">
        <v>291</v>
      </c>
      <c r="R1844" s="4">
        <v>0</v>
      </c>
      <c r="S1844" s="4">
        <v>129</v>
      </c>
      <c r="T1844" s="4">
        <v>420</v>
      </c>
      <c r="U1844" s="4">
        <v>0.69289999999999996</v>
      </c>
      <c r="V1844" s="4">
        <v>0</v>
      </c>
      <c r="W1844" s="4">
        <v>0.69289999999999996</v>
      </c>
      <c r="X1844" s="4" t="s">
        <v>48</v>
      </c>
      <c r="Y1844" s="4" t="s">
        <v>48</v>
      </c>
      <c r="Z1844" s="4" t="s">
        <v>48</v>
      </c>
      <c r="AA1844" s="4" t="s">
        <v>48</v>
      </c>
      <c r="AB1844" s="4" t="s">
        <v>48</v>
      </c>
      <c r="AC1844" s="4" t="s">
        <v>48</v>
      </c>
      <c r="AD1844" s="4" t="s">
        <v>48</v>
      </c>
      <c r="AE1844" s="4" t="s">
        <v>49</v>
      </c>
      <c r="AF1844" s="4" t="s">
        <v>49</v>
      </c>
      <c r="AG1844" s="4" t="s">
        <v>49</v>
      </c>
      <c r="AH1844" s="4" t="s">
        <v>48</v>
      </c>
      <c r="AI1844" s="4" t="s">
        <v>48</v>
      </c>
      <c r="AJ1844" s="4" t="s">
        <v>48</v>
      </c>
      <c r="AK1844" s="4" t="s">
        <v>48</v>
      </c>
      <c r="AL1844" s="4" t="s">
        <v>55</v>
      </c>
    </row>
    <row r="1845" spans="1:38" ht="25.5">
      <c r="A1845" s="4">
        <v>159888</v>
      </c>
      <c r="B1845" s="4">
        <v>662893</v>
      </c>
      <c r="C1845" s="4" t="s">
        <v>4779</v>
      </c>
      <c r="D1845" s="4" t="s">
        <v>4780</v>
      </c>
      <c r="E1845" s="4" t="s">
        <v>390</v>
      </c>
      <c r="F1845" s="4" t="s">
        <v>45</v>
      </c>
      <c r="G1845" s="4" t="s">
        <v>46</v>
      </c>
      <c r="H1845" s="4" t="s">
        <v>47</v>
      </c>
      <c r="I1845" s="4" t="s">
        <v>48</v>
      </c>
      <c r="J1845" s="4" t="s">
        <v>49</v>
      </c>
      <c r="K1845" s="4" t="s">
        <v>4888</v>
      </c>
      <c r="L1845" s="4" t="s">
        <v>4889</v>
      </c>
      <c r="M1845" s="4"/>
      <c r="N1845" s="4" t="s">
        <v>4796</v>
      </c>
      <c r="O1845" s="4" t="s">
        <v>53</v>
      </c>
      <c r="P1845" s="4" t="s">
        <v>4890</v>
      </c>
      <c r="Q1845" s="4">
        <v>230</v>
      </c>
      <c r="R1845" s="4">
        <v>0</v>
      </c>
      <c r="S1845" s="4">
        <v>134</v>
      </c>
      <c r="T1845" s="4">
        <v>364</v>
      </c>
      <c r="U1845" s="4">
        <v>0.63190000000000002</v>
      </c>
      <c r="V1845" s="4">
        <v>0</v>
      </c>
      <c r="W1845" s="4">
        <v>0.63190000000000002</v>
      </c>
      <c r="X1845" s="4" t="s">
        <v>48</v>
      </c>
      <c r="Y1845" s="4" t="s">
        <v>48</v>
      </c>
      <c r="Z1845" s="4" t="s">
        <v>48</v>
      </c>
      <c r="AA1845" s="4" t="s">
        <v>48</v>
      </c>
      <c r="AB1845" s="4" t="s">
        <v>48</v>
      </c>
      <c r="AC1845" s="4" t="s">
        <v>49</v>
      </c>
      <c r="AD1845" s="4" t="s">
        <v>49</v>
      </c>
      <c r="AE1845" s="4" t="s">
        <v>49</v>
      </c>
      <c r="AF1845" s="4" t="s">
        <v>49</v>
      </c>
      <c r="AG1845" s="4" t="s">
        <v>49</v>
      </c>
      <c r="AH1845" s="4" t="s">
        <v>48</v>
      </c>
      <c r="AI1845" s="4" t="s">
        <v>48</v>
      </c>
      <c r="AJ1845" s="4" t="s">
        <v>48</v>
      </c>
      <c r="AK1845" s="4" t="s">
        <v>48</v>
      </c>
      <c r="AL1845" s="4" t="s">
        <v>55</v>
      </c>
    </row>
    <row r="1846" spans="1:38" ht="25.5">
      <c r="A1846" s="4">
        <v>159888</v>
      </c>
      <c r="B1846" s="4">
        <v>661912</v>
      </c>
      <c r="C1846" s="4" t="s">
        <v>4779</v>
      </c>
      <c r="D1846" s="4" t="s">
        <v>4780</v>
      </c>
      <c r="E1846" s="4" t="s">
        <v>390</v>
      </c>
      <c r="F1846" s="4" t="s">
        <v>45</v>
      </c>
      <c r="G1846" s="4" t="s">
        <v>46</v>
      </c>
      <c r="H1846" s="4" t="s">
        <v>47</v>
      </c>
      <c r="I1846" s="4" t="s">
        <v>48</v>
      </c>
      <c r="J1846" s="4" t="s">
        <v>49</v>
      </c>
      <c r="K1846" s="4" t="s">
        <v>202</v>
      </c>
      <c r="L1846" s="4" t="s">
        <v>4891</v>
      </c>
      <c r="M1846" s="4"/>
      <c r="N1846" s="4" t="s">
        <v>4796</v>
      </c>
      <c r="O1846" s="4" t="s">
        <v>53</v>
      </c>
      <c r="P1846" s="4" t="s">
        <v>4853</v>
      </c>
      <c r="Q1846" s="4">
        <v>87</v>
      </c>
      <c r="R1846" s="4">
        <v>0</v>
      </c>
      <c r="S1846" s="4">
        <v>275</v>
      </c>
      <c r="T1846" s="4">
        <v>362</v>
      </c>
      <c r="U1846" s="4">
        <v>0.24030000000000001</v>
      </c>
      <c r="V1846" s="4">
        <v>0</v>
      </c>
      <c r="W1846" s="4">
        <v>0.24030000000000001</v>
      </c>
      <c r="X1846" s="4" t="s">
        <v>48</v>
      </c>
      <c r="Y1846" s="4" t="s">
        <v>49</v>
      </c>
      <c r="Z1846" s="4" t="s">
        <v>49</v>
      </c>
      <c r="AA1846" s="4" t="s">
        <v>49</v>
      </c>
      <c r="AB1846" s="4" t="s">
        <v>49</v>
      </c>
      <c r="AC1846" s="4" t="s">
        <v>49</v>
      </c>
      <c r="AD1846" s="4" t="s">
        <v>49</v>
      </c>
      <c r="AE1846" s="4" t="s">
        <v>48</v>
      </c>
      <c r="AF1846" s="4" t="s">
        <v>48</v>
      </c>
      <c r="AG1846" s="4" t="s">
        <v>48</v>
      </c>
      <c r="AH1846" s="4" t="s">
        <v>48</v>
      </c>
      <c r="AI1846" s="4" t="s">
        <v>48</v>
      </c>
      <c r="AJ1846" s="4" t="s">
        <v>48</v>
      </c>
      <c r="AK1846" s="4" t="s">
        <v>48</v>
      </c>
      <c r="AL1846" s="4" t="s">
        <v>55</v>
      </c>
    </row>
    <row r="1847" spans="1:38" ht="25.5">
      <c r="A1847" s="4">
        <v>159888</v>
      </c>
      <c r="B1847" s="4">
        <v>661916</v>
      </c>
      <c r="C1847" s="4" t="s">
        <v>4779</v>
      </c>
      <c r="D1847" s="4" t="s">
        <v>4780</v>
      </c>
      <c r="E1847" s="4" t="s">
        <v>390</v>
      </c>
      <c r="F1847" s="4" t="s">
        <v>45</v>
      </c>
      <c r="G1847" s="4" t="s">
        <v>46</v>
      </c>
      <c r="H1847" s="4" t="s">
        <v>47</v>
      </c>
      <c r="I1847" s="4" t="s">
        <v>48</v>
      </c>
      <c r="J1847" s="4" t="s">
        <v>49</v>
      </c>
      <c r="K1847" s="4" t="s">
        <v>4590</v>
      </c>
      <c r="L1847" s="4" t="s">
        <v>4892</v>
      </c>
      <c r="M1847" s="4"/>
      <c r="N1847" s="4" t="s">
        <v>414</v>
      </c>
      <c r="O1847" s="4" t="s">
        <v>53</v>
      </c>
      <c r="P1847" s="4" t="s">
        <v>4783</v>
      </c>
      <c r="Q1847" s="4">
        <v>341</v>
      </c>
      <c r="R1847" s="4">
        <v>0</v>
      </c>
      <c r="S1847" s="4">
        <v>12</v>
      </c>
      <c r="T1847" s="4">
        <v>353</v>
      </c>
      <c r="U1847" s="4">
        <v>0.96599999999999997</v>
      </c>
      <c r="V1847" s="4">
        <v>0</v>
      </c>
      <c r="W1847" s="4">
        <v>0.96599999999999997</v>
      </c>
      <c r="X1847" s="4" t="s">
        <v>49</v>
      </c>
      <c r="Y1847" s="4" t="s">
        <v>49</v>
      </c>
      <c r="Z1847" s="4" t="s">
        <v>49</v>
      </c>
      <c r="AA1847" s="4" t="s">
        <v>49</v>
      </c>
      <c r="AB1847" s="4" t="s">
        <v>49</v>
      </c>
      <c r="AC1847" s="4" t="s">
        <v>49</v>
      </c>
      <c r="AD1847" s="4" t="s">
        <v>49</v>
      </c>
      <c r="AE1847" s="4" t="s">
        <v>48</v>
      </c>
      <c r="AF1847" s="4" t="s">
        <v>48</v>
      </c>
      <c r="AG1847" s="4" t="s">
        <v>48</v>
      </c>
      <c r="AH1847" s="4" t="s">
        <v>48</v>
      </c>
      <c r="AI1847" s="4" t="s">
        <v>48</v>
      </c>
      <c r="AJ1847" s="4" t="s">
        <v>48</v>
      </c>
      <c r="AK1847" s="4" t="s">
        <v>48</v>
      </c>
      <c r="AL1847" s="4" t="s">
        <v>55</v>
      </c>
    </row>
    <row r="1848" spans="1:38" ht="25.5">
      <c r="A1848" s="4">
        <v>159888</v>
      </c>
      <c r="B1848" s="4">
        <v>661917</v>
      </c>
      <c r="C1848" s="4" t="s">
        <v>4779</v>
      </c>
      <c r="D1848" s="4" t="s">
        <v>4780</v>
      </c>
      <c r="E1848" s="4" t="s">
        <v>390</v>
      </c>
      <c r="F1848" s="4" t="s">
        <v>45</v>
      </c>
      <c r="G1848" s="4" t="s">
        <v>46</v>
      </c>
      <c r="H1848" s="4" t="s">
        <v>47</v>
      </c>
      <c r="I1848" s="4" t="s">
        <v>48</v>
      </c>
      <c r="J1848" s="4" t="s">
        <v>49</v>
      </c>
      <c r="K1848" s="4" t="s">
        <v>1441</v>
      </c>
      <c r="L1848" s="4" t="s">
        <v>4893</v>
      </c>
      <c r="M1848" s="4"/>
      <c r="N1848" s="4" t="s">
        <v>4796</v>
      </c>
      <c r="O1848" s="4" t="s">
        <v>53</v>
      </c>
      <c r="P1848" s="4" t="s">
        <v>4890</v>
      </c>
      <c r="Q1848" s="4">
        <v>234</v>
      </c>
      <c r="R1848" s="4">
        <v>0</v>
      </c>
      <c r="S1848" s="4">
        <v>97</v>
      </c>
      <c r="T1848" s="4">
        <v>331</v>
      </c>
      <c r="U1848" s="4">
        <v>0.70689999999999997</v>
      </c>
      <c r="V1848" s="4">
        <v>0</v>
      </c>
      <c r="W1848" s="4">
        <v>0.70689999999999997</v>
      </c>
      <c r="X1848" s="4" t="s">
        <v>49</v>
      </c>
      <c r="Y1848" s="4" t="s">
        <v>49</v>
      </c>
      <c r="Z1848" s="4" t="s">
        <v>49</v>
      </c>
      <c r="AA1848" s="4" t="s">
        <v>49</v>
      </c>
      <c r="AB1848" s="4" t="s">
        <v>49</v>
      </c>
      <c r="AC1848" s="4" t="s">
        <v>48</v>
      </c>
      <c r="AD1848" s="4" t="s">
        <v>48</v>
      </c>
      <c r="AE1848" s="4" t="s">
        <v>48</v>
      </c>
      <c r="AF1848" s="4" t="s">
        <v>48</v>
      </c>
      <c r="AG1848" s="4" t="s">
        <v>48</v>
      </c>
      <c r="AH1848" s="4" t="s">
        <v>48</v>
      </c>
      <c r="AI1848" s="4" t="s">
        <v>48</v>
      </c>
      <c r="AJ1848" s="4" t="s">
        <v>48</v>
      </c>
      <c r="AK1848" s="4" t="s">
        <v>48</v>
      </c>
      <c r="AL1848" s="4" t="s">
        <v>55</v>
      </c>
    </row>
    <row r="1849" spans="1:38" ht="25.5">
      <c r="A1849" s="4">
        <v>159888</v>
      </c>
      <c r="B1849" s="4">
        <v>686836</v>
      </c>
      <c r="C1849" s="4" t="s">
        <v>4779</v>
      </c>
      <c r="D1849" s="4" t="s">
        <v>4780</v>
      </c>
      <c r="E1849" s="4" t="s">
        <v>390</v>
      </c>
      <c r="F1849" s="4" t="s">
        <v>45</v>
      </c>
      <c r="G1849" s="4" t="s">
        <v>46</v>
      </c>
      <c r="H1849" s="4" t="s">
        <v>47</v>
      </c>
      <c r="I1849" s="4" t="s">
        <v>48</v>
      </c>
      <c r="J1849" s="4" t="s">
        <v>49</v>
      </c>
      <c r="K1849" s="4" t="s">
        <v>4894</v>
      </c>
      <c r="L1849" s="4" t="s">
        <v>4895</v>
      </c>
      <c r="M1849" s="4"/>
      <c r="N1849" s="4" t="s">
        <v>414</v>
      </c>
      <c r="O1849" s="4" t="s">
        <v>53</v>
      </c>
      <c r="P1849" s="4" t="s">
        <v>4839</v>
      </c>
      <c r="Q1849" s="4">
        <v>33</v>
      </c>
      <c r="R1849" s="4">
        <v>0</v>
      </c>
      <c r="S1849" s="4">
        <v>0</v>
      </c>
      <c r="T1849" s="4">
        <v>33</v>
      </c>
      <c r="U1849" s="4">
        <v>1</v>
      </c>
      <c r="V1849" s="4">
        <v>0</v>
      </c>
      <c r="W1849" s="4">
        <v>1</v>
      </c>
      <c r="X1849" s="4" t="s">
        <v>49</v>
      </c>
      <c r="Y1849" s="4" t="s">
        <v>48</v>
      </c>
      <c r="Z1849" s="4" t="s">
        <v>48</v>
      </c>
      <c r="AA1849" s="4" t="s">
        <v>48</v>
      </c>
      <c r="AB1849" s="4" t="s">
        <v>48</v>
      </c>
      <c r="AC1849" s="4" t="s">
        <v>48</v>
      </c>
      <c r="AD1849" s="4" t="s">
        <v>48</v>
      </c>
      <c r="AE1849" s="4" t="s">
        <v>48</v>
      </c>
      <c r="AF1849" s="4" t="s">
        <v>48</v>
      </c>
      <c r="AG1849" s="4" t="s">
        <v>48</v>
      </c>
      <c r="AH1849" s="4" t="s">
        <v>48</v>
      </c>
      <c r="AI1849" s="4" t="s">
        <v>48</v>
      </c>
      <c r="AJ1849" s="4" t="s">
        <v>48</v>
      </c>
      <c r="AK1849" s="4" t="s">
        <v>48</v>
      </c>
      <c r="AL1849" s="4" t="s">
        <v>55</v>
      </c>
    </row>
    <row r="1850" spans="1:38" ht="25.5">
      <c r="A1850" s="4">
        <v>160002</v>
      </c>
      <c r="B1850" s="4">
        <v>660760</v>
      </c>
      <c r="C1850" s="4" t="s">
        <v>4896</v>
      </c>
      <c r="D1850" s="4" t="s">
        <v>4897</v>
      </c>
      <c r="E1850" s="4" t="s">
        <v>44</v>
      </c>
      <c r="F1850" s="4" t="s">
        <v>45</v>
      </c>
      <c r="G1850" s="4" t="s">
        <v>46</v>
      </c>
      <c r="H1850" s="4" t="s">
        <v>47</v>
      </c>
      <c r="I1850" s="4" t="s">
        <v>48</v>
      </c>
      <c r="J1850" s="4" t="s">
        <v>49</v>
      </c>
      <c r="K1850" s="4" t="s">
        <v>4898</v>
      </c>
      <c r="L1850" s="4" t="s">
        <v>4899</v>
      </c>
      <c r="M1850" s="4"/>
      <c r="N1850" s="4" t="s">
        <v>4900</v>
      </c>
      <c r="O1850" s="4" t="s">
        <v>53</v>
      </c>
      <c r="P1850" s="4" t="s">
        <v>4901</v>
      </c>
      <c r="Q1850" s="4">
        <v>186</v>
      </c>
      <c r="R1850" s="4">
        <v>0</v>
      </c>
      <c r="S1850" s="4">
        <v>0</v>
      </c>
      <c r="T1850" s="4">
        <v>186</v>
      </c>
      <c r="U1850" s="4">
        <v>1</v>
      </c>
      <c r="V1850" s="4">
        <v>0</v>
      </c>
      <c r="W1850" s="4">
        <v>1</v>
      </c>
      <c r="X1850" s="4" t="s">
        <v>48</v>
      </c>
      <c r="Y1850" s="4" t="s">
        <v>49</v>
      </c>
      <c r="Z1850" s="4" t="s">
        <v>49</v>
      </c>
      <c r="AA1850" s="4" t="s">
        <v>49</v>
      </c>
      <c r="AB1850" s="4" t="s">
        <v>49</v>
      </c>
      <c r="AC1850" s="4" t="s">
        <v>49</v>
      </c>
      <c r="AD1850" s="4" t="s">
        <v>49</v>
      </c>
      <c r="AE1850" s="4" t="s">
        <v>49</v>
      </c>
      <c r="AF1850" s="4" t="s">
        <v>49</v>
      </c>
      <c r="AG1850" s="4" t="s">
        <v>49</v>
      </c>
      <c r="AH1850" s="4" t="s">
        <v>49</v>
      </c>
      <c r="AI1850" s="4" t="s">
        <v>49</v>
      </c>
      <c r="AJ1850" s="4" t="s">
        <v>49</v>
      </c>
      <c r="AK1850" s="4" t="s">
        <v>49</v>
      </c>
      <c r="AL1850" s="4" t="s">
        <v>55</v>
      </c>
    </row>
    <row r="1851" spans="1:38" ht="25.5">
      <c r="A1851" s="4">
        <v>159936</v>
      </c>
      <c r="B1851" s="4">
        <v>684963</v>
      </c>
      <c r="C1851" s="4" t="s">
        <v>4902</v>
      </c>
      <c r="D1851" s="4" t="s">
        <v>4903</v>
      </c>
      <c r="E1851" s="4" t="s">
        <v>153</v>
      </c>
      <c r="F1851" s="4" t="s">
        <v>154</v>
      </c>
      <c r="G1851" s="4" t="s">
        <v>46</v>
      </c>
      <c r="H1851" s="4" t="s">
        <v>47</v>
      </c>
      <c r="I1851" s="4" t="s">
        <v>48</v>
      </c>
      <c r="J1851" s="4" t="s">
        <v>49</v>
      </c>
      <c r="K1851" s="4" t="s">
        <v>4904</v>
      </c>
      <c r="L1851" s="4" t="s">
        <v>4905</v>
      </c>
      <c r="M1851" s="4"/>
      <c r="N1851" s="4" t="s">
        <v>4906</v>
      </c>
      <c r="O1851" s="4" t="s">
        <v>53</v>
      </c>
      <c r="P1851" s="4" t="s">
        <v>4907</v>
      </c>
      <c r="Q1851" s="4">
        <v>68</v>
      </c>
      <c r="R1851" s="4">
        <v>14</v>
      </c>
      <c r="S1851" s="4">
        <v>527</v>
      </c>
      <c r="T1851" s="4">
        <v>609</v>
      </c>
      <c r="U1851" s="4">
        <v>0.11169999999999999</v>
      </c>
      <c r="V1851" s="4">
        <v>2.3E-2</v>
      </c>
      <c r="W1851" s="4">
        <v>0.1346</v>
      </c>
      <c r="X1851" s="4" t="s">
        <v>48</v>
      </c>
      <c r="Y1851" s="4" t="s">
        <v>49</v>
      </c>
      <c r="Z1851" s="4" t="s">
        <v>49</v>
      </c>
      <c r="AA1851" s="4" t="s">
        <v>49</v>
      </c>
      <c r="AB1851" s="4" t="s">
        <v>49</v>
      </c>
      <c r="AC1851" s="4" t="s">
        <v>49</v>
      </c>
      <c r="AD1851" s="4" t="s">
        <v>49</v>
      </c>
      <c r="AE1851" s="4" t="s">
        <v>48</v>
      </c>
      <c r="AF1851" s="4" t="s">
        <v>48</v>
      </c>
      <c r="AG1851" s="4" t="s">
        <v>48</v>
      </c>
      <c r="AH1851" s="4" t="s">
        <v>48</v>
      </c>
      <c r="AI1851" s="4" t="s">
        <v>48</v>
      </c>
      <c r="AJ1851" s="4" t="s">
        <v>48</v>
      </c>
      <c r="AK1851" s="4" t="s">
        <v>48</v>
      </c>
      <c r="AL1851" s="4" t="s">
        <v>81</v>
      </c>
    </row>
    <row r="1852" spans="1:38" ht="25.5">
      <c r="A1852" s="4">
        <v>159936</v>
      </c>
      <c r="B1852" s="4">
        <v>660947</v>
      </c>
      <c r="C1852" s="4" t="s">
        <v>4902</v>
      </c>
      <c r="D1852" s="4" t="s">
        <v>4903</v>
      </c>
      <c r="E1852" s="4" t="s">
        <v>153</v>
      </c>
      <c r="F1852" s="4" t="s">
        <v>154</v>
      </c>
      <c r="G1852" s="4" t="s">
        <v>46</v>
      </c>
      <c r="H1852" s="4" t="s">
        <v>47</v>
      </c>
      <c r="I1852" s="4" t="s">
        <v>48</v>
      </c>
      <c r="J1852" s="4" t="s">
        <v>49</v>
      </c>
      <c r="K1852" s="4" t="s">
        <v>4908</v>
      </c>
      <c r="L1852" s="4" t="s">
        <v>4909</v>
      </c>
      <c r="M1852" s="4"/>
      <c r="N1852" s="4" t="s">
        <v>4906</v>
      </c>
      <c r="O1852" s="4" t="s">
        <v>53</v>
      </c>
      <c r="P1852" s="4" t="s">
        <v>4907</v>
      </c>
      <c r="Q1852" s="4">
        <v>100</v>
      </c>
      <c r="R1852" s="4">
        <v>25</v>
      </c>
      <c r="S1852" s="4">
        <v>672</v>
      </c>
      <c r="T1852" s="4">
        <v>797</v>
      </c>
      <c r="U1852" s="4">
        <v>0.1255</v>
      </c>
      <c r="V1852" s="4">
        <v>3.1399999999999997E-2</v>
      </c>
      <c r="W1852" s="4">
        <v>0.15679999999999999</v>
      </c>
      <c r="X1852" s="4" t="s">
        <v>48</v>
      </c>
      <c r="Y1852" s="4" t="s">
        <v>49</v>
      </c>
      <c r="Z1852" s="4" t="s">
        <v>49</v>
      </c>
      <c r="AA1852" s="4" t="s">
        <v>49</v>
      </c>
      <c r="AB1852" s="4" t="s">
        <v>49</v>
      </c>
      <c r="AC1852" s="4" t="s">
        <v>49</v>
      </c>
      <c r="AD1852" s="4" t="s">
        <v>49</v>
      </c>
      <c r="AE1852" s="4" t="s">
        <v>48</v>
      </c>
      <c r="AF1852" s="4" t="s">
        <v>48</v>
      </c>
      <c r="AG1852" s="4" t="s">
        <v>48</v>
      </c>
      <c r="AH1852" s="4" t="s">
        <v>48</v>
      </c>
      <c r="AI1852" s="4" t="s">
        <v>48</v>
      </c>
      <c r="AJ1852" s="4" t="s">
        <v>48</v>
      </c>
      <c r="AK1852" s="4" t="s">
        <v>48</v>
      </c>
      <c r="AL1852" s="4" t="s">
        <v>81</v>
      </c>
    </row>
    <row r="1853" spans="1:38" ht="25.5">
      <c r="A1853" s="4">
        <v>159936</v>
      </c>
      <c r="B1853" s="4">
        <v>662484</v>
      </c>
      <c r="C1853" s="4" t="s">
        <v>4902</v>
      </c>
      <c r="D1853" s="4" t="s">
        <v>4903</v>
      </c>
      <c r="E1853" s="4" t="s">
        <v>153</v>
      </c>
      <c r="F1853" s="4" t="s">
        <v>154</v>
      </c>
      <c r="G1853" s="4" t="s">
        <v>46</v>
      </c>
      <c r="H1853" s="4" t="s">
        <v>47</v>
      </c>
      <c r="I1853" s="4" t="s">
        <v>48</v>
      </c>
      <c r="J1853" s="4" t="s">
        <v>49</v>
      </c>
      <c r="K1853" s="4" t="s">
        <v>4910</v>
      </c>
      <c r="L1853" s="4" t="s">
        <v>4911</v>
      </c>
      <c r="M1853" s="4" t="s">
        <v>4912</v>
      </c>
      <c r="N1853" s="4" t="s">
        <v>4906</v>
      </c>
      <c r="O1853" s="4" t="s">
        <v>53</v>
      </c>
      <c r="P1853" s="4" t="s">
        <v>4907</v>
      </c>
      <c r="Q1853" s="4">
        <v>133</v>
      </c>
      <c r="R1853" s="4">
        <v>31</v>
      </c>
      <c r="S1853" s="4">
        <v>759</v>
      </c>
      <c r="T1853" s="4">
        <v>923</v>
      </c>
      <c r="U1853" s="4">
        <v>0.14410000000000001</v>
      </c>
      <c r="V1853" s="4">
        <v>3.3599999999999998E-2</v>
      </c>
      <c r="W1853" s="4">
        <v>0.1777</v>
      </c>
      <c r="X1853" s="4" t="s">
        <v>49</v>
      </c>
      <c r="Y1853" s="4" t="s">
        <v>49</v>
      </c>
      <c r="Z1853" s="4" t="s">
        <v>49</v>
      </c>
      <c r="AA1853" s="4" t="s">
        <v>49</v>
      </c>
      <c r="AB1853" s="4" t="s">
        <v>49</v>
      </c>
      <c r="AC1853" s="4" t="s">
        <v>49</v>
      </c>
      <c r="AD1853" s="4" t="s">
        <v>49</v>
      </c>
      <c r="AE1853" s="4" t="s">
        <v>48</v>
      </c>
      <c r="AF1853" s="4" t="s">
        <v>48</v>
      </c>
      <c r="AG1853" s="4" t="s">
        <v>48</v>
      </c>
      <c r="AH1853" s="4" t="s">
        <v>48</v>
      </c>
      <c r="AI1853" s="4" t="s">
        <v>48</v>
      </c>
      <c r="AJ1853" s="4" t="s">
        <v>48</v>
      </c>
      <c r="AK1853" s="4" t="s">
        <v>48</v>
      </c>
      <c r="AL1853" s="4" t="s">
        <v>81</v>
      </c>
    </row>
    <row r="1854" spans="1:38" ht="25.5">
      <c r="A1854" s="4">
        <v>159936</v>
      </c>
      <c r="B1854" s="4">
        <v>684961</v>
      </c>
      <c r="C1854" s="4" t="s">
        <v>4902</v>
      </c>
      <c r="D1854" s="4" t="s">
        <v>4903</v>
      </c>
      <c r="E1854" s="4" t="s">
        <v>153</v>
      </c>
      <c r="F1854" s="4" t="s">
        <v>154</v>
      </c>
      <c r="G1854" s="4" t="s">
        <v>46</v>
      </c>
      <c r="H1854" s="4" t="s">
        <v>47</v>
      </c>
      <c r="I1854" s="4" t="s">
        <v>48</v>
      </c>
      <c r="J1854" s="4" t="s">
        <v>49</v>
      </c>
      <c r="K1854" s="4" t="s">
        <v>4913</v>
      </c>
      <c r="L1854" s="4" t="s">
        <v>4914</v>
      </c>
      <c r="M1854" s="4"/>
      <c r="N1854" s="4" t="s">
        <v>2144</v>
      </c>
      <c r="O1854" s="4" t="s">
        <v>53</v>
      </c>
      <c r="P1854" s="4" t="s">
        <v>2145</v>
      </c>
      <c r="Q1854" s="4">
        <v>155</v>
      </c>
      <c r="R1854" s="4">
        <v>49</v>
      </c>
      <c r="S1854" s="4">
        <v>779</v>
      </c>
      <c r="T1854" s="4">
        <v>983</v>
      </c>
      <c r="U1854" s="4">
        <v>0.15770000000000001</v>
      </c>
      <c r="V1854" s="4">
        <v>4.9799999999999997E-2</v>
      </c>
      <c r="W1854" s="4">
        <v>0.20749999999999999</v>
      </c>
      <c r="X1854" s="4" t="s">
        <v>48</v>
      </c>
      <c r="Y1854" s="4" t="s">
        <v>48</v>
      </c>
      <c r="Z1854" s="4" t="s">
        <v>48</v>
      </c>
      <c r="AA1854" s="4" t="s">
        <v>48</v>
      </c>
      <c r="AB1854" s="4" t="s">
        <v>48</v>
      </c>
      <c r="AC1854" s="4" t="s">
        <v>48</v>
      </c>
      <c r="AD1854" s="4" t="s">
        <v>48</v>
      </c>
      <c r="AE1854" s="4" t="s">
        <v>49</v>
      </c>
      <c r="AF1854" s="4" t="s">
        <v>49</v>
      </c>
      <c r="AG1854" s="4" t="s">
        <v>49</v>
      </c>
      <c r="AH1854" s="4" t="s">
        <v>48</v>
      </c>
      <c r="AI1854" s="4" t="s">
        <v>48</v>
      </c>
      <c r="AJ1854" s="4" t="s">
        <v>48</v>
      </c>
      <c r="AK1854" s="4" t="s">
        <v>48</v>
      </c>
      <c r="AL1854" s="4" t="s">
        <v>81</v>
      </c>
    </row>
    <row r="1855" spans="1:38" ht="38.25">
      <c r="A1855" s="4">
        <v>159936</v>
      </c>
      <c r="B1855" s="4">
        <v>660945</v>
      </c>
      <c r="C1855" s="4" t="s">
        <v>4902</v>
      </c>
      <c r="D1855" s="4" t="s">
        <v>4903</v>
      </c>
      <c r="E1855" s="4" t="s">
        <v>153</v>
      </c>
      <c r="F1855" s="4" t="s">
        <v>154</v>
      </c>
      <c r="G1855" s="4" t="s">
        <v>46</v>
      </c>
      <c r="H1855" s="4" t="s">
        <v>47</v>
      </c>
      <c r="I1855" s="4" t="s">
        <v>48</v>
      </c>
      <c r="J1855" s="4" t="s">
        <v>49</v>
      </c>
      <c r="K1855" s="4" t="s">
        <v>4915</v>
      </c>
      <c r="L1855" s="4" t="s">
        <v>4916</v>
      </c>
      <c r="M1855" s="4" t="s">
        <v>4917</v>
      </c>
      <c r="N1855" s="4" t="s">
        <v>4906</v>
      </c>
      <c r="O1855" s="4" t="s">
        <v>53</v>
      </c>
      <c r="P1855" s="4" t="s">
        <v>4907</v>
      </c>
      <c r="Q1855" s="4">
        <v>86</v>
      </c>
      <c r="R1855" s="4">
        <v>17</v>
      </c>
      <c r="S1855" s="4">
        <v>593</v>
      </c>
      <c r="T1855" s="4">
        <v>696</v>
      </c>
      <c r="U1855" s="4">
        <v>0.1236</v>
      </c>
      <c r="V1855" s="4">
        <v>2.4400000000000002E-2</v>
      </c>
      <c r="W1855" s="4">
        <v>0.14799999999999999</v>
      </c>
      <c r="X1855" s="4" t="s">
        <v>48</v>
      </c>
      <c r="Y1855" s="4" t="s">
        <v>49</v>
      </c>
      <c r="Z1855" s="4" t="s">
        <v>49</v>
      </c>
      <c r="AA1855" s="4" t="s">
        <v>49</v>
      </c>
      <c r="AB1855" s="4" t="s">
        <v>49</v>
      </c>
      <c r="AC1855" s="4" t="s">
        <v>49</v>
      </c>
      <c r="AD1855" s="4" t="s">
        <v>49</v>
      </c>
      <c r="AE1855" s="4" t="s">
        <v>48</v>
      </c>
      <c r="AF1855" s="4" t="s">
        <v>48</v>
      </c>
      <c r="AG1855" s="4" t="s">
        <v>48</v>
      </c>
      <c r="AH1855" s="4" t="s">
        <v>48</v>
      </c>
      <c r="AI1855" s="4" t="s">
        <v>48</v>
      </c>
      <c r="AJ1855" s="4" t="s">
        <v>48</v>
      </c>
      <c r="AK1855" s="4" t="s">
        <v>48</v>
      </c>
      <c r="AL1855" s="4" t="s">
        <v>81</v>
      </c>
    </row>
    <row r="1856" spans="1:38" ht="25.5">
      <c r="A1856" s="4">
        <v>159936</v>
      </c>
      <c r="B1856" s="4">
        <v>660943</v>
      </c>
      <c r="C1856" s="4" t="s">
        <v>4902</v>
      </c>
      <c r="D1856" s="4" t="s">
        <v>4903</v>
      </c>
      <c r="E1856" s="4" t="s">
        <v>153</v>
      </c>
      <c r="F1856" s="4" t="s">
        <v>154</v>
      </c>
      <c r="G1856" s="4" t="s">
        <v>46</v>
      </c>
      <c r="H1856" s="4" t="s">
        <v>47</v>
      </c>
      <c r="I1856" s="4" t="s">
        <v>48</v>
      </c>
      <c r="J1856" s="4" t="s">
        <v>49</v>
      </c>
      <c r="K1856" s="4" t="s">
        <v>4918</v>
      </c>
      <c r="L1856" s="4" t="s">
        <v>4919</v>
      </c>
      <c r="M1856" s="4"/>
      <c r="N1856" s="4" t="s">
        <v>4906</v>
      </c>
      <c r="O1856" s="4" t="s">
        <v>53</v>
      </c>
      <c r="P1856" s="4" t="s">
        <v>4907</v>
      </c>
      <c r="Q1856" s="4">
        <v>113</v>
      </c>
      <c r="R1856" s="4">
        <v>49</v>
      </c>
      <c r="S1856" s="4">
        <v>346</v>
      </c>
      <c r="T1856" s="4">
        <v>508</v>
      </c>
      <c r="U1856" s="4">
        <v>0.22239999999999999</v>
      </c>
      <c r="V1856" s="4">
        <v>9.6500000000000002E-2</v>
      </c>
      <c r="W1856" s="4">
        <v>0.31890000000000002</v>
      </c>
      <c r="X1856" s="4" t="s">
        <v>48</v>
      </c>
      <c r="Y1856" s="4" t="s">
        <v>49</v>
      </c>
      <c r="Z1856" s="4" t="s">
        <v>49</v>
      </c>
      <c r="AA1856" s="4" t="s">
        <v>49</v>
      </c>
      <c r="AB1856" s="4" t="s">
        <v>49</v>
      </c>
      <c r="AC1856" s="4" t="s">
        <v>49</v>
      </c>
      <c r="AD1856" s="4" t="s">
        <v>49</v>
      </c>
      <c r="AE1856" s="4" t="s">
        <v>48</v>
      </c>
      <c r="AF1856" s="4" t="s">
        <v>48</v>
      </c>
      <c r="AG1856" s="4" t="s">
        <v>48</v>
      </c>
      <c r="AH1856" s="4" t="s">
        <v>48</v>
      </c>
      <c r="AI1856" s="4" t="s">
        <v>48</v>
      </c>
      <c r="AJ1856" s="4" t="s">
        <v>48</v>
      </c>
      <c r="AK1856" s="4" t="s">
        <v>48</v>
      </c>
      <c r="AL1856" s="4" t="s">
        <v>81</v>
      </c>
    </row>
    <row r="1857" spans="1:38" ht="25.5">
      <c r="A1857" s="4">
        <v>159936</v>
      </c>
      <c r="B1857" s="4">
        <v>684962</v>
      </c>
      <c r="C1857" s="4" t="s">
        <v>4902</v>
      </c>
      <c r="D1857" s="4" t="s">
        <v>4903</v>
      </c>
      <c r="E1857" s="4" t="s">
        <v>153</v>
      </c>
      <c r="F1857" s="4" t="s">
        <v>154</v>
      </c>
      <c r="G1857" s="4" t="s">
        <v>46</v>
      </c>
      <c r="H1857" s="4" t="s">
        <v>47</v>
      </c>
      <c r="I1857" s="4" t="s">
        <v>48</v>
      </c>
      <c r="J1857" s="4" t="s">
        <v>49</v>
      </c>
      <c r="K1857" s="4" t="s">
        <v>4920</v>
      </c>
      <c r="L1857" s="4" t="s">
        <v>4921</v>
      </c>
      <c r="M1857" s="4"/>
      <c r="N1857" s="4" t="s">
        <v>4922</v>
      </c>
      <c r="O1857" s="4" t="s">
        <v>53</v>
      </c>
      <c r="P1857" s="4" t="s">
        <v>4923</v>
      </c>
      <c r="Q1857" s="4">
        <v>102</v>
      </c>
      <c r="R1857" s="4">
        <v>29</v>
      </c>
      <c r="S1857" s="4">
        <v>987</v>
      </c>
      <c r="T1857" s="4">
        <v>1118</v>
      </c>
      <c r="U1857" s="4">
        <v>9.1200000000000003E-2</v>
      </c>
      <c r="V1857" s="4">
        <v>2.5899999999999999E-2</v>
      </c>
      <c r="W1857" s="4">
        <v>0.1172</v>
      </c>
      <c r="X1857" s="4" t="s">
        <v>48</v>
      </c>
      <c r="Y1857" s="4" t="s">
        <v>48</v>
      </c>
      <c r="Z1857" s="4" t="s">
        <v>48</v>
      </c>
      <c r="AA1857" s="4" t="s">
        <v>48</v>
      </c>
      <c r="AB1857" s="4" t="s">
        <v>48</v>
      </c>
      <c r="AC1857" s="4" t="s">
        <v>48</v>
      </c>
      <c r="AD1857" s="4" t="s">
        <v>48</v>
      </c>
      <c r="AE1857" s="4" t="s">
        <v>49</v>
      </c>
      <c r="AF1857" s="4" t="s">
        <v>49</v>
      </c>
      <c r="AG1857" s="4" t="s">
        <v>49</v>
      </c>
      <c r="AH1857" s="4" t="s">
        <v>48</v>
      </c>
      <c r="AI1857" s="4" t="s">
        <v>48</v>
      </c>
      <c r="AJ1857" s="4" t="s">
        <v>48</v>
      </c>
      <c r="AK1857" s="4" t="s">
        <v>48</v>
      </c>
      <c r="AL1857" s="4" t="s">
        <v>81</v>
      </c>
    </row>
    <row r="1858" spans="1:38" ht="25.5">
      <c r="A1858" s="4">
        <v>159936</v>
      </c>
      <c r="B1858" s="4">
        <v>684964</v>
      </c>
      <c r="C1858" s="4" t="s">
        <v>4902</v>
      </c>
      <c r="D1858" s="4" t="s">
        <v>4903</v>
      </c>
      <c r="E1858" s="4" t="s">
        <v>153</v>
      </c>
      <c r="F1858" s="4" t="s">
        <v>154</v>
      </c>
      <c r="G1858" s="4" t="s">
        <v>46</v>
      </c>
      <c r="H1858" s="4" t="s">
        <v>47</v>
      </c>
      <c r="I1858" s="4" t="s">
        <v>48</v>
      </c>
      <c r="J1858" s="4" t="s">
        <v>49</v>
      </c>
      <c r="K1858" s="4" t="s">
        <v>4924</v>
      </c>
      <c r="L1858" s="4" t="s">
        <v>4925</v>
      </c>
      <c r="M1858" s="4"/>
      <c r="N1858" s="4" t="s">
        <v>4906</v>
      </c>
      <c r="O1858" s="4" t="s">
        <v>53</v>
      </c>
      <c r="P1858" s="4" t="s">
        <v>4907</v>
      </c>
      <c r="Q1858" s="4">
        <v>72</v>
      </c>
      <c r="R1858" s="4">
        <v>28</v>
      </c>
      <c r="S1858" s="4">
        <v>582</v>
      </c>
      <c r="T1858" s="4">
        <v>682</v>
      </c>
      <c r="U1858" s="4">
        <v>0.1056</v>
      </c>
      <c r="V1858" s="4">
        <v>4.1099999999999998E-2</v>
      </c>
      <c r="W1858" s="4">
        <v>0.14660000000000001</v>
      </c>
      <c r="X1858" s="4" t="s">
        <v>48</v>
      </c>
      <c r="Y1858" s="4" t="s">
        <v>49</v>
      </c>
      <c r="Z1858" s="4" t="s">
        <v>49</v>
      </c>
      <c r="AA1858" s="4" t="s">
        <v>49</v>
      </c>
      <c r="AB1858" s="4" t="s">
        <v>49</v>
      </c>
      <c r="AC1858" s="4" t="s">
        <v>49</v>
      </c>
      <c r="AD1858" s="4" t="s">
        <v>49</v>
      </c>
      <c r="AE1858" s="4" t="s">
        <v>48</v>
      </c>
      <c r="AF1858" s="4" t="s">
        <v>48</v>
      </c>
      <c r="AG1858" s="4" t="s">
        <v>48</v>
      </c>
      <c r="AH1858" s="4" t="s">
        <v>48</v>
      </c>
      <c r="AI1858" s="4" t="s">
        <v>48</v>
      </c>
      <c r="AJ1858" s="4" t="s">
        <v>48</v>
      </c>
      <c r="AK1858" s="4" t="s">
        <v>48</v>
      </c>
      <c r="AL1858" s="4" t="s">
        <v>81</v>
      </c>
    </row>
    <row r="1859" spans="1:38" ht="25.5">
      <c r="A1859" s="4">
        <v>159936</v>
      </c>
      <c r="B1859" s="4">
        <v>660949</v>
      </c>
      <c r="C1859" s="4" t="s">
        <v>4902</v>
      </c>
      <c r="D1859" s="4" t="s">
        <v>4903</v>
      </c>
      <c r="E1859" s="4" t="s">
        <v>153</v>
      </c>
      <c r="F1859" s="4" t="s">
        <v>154</v>
      </c>
      <c r="G1859" s="4" t="s">
        <v>46</v>
      </c>
      <c r="H1859" s="4" t="s">
        <v>47</v>
      </c>
      <c r="I1859" s="4" t="s">
        <v>48</v>
      </c>
      <c r="J1859" s="4" t="s">
        <v>49</v>
      </c>
      <c r="K1859" s="4" t="s">
        <v>4926</v>
      </c>
      <c r="L1859" s="4" t="s">
        <v>4927</v>
      </c>
      <c r="M1859" s="4"/>
      <c r="N1859" s="4" t="s">
        <v>4906</v>
      </c>
      <c r="O1859" s="4" t="s">
        <v>53</v>
      </c>
      <c r="P1859" s="4" t="s">
        <v>4907</v>
      </c>
      <c r="Q1859" s="4">
        <v>325</v>
      </c>
      <c r="R1859" s="4">
        <v>116</v>
      </c>
      <c r="S1859" s="4">
        <v>2451</v>
      </c>
      <c r="T1859" s="4">
        <v>2892</v>
      </c>
      <c r="U1859" s="4">
        <v>0.1124</v>
      </c>
      <c r="V1859" s="4">
        <v>4.0099999999999997E-2</v>
      </c>
      <c r="W1859" s="4">
        <v>0.1525</v>
      </c>
      <c r="X1859" s="4" t="s">
        <v>48</v>
      </c>
      <c r="Y1859" s="4" t="s">
        <v>48</v>
      </c>
      <c r="Z1859" s="4" t="s">
        <v>48</v>
      </c>
      <c r="AA1859" s="4" t="s">
        <v>48</v>
      </c>
      <c r="AB1859" s="4" t="s">
        <v>48</v>
      </c>
      <c r="AC1859" s="4" t="s">
        <v>48</v>
      </c>
      <c r="AD1859" s="4" t="s">
        <v>48</v>
      </c>
      <c r="AE1859" s="4" t="s">
        <v>48</v>
      </c>
      <c r="AF1859" s="4" t="s">
        <v>48</v>
      </c>
      <c r="AG1859" s="4" t="s">
        <v>48</v>
      </c>
      <c r="AH1859" s="4" t="s">
        <v>49</v>
      </c>
      <c r="AI1859" s="4" t="s">
        <v>49</v>
      </c>
      <c r="AJ1859" s="4" t="s">
        <v>49</v>
      </c>
      <c r="AK1859" s="4" t="s">
        <v>49</v>
      </c>
      <c r="AL1859" s="4" t="s">
        <v>81</v>
      </c>
    </row>
    <row r="1860" spans="1:38" ht="25.5">
      <c r="A1860" s="4">
        <v>159493</v>
      </c>
      <c r="B1860" s="4">
        <v>662188</v>
      </c>
      <c r="C1860" s="4" t="s">
        <v>4928</v>
      </c>
      <c r="D1860" s="4" t="s">
        <v>4929</v>
      </c>
      <c r="E1860" s="4" t="s">
        <v>921</v>
      </c>
      <c r="F1860" s="4" t="s">
        <v>88</v>
      </c>
      <c r="G1860" s="4" t="s">
        <v>46</v>
      </c>
      <c r="H1860" s="4" t="s">
        <v>47</v>
      </c>
      <c r="I1860" s="4" t="s">
        <v>48</v>
      </c>
      <c r="J1860" s="4" t="s">
        <v>49</v>
      </c>
      <c r="K1860" s="4" t="s">
        <v>4930</v>
      </c>
      <c r="L1860" s="4" t="s">
        <v>4931</v>
      </c>
      <c r="M1860" s="4" t="s">
        <v>4932</v>
      </c>
      <c r="N1860" s="4" t="s">
        <v>4933</v>
      </c>
      <c r="O1860" s="4" t="s">
        <v>53</v>
      </c>
      <c r="P1860" s="4" t="s">
        <v>4934</v>
      </c>
      <c r="Q1860" s="4">
        <v>58</v>
      </c>
      <c r="R1860" s="4">
        <v>0</v>
      </c>
      <c r="S1860" s="4">
        <v>45</v>
      </c>
      <c r="T1860" s="4">
        <v>103</v>
      </c>
      <c r="U1860" s="4">
        <v>0.56310000000000004</v>
      </c>
      <c r="V1860" s="4">
        <v>0</v>
      </c>
      <c r="W1860" s="4">
        <v>0.56310000000000004</v>
      </c>
      <c r="X1860" s="4" t="s">
        <v>48</v>
      </c>
      <c r="Y1860" s="4" t="s">
        <v>49</v>
      </c>
      <c r="Z1860" s="4" t="s">
        <v>49</v>
      </c>
      <c r="AA1860" s="4" t="s">
        <v>49</v>
      </c>
      <c r="AB1860" s="4" t="s">
        <v>49</v>
      </c>
      <c r="AC1860" s="4" t="s">
        <v>49</v>
      </c>
      <c r="AD1860" s="4" t="s">
        <v>49</v>
      </c>
      <c r="AE1860" s="4" t="s">
        <v>49</v>
      </c>
      <c r="AF1860" s="4" t="s">
        <v>48</v>
      </c>
      <c r="AG1860" s="4" t="s">
        <v>48</v>
      </c>
      <c r="AH1860" s="4" t="s">
        <v>48</v>
      </c>
      <c r="AI1860" s="4" t="s">
        <v>48</v>
      </c>
      <c r="AJ1860" s="4" t="s">
        <v>48</v>
      </c>
      <c r="AK1860" s="4" t="s">
        <v>48</v>
      </c>
      <c r="AL1860" s="4" t="s">
        <v>55</v>
      </c>
    </row>
    <row r="1861" spans="1:38" ht="25.5">
      <c r="A1861" s="4">
        <v>159493</v>
      </c>
      <c r="B1861" s="4">
        <v>662189</v>
      </c>
      <c r="C1861" s="4" t="s">
        <v>4928</v>
      </c>
      <c r="D1861" s="4" t="s">
        <v>4929</v>
      </c>
      <c r="E1861" s="4" t="s">
        <v>921</v>
      </c>
      <c r="F1861" s="4" t="s">
        <v>88</v>
      </c>
      <c r="G1861" s="4" t="s">
        <v>46</v>
      </c>
      <c r="H1861" s="4" t="s">
        <v>47</v>
      </c>
      <c r="I1861" s="4" t="s">
        <v>48</v>
      </c>
      <c r="J1861" s="4" t="s">
        <v>49</v>
      </c>
      <c r="K1861" s="4" t="s">
        <v>4935</v>
      </c>
      <c r="L1861" s="4" t="s">
        <v>4932</v>
      </c>
      <c r="M1861" s="4"/>
      <c r="N1861" s="4" t="s">
        <v>4933</v>
      </c>
      <c r="O1861" s="4" t="s">
        <v>53</v>
      </c>
      <c r="P1861" s="4" t="s">
        <v>4934</v>
      </c>
      <c r="Q1861" s="4">
        <v>78</v>
      </c>
      <c r="R1861" s="4">
        <v>0</v>
      </c>
      <c r="S1861" s="4">
        <v>23</v>
      </c>
      <c r="T1861" s="4">
        <v>101</v>
      </c>
      <c r="U1861" s="4">
        <v>0.77229999999999999</v>
      </c>
      <c r="V1861" s="4">
        <v>0</v>
      </c>
      <c r="W1861" s="4">
        <v>0.77229999999999999</v>
      </c>
      <c r="X1861" s="4" t="s">
        <v>49</v>
      </c>
      <c r="Y1861" s="4" t="s">
        <v>48</v>
      </c>
      <c r="Z1861" s="4" t="s">
        <v>48</v>
      </c>
      <c r="AA1861" s="4" t="s">
        <v>48</v>
      </c>
      <c r="AB1861" s="4" t="s">
        <v>48</v>
      </c>
      <c r="AC1861" s="4" t="s">
        <v>48</v>
      </c>
      <c r="AD1861" s="4" t="s">
        <v>48</v>
      </c>
      <c r="AE1861" s="4" t="s">
        <v>48</v>
      </c>
      <c r="AF1861" s="4" t="s">
        <v>49</v>
      </c>
      <c r="AG1861" s="4" t="s">
        <v>49</v>
      </c>
      <c r="AH1861" s="4" t="s">
        <v>49</v>
      </c>
      <c r="AI1861" s="4" t="s">
        <v>49</v>
      </c>
      <c r="AJ1861" s="4" t="s">
        <v>49</v>
      </c>
      <c r="AK1861" s="4" t="s">
        <v>49</v>
      </c>
      <c r="AL1861" s="4" t="s">
        <v>55</v>
      </c>
    </row>
    <row r="1862" spans="1:38" ht="25.5">
      <c r="A1862" s="4">
        <v>159433</v>
      </c>
      <c r="B1862" s="4">
        <v>661576</v>
      </c>
      <c r="C1862" s="4" t="s">
        <v>4936</v>
      </c>
      <c r="D1862" s="4" t="s">
        <v>4937</v>
      </c>
      <c r="E1862" s="4" t="s">
        <v>714</v>
      </c>
      <c r="F1862" s="4" t="s">
        <v>391</v>
      </c>
      <c r="G1862" s="4" t="s">
        <v>46</v>
      </c>
      <c r="H1862" s="4" t="s">
        <v>47</v>
      </c>
      <c r="I1862" s="4" t="s">
        <v>48</v>
      </c>
      <c r="J1862" s="4" t="s">
        <v>49</v>
      </c>
      <c r="K1862" s="4" t="s">
        <v>1884</v>
      </c>
      <c r="L1862" s="4" t="s">
        <v>4938</v>
      </c>
      <c r="M1862" s="4" t="s">
        <v>4939</v>
      </c>
      <c r="N1862" s="4" t="s">
        <v>4940</v>
      </c>
      <c r="O1862" s="4" t="s">
        <v>53</v>
      </c>
      <c r="P1862" s="4" t="s">
        <v>4941</v>
      </c>
      <c r="Q1862" s="4">
        <v>134</v>
      </c>
      <c r="R1862" s="4">
        <v>29</v>
      </c>
      <c r="S1862" s="4">
        <v>128</v>
      </c>
      <c r="T1862" s="4">
        <v>291</v>
      </c>
      <c r="U1862" s="4">
        <v>0.46050000000000002</v>
      </c>
      <c r="V1862" s="4">
        <v>9.9699999999999997E-2</v>
      </c>
      <c r="W1862" s="4">
        <v>0.56010000000000004</v>
      </c>
      <c r="X1862" s="4" t="s">
        <v>49</v>
      </c>
      <c r="Y1862" s="4" t="s">
        <v>49</v>
      </c>
      <c r="Z1862" s="4" t="s">
        <v>49</v>
      </c>
      <c r="AA1862" s="4" t="s">
        <v>49</v>
      </c>
      <c r="AB1862" s="4" t="s">
        <v>48</v>
      </c>
      <c r="AC1862" s="4" t="s">
        <v>48</v>
      </c>
      <c r="AD1862" s="4" t="s">
        <v>48</v>
      </c>
      <c r="AE1862" s="4" t="s">
        <v>48</v>
      </c>
      <c r="AF1862" s="4" t="s">
        <v>48</v>
      </c>
      <c r="AG1862" s="4" t="s">
        <v>48</v>
      </c>
      <c r="AH1862" s="4" t="s">
        <v>48</v>
      </c>
      <c r="AI1862" s="4" t="s">
        <v>48</v>
      </c>
      <c r="AJ1862" s="4" t="s">
        <v>48</v>
      </c>
      <c r="AK1862" s="4" t="s">
        <v>48</v>
      </c>
      <c r="AL1862" s="4" t="s">
        <v>81</v>
      </c>
    </row>
    <row r="1863" spans="1:38" ht="25.5">
      <c r="A1863" s="4">
        <v>159433</v>
      </c>
      <c r="B1863" s="4">
        <v>661577</v>
      </c>
      <c r="C1863" s="4" t="s">
        <v>4936</v>
      </c>
      <c r="D1863" s="4" t="s">
        <v>4937</v>
      </c>
      <c r="E1863" s="4" t="s">
        <v>1104</v>
      </c>
      <c r="F1863" s="4" t="s">
        <v>391</v>
      </c>
      <c r="G1863" s="4" t="s">
        <v>46</v>
      </c>
      <c r="H1863" s="4" t="s">
        <v>47</v>
      </c>
      <c r="I1863" s="4" t="s">
        <v>48</v>
      </c>
      <c r="J1863" s="4" t="s">
        <v>49</v>
      </c>
      <c r="K1863" s="4" t="s">
        <v>4942</v>
      </c>
      <c r="L1863" s="4" t="s">
        <v>4938</v>
      </c>
      <c r="M1863" s="4" t="s">
        <v>4943</v>
      </c>
      <c r="N1863" s="4" t="s">
        <v>4940</v>
      </c>
      <c r="O1863" s="4" t="s">
        <v>53</v>
      </c>
      <c r="P1863" s="4" t="s">
        <v>4941</v>
      </c>
      <c r="Q1863" s="4">
        <v>190</v>
      </c>
      <c r="R1863" s="4">
        <v>0</v>
      </c>
      <c r="S1863" s="4">
        <v>86</v>
      </c>
      <c r="T1863" s="4">
        <v>276</v>
      </c>
      <c r="U1863" s="4">
        <v>0.68840000000000001</v>
      </c>
      <c r="V1863" s="4">
        <v>0</v>
      </c>
      <c r="W1863" s="4">
        <v>0.68840000000000001</v>
      </c>
      <c r="X1863" s="4" t="s">
        <v>48</v>
      </c>
      <c r="Y1863" s="4" t="s">
        <v>48</v>
      </c>
      <c r="Z1863" s="4" t="s">
        <v>48</v>
      </c>
      <c r="AA1863" s="4" t="s">
        <v>48</v>
      </c>
      <c r="AB1863" s="4" t="s">
        <v>49</v>
      </c>
      <c r="AC1863" s="4" t="s">
        <v>49</v>
      </c>
      <c r="AD1863" s="4" t="s">
        <v>49</v>
      </c>
      <c r="AE1863" s="4" t="s">
        <v>48</v>
      </c>
      <c r="AF1863" s="4" t="s">
        <v>48</v>
      </c>
      <c r="AG1863" s="4" t="s">
        <v>48</v>
      </c>
      <c r="AH1863" s="4" t="s">
        <v>48</v>
      </c>
      <c r="AI1863" s="4" t="s">
        <v>48</v>
      </c>
      <c r="AJ1863" s="4" t="s">
        <v>48</v>
      </c>
      <c r="AK1863" s="4" t="s">
        <v>48</v>
      </c>
      <c r="AL1863" s="4" t="s">
        <v>55</v>
      </c>
    </row>
    <row r="1864" spans="1:38" ht="25.5">
      <c r="A1864" s="4">
        <v>159433</v>
      </c>
      <c r="B1864" s="4">
        <v>661579</v>
      </c>
      <c r="C1864" s="4" t="s">
        <v>4936</v>
      </c>
      <c r="D1864" s="4" t="s">
        <v>4937</v>
      </c>
      <c r="E1864" s="4" t="s">
        <v>714</v>
      </c>
      <c r="F1864" s="4" t="s">
        <v>391</v>
      </c>
      <c r="G1864" s="4" t="s">
        <v>46</v>
      </c>
      <c r="H1864" s="4" t="s">
        <v>47</v>
      </c>
      <c r="I1864" s="4" t="s">
        <v>48</v>
      </c>
      <c r="J1864" s="4" t="s">
        <v>49</v>
      </c>
      <c r="K1864" s="4" t="s">
        <v>4944</v>
      </c>
      <c r="L1864" s="4" t="s">
        <v>4938</v>
      </c>
      <c r="M1864" s="4" t="s">
        <v>4938</v>
      </c>
      <c r="N1864" s="4" t="s">
        <v>4940</v>
      </c>
      <c r="O1864" s="4" t="s">
        <v>53</v>
      </c>
      <c r="P1864" s="4" t="s">
        <v>4941</v>
      </c>
      <c r="Q1864" s="4">
        <v>148</v>
      </c>
      <c r="R1864" s="4">
        <v>34</v>
      </c>
      <c r="S1864" s="4">
        <v>210</v>
      </c>
      <c r="T1864" s="4">
        <v>392</v>
      </c>
      <c r="U1864" s="4">
        <v>0.37759999999999999</v>
      </c>
      <c r="V1864" s="4">
        <v>8.6699999999999999E-2</v>
      </c>
      <c r="W1864" s="4">
        <v>0.46429999999999999</v>
      </c>
      <c r="X1864" s="4" t="s">
        <v>48</v>
      </c>
      <c r="Y1864" s="4" t="s">
        <v>48</v>
      </c>
      <c r="Z1864" s="4" t="s">
        <v>48</v>
      </c>
      <c r="AA1864" s="4" t="s">
        <v>48</v>
      </c>
      <c r="AB1864" s="4" t="s">
        <v>48</v>
      </c>
      <c r="AC1864" s="4" t="s">
        <v>48</v>
      </c>
      <c r="AD1864" s="4" t="s">
        <v>48</v>
      </c>
      <c r="AE1864" s="4" t="s">
        <v>48</v>
      </c>
      <c r="AF1864" s="4" t="s">
        <v>48</v>
      </c>
      <c r="AG1864" s="4" t="s">
        <v>48</v>
      </c>
      <c r="AH1864" s="4" t="s">
        <v>49</v>
      </c>
      <c r="AI1864" s="4" t="s">
        <v>49</v>
      </c>
      <c r="AJ1864" s="4" t="s">
        <v>49</v>
      </c>
      <c r="AK1864" s="4" t="s">
        <v>49</v>
      </c>
      <c r="AL1864" s="4" t="s">
        <v>81</v>
      </c>
    </row>
    <row r="1865" spans="1:38" ht="25.5">
      <c r="A1865" s="4">
        <v>159433</v>
      </c>
      <c r="B1865" s="4">
        <v>665020</v>
      </c>
      <c r="C1865" s="4" t="s">
        <v>4936</v>
      </c>
      <c r="D1865" s="4" t="s">
        <v>4937</v>
      </c>
      <c r="E1865" s="4" t="s">
        <v>1104</v>
      </c>
      <c r="F1865" s="4" t="s">
        <v>391</v>
      </c>
      <c r="G1865" s="4" t="s">
        <v>46</v>
      </c>
      <c r="H1865" s="4" t="s">
        <v>47</v>
      </c>
      <c r="I1865" s="4" t="s">
        <v>48</v>
      </c>
      <c r="J1865" s="4" t="s">
        <v>49</v>
      </c>
      <c r="K1865" s="4" t="s">
        <v>4945</v>
      </c>
      <c r="L1865" s="4" t="s">
        <v>4943</v>
      </c>
      <c r="M1865" s="4" t="s">
        <v>4946</v>
      </c>
      <c r="N1865" s="4" t="s">
        <v>4940</v>
      </c>
      <c r="O1865" s="4" t="s">
        <v>53</v>
      </c>
      <c r="P1865" s="4" t="s">
        <v>4941</v>
      </c>
      <c r="Q1865" s="4">
        <v>194</v>
      </c>
      <c r="R1865" s="4">
        <v>0</v>
      </c>
      <c r="S1865" s="4">
        <v>115</v>
      </c>
      <c r="T1865" s="4">
        <v>309</v>
      </c>
      <c r="U1865" s="4">
        <v>0.62780000000000002</v>
      </c>
      <c r="V1865" s="4">
        <v>0</v>
      </c>
      <c r="W1865" s="4">
        <v>0.62780000000000002</v>
      </c>
      <c r="X1865" s="4" t="s">
        <v>48</v>
      </c>
      <c r="Y1865" s="4" t="s">
        <v>48</v>
      </c>
      <c r="Z1865" s="4" t="s">
        <v>48</v>
      </c>
      <c r="AA1865" s="4" t="s">
        <v>48</v>
      </c>
      <c r="AB1865" s="4" t="s">
        <v>48</v>
      </c>
      <c r="AC1865" s="4" t="s">
        <v>48</v>
      </c>
      <c r="AD1865" s="4" t="s">
        <v>48</v>
      </c>
      <c r="AE1865" s="4" t="s">
        <v>49</v>
      </c>
      <c r="AF1865" s="4" t="s">
        <v>49</v>
      </c>
      <c r="AG1865" s="4" t="s">
        <v>49</v>
      </c>
      <c r="AH1865" s="4" t="s">
        <v>48</v>
      </c>
      <c r="AI1865" s="4" t="s">
        <v>48</v>
      </c>
      <c r="AJ1865" s="4" t="s">
        <v>48</v>
      </c>
      <c r="AK1865" s="4" t="s">
        <v>48</v>
      </c>
      <c r="AL1865" s="4" t="s">
        <v>55</v>
      </c>
    </row>
    <row r="1866" spans="1:38" ht="25.5">
      <c r="A1866" s="4">
        <v>159500</v>
      </c>
      <c r="B1866" s="4">
        <v>661736</v>
      </c>
      <c r="C1866" s="4" t="s">
        <v>4947</v>
      </c>
      <c r="D1866" s="4" t="s">
        <v>4948</v>
      </c>
      <c r="E1866" s="4" t="s">
        <v>871</v>
      </c>
      <c r="F1866" s="4" t="s">
        <v>154</v>
      </c>
      <c r="G1866" s="4" t="s">
        <v>46</v>
      </c>
      <c r="H1866" s="4" t="s">
        <v>47</v>
      </c>
      <c r="I1866" s="4" t="s">
        <v>48</v>
      </c>
      <c r="J1866" s="4" t="s">
        <v>49</v>
      </c>
      <c r="K1866" s="4" t="s">
        <v>4949</v>
      </c>
      <c r="L1866" s="4" t="s">
        <v>4950</v>
      </c>
      <c r="M1866" s="4"/>
      <c r="N1866" s="4" t="s">
        <v>4951</v>
      </c>
      <c r="O1866" s="4" t="s">
        <v>53</v>
      </c>
      <c r="P1866" s="4" t="s">
        <v>4952</v>
      </c>
      <c r="Q1866" s="4">
        <v>101</v>
      </c>
      <c r="R1866" s="4">
        <v>10</v>
      </c>
      <c r="S1866" s="4">
        <v>156</v>
      </c>
      <c r="T1866" s="4">
        <v>267</v>
      </c>
      <c r="U1866" s="4">
        <v>0.37830000000000003</v>
      </c>
      <c r="V1866" s="4">
        <v>3.7499999999999999E-2</v>
      </c>
      <c r="W1866" s="4">
        <v>0.41570000000000001</v>
      </c>
      <c r="X1866" s="4" t="s">
        <v>49</v>
      </c>
      <c r="Y1866" s="4" t="s">
        <v>49</v>
      </c>
      <c r="Z1866" s="4" t="s">
        <v>49</v>
      </c>
      <c r="AA1866" s="4" t="s">
        <v>49</v>
      </c>
      <c r="AB1866" s="4" t="s">
        <v>49</v>
      </c>
      <c r="AC1866" s="4" t="s">
        <v>49</v>
      </c>
      <c r="AD1866" s="4" t="s">
        <v>49</v>
      </c>
      <c r="AE1866" s="4" t="s">
        <v>49</v>
      </c>
      <c r="AF1866" s="4" t="s">
        <v>49</v>
      </c>
      <c r="AG1866" s="4" t="s">
        <v>49</v>
      </c>
      <c r="AH1866" s="4" t="s">
        <v>49</v>
      </c>
      <c r="AI1866" s="4" t="s">
        <v>49</v>
      </c>
      <c r="AJ1866" s="4" t="s">
        <v>49</v>
      </c>
      <c r="AK1866" s="4" t="s">
        <v>49</v>
      </c>
      <c r="AL1866" s="4" t="s">
        <v>81</v>
      </c>
    </row>
    <row r="1867" spans="1:38" ht="25.5">
      <c r="A1867" s="4">
        <v>159400</v>
      </c>
      <c r="B1867" s="4">
        <v>687221</v>
      </c>
      <c r="C1867" s="4" t="s">
        <v>4953</v>
      </c>
      <c r="D1867" s="4" t="s">
        <v>4954</v>
      </c>
      <c r="E1867" s="4" t="s">
        <v>74</v>
      </c>
      <c r="F1867" s="4" t="s">
        <v>75</v>
      </c>
      <c r="G1867" s="4" t="s">
        <v>46</v>
      </c>
      <c r="H1867" s="4" t="s">
        <v>47</v>
      </c>
      <c r="I1867" s="4" t="s">
        <v>48</v>
      </c>
      <c r="J1867" s="4" t="s">
        <v>49</v>
      </c>
      <c r="K1867" s="4" t="s">
        <v>4955</v>
      </c>
      <c r="L1867" s="4" t="s">
        <v>4956</v>
      </c>
      <c r="M1867" s="4"/>
      <c r="N1867" s="4" t="s">
        <v>4957</v>
      </c>
      <c r="O1867" s="4" t="s">
        <v>53</v>
      </c>
      <c r="P1867" s="4" t="s">
        <v>4958</v>
      </c>
      <c r="Q1867" s="4">
        <v>36</v>
      </c>
      <c r="R1867" s="4">
        <v>0</v>
      </c>
      <c r="S1867" s="4">
        <v>6</v>
      </c>
      <c r="T1867" s="4">
        <v>42</v>
      </c>
      <c r="U1867" s="4">
        <v>0.85709999999999997</v>
      </c>
      <c r="V1867" s="4">
        <v>0</v>
      </c>
      <c r="W1867" s="4">
        <v>0.85709999999999997</v>
      </c>
      <c r="X1867" s="4" t="s">
        <v>48</v>
      </c>
      <c r="Y1867" s="4" t="s">
        <v>48</v>
      </c>
      <c r="Z1867" s="4" t="s">
        <v>48</v>
      </c>
      <c r="AA1867" s="4" t="s">
        <v>48</v>
      </c>
      <c r="AB1867" s="4" t="s">
        <v>48</v>
      </c>
      <c r="AC1867" s="4" t="s">
        <v>48</v>
      </c>
      <c r="AD1867" s="4" t="s">
        <v>48</v>
      </c>
      <c r="AE1867" s="4" t="s">
        <v>48</v>
      </c>
      <c r="AF1867" s="4" t="s">
        <v>49</v>
      </c>
      <c r="AG1867" s="4" t="s">
        <v>49</v>
      </c>
      <c r="AH1867" s="4" t="s">
        <v>49</v>
      </c>
      <c r="AI1867" s="4" t="s">
        <v>49</v>
      </c>
      <c r="AJ1867" s="4" t="s">
        <v>49</v>
      </c>
      <c r="AK1867" s="4" t="s">
        <v>49</v>
      </c>
      <c r="AL1867" s="4" t="s">
        <v>55</v>
      </c>
    </row>
    <row r="1868" spans="1:38" ht="25.5">
      <c r="A1868" s="4">
        <v>159400</v>
      </c>
      <c r="B1868" s="4">
        <v>678928</v>
      </c>
      <c r="C1868" s="4" t="s">
        <v>4953</v>
      </c>
      <c r="D1868" s="4" t="s">
        <v>4954</v>
      </c>
      <c r="E1868" s="4" t="s">
        <v>74</v>
      </c>
      <c r="F1868" s="4" t="s">
        <v>75</v>
      </c>
      <c r="G1868" s="4" t="s">
        <v>46</v>
      </c>
      <c r="H1868" s="4" t="s">
        <v>47</v>
      </c>
      <c r="I1868" s="4" t="s">
        <v>48</v>
      </c>
      <c r="J1868" s="4" t="s">
        <v>49</v>
      </c>
      <c r="K1868" s="4" t="s">
        <v>4959</v>
      </c>
      <c r="L1868" s="4" t="s">
        <v>4960</v>
      </c>
      <c r="M1868" s="4"/>
      <c r="N1868" s="4" t="s">
        <v>4957</v>
      </c>
      <c r="O1868" s="4" t="s">
        <v>53</v>
      </c>
      <c r="P1868" s="4" t="s">
        <v>4958</v>
      </c>
      <c r="Q1868" s="4">
        <v>208</v>
      </c>
      <c r="R1868" s="4">
        <v>33</v>
      </c>
      <c r="S1868" s="4">
        <v>154</v>
      </c>
      <c r="T1868" s="4">
        <v>395</v>
      </c>
      <c r="U1868" s="4">
        <v>0.52659999999999996</v>
      </c>
      <c r="V1868" s="4">
        <v>8.3500000000000005E-2</v>
      </c>
      <c r="W1868" s="4">
        <v>0.61009999999999998</v>
      </c>
      <c r="X1868" s="4" t="s">
        <v>49</v>
      </c>
      <c r="Y1868" s="4" t="s">
        <v>49</v>
      </c>
      <c r="Z1868" s="4" t="s">
        <v>49</v>
      </c>
      <c r="AA1868" s="4" t="s">
        <v>49</v>
      </c>
      <c r="AB1868" s="4" t="s">
        <v>49</v>
      </c>
      <c r="AC1868" s="4" t="s">
        <v>49</v>
      </c>
      <c r="AD1868" s="4" t="s">
        <v>49</v>
      </c>
      <c r="AE1868" s="4" t="s">
        <v>48</v>
      </c>
      <c r="AF1868" s="4" t="s">
        <v>48</v>
      </c>
      <c r="AG1868" s="4" t="s">
        <v>48</v>
      </c>
      <c r="AH1868" s="4" t="s">
        <v>48</v>
      </c>
      <c r="AI1868" s="4" t="s">
        <v>48</v>
      </c>
      <c r="AJ1868" s="4" t="s">
        <v>48</v>
      </c>
      <c r="AK1868" s="4" t="s">
        <v>48</v>
      </c>
      <c r="AL1868" s="4" t="s">
        <v>3482</v>
      </c>
    </row>
    <row r="1869" spans="1:38" ht="25.5">
      <c r="A1869" s="4">
        <v>159400</v>
      </c>
      <c r="B1869" s="4">
        <v>661774</v>
      </c>
      <c r="C1869" s="4" t="s">
        <v>4953</v>
      </c>
      <c r="D1869" s="4" t="s">
        <v>4954</v>
      </c>
      <c r="E1869" s="4" t="s">
        <v>74</v>
      </c>
      <c r="F1869" s="4" t="s">
        <v>75</v>
      </c>
      <c r="G1869" s="4" t="s">
        <v>46</v>
      </c>
      <c r="H1869" s="4" t="s">
        <v>47</v>
      </c>
      <c r="I1869" s="4" t="s">
        <v>48</v>
      </c>
      <c r="J1869" s="4" t="s">
        <v>49</v>
      </c>
      <c r="K1869" s="4" t="s">
        <v>4961</v>
      </c>
      <c r="L1869" s="4" t="s">
        <v>4962</v>
      </c>
      <c r="M1869" s="4"/>
      <c r="N1869" s="4" t="s">
        <v>4957</v>
      </c>
      <c r="O1869" s="4" t="s">
        <v>53</v>
      </c>
      <c r="P1869" s="4" t="s">
        <v>4958</v>
      </c>
      <c r="Q1869" s="4">
        <v>132</v>
      </c>
      <c r="R1869" s="4">
        <v>0</v>
      </c>
      <c r="S1869" s="4">
        <v>68</v>
      </c>
      <c r="T1869" s="4">
        <v>200</v>
      </c>
      <c r="U1869" s="4">
        <v>0.66</v>
      </c>
      <c r="V1869" s="4">
        <v>0</v>
      </c>
      <c r="W1869" s="4">
        <v>0.66</v>
      </c>
      <c r="X1869" s="4" t="s">
        <v>48</v>
      </c>
      <c r="Y1869" s="4" t="s">
        <v>48</v>
      </c>
      <c r="Z1869" s="4" t="s">
        <v>48</v>
      </c>
      <c r="AA1869" s="4" t="s">
        <v>48</v>
      </c>
      <c r="AB1869" s="4" t="s">
        <v>48</v>
      </c>
      <c r="AC1869" s="4" t="s">
        <v>48</v>
      </c>
      <c r="AD1869" s="4" t="s">
        <v>48</v>
      </c>
      <c r="AE1869" s="4" t="s">
        <v>48</v>
      </c>
      <c r="AF1869" s="4" t="s">
        <v>48</v>
      </c>
      <c r="AG1869" s="4" t="s">
        <v>48</v>
      </c>
      <c r="AH1869" s="4" t="s">
        <v>49</v>
      </c>
      <c r="AI1869" s="4" t="s">
        <v>49</v>
      </c>
      <c r="AJ1869" s="4" t="s">
        <v>49</v>
      </c>
      <c r="AK1869" s="4" t="s">
        <v>49</v>
      </c>
      <c r="AL1869" s="4" t="s">
        <v>55</v>
      </c>
    </row>
    <row r="1870" spans="1:38" ht="25.5">
      <c r="A1870" s="4">
        <v>159400</v>
      </c>
      <c r="B1870" s="4">
        <v>661773</v>
      </c>
      <c r="C1870" s="4" t="s">
        <v>4953</v>
      </c>
      <c r="D1870" s="4" t="s">
        <v>4954</v>
      </c>
      <c r="E1870" s="4" t="s">
        <v>74</v>
      </c>
      <c r="F1870" s="4" t="s">
        <v>75</v>
      </c>
      <c r="G1870" s="4" t="s">
        <v>46</v>
      </c>
      <c r="H1870" s="4" t="s">
        <v>47</v>
      </c>
      <c r="I1870" s="4" t="s">
        <v>48</v>
      </c>
      <c r="J1870" s="4" t="s">
        <v>49</v>
      </c>
      <c r="K1870" s="4" t="s">
        <v>4963</v>
      </c>
      <c r="L1870" s="4" t="s">
        <v>4964</v>
      </c>
      <c r="M1870" s="4"/>
      <c r="N1870" s="4" t="s">
        <v>4957</v>
      </c>
      <c r="O1870" s="4" t="s">
        <v>53</v>
      </c>
      <c r="P1870" s="4" t="s">
        <v>4958</v>
      </c>
      <c r="Q1870" s="4">
        <v>105</v>
      </c>
      <c r="R1870" s="4">
        <v>0</v>
      </c>
      <c r="S1870" s="4">
        <v>73</v>
      </c>
      <c r="T1870" s="4">
        <v>178</v>
      </c>
      <c r="U1870" s="4">
        <v>0.58989999999999998</v>
      </c>
      <c r="V1870" s="4">
        <v>0</v>
      </c>
      <c r="W1870" s="4">
        <v>0.58989999999999998</v>
      </c>
      <c r="X1870" s="4" t="s">
        <v>48</v>
      </c>
      <c r="Y1870" s="4" t="s">
        <v>48</v>
      </c>
      <c r="Z1870" s="4" t="s">
        <v>48</v>
      </c>
      <c r="AA1870" s="4" t="s">
        <v>48</v>
      </c>
      <c r="AB1870" s="4" t="s">
        <v>48</v>
      </c>
      <c r="AC1870" s="4" t="s">
        <v>48</v>
      </c>
      <c r="AD1870" s="4" t="s">
        <v>48</v>
      </c>
      <c r="AE1870" s="4" t="s">
        <v>49</v>
      </c>
      <c r="AF1870" s="4" t="s">
        <v>49</v>
      </c>
      <c r="AG1870" s="4" t="s">
        <v>49</v>
      </c>
      <c r="AH1870" s="4" t="s">
        <v>48</v>
      </c>
      <c r="AI1870" s="4" t="s">
        <v>48</v>
      </c>
      <c r="AJ1870" s="4" t="s">
        <v>48</v>
      </c>
      <c r="AK1870" s="4" t="s">
        <v>48</v>
      </c>
      <c r="AL1870" s="4" t="s">
        <v>55</v>
      </c>
    </row>
    <row r="1871" spans="1:38" ht="25.5">
      <c r="A1871" s="4">
        <v>159436</v>
      </c>
      <c r="B1871" s="4">
        <v>685844</v>
      </c>
      <c r="C1871" s="4" t="s">
        <v>4965</v>
      </c>
      <c r="D1871" s="4" t="s">
        <v>4966</v>
      </c>
      <c r="E1871" s="4" t="s">
        <v>520</v>
      </c>
      <c r="F1871" s="4" t="s">
        <v>385</v>
      </c>
      <c r="G1871" s="4" t="s">
        <v>46</v>
      </c>
      <c r="H1871" s="4" t="s">
        <v>47</v>
      </c>
      <c r="I1871" s="4" t="s">
        <v>48</v>
      </c>
      <c r="J1871" s="4" t="s">
        <v>49</v>
      </c>
      <c r="K1871" s="4" t="s">
        <v>4967</v>
      </c>
      <c r="L1871" s="4" t="s">
        <v>4968</v>
      </c>
      <c r="M1871" s="4"/>
      <c r="N1871" s="4" t="s">
        <v>4969</v>
      </c>
      <c r="O1871" s="4" t="s">
        <v>53</v>
      </c>
      <c r="P1871" s="4" t="s">
        <v>4970</v>
      </c>
      <c r="Q1871" s="4">
        <v>22</v>
      </c>
      <c r="R1871" s="4">
        <v>0</v>
      </c>
      <c r="S1871" s="4">
        <v>0</v>
      </c>
      <c r="T1871" s="4">
        <v>22</v>
      </c>
      <c r="U1871" s="4">
        <v>1</v>
      </c>
      <c r="V1871" s="4">
        <v>0</v>
      </c>
      <c r="W1871" s="4">
        <v>1</v>
      </c>
      <c r="X1871" s="4" t="s">
        <v>48</v>
      </c>
      <c r="Y1871" s="4" t="s">
        <v>48</v>
      </c>
      <c r="Z1871" s="4" t="s">
        <v>48</v>
      </c>
      <c r="AA1871" s="4" t="s">
        <v>48</v>
      </c>
      <c r="AB1871" s="4" t="s">
        <v>48</v>
      </c>
      <c r="AC1871" s="4" t="s">
        <v>48</v>
      </c>
      <c r="AD1871" s="4" t="s">
        <v>48</v>
      </c>
      <c r="AE1871" s="4" t="s">
        <v>48</v>
      </c>
      <c r="AF1871" s="4" t="s">
        <v>48</v>
      </c>
      <c r="AG1871" s="4" t="s">
        <v>48</v>
      </c>
      <c r="AH1871" s="4" t="s">
        <v>49</v>
      </c>
      <c r="AI1871" s="4" t="s">
        <v>49</v>
      </c>
      <c r="AJ1871" s="4" t="s">
        <v>49</v>
      </c>
      <c r="AK1871" s="4" t="s">
        <v>49</v>
      </c>
      <c r="AL1871" s="4" t="s">
        <v>55</v>
      </c>
    </row>
    <row r="1872" spans="1:38" ht="25.5">
      <c r="A1872" s="4">
        <v>159436</v>
      </c>
      <c r="B1872" s="4">
        <v>661837</v>
      </c>
      <c r="C1872" s="4" t="s">
        <v>4965</v>
      </c>
      <c r="D1872" s="4" t="s">
        <v>4966</v>
      </c>
      <c r="E1872" s="4" t="s">
        <v>520</v>
      </c>
      <c r="F1872" s="4" t="s">
        <v>385</v>
      </c>
      <c r="G1872" s="4" t="s">
        <v>46</v>
      </c>
      <c r="H1872" s="4" t="s">
        <v>47</v>
      </c>
      <c r="I1872" s="4" t="s">
        <v>48</v>
      </c>
      <c r="J1872" s="4" t="s">
        <v>49</v>
      </c>
      <c r="K1872" s="4" t="s">
        <v>4971</v>
      </c>
      <c r="L1872" s="4" t="s">
        <v>4972</v>
      </c>
      <c r="M1872" s="4"/>
      <c r="N1872" s="4" t="s">
        <v>4969</v>
      </c>
      <c r="O1872" s="4" t="s">
        <v>53</v>
      </c>
      <c r="P1872" s="4" t="s">
        <v>4970</v>
      </c>
      <c r="Q1872" s="4">
        <v>450</v>
      </c>
      <c r="R1872" s="4">
        <v>0</v>
      </c>
      <c r="S1872" s="4">
        <v>0</v>
      </c>
      <c r="T1872" s="4">
        <v>450</v>
      </c>
      <c r="U1872" s="4">
        <v>1</v>
      </c>
      <c r="V1872" s="4">
        <v>0</v>
      </c>
      <c r="W1872" s="4">
        <v>1</v>
      </c>
      <c r="X1872" s="4" t="s">
        <v>49</v>
      </c>
      <c r="Y1872" s="4" t="s">
        <v>49</v>
      </c>
      <c r="Z1872" s="4" t="s">
        <v>49</v>
      </c>
      <c r="AA1872" s="4" t="s">
        <v>49</v>
      </c>
      <c r="AB1872" s="4" t="s">
        <v>49</v>
      </c>
      <c r="AC1872" s="4" t="s">
        <v>49</v>
      </c>
      <c r="AD1872" s="4" t="s">
        <v>49</v>
      </c>
      <c r="AE1872" s="4" t="s">
        <v>48</v>
      </c>
      <c r="AF1872" s="4" t="s">
        <v>48</v>
      </c>
      <c r="AG1872" s="4" t="s">
        <v>48</v>
      </c>
      <c r="AH1872" s="4" t="s">
        <v>48</v>
      </c>
      <c r="AI1872" s="4" t="s">
        <v>48</v>
      </c>
      <c r="AJ1872" s="4" t="s">
        <v>48</v>
      </c>
      <c r="AK1872" s="4" t="s">
        <v>48</v>
      </c>
      <c r="AL1872" s="4" t="s">
        <v>55</v>
      </c>
    </row>
    <row r="1873" spans="1:38" ht="25.5">
      <c r="A1873" s="4">
        <v>159436</v>
      </c>
      <c r="B1873" s="4">
        <v>663589</v>
      </c>
      <c r="C1873" s="4" t="s">
        <v>4965</v>
      </c>
      <c r="D1873" s="4" t="s">
        <v>4966</v>
      </c>
      <c r="E1873" s="4" t="s">
        <v>520</v>
      </c>
      <c r="F1873" s="4" t="s">
        <v>385</v>
      </c>
      <c r="G1873" s="4" t="s">
        <v>46</v>
      </c>
      <c r="H1873" s="4" t="s">
        <v>47</v>
      </c>
      <c r="I1873" s="4" t="s">
        <v>48</v>
      </c>
      <c r="J1873" s="4" t="s">
        <v>49</v>
      </c>
      <c r="K1873" s="4" t="s">
        <v>4973</v>
      </c>
      <c r="L1873" s="4" t="s">
        <v>4972</v>
      </c>
      <c r="M1873" s="4"/>
      <c r="N1873" s="4" t="s">
        <v>4969</v>
      </c>
      <c r="O1873" s="4" t="s">
        <v>53</v>
      </c>
      <c r="P1873" s="4" t="s">
        <v>4970</v>
      </c>
      <c r="Q1873" s="4">
        <v>288</v>
      </c>
      <c r="R1873" s="4">
        <v>0</v>
      </c>
      <c r="S1873" s="4">
        <v>14</v>
      </c>
      <c r="T1873" s="4">
        <v>302</v>
      </c>
      <c r="U1873" s="4">
        <v>0.9536</v>
      </c>
      <c r="V1873" s="4">
        <v>0</v>
      </c>
      <c r="W1873" s="4">
        <v>0.9536</v>
      </c>
      <c r="X1873" s="4" t="s">
        <v>48</v>
      </c>
      <c r="Y1873" s="4" t="s">
        <v>48</v>
      </c>
      <c r="Z1873" s="4" t="s">
        <v>48</v>
      </c>
      <c r="AA1873" s="4" t="s">
        <v>48</v>
      </c>
      <c r="AB1873" s="4" t="s">
        <v>48</v>
      </c>
      <c r="AC1873" s="4" t="s">
        <v>48</v>
      </c>
      <c r="AD1873" s="4" t="s">
        <v>48</v>
      </c>
      <c r="AE1873" s="4" t="s">
        <v>48</v>
      </c>
      <c r="AF1873" s="4" t="s">
        <v>48</v>
      </c>
      <c r="AG1873" s="4" t="s">
        <v>48</v>
      </c>
      <c r="AH1873" s="4" t="s">
        <v>49</v>
      </c>
      <c r="AI1873" s="4" t="s">
        <v>49</v>
      </c>
      <c r="AJ1873" s="4" t="s">
        <v>49</v>
      </c>
      <c r="AK1873" s="4" t="s">
        <v>49</v>
      </c>
      <c r="AL1873" s="4" t="s">
        <v>55</v>
      </c>
    </row>
    <row r="1874" spans="1:38" ht="25.5">
      <c r="A1874" s="4">
        <v>159436</v>
      </c>
      <c r="B1874" s="4">
        <v>659106</v>
      </c>
      <c r="C1874" s="4" t="s">
        <v>4965</v>
      </c>
      <c r="D1874" s="4" t="s">
        <v>4966</v>
      </c>
      <c r="E1874" s="4" t="s">
        <v>520</v>
      </c>
      <c r="F1874" s="4" t="s">
        <v>385</v>
      </c>
      <c r="G1874" s="4" t="s">
        <v>46</v>
      </c>
      <c r="H1874" s="4" t="s">
        <v>47</v>
      </c>
      <c r="I1874" s="4" t="s">
        <v>48</v>
      </c>
      <c r="J1874" s="4" t="s">
        <v>49</v>
      </c>
      <c r="K1874" s="4" t="s">
        <v>4974</v>
      </c>
      <c r="L1874" s="4" t="s">
        <v>4975</v>
      </c>
      <c r="M1874" s="4"/>
      <c r="N1874" s="4" t="s">
        <v>4969</v>
      </c>
      <c r="O1874" s="4" t="s">
        <v>53</v>
      </c>
      <c r="P1874" s="4" t="s">
        <v>4970</v>
      </c>
      <c r="Q1874" s="4">
        <v>226</v>
      </c>
      <c r="R1874" s="4">
        <v>0</v>
      </c>
      <c r="S1874" s="4">
        <v>0</v>
      </c>
      <c r="T1874" s="4">
        <v>226</v>
      </c>
      <c r="U1874" s="4">
        <v>1</v>
      </c>
      <c r="V1874" s="4">
        <v>0</v>
      </c>
      <c r="W1874" s="4">
        <v>1</v>
      </c>
      <c r="X1874" s="4" t="s">
        <v>48</v>
      </c>
      <c r="Y1874" s="4" t="s">
        <v>48</v>
      </c>
      <c r="Z1874" s="4" t="s">
        <v>48</v>
      </c>
      <c r="AA1874" s="4" t="s">
        <v>48</v>
      </c>
      <c r="AB1874" s="4" t="s">
        <v>48</v>
      </c>
      <c r="AC1874" s="4" t="s">
        <v>48</v>
      </c>
      <c r="AD1874" s="4" t="s">
        <v>48</v>
      </c>
      <c r="AE1874" s="4" t="s">
        <v>49</v>
      </c>
      <c r="AF1874" s="4" t="s">
        <v>49</v>
      </c>
      <c r="AG1874" s="4" t="s">
        <v>49</v>
      </c>
      <c r="AH1874" s="4" t="s">
        <v>48</v>
      </c>
      <c r="AI1874" s="4" t="s">
        <v>48</v>
      </c>
      <c r="AJ1874" s="4" t="s">
        <v>48</v>
      </c>
      <c r="AK1874" s="4" t="s">
        <v>48</v>
      </c>
      <c r="AL1874" s="4" t="s">
        <v>55</v>
      </c>
    </row>
    <row r="1875" spans="1:38" ht="25.5">
      <c r="A1875" s="4">
        <v>159436</v>
      </c>
      <c r="B1875" s="4">
        <v>685845</v>
      </c>
      <c r="C1875" s="4" t="s">
        <v>4965</v>
      </c>
      <c r="D1875" s="4" t="s">
        <v>4966</v>
      </c>
      <c r="E1875" s="4" t="s">
        <v>520</v>
      </c>
      <c r="F1875" s="4" t="s">
        <v>385</v>
      </c>
      <c r="G1875" s="4" t="s">
        <v>46</v>
      </c>
      <c r="H1875" s="4" t="s">
        <v>47</v>
      </c>
      <c r="I1875" s="4" t="s">
        <v>48</v>
      </c>
      <c r="J1875" s="4" t="s">
        <v>49</v>
      </c>
      <c r="K1875" s="4" t="s">
        <v>4976</v>
      </c>
      <c r="L1875" s="4" t="s">
        <v>4977</v>
      </c>
      <c r="M1875" s="4"/>
      <c r="N1875" s="4" t="s">
        <v>4969</v>
      </c>
      <c r="O1875" s="4" t="s">
        <v>53</v>
      </c>
      <c r="P1875" s="4" t="s">
        <v>4970</v>
      </c>
      <c r="Q1875" s="4">
        <v>100</v>
      </c>
      <c r="R1875" s="4">
        <v>0</v>
      </c>
      <c r="S1875" s="4">
        <v>0</v>
      </c>
      <c r="T1875" s="4">
        <v>100</v>
      </c>
      <c r="U1875" s="4">
        <v>1</v>
      </c>
      <c r="V1875" s="4">
        <v>0</v>
      </c>
      <c r="W1875" s="4">
        <v>1</v>
      </c>
      <c r="X1875" s="4" t="s">
        <v>49</v>
      </c>
      <c r="Y1875" s="4" t="s">
        <v>49</v>
      </c>
      <c r="Z1875" s="4" t="s">
        <v>49</v>
      </c>
      <c r="AA1875" s="4" t="s">
        <v>49</v>
      </c>
      <c r="AB1875" s="4" t="s">
        <v>49</v>
      </c>
      <c r="AC1875" s="4" t="s">
        <v>49</v>
      </c>
      <c r="AD1875" s="4" t="s">
        <v>49</v>
      </c>
      <c r="AE1875" s="4" t="s">
        <v>49</v>
      </c>
      <c r="AF1875" s="4" t="s">
        <v>49</v>
      </c>
      <c r="AG1875" s="4" t="s">
        <v>49</v>
      </c>
      <c r="AH1875" s="4" t="s">
        <v>49</v>
      </c>
      <c r="AI1875" s="4" t="s">
        <v>49</v>
      </c>
      <c r="AJ1875" s="4" t="s">
        <v>49</v>
      </c>
      <c r="AK1875" s="4" t="s">
        <v>49</v>
      </c>
      <c r="AL1875" s="4" t="s">
        <v>55</v>
      </c>
    </row>
    <row r="1876" spans="1:38" ht="25.5">
      <c r="A1876" s="4">
        <v>159914</v>
      </c>
      <c r="B1876" s="4">
        <v>662269</v>
      </c>
      <c r="C1876" s="4" t="s">
        <v>4978</v>
      </c>
      <c r="D1876" s="4" t="s">
        <v>4979</v>
      </c>
      <c r="E1876" s="4" t="s">
        <v>1098</v>
      </c>
      <c r="F1876" s="4" t="s">
        <v>385</v>
      </c>
      <c r="G1876" s="4" t="s">
        <v>46</v>
      </c>
      <c r="H1876" s="4" t="s">
        <v>47</v>
      </c>
      <c r="I1876" s="4" t="s">
        <v>48</v>
      </c>
      <c r="J1876" s="4" t="s">
        <v>49</v>
      </c>
      <c r="K1876" s="4" t="s">
        <v>4980</v>
      </c>
      <c r="L1876" s="4" t="s">
        <v>4981</v>
      </c>
      <c r="M1876" s="4"/>
      <c r="N1876" s="4" t="s">
        <v>4982</v>
      </c>
      <c r="O1876" s="4" t="s">
        <v>53</v>
      </c>
      <c r="P1876" s="4" t="s">
        <v>4983</v>
      </c>
      <c r="Q1876" s="4">
        <v>257</v>
      </c>
      <c r="R1876" s="4">
        <v>0</v>
      </c>
      <c r="S1876" s="4">
        <v>0</v>
      </c>
      <c r="T1876" s="4">
        <v>257</v>
      </c>
      <c r="U1876" s="4">
        <v>1</v>
      </c>
      <c r="V1876" s="4">
        <v>0</v>
      </c>
      <c r="W1876" s="4">
        <v>1</v>
      </c>
      <c r="X1876" s="4" t="s">
        <v>48</v>
      </c>
      <c r="Y1876" s="4" t="s">
        <v>48</v>
      </c>
      <c r="Z1876" s="4" t="s">
        <v>48</v>
      </c>
      <c r="AA1876" s="4" t="s">
        <v>48</v>
      </c>
      <c r="AB1876" s="4" t="s">
        <v>48</v>
      </c>
      <c r="AC1876" s="4" t="s">
        <v>48</v>
      </c>
      <c r="AD1876" s="4" t="s">
        <v>48</v>
      </c>
      <c r="AE1876" s="4" t="s">
        <v>48</v>
      </c>
      <c r="AF1876" s="4" t="s">
        <v>48</v>
      </c>
      <c r="AG1876" s="4" t="s">
        <v>48</v>
      </c>
      <c r="AH1876" s="4" t="s">
        <v>49</v>
      </c>
      <c r="AI1876" s="4" t="s">
        <v>49</v>
      </c>
      <c r="AJ1876" s="4" t="s">
        <v>49</v>
      </c>
      <c r="AK1876" s="4" t="s">
        <v>49</v>
      </c>
      <c r="AL1876" s="4" t="s">
        <v>55</v>
      </c>
    </row>
    <row r="1877" spans="1:38" ht="25.5">
      <c r="A1877" s="4">
        <v>159914</v>
      </c>
      <c r="B1877" s="4">
        <v>659211</v>
      </c>
      <c r="C1877" s="4" t="s">
        <v>4978</v>
      </c>
      <c r="D1877" s="4" t="s">
        <v>4979</v>
      </c>
      <c r="E1877" s="4" t="s">
        <v>1098</v>
      </c>
      <c r="F1877" s="4" t="s">
        <v>385</v>
      </c>
      <c r="G1877" s="4" t="s">
        <v>46</v>
      </c>
      <c r="H1877" s="4" t="s">
        <v>47</v>
      </c>
      <c r="I1877" s="4" t="s">
        <v>48</v>
      </c>
      <c r="J1877" s="4" t="s">
        <v>49</v>
      </c>
      <c r="K1877" s="4" t="s">
        <v>4984</v>
      </c>
      <c r="L1877" s="4" t="s">
        <v>4985</v>
      </c>
      <c r="M1877" s="4"/>
      <c r="N1877" s="4" t="s">
        <v>4982</v>
      </c>
      <c r="O1877" s="4" t="s">
        <v>53</v>
      </c>
      <c r="P1877" s="4" t="s">
        <v>4983</v>
      </c>
      <c r="Q1877" s="4">
        <v>344</v>
      </c>
      <c r="R1877" s="4">
        <v>0</v>
      </c>
      <c r="S1877" s="4">
        <v>0</v>
      </c>
      <c r="T1877" s="4">
        <v>344</v>
      </c>
      <c r="U1877" s="4">
        <v>1</v>
      </c>
      <c r="V1877" s="4">
        <v>0</v>
      </c>
      <c r="W1877" s="4">
        <v>1</v>
      </c>
      <c r="X1877" s="4" t="s">
        <v>48</v>
      </c>
      <c r="Y1877" s="4" t="s">
        <v>49</v>
      </c>
      <c r="Z1877" s="4" t="s">
        <v>49</v>
      </c>
      <c r="AA1877" s="4" t="s">
        <v>49</v>
      </c>
      <c r="AB1877" s="4" t="s">
        <v>49</v>
      </c>
      <c r="AC1877" s="4" t="s">
        <v>49</v>
      </c>
      <c r="AD1877" s="4" t="s">
        <v>49</v>
      </c>
      <c r="AE1877" s="4" t="s">
        <v>48</v>
      </c>
      <c r="AF1877" s="4" t="s">
        <v>48</v>
      </c>
      <c r="AG1877" s="4" t="s">
        <v>48</v>
      </c>
      <c r="AH1877" s="4" t="s">
        <v>48</v>
      </c>
      <c r="AI1877" s="4" t="s">
        <v>48</v>
      </c>
      <c r="AJ1877" s="4" t="s">
        <v>48</v>
      </c>
      <c r="AK1877" s="4" t="s">
        <v>48</v>
      </c>
      <c r="AL1877" s="4" t="s">
        <v>55</v>
      </c>
    </row>
    <row r="1878" spans="1:38" ht="25.5">
      <c r="A1878" s="4">
        <v>159914</v>
      </c>
      <c r="B1878" s="4">
        <v>659210</v>
      </c>
      <c r="C1878" s="4" t="s">
        <v>4978</v>
      </c>
      <c r="D1878" s="4" t="s">
        <v>4979</v>
      </c>
      <c r="E1878" s="4" t="s">
        <v>1098</v>
      </c>
      <c r="F1878" s="4" t="s">
        <v>385</v>
      </c>
      <c r="G1878" s="4" t="s">
        <v>46</v>
      </c>
      <c r="H1878" s="4" t="s">
        <v>47</v>
      </c>
      <c r="I1878" s="4" t="s">
        <v>48</v>
      </c>
      <c r="J1878" s="4" t="s">
        <v>49</v>
      </c>
      <c r="K1878" s="4" t="s">
        <v>4986</v>
      </c>
      <c r="L1878" s="4" t="s">
        <v>4987</v>
      </c>
      <c r="M1878" s="4"/>
      <c r="N1878" s="4" t="s">
        <v>4982</v>
      </c>
      <c r="O1878" s="4" t="s">
        <v>53</v>
      </c>
      <c r="P1878" s="4" t="s">
        <v>4983</v>
      </c>
      <c r="Q1878" s="4">
        <v>404</v>
      </c>
      <c r="R1878" s="4">
        <v>0</v>
      </c>
      <c r="S1878" s="4">
        <v>0</v>
      </c>
      <c r="T1878" s="4">
        <v>404</v>
      </c>
      <c r="U1878" s="4">
        <v>1</v>
      </c>
      <c r="V1878" s="4">
        <v>0</v>
      </c>
      <c r="W1878" s="4">
        <v>1</v>
      </c>
      <c r="X1878" s="4" t="s">
        <v>48</v>
      </c>
      <c r="Y1878" s="4" t="s">
        <v>49</v>
      </c>
      <c r="Z1878" s="4" t="s">
        <v>49</v>
      </c>
      <c r="AA1878" s="4" t="s">
        <v>49</v>
      </c>
      <c r="AB1878" s="4" t="s">
        <v>49</v>
      </c>
      <c r="AC1878" s="4" t="s">
        <v>49</v>
      </c>
      <c r="AD1878" s="4" t="s">
        <v>49</v>
      </c>
      <c r="AE1878" s="4" t="s">
        <v>48</v>
      </c>
      <c r="AF1878" s="4" t="s">
        <v>48</v>
      </c>
      <c r="AG1878" s="4" t="s">
        <v>48</v>
      </c>
      <c r="AH1878" s="4" t="s">
        <v>48</v>
      </c>
      <c r="AI1878" s="4" t="s">
        <v>48</v>
      </c>
      <c r="AJ1878" s="4" t="s">
        <v>48</v>
      </c>
      <c r="AK1878" s="4" t="s">
        <v>48</v>
      </c>
      <c r="AL1878" s="4" t="s">
        <v>55</v>
      </c>
    </row>
    <row r="1879" spans="1:38" ht="25.5">
      <c r="A1879" s="4">
        <v>159914</v>
      </c>
      <c r="B1879" s="4">
        <v>659212</v>
      </c>
      <c r="C1879" s="4" t="s">
        <v>4978</v>
      </c>
      <c r="D1879" s="4" t="s">
        <v>4979</v>
      </c>
      <c r="E1879" s="4" t="s">
        <v>1098</v>
      </c>
      <c r="F1879" s="4" t="s">
        <v>385</v>
      </c>
      <c r="G1879" s="4" t="s">
        <v>46</v>
      </c>
      <c r="H1879" s="4" t="s">
        <v>47</v>
      </c>
      <c r="I1879" s="4" t="s">
        <v>48</v>
      </c>
      <c r="J1879" s="4" t="s">
        <v>49</v>
      </c>
      <c r="K1879" s="4" t="s">
        <v>4988</v>
      </c>
      <c r="L1879" s="4" t="s">
        <v>4989</v>
      </c>
      <c r="M1879" s="4"/>
      <c r="N1879" s="4" t="s">
        <v>4982</v>
      </c>
      <c r="O1879" s="4" t="s">
        <v>53</v>
      </c>
      <c r="P1879" s="4" t="s">
        <v>4983</v>
      </c>
      <c r="Q1879" s="4">
        <v>282</v>
      </c>
      <c r="R1879" s="4">
        <v>0</v>
      </c>
      <c r="S1879" s="4">
        <v>0</v>
      </c>
      <c r="T1879" s="4">
        <v>282</v>
      </c>
      <c r="U1879" s="4">
        <v>1</v>
      </c>
      <c r="V1879" s="4">
        <v>0</v>
      </c>
      <c r="W1879" s="4">
        <v>1</v>
      </c>
      <c r="X1879" s="4" t="s">
        <v>48</v>
      </c>
      <c r="Y1879" s="4" t="s">
        <v>49</v>
      </c>
      <c r="Z1879" s="4" t="s">
        <v>49</v>
      </c>
      <c r="AA1879" s="4" t="s">
        <v>49</v>
      </c>
      <c r="AB1879" s="4" t="s">
        <v>49</v>
      </c>
      <c r="AC1879" s="4" t="s">
        <v>49</v>
      </c>
      <c r="AD1879" s="4" t="s">
        <v>49</v>
      </c>
      <c r="AE1879" s="4" t="s">
        <v>48</v>
      </c>
      <c r="AF1879" s="4" t="s">
        <v>48</v>
      </c>
      <c r="AG1879" s="4" t="s">
        <v>48</v>
      </c>
      <c r="AH1879" s="4" t="s">
        <v>48</v>
      </c>
      <c r="AI1879" s="4" t="s">
        <v>48</v>
      </c>
      <c r="AJ1879" s="4" t="s">
        <v>48</v>
      </c>
      <c r="AK1879" s="4" t="s">
        <v>48</v>
      </c>
      <c r="AL1879" s="4" t="s">
        <v>55</v>
      </c>
    </row>
    <row r="1880" spans="1:38" ht="25.5">
      <c r="A1880" s="4">
        <v>159914</v>
      </c>
      <c r="B1880" s="4">
        <v>662616</v>
      </c>
      <c r="C1880" s="4" t="s">
        <v>4978</v>
      </c>
      <c r="D1880" s="4" t="s">
        <v>4979</v>
      </c>
      <c r="E1880" s="4" t="s">
        <v>1098</v>
      </c>
      <c r="F1880" s="4" t="s">
        <v>385</v>
      </c>
      <c r="G1880" s="4" t="s">
        <v>46</v>
      </c>
      <c r="H1880" s="4" t="s">
        <v>47</v>
      </c>
      <c r="I1880" s="4" t="s">
        <v>48</v>
      </c>
      <c r="J1880" s="4" t="s">
        <v>49</v>
      </c>
      <c r="K1880" s="4" t="s">
        <v>4990</v>
      </c>
      <c r="L1880" s="4" t="s">
        <v>4991</v>
      </c>
      <c r="M1880" s="4"/>
      <c r="N1880" s="4" t="s">
        <v>4982</v>
      </c>
      <c r="O1880" s="4" t="s">
        <v>53</v>
      </c>
      <c r="P1880" s="4" t="s">
        <v>4983</v>
      </c>
      <c r="Q1880" s="4">
        <v>940</v>
      </c>
      <c r="R1880" s="4">
        <v>0</v>
      </c>
      <c r="S1880" s="4">
        <v>17</v>
      </c>
      <c r="T1880" s="4">
        <v>957</v>
      </c>
      <c r="U1880" s="4">
        <v>0.98219999999999996</v>
      </c>
      <c r="V1880" s="4">
        <v>0</v>
      </c>
      <c r="W1880" s="4">
        <v>0.98219999999999996</v>
      </c>
      <c r="X1880" s="4" t="s">
        <v>48</v>
      </c>
      <c r="Y1880" s="4" t="s">
        <v>48</v>
      </c>
      <c r="Z1880" s="4" t="s">
        <v>48</v>
      </c>
      <c r="AA1880" s="4" t="s">
        <v>48</v>
      </c>
      <c r="AB1880" s="4" t="s">
        <v>48</v>
      </c>
      <c r="AC1880" s="4" t="s">
        <v>48</v>
      </c>
      <c r="AD1880" s="4" t="s">
        <v>48</v>
      </c>
      <c r="AE1880" s="4" t="s">
        <v>48</v>
      </c>
      <c r="AF1880" s="4" t="s">
        <v>48</v>
      </c>
      <c r="AG1880" s="4" t="s">
        <v>48</v>
      </c>
      <c r="AH1880" s="4" t="s">
        <v>49</v>
      </c>
      <c r="AI1880" s="4" t="s">
        <v>49</v>
      </c>
      <c r="AJ1880" s="4" t="s">
        <v>49</v>
      </c>
      <c r="AK1880" s="4" t="s">
        <v>49</v>
      </c>
      <c r="AL1880" s="4" t="s">
        <v>55</v>
      </c>
    </row>
    <row r="1881" spans="1:38" ht="25.5">
      <c r="A1881" s="4">
        <v>159914</v>
      </c>
      <c r="B1881" s="4">
        <v>663344</v>
      </c>
      <c r="C1881" s="4" t="s">
        <v>4978</v>
      </c>
      <c r="D1881" s="4" t="s">
        <v>4979</v>
      </c>
      <c r="E1881" s="4" t="s">
        <v>1098</v>
      </c>
      <c r="F1881" s="4" t="s">
        <v>385</v>
      </c>
      <c r="G1881" s="4" t="s">
        <v>46</v>
      </c>
      <c r="H1881" s="4" t="s">
        <v>47</v>
      </c>
      <c r="I1881" s="4" t="s">
        <v>48</v>
      </c>
      <c r="J1881" s="4" t="s">
        <v>49</v>
      </c>
      <c r="K1881" s="4" t="s">
        <v>4992</v>
      </c>
      <c r="L1881" s="4" t="s">
        <v>4993</v>
      </c>
      <c r="M1881" s="4"/>
      <c r="N1881" s="4" t="s">
        <v>4982</v>
      </c>
      <c r="O1881" s="4" t="s">
        <v>53</v>
      </c>
      <c r="P1881" s="4" t="s">
        <v>4983</v>
      </c>
      <c r="Q1881" s="4">
        <v>772</v>
      </c>
      <c r="R1881" s="4">
        <v>0</v>
      </c>
      <c r="S1881" s="4">
        <v>0</v>
      </c>
      <c r="T1881" s="4">
        <v>772</v>
      </c>
      <c r="U1881" s="4">
        <v>1</v>
      </c>
      <c r="V1881" s="4">
        <v>0</v>
      </c>
      <c r="W1881" s="4">
        <v>1</v>
      </c>
      <c r="X1881" s="4" t="s">
        <v>48</v>
      </c>
      <c r="Y1881" s="4" t="s">
        <v>48</v>
      </c>
      <c r="Z1881" s="4" t="s">
        <v>48</v>
      </c>
      <c r="AA1881" s="4" t="s">
        <v>48</v>
      </c>
      <c r="AB1881" s="4" t="s">
        <v>48</v>
      </c>
      <c r="AC1881" s="4" t="s">
        <v>48</v>
      </c>
      <c r="AD1881" s="4" t="s">
        <v>48</v>
      </c>
      <c r="AE1881" s="4" t="s">
        <v>49</v>
      </c>
      <c r="AF1881" s="4" t="s">
        <v>49</v>
      </c>
      <c r="AG1881" s="4" t="s">
        <v>49</v>
      </c>
      <c r="AH1881" s="4" t="s">
        <v>48</v>
      </c>
      <c r="AI1881" s="4" t="s">
        <v>48</v>
      </c>
      <c r="AJ1881" s="4" t="s">
        <v>48</v>
      </c>
      <c r="AK1881" s="4" t="s">
        <v>48</v>
      </c>
      <c r="AL1881" s="4" t="s">
        <v>55</v>
      </c>
    </row>
    <row r="1882" spans="1:38" ht="25.5">
      <c r="A1882" s="4">
        <v>159914</v>
      </c>
      <c r="B1882" s="4">
        <v>663602</v>
      </c>
      <c r="C1882" s="4" t="s">
        <v>4978</v>
      </c>
      <c r="D1882" s="4" t="s">
        <v>4979</v>
      </c>
      <c r="E1882" s="4" t="s">
        <v>1098</v>
      </c>
      <c r="F1882" s="4" t="s">
        <v>385</v>
      </c>
      <c r="G1882" s="4" t="s">
        <v>46</v>
      </c>
      <c r="H1882" s="4" t="s">
        <v>47</v>
      </c>
      <c r="I1882" s="4" t="s">
        <v>48</v>
      </c>
      <c r="J1882" s="4" t="s">
        <v>49</v>
      </c>
      <c r="K1882" s="4" t="s">
        <v>4994</v>
      </c>
      <c r="L1882" s="4" t="s">
        <v>4995</v>
      </c>
      <c r="M1882" s="4"/>
      <c r="N1882" s="4" t="s">
        <v>4982</v>
      </c>
      <c r="O1882" s="4" t="s">
        <v>53</v>
      </c>
      <c r="P1882" s="4" t="s">
        <v>4983</v>
      </c>
      <c r="Q1882" s="4">
        <v>224</v>
      </c>
      <c r="R1882" s="4">
        <v>0</v>
      </c>
      <c r="S1882" s="4">
        <v>0</v>
      </c>
      <c r="T1882" s="4">
        <v>224</v>
      </c>
      <c r="U1882" s="4">
        <v>1</v>
      </c>
      <c r="V1882" s="4">
        <v>0</v>
      </c>
      <c r="W1882" s="4">
        <v>1</v>
      </c>
      <c r="X1882" s="4" t="s">
        <v>49</v>
      </c>
      <c r="Y1882" s="4" t="s">
        <v>48</v>
      </c>
      <c r="Z1882" s="4" t="s">
        <v>48</v>
      </c>
      <c r="AA1882" s="4" t="s">
        <v>48</v>
      </c>
      <c r="AB1882" s="4" t="s">
        <v>48</v>
      </c>
      <c r="AC1882" s="4" t="s">
        <v>48</v>
      </c>
      <c r="AD1882" s="4" t="s">
        <v>48</v>
      </c>
      <c r="AE1882" s="4" t="s">
        <v>48</v>
      </c>
      <c r="AF1882" s="4" t="s">
        <v>48</v>
      </c>
      <c r="AG1882" s="4" t="s">
        <v>48</v>
      </c>
      <c r="AH1882" s="4" t="s">
        <v>48</v>
      </c>
      <c r="AI1882" s="4" t="s">
        <v>48</v>
      </c>
      <c r="AJ1882" s="4" t="s">
        <v>48</v>
      </c>
      <c r="AK1882" s="4" t="s">
        <v>48</v>
      </c>
      <c r="AL1882" s="4" t="s">
        <v>55</v>
      </c>
    </row>
    <row r="1883" spans="1:38" ht="25.5">
      <c r="A1883" s="4">
        <v>159914</v>
      </c>
      <c r="B1883" s="4">
        <v>663345</v>
      </c>
      <c r="C1883" s="4" t="s">
        <v>4978</v>
      </c>
      <c r="D1883" s="4" t="s">
        <v>4979</v>
      </c>
      <c r="E1883" s="4" t="s">
        <v>1098</v>
      </c>
      <c r="F1883" s="4" t="s">
        <v>385</v>
      </c>
      <c r="G1883" s="4" t="s">
        <v>46</v>
      </c>
      <c r="H1883" s="4" t="s">
        <v>47</v>
      </c>
      <c r="I1883" s="4" t="s">
        <v>48</v>
      </c>
      <c r="J1883" s="4" t="s">
        <v>49</v>
      </c>
      <c r="K1883" s="4" t="s">
        <v>1321</v>
      </c>
      <c r="L1883" s="4" t="s">
        <v>4996</v>
      </c>
      <c r="M1883" s="4"/>
      <c r="N1883" s="4" t="s">
        <v>4982</v>
      </c>
      <c r="O1883" s="4" t="s">
        <v>53</v>
      </c>
      <c r="P1883" s="4" t="s">
        <v>4983</v>
      </c>
      <c r="Q1883" s="4">
        <v>453</v>
      </c>
      <c r="R1883" s="4">
        <v>0</v>
      </c>
      <c r="S1883" s="4">
        <v>0</v>
      </c>
      <c r="T1883" s="4">
        <v>453</v>
      </c>
      <c r="U1883" s="4">
        <v>1</v>
      </c>
      <c r="V1883" s="4">
        <v>0</v>
      </c>
      <c r="W1883" s="4">
        <v>1</v>
      </c>
      <c r="X1883" s="4" t="s">
        <v>48</v>
      </c>
      <c r="Y1883" s="4" t="s">
        <v>49</v>
      </c>
      <c r="Z1883" s="4" t="s">
        <v>49</v>
      </c>
      <c r="AA1883" s="4" t="s">
        <v>49</v>
      </c>
      <c r="AB1883" s="4" t="s">
        <v>49</v>
      </c>
      <c r="AC1883" s="4" t="s">
        <v>49</v>
      </c>
      <c r="AD1883" s="4" t="s">
        <v>49</v>
      </c>
      <c r="AE1883" s="4" t="s">
        <v>48</v>
      </c>
      <c r="AF1883" s="4" t="s">
        <v>48</v>
      </c>
      <c r="AG1883" s="4" t="s">
        <v>48</v>
      </c>
      <c r="AH1883" s="4" t="s">
        <v>48</v>
      </c>
      <c r="AI1883" s="4" t="s">
        <v>48</v>
      </c>
      <c r="AJ1883" s="4" t="s">
        <v>48</v>
      </c>
      <c r="AK1883" s="4" t="s">
        <v>48</v>
      </c>
      <c r="AL1883" s="4" t="s">
        <v>55</v>
      </c>
    </row>
    <row r="1884" spans="1:38" ht="25.5">
      <c r="A1884" s="4">
        <v>159523</v>
      </c>
      <c r="B1884" s="4">
        <v>662117</v>
      </c>
      <c r="C1884" s="4" t="s">
        <v>4997</v>
      </c>
      <c r="D1884" s="4" t="s">
        <v>4998</v>
      </c>
      <c r="E1884" s="4" t="s">
        <v>930</v>
      </c>
      <c r="F1884" s="4" t="s">
        <v>385</v>
      </c>
      <c r="G1884" s="4" t="s">
        <v>46</v>
      </c>
      <c r="H1884" s="4" t="s">
        <v>47</v>
      </c>
      <c r="I1884" s="4" t="s">
        <v>48</v>
      </c>
      <c r="J1884" s="4" t="s">
        <v>49</v>
      </c>
      <c r="K1884" s="4" t="s">
        <v>4999</v>
      </c>
      <c r="L1884" s="4" t="s">
        <v>5000</v>
      </c>
      <c r="M1884" s="4"/>
      <c r="N1884" s="4" t="s">
        <v>5001</v>
      </c>
      <c r="O1884" s="4" t="s">
        <v>53</v>
      </c>
      <c r="P1884" s="4" t="s">
        <v>5002</v>
      </c>
      <c r="Q1884" s="4">
        <v>88</v>
      </c>
      <c r="R1884" s="4">
        <v>47</v>
      </c>
      <c r="S1884" s="4">
        <v>94</v>
      </c>
      <c r="T1884" s="4">
        <v>229</v>
      </c>
      <c r="U1884" s="4">
        <v>0.38429999999999997</v>
      </c>
      <c r="V1884" s="4">
        <v>0.20519999999999999</v>
      </c>
      <c r="W1884" s="4">
        <v>0.58950000000000002</v>
      </c>
      <c r="X1884" s="4" t="s">
        <v>49</v>
      </c>
      <c r="Y1884" s="4" t="s">
        <v>49</v>
      </c>
      <c r="Z1884" s="4" t="s">
        <v>49</v>
      </c>
      <c r="AA1884" s="4" t="s">
        <v>49</v>
      </c>
      <c r="AB1884" s="4" t="s">
        <v>49</v>
      </c>
      <c r="AC1884" s="4" t="s">
        <v>49</v>
      </c>
      <c r="AD1884" s="4" t="s">
        <v>49</v>
      </c>
      <c r="AE1884" s="4" t="s">
        <v>49</v>
      </c>
      <c r="AF1884" s="4" t="s">
        <v>49</v>
      </c>
      <c r="AG1884" s="4" t="s">
        <v>49</v>
      </c>
      <c r="AH1884" s="4" t="s">
        <v>49</v>
      </c>
      <c r="AI1884" s="4" t="s">
        <v>49</v>
      </c>
      <c r="AJ1884" s="4" t="s">
        <v>49</v>
      </c>
      <c r="AK1884" s="4" t="s">
        <v>49</v>
      </c>
      <c r="AL1884" s="4" t="s">
        <v>81</v>
      </c>
    </row>
    <row r="1885" spans="1:38" ht="25.5">
      <c r="A1885" s="4">
        <v>159350</v>
      </c>
      <c r="B1885" s="4">
        <v>661325</v>
      </c>
      <c r="C1885" s="4" t="s">
        <v>5003</v>
      </c>
      <c r="D1885" s="4" t="s">
        <v>5004</v>
      </c>
      <c r="E1885" s="4" t="s">
        <v>647</v>
      </c>
      <c r="F1885" s="4" t="s">
        <v>75</v>
      </c>
      <c r="G1885" s="4" t="s">
        <v>46</v>
      </c>
      <c r="H1885" s="4" t="s">
        <v>47</v>
      </c>
      <c r="I1885" s="4" t="s">
        <v>48</v>
      </c>
      <c r="J1885" s="4" t="s">
        <v>49</v>
      </c>
      <c r="K1885" s="4" t="s">
        <v>5005</v>
      </c>
      <c r="L1885" s="4" t="s">
        <v>5006</v>
      </c>
      <c r="M1885" s="4"/>
      <c r="N1885" s="4" t="s">
        <v>5007</v>
      </c>
      <c r="O1885" s="4" t="s">
        <v>53</v>
      </c>
      <c r="P1885" s="4" t="s">
        <v>5008</v>
      </c>
      <c r="Q1885" s="4">
        <v>123</v>
      </c>
      <c r="R1885" s="4">
        <v>25</v>
      </c>
      <c r="S1885" s="4">
        <v>230</v>
      </c>
      <c r="T1885" s="4">
        <v>378</v>
      </c>
      <c r="U1885" s="4">
        <v>0.32540000000000002</v>
      </c>
      <c r="V1885" s="4">
        <v>6.6100000000000006E-2</v>
      </c>
      <c r="W1885" s="4">
        <v>0.39150000000000001</v>
      </c>
      <c r="X1885" s="4" t="s">
        <v>48</v>
      </c>
      <c r="Y1885" s="4" t="s">
        <v>49</v>
      </c>
      <c r="Z1885" s="4" t="s">
        <v>49</v>
      </c>
      <c r="AA1885" s="4" t="s">
        <v>49</v>
      </c>
      <c r="AB1885" s="4" t="s">
        <v>49</v>
      </c>
      <c r="AC1885" s="4" t="s">
        <v>49</v>
      </c>
      <c r="AD1885" s="4" t="s">
        <v>49</v>
      </c>
      <c r="AE1885" s="4" t="s">
        <v>49</v>
      </c>
      <c r="AF1885" s="4" t="s">
        <v>48</v>
      </c>
      <c r="AG1885" s="4" t="s">
        <v>48</v>
      </c>
      <c r="AH1885" s="4" t="s">
        <v>48</v>
      </c>
      <c r="AI1885" s="4" t="s">
        <v>48</v>
      </c>
      <c r="AJ1885" s="4" t="s">
        <v>48</v>
      </c>
      <c r="AK1885" s="4" t="s">
        <v>48</v>
      </c>
      <c r="AL1885" s="4" t="s">
        <v>81</v>
      </c>
    </row>
    <row r="1886" spans="1:38" ht="25.5">
      <c r="A1886" s="4">
        <v>159350</v>
      </c>
      <c r="B1886" s="4">
        <v>661326</v>
      </c>
      <c r="C1886" s="4" t="s">
        <v>5003</v>
      </c>
      <c r="D1886" s="4" t="s">
        <v>5004</v>
      </c>
      <c r="E1886" s="4" t="s">
        <v>647</v>
      </c>
      <c r="F1886" s="4" t="s">
        <v>75</v>
      </c>
      <c r="G1886" s="4" t="s">
        <v>46</v>
      </c>
      <c r="H1886" s="4" t="s">
        <v>47</v>
      </c>
      <c r="I1886" s="4" t="s">
        <v>48</v>
      </c>
      <c r="J1886" s="4" t="s">
        <v>49</v>
      </c>
      <c r="K1886" s="4" t="s">
        <v>5009</v>
      </c>
      <c r="L1886" s="4" t="s">
        <v>5006</v>
      </c>
      <c r="M1886" s="4"/>
      <c r="N1886" s="4" t="s">
        <v>5007</v>
      </c>
      <c r="O1886" s="4" t="s">
        <v>53</v>
      </c>
      <c r="P1886" s="4" t="s">
        <v>5008</v>
      </c>
      <c r="Q1886" s="4">
        <v>102</v>
      </c>
      <c r="R1886" s="4">
        <v>13</v>
      </c>
      <c r="S1886" s="4">
        <v>184</v>
      </c>
      <c r="T1886" s="4">
        <v>299</v>
      </c>
      <c r="U1886" s="4">
        <v>0.34110000000000001</v>
      </c>
      <c r="V1886" s="4">
        <v>4.3499999999999997E-2</v>
      </c>
      <c r="W1886" s="4">
        <v>0.3846</v>
      </c>
      <c r="X1886" s="4" t="s">
        <v>48</v>
      </c>
      <c r="Y1886" s="4" t="s">
        <v>48</v>
      </c>
      <c r="Z1886" s="4" t="s">
        <v>48</v>
      </c>
      <c r="AA1886" s="4" t="s">
        <v>48</v>
      </c>
      <c r="AB1886" s="4" t="s">
        <v>48</v>
      </c>
      <c r="AC1886" s="4" t="s">
        <v>48</v>
      </c>
      <c r="AD1886" s="4" t="s">
        <v>48</v>
      </c>
      <c r="AE1886" s="4" t="s">
        <v>48</v>
      </c>
      <c r="AF1886" s="4" t="s">
        <v>49</v>
      </c>
      <c r="AG1886" s="4" t="s">
        <v>49</v>
      </c>
      <c r="AH1886" s="4" t="s">
        <v>49</v>
      </c>
      <c r="AI1886" s="4" t="s">
        <v>49</v>
      </c>
      <c r="AJ1886" s="4" t="s">
        <v>49</v>
      </c>
      <c r="AK1886" s="4" t="s">
        <v>49</v>
      </c>
      <c r="AL1886" s="4" t="s">
        <v>81</v>
      </c>
    </row>
    <row r="1887" spans="1:38" ht="25.5">
      <c r="A1887" s="4">
        <v>160037</v>
      </c>
      <c r="B1887" s="4">
        <v>661415</v>
      </c>
      <c r="C1887" s="4" t="s">
        <v>5013</v>
      </c>
      <c r="D1887" s="4" t="s">
        <v>5014</v>
      </c>
      <c r="E1887" s="4" t="s">
        <v>153</v>
      </c>
      <c r="F1887" s="4" t="s">
        <v>269</v>
      </c>
      <c r="G1887" s="4" t="s">
        <v>46</v>
      </c>
      <c r="H1887" s="4" t="s">
        <v>47</v>
      </c>
      <c r="I1887" s="4" t="s">
        <v>48</v>
      </c>
      <c r="J1887" s="4" t="s">
        <v>49</v>
      </c>
      <c r="K1887" s="4" t="s">
        <v>5015</v>
      </c>
      <c r="L1887" s="4" t="s">
        <v>5016</v>
      </c>
      <c r="M1887" s="4"/>
      <c r="N1887" s="4" t="s">
        <v>1889</v>
      </c>
      <c r="O1887" s="4" t="s">
        <v>53</v>
      </c>
      <c r="P1887" s="4" t="s">
        <v>1837</v>
      </c>
      <c r="Q1887" s="4">
        <v>455</v>
      </c>
      <c r="R1887" s="4">
        <v>0</v>
      </c>
      <c r="S1887" s="4">
        <v>0</v>
      </c>
      <c r="T1887" s="4">
        <v>455</v>
      </c>
      <c r="U1887" s="4">
        <v>1</v>
      </c>
      <c r="V1887" s="4">
        <v>0</v>
      </c>
      <c r="W1887" s="4">
        <v>1</v>
      </c>
      <c r="X1887" s="4" t="s">
        <v>49</v>
      </c>
      <c r="Y1887" s="4" t="s">
        <v>49</v>
      </c>
      <c r="Z1887" s="4" t="s">
        <v>49</v>
      </c>
      <c r="AA1887" s="4" t="s">
        <v>49</v>
      </c>
      <c r="AB1887" s="4" t="s">
        <v>49</v>
      </c>
      <c r="AC1887" s="4" t="s">
        <v>49</v>
      </c>
      <c r="AD1887" s="4" t="s">
        <v>49</v>
      </c>
      <c r="AE1887" s="4" t="s">
        <v>48</v>
      </c>
      <c r="AF1887" s="4" t="s">
        <v>48</v>
      </c>
      <c r="AG1887" s="4" t="s">
        <v>48</v>
      </c>
      <c r="AH1887" s="4" t="s">
        <v>48</v>
      </c>
      <c r="AI1887" s="4" t="s">
        <v>48</v>
      </c>
      <c r="AJ1887" s="4" t="s">
        <v>48</v>
      </c>
      <c r="AK1887" s="4" t="s">
        <v>48</v>
      </c>
      <c r="AL1887" s="4" t="s">
        <v>55</v>
      </c>
    </row>
    <row r="1888" spans="1:38" ht="25.5">
      <c r="A1888" s="4">
        <v>160037</v>
      </c>
      <c r="B1888" s="4">
        <v>661419</v>
      </c>
      <c r="C1888" s="4" t="s">
        <v>5013</v>
      </c>
      <c r="D1888" s="4" t="s">
        <v>5014</v>
      </c>
      <c r="E1888" s="4" t="s">
        <v>153</v>
      </c>
      <c r="F1888" s="4" t="s">
        <v>269</v>
      </c>
      <c r="G1888" s="4" t="s">
        <v>46</v>
      </c>
      <c r="H1888" s="4" t="s">
        <v>47</v>
      </c>
      <c r="I1888" s="4" t="s">
        <v>48</v>
      </c>
      <c r="J1888" s="4" t="s">
        <v>49</v>
      </c>
      <c r="K1888" s="4" t="s">
        <v>5017</v>
      </c>
      <c r="L1888" s="4" t="s">
        <v>5018</v>
      </c>
      <c r="M1888" s="4"/>
      <c r="N1888" s="4" t="s">
        <v>1889</v>
      </c>
      <c r="O1888" s="4" t="s">
        <v>53</v>
      </c>
      <c r="P1888" s="4" t="s">
        <v>1837</v>
      </c>
      <c r="Q1888" s="4">
        <v>865</v>
      </c>
      <c r="R1888" s="4">
        <v>0</v>
      </c>
      <c r="S1888" s="4">
        <v>0</v>
      </c>
      <c r="T1888" s="4">
        <v>865</v>
      </c>
      <c r="U1888" s="4">
        <v>1</v>
      </c>
      <c r="V1888" s="4">
        <v>0</v>
      </c>
      <c r="W1888" s="4">
        <v>1</v>
      </c>
      <c r="X1888" s="4" t="s">
        <v>48</v>
      </c>
      <c r="Y1888" s="4" t="s">
        <v>48</v>
      </c>
      <c r="Z1888" s="4" t="s">
        <v>48</v>
      </c>
      <c r="AA1888" s="4" t="s">
        <v>48</v>
      </c>
      <c r="AB1888" s="4" t="s">
        <v>48</v>
      </c>
      <c r="AC1888" s="4" t="s">
        <v>48</v>
      </c>
      <c r="AD1888" s="4" t="s">
        <v>48</v>
      </c>
      <c r="AE1888" s="4" t="s">
        <v>48</v>
      </c>
      <c r="AF1888" s="4" t="s">
        <v>48</v>
      </c>
      <c r="AG1888" s="4" t="s">
        <v>48</v>
      </c>
      <c r="AH1888" s="4" t="s">
        <v>49</v>
      </c>
      <c r="AI1888" s="4" t="s">
        <v>49</v>
      </c>
      <c r="AJ1888" s="4" t="s">
        <v>49</v>
      </c>
      <c r="AK1888" s="4" t="s">
        <v>49</v>
      </c>
      <c r="AL1888" s="4" t="s">
        <v>55</v>
      </c>
    </row>
    <row r="1889" spans="1:38" ht="25.5">
      <c r="A1889" s="4">
        <v>160037</v>
      </c>
      <c r="B1889" s="4">
        <v>661418</v>
      </c>
      <c r="C1889" s="4" t="s">
        <v>5013</v>
      </c>
      <c r="D1889" s="4" t="s">
        <v>5014</v>
      </c>
      <c r="E1889" s="4" t="s">
        <v>153</v>
      </c>
      <c r="F1889" s="4" t="s">
        <v>269</v>
      </c>
      <c r="G1889" s="4" t="s">
        <v>46</v>
      </c>
      <c r="H1889" s="4" t="s">
        <v>47</v>
      </c>
      <c r="I1889" s="4" t="s">
        <v>48</v>
      </c>
      <c r="J1889" s="4" t="s">
        <v>49</v>
      </c>
      <c r="K1889" s="4" t="s">
        <v>5019</v>
      </c>
      <c r="L1889" s="4" t="s">
        <v>5020</v>
      </c>
      <c r="M1889" s="4"/>
      <c r="N1889" s="4" t="s">
        <v>1889</v>
      </c>
      <c r="O1889" s="4" t="s">
        <v>53</v>
      </c>
      <c r="P1889" s="4" t="s">
        <v>1837</v>
      </c>
      <c r="Q1889" s="4">
        <v>585</v>
      </c>
      <c r="R1889" s="4">
        <v>0</v>
      </c>
      <c r="S1889" s="4">
        <v>0</v>
      </c>
      <c r="T1889" s="4">
        <v>585</v>
      </c>
      <c r="U1889" s="4">
        <v>1</v>
      </c>
      <c r="V1889" s="4">
        <v>0</v>
      </c>
      <c r="W1889" s="4">
        <v>1</v>
      </c>
      <c r="X1889" s="4" t="s">
        <v>48</v>
      </c>
      <c r="Y1889" s="4" t="s">
        <v>48</v>
      </c>
      <c r="Z1889" s="4" t="s">
        <v>48</v>
      </c>
      <c r="AA1889" s="4" t="s">
        <v>48</v>
      </c>
      <c r="AB1889" s="4" t="s">
        <v>48</v>
      </c>
      <c r="AC1889" s="4" t="s">
        <v>48</v>
      </c>
      <c r="AD1889" s="4" t="s">
        <v>48</v>
      </c>
      <c r="AE1889" s="4" t="s">
        <v>49</v>
      </c>
      <c r="AF1889" s="4" t="s">
        <v>49</v>
      </c>
      <c r="AG1889" s="4" t="s">
        <v>49</v>
      </c>
      <c r="AH1889" s="4" t="s">
        <v>48</v>
      </c>
      <c r="AI1889" s="4" t="s">
        <v>48</v>
      </c>
      <c r="AJ1889" s="4" t="s">
        <v>48</v>
      </c>
      <c r="AK1889" s="4" t="s">
        <v>48</v>
      </c>
      <c r="AL1889" s="4" t="s">
        <v>55</v>
      </c>
    </row>
    <row r="1890" spans="1:38" ht="25.5">
      <c r="A1890" s="4">
        <v>160037</v>
      </c>
      <c r="B1890" s="4">
        <v>661416</v>
      </c>
      <c r="C1890" s="4" t="s">
        <v>5013</v>
      </c>
      <c r="D1890" s="4" t="s">
        <v>5014</v>
      </c>
      <c r="E1890" s="4" t="s">
        <v>153</v>
      </c>
      <c r="F1890" s="4" t="s">
        <v>269</v>
      </c>
      <c r="G1890" s="4" t="s">
        <v>46</v>
      </c>
      <c r="H1890" s="4" t="s">
        <v>47</v>
      </c>
      <c r="I1890" s="4" t="s">
        <v>48</v>
      </c>
      <c r="J1890" s="4" t="s">
        <v>49</v>
      </c>
      <c r="K1890" s="4" t="s">
        <v>5021</v>
      </c>
      <c r="L1890" s="4" t="s">
        <v>5022</v>
      </c>
      <c r="M1890" s="4"/>
      <c r="N1890" s="4" t="s">
        <v>1889</v>
      </c>
      <c r="O1890" s="4" t="s">
        <v>53</v>
      </c>
      <c r="P1890" s="4" t="s">
        <v>1837</v>
      </c>
      <c r="Q1890" s="4">
        <v>338</v>
      </c>
      <c r="R1890" s="4">
        <v>0</v>
      </c>
      <c r="S1890" s="4">
        <v>0</v>
      </c>
      <c r="T1890" s="4">
        <v>338</v>
      </c>
      <c r="U1890" s="4">
        <v>1</v>
      </c>
      <c r="V1890" s="4">
        <v>0</v>
      </c>
      <c r="W1890" s="4">
        <v>1</v>
      </c>
      <c r="X1890" s="4" t="s">
        <v>49</v>
      </c>
      <c r="Y1890" s="4" t="s">
        <v>49</v>
      </c>
      <c r="Z1890" s="4" t="s">
        <v>49</v>
      </c>
      <c r="AA1890" s="4" t="s">
        <v>49</v>
      </c>
      <c r="AB1890" s="4" t="s">
        <v>49</v>
      </c>
      <c r="AC1890" s="4" t="s">
        <v>49</v>
      </c>
      <c r="AD1890" s="4" t="s">
        <v>49</v>
      </c>
      <c r="AE1890" s="4" t="s">
        <v>48</v>
      </c>
      <c r="AF1890" s="4" t="s">
        <v>48</v>
      </c>
      <c r="AG1890" s="4" t="s">
        <v>48</v>
      </c>
      <c r="AH1890" s="4" t="s">
        <v>48</v>
      </c>
      <c r="AI1890" s="4" t="s">
        <v>48</v>
      </c>
      <c r="AJ1890" s="4" t="s">
        <v>48</v>
      </c>
      <c r="AK1890" s="4" t="s">
        <v>48</v>
      </c>
      <c r="AL1890" s="4" t="s">
        <v>55</v>
      </c>
    </row>
    <row r="1891" spans="1:38" ht="25.5">
      <c r="A1891" s="4">
        <v>160037</v>
      </c>
      <c r="B1891" s="4">
        <v>661417</v>
      </c>
      <c r="C1891" s="4" t="s">
        <v>5013</v>
      </c>
      <c r="D1891" s="4" t="s">
        <v>5014</v>
      </c>
      <c r="E1891" s="4" t="s">
        <v>153</v>
      </c>
      <c r="F1891" s="4" t="s">
        <v>269</v>
      </c>
      <c r="G1891" s="4" t="s">
        <v>46</v>
      </c>
      <c r="H1891" s="4" t="s">
        <v>47</v>
      </c>
      <c r="I1891" s="4" t="s">
        <v>48</v>
      </c>
      <c r="J1891" s="4" t="s">
        <v>49</v>
      </c>
      <c r="K1891" s="4" t="s">
        <v>5023</v>
      </c>
      <c r="L1891" s="4" t="s">
        <v>5024</v>
      </c>
      <c r="M1891" s="4"/>
      <c r="N1891" s="4" t="s">
        <v>1889</v>
      </c>
      <c r="O1891" s="4" t="s">
        <v>53</v>
      </c>
      <c r="P1891" s="4" t="s">
        <v>1837</v>
      </c>
      <c r="Q1891" s="4">
        <v>416</v>
      </c>
      <c r="R1891" s="4">
        <v>0</v>
      </c>
      <c r="S1891" s="4">
        <v>3</v>
      </c>
      <c r="T1891" s="4">
        <v>419</v>
      </c>
      <c r="U1891" s="4">
        <v>0.99280000000000002</v>
      </c>
      <c r="V1891" s="4">
        <v>0</v>
      </c>
      <c r="W1891" s="4">
        <v>0.99280000000000002</v>
      </c>
      <c r="X1891" s="4" t="s">
        <v>48</v>
      </c>
      <c r="Y1891" s="4" t="s">
        <v>49</v>
      </c>
      <c r="Z1891" s="4" t="s">
        <v>49</v>
      </c>
      <c r="AA1891" s="4" t="s">
        <v>49</v>
      </c>
      <c r="AB1891" s="4" t="s">
        <v>49</v>
      </c>
      <c r="AC1891" s="4" t="s">
        <v>49</v>
      </c>
      <c r="AD1891" s="4" t="s">
        <v>49</v>
      </c>
      <c r="AE1891" s="4" t="s">
        <v>48</v>
      </c>
      <c r="AF1891" s="4" t="s">
        <v>48</v>
      </c>
      <c r="AG1891" s="4" t="s">
        <v>48</v>
      </c>
      <c r="AH1891" s="4" t="s">
        <v>48</v>
      </c>
      <c r="AI1891" s="4" t="s">
        <v>48</v>
      </c>
      <c r="AJ1891" s="4" t="s">
        <v>48</v>
      </c>
      <c r="AK1891" s="4" t="s">
        <v>48</v>
      </c>
      <c r="AL1891" s="4" t="s">
        <v>55</v>
      </c>
    </row>
    <row r="1892" spans="1:38" ht="25.5">
      <c r="A1892" s="4">
        <v>159329</v>
      </c>
      <c r="B1892" s="4">
        <v>662102</v>
      </c>
      <c r="C1892" s="4" t="s">
        <v>5025</v>
      </c>
      <c r="D1892" s="4" t="s">
        <v>5026</v>
      </c>
      <c r="E1892" s="4" t="s">
        <v>1104</v>
      </c>
      <c r="F1892" s="4" t="s">
        <v>391</v>
      </c>
      <c r="G1892" s="4" t="s">
        <v>46</v>
      </c>
      <c r="H1892" s="4" t="s">
        <v>47</v>
      </c>
      <c r="I1892" s="4" t="s">
        <v>48</v>
      </c>
      <c r="J1892" s="4" t="s">
        <v>49</v>
      </c>
      <c r="K1892" s="4" t="s">
        <v>5027</v>
      </c>
      <c r="L1892" s="4" t="s">
        <v>5028</v>
      </c>
      <c r="M1892" s="4"/>
      <c r="N1892" s="4" t="s">
        <v>1106</v>
      </c>
      <c r="O1892" s="4" t="s">
        <v>53</v>
      </c>
      <c r="P1892" s="4" t="s">
        <v>5029</v>
      </c>
      <c r="Q1892" s="4">
        <v>146</v>
      </c>
      <c r="R1892" s="4">
        <v>48</v>
      </c>
      <c r="S1892" s="4">
        <v>597</v>
      </c>
      <c r="T1892" s="4">
        <v>791</v>
      </c>
      <c r="U1892" s="4">
        <v>0.18459999999999999</v>
      </c>
      <c r="V1892" s="4">
        <v>6.0699999999999997E-2</v>
      </c>
      <c r="W1892" s="4">
        <v>0.24529999999999999</v>
      </c>
      <c r="X1892" s="4" t="s">
        <v>48</v>
      </c>
      <c r="Y1892" s="4" t="s">
        <v>48</v>
      </c>
      <c r="Z1892" s="4" t="s">
        <v>48</v>
      </c>
      <c r="AA1892" s="4" t="s">
        <v>48</v>
      </c>
      <c r="AB1892" s="4" t="s">
        <v>48</v>
      </c>
      <c r="AC1892" s="4" t="s">
        <v>48</v>
      </c>
      <c r="AD1892" s="4" t="s">
        <v>48</v>
      </c>
      <c r="AE1892" s="4" t="s">
        <v>48</v>
      </c>
      <c r="AF1892" s="4" t="s">
        <v>48</v>
      </c>
      <c r="AG1892" s="4" t="s">
        <v>48</v>
      </c>
      <c r="AH1892" s="4" t="s">
        <v>49</v>
      </c>
      <c r="AI1892" s="4" t="s">
        <v>49</v>
      </c>
      <c r="AJ1892" s="4" t="s">
        <v>49</v>
      </c>
      <c r="AK1892" s="4" t="s">
        <v>49</v>
      </c>
      <c r="AL1892" s="4" t="s">
        <v>81</v>
      </c>
    </row>
    <row r="1893" spans="1:38" ht="25.5">
      <c r="A1893" s="4">
        <v>159329</v>
      </c>
      <c r="B1893" s="4">
        <v>662096</v>
      </c>
      <c r="C1893" s="4" t="s">
        <v>5025</v>
      </c>
      <c r="D1893" s="4" t="s">
        <v>5026</v>
      </c>
      <c r="E1893" s="4" t="s">
        <v>1104</v>
      </c>
      <c r="F1893" s="4" t="s">
        <v>391</v>
      </c>
      <c r="G1893" s="4" t="s">
        <v>46</v>
      </c>
      <c r="H1893" s="4" t="s">
        <v>47</v>
      </c>
      <c r="I1893" s="4" t="s">
        <v>48</v>
      </c>
      <c r="J1893" s="4" t="s">
        <v>49</v>
      </c>
      <c r="K1893" s="4" t="s">
        <v>5030</v>
      </c>
      <c r="L1893" s="4" t="s">
        <v>5031</v>
      </c>
      <c r="M1893" s="4"/>
      <c r="N1893" s="4" t="s">
        <v>1106</v>
      </c>
      <c r="O1893" s="4" t="s">
        <v>53</v>
      </c>
      <c r="P1893" s="4" t="s">
        <v>5029</v>
      </c>
      <c r="Q1893" s="4">
        <v>70</v>
      </c>
      <c r="R1893" s="4">
        <v>25</v>
      </c>
      <c r="S1893" s="4">
        <v>309</v>
      </c>
      <c r="T1893" s="4">
        <v>404</v>
      </c>
      <c r="U1893" s="4">
        <v>0.17330000000000001</v>
      </c>
      <c r="V1893" s="4">
        <v>6.1899999999999997E-2</v>
      </c>
      <c r="W1893" s="4">
        <v>0.2351</v>
      </c>
      <c r="X1893" s="4" t="s">
        <v>48</v>
      </c>
      <c r="Y1893" s="4" t="s">
        <v>49</v>
      </c>
      <c r="Z1893" s="4" t="s">
        <v>49</v>
      </c>
      <c r="AA1893" s="4" t="s">
        <v>49</v>
      </c>
      <c r="AB1893" s="4" t="s">
        <v>49</v>
      </c>
      <c r="AC1893" s="4" t="s">
        <v>49</v>
      </c>
      <c r="AD1893" s="4" t="s">
        <v>49</v>
      </c>
      <c r="AE1893" s="4" t="s">
        <v>48</v>
      </c>
      <c r="AF1893" s="4" t="s">
        <v>48</v>
      </c>
      <c r="AG1893" s="4" t="s">
        <v>48</v>
      </c>
      <c r="AH1893" s="4" t="s">
        <v>48</v>
      </c>
      <c r="AI1893" s="4" t="s">
        <v>48</v>
      </c>
      <c r="AJ1893" s="4" t="s">
        <v>48</v>
      </c>
      <c r="AK1893" s="4" t="s">
        <v>48</v>
      </c>
      <c r="AL1893" s="4" t="s">
        <v>81</v>
      </c>
    </row>
    <row r="1894" spans="1:38" ht="25.5">
      <c r="A1894" s="4">
        <v>159329</v>
      </c>
      <c r="B1894" s="4">
        <v>662094</v>
      </c>
      <c r="C1894" s="4" t="s">
        <v>5025</v>
      </c>
      <c r="D1894" s="4" t="s">
        <v>5026</v>
      </c>
      <c r="E1894" s="4" t="s">
        <v>1104</v>
      </c>
      <c r="F1894" s="4" t="s">
        <v>391</v>
      </c>
      <c r="G1894" s="4" t="s">
        <v>46</v>
      </c>
      <c r="H1894" s="4" t="s">
        <v>47</v>
      </c>
      <c r="I1894" s="4" t="s">
        <v>48</v>
      </c>
      <c r="J1894" s="4" t="s">
        <v>49</v>
      </c>
      <c r="K1894" s="4" t="s">
        <v>5032</v>
      </c>
      <c r="L1894" s="4" t="s">
        <v>5033</v>
      </c>
      <c r="M1894" s="4" t="s">
        <v>5034</v>
      </c>
      <c r="N1894" s="4" t="s">
        <v>1106</v>
      </c>
      <c r="O1894" s="4" t="s">
        <v>53</v>
      </c>
      <c r="P1894" s="4" t="s">
        <v>3284</v>
      </c>
      <c r="Q1894" s="4">
        <v>142</v>
      </c>
      <c r="R1894" s="4">
        <v>45</v>
      </c>
      <c r="S1894" s="4">
        <v>429</v>
      </c>
      <c r="T1894" s="4">
        <v>616</v>
      </c>
      <c r="U1894" s="4">
        <v>0.23050000000000001</v>
      </c>
      <c r="V1894" s="4">
        <v>7.3099999999999998E-2</v>
      </c>
      <c r="W1894" s="4">
        <v>0.30359999999999998</v>
      </c>
      <c r="X1894" s="4" t="s">
        <v>48</v>
      </c>
      <c r="Y1894" s="4" t="s">
        <v>49</v>
      </c>
      <c r="Z1894" s="4" t="s">
        <v>49</v>
      </c>
      <c r="AA1894" s="4" t="s">
        <v>49</v>
      </c>
      <c r="AB1894" s="4" t="s">
        <v>49</v>
      </c>
      <c r="AC1894" s="4" t="s">
        <v>49</v>
      </c>
      <c r="AD1894" s="4" t="s">
        <v>49</v>
      </c>
      <c r="AE1894" s="4" t="s">
        <v>48</v>
      </c>
      <c r="AF1894" s="4" t="s">
        <v>48</v>
      </c>
      <c r="AG1894" s="4" t="s">
        <v>48</v>
      </c>
      <c r="AH1894" s="4" t="s">
        <v>48</v>
      </c>
      <c r="AI1894" s="4" t="s">
        <v>48</v>
      </c>
      <c r="AJ1894" s="4" t="s">
        <v>48</v>
      </c>
      <c r="AK1894" s="4" t="s">
        <v>48</v>
      </c>
      <c r="AL1894" s="4" t="s">
        <v>81</v>
      </c>
    </row>
    <row r="1895" spans="1:38" ht="25.5">
      <c r="A1895" s="4">
        <v>159329</v>
      </c>
      <c r="B1895" s="4">
        <v>662098</v>
      </c>
      <c r="C1895" s="4" t="s">
        <v>5025</v>
      </c>
      <c r="D1895" s="4" t="s">
        <v>5026</v>
      </c>
      <c r="E1895" s="4" t="s">
        <v>1104</v>
      </c>
      <c r="F1895" s="4" t="s">
        <v>391</v>
      </c>
      <c r="G1895" s="4" t="s">
        <v>46</v>
      </c>
      <c r="H1895" s="4" t="s">
        <v>47</v>
      </c>
      <c r="I1895" s="4" t="s">
        <v>48</v>
      </c>
      <c r="J1895" s="4" t="s">
        <v>49</v>
      </c>
      <c r="K1895" s="4" t="s">
        <v>5035</v>
      </c>
      <c r="L1895" s="4" t="s">
        <v>5036</v>
      </c>
      <c r="M1895" s="4"/>
      <c r="N1895" s="4" t="s">
        <v>5037</v>
      </c>
      <c r="O1895" s="4" t="s">
        <v>53</v>
      </c>
      <c r="P1895" s="4" t="s">
        <v>5029</v>
      </c>
      <c r="Q1895" s="4">
        <v>203</v>
      </c>
      <c r="R1895" s="4">
        <v>47</v>
      </c>
      <c r="S1895" s="4">
        <v>512</v>
      </c>
      <c r="T1895" s="4">
        <v>762</v>
      </c>
      <c r="U1895" s="4">
        <v>0.26640000000000003</v>
      </c>
      <c r="V1895" s="4">
        <v>6.1699999999999998E-2</v>
      </c>
      <c r="W1895" s="4">
        <v>0.3281</v>
      </c>
      <c r="X1895" s="4" t="s">
        <v>48</v>
      </c>
      <c r="Y1895" s="4" t="s">
        <v>48</v>
      </c>
      <c r="Z1895" s="4" t="s">
        <v>48</v>
      </c>
      <c r="AA1895" s="4" t="s">
        <v>48</v>
      </c>
      <c r="AB1895" s="4" t="s">
        <v>48</v>
      </c>
      <c r="AC1895" s="4" t="s">
        <v>48</v>
      </c>
      <c r="AD1895" s="4" t="s">
        <v>48</v>
      </c>
      <c r="AE1895" s="4" t="s">
        <v>49</v>
      </c>
      <c r="AF1895" s="4" t="s">
        <v>49</v>
      </c>
      <c r="AG1895" s="4" t="s">
        <v>49</v>
      </c>
      <c r="AH1895" s="4" t="s">
        <v>48</v>
      </c>
      <c r="AI1895" s="4" t="s">
        <v>48</v>
      </c>
      <c r="AJ1895" s="4" t="s">
        <v>48</v>
      </c>
      <c r="AK1895" s="4" t="s">
        <v>48</v>
      </c>
      <c r="AL1895" s="4" t="s">
        <v>81</v>
      </c>
    </row>
    <row r="1896" spans="1:38" ht="25.5">
      <c r="A1896" s="4">
        <v>159329</v>
      </c>
      <c r="B1896" s="4">
        <v>662095</v>
      </c>
      <c r="C1896" s="4" t="s">
        <v>5025</v>
      </c>
      <c r="D1896" s="4" t="s">
        <v>5026</v>
      </c>
      <c r="E1896" s="4" t="s">
        <v>1104</v>
      </c>
      <c r="F1896" s="4" t="s">
        <v>391</v>
      </c>
      <c r="G1896" s="4" t="s">
        <v>46</v>
      </c>
      <c r="H1896" s="4" t="s">
        <v>47</v>
      </c>
      <c r="I1896" s="4" t="s">
        <v>48</v>
      </c>
      <c r="J1896" s="4" t="s">
        <v>49</v>
      </c>
      <c r="K1896" s="4" t="s">
        <v>5038</v>
      </c>
      <c r="L1896" s="4" t="s">
        <v>5039</v>
      </c>
      <c r="M1896" s="4" t="s">
        <v>5040</v>
      </c>
      <c r="N1896" s="4" t="s">
        <v>5041</v>
      </c>
      <c r="O1896" s="4" t="s">
        <v>53</v>
      </c>
      <c r="P1896" s="4" t="s">
        <v>5042</v>
      </c>
      <c r="Q1896" s="4">
        <v>102</v>
      </c>
      <c r="R1896" s="4">
        <v>15</v>
      </c>
      <c r="S1896" s="4">
        <v>227</v>
      </c>
      <c r="T1896" s="4">
        <v>344</v>
      </c>
      <c r="U1896" s="4">
        <v>0.29649999999999999</v>
      </c>
      <c r="V1896" s="4">
        <v>4.36E-2</v>
      </c>
      <c r="W1896" s="4">
        <v>0.34010000000000001</v>
      </c>
      <c r="X1896" s="4" t="s">
        <v>48</v>
      </c>
      <c r="Y1896" s="4" t="s">
        <v>49</v>
      </c>
      <c r="Z1896" s="4" t="s">
        <v>49</v>
      </c>
      <c r="AA1896" s="4" t="s">
        <v>49</v>
      </c>
      <c r="AB1896" s="4" t="s">
        <v>49</v>
      </c>
      <c r="AC1896" s="4" t="s">
        <v>49</v>
      </c>
      <c r="AD1896" s="4" t="s">
        <v>49</v>
      </c>
      <c r="AE1896" s="4" t="s">
        <v>48</v>
      </c>
      <c r="AF1896" s="4" t="s">
        <v>48</v>
      </c>
      <c r="AG1896" s="4" t="s">
        <v>48</v>
      </c>
      <c r="AH1896" s="4" t="s">
        <v>48</v>
      </c>
      <c r="AI1896" s="4" t="s">
        <v>48</v>
      </c>
      <c r="AJ1896" s="4" t="s">
        <v>48</v>
      </c>
      <c r="AK1896" s="4" t="s">
        <v>48</v>
      </c>
      <c r="AL1896" s="4" t="s">
        <v>81</v>
      </c>
    </row>
    <row r="1897" spans="1:38" ht="25.5">
      <c r="A1897" s="4">
        <v>159329</v>
      </c>
      <c r="B1897" s="4">
        <v>662093</v>
      </c>
      <c r="C1897" s="4" t="s">
        <v>5025</v>
      </c>
      <c r="D1897" s="4" t="s">
        <v>5026</v>
      </c>
      <c r="E1897" s="4" t="s">
        <v>1104</v>
      </c>
      <c r="F1897" s="4" t="s">
        <v>391</v>
      </c>
      <c r="G1897" s="4" t="s">
        <v>46</v>
      </c>
      <c r="H1897" s="4" t="s">
        <v>47</v>
      </c>
      <c r="I1897" s="4" t="s">
        <v>48</v>
      </c>
      <c r="J1897" s="4" t="s">
        <v>49</v>
      </c>
      <c r="K1897" s="4" t="s">
        <v>5043</v>
      </c>
      <c r="L1897" s="4" t="s">
        <v>5044</v>
      </c>
      <c r="M1897" s="4"/>
      <c r="N1897" s="4" t="s">
        <v>5037</v>
      </c>
      <c r="O1897" s="4" t="s">
        <v>53</v>
      </c>
      <c r="P1897" s="4" t="s">
        <v>5029</v>
      </c>
      <c r="Q1897" s="4">
        <v>101</v>
      </c>
      <c r="R1897" s="4">
        <v>33</v>
      </c>
      <c r="S1897" s="4">
        <v>289</v>
      </c>
      <c r="T1897" s="4">
        <v>423</v>
      </c>
      <c r="U1897" s="4">
        <v>0.23880000000000001</v>
      </c>
      <c r="V1897" s="4">
        <v>7.8E-2</v>
      </c>
      <c r="W1897" s="4">
        <v>0.31680000000000003</v>
      </c>
      <c r="X1897" s="4" t="s">
        <v>48</v>
      </c>
      <c r="Y1897" s="4" t="s">
        <v>49</v>
      </c>
      <c r="Z1897" s="4" t="s">
        <v>49</v>
      </c>
      <c r="AA1897" s="4" t="s">
        <v>49</v>
      </c>
      <c r="AB1897" s="4" t="s">
        <v>49</v>
      </c>
      <c r="AC1897" s="4" t="s">
        <v>49</v>
      </c>
      <c r="AD1897" s="4" t="s">
        <v>49</v>
      </c>
      <c r="AE1897" s="4" t="s">
        <v>48</v>
      </c>
      <c r="AF1897" s="4" t="s">
        <v>48</v>
      </c>
      <c r="AG1897" s="4" t="s">
        <v>48</v>
      </c>
      <c r="AH1897" s="4" t="s">
        <v>48</v>
      </c>
      <c r="AI1897" s="4" t="s">
        <v>48</v>
      </c>
      <c r="AJ1897" s="4" t="s">
        <v>48</v>
      </c>
      <c r="AK1897" s="4" t="s">
        <v>48</v>
      </c>
      <c r="AL1897" s="4" t="s">
        <v>81</v>
      </c>
    </row>
    <row r="1898" spans="1:38" ht="25.5">
      <c r="A1898" s="4">
        <v>159329</v>
      </c>
      <c r="B1898" s="4">
        <v>662092</v>
      </c>
      <c r="C1898" s="4" t="s">
        <v>5025</v>
      </c>
      <c r="D1898" s="4" t="s">
        <v>5026</v>
      </c>
      <c r="E1898" s="4" t="s">
        <v>1104</v>
      </c>
      <c r="F1898" s="4" t="s">
        <v>391</v>
      </c>
      <c r="G1898" s="4" t="s">
        <v>46</v>
      </c>
      <c r="H1898" s="4" t="s">
        <v>47</v>
      </c>
      <c r="I1898" s="4" t="s">
        <v>48</v>
      </c>
      <c r="J1898" s="4" t="s">
        <v>49</v>
      </c>
      <c r="K1898" s="4" t="s">
        <v>5045</v>
      </c>
      <c r="L1898" s="4" t="s">
        <v>5046</v>
      </c>
      <c r="M1898" s="4"/>
      <c r="N1898" s="4" t="s">
        <v>5037</v>
      </c>
      <c r="O1898" s="4" t="s">
        <v>53</v>
      </c>
      <c r="P1898" s="4" t="s">
        <v>3284</v>
      </c>
      <c r="Q1898" s="4">
        <v>202</v>
      </c>
      <c r="R1898" s="4">
        <v>36</v>
      </c>
      <c r="S1898" s="4">
        <v>355</v>
      </c>
      <c r="T1898" s="4">
        <v>593</v>
      </c>
      <c r="U1898" s="4">
        <v>0.34060000000000001</v>
      </c>
      <c r="V1898" s="4">
        <v>6.0699999999999997E-2</v>
      </c>
      <c r="W1898" s="4">
        <v>0.40129999999999999</v>
      </c>
      <c r="X1898" s="4" t="s">
        <v>48</v>
      </c>
      <c r="Y1898" s="4" t="s">
        <v>49</v>
      </c>
      <c r="Z1898" s="4" t="s">
        <v>49</v>
      </c>
      <c r="AA1898" s="4" t="s">
        <v>49</v>
      </c>
      <c r="AB1898" s="4" t="s">
        <v>49</v>
      </c>
      <c r="AC1898" s="4" t="s">
        <v>49</v>
      </c>
      <c r="AD1898" s="4" t="s">
        <v>49</v>
      </c>
      <c r="AE1898" s="4" t="s">
        <v>48</v>
      </c>
      <c r="AF1898" s="4" t="s">
        <v>48</v>
      </c>
      <c r="AG1898" s="4" t="s">
        <v>48</v>
      </c>
      <c r="AH1898" s="4" t="s">
        <v>48</v>
      </c>
      <c r="AI1898" s="4" t="s">
        <v>48</v>
      </c>
      <c r="AJ1898" s="4" t="s">
        <v>48</v>
      </c>
      <c r="AK1898" s="4" t="s">
        <v>48</v>
      </c>
      <c r="AL1898" s="4" t="s">
        <v>81</v>
      </c>
    </row>
    <row r="1899" spans="1:38" ht="25.5">
      <c r="A1899" s="4">
        <v>159329</v>
      </c>
      <c r="B1899" s="4">
        <v>662101</v>
      </c>
      <c r="C1899" s="4" t="s">
        <v>5025</v>
      </c>
      <c r="D1899" s="4" t="s">
        <v>5026</v>
      </c>
      <c r="E1899" s="4" t="s">
        <v>1104</v>
      </c>
      <c r="F1899" s="4" t="s">
        <v>391</v>
      </c>
      <c r="G1899" s="4" t="s">
        <v>46</v>
      </c>
      <c r="H1899" s="4" t="s">
        <v>47</v>
      </c>
      <c r="I1899" s="4" t="s">
        <v>48</v>
      </c>
      <c r="J1899" s="4" t="s">
        <v>49</v>
      </c>
      <c r="K1899" s="4" t="s">
        <v>5047</v>
      </c>
      <c r="L1899" s="4" t="s">
        <v>5048</v>
      </c>
      <c r="M1899" s="4"/>
      <c r="N1899" s="4" t="s">
        <v>5037</v>
      </c>
      <c r="O1899" s="4" t="s">
        <v>53</v>
      </c>
      <c r="P1899" s="4" t="s">
        <v>3284</v>
      </c>
      <c r="Q1899" s="4">
        <v>228</v>
      </c>
      <c r="R1899" s="4">
        <v>70</v>
      </c>
      <c r="S1899" s="4">
        <v>845</v>
      </c>
      <c r="T1899" s="4">
        <v>1143</v>
      </c>
      <c r="U1899" s="4">
        <v>0.19950000000000001</v>
      </c>
      <c r="V1899" s="4">
        <v>6.1199999999999997E-2</v>
      </c>
      <c r="W1899" s="4">
        <v>0.26069999999999999</v>
      </c>
      <c r="X1899" s="4" t="s">
        <v>48</v>
      </c>
      <c r="Y1899" s="4" t="s">
        <v>48</v>
      </c>
      <c r="Z1899" s="4" t="s">
        <v>48</v>
      </c>
      <c r="AA1899" s="4" t="s">
        <v>48</v>
      </c>
      <c r="AB1899" s="4" t="s">
        <v>48</v>
      </c>
      <c r="AC1899" s="4" t="s">
        <v>48</v>
      </c>
      <c r="AD1899" s="4" t="s">
        <v>48</v>
      </c>
      <c r="AE1899" s="4" t="s">
        <v>48</v>
      </c>
      <c r="AF1899" s="4" t="s">
        <v>48</v>
      </c>
      <c r="AG1899" s="4" t="s">
        <v>48</v>
      </c>
      <c r="AH1899" s="4" t="s">
        <v>49</v>
      </c>
      <c r="AI1899" s="4" t="s">
        <v>49</v>
      </c>
      <c r="AJ1899" s="4" t="s">
        <v>49</v>
      </c>
      <c r="AK1899" s="4" t="s">
        <v>49</v>
      </c>
      <c r="AL1899" s="4" t="s">
        <v>81</v>
      </c>
    </row>
    <row r="1900" spans="1:38" ht="25.5">
      <c r="A1900" s="4">
        <v>159329</v>
      </c>
      <c r="B1900" s="4">
        <v>662097</v>
      </c>
      <c r="C1900" s="4" t="s">
        <v>5025</v>
      </c>
      <c r="D1900" s="4" t="s">
        <v>5026</v>
      </c>
      <c r="E1900" s="4" t="s">
        <v>1104</v>
      </c>
      <c r="F1900" s="4" t="s">
        <v>391</v>
      </c>
      <c r="G1900" s="4" t="s">
        <v>46</v>
      </c>
      <c r="H1900" s="4" t="s">
        <v>47</v>
      </c>
      <c r="I1900" s="4" t="s">
        <v>48</v>
      </c>
      <c r="J1900" s="4" t="s">
        <v>49</v>
      </c>
      <c r="K1900" s="4" t="s">
        <v>5049</v>
      </c>
      <c r="L1900" s="4" t="s">
        <v>5050</v>
      </c>
      <c r="M1900" s="4"/>
      <c r="N1900" s="4" t="s">
        <v>5037</v>
      </c>
      <c r="O1900" s="4" t="s">
        <v>53</v>
      </c>
      <c r="P1900" s="4" t="s">
        <v>5029</v>
      </c>
      <c r="Q1900" s="4">
        <v>90</v>
      </c>
      <c r="R1900" s="4">
        <v>28</v>
      </c>
      <c r="S1900" s="4">
        <v>271</v>
      </c>
      <c r="T1900" s="4">
        <v>389</v>
      </c>
      <c r="U1900" s="4">
        <v>0.23139999999999999</v>
      </c>
      <c r="V1900" s="4">
        <v>7.1999999999999995E-2</v>
      </c>
      <c r="W1900" s="4">
        <v>0.30330000000000001</v>
      </c>
      <c r="X1900" s="4" t="s">
        <v>48</v>
      </c>
      <c r="Y1900" s="4" t="s">
        <v>49</v>
      </c>
      <c r="Z1900" s="4" t="s">
        <v>49</v>
      </c>
      <c r="AA1900" s="4" t="s">
        <v>49</v>
      </c>
      <c r="AB1900" s="4" t="s">
        <v>49</v>
      </c>
      <c r="AC1900" s="4" t="s">
        <v>49</v>
      </c>
      <c r="AD1900" s="4" t="s">
        <v>49</v>
      </c>
      <c r="AE1900" s="4" t="s">
        <v>48</v>
      </c>
      <c r="AF1900" s="4" t="s">
        <v>48</v>
      </c>
      <c r="AG1900" s="4" t="s">
        <v>48</v>
      </c>
      <c r="AH1900" s="4" t="s">
        <v>48</v>
      </c>
      <c r="AI1900" s="4" t="s">
        <v>48</v>
      </c>
      <c r="AJ1900" s="4" t="s">
        <v>48</v>
      </c>
      <c r="AK1900" s="4" t="s">
        <v>48</v>
      </c>
      <c r="AL1900" s="4" t="s">
        <v>81</v>
      </c>
    </row>
    <row r="1901" spans="1:38" ht="25.5">
      <c r="A1901" s="4">
        <v>159329</v>
      </c>
      <c r="B1901" s="4">
        <v>662099</v>
      </c>
      <c r="C1901" s="4" t="s">
        <v>5025</v>
      </c>
      <c r="D1901" s="4" t="s">
        <v>5026</v>
      </c>
      <c r="E1901" s="4" t="s">
        <v>1104</v>
      </c>
      <c r="F1901" s="4" t="s">
        <v>391</v>
      </c>
      <c r="G1901" s="4" t="s">
        <v>46</v>
      </c>
      <c r="H1901" s="4" t="s">
        <v>47</v>
      </c>
      <c r="I1901" s="4" t="s">
        <v>48</v>
      </c>
      <c r="J1901" s="4" t="s">
        <v>49</v>
      </c>
      <c r="K1901" s="4" t="s">
        <v>5051</v>
      </c>
      <c r="L1901" s="4" t="s">
        <v>5052</v>
      </c>
      <c r="M1901" s="4"/>
      <c r="N1901" s="4" t="s">
        <v>5037</v>
      </c>
      <c r="O1901" s="4" t="s">
        <v>53</v>
      </c>
      <c r="P1901" s="4" t="s">
        <v>5029</v>
      </c>
      <c r="Q1901" s="4">
        <v>128</v>
      </c>
      <c r="R1901" s="4">
        <v>45</v>
      </c>
      <c r="S1901" s="4">
        <v>457</v>
      </c>
      <c r="T1901" s="4">
        <v>630</v>
      </c>
      <c r="U1901" s="4">
        <v>0.20319999999999999</v>
      </c>
      <c r="V1901" s="4">
        <v>7.1400000000000005E-2</v>
      </c>
      <c r="W1901" s="4">
        <v>0.27460000000000001</v>
      </c>
      <c r="X1901" s="4" t="s">
        <v>48</v>
      </c>
      <c r="Y1901" s="4" t="s">
        <v>48</v>
      </c>
      <c r="Z1901" s="4" t="s">
        <v>48</v>
      </c>
      <c r="AA1901" s="4" t="s">
        <v>48</v>
      </c>
      <c r="AB1901" s="4" t="s">
        <v>48</v>
      </c>
      <c r="AC1901" s="4" t="s">
        <v>48</v>
      </c>
      <c r="AD1901" s="4" t="s">
        <v>48</v>
      </c>
      <c r="AE1901" s="4" t="s">
        <v>49</v>
      </c>
      <c r="AF1901" s="4" t="s">
        <v>49</v>
      </c>
      <c r="AG1901" s="4" t="s">
        <v>49</v>
      </c>
      <c r="AH1901" s="4" t="s">
        <v>48</v>
      </c>
      <c r="AI1901" s="4" t="s">
        <v>48</v>
      </c>
      <c r="AJ1901" s="4" t="s">
        <v>48</v>
      </c>
      <c r="AK1901" s="4" t="s">
        <v>48</v>
      </c>
      <c r="AL1901" s="4" t="s">
        <v>81</v>
      </c>
    </row>
    <row r="1902" spans="1:38" ht="25.5">
      <c r="A1902" s="4">
        <v>159882</v>
      </c>
      <c r="B1902" s="4">
        <v>662209</v>
      </c>
      <c r="C1902" s="4" t="s">
        <v>5053</v>
      </c>
      <c r="D1902" s="4" t="s">
        <v>5054</v>
      </c>
      <c r="E1902" s="4" t="s">
        <v>1098</v>
      </c>
      <c r="F1902" s="4" t="s">
        <v>385</v>
      </c>
      <c r="G1902" s="4" t="s">
        <v>46</v>
      </c>
      <c r="H1902" s="4" t="s">
        <v>47</v>
      </c>
      <c r="I1902" s="4" t="s">
        <v>48</v>
      </c>
      <c r="J1902" s="4" t="s">
        <v>49</v>
      </c>
      <c r="K1902" s="4" t="s">
        <v>5055</v>
      </c>
      <c r="L1902" s="4" t="s">
        <v>5056</v>
      </c>
      <c r="M1902" s="4"/>
      <c r="N1902" s="4" t="s">
        <v>5057</v>
      </c>
      <c r="O1902" s="4" t="s">
        <v>53</v>
      </c>
      <c r="P1902" s="4" t="s">
        <v>5058</v>
      </c>
      <c r="Q1902" s="4">
        <v>415</v>
      </c>
      <c r="R1902" s="4">
        <v>0</v>
      </c>
      <c r="S1902" s="4">
        <v>146</v>
      </c>
      <c r="T1902" s="4">
        <v>561</v>
      </c>
      <c r="U1902" s="4">
        <v>0.73980000000000001</v>
      </c>
      <c r="V1902" s="4">
        <v>0</v>
      </c>
      <c r="W1902" s="4">
        <v>0.73980000000000001</v>
      </c>
      <c r="X1902" s="4" t="s">
        <v>48</v>
      </c>
      <c r="Y1902" s="4" t="s">
        <v>49</v>
      </c>
      <c r="Z1902" s="4" t="s">
        <v>49</v>
      </c>
      <c r="AA1902" s="4" t="s">
        <v>49</v>
      </c>
      <c r="AB1902" s="4" t="s">
        <v>49</v>
      </c>
      <c r="AC1902" s="4" t="s">
        <v>49</v>
      </c>
      <c r="AD1902" s="4" t="s">
        <v>49</v>
      </c>
      <c r="AE1902" s="4" t="s">
        <v>49</v>
      </c>
      <c r="AF1902" s="4" t="s">
        <v>49</v>
      </c>
      <c r="AG1902" s="4" t="s">
        <v>49</v>
      </c>
      <c r="AH1902" s="4" t="s">
        <v>48</v>
      </c>
      <c r="AI1902" s="4" t="s">
        <v>48</v>
      </c>
      <c r="AJ1902" s="4" t="s">
        <v>48</v>
      </c>
      <c r="AK1902" s="4" t="s">
        <v>48</v>
      </c>
      <c r="AL1902" s="4" t="s">
        <v>55</v>
      </c>
    </row>
    <row r="1903" spans="1:38" ht="25.5">
      <c r="A1903" s="4">
        <v>159991</v>
      </c>
      <c r="B1903" s="4">
        <v>661942</v>
      </c>
      <c r="C1903" s="4" t="s">
        <v>5059</v>
      </c>
      <c r="D1903" s="4" t="s">
        <v>5060</v>
      </c>
      <c r="E1903" s="4" t="s">
        <v>390</v>
      </c>
      <c r="F1903" s="4" t="s">
        <v>391</v>
      </c>
      <c r="G1903" s="4" t="s">
        <v>46</v>
      </c>
      <c r="H1903" s="4" t="s">
        <v>47</v>
      </c>
      <c r="I1903" s="4" t="s">
        <v>48</v>
      </c>
      <c r="J1903" s="4" t="s">
        <v>49</v>
      </c>
      <c r="K1903" s="4" t="s">
        <v>5061</v>
      </c>
      <c r="L1903" s="4" t="s">
        <v>5062</v>
      </c>
      <c r="M1903" s="4"/>
      <c r="N1903" s="4" t="s">
        <v>5063</v>
      </c>
      <c r="O1903" s="4" t="s">
        <v>53</v>
      </c>
      <c r="P1903" s="4" t="s">
        <v>5064</v>
      </c>
      <c r="Q1903" s="4">
        <v>150</v>
      </c>
      <c r="R1903" s="4">
        <v>29</v>
      </c>
      <c r="S1903" s="4">
        <v>327</v>
      </c>
      <c r="T1903" s="4">
        <v>506</v>
      </c>
      <c r="U1903" s="4">
        <v>0.2964</v>
      </c>
      <c r="V1903" s="4">
        <v>5.7299999999999997E-2</v>
      </c>
      <c r="W1903" s="4">
        <v>0.3538</v>
      </c>
      <c r="X1903" s="4" t="s">
        <v>48</v>
      </c>
      <c r="Y1903" s="4" t="s">
        <v>49</v>
      </c>
      <c r="Z1903" s="4" t="s">
        <v>49</v>
      </c>
      <c r="AA1903" s="4" t="s">
        <v>49</v>
      </c>
      <c r="AB1903" s="4" t="s">
        <v>49</v>
      </c>
      <c r="AC1903" s="4" t="s">
        <v>49</v>
      </c>
      <c r="AD1903" s="4" t="s">
        <v>48</v>
      </c>
      <c r="AE1903" s="4" t="s">
        <v>48</v>
      </c>
      <c r="AF1903" s="4" t="s">
        <v>48</v>
      </c>
      <c r="AG1903" s="4" t="s">
        <v>48</v>
      </c>
      <c r="AH1903" s="4" t="s">
        <v>48</v>
      </c>
      <c r="AI1903" s="4" t="s">
        <v>48</v>
      </c>
      <c r="AJ1903" s="4" t="s">
        <v>48</v>
      </c>
      <c r="AK1903" s="4" t="s">
        <v>48</v>
      </c>
      <c r="AL1903" s="4" t="s">
        <v>81</v>
      </c>
    </row>
    <row r="1904" spans="1:38" ht="25.5">
      <c r="A1904" s="4">
        <v>159991</v>
      </c>
      <c r="B1904" s="4">
        <v>661948</v>
      </c>
      <c r="C1904" s="4" t="s">
        <v>5059</v>
      </c>
      <c r="D1904" s="4" t="s">
        <v>5060</v>
      </c>
      <c r="E1904" s="4" t="s">
        <v>390</v>
      </c>
      <c r="F1904" s="4" t="s">
        <v>391</v>
      </c>
      <c r="G1904" s="4" t="s">
        <v>46</v>
      </c>
      <c r="H1904" s="4" t="s">
        <v>47</v>
      </c>
      <c r="I1904" s="4" t="s">
        <v>48</v>
      </c>
      <c r="J1904" s="4" t="s">
        <v>49</v>
      </c>
      <c r="K1904" s="4" t="s">
        <v>5065</v>
      </c>
      <c r="L1904" s="4" t="s">
        <v>5066</v>
      </c>
      <c r="M1904" s="4"/>
      <c r="N1904" s="4" t="s">
        <v>5067</v>
      </c>
      <c r="O1904" s="4" t="s">
        <v>53</v>
      </c>
      <c r="P1904" s="4" t="s">
        <v>4890</v>
      </c>
      <c r="Q1904" s="4">
        <v>272</v>
      </c>
      <c r="R1904" s="4">
        <v>89</v>
      </c>
      <c r="S1904" s="4">
        <v>585</v>
      </c>
      <c r="T1904" s="4">
        <v>946</v>
      </c>
      <c r="U1904" s="4">
        <v>0.28749999999999998</v>
      </c>
      <c r="V1904" s="4">
        <v>9.4100000000000003E-2</v>
      </c>
      <c r="W1904" s="4">
        <v>0.38159999999999999</v>
      </c>
      <c r="X1904" s="4" t="s">
        <v>48</v>
      </c>
      <c r="Y1904" s="4" t="s">
        <v>48</v>
      </c>
      <c r="Z1904" s="4" t="s">
        <v>48</v>
      </c>
      <c r="AA1904" s="4" t="s">
        <v>48</v>
      </c>
      <c r="AB1904" s="4" t="s">
        <v>48</v>
      </c>
      <c r="AC1904" s="4" t="s">
        <v>48</v>
      </c>
      <c r="AD1904" s="4" t="s">
        <v>48</v>
      </c>
      <c r="AE1904" s="4" t="s">
        <v>48</v>
      </c>
      <c r="AF1904" s="4" t="s">
        <v>48</v>
      </c>
      <c r="AG1904" s="4" t="s">
        <v>49</v>
      </c>
      <c r="AH1904" s="4" t="s">
        <v>49</v>
      </c>
      <c r="AI1904" s="4" t="s">
        <v>48</v>
      </c>
      <c r="AJ1904" s="4" t="s">
        <v>48</v>
      </c>
      <c r="AK1904" s="4" t="s">
        <v>48</v>
      </c>
      <c r="AL1904" s="4" t="s">
        <v>81</v>
      </c>
    </row>
    <row r="1905" spans="1:38" ht="25.5">
      <c r="A1905" s="4">
        <v>159991</v>
      </c>
      <c r="B1905" s="4">
        <v>661949</v>
      </c>
      <c r="C1905" s="4" t="s">
        <v>5059</v>
      </c>
      <c r="D1905" s="4" t="s">
        <v>5060</v>
      </c>
      <c r="E1905" s="4" t="s">
        <v>390</v>
      </c>
      <c r="F1905" s="4" t="s">
        <v>391</v>
      </c>
      <c r="G1905" s="4" t="s">
        <v>46</v>
      </c>
      <c r="H1905" s="4" t="s">
        <v>47</v>
      </c>
      <c r="I1905" s="4" t="s">
        <v>48</v>
      </c>
      <c r="J1905" s="4" t="s">
        <v>49</v>
      </c>
      <c r="K1905" s="4" t="s">
        <v>5068</v>
      </c>
      <c r="L1905" s="4" t="s">
        <v>5069</v>
      </c>
      <c r="M1905" s="4"/>
      <c r="N1905" s="4" t="s">
        <v>5063</v>
      </c>
      <c r="O1905" s="4" t="s">
        <v>53</v>
      </c>
      <c r="P1905" s="4" t="s">
        <v>4890</v>
      </c>
      <c r="Q1905" s="4">
        <v>342</v>
      </c>
      <c r="R1905" s="4">
        <v>129</v>
      </c>
      <c r="S1905" s="4">
        <v>929</v>
      </c>
      <c r="T1905" s="4">
        <v>1400</v>
      </c>
      <c r="U1905" s="4">
        <v>0.24429999999999999</v>
      </c>
      <c r="V1905" s="4">
        <v>9.2100000000000001E-2</v>
      </c>
      <c r="W1905" s="4">
        <v>0.33639999999999998</v>
      </c>
      <c r="X1905" s="4" t="s">
        <v>48</v>
      </c>
      <c r="Y1905" s="4" t="s">
        <v>48</v>
      </c>
      <c r="Z1905" s="4" t="s">
        <v>48</v>
      </c>
      <c r="AA1905" s="4" t="s">
        <v>48</v>
      </c>
      <c r="AB1905" s="4" t="s">
        <v>48</v>
      </c>
      <c r="AC1905" s="4" t="s">
        <v>48</v>
      </c>
      <c r="AD1905" s="4" t="s">
        <v>48</v>
      </c>
      <c r="AE1905" s="4" t="s">
        <v>48</v>
      </c>
      <c r="AF1905" s="4" t="s">
        <v>48</v>
      </c>
      <c r="AG1905" s="4" t="s">
        <v>48</v>
      </c>
      <c r="AH1905" s="4" t="s">
        <v>48</v>
      </c>
      <c r="AI1905" s="4" t="s">
        <v>49</v>
      </c>
      <c r="AJ1905" s="4" t="s">
        <v>49</v>
      </c>
      <c r="AK1905" s="4" t="s">
        <v>49</v>
      </c>
      <c r="AL1905" s="4" t="s">
        <v>81</v>
      </c>
    </row>
    <row r="1906" spans="1:38" ht="25.5">
      <c r="A1906" s="4">
        <v>159991</v>
      </c>
      <c r="B1906" s="4">
        <v>661946</v>
      </c>
      <c r="C1906" s="4" t="s">
        <v>5059</v>
      </c>
      <c r="D1906" s="4" t="s">
        <v>5060</v>
      </c>
      <c r="E1906" s="4" t="s">
        <v>390</v>
      </c>
      <c r="F1906" s="4" t="s">
        <v>391</v>
      </c>
      <c r="G1906" s="4" t="s">
        <v>46</v>
      </c>
      <c r="H1906" s="4" t="s">
        <v>47</v>
      </c>
      <c r="I1906" s="4" t="s">
        <v>48</v>
      </c>
      <c r="J1906" s="4" t="s">
        <v>49</v>
      </c>
      <c r="K1906" s="4" t="s">
        <v>5070</v>
      </c>
      <c r="L1906" s="4" t="s">
        <v>5071</v>
      </c>
      <c r="M1906" s="4"/>
      <c r="N1906" s="4" t="s">
        <v>5067</v>
      </c>
      <c r="O1906" s="4" t="s">
        <v>53</v>
      </c>
      <c r="P1906" s="4" t="s">
        <v>5064</v>
      </c>
      <c r="Q1906" s="4">
        <v>210</v>
      </c>
      <c r="R1906" s="4">
        <v>62</v>
      </c>
      <c r="S1906" s="4">
        <v>410</v>
      </c>
      <c r="T1906" s="4">
        <v>682</v>
      </c>
      <c r="U1906" s="4">
        <v>0.30790000000000001</v>
      </c>
      <c r="V1906" s="4">
        <v>9.0899999999999995E-2</v>
      </c>
      <c r="W1906" s="4">
        <v>0.39879999999999999</v>
      </c>
      <c r="X1906" s="4" t="s">
        <v>48</v>
      </c>
      <c r="Y1906" s="4" t="s">
        <v>48</v>
      </c>
      <c r="Z1906" s="4" t="s">
        <v>48</v>
      </c>
      <c r="AA1906" s="4" t="s">
        <v>48</v>
      </c>
      <c r="AB1906" s="4" t="s">
        <v>48</v>
      </c>
      <c r="AC1906" s="4" t="s">
        <v>48</v>
      </c>
      <c r="AD1906" s="4" t="s">
        <v>49</v>
      </c>
      <c r="AE1906" s="4" t="s">
        <v>49</v>
      </c>
      <c r="AF1906" s="4" t="s">
        <v>49</v>
      </c>
      <c r="AG1906" s="4" t="s">
        <v>48</v>
      </c>
      <c r="AH1906" s="4" t="s">
        <v>48</v>
      </c>
      <c r="AI1906" s="4" t="s">
        <v>48</v>
      </c>
      <c r="AJ1906" s="4" t="s">
        <v>48</v>
      </c>
      <c r="AK1906" s="4" t="s">
        <v>48</v>
      </c>
      <c r="AL1906" s="4" t="s">
        <v>81</v>
      </c>
    </row>
    <row r="1907" spans="1:38" ht="25.5">
      <c r="A1907" s="4">
        <v>159991</v>
      </c>
      <c r="B1907" s="4">
        <v>661943</v>
      </c>
      <c r="C1907" s="4" t="s">
        <v>5059</v>
      </c>
      <c r="D1907" s="4" t="s">
        <v>5060</v>
      </c>
      <c r="E1907" s="4" t="s">
        <v>390</v>
      </c>
      <c r="F1907" s="4" t="s">
        <v>391</v>
      </c>
      <c r="G1907" s="4" t="s">
        <v>46</v>
      </c>
      <c r="H1907" s="4" t="s">
        <v>47</v>
      </c>
      <c r="I1907" s="4" t="s">
        <v>48</v>
      </c>
      <c r="J1907" s="4" t="s">
        <v>49</v>
      </c>
      <c r="K1907" s="4" t="s">
        <v>5072</v>
      </c>
      <c r="L1907" s="4" t="s">
        <v>5073</v>
      </c>
      <c r="M1907" s="4"/>
      <c r="N1907" s="4" t="s">
        <v>5067</v>
      </c>
      <c r="O1907" s="4" t="s">
        <v>53</v>
      </c>
      <c r="P1907" s="4" t="s">
        <v>4890</v>
      </c>
      <c r="Q1907" s="4">
        <v>183</v>
      </c>
      <c r="R1907" s="4">
        <v>40</v>
      </c>
      <c r="S1907" s="4">
        <v>344</v>
      </c>
      <c r="T1907" s="4">
        <v>567</v>
      </c>
      <c r="U1907" s="4">
        <v>0.32279999999999998</v>
      </c>
      <c r="V1907" s="4">
        <v>7.0499999999999993E-2</v>
      </c>
      <c r="W1907" s="4">
        <v>0.39329999999999998</v>
      </c>
      <c r="X1907" s="4" t="s">
        <v>48</v>
      </c>
      <c r="Y1907" s="4" t="s">
        <v>49</v>
      </c>
      <c r="Z1907" s="4" t="s">
        <v>49</v>
      </c>
      <c r="AA1907" s="4" t="s">
        <v>49</v>
      </c>
      <c r="AB1907" s="4" t="s">
        <v>49</v>
      </c>
      <c r="AC1907" s="4" t="s">
        <v>49</v>
      </c>
      <c r="AD1907" s="4" t="s">
        <v>48</v>
      </c>
      <c r="AE1907" s="4" t="s">
        <v>48</v>
      </c>
      <c r="AF1907" s="4" t="s">
        <v>48</v>
      </c>
      <c r="AG1907" s="4" t="s">
        <v>48</v>
      </c>
      <c r="AH1907" s="4" t="s">
        <v>48</v>
      </c>
      <c r="AI1907" s="4" t="s">
        <v>48</v>
      </c>
      <c r="AJ1907" s="4" t="s">
        <v>48</v>
      </c>
      <c r="AK1907" s="4" t="s">
        <v>48</v>
      </c>
      <c r="AL1907" s="4" t="s">
        <v>81</v>
      </c>
    </row>
    <row r="1908" spans="1:38" ht="25.5">
      <c r="A1908" s="4">
        <v>159991</v>
      </c>
      <c r="B1908" s="4">
        <v>661947</v>
      </c>
      <c r="C1908" s="4" t="s">
        <v>5059</v>
      </c>
      <c r="D1908" s="4" t="s">
        <v>5060</v>
      </c>
      <c r="E1908" s="4" t="s">
        <v>390</v>
      </c>
      <c r="F1908" s="4" t="s">
        <v>391</v>
      </c>
      <c r="G1908" s="4" t="s">
        <v>46</v>
      </c>
      <c r="H1908" s="4" t="s">
        <v>47</v>
      </c>
      <c r="I1908" s="4" t="s">
        <v>48</v>
      </c>
      <c r="J1908" s="4" t="s">
        <v>49</v>
      </c>
      <c r="K1908" s="4" t="s">
        <v>5074</v>
      </c>
      <c r="L1908" s="4" t="s">
        <v>5075</v>
      </c>
      <c r="M1908" s="4"/>
      <c r="N1908" s="4" t="s">
        <v>5067</v>
      </c>
      <c r="O1908" s="4" t="s">
        <v>53</v>
      </c>
      <c r="P1908" s="4" t="s">
        <v>4890</v>
      </c>
      <c r="Q1908" s="4">
        <v>223</v>
      </c>
      <c r="R1908" s="4">
        <v>63</v>
      </c>
      <c r="S1908" s="4">
        <v>451</v>
      </c>
      <c r="T1908" s="4">
        <v>737</v>
      </c>
      <c r="U1908" s="4">
        <v>0.30259999999999998</v>
      </c>
      <c r="V1908" s="4">
        <v>8.5500000000000007E-2</v>
      </c>
      <c r="W1908" s="4">
        <v>0.3881</v>
      </c>
      <c r="X1908" s="4" t="s">
        <v>48</v>
      </c>
      <c r="Y1908" s="4" t="s">
        <v>48</v>
      </c>
      <c r="Z1908" s="4" t="s">
        <v>48</v>
      </c>
      <c r="AA1908" s="4" t="s">
        <v>48</v>
      </c>
      <c r="AB1908" s="4" t="s">
        <v>48</v>
      </c>
      <c r="AC1908" s="4" t="s">
        <v>48</v>
      </c>
      <c r="AD1908" s="4" t="s">
        <v>49</v>
      </c>
      <c r="AE1908" s="4" t="s">
        <v>49</v>
      </c>
      <c r="AF1908" s="4" t="s">
        <v>49</v>
      </c>
      <c r="AG1908" s="4" t="s">
        <v>48</v>
      </c>
      <c r="AH1908" s="4" t="s">
        <v>48</v>
      </c>
      <c r="AI1908" s="4" t="s">
        <v>48</v>
      </c>
      <c r="AJ1908" s="4" t="s">
        <v>48</v>
      </c>
      <c r="AK1908" s="4" t="s">
        <v>48</v>
      </c>
      <c r="AL1908" s="4" t="s">
        <v>81</v>
      </c>
    </row>
    <row r="1909" spans="1:38" ht="25.5">
      <c r="A1909" s="4">
        <v>159991</v>
      </c>
      <c r="B1909" s="4">
        <v>661944</v>
      </c>
      <c r="C1909" s="4" t="s">
        <v>5059</v>
      </c>
      <c r="D1909" s="4" t="s">
        <v>5060</v>
      </c>
      <c r="E1909" s="4" t="s">
        <v>390</v>
      </c>
      <c r="F1909" s="4" t="s">
        <v>391</v>
      </c>
      <c r="G1909" s="4" t="s">
        <v>46</v>
      </c>
      <c r="H1909" s="4" t="s">
        <v>47</v>
      </c>
      <c r="I1909" s="4" t="s">
        <v>48</v>
      </c>
      <c r="J1909" s="4" t="s">
        <v>49</v>
      </c>
      <c r="K1909" s="4" t="s">
        <v>5076</v>
      </c>
      <c r="L1909" s="4" t="s">
        <v>5077</v>
      </c>
      <c r="M1909" s="4"/>
      <c r="N1909" s="4" t="s">
        <v>5063</v>
      </c>
      <c r="O1909" s="4" t="s">
        <v>53</v>
      </c>
      <c r="P1909" s="4" t="s">
        <v>4890</v>
      </c>
      <c r="Q1909" s="4">
        <v>120</v>
      </c>
      <c r="R1909" s="4">
        <v>37</v>
      </c>
      <c r="S1909" s="4">
        <v>326</v>
      </c>
      <c r="T1909" s="4">
        <v>483</v>
      </c>
      <c r="U1909" s="4">
        <v>0.24840000000000001</v>
      </c>
      <c r="V1909" s="4">
        <v>7.6600000000000001E-2</v>
      </c>
      <c r="W1909" s="4">
        <v>0.3251</v>
      </c>
      <c r="X1909" s="4" t="s">
        <v>49</v>
      </c>
      <c r="Y1909" s="4" t="s">
        <v>49</v>
      </c>
      <c r="Z1909" s="4" t="s">
        <v>49</v>
      </c>
      <c r="AA1909" s="4" t="s">
        <v>49</v>
      </c>
      <c r="AB1909" s="4" t="s">
        <v>49</v>
      </c>
      <c r="AC1909" s="4" t="s">
        <v>49</v>
      </c>
      <c r="AD1909" s="4" t="s">
        <v>48</v>
      </c>
      <c r="AE1909" s="4" t="s">
        <v>48</v>
      </c>
      <c r="AF1909" s="4" t="s">
        <v>48</v>
      </c>
      <c r="AG1909" s="4" t="s">
        <v>48</v>
      </c>
      <c r="AH1909" s="4" t="s">
        <v>48</v>
      </c>
      <c r="AI1909" s="4" t="s">
        <v>48</v>
      </c>
      <c r="AJ1909" s="4" t="s">
        <v>48</v>
      </c>
      <c r="AK1909" s="4" t="s">
        <v>48</v>
      </c>
      <c r="AL1909" s="4" t="s">
        <v>81</v>
      </c>
    </row>
    <row r="1910" spans="1:38" ht="25.5">
      <c r="A1910" s="4">
        <v>159991</v>
      </c>
      <c r="B1910" s="4">
        <v>664318</v>
      </c>
      <c r="C1910" s="4" t="s">
        <v>5059</v>
      </c>
      <c r="D1910" s="4" t="s">
        <v>5060</v>
      </c>
      <c r="E1910" s="4" t="s">
        <v>390</v>
      </c>
      <c r="F1910" s="4" t="s">
        <v>391</v>
      </c>
      <c r="G1910" s="4" t="s">
        <v>46</v>
      </c>
      <c r="H1910" s="4" t="s">
        <v>47</v>
      </c>
      <c r="I1910" s="4" t="s">
        <v>48</v>
      </c>
      <c r="J1910" s="4" t="s">
        <v>49</v>
      </c>
      <c r="K1910" s="4" t="s">
        <v>5078</v>
      </c>
      <c r="L1910" s="4" t="s">
        <v>5079</v>
      </c>
      <c r="M1910" s="4"/>
      <c r="N1910" s="4" t="s">
        <v>5067</v>
      </c>
      <c r="O1910" s="4" t="s">
        <v>53</v>
      </c>
      <c r="P1910" s="4" t="s">
        <v>4890</v>
      </c>
      <c r="Q1910" s="4">
        <v>157</v>
      </c>
      <c r="R1910" s="4">
        <v>52</v>
      </c>
      <c r="S1910" s="4">
        <v>346</v>
      </c>
      <c r="T1910" s="4">
        <v>555</v>
      </c>
      <c r="U1910" s="4">
        <v>0.28289999999999998</v>
      </c>
      <c r="V1910" s="4">
        <v>9.3700000000000006E-2</v>
      </c>
      <c r="W1910" s="4">
        <v>0.37659999999999999</v>
      </c>
      <c r="X1910" s="4" t="s">
        <v>48</v>
      </c>
      <c r="Y1910" s="4" t="s">
        <v>49</v>
      </c>
      <c r="Z1910" s="4" t="s">
        <v>49</v>
      </c>
      <c r="AA1910" s="4" t="s">
        <v>49</v>
      </c>
      <c r="AB1910" s="4" t="s">
        <v>49</v>
      </c>
      <c r="AC1910" s="4" t="s">
        <v>49</v>
      </c>
      <c r="AD1910" s="4" t="s">
        <v>48</v>
      </c>
      <c r="AE1910" s="4" t="s">
        <v>48</v>
      </c>
      <c r="AF1910" s="4" t="s">
        <v>48</v>
      </c>
      <c r="AG1910" s="4" t="s">
        <v>48</v>
      </c>
      <c r="AH1910" s="4" t="s">
        <v>48</v>
      </c>
      <c r="AI1910" s="4" t="s">
        <v>48</v>
      </c>
      <c r="AJ1910" s="4" t="s">
        <v>48</v>
      </c>
      <c r="AK1910" s="4" t="s">
        <v>48</v>
      </c>
      <c r="AL1910" s="4" t="s">
        <v>81</v>
      </c>
    </row>
    <row r="1911" spans="1:38" ht="25.5">
      <c r="A1911" s="4">
        <v>159450</v>
      </c>
      <c r="B1911" s="4">
        <v>664732</v>
      </c>
      <c r="C1911" s="4" t="s">
        <v>5080</v>
      </c>
      <c r="D1911" s="4" t="s">
        <v>5081</v>
      </c>
      <c r="E1911" s="4" t="s">
        <v>806</v>
      </c>
      <c r="F1911" s="4" t="s">
        <v>88</v>
      </c>
      <c r="G1911" s="4" t="s">
        <v>46</v>
      </c>
      <c r="H1911" s="4" t="s">
        <v>47</v>
      </c>
      <c r="I1911" s="4" t="s">
        <v>48</v>
      </c>
      <c r="J1911" s="4" t="s">
        <v>49</v>
      </c>
      <c r="K1911" s="4" t="s">
        <v>5082</v>
      </c>
      <c r="L1911" s="4" t="s">
        <v>5083</v>
      </c>
      <c r="M1911" s="4"/>
      <c r="N1911" s="4" t="s">
        <v>5084</v>
      </c>
      <c r="O1911" s="4" t="s">
        <v>53</v>
      </c>
      <c r="P1911" s="4" t="s">
        <v>810</v>
      </c>
      <c r="Q1911" s="4">
        <v>21</v>
      </c>
      <c r="R1911" s="4">
        <v>0</v>
      </c>
      <c r="S1911" s="4">
        <v>5</v>
      </c>
      <c r="T1911" s="4">
        <v>26</v>
      </c>
      <c r="U1911" s="4">
        <v>0.80769999999999997</v>
      </c>
      <c r="V1911" s="4">
        <v>0</v>
      </c>
      <c r="W1911" s="4">
        <v>0.80769999999999997</v>
      </c>
      <c r="X1911" s="4" t="s">
        <v>48</v>
      </c>
      <c r="Y1911" s="4" t="s">
        <v>48</v>
      </c>
      <c r="Z1911" s="4" t="s">
        <v>48</v>
      </c>
      <c r="AA1911" s="4" t="s">
        <v>48</v>
      </c>
      <c r="AB1911" s="4" t="s">
        <v>48</v>
      </c>
      <c r="AC1911" s="4" t="s">
        <v>48</v>
      </c>
      <c r="AD1911" s="4" t="s">
        <v>48</v>
      </c>
      <c r="AE1911" s="4" t="s">
        <v>48</v>
      </c>
      <c r="AF1911" s="4" t="s">
        <v>48</v>
      </c>
      <c r="AG1911" s="4" t="s">
        <v>48</v>
      </c>
      <c r="AH1911" s="4" t="s">
        <v>49</v>
      </c>
      <c r="AI1911" s="4" t="s">
        <v>49</v>
      </c>
      <c r="AJ1911" s="4" t="s">
        <v>49</v>
      </c>
      <c r="AK1911" s="4" t="s">
        <v>49</v>
      </c>
      <c r="AL1911" s="4" t="s">
        <v>55</v>
      </c>
    </row>
    <row r="1912" spans="1:38" ht="25.5">
      <c r="A1912" s="4">
        <v>159450</v>
      </c>
      <c r="B1912" s="4">
        <v>661545</v>
      </c>
      <c r="C1912" s="4" t="s">
        <v>5080</v>
      </c>
      <c r="D1912" s="4" t="s">
        <v>5081</v>
      </c>
      <c r="E1912" s="4" t="s">
        <v>806</v>
      </c>
      <c r="F1912" s="4" t="s">
        <v>88</v>
      </c>
      <c r="G1912" s="4" t="s">
        <v>46</v>
      </c>
      <c r="H1912" s="4" t="s">
        <v>47</v>
      </c>
      <c r="I1912" s="4" t="s">
        <v>48</v>
      </c>
      <c r="J1912" s="4" t="s">
        <v>49</v>
      </c>
      <c r="K1912" s="4" t="s">
        <v>5085</v>
      </c>
      <c r="L1912" s="4" t="s">
        <v>5086</v>
      </c>
      <c r="M1912" s="4"/>
      <c r="N1912" s="4" t="s">
        <v>5084</v>
      </c>
      <c r="O1912" s="4" t="s">
        <v>53</v>
      </c>
      <c r="P1912" s="4" t="s">
        <v>5087</v>
      </c>
      <c r="Q1912" s="4">
        <v>148</v>
      </c>
      <c r="R1912" s="4">
        <v>0</v>
      </c>
      <c r="S1912" s="4">
        <v>10</v>
      </c>
      <c r="T1912" s="4">
        <v>158</v>
      </c>
      <c r="U1912" s="4">
        <v>0.93669999999999998</v>
      </c>
      <c r="V1912" s="4">
        <v>0</v>
      </c>
      <c r="W1912" s="4">
        <v>0.93669999999999998</v>
      </c>
      <c r="X1912" s="4" t="s">
        <v>48</v>
      </c>
      <c r="Y1912" s="4" t="s">
        <v>49</v>
      </c>
      <c r="Z1912" s="4" t="s">
        <v>49</v>
      </c>
      <c r="AA1912" s="4" t="s">
        <v>49</v>
      </c>
      <c r="AB1912" s="4" t="s">
        <v>49</v>
      </c>
      <c r="AC1912" s="4" t="s">
        <v>49</v>
      </c>
      <c r="AD1912" s="4" t="s">
        <v>49</v>
      </c>
      <c r="AE1912" s="4" t="s">
        <v>49</v>
      </c>
      <c r="AF1912" s="4" t="s">
        <v>49</v>
      </c>
      <c r="AG1912" s="4" t="s">
        <v>49</v>
      </c>
      <c r="AH1912" s="4" t="s">
        <v>48</v>
      </c>
      <c r="AI1912" s="4" t="s">
        <v>48</v>
      </c>
      <c r="AJ1912" s="4" t="s">
        <v>48</v>
      </c>
      <c r="AK1912" s="4" t="s">
        <v>48</v>
      </c>
      <c r="AL1912" s="4" t="s">
        <v>55</v>
      </c>
    </row>
    <row r="1913" spans="1:38" ht="25.5">
      <c r="A1913" s="4">
        <v>159879</v>
      </c>
      <c r="B1913" s="4">
        <v>661229</v>
      </c>
      <c r="C1913" s="4" t="s">
        <v>5088</v>
      </c>
      <c r="D1913" s="4" t="s">
        <v>5089</v>
      </c>
      <c r="E1913" s="4" t="s">
        <v>225</v>
      </c>
      <c r="F1913" s="4" t="s">
        <v>75</v>
      </c>
      <c r="G1913" s="4" t="s">
        <v>46</v>
      </c>
      <c r="H1913" s="4" t="s">
        <v>47</v>
      </c>
      <c r="I1913" s="4" t="s">
        <v>48</v>
      </c>
      <c r="J1913" s="4" t="s">
        <v>49</v>
      </c>
      <c r="K1913" s="4" t="s">
        <v>5090</v>
      </c>
      <c r="L1913" s="4" t="s">
        <v>5091</v>
      </c>
      <c r="M1913" s="4"/>
      <c r="N1913" s="4" t="s">
        <v>242</v>
      </c>
      <c r="O1913" s="4" t="s">
        <v>53</v>
      </c>
      <c r="P1913" s="4" t="s">
        <v>5092</v>
      </c>
      <c r="Q1913" s="4">
        <v>219</v>
      </c>
      <c r="R1913" s="4">
        <v>0</v>
      </c>
      <c r="S1913" s="4">
        <v>393</v>
      </c>
      <c r="T1913" s="4">
        <v>612</v>
      </c>
      <c r="U1913" s="4">
        <v>0.35780000000000001</v>
      </c>
      <c r="V1913" s="4">
        <v>0</v>
      </c>
      <c r="W1913" s="4">
        <v>0.35780000000000001</v>
      </c>
      <c r="X1913" s="4" t="s">
        <v>48</v>
      </c>
      <c r="Y1913" s="4" t="s">
        <v>48</v>
      </c>
      <c r="Z1913" s="4" t="s">
        <v>48</v>
      </c>
      <c r="AA1913" s="4" t="s">
        <v>48</v>
      </c>
      <c r="AB1913" s="4" t="s">
        <v>48</v>
      </c>
      <c r="AC1913" s="4" t="s">
        <v>48</v>
      </c>
      <c r="AD1913" s="4" t="s">
        <v>48</v>
      </c>
      <c r="AE1913" s="4" t="s">
        <v>49</v>
      </c>
      <c r="AF1913" s="4" t="s">
        <v>49</v>
      </c>
      <c r="AG1913" s="4" t="s">
        <v>49</v>
      </c>
      <c r="AH1913" s="4" t="s">
        <v>48</v>
      </c>
      <c r="AI1913" s="4" t="s">
        <v>48</v>
      </c>
      <c r="AJ1913" s="4" t="s">
        <v>48</v>
      </c>
      <c r="AK1913" s="4" t="s">
        <v>48</v>
      </c>
      <c r="AL1913" s="4" t="s">
        <v>55</v>
      </c>
    </row>
    <row r="1914" spans="1:38" ht="25.5">
      <c r="A1914" s="4">
        <v>159879</v>
      </c>
      <c r="B1914" s="4">
        <v>661211</v>
      </c>
      <c r="C1914" s="4" t="s">
        <v>5088</v>
      </c>
      <c r="D1914" s="4" t="s">
        <v>5089</v>
      </c>
      <c r="E1914" s="4" t="s">
        <v>225</v>
      </c>
      <c r="F1914" s="4" t="s">
        <v>75</v>
      </c>
      <c r="G1914" s="4" t="s">
        <v>46</v>
      </c>
      <c r="H1914" s="4" t="s">
        <v>47</v>
      </c>
      <c r="I1914" s="4" t="s">
        <v>48</v>
      </c>
      <c r="J1914" s="4" t="s">
        <v>49</v>
      </c>
      <c r="K1914" s="4" t="s">
        <v>5093</v>
      </c>
      <c r="L1914" s="4" t="s">
        <v>5094</v>
      </c>
      <c r="M1914" s="4"/>
      <c r="N1914" s="4" t="s">
        <v>242</v>
      </c>
      <c r="O1914" s="4" t="s">
        <v>53</v>
      </c>
      <c r="P1914" s="4" t="s">
        <v>5095</v>
      </c>
      <c r="Q1914" s="4">
        <v>92</v>
      </c>
      <c r="R1914" s="4">
        <v>0</v>
      </c>
      <c r="S1914" s="4">
        <v>238</v>
      </c>
      <c r="T1914" s="4">
        <v>330</v>
      </c>
      <c r="U1914" s="4">
        <v>0.27879999999999999</v>
      </c>
      <c r="V1914" s="4">
        <v>0</v>
      </c>
      <c r="W1914" s="4">
        <v>0.27879999999999999</v>
      </c>
      <c r="X1914" s="4" t="s">
        <v>48</v>
      </c>
      <c r="Y1914" s="4" t="s">
        <v>49</v>
      </c>
      <c r="Z1914" s="4" t="s">
        <v>49</v>
      </c>
      <c r="AA1914" s="4" t="s">
        <v>49</v>
      </c>
      <c r="AB1914" s="4" t="s">
        <v>49</v>
      </c>
      <c r="AC1914" s="4" t="s">
        <v>49</v>
      </c>
      <c r="AD1914" s="4" t="s">
        <v>49</v>
      </c>
      <c r="AE1914" s="4" t="s">
        <v>48</v>
      </c>
      <c r="AF1914" s="4" t="s">
        <v>48</v>
      </c>
      <c r="AG1914" s="4" t="s">
        <v>48</v>
      </c>
      <c r="AH1914" s="4" t="s">
        <v>48</v>
      </c>
      <c r="AI1914" s="4" t="s">
        <v>48</v>
      </c>
      <c r="AJ1914" s="4" t="s">
        <v>48</v>
      </c>
      <c r="AK1914" s="4" t="s">
        <v>48</v>
      </c>
      <c r="AL1914" s="4" t="s">
        <v>55</v>
      </c>
    </row>
    <row r="1915" spans="1:38" ht="25.5">
      <c r="A1915" s="4">
        <v>159879</v>
      </c>
      <c r="B1915" s="4">
        <v>661208</v>
      </c>
      <c r="C1915" s="4" t="s">
        <v>5088</v>
      </c>
      <c r="D1915" s="4" t="s">
        <v>5089</v>
      </c>
      <c r="E1915" s="4" t="s">
        <v>225</v>
      </c>
      <c r="F1915" s="4" t="s">
        <v>75</v>
      </c>
      <c r="G1915" s="4" t="s">
        <v>46</v>
      </c>
      <c r="H1915" s="4" t="s">
        <v>47</v>
      </c>
      <c r="I1915" s="4" t="s">
        <v>48</v>
      </c>
      <c r="J1915" s="4" t="s">
        <v>49</v>
      </c>
      <c r="K1915" s="4" t="s">
        <v>174</v>
      </c>
      <c r="L1915" s="4" t="s">
        <v>5096</v>
      </c>
      <c r="M1915" s="4"/>
      <c r="N1915" s="4" t="s">
        <v>242</v>
      </c>
      <c r="O1915" s="4" t="s">
        <v>53</v>
      </c>
      <c r="P1915" s="4" t="s">
        <v>5092</v>
      </c>
      <c r="Q1915" s="4">
        <v>191</v>
      </c>
      <c r="R1915" s="4">
        <v>0</v>
      </c>
      <c r="S1915" s="4">
        <v>325</v>
      </c>
      <c r="T1915" s="4">
        <v>516</v>
      </c>
      <c r="U1915" s="4">
        <v>0.37019999999999997</v>
      </c>
      <c r="V1915" s="4">
        <v>0</v>
      </c>
      <c r="W1915" s="4">
        <v>0.37019999999999997</v>
      </c>
      <c r="X1915" s="4" t="s">
        <v>48</v>
      </c>
      <c r="Y1915" s="4" t="s">
        <v>49</v>
      </c>
      <c r="Z1915" s="4" t="s">
        <v>49</v>
      </c>
      <c r="AA1915" s="4" t="s">
        <v>49</v>
      </c>
      <c r="AB1915" s="4" t="s">
        <v>49</v>
      </c>
      <c r="AC1915" s="4" t="s">
        <v>49</v>
      </c>
      <c r="AD1915" s="4" t="s">
        <v>49</v>
      </c>
      <c r="AE1915" s="4" t="s">
        <v>48</v>
      </c>
      <c r="AF1915" s="4" t="s">
        <v>48</v>
      </c>
      <c r="AG1915" s="4" t="s">
        <v>48</v>
      </c>
      <c r="AH1915" s="4" t="s">
        <v>48</v>
      </c>
      <c r="AI1915" s="4" t="s">
        <v>48</v>
      </c>
      <c r="AJ1915" s="4" t="s">
        <v>48</v>
      </c>
      <c r="AK1915" s="4" t="s">
        <v>48</v>
      </c>
      <c r="AL1915" s="4" t="s">
        <v>55</v>
      </c>
    </row>
    <row r="1916" spans="1:38" ht="25.5">
      <c r="A1916" s="4">
        <v>159879</v>
      </c>
      <c r="B1916" s="4">
        <v>661234</v>
      </c>
      <c r="C1916" s="4" t="s">
        <v>5088</v>
      </c>
      <c r="D1916" s="4" t="s">
        <v>5089</v>
      </c>
      <c r="E1916" s="4" t="s">
        <v>225</v>
      </c>
      <c r="F1916" s="4" t="s">
        <v>75</v>
      </c>
      <c r="G1916" s="4" t="s">
        <v>46</v>
      </c>
      <c r="H1916" s="4" t="s">
        <v>47</v>
      </c>
      <c r="I1916" s="4" t="s">
        <v>48</v>
      </c>
      <c r="J1916" s="4" t="s">
        <v>49</v>
      </c>
      <c r="K1916" s="4" t="s">
        <v>5097</v>
      </c>
      <c r="L1916" s="4" t="s">
        <v>5098</v>
      </c>
      <c r="M1916" s="4"/>
      <c r="N1916" s="4" t="s">
        <v>242</v>
      </c>
      <c r="O1916" s="4" t="s">
        <v>53</v>
      </c>
      <c r="P1916" s="4" t="s">
        <v>5099</v>
      </c>
      <c r="Q1916" s="4">
        <v>359</v>
      </c>
      <c r="R1916" s="4">
        <v>0</v>
      </c>
      <c r="S1916" s="4">
        <v>833</v>
      </c>
      <c r="T1916" s="4">
        <v>1192</v>
      </c>
      <c r="U1916" s="4">
        <v>0.30120000000000002</v>
      </c>
      <c r="V1916" s="4">
        <v>0</v>
      </c>
      <c r="W1916" s="4">
        <v>0.30120000000000002</v>
      </c>
      <c r="X1916" s="4" t="s">
        <v>48</v>
      </c>
      <c r="Y1916" s="4" t="s">
        <v>48</v>
      </c>
      <c r="Z1916" s="4" t="s">
        <v>48</v>
      </c>
      <c r="AA1916" s="4" t="s">
        <v>48</v>
      </c>
      <c r="AB1916" s="4" t="s">
        <v>48</v>
      </c>
      <c r="AC1916" s="4" t="s">
        <v>48</v>
      </c>
      <c r="AD1916" s="4" t="s">
        <v>48</v>
      </c>
      <c r="AE1916" s="4" t="s">
        <v>48</v>
      </c>
      <c r="AF1916" s="4" t="s">
        <v>48</v>
      </c>
      <c r="AG1916" s="4" t="s">
        <v>48</v>
      </c>
      <c r="AH1916" s="4" t="s">
        <v>49</v>
      </c>
      <c r="AI1916" s="4" t="s">
        <v>49</v>
      </c>
      <c r="AJ1916" s="4" t="s">
        <v>49</v>
      </c>
      <c r="AK1916" s="4" t="s">
        <v>49</v>
      </c>
      <c r="AL1916" s="4" t="s">
        <v>55</v>
      </c>
    </row>
    <row r="1917" spans="1:38" ht="25.5">
      <c r="A1917" s="4">
        <v>159879</v>
      </c>
      <c r="B1917" s="4">
        <v>665737</v>
      </c>
      <c r="C1917" s="4" t="s">
        <v>5088</v>
      </c>
      <c r="D1917" s="4" t="s">
        <v>5089</v>
      </c>
      <c r="E1917" s="4" t="s">
        <v>225</v>
      </c>
      <c r="F1917" s="4" t="s">
        <v>75</v>
      </c>
      <c r="G1917" s="4" t="s">
        <v>46</v>
      </c>
      <c r="H1917" s="4" t="s">
        <v>47</v>
      </c>
      <c r="I1917" s="4" t="s">
        <v>48</v>
      </c>
      <c r="J1917" s="4" t="s">
        <v>49</v>
      </c>
      <c r="K1917" s="4" t="s">
        <v>5100</v>
      </c>
      <c r="L1917" s="4" t="s">
        <v>5101</v>
      </c>
      <c r="M1917" s="4"/>
      <c r="N1917" s="4" t="s">
        <v>242</v>
      </c>
      <c r="O1917" s="4" t="s">
        <v>53</v>
      </c>
      <c r="P1917" s="4" t="s">
        <v>5095</v>
      </c>
      <c r="Q1917" s="4">
        <v>443</v>
      </c>
      <c r="R1917" s="4">
        <v>0</v>
      </c>
      <c r="S1917" s="4">
        <v>61</v>
      </c>
      <c r="T1917" s="4">
        <v>504</v>
      </c>
      <c r="U1917" s="4">
        <v>0.879</v>
      </c>
      <c r="V1917" s="4">
        <v>0</v>
      </c>
      <c r="W1917" s="4">
        <v>0.879</v>
      </c>
      <c r="X1917" s="4" t="s">
        <v>48</v>
      </c>
      <c r="Y1917" s="4" t="s">
        <v>48</v>
      </c>
      <c r="Z1917" s="4" t="s">
        <v>48</v>
      </c>
      <c r="AA1917" s="4" t="s">
        <v>48</v>
      </c>
      <c r="AB1917" s="4" t="s">
        <v>48</v>
      </c>
      <c r="AC1917" s="4" t="s">
        <v>48</v>
      </c>
      <c r="AD1917" s="4" t="s">
        <v>48</v>
      </c>
      <c r="AE1917" s="4" t="s">
        <v>49</v>
      </c>
      <c r="AF1917" s="4" t="s">
        <v>49</v>
      </c>
      <c r="AG1917" s="4" t="s">
        <v>49</v>
      </c>
      <c r="AH1917" s="4" t="s">
        <v>48</v>
      </c>
      <c r="AI1917" s="4" t="s">
        <v>48</v>
      </c>
      <c r="AJ1917" s="4" t="s">
        <v>48</v>
      </c>
      <c r="AK1917" s="4" t="s">
        <v>48</v>
      </c>
      <c r="AL1917" s="4" t="s">
        <v>55</v>
      </c>
    </row>
    <row r="1918" spans="1:38" ht="25.5">
      <c r="A1918" s="4">
        <v>159879</v>
      </c>
      <c r="B1918" s="4">
        <v>661209</v>
      </c>
      <c r="C1918" s="4" t="s">
        <v>5088</v>
      </c>
      <c r="D1918" s="4" t="s">
        <v>5089</v>
      </c>
      <c r="E1918" s="4" t="s">
        <v>225</v>
      </c>
      <c r="F1918" s="4" t="s">
        <v>75</v>
      </c>
      <c r="G1918" s="4" t="s">
        <v>46</v>
      </c>
      <c r="H1918" s="4" t="s">
        <v>47</v>
      </c>
      <c r="I1918" s="4" t="s">
        <v>48</v>
      </c>
      <c r="J1918" s="4" t="s">
        <v>49</v>
      </c>
      <c r="K1918" s="4" t="s">
        <v>5102</v>
      </c>
      <c r="L1918" s="4" t="s">
        <v>5103</v>
      </c>
      <c r="M1918" s="4"/>
      <c r="N1918" s="4" t="s">
        <v>242</v>
      </c>
      <c r="O1918" s="4" t="s">
        <v>53</v>
      </c>
      <c r="P1918" s="4" t="s">
        <v>5099</v>
      </c>
      <c r="Q1918" s="4">
        <v>271</v>
      </c>
      <c r="R1918" s="4">
        <v>0</v>
      </c>
      <c r="S1918" s="4">
        <v>171</v>
      </c>
      <c r="T1918" s="4">
        <v>442</v>
      </c>
      <c r="U1918" s="4">
        <v>0.61309999999999998</v>
      </c>
      <c r="V1918" s="4">
        <v>0</v>
      </c>
      <c r="W1918" s="4">
        <v>0.61309999999999998</v>
      </c>
      <c r="X1918" s="4" t="s">
        <v>48</v>
      </c>
      <c r="Y1918" s="4" t="s">
        <v>49</v>
      </c>
      <c r="Z1918" s="4" t="s">
        <v>49</v>
      </c>
      <c r="AA1918" s="4" t="s">
        <v>49</v>
      </c>
      <c r="AB1918" s="4" t="s">
        <v>49</v>
      </c>
      <c r="AC1918" s="4" t="s">
        <v>49</v>
      </c>
      <c r="AD1918" s="4" t="s">
        <v>49</v>
      </c>
      <c r="AE1918" s="4" t="s">
        <v>48</v>
      </c>
      <c r="AF1918" s="4" t="s">
        <v>48</v>
      </c>
      <c r="AG1918" s="4" t="s">
        <v>48</v>
      </c>
      <c r="AH1918" s="4" t="s">
        <v>48</v>
      </c>
      <c r="AI1918" s="4" t="s">
        <v>48</v>
      </c>
      <c r="AJ1918" s="4" t="s">
        <v>48</v>
      </c>
      <c r="AK1918" s="4" t="s">
        <v>48</v>
      </c>
      <c r="AL1918" s="4" t="s">
        <v>55</v>
      </c>
    </row>
    <row r="1919" spans="1:38" ht="25.5">
      <c r="A1919" s="4">
        <v>159879</v>
      </c>
      <c r="B1919" s="4">
        <v>665736</v>
      </c>
      <c r="C1919" s="4" t="s">
        <v>5088</v>
      </c>
      <c r="D1919" s="4" t="s">
        <v>5089</v>
      </c>
      <c r="E1919" s="4" t="s">
        <v>225</v>
      </c>
      <c r="F1919" s="4" t="s">
        <v>75</v>
      </c>
      <c r="G1919" s="4" t="s">
        <v>46</v>
      </c>
      <c r="H1919" s="4" t="s">
        <v>47</v>
      </c>
      <c r="I1919" s="4" t="s">
        <v>48</v>
      </c>
      <c r="J1919" s="4" t="s">
        <v>49</v>
      </c>
      <c r="K1919" s="4" t="s">
        <v>5104</v>
      </c>
      <c r="L1919" s="4" t="s">
        <v>5105</v>
      </c>
      <c r="M1919" s="4"/>
      <c r="N1919" s="4" t="s">
        <v>242</v>
      </c>
      <c r="O1919" s="4" t="s">
        <v>53</v>
      </c>
      <c r="P1919" s="4" t="s">
        <v>4616</v>
      </c>
      <c r="Q1919" s="4">
        <v>561</v>
      </c>
      <c r="R1919" s="4">
        <v>0</v>
      </c>
      <c r="S1919" s="4">
        <v>0</v>
      </c>
      <c r="T1919" s="4">
        <v>561</v>
      </c>
      <c r="U1919" s="4">
        <v>1</v>
      </c>
      <c r="V1919" s="4">
        <v>0</v>
      </c>
      <c r="W1919" s="4">
        <v>1</v>
      </c>
      <c r="X1919" s="4" t="s">
        <v>48</v>
      </c>
      <c r="Y1919" s="4" t="s">
        <v>49</v>
      </c>
      <c r="Z1919" s="4" t="s">
        <v>49</v>
      </c>
      <c r="AA1919" s="4" t="s">
        <v>49</v>
      </c>
      <c r="AB1919" s="4" t="s">
        <v>49</v>
      </c>
      <c r="AC1919" s="4" t="s">
        <v>49</v>
      </c>
      <c r="AD1919" s="4" t="s">
        <v>49</v>
      </c>
      <c r="AE1919" s="4" t="s">
        <v>48</v>
      </c>
      <c r="AF1919" s="4" t="s">
        <v>48</v>
      </c>
      <c r="AG1919" s="4" t="s">
        <v>48</v>
      </c>
      <c r="AH1919" s="4" t="s">
        <v>48</v>
      </c>
      <c r="AI1919" s="4" t="s">
        <v>48</v>
      </c>
      <c r="AJ1919" s="4" t="s">
        <v>48</v>
      </c>
      <c r="AK1919" s="4" t="s">
        <v>48</v>
      </c>
      <c r="AL1919" s="4" t="s">
        <v>55</v>
      </c>
    </row>
    <row r="1920" spans="1:38" ht="25.5">
      <c r="A1920" s="4">
        <v>159879</v>
      </c>
      <c r="B1920" s="4">
        <v>661210</v>
      </c>
      <c r="C1920" s="4" t="s">
        <v>5088</v>
      </c>
      <c r="D1920" s="4" t="s">
        <v>5089</v>
      </c>
      <c r="E1920" s="4" t="s">
        <v>225</v>
      </c>
      <c r="F1920" s="4" t="s">
        <v>75</v>
      </c>
      <c r="G1920" s="4" t="s">
        <v>46</v>
      </c>
      <c r="H1920" s="4" t="s">
        <v>47</v>
      </c>
      <c r="I1920" s="4" t="s">
        <v>48</v>
      </c>
      <c r="J1920" s="4" t="s">
        <v>49</v>
      </c>
      <c r="K1920" s="4" t="s">
        <v>5106</v>
      </c>
      <c r="L1920" s="4" t="s">
        <v>5107</v>
      </c>
      <c r="M1920" s="4"/>
      <c r="N1920" s="4" t="s">
        <v>242</v>
      </c>
      <c r="O1920" s="4" t="s">
        <v>53</v>
      </c>
      <c r="P1920" s="4" t="s">
        <v>5092</v>
      </c>
      <c r="Q1920" s="4">
        <v>115</v>
      </c>
      <c r="R1920" s="4">
        <v>0</v>
      </c>
      <c r="S1920" s="4">
        <v>487</v>
      </c>
      <c r="T1920" s="4">
        <v>602</v>
      </c>
      <c r="U1920" s="4">
        <v>0.191</v>
      </c>
      <c r="V1920" s="4">
        <v>0</v>
      </c>
      <c r="W1920" s="4">
        <v>0.191</v>
      </c>
      <c r="X1920" s="4" t="s">
        <v>48</v>
      </c>
      <c r="Y1920" s="4" t="s">
        <v>49</v>
      </c>
      <c r="Z1920" s="4" t="s">
        <v>49</v>
      </c>
      <c r="AA1920" s="4" t="s">
        <v>49</v>
      </c>
      <c r="AB1920" s="4" t="s">
        <v>49</v>
      </c>
      <c r="AC1920" s="4" t="s">
        <v>49</v>
      </c>
      <c r="AD1920" s="4" t="s">
        <v>49</v>
      </c>
      <c r="AE1920" s="4" t="s">
        <v>48</v>
      </c>
      <c r="AF1920" s="4" t="s">
        <v>48</v>
      </c>
      <c r="AG1920" s="4" t="s">
        <v>48</v>
      </c>
      <c r="AH1920" s="4" t="s">
        <v>48</v>
      </c>
      <c r="AI1920" s="4" t="s">
        <v>48</v>
      </c>
      <c r="AJ1920" s="4" t="s">
        <v>48</v>
      </c>
      <c r="AK1920" s="4" t="s">
        <v>48</v>
      </c>
      <c r="AL1920" s="4" t="s">
        <v>55</v>
      </c>
    </row>
    <row r="1921" spans="1:38" ht="25.5">
      <c r="A1921" s="4">
        <v>159879</v>
      </c>
      <c r="B1921" s="4">
        <v>661240</v>
      </c>
      <c r="C1921" s="4" t="s">
        <v>5088</v>
      </c>
      <c r="D1921" s="4" t="s">
        <v>5089</v>
      </c>
      <c r="E1921" s="4" t="s">
        <v>225</v>
      </c>
      <c r="F1921" s="4" t="s">
        <v>75</v>
      </c>
      <c r="G1921" s="4" t="s">
        <v>46</v>
      </c>
      <c r="H1921" s="4" t="s">
        <v>47</v>
      </c>
      <c r="I1921" s="4" t="s">
        <v>48</v>
      </c>
      <c r="J1921" s="4" t="s">
        <v>49</v>
      </c>
      <c r="K1921" s="4" t="s">
        <v>5108</v>
      </c>
      <c r="L1921" s="4" t="s">
        <v>5109</v>
      </c>
      <c r="M1921" s="4"/>
      <c r="N1921" s="4" t="s">
        <v>242</v>
      </c>
      <c r="O1921" s="4" t="s">
        <v>53</v>
      </c>
      <c r="P1921" s="4" t="s">
        <v>4616</v>
      </c>
      <c r="Q1921" s="4">
        <v>54</v>
      </c>
      <c r="R1921" s="4">
        <v>0</v>
      </c>
      <c r="S1921" s="4">
        <v>38</v>
      </c>
      <c r="T1921" s="4">
        <v>92</v>
      </c>
      <c r="U1921" s="4">
        <v>0.58699999999999997</v>
      </c>
      <c r="V1921" s="4">
        <v>0</v>
      </c>
      <c r="W1921" s="4">
        <v>0.58699999999999997</v>
      </c>
      <c r="X1921" s="4" t="s">
        <v>48</v>
      </c>
      <c r="Y1921" s="4" t="s">
        <v>48</v>
      </c>
      <c r="Z1921" s="4" t="s">
        <v>48</v>
      </c>
      <c r="AA1921" s="4" t="s">
        <v>48</v>
      </c>
      <c r="AB1921" s="4" t="s">
        <v>48</v>
      </c>
      <c r="AC1921" s="4" t="s">
        <v>48</v>
      </c>
      <c r="AD1921" s="4" t="s">
        <v>48</v>
      </c>
      <c r="AE1921" s="4" t="s">
        <v>48</v>
      </c>
      <c r="AF1921" s="4" t="s">
        <v>48</v>
      </c>
      <c r="AG1921" s="4" t="s">
        <v>48</v>
      </c>
      <c r="AH1921" s="4" t="s">
        <v>49</v>
      </c>
      <c r="AI1921" s="4" t="s">
        <v>49</v>
      </c>
      <c r="AJ1921" s="4" t="s">
        <v>49</v>
      </c>
      <c r="AK1921" s="4" t="s">
        <v>49</v>
      </c>
      <c r="AL1921" s="4" t="s">
        <v>55</v>
      </c>
    </row>
    <row r="1922" spans="1:38" ht="25.5">
      <c r="A1922" s="4">
        <v>159879</v>
      </c>
      <c r="B1922" s="4">
        <v>661235</v>
      </c>
      <c r="C1922" s="4" t="s">
        <v>5088</v>
      </c>
      <c r="D1922" s="4" t="s">
        <v>5089</v>
      </c>
      <c r="E1922" s="4" t="s">
        <v>225</v>
      </c>
      <c r="F1922" s="4" t="s">
        <v>75</v>
      </c>
      <c r="G1922" s="4" t="s">
        <v>46</v>
      </c>
      <c r="H1922" s="4" t="s">
        <v>47</v>
      </c>
      <c r="I1922" s="4" t="s">
        <v>48</v>
      </c>
      <c r="J1922" s="4" t="s">
        <v>49</v>
      </c>
      <c r="K1922" s="4" t="s">
        <v>5110</v>
      </c>
      <c r="L1922" s="4" t="s">
        <v>5111</v>
      </c>
      <c r="M1922" s="4"/>
      <c r="N1922" s="4" t="s">
        <v>242</v>
      </c>
      <c r="O1922" s="4" t="s">
        <v>53</v>
      </c>
      <c r="P1922" s="4" t="s">
        <v>4616</v>
      </c>
      <c r="Q1922" s="4">
        <v>1217</v>
      </c>
      <c r="R1922" s="4">
        <v>0</v>
      </c>
      <c r="S1922" s="4">
        <v>184</v>
      </c>
      <c r="T1922" s="4">
        <v>1401</v>
      </c>
      <c r="U1922" s="4">
        <v>0.86870000000000003</v>
      </c>
      <c r="V1922" s="4">
        <v>0</v>
      </c>
      <c r="W1922" s="4">
        <v>0.86870000000000003</v>
      </c>
      <c r="X1922" s="4" t="s">
        <v>48</v>
      </c>
      <c r="Y1922" s="4" t="s">
        <v>48</v>
      </c>
      <c r="Z1922" s="4" t="s">
        <v>48</v>
      </c>
      <c r="AA1922" s="4" t="s">
        <v>48</v>
      </c>
      <c r="AB1922" s="4" t="s">
        <v>48</v>
      </c>
      <c r="AC1922" s="4" t="s">
        <v>48</v>
      </c>
      <c r="AD1922" s="4" t="s">
        <v>48</v>
      </c>
      <c r="AE1922" s="4" t="s">
        <v>48</v>
      </c>
      <c r="AF1922" s="4" t="s">
        <v>48</v>
      </c>
      <c r="AG1922" s="4" t="s">
        <v>48</v>
      </c>
      <c r="AH1922" s="4" t="s">
        <v>49</v>
      </c>
      <c r="AI1922" s="4" t="s">
        <v>49</v>
      </c>
      <c r="AJ1922" s="4" t="s">
        <v>49</v>
      </c>
      <c r="AK1922" s="4" t="s">
        <v>49</v>
      </c>
      <c r="AL1922" s="4" t="s">
        <v>55</v>
      </c>
    </row>
    <row r="1923" spans="1:38" ht="25.5">
      <c r="A1923" s="4">
        <v>159879</v>
      </c>
      <c r="B1923" s="4">
        <v>665742</v>
      </c>
      <c r="C1923" s="4" t="s">
        <v>5088</v>
      </c>
      <c r="D1923" s="4" t="s">
        <v>5089</v>
      </c>
      <c r="E1923" s="4" t="s">
        <v>225</v>
      </c>
      <c r="F1923" s="4" t="s">
        <v>75</v>
      </c>
      <c r="G1923" s="4" t="s">
        <v>46</v>
      </c>
      <c r="H1923" s="4" t="s">
        <v>47</v>
      </c>
      <c r="I1923" s="4" t="s">
        <v>48</v>
      </c>
      <c r="J1923" s="4" t="s">
        <v>49</v>
      </c>
      <c r="K1923" s="4" t="s">
        <v>5112</v>
      </c>
      <c r="L1923" s="4" t="s">
        <v>5113</v>
      </c>
      <c r="M1923" s="4"/>
      <c r="N1923" s="4" t="s">
        <v>242</v>
      </c>
      <c r="O1923" s="4" t="s">
        <v>53</v>
      </c>
      <c r="P1923" s="4" t="s">
        <v>5114</v>
      </c>
      <c r="Q1923" s="4">
        <v>202</v>
      </c>
      <c r="R1923" s="4">
        <v>0</v>
      </c>
      <c r="S1923" s="4">
        <v>0</v>
      </c>
      <c r="T1923" s="4">
        <v>202</v>
      </c>
      <c r="U1923" s="4">
        <v>1</v>
      </c>
      <c r="V1923" s="4">
        <v>0</v>
      </c>
      <c r="W1923" s="4">
        <v>1</v>
      </c>
      <c r="X1923" s="4" t="s">
        <v>48</v>
      </c>
      <c r="Y1923" s="4" t="s">
        <v>49</v>
      </c>
      <c r="Z1923" s="4" t="s">
        <v>49</v>
      </c>
      <c r="AA1923" s="4" t="s">
        <v>49</v>
      </c>
      <c r="AB1923" s="4" t="s">
        <v>49</v>
      </c>
      <c r="AC1923" s="4" t="s">
        <v>49</v>
      </c>
      <c r="AD1923" s="4" t="s">
        <v>49</v>
      </c>
      <c r="AE1923" s="4" t="s">
        <v>48</v>
      </c>
      <c r="AF1923" s="4" t="s">
        <v>48</v>
      </c>
      <c r="AG1923" s="4" t="s">
        <v>48</v>
      </c>
      <c r="AH1923" s="4" t="s">
        <v>48</v>
      </c>
      <c r="AI1923" s="4" t="s">
        <v>48</v>
      </c>
      <c r="AJ1923" s="4" t="s">
        <v>48</v>
      </c>
      <c r="AK1923" s="4" t="s">
        <v>48</v>
      </c>
      <c r="AL1923" s="4" t="s">
        <v>55</v>
      </c>
    </row>
    <row r="1924" spans="1:38" ht="25.5">
      <c r="A1924" s="4">
        <v>159879</v>
      </c>
      <c r="B1924" s="4">
        <v>665740</v>
      </c>
      <c r="C1924" s="4" t="s">
        <v>5088</v>
      </c>
      <c r="D1924" s="4" t="s">
        <v>5089</v>
      </c>
      <c r="E1924" s="4" t="s">
        <v>225</v>
      </c>
      <c r="F1924" s="4" t="s">
        <v>75</v>
      </c>
      <c r="G1924" s="4" t="s">
        <v>46</v>
      </c>
      <c r="H1924" s="4" t="s">
        <v>47</v>
      </c>
      <c r="I1924" s="4" t="s">
        <v>48</v>
      </c>
      <c r="J1924" s="4" t="s">
        <v>49</v>
      </c>
      <c r="K1924" s="4" t="s">
        <v>5115</v>
      </c>
      <c r="L1924" s="4" t="s">
        <v>5116</v>
      </c>
      <c r="M1924" s="4"/>
      <c r="N1924" s="4" t="s">
        <v>242</v>
      </c>
      <c r="O1924" s="4" t="s">
        <v>53</v>
      </c>
      <c r="P1924" s="4" t="s">
        <v>5099</v>
      </c>
      <c r="Q1924" s="4">
        <v>603</v>
      </c>
      <c r="R1924" s="4">
        <v>0</v>
      </c>
      <c r="S1924" s="4">
        <v>154</v>
      </c>
      <c r="T1924" s="4">
        <v>757</v>
      </c>
      <c r="U1924" s="4">
        <v>0.79659999999999997</v>
      </c>
      <c r="V1924" s="4">
        <v>0</v>
      </c>
      <c r="W1924" s="4">
        <v>0.79659999999999997</v>
      </c>
      <c r="X1924" s="4" t="s">
        <v>48</v>
      </c>
      <c r="Y1924" s="4" t="s">
        <v>48</v>
      </c>
      <c r="Z1924" s="4" t="s">
        <v>48</v>
      </c>
      <c r="AA1924" s="4" t="s">
        <v>48</v>
      </c>
      <c r="AB1924" s="4" t="s">
        <v>48</v>
      </c>
      <c r="AC1924" s="4" t="s">
        <v>48</v>
      </c>
      <c r="AD1924" s="4" t="s">
        <v>48</v>
      </c>
      <c r="AE1924" s="4" t="s">
        <v>49</v>
      </c>
      <c r="AF1924" s="4" t="s">
        <v>49</v>
      </c>
      <c r="AG1924" s="4" t="s">
        <v>49</v>
      </c>
      <c r="AH1924" s="4" t="s">
        <v>48</v>
      </c>
      <c r="AI1924" s="4" t="s">
        <v>48</v>
      </c>
      <c r="AJ1924" s="4" t="s">
        <v>48</v>
      </c>
      <c r="AK1924" s="4" t="s">
        <v>48</v>
      </c>
      <c r="AL1924" s="4" t="s">
        <v>55</v>
      </c>
    </row>
    <row r="1925" spans="1:38" ht="25.5">
      <c r="A1925" s="4">
        <v>159879</v>
      </c>
      <c r="B1925" s="4">
        <v>687172</v>
      </c>
      <c r="C1925" s="4" t="s">
        <v>5088</v>
      </c>
      <c r="D1925" s="4" t="s">
        <v>5089</v>
      </c>
      <c r="E1925" s="4" t="s">
        <v>225</v>
      </c>
      <c r="F1925" s="4" t="s">
        <v>75</v>
      </c>
      <c r="G1925" s="4" t="s">
        <v>46</v>
      </c>
      <c r="H1925" s="4" t="s">
        <v>47</v>
      </c>
      <c r="I1925" s="4" t="s">
        <v>48</v>
      </c>
      <c r="J1925" s="4" t="s">
        <v>49</v>
      </c>
      <c r="K1925" s="4" t="s">
        <v>5117</v>
      </c>
      <c r="L1925" s="4" t="s">
        <v>5118</v>
      </c>
      <c r="M1925" s="4"/>
      <c r="N1925" s="4" t="s">
        <v>242</v>
      </c>
      <c r="O1925" s="4" t="s">
        <v>53</v>
      </c>
      <c r="P1925" s="4" t="s">
        <v>4616</v>
      </c>
      <c r="Q1925" s="4">
        <v>40</v>
      </c>
      <c r="R1925" s="4">
        <v>0</v>
      </c>
      <c r="S1925" s="4">
        <v>8</v>
      </c>
      <c r="T1925" s="4">
        <v>48</v>
      </c>
      <c r="U1925" s="4">
        <v>0.83330000000000004</v>
      </c>
      <c r="V1925" s="4">
        <v>0</v>
      </c>
      <c r="W1925" s="4">
        <v>0.83330000000000004</v>
      </c>
      <c r="X1925" s="4" t="s">
        <v>48</v>
      </c>
      <c r="Y1925" s="4" t="s">
        <v>48</v>
      </c>
      <c r="Z1925" s="4" t="s">
        <v>48</v>
      </c>
      <c r="AA1925" s="4" t="s">
        <v>48</v>
      </c>
      <c r="AB1925" s="4" t="s">
        <v>48</v>
      </c>
      <c r="AC1925" s="4" t="s">
        <v>48</v>
      </c>
      <c r="AD1925" s="4" t="s">
        <v>48</v>
      </c>
      <c r="AE1925" s="4" t="s">
        <v>48</v>
      </c>
      <c r="AF1925" s="4" t="s">
        <v>48</v>
      </c>
      <c r="AG1925" s="4" t="s">
        <v>48</v>
      </c>
      <c r="AH1925" s="4" t="s">
        <v>49</v>
      </c>
      <c r="AI1925" s="4" t="s">
        <v>49</v>
      </c>
      <c r="AJ1925" s="4" t="s">
        <v>49</v>
      </c>
      <c r="AK1925" s="4" t="s">
        <v>49</v>
      </c>
      <c r="AL1925" s="4" t="s">
        <v>55</v>
      </c>
    </row>
    <row r="1926" spans="1:38" ht="25.5">
      <c r="A1926" s="4">
        <v>159879</v>
      </c>
      <c r="B1926" s="4">
        <v>661219</v>
      </c>
      <c r="C1926" s="4" t="s">
        <v>5088</v>
      </c>
      <c r="D1926" s="4" t="s">
        <v>5089</v>
      </c>
      <c r="E1926" s="4" t="s">
        <v>225</v>
      </c>
      <c r="F1926" s="4" t="s">
        <v>75</v>
      </c>
      <c r="G1926" s="4" t="s">
        <v>46</v>
      </c>
      <c r="H1926" s="4" t="s">
        <v>47</v>
      </c>
      <c r="I1926" s="4" t="s">
        <v>48</v>
      </c>
      <c r="J1926" s="4" t="s">
        <v>49</v>
      </c>
      <c r="K1926" s="4" t="s">
        <v>5119</v>
      </c>
      <c r="L1926" s="4" t="s">
        <v>5120</v>
      </c>
      <c r="M1926" s="4"/>
      <c r="N1926" s="4" t="s">
        <v>242</v>
      </c>
      <c r="O1926" s="4" t="s">
        <v>53</v>
      </c>
      <c r="P1926" s="4" t="s">
        <v>4616</v>
      </c>
      <c r="Q1926" s="4">
        <v>473</v>
      </c>
      <c r="R1926" s="4">
        <v>0</v>
      </c>
      <c r="S1926" s="4">
        <v>37</v>
      </c>
      <c r="T1926" s="4">
        <v>510</v>
      </c>
      <c r="U1926" s="4">
        <v>0.92749999999999999</v>
      </c>
      <c r="V1926" s="4">
        <v>0</v>
      </c>
      <c r="W1926" s="4">
        <v>0.92749999999999999</v>
      </c>
      <c r="X1926" s="4" t="s">
        <v>49</v>
      </c>
      <c r="Y1926" s="4" t="s">
        <v>49</v>
      </c>
      <c r="Z1926" s="4" t="s">
        <v>49</v>
      </c>
      <c r="AA1926" s="4" t="s">
        <v>49</v>
      </c>
      <c r="AB1926" s="4" t="s">
        <v>49</v>
      </c>
      <c r="AC1926" s="4" t="s">
        <v>49</v>
      </c>
      <c r="AD1926" s="4" t="s">
        <v>49</v>
      </c>
      <c r="AE1926" s="4" t="s">
        <v>48</v>
      </c>
      <c r="AF1926" s="4" t="s">
        <v>48</v>
      </c>
      <c r="AG1926" s="4" t="s">
        <v>48</v>
      </c>
      <c r="AH1926" s="4" t="s">
        <v>48</v>
      </c>
      <c r="AI1926" s="4" t="s">
        <v>48</v>
      </c>
      <c r="AJ1926" s="4" t="s">
        <v>48</v>
      </c>
      <c r="AK1926" s="4" t="s">
        <v>48</v>
      </c>
      <c r="AL1926" s="4" t="s">
        <v>55</v>
      </c>
    </row>
    <row r="1927" spans="1:38" ht="25.5">
      <c r="A1927" s="4">
        <v>159879</v>
      </c>
      <c r="B1927" s="4">
        <v>665743</v>
      </c>
      <c r="C1927" s="4" t="s">
        <v>5088</v>
      </c>
      <c r="D1927" s="4" t="s">
        <v>5089</v>
      </c>
      <c r="E1927" s="4" t="s">
        <v>225</v>
      </c>
      <c r="F1927" s="4" t="s">
        <v>75</v>
      </c>
      <c r="G1927" s="4" t="s">
        <v>46</v>
      </c>
      <c r="H1927" s="4" t="s">
        <v>47</v>
      </c>
      <c r="I1927" s="4" t="s">
        <v>48</v>
      </c>
      <c r="J1927" s="4" t="s">
        <v>49</v>
      </c>
      <c r="K1927" s="4" t="s">
        <v>5121</v>
      </c>
      <c r="L1927" s="4" t="s">
        <v>5122</v>
      </c>
      <c r="M1927" s="4"/>
      <c r="N1927" s="4" t="s">
        <v>242</v>
      </c>
      <c r="O1927" s="4" t="s">
        <v>53</v>
      </c>
      <c r="P1927" s="4" t="s">
        <v>4616</v>
      </c>
      <c r="Q1927" s="4">
        <v>414</v>
      </c>
      <c r="R1927" s="4">
        <v>0</v>
      </c>
      <c r="S1927" s="4">
        <v>132</v>
      </c>
      <c r="T1927" s="4">
        <v>546</v>
      </c>
      <c r="U1927" s="4">
        <v>0.75819999999999999</v>
      </c>
      <c r="V1927" s="4">
        <v>0</v>
      </c>
      <c r="W1927" s="4">
        <v>0.75819999999999999</v>
      </c>
      <c r="X1927" s="4" t="s">
        <v>48</v>
      </c>
      <c r="Y1927" s="4" t="s">
        <v>49</v>
      </c>
      <c r="Z1927" s="4" t="s">
        <v>49</v>
      </c>
      <c r="AA1927" s="4" t="s">
        <v>49</v>
      </c>
      <c r="AB1927" s="4" t="s">
        <v>49</v>
      </c>
      <c r="AC1927" s="4" t="s">
        <v>49</v>
      </c>
      <c r="AD1927" s="4" t="s">
        <v>49</v>
      </c>
      <c r="AE1927" s="4" t="s">
        <v>48</v>
      </c>
      <c r="AF1927" s="4" t="s">
        <v>48</v>
      </c>
      <c r="AG1927" s="4" t="s">
        <v>48</v>
      </c>
      <c r="AH1927" s="4" t="s">
        <v>48</v>
      </c>
      <c r="AI1927" s="4" t="s">
        <v>48</v>
      </c>
      <c r="AJ1927" s="4" t="s">
        <v>48</v>
      </c>
      <c r="AK1927" s="4" t="s">
        <v>48</v>
      </c>
      <c r="AL1927" s="4" t="s">
        <v>55</v>
      </c>
    </row>
    <row r="1928" spans="1:38" ht="25.5">
      <c r="A1928" s="4">
        <v>159879</v>
      </c>
      <c r="B1928" s="4">
        <v>665750</v>
      </c>
      <c r="C1928" s="4" t="s">
        <v>5088</v>
      </c>
      <c r="D1928" s="4" t="s">
        <v>5089</v>
      </c>
      <c r="E1928" s="4" t="s">
        <v>225</v>
      </c>
      <c r="F1928" s="4" t="s">
        <v>75</v>
      </c>
      <c r="G1928" s="4" t="s">
        <v>46</v>
      </c>
      <c r="H1928" s="4" t="s">
        <v>47</v>
      </c>
      <c r="I1928" s="4" t="s">
        <v>48</v>
      </c>
      <c r="J1928" s="4" t="s">
        <v>49</v>
      </c>
      <c r="K1928" s="4" t="s">
        <v>5123</v>
      </c>
      <c r="L1928" s="4" t="s">
        <v>5124</v>
      </c>
      <c r="M1928" s="4"/>
      <c r="N1928" s="4" t="s">
        <v>242</v>
      </c>
      <c r="O1928" s="4" t="s">
        <v>53</v>
      </c>
      <c r="P1928" s="4" t="s">
        <v>4616</v>
      </c>
      <c r="Q1928" s="4">
        <v>516</v>
      </c>
      <c r="R1928" s="4">
        <v>0</v>
      </c>
      <c r="S1928" s="4">
        <v>76</v>
      </c>
      <c r="T1928" s="4">
        <v>592</v>
      </c>
      <c r="U1928" s="4">
        <v>0.87160000000000004</v>
      </c>
      <c r="V1928" s="4">
        <v>0</v>
      </c>
      <c r="W1928" s="4">
        <v>0.87160000000000004</v>
      </c>
      <c r="X1928" s="4" t="s">
        <v>49</v>
      </c>
      <c r="Y1928" s="4" t="s">
        <v>49</v>
      </c>
      <c r="Z1928" s="4" t="s">
        <v>49</v>
      </c>
      <c r="AA1928" s="4" t="s">
        <v>49</v>
      </c>
      <c r="AB1928" s="4" t="s">
        <v>49</v>
      </c>
      <c r="AC1928" s="4" t="s">
        <v>49</v>
      </c>
      <c r="AD1928" s="4" t="s">
        <v>49</v>
      </c>
      <c r="AE1928" s="4" t="s">
        <v>48</v>
      </c>
      <c r="AF1928" s="4" t="s">
        <v>48</v>
      </c>
      <c r="AG1928" s="4" t="s">
        <v>48</v>
      </c>
      <c r="AH1928" s="4" t="s">
        <v>48</v>
      </c>
      <c r="AI1928" s="4" t="s">
        <v>48</v>
      </c>
      <c r="AJ1928" s="4" t="s">
        <v>48</v>
      </c>
      <c r="AK1928" s="4" t="s">
        <v>48</v>
      </c>
      <c r="AL1928" s="4" t="s">
        <v>55</v>
      </c>
    </row>
    <row r="1929" spans="1:38" ht="25.5">
      <c r="A1929" s="4">
        <v>159879</v>
      </c>
      <c r="B1929" s="4">
        <v>665744</v>
      </c>
      <c r="C1929" s="4" t="s">
        <v>5088</v>
      </c>
      <c r="D1929" s="4" t="s">
        <v>5089</v>
      </c>
      <c r="E1929" s="4" t="s">
        <v>225</v>
      </c>
      <c r="F1929" s="4" t="s">
        <v>75</v>
      </c>
      <c r="G1929" s="4" t="s">
        <v>46</v>
      </c>
      <c r="H1929" s="4" t="s">
        <v>47</v>
      </c>
      <c r="I1929" s="4" t="s">
        <v>48</v>
      </c>
      <c r="J1929" s="4" t="s">
        <v>49</v>
      </c>
      <c r="K1929" s="4" t="s">
        <v>5125</v>
      </c>
      <c r="L1929" s="4" t="s">
        <v>5126</v>
      </c>
      <c r="M1929" s="4"/>
      <c r="N1929" s="4" t="s">
        <v>242</v>
      </c>
      <c r="O1929" s="4" t="s">
        <v>53</v>
      </c>
      <c r="P1929" s="4" t="s">
        <v>5099</v>
      </c>
      <c r="Q1929" s="4">
        <v>324</v>
      </c>
      <c r="R1929" s="4">
        <v>0</v>
      </c>
      <c r="S1929" s="4">
        <v>78</v>
      </c>
      <c r="T1929" s="4">
        <v>402</v>
      </c>
      <c r="U1929" s="4">
        <v>0.80600000000000005</v>
      </c>
      <c r="V1929" s="4">
        <v>0</v>
      </c>
      <c r="W1929" s="4">
        <v>0.80600000000000005</v>
      </c>
      <c r="X1929" s="4" t="s">
        <v>48</v>
      </c>
      <c r="Y1929" s="4" t="s">
        <v>49</v>
      </c>
      <c r="Z1929" s="4" t="s">
        <v>49</v>
      </c>
      <c r="AA1929" s="4" t="s">
        <v>49</v>
      </c>
      <c r="AB1929" s="4" t="s">
        <v>49</v>
      </c>
      <c r="AC1929" s="4" t="s">
        <v>49</v>
      </c>
      <c r="AD1929" s="4" t="s">
        <v>49</v>
      </c>
      <c r="AE1929" s="4" t="s">
        <v>48</v>
      </c>
      <c r="AF1929" s="4" t="s">
        <v>48</v>
      </c>
      <c r="AG1929" s="4" t="s">
        <v>48</v>
      </c>
      <c r="AH1929" s="4" t="s">
        <v>48</v>
      </c>
      <c r="AI1929" s="4" t="s">
        <v>48</v>
      </c>
      <c r="AJ1929" s="4" t="s">
        <v>48</v>
      </c>
      <c r="AK1929" s="4" t="s">
        <v>48</v>
      </c>
      <c r="AL1929" s="4" t="s">
        <v>55</v>
      </c>
    </row>
    <row r="1930" spans="1:38" ht="25.5">
      <c r="A1930" s="4">
        <v>159879</v>
      </c>
      <c r="B1930" s="4">
        <v>663289</v>
      </c>
      <c r="C1930" s="4" t="s">
        <v>5088</v>
      </c>
      <c r="D1930" s="4" t="s">
        <v>5089</v>
      </c>
      <c r="E1930" s="4" t="s">
        <v>225</v>
      </c>
      <c r="F1930" s="4" t="s">
        <v>75</v>
      </c>
      <c r="G1930" s="4" t="s">
        <v>46</v>
      </c>
      <c r="H1930" s="4" t="s">
        <v>47</v>
      </c>
      <c r="I1930" s="4" t="s">
        <v>48</v>
      </c>
      <c r="J1930" s="4" t="s">
        <v>49</v>
      </c>
      <c r="K1930" s="4" t="s">
        <v>5127</v>
      </c>
      <c r="L1930" s="4" t="s">
        <v>5128</v>
      </c>
      <c r="M1930" s="4"/>
      <c r="N1930" s="4" t="s">
        <v>242</v>
      </c>
      <c r="O1930" s="4" t="s">
        <v>53</v>
      </c>
      <c r="P1930" s="4" t="s">
        <v>1463</v>
      </c>
      <c r="Q1930" s="4">
        <v>116</v>
      </c>
      <c r="R1930" s="4">
        <v>0</v>
      </c>
      <c r="S1930" s="4">
        <v>40</v>
      </c>
      <c r="T1930" s="4">
        <v>156</v>
      </c>
      <c r="U1930" s="4">
        <v>0.74360000000000004</v>
      </c>
      <c r="V1930" s="4">
        <v>0</v>
      </c>
      <c r="W1930" s="4">
        <v>0.74360000000000004</v>
      </c>
      <c r="X1930" s="4" t="s">
        <v>48</v>
      </c>
      <c r="Y1930" s="4" t="s">
        <v>49</v>
      </c>
      <c r="Z1930" s="4" t="s">
        <v>49</v>
      </c>
      <c r="AA1930" s="4" t="s">
        <v>49</v>
      </c>
      <c r="AB1930" s="4" t="s">
        <v>49</v>
      </c>
      <c r="AC1930" s="4" t="s">
        <v>49</v>
      </c>
      <c r="AD1930" s="4" t="s">
        <v>49</v>
      </c>
      <c r="AE1930" s="4" t="s">
        <v>49</v>
      </c>
      <c r="AF1930" s="4" t="s">
        <v>49</v>
      </c>
      <c r="AG1930" s="4" t="s">
        <v>49</v>
      </c>
      <c r="AH1930" s="4" t="s">
        <v>49</v>
      </c>
      <c r="AI1930" s="4" t="s">
        <v>49</v>
      </c>
      <c r="AJ1930" s="4" t="s">
        <v>49</v>
      </c>
      <c r="AK1930" s="4" t="s">
        <v>49</v>
      </c>
      <c r="AL1930" s="4" t="s">
        <v>55</v>
      </c>
    </row>
    <row r="1931" spans="1:38" ht="25.5">
      <c r="A1931" s="4">
        <v>159879</v>
      </c>
      <c r="B1931" s="4">
        <v>665749</v>
      </c>
      <c r="C1931" s="4" t="s">
        <v>5088</v>
      </c>
      <c r="D1931" s="4" t="s">
        <v>5089</v>
      </c>
      <c r="E1931" s="4" t="s">
        <v>225</v>
      </c>
      <c r="F1931" s="4" t="s">
        <v>75</v>
      </c>
      <c r="G1931" s="4" t="s">
        <v>46</v>
      </c>
      <c r="H1931" s="4" t="s">
        <v>47</v>
      </c>
      <c r="I1931" s="4" t="s">
        <v>48</v>
      </c>
      <c r="J1931" s="4" t="s">
        <v>49</v>
      </c>
      <c r="K1931" s="4" t="s">
        <v>5129</v>
      </c>
      <c r="L1931" s="4" t="s">
        <v>5130</v>
      </c>
      <c r="M1931" s="4"/>
      <c r="N1931" s="4" t="s">
        <v>242</v>
      </c>
      <c r="O1931" s="4" t="s">
        <v>53</v>
      </c>
      <c r="P1931" s="4" t="s">
        <v>5114</v>
      </c>
      <c r="Q1931" s="4">
        <v>206</v>
      </c>
      <c r="R1931" s="4">
        <v>0</v>
      </c>
      <c r="S1931" s="4">
        <v>48</v>
      </c>
      <c r="T1931" s="4">
        <v>254</v>
      </c>
      <c r="U1931" s="4">
        <v>0.81100000000000005</v>
      </c>
      <c r="V1931" s="4">
        <v>0</v>
      </c>
      <c r="W1931" s="4">
        <v>0.81100000000000005</v>
      </c>
      <c r="X1931" s="4" t="s">
        <v>48</v>
      </c>
      <c r="Y1931" s="4" t="s">
        <v>49</v>
      </c>
      <c r="Z1931" s="4" t="s">
        <v>49</v>
      </c>
      <c r="AA1931" s="4" t="s">
        <v>49</v>
      </c>
      <c r="AB1931" s="4" t="s">
        <v>49</v>
      </c>
      <c r="AC1931" s="4" t="s">
        <v>49</v>
      </c>
      <c r="AD1931" s="4" t="s">
        <v>49</v>
      </c>
      <c r="AE1931" s="4" t="s">
        <v>48</v>
      </c>
      <c r="AF1931" s="4" t="s">
        <v>48</v>
      </c>
      <c r="AG1931" s="4" t="s">
        <v>48</v>
      </c>
      <c r="AH1931" s="4" t="s">
        <v>48</v>
      </c>
      <c r="AI1931" s="4" t="s">
        <v>48</v>
      </c>
      <c r="AJ1931" s="4" t="s">
        <v>48</v>
      </c>
      <c r="AK1931" s="4" t="s">
        <v>48</v>
      </c>
      <c r="AL1931" s="4" t="s">
        <v>55</v>
      </c>
    </row>
    <row r="1932" spans="1:38" ht="25.5">
      <c r="A1932" s="4">
        <v>159879</v>
      </c>
      <c r="B1932" s="4">
        <v>661236</v>
      </c>
      <c r="C1932" s="4" t="s">
        <v>5088</v>
      </c>
      <c r="D1932" s="4" t="s">
        <v>5089</v>
      </c>
      <c r="E1932" s="4" t="s">
        <v>225</v>
      </c>
      <c r="F1932" s="4" t="s">
        <v>75</v>
      </c>
      <c r="G1932" s="4" t="s">
        <v>46</v>
      </c>
      <c r="H1932" s="4" t="s">
        <v>47</v>
      </c>
      <c r="I1932" s="4" t="s">
        <v>48</v>
      </c>
      <c r="J1932" s="4" t="s">
        <v>49</v>
      </c>
      <c r="K1932" s="4" t="s">
        <v>5131</v>
      </c>
      <c r="L1932" s="4" t="s">
        <v>5132</v>
      </c>
      <c r="M1932" s="4"/>
      <c r="N1932" s="4" t="s">
        <v>242</v>
      </c>
      <c r="O1932" s="4" t="s">
        <v>53</v>
      </c>
      <c r="P1932" s="4" t="s">
        <v>5095</v>
      </c>
      <c r="Q1932" s="4">
        <v>902</v>
      </c>
      <c r="R1932" s="4">
        <v>0</v>
      </c>
      <c r="S1932" s="4">
        <v>288</v>
      </c>
      <c r="T1932" s="4">
        <v>1190</v>
      </c>
      <c r="U1932" s="4">
        <v>0.75800000000000001</v>
      </c>
      <c r="V1932" s="4">
        <v>0</v>
      </c>
      <c r="W1932" s="4">
        <v>0.75800000000000001</v>
      </c>
      <c r="X1932" s="4" t="s">
        <v>48</v>
      </c>
      <c r="Y1932" s="4" t="s">
        <v>48</v>
      </c>
      <c r="Z1932" s="4" t="s">
        <v>48</v>
      </c>
      <c r="AA1932" s="4" t="s">
        <v>48</v>
      </c>
      <c r="AB1932" s="4" t="s">
        <v>48</v>
      </c>
      <c r="AC1932" s="4" t="s">
        <v>48</v>
      </c>
      <c r="AD1932" s="4" t="s">
        <v>48</v>
      </c>
      <c r="AE1932" s="4" t="s">
        <v>48</v>
      </c>
      <c r="AF1932" s="4" t="s">
        <v>48</v>
      </c>
      <c r="AG1932" s="4" t="s">
        <v>48</v>
      </c>
      <c r="AH1932" s="4" t="s">
        <v>49</v>
      </c>
      <c r="AI1932" s="4" t="s">
        <v>49</v>
      </c>
      <c r="AJ1932" s="4" t="s">
        <v>49</v>
      </c>
      <c r="AK1932" s="4" t="s">
        <v>49</v>
      </c>
      <c r="AL1932" s="4" t="s">
        <v>55</v>
      </c>
    </row>
    <row r="1933" spans="1:38" ht="25.5">
      <c r="A1933" s="4">
        <v>159879</v>
      </c>
      <c r="B1933" s="4">
        <v>665418</v>
      </c>
      <c r="C1933" s="4" t="s">
        <v>5088</v>
      </c>
      <c r="D1933" s="4" t="s">
        <v>5089</v>
      </c>
      <c r="E1933" s="4" t="s">
        <v>225</v>
      </c>
      <c r="F1933" s="4" t="s">
        <v>75</v>
      </c>
      <c r="G1933" s="4" t="s">
        <v>46</v>
      </c>
      <c r="H1933" s="4" t="s">
        <v>47</v>
      </c>
      <c r="I1933" s="4" t="s">
        <v>48</v>
      </c>
      <c r="J1933" s="4" t="s">
        <v>49</v>
      </c>
      <c r="K1933" s="4" t="s">
        <v>5133</v>
      </c>
      <c r="L1933" s="4" t="s">
        <v>5134</v>
      </c>
      <c r="M1933" s="4"/>
      <c r="N1933" s="4" t="s">
        <v>242</v>
      </c>
      <c r="O1933" s="4" t="s">
        <v>53</v>
      </c>
      <c r="P1933" s="4" t="s">
        <v>252</v>
      </c>
      <c r="Q1933" s="4">
        <v>221</v>
      </c>
      <c r="R1933" s="4">
        <v>0</v>
      </c>
      <c r="S1933" s="4">
        <v>378</v>
      </c>
      <c r="T1933" s="4">
        <v>599</v>
      </c>
      <c r="U1933" s="4">
        <v>0.36890000000000001</v>
      </c>
      <c r="V1933" s="4">
        <v>0</v>
      </c>
      <c r="W1933" s="4">
        <v>0.36890000000000001</v>
      </c>
      <c r="X1933" s="4" t="s">
        <v>48</v>
      </c>
      <c r="Y1933" s="4" t="s">
        <v>48</v>
      </c>
      <c r="Z1933" s="4" t="s">
        <v>48</v>
      </c>
      <c r="AA1933" s="4" t="s">
        <v>48</v>
      </c>
      <c r="AB1933" s="4" t="s">
        <v>48</v>
      </c>
      <c r="AC1933" s="4" t="s">
        <v>48</v>
      </c>
      <c r="AD1933" s="4" t="s">
        <v>48</v>
      </c>
      <c r="AE1933" s="4" t="s">
        <v>49</v>
      </c>
      <c r="AF1933" s="4" t="s">
        <v>49</v>
      </c>
      <c r="AG1933" s="4" t="s">
        <v>49</v>
      </c>
      <c r="AH1933" s="4" t="s">
        <v>49</v>
      </c>
      <c r="AI1933" s="4" t="s">
        <v>49</v>
      </c>
      <c r="AJ1933" s="4" t="s">
        <v>49</v>
      </c>
      <c r="AK1933" s="4" t="s">
        <v>49</v>
      </c>
      <c r="AL1933" s="4" t="s">
        <v>55</v>
      </c>
    </row>
    <row r="1934" spans="1:38" ht="25.5">
      <c r="A1934" s="4">
        <v>159879</v>
      </c>
      <c r="B1934" s="4">
        <v>665738</v>
      </c>
      <c r="C1934" s="4" t="s">
        <v>5088</v>
      </c>
      <c r="D1934" s="4" t="s">
        <v>5089</v>
      </c>
      <c r="E1934" s="4" t="s">
        <v>225</v>
      </c>
      <c r="F1934" s="4" t="s">
        <v>75</v>
      </c>
      <c r="G1934" s="4" t="s">
        <v>46</v>
      </c>
      <c r="H1934" s="4" t="s">
        <v>47</v>
      </c>
      <c r="I1934" s="4" t="s">
        <v>48</v>
      </c>
      <c r="J1934" s="4" t="s">
        <v>49</v>
      </c>
      <c r="K1934" s="4" t="s">
        <v>5135</v>
      </c>
      <c r="L1934" s="4" t="s">
        <v>5136</v>
      </c>
      <c r="M1934" s="4"/>
      <c r="N1934" s="4" t="s">
        <v>242</v>
      </c>
      <c r="O1934" s="4" t="s">
        <v>53</v>
      </c>
      <c r="P1934" s="4" t="s">
        <v>5099</v>
      </c>
      <c r="Q1934" s="4">
        <v>369</v>
      </c>
      <c r="R1934" s="4">
        <v>0</v>
      </c>
      <c r="S1934" s="4">
        <v>175</v>
      </c>
      <c r="T1934" s="4">
        <v>544</v>
      </c>
      <c r="U1934" s="4">
        <v>0.67830000000000001</v>
      </c>
      <c r="V1934" s="4">
        <v>0</v>
      </c>
      <c r="W1934" s="4">
        <v>0.67830000000000001</v>
      </c>
      <c r="X1934" s="4" t="s">
        <v>48</v>
      </c>
      <c r="Y1934" s="4" t="s">
        <v>48</v>
      </c>
      <c r="Z1934" s="4" t="s">
        <v>48</v>
      </c>
      <c r="AA1934" s="4" t="s">
        <v>48</v>
      </c>
      <c r="AB1934" s="4" t="s">
        <v>48</v>
      </c>
      <c r="AC1934" s="4" t="s">
        <v>48</v>
      </c>
      <c r="AD1934" s="4" t="s">
        <v>48</v>
      </c>
      <c r="AE1934" s="4" t="s">
        <v>49</v>
      </c>
      <c r="AF1934" s="4" t="s">
        <v>49</v>
      </c>
      <c r="AG1934" s="4" t="s">
        <v>49</v>
      </c>
      <c r="AH1934" s="4" t="s">
        <v>48</v>
      </c>
      <c r="AI1934" s="4" t="s">
        <v>48</v>
      </c>
      <c r="AJ1934" s="4" t="s">
        <v>48</v>
      </c>
      <c r="AK1934" s="4" t="s">
        <v>48</v>
      </c>
      <c r="AL1934" s="4" t="s">
        <v>55</v>
      </c>
    </row>
    <row r="1935" spans="1:38" ht="25.5">
      <c r="A1935" s="4">
        <v>159879</v>
      </c>
      <c r="B1935" s="4">
        <v>661228</v>
      </c>
      <c r="C1935" s="4" t="s">
        <v>5088</v>
      </c>
      <c r="D1935" s="4" t="s">
        <v>5089</v>
      </c>
      <c r="E1935" s="4" t="s">
        <v>225</v>
      </c>
      <c r="F1935" s="4" t="s">
        <v>75</v>
      </c>
      <c r="G1935" s="4" t="s">
        <v>46</v>
      </c>
      <c r="H1935" s="4" t="s">
        <v>47</v>
      </c>
      <c r="I1935" s="4" t="s">
        <v>48</v>
      </c>
      <c r="J1935" s="4" t="s">
        <v>49</v>
      </c>
      <c r="K1935" s="4" t="s">
        <v>5137</v>
      </c>
      <c r="L1935" s="4" t="s">
        <v>5138</v>
      </c>
      <c r="M1935" s="4"/>
      <c r="N1935" s="4" t="s">
        <v>242</v>
      </c>
      <c r="O1935" s="4" t="s">
        <v>53</v>
      </c>
      <c r="P1935" s="4" t="s">
        <v>4616</v>
      </c>
      <c r="Q1935" s="4">
        <v>61</v>
      </c>
      <c r="R1935" s="4">
        <v>0</v>
      </c>
      <c r="S1935" s="4">
        <v>8</v>
      </c>
      <c r="T1935" s="4">
        <v>69</v>
      </c>
      <c r="U1935" s="4">
        <v>0.8841</v>
      </c>
      <c r="V1935" s="4">
        <v>0</v>
      </c>
      <c r="W1935" s="4">
        <v>0.8841</v>
      </c>
      <c r="X1935" s="4" t="s">
        <v>48</v>
      </c>
      <c r="Y1935" s="4" t="s">
        <v>49</v>
      </c>
      <c r="Z1935" s="4" t="s">
        <v>49</v>
      </c>
      <c r="AA1935" s="4" t="s">
        <v>49</v>
      </c>
      <c r="AB1935" s="4" t="s">
        <v>49</v>
      </c>
      <c r="AC1935" s="4" t="s">
        <v>49</v>
      </c>
      <c r="AD1935" s="4" t="s">
        <v>49</v>
      </c>
      <c r="AE1935" s="4" t="s">
        <v>49</v>
      </c>
      <c r="AF1935" s="4" t="s">
        <v>49</v>
      </c>
      <c r="AG1935" s="4" t="s">
        <v>49</v>
      </c>
      <c r="AH1935" s="4" t="s">
        <v>49</v>
      </c>
      <c r="AI1935" s="4" t="s">
        <v>49</v>
      </c>
      <c r="AJ1935" s="4" t="s">
        <v>49</v>
      </c>
      <c r="AK1935" s="4" t="s">
        <v>49</v>
      </c>
      <c r="AL1935" s="4" t="s">
        <v>55</v>
      </c>
    </row>
    <row r="1936" spans="1:38" ht="25.5">
      <c r="A1936" s="4">
        <v>159879</v>
      </c>
      <c r="B1936" s="4">
        <v>661217</v>
      </c>
      <c r="C1936" s="4" t="s">
        <v>5088</v>
      </c>
      <c r="D1936" s="4" t="s">
        <v>5089</v>
      </c>
      <c r="E1936" s="4" t="s">
        <v>225</v>
      </c>
      <c r="F1936" s="4" t="s">
        <v>75</v>
      </c>
      <c r="G1936" s="4" t="s">
        <v>46</v>
      </c>
      <c r="H1936" s="4" t="s">
        <v>47</v>
      </c>
      <c r="I1936" s="4" t="s">
        <v>48</v>
      </c>
      <c r="J1936" s="4" t="s">
        <v>49</v>
      </c>
      <c r="K1936" s="4" t="s">
        <v>5139</v>
      </c>
      <c r="L1936" s="4" t="s">
        <v>5140</v>
      </c>
      <c r="M1936" s="4"/>
      <c r="N1936" s="4" t="s">
        <v>242</v>
      </c>
      <c r="O1936" s="4" t="s">
        <v>53</v>
      </c>
      <c r="P1936" s="4" t="s">
        <v>5099</v>
      </c>
      <c r="Q1936" s="4">
        <v>120</v>
      </c>
      <c r="R1936" s="4">
        <v>0</v>
      </c>
      <c r="S1936" s="4">
        <v>212</v>
      </c>
      <c r="T1936" s="4">
        <v>332</v>
      </c>
      <c r="U1936" s="4">
        <v>0.3614</v>
      </c>
      <c r="V1936" s="4">
        <v>0</v>
      </c>
      <c r="W1936" s="4">
        <v>0.3614</v>
      </c>
      <c r="X1936" s="4" t="s">
        <v>48</v>
      </c>
      <c r="Y1936" s="4" t="s">
        <v>49</v>
      </c>
      <c r="Z1936" s="4" t="s">
        <v>49</v>
      </c>
      <c r="AA1936" s="4" t="s">
        <v>49</v>
      </c>
      <c r="AB1936" s="4" t="s">
        <v>49</v>
      </c>
      <c r="AC1936" s="4" t="s">
        <v>49</v>
      </c>
      <c r="AD1936" s="4" t="s">
        <v>49</v>
      </c>
      <c r="AE1936" s="4" t="s">
        <v>48</v>
      </c>
      <c r="AF1936" s="4" t="s">
        <v>48</v>
      </c>
      <c r="AG1936" s="4" t="s">
        <v>48</v>
      </c>
      <c r="AH1936" s="4" t="s">
        <v>48</v>
      </c>
      <c r="AI1936" s="4" t="s">
        <v>48</v>
      </c>
      <c r="AJ1936" s="4" t="s">
        <v>48</v>
      </c>
      <c r="AK1936" s="4" t="s">
        <v>48</v>
      </c>
      <c r="AL1936" s="4" t="s">
        <v>55</v>
      </c>
    </row>
    <row r="1937" spans="1:38" ht="25.5">
      <c r="A1937" s="4">
        <v>159879</v>
      </c>
      <c r="B1937" s="4">
        <v>665746</v>
      </c>
      <c r="C1937" s="4" t="s">
        <v>5088</v>
      </c>
      <c r="D1937" s="4" t="s">
        <v>5089</v>
      </c>
      <c r="E1937" s="4" t="s">
        <v>225</v>
      </c>
      <c r="F1937" s="4" t="s">
        <v>75</v>
      </c>
      <c r="G1937" s="4" t="s">
        <v>46</v>
      </c>
      <c r="H1937" s="4" t="s">
        <v>47</v>
      </c>
      <c r="I1937" s="4" t="s">
        <v>48</v>
      </c>
      <c r="J1937" s="4" t="s">
        <v>49</v>
      </c>
      <c r="K1937" s="4" t="s">
        <v>4988</v>
      </c>
      <c r="L1937" s="4" t="s">
        <v>5141</v>
      </c>
      <c r="M1937" s="4"/>
      <c r="N1937" s="4" t="s">
        <v>242</v>
      </c>
      <c r="O1937" s="4" t="s">
        <v>53</v>
      </c>
      <c r="P1937" s="4" t="s">
        <v>4616</v>
      </c>
      <c r="Q1937" s="4">
        <v>244</v>
      </c>
      <c r="R1937" s="4">
        <v>0</v>
      </c>
      <c r="S1937" s="4">
        <v>73</v>
      </c>
      <c r="T1937" s="4">
        <v>317</v>
      </c>
      <c r="U1937" s="4">
        <v>0.76970000000000005</v>
      </c>
      <c r="V1937" s="4">
        <v>0</v>
      </c>
      <c r="W1937" s="4">
        <v>0.76970000000000005</v>
      </c>
      <c r="X1937" s="4" t="s">
        <v>48</v>
      </c>
      <c r="Y1937" s="4" t="s">
        <v>49</v>
      </c>
      <c r="Z1937" s="4" t="s">
        <v>49</v>
      </c>
      <c r="AA1937" s="4" t="s">
        <v>49</v>
      </c>
      <c r="AB1937" s="4" t="s">
        <v>49</v>
      </c>
      <c r="AC1937" s="4" t="s">
        <v>49</v>
      </c>
      <c r="AD1937" s="4" t="s">
        <v>49</v>
      </c>
      <c r="AE1937" s="4" t="s">
        <v>48</v>
      </c>
      <c r="AF1937" s="4" t="s">
        <v>48</v>
      </c>
      <c r="AG1937" s="4" t="s">
        <v>48</v>
      </c>
      <c r="AH1937" s="4" t="s">
        <v>48</v>
      </c>
      <c r="AI1937" s="4" t="s">
        <v>48</v>
      </c>
      <c r="AJ1937" s="4" t="s">
        <v>48</v>
      </c>
      <c r="AK1937" s="4" t="s">
        <v>48</v>
      </c>
      <c r="AL1937" s="4" t="s">
        <v>55</v>
      </c>
    </row>
    <row r="1938" spans="1:38" ht="25.5">
      <c r="A1938" s="4">
        <v>159879</v>
      </c>
      <c r="B1938" s="4">
        <v>661216</v>
      </c>
      <c r="C1938" s="4" t="s">
        <v>5088</v>
      </c>
      <c r="D1938" s="4" t="s">
        <v>5089</v>
      </c>
      <c r="E1938" s="4" t="s">
        <v>225</v>
      </c>
      <c r="F1938" s="4" t="s">
        <v>75</v>
      </c>
      <c r="G1938" s="4" t="s">
        <v>46</v>
      </c>
      <c r="H1938" s="4" t="s">
        <v>47</v>
      </c>
      <c r="I1938" s="4" t="s">
        <v>48</v>
      </c>
      <c r="J1938" s="4" t="s">
        <v>49</v>
      </c>
      <c r="K1938" s="4" t="s">
        <v>5142</v>
      </c>
      <c r="L1938" s="4" t="s">
        <v>5143</v>
      </c>
      <c r="M1938" s="4"/>
      <c r="N1938" s="4" t="s">
        <v>242</v>
      </c>
      <c r="O1938" s="4" t="s">
        <v>53</v>
      </c>
      <c r="P1938" s="4" t="s">
        <v>243</v>
      </c>
      <c r="Q1938" s="4">
        <v>490</v>
      </c>
      <c r="R1938" s="4">
        <v>0</v>
      </c>
      <c r="S1938" s="4">
        <v>0</v>
      </c>
      <c r="T1938" s="4">
        <v>490</v>
      </c>
      <c r="U1938" s="4">
        <v>1</v>
      </c>
      <c r="V1938" s="4">
        <v>0</v>
      </c>
      <c r="W1938" s="4">
        <v>1</v>
      </c>
      <c r="X1938" s="4" t="s">
        <v>49</v>
      </c>
      <c r="Y1938" s="4" t="s">
        <v>49</v>
      </c>
      <c r="Z1938" s="4" t="s">
        <v>49</v>
      </c>
      <c r="AA1938" s="4" t="s">
        <v>49</v>
      </c>
      <c r="AB1938" s="4" t="s">
        <v>49</v>
      </c>
      <c r="AC1938" s="4" t="s">
        <v>49</v>
      </c>
      <c r="AD1938" s="4" t="s">
        <v>49</v>
      </c>
      <c r="AE1938" s="4" t="s">
        <v>48</v>
      </c>
      <c r="AF1938" s="4" t="s">
        <v>48</v>
      </c>
      <c r="AG1938" s="4" t="s">
        <v>48</v>
      </c>
      <c r="AH1938" s="4" t="s">
        <v>48</v>
      </c>
      <c r="AI1938" s="4" t="s">
        <v>48</v>
      </c>
      <c r="AJ1938" s="4" t="s">
        <v>48</v>
      </c>
      <c r="AK1938" s="4" t="s">
        <v>48</v>
      </c>
      <c r="AL1938" s="4" t="s">
        <v>55</v>
      </c>
    </row>
    <row r="1939" spans="1:38" ht="25.5">
      <c r="A1939" s="4">
        <v>159879</v>
      </c>
      <c r="B1939" s="4">
        <v>665739</v>
      </c>
      <c r="C1939" s="4" t="s">
        <v>5088</v>
      </c>
      <c r="D1939" s="4" t="s">
        <v>5089</v>
      </c>
      <c r="E1939" s="4" t="s">
        <v>225</v>
      </c>
      <c r="F1939" s="4" t="s">
        <v>75</v>
      </c>
      <c r="G1939" s="4" t="s">
        <v>46</v>
      </c>
      <c r="H1939" s="4" t="s">
        <v>47</v>
      </c>
      <c r="I1939" s="4" t="s">
        <v>48</v>
      </c>
      <c r="J1939" s="4" t="s">
        <v>49</v>
      </c>
      <c r="K1939" s="4" t="s">
        <v>3441</v>
      </c>
      <c r="L1939" s="4" t="s">
        <v>5144</v>
      </c>
      <c r="M1939" s="4"/>
      <c r="N1939" s="4" t="s">
        <v>242</v>
      </c>
      <c r="O1939" s="4" t="s">
        <v>53</v>
      </c>
      <c r="P1939" s="4" t="s">
        <v>4616</v>
      </c>
      <c r="Q1939" s="4">
        <v>889</v>
      </c>
      <c r="R1939" s="4">
        <v>0</v>
      </c>
      <c r="S1939" s="4">
        <v>0</v>
      </c>
      <c r="T1939" s="4">
        <v>889</v>
      </c>
      <c r="U1939" s="4">
        <v>1</v>
      </c>
      <c r="V1939" s="4">
        <v>0</v>
      </c>
      <c r="W1939" s="4">
        <v>1</v>
      </c>
      <c r="X1939" s="4" t="s">
        <v>48</v>
      </c>
      <c r="Y1939" s="4" t="s">
        <v>48</v>
      </c>
      <c r="Z1939" s="4" t="s">
        <v>48</v>
      </c>
      <c r="AA1939" s="4" t="s">
        <v>48</v>
      </c>
      <c r="AB1939" s="4" t="s">
        <v>48</v>
      </c>
      <c r="AC1939" s="4" t="s">
        <v>48</v>
      </c>
      <c r="AD1939" s="4" t="s">
        <v>48</v>
      </c>
      <c r="AE1939" s="4" t="s">
        <v>49</v>
      </c>
      <c r="AF1939" s="4" t="s">
        <v>49</v>
      </c>
      <c r="AG1939" s="4" t="s">
        <v>49</v>
      </c>
      <c r="AH1939" s="4" t="s">
        <v>48</v>
      </c>
      <c r="AI1939" s="4" t="s">
        <v>48</v>
      </c>
      <c r="AJ1939" s="4" t="s">
        <v>48</v>
      </c>
      <c r="AK1939" s="4" t="s">
        <v>48</v>
      </c>
      <c r="AL1939" s="4" t="s">
        <v>55</v>
      </c>
    </row>
    <row r="1940" spans="1:38" ht="25.5">
      <c r="A1940" s="4">
        <v>159879</v>
      </c>
      <c r="B1940" s="4">
        <v>665753</v>
      </c>
      <c r="C1940" s="4" t="s">
        <v>5088</v>
      </c>
      <c r="D1940" s="4" t="s">
        <v>5089</v>
      </c>
      <c r="E1940" s="4" t="s">
        <v>225</v>
      </c>
      <c r="F1940" s="4" t="s">
        <v>75</v>
      </c>
      <c r="G1940" s="4" t="s">
        <v>46</v>
      </c>
      <c r="H1940" s="4" t="s">
        <v>47</v>
      </c>
      <c r="I1940" s="4" t="s">
        <v>48</v>
      </c>
      <c r="J1940" s="4" t="s">
        <v>49</v>
      </c>
      <c r="K1940" s="4" t="s">
        <v>5145</v>
      </c>
      <c r="L1940" s="4" t="s">
        <v>5146</v>
      </c>
      <c r="M1940" s="4"/>
      <c r="N1940" s="4" t="s">
        <v>242</v>
      </c>
      <c r="O1940" s="4" t="s">
        <v>53</v>
      </c>
      <c r="P1940" s="4" t="s">
        <v>5095</v>
      </c>
      <c r="Q1940" s="4">
        <v>313</v>
      </c>
      <c r="R1940" s="4">
        <v>0</v>
      </c>
      <c r="S1940" s="4">
        <v>173</v>
      </c>
      <c r="T1940" s="4">
        <v>486</v>
      </c>
      <c r="U1940" s="4">
        <v>0.64400000000000002</v>
      </c>
      <c r="V1940" s="4">
        <v>0</v>
      </c>
      <c r="W1940" s="4">
        <v>0.64400000000000002</v>
      </c>
      <c r="X1940" s="4" t="s">
        <v>48</v>
      </c>
      <c r="Y1940" s="4" t="s">
        <v>49</v>
      </c>
      <c r="Z1940" s="4" t="s">
        <v>49</v>
      </c>
      <c r="AA1940" s="4" t="s">
        <v>49</v>
      </c>
      <c r="AB1940" s="4" t="s">
        <v>49</v>
      </c>
      <c r="AC1940" s="4" t="s">
        <v>49</v>
      </c>
      <c r="AD1940" s="4" t="s">
        <v>49</v>
      </c>
      <c r="AE1940" s="4" t="s">
        <v>48</v>
      </c>
      <c r="AF1940" s="4" t="s">
        <v>48</v>
      </c>
      <c r="AG1940" s="4" t="s">
        <v>48</v>
      </c>
      <c r="AH1940" s="4" t="s">
        <v>48</v>
      </c>
      <c r="AI1940" s="4" t="s">
        <v>48</v>
      </c>
      <c r="AJ1940" s="4" t="s">
        <v>48</v>
      </c>
      <c r="AK1940" s="4" t="s">
        <v>48</v>
      </c>
      <c r="AL1940" s="4" t="s">
        <v>55</v>
      </c>
    </row>
    <row r="1941" spans="1:38" ht="25.5">
      <c r="A1941" s="4">
        <v>159879</v>
      </c>
      <c r="B1941" s="4">
        <v>665752</v>
      </c>
      <c r="C1941" s="4" t="s">
        <v>5088</v>
      </c>
      <c r="D1941" s="4" t="s">
        <v>5089</v>
      </c>
      <c r="E1941" s="4" t="s">
        <v>225</v>
      </c>
      <c r="F1941" s="4" t="s">
        <v>75</v>
      </c>
      <c r="G1941" s="4" t="s">
        <v>46</v>
      </c>
      <c r="H1941" s="4" t="s">
        <v>47</v>
      </c>
      <c r="I1941" s="4" t="s">
        <v>48</v>
      </c>
      <c r="J1941" s="4" t="s">
        <v>49</v>
      </c>
      <c r="K1941" s="4" t="s">
        <v>5147</v>
      </c>
      <c r="L1941" s="4" t="s">
        <v>5148</v>
      </c>
      <c r="M1941" s="4"/>
      <c r="N1941" s="4" t="s">
        <v>242</v>
      </c>
      <c r="O1941" s="4" t="s">
        <v>53</v>
      </c>
      <c r="P1941" s="4" t="s">
        <v>243</v>
      </c>
      <c r="Q1941" s="4">
        <v>659</v>
      </c>
      <c r="R1941" s="4">
        <v>0</v>
      </c>
      <c r="S1941" s="4">
        <v>28</v>
      </c>
      <c r="T1941" s="4">
        <v>687</v>
      </c>
      <c r="U1941" s="4">
        <v>0.95920000000000005</v>
      </c>
      <c r="V1941" s="4">
        <v>0</v>
      </c>
      <c r="W1941" s="4">
        <v>0.95920000000000005</v>
      </c>
      <c r="X1941" s="4" t="s">
        <v>49</v>
      </c>
      <c r="Y1941" s="4" t="s">
        <v>49</v>
      </c>
      <c r="Z1941" s="4" t="s">
        <v>49</v>
      </c>
      <c r="AA1941" s="4" t="s">
        <v>49</v>
      </c>
      <c r="AB1941" s="4" t="s">
        <v>49</v>
      </c>
      <c r="AC1941" s="4" t="s">
        <v>49</v>
      </c>
      <c r="AD1941" s="4" t="s">
        <v>49</v>
      </c>
      <c r="AE1941" s="4" t="s">
        <v>48</v>
      </c>
      <c r="AF1941" s="4" t="s">
        <v>48</v>
      </c>
      <c r="AG1941" s="4" t="s">
        <v>48</v>
      </c>
      <c r="AH1941" s="4" t="s">
        <v>48</v>
      </c>
      <c r="AI1941" s="4" t="s">
        <v>48</v>
      </c>
      <c r="AJ1941" s="4" t="s">
        <v>48</v>
      </c>
      <c r="AK1941" s="4" t="s">
        <v>48</v>
      </c>
      <c r="AL1941" s="4" t="s">
        <v>55</v>
      </c>
    </row>
    <row r="1942" spans="1:38" ht="25.5">
      <c r="A1942" s="4">
        <v>159879</v>
      </c>
      <c r="B1942" s="4">
        <v>687570</v>
      </c>
      <c r="C1942" s="4" t="s">
        <v>5088</v>
      </c>
      <c r="D1942" s="4" t="s">
        <v>5089</v>
      </c>
      <c r="E1942" s="4" t="s">
        <v>225</v>
      </c>
      <c r="F1942" s="4" t="s">
        <v>75</v>
      </c>
      <c r="G1942" s="4" t="s">
        <v>46</v>
      </c>
      <c r="H1942" s="4" t="s">
        <v>47</v>
      </c>
      <c r="I1942" s="4" t="s">
        <v>48</v>
      </c>
      <c r="J1942" s="4" t="s">
        <v>49</v>
      </c>
      <c r="K1942" s="4" t="s">
        <v>5149</v>
      </c>
      <c r="L1942" s="4" t="s">
        <v>5150</v>
      </c>
      <c r="M1942" s="4"/>
      <c r="N1942" s="4" t="s">
        <v>242</v>
      </c>
      <c r="O1942" s="4" t="s">
        <v>53</v>
      </c>
      <c r="P1942" s="4" t="s">
        <v>5099</v>
      </c>
      <c r="Q1942" s="4">
        <v>53</v>
      </c>
      <c r="R1942" s="4">
        <v>0</v>
      </c>
      <c r="S1942" s="4">
        <v>65</v>
      </c>
      <c r="T1942" s="4">
        <v>118</v>
      </c>
      <c r="U1942" s="4">
        <v>0.44919999999999999</v>
      </c>
      <c r="V1942" s="4">
        <v>0</v>
      </c>
      <c r="W1942" s="4">
        <v>0.44919999999999999</v>
      </c>
      <c r="X1942" s="4" t="s">
        <v>48</v>
      </c>
      <c r="Y1942" s="4" t="s">
        <v>49</v>
      </c>
      <c r="Z1942" s="4" t="s">
        <v>49</v>
      </c>
      <c r="AA1942" s="4" t="s">
        <v>48</v>
      </c>
      <c r="AB1942" s="4" t="s">
        <v>48</v>
      </c>
      <c r="AC1942" s="4" t="s">
        <v>48</v>
      </c>
      <c r="AD1942" s="4" t="s">
        <v>48</v>
      </c>
      <c r="AE1942" s="4" t="s">
        <v>48</v>
      </c>
      <c r="AF1942" s="4" t="s">
        <v>48</v>
      </c>
      <c r="AG1942" s="4" t="s">
        <v>48</v>
      </c>
      <c r="AH1942" s="4" t="s">
        <v>48</v>
      </c>
      <c r="AI1942" s="4" t="s">
        <v>48</v>
      </c>
      <c r="AJ1942" s="4" t="s">
        <v>48</v>
      </c>
      <c r="AK1942" s="4" t="s">
        <v>48</v>
      </c>
      <c r="AL1942" s="4" t="s">
        <v>55</v>
      </c>
    </row>
    <row r="1943" spans="1:38" ht="25.5">
      <c r="A1943" s="4">
        <v>159879</v>
      </c>
      <c r="B1943" s="4">
        <v>661223</v>
      </c>
      <c r="C1943" s="4" t="s">
        <v>5088</v>
      </c>
      <c r="D1943" s="4" t="s">
        <v>5089</v>
      </c>
      <c r="E1943" s="4" t="s">
        <v>225</v>
      </c>
      <c r="F1943" s="4" t="s">
        <v>75</v>
      </c>
      <c r="G1943" s="4" t="s">
        <v>46</v>
      </c>
      <c r="H1943" s="4" t="s">
        <v>47</v>
      </c>
      <c r="I1943" s="4" t="s">
        <v>48</v>
      </c>
      <c r="J1943" s="4" t="s">
        <v>49</v>
      </c>
      <c r="K1943" s="4" t="s">
        <v>3869</v>
      </c>
      <c r="L1943" s="4" t="s">
        <v>5151</v>
      </c>
      <c r="M1943" s="4"/>
      <c r="N1943" s="4" t="s">
        <v>242</v>
      </c>
      <c r="O1943" s="4" t="s">
        <v>53</v>
      </c>
      <c r="P1943" s="4" t="s">
        <v>5099</v>
      </c>
      <c r="Q1943" s="4">
        <v>245</v>
      </c>
      <c r="R1943" s="4">
        <v>0</v>
      </c>
      <c r="S1943" s="4">
        <v>173</v>
      </c>
      <c r="T1943" s="4">
        <v>418</v>
      </c>
      <c r="U1943" s="4">
        <v>0.58609999999999995</v>
      </c>
      <c r="V1943" s="4">
        <v>0</v>
      </c>
      <c r="W1943" s="4">
        <v>0.58609999999999995</v>
      </c>
      <c r="X1943" s="4" t="s">
        <v>48</v>
      </c>
      <c r="Y1943" s="4" t="s">
        <v>49</v>
      </c>
      <c r="Z1943" s="4" t="s">
        <v>49</v>
      </c>
      <c r="AA1943" s="4" t="s">
        <v>49</v>
      </c>
      <c r="AB1943" s="4" t="s">
        <v>49</v>
      </c>
      <c r="AC1943" s="4" t="s">
        <v>49</v>
      </c>
      <c r="AD1943" s="4" t="s">
        <v>49</v>
      </c>
      <c r="AE1943" s="4" t="s">
        <v>48</v>
      </c>
      <c r="AF1943" s="4" t="s">
        <v>48</v>
      </c>
      <c r="AG1943" s="4" t="s">
        <v>48</v>
      </c>
      <c r="AH1943" s="4" t="s">
        <v>48</v>
      </c>
      <c r="AI1943" s="4" t="s">
        <v>48</v>
      </c>
      <c r="AJ1943" s="4" t="s">
        <v>48</v>
      </c>
      <c r="AK1943" s="4" t="s">
        <v>48</v>
      </c>
      <c r="AL1943" s="4" t="s">
        <v>55</v>
      </c>
    </row>
    <row r="1944" spans="1:38" ht="25.5">
      <c r="A1944" s="4">
        <v>159879</v>
      </c>
      <c r="B1944" s="4">
        <v>661224</v>
      </c>
      <c r="C1944" s="4" t="s">
        <v>5088</v>
      </c>
      <c r="D1944" s="4" t="s">
        <v>5089</v>
      </c>
      <c r="E1944" s="4" t="s">
        <v>225</v>
      </c>
      <c r="F1944" s="4" t="s">
        <v>75</v>
      </c>
      <c r="G1944" s="4" t="s">
        <v>46</v>
      </c>
      <c r="H1944" s="4" t="s">
        <v>47</v>
      </c>
      <c r="I1944" s="4" t="s">
        <v>48</v>
      </c>
      <c r="J1944" s="4" t="s">
        <v>49</v>
      </c>
      <c r="K1944" s="4" t="s">
        <v>5152</v>
      </c>
      <c r="L1944" s="4" t="s">
        <v>5153</v>
      </c>
      <c r="M1944" s="4"/>
      <c r="N1944" s="4" t="s">
        <v>242</v>
      </c>
      <c r="O1944" s="4" t="s">
        <v>53</v>
      </c>
      <c r="P1944" s="4" t="s">
        <v>5092</v>
      </c>
      <c r="Q1944" s="4">
        <v>170</v>
      </c>
      <c r="R1944" s="4">
        <v>0</v>
      </c>
      <c r="S1944" s="4">
        <v>245</v>
      </c>
      <c r="T1944" s="4">
        <v>415</v>
      </c>
      <c r="U1944" s="4">
        <v>0.40960000000000002</v>
      </c>
      <c r="V1944" s="4">
        <v>0</v>
      </c>
      <c r="W1944" s="4">
        <v>0.40960000000000002</v>
      </c>
      <c r="X1944" s="4" t="s">
        <v>48</v>
      </c>
      <c r="Y1944" s="4" t="s">
        <v>49</v>
      </c>
      <c r="Z1944" s="4" t="s">
        <v>49</v>
      </c>
      <c r="AA1944" s="4" t="s">
        <v>49</v>
      </c>
      <c r="AB1944" s="4" t="s">
        <v>49</v>
      </c>
      <c r="AC1944" s="4" t="s">
        <v>49</v>
      </c>
      <c r="AD1944" s="4" t="s">
        <v>49</v>
      </c>
      <c r="AE1944" s="4" t="s">
        <v>48</v>
      </c>
      <c r="AF1944" s="4" t="s">
        <v>48</v>
      </c>
      <c r="AG1944" s="4" t="s">
        <v>48</v>
      </c>
      <c r="AH1944" s="4" t="s">
        <v>48</v>
      </c>
      <c r="AI1944" s="4" t="s">
        <v>48</v>
      </c>
      <c r="AJ1944" s="4" t="s">
        <v>48</v>
      </c>
      <c r="AK1944" s="4" t="s">
        <v>48</v>
      </c>
      <c r="AL1944" s="4" t="s">
        <v>55</v>
      </c>
    </row>
    <row r="1945" spans="1:38" ht="25.5">
      <c r="A1945" s="4">
        <v>159879</v>
      </c>
      <c r="B1945" s="4">
        <v>665741</v>
      </c>
      <c r="C1945" s="4" t="s">
        <v>5088</v>
      </c>
      <c r="D1945" s="4" t="s">
        <v>5089</v>
      </c>
      <c r="E1945" s="4" t="s">
        <v>225</v>
      </c>
      <c r="F1945" s="4" t="s">
        <v>75</v>
      </c>
      <c r="G1945" s="4" t="s">
        <v>46</v>
      </c>
      <c r="H1945" s="4" t="s">
        <v>47</v>
      </c>
      <c r="I1945" s="4" t="s">
        <v>48</v>
      </c>
      <c r="J1945" s="4" t="s">
        <v>49</v>
      </c>
      <c r="K1945" s="4" t="s">
        <v>5154</v>
      </c>
      <c r="L1945" s="4" t="s">
        <v>5155</v>
      </c>
      <c r="M1945" s="4"/>
      <c r="N1945" s="4" t="s">
        <v>242</v>
      </c>
      <c r="O1945" s="4" t="s">
        <v>53</v>
      </c>
      <c r="P1945" s="4" t="s">
        <v>252</v>
      </c>
      <c r="Q1945" s="4">
        <v>429</v>
      </c>
      <c r="R1945" s="4">
        <v>0</v>
      </c>
      <c r="S1945" s="4">
        <v>236</v>
      </c>
      <c r="T1945" s="4">
        <v>665</v>
      </c>
      <c r="U1945" s="4">
        <v>0.64510000000000001</v>
      </c>
      <c r="V1945" s="4">
        <v>0</v>
      </c>
      <c r="W1945" s="4">
        <v>0.64510000000000001</v>
      </c>
      <c r="X1945" s="4" t="s">
        <v>48</v>
      </c>
      <c r="Y1945" s="4" t="s">
        <v>49</v>
      </c>
      <c r="Z1945" s="4" t="s">
        <v>49</v>
      </c>
      <c r="AA1945" s="4" t="s">
        <v>49</v>
      </c>
      <c r="AB1945" s="4" t="s">
        <v>49</v>
      </c>
      <c r="AC1945" s="4" t="s">
        <v>49</v>
      </c>
      <c r="AD1945" s="4" t="s">
        <v>49</v>
      </c>
      <c r="AE1945" s="4" t="s">
        <v>48</v>
      </c>
      <c r="AF1945" s="4" t="s">
        <v>48</v>
      </c>
      <c r="AG1945" s="4" t="s">
        <v>48</v>
      </c>
      <c r="AH1945" s="4" t="s">
        <v>48</v>
      </c>
      <c r="AI1945" s="4" t="s">
        <v>48</v>
      </c>
      <c r="AJ1945" s="4" t="s">
        <v>48</v>
      </c>
      <c r="AK1945" s="4" t="s">
        <v>48</v>
      </c>
      <c r="AL1945" s="4" t="s">
        <v>55</v>
      </c>
    </row>
    <row r="1946" spans="1:38" ht="25.5">
      <c r="A1946" s="4">
        <v>159879</v>
      </c>
      <c r="B1946" s="4">
        <v>661237</v>
      </c>
      <c r="C1946" s="4" t="s">
        <v>5088</v>
      </c>
      <c r="D1946" s="4" t="s">
        <v>5089</v>
      </c>
      <c r="E1946" s="4" t="s">
        <v>225</v>
      </c>
      <c r="F1946" s="4" t="s">
        <v>75</v>
      </c>
      <c r="G1946" s="4" t="s">
        <v>46</v>
      </c>
      <c r="H1946" s="4" t="s">
        <v>47</v>
      </c>
      <c r="I1946" s="4" t="s">
        <v>48</v>
      </c>
      <c r="J1946" s="4" t="s">
        <v>49</v>
      </c>
      <c r="K1946" s="4" t="s">
        <v>5156</v>
      </c>
      <c r="L1946" s="4" t="s">
        <v>5157</v>
      </c>
      <c r="M1946" s="4"/>
      <c r="N1946" s="4" t="s">
        <v>242</v>
      </c>
      <c r="O1946" s="4" t="s">
        <v>53</v>
      </c>
      <c r="P1946" s="4" t="s">
        <v>5092</v>
      </c>
      <c r="Q1946" s="4">
        <v>608</v>
      </c>
      <c r="R1946" s="4">
        <v>0</v>
      </c>
      <c r="S1946" s="4">
        <v>1226</v>
      </c>
      <c r="T1946" s="4">
        <v>1834</v>
      </c>
      <c r="U1946" s="4">
        <v>0.33150000000000002</v>
      </c>
      <c r="V1946" s="4">
        <v>0</v>
      </c>
      <c r="W1946" s="4">
        <v>0.33150000000000002</v>
      </c>
      <c r="X1946" s="4" t="s">
        <v>48</v>
      </c>
      <c r="Y1946" s="4" t="s">
        <v>48</v>
      </c>
      <c r="Z1946" s="4" t="s">
        <v>48</v>
      </c>
      <c r="AA1946" s="4" t="s">
        <v>48</v>
      </c>
      <c r="AB1946" s="4" t="s">
        <v>48</v>
      </c>
      <c r="AC1946" s="4" t="s">
        <v>48</v>
      </c>
      <c r="AD1946" s="4" t="s">
        <v>48</v>
      </c>
      <c r="AE1946" s="4" t="s">
        <v>48</v>
      </c>
      <c r="AF1946" s="4" t="s">
        <v>48</v>
      </c>
      <c r="AG1946" s="4" t="s">
        <v>48</v>
      </c>
      <c r="AH1946" s="4" t="s">
        <v>49</v>
      </c>
      <c r="AI1946" s="4" t="s">
        <v>49</v>
      </c>
      <c r="AJ1946" s="4" t="s">
        <v>49</v>
      </c>
      <c r="AK1946" s="4" t="s">
        <v>49</v>
      </c>
      <c r="AL1946" s="4" t="s">
        <v>55</v>
      </c>
    </row>
    <row r="1947" spans="1:38" ht="25.5">
      <c r="A1947" s="4">
        <v>159879</v>
      </c>
      <c r="B1947" s="4">
        <v>662950</v>
      </c>
      <c r="C1947" s="4" t="s">
        <v>5088</v>
      </c>
      <c r="D1947" s="4" t="s">
        <v>5089</v>
      </c>
      <c r="E1947" s="4" t="s">
        <v>225</v>
      </c>
      <c r="F1947" s="4" t="s">
        <v>75</v>
      </c>
      <c r="G1947" s="4" t="s">
        <v>46</v>
      </c>
      <c r="H1947" s="4" t="s">
        <v>47</v>
      </c>
      <c r="I1947" s="4" t="s">
        <v>48</v>
      </c>
      <c r="J1947" s="4" t="s">
        <v>49</v>
      </c>
      <c r="K1947" s="4" t="s">
        <v>5158</v>
      </c>
      <c r="L1947" s="4" t="s">
        <v>5159</v>
      </c>
      <c r="M1947" s="4"/>
      <c r="N1947" s="4" t="s">
        <v>242</v>
      </c>
      <c r="O1947" s="4" t="s">
        <v>53</v>
      </c>
      <c r="P1947" s="4" t="s">
        <v>5092</v>
      </c>
      <c r="Q1947" s="4">
        <v>272</v>
      </c>
      <c r="R1947" s="4">
        <v>0</v>
      </c>
      <c r="S1947" s="4">
        <v>491</v>
      </c>
      <c r="T1947" s="4">
        <v>763</v>
      </c>
      <c r="U1947" s="4">
        <v>0.35649999999999998</v>
      </c>
      <c r="V1947" s="4">
        <v>0</v>
      </c>
      <c r="W1947" s="4">
        <v>0.35649999999999998</v>
      </c>
      <c r="X1947" s="4" t="s">
        <v>48</v>
      </c>
      <c r="Y1947" s="4" t="s">
        <v>48</v>
      </c>
      <c r="Z1947" s="4" t="s">
        <v>48</v>
      </c>
      <c r="AA1947" s="4" t="s">
        <v>48</v>
      </c>
      <c r="AB1947" s="4" t="s">
        <v>48</v>
      </c>
      <c r="AC1947" s="4" t="s">
        <v>48</v>
      </c>
      <c r="AD1947" s="4" t="s">
        <v>48</v>
      </c>
      <c r="AE1947" s="4" t="s">
        <v>49</v>
      </c>
      <c r="AF1947" s="4" t="s">
        <v>49</v>
      </c>
      <c r="AG1947" s="4" t="s">
        <v>49</v>
      </c>
      <c r="AH1947" s="4" t="s">
        <v>48</v>
      </c>
      <c r="AI1947" s="4" t="s">
        <v>48</v>
      </c>
      <c r="AJ1947" s="4" t="s">
        <v>48</v>
      </c>
      <c r="AK1947" s="4" t="s">
        <v>48</v>
      </c>
      <c r="AL1947" s="4" t="s">
        <v>55</v>
      </c>
    </row>
    <row r="1948" spans="1:38" ht="25.5">
      <c r="A1948" s="4">
        <v>159879</v>
      </c>
      <c r="B1948" s="4">
        <v>687571</v>
      </c>
      <c r="C1948" s="4" t="s">
        <v>5088</v>
      </c>
      <c r="D1948" s="4" t="s">
        <v>5089</v>
      </c>
      <c r="E1948" s="4" t="s">
        <v>225</v>
      </c>
      <c r="F1948" s="4" t="s">
        <v>75</v>
      </c>
      <c r="G1948" s="4" t="s">
        <v>46</v>
      </c>
      <c r="H1948" s="4" t="s">
        <v>47</v>
      </c>
      <c r="I1948" s="4" t="s">
        <v>48</v>
      </c>
      <c r="J1948" s="4" t="s">
        <v>49</v>
      </c>
      <c r="K1948" s="4" t="s">
        <v>5160</v>
      </c>
      <c r="L1948" s="4" t="s">
        <v>5161</v>
      </c>
      <c r="M1948" s="4"/>
      <c r="N1948" s="4" t="s">
        <v>5162</v>
      </c>
      <c r="O1948" s="4" t="s">
        <v>53</v>
      </c>
      <c r="P1948" s="4" t="s">
        <v>5095</v>
      </c>
      <c r="Q1948" s="4">
        <v>135</v>
      </c>
      <c r="R1948" s="4">
        <v>0</v>
      </c>
      <c r="S1948" s="4">
        <v>138</v>
      </c>
      <c r="T1948" s="4">
        <v>273</v>
      </c>
      <c r="U1948" s="4">
        <v>0.4945</v>
      </c>
      <c r="V1948" s="4">
        <v>0</v>
      </c>
      <c r="W1948" s="4">
        <v>0.4945</v>
      </c>
      <c r="X1948" s="4" t="s">
        <v>48</v>
      </c>
      <c r="Y1948" s="4" t="s">
        <v>49</v>
      </c>
      <c r="Z1948" s="4" t="s">
        <v>49</v>
      </c>
      <c r="AA1948" s="4" t="s">
        <v>49</v>
      </c>
      <c r="AB1948" s="4" t="s">
        <v>49</v>
      </c>
      <c r="AC1948" s="4" t="s">
        <v>49</v>
      </c>
      <c r="AD1948" s="4" t="s">
        <v>49</v>
      </c>
      <c r="AE1948" s="4" t="s">
        <v>48</v>
      </c>
      <c r="AF1948" s="4" t="s">
        <v>48</v>
      </c>
      <c r="AG1948" s="4" t="s">
        <v>48</v>
      </c>
      <c r="AH1948" s="4" t="s">
        <v>48</v>
      </c>
      <c r="AI1948" s="4" t="s">
        <v>48</v>
      </c>
      <c r="AJ1948" s="4" t="s">
        <v>48</v>
      </c>
      <c r="AK1948" s="4" t="s">
        <v>48</v>
      </c>
      <c r="AL1948" s="4" t="s">
        <v>55</v>
      </c>
    </row>
    <row r="1949" spans="1:38" ht="25.5">
      <c r="A1949" s="4">
        <v>159879</v>
      </c>
      <c r="B1949" s="4">
        <v>661239</v>
      </c>
      <c r="C1949" s="4" t="s">
        <v>5088</v>
      </c>
      <c r="D1949" s="4" t="s">
        <v>5089</v>
      </c>
      <c r="E1949" s="4" t="s">
        <v>225</v>
      </c>
      <c r="F1949" s="4" t="s">
        <v>75</v>
      </c>
      <c r="G1949" s="4" t="s">
        <v>46</v>
      </c>
      <c r="H1949" s="4" t="s">
        <v>47</v>
      </c>
      <c r="I1949" s="4" t="s">
        <v>48</v>
      </c>
      <c r="J1949" s="4" t="s">
        <v>49</v>
      </c>
      <c r="K1949" s="4" t="s">
        <v>5163</v>
      </c>
      <c r="L1949" s="4" t="s">
        <v>5164</v>
      </c>
      <c r="M1949" s="4"/>
      <c r="N1949" s="4" t="s">
        <v>242</v>
      </c>
      <c r="O1949" s="4" t="s">
        <v>53</v>
      </c>
      <c r="P1949" s="4" t="s">
        <v>5095</v>
      </c>
      <c r="Q1949" s="4">
        <v>209</v>
      </c>
      <c r="R1949" s="4">
        <v>0</v>
      </c>
      <c r="S1949" s="4">
        <v>580</v>
      </c>
      <c r="T1949" s="4">
        <v>789</v>
      </c>
      <c r="U1949" s="4">
        <v>0.26490000000000002</v>
      </c>
      <c r="V1949" s="4">
        <v>0</v>
      </c>
      <c r="W1949" s="4">
        <v>0.26490000000000002</v>
      </c>
      <c r="X1949" s="4" t="s">
        <v>48</v>
      </c>
      <c r="Y1949" s="4" t="s">
        <v>48</v>
      </c>
      <c r="Z1949" s="4" t="s">
        <v>48</v>
      </c>
      <c r="AA1949" s="4" t="s">
        <v>48</v>
      </c>
      <c r="AB1949" s="4" t="s">
        <v>48</v>
      </c>
      <c r="AC1949" s="4" t="s">
        <v>48</v>
      </c>
      <c r="AD1949" s="4" t="s">
        <v>48</v>
      </c>
      <c r="AE1949" s="4" t="s">
        <v>49</v>
      </c>
      <c r="AF1949" s="4" t="s">
        <v>49</v>
      </c>
      <c r="AG1949" s="4" t="s">
        <v>49</v>
      </c>
      <c r="AH1949" s="4" t="s">
        <v>49</v>
      </c>
      <c r="AI1949" s="4" t="s">
        <v>49</v>
      </c>
      <c r="AJ1949" s="4" t="s">
        <v>49</v>
      </c>
      <c r="AK1949" s="4" t="s">
        <v>49</v>
      </c>
      <c r="AL1949" s="4" t="s">
        <v>55</v>
      </c>
    </row>
    <row r="1950" spans="1:38" ht="25.5">
      <c r="A1950" s="4">
        <v>159879</v>
      </c>
      <c r="B1950" s="4">
        <v>687569</v>
      </c>
      <c r="C1950" s="4" t="s">
        <v>5088</v>
      </c>
      <c r="D1950" s="4" t="s">
        <v>5089</v>
      </c>
      <c r="E1950" s="4" t="s">
        <v>225</v>
      </c>
      <c r="F1950" s="4" t="s">
        <v>75</v>
      </c>
      <c r="G1950" s="4" t="s">
        <v>46</v>
      </c>
      <c r="H1950" s="4" t="s">
        <v>47</v>
      </c>
      <c r="I1950" s="4" t="s">
        <v>48</v>
      </c>
      <c r="J1950" s="4" t="s">
        <v>49</v>
      </c>
      <c r="K1950" s="4" t="s">
        <v>5165</v>
      </c>
      <c r="L1950" s="4" t="s">
        <v>5166</v>
      </c>
      <c r="M1950" s="4"/>
      <c r="N1950" s="4" t="s">
        <v>242</v>
      </c>
      <c r="O1950" s="4" t="s">
        <v>53</v>
      </c>
      <c r="P1950" s="4" t="s">
        <v>4616</v>
      </c>
      <c r="Q1950" s="4">
        <v>468</v>
      </c>
      <c r="R1950" s="4">
        <v>0</v>
      </c>
      <c r="S1950" s="4">
        <v>0</v>
      </c>
      <c r="T1950" s="4">
        <v>468</v>
      </c>
      <c r="U1950" s="4">
        <v>1</v>
      </c>
      <c r="V1950" s="4">
        <v>0</v>
      </c>
      <c r="W1950" s="4">
        <v>1</v>
      </c>
      <c r="X1950" s="4" t="s">
        <v>48</v>
      </c>
      <c r="Y1950" s="4" t="s">
        <v>48</v>
      </c>
      <c r="Z1950" s="4" t="s">
        <v>48</v>
      </c>
      <c r="AA1950" s="4" t="s">
        <v>48</v>
      </c>
      <c r="AB1950" s="4" t="s">
        <v>48</v>
      </c>
      <c r="AC1950" s="4" t="s">
        <v>48</v>
      </c>
      <c r="AD1950" s="4" t="s">
        <v>48</v>
      </c>
      <c r="AE1950" s="4" t="s">
        <v>49</v>
      </c>
      <c r="AF1950" s="4" t="s">
        <v>49</v>
      </c>
      <c r="AG1950" s="4" t="s">
        <v>49</v>
      </c>
      <c r="AH1950" s="4" t="s">
        <v>49</v>
      </c>
      <c r="AI1950" s="4" t="s">
        <v>49</v>
      </c>
      <c r="AJ1950" s="4" t="s">
        <v>49</v>
      </c>
      <c r="AK1950" s="4" t="s">
        <v>49</v>
      </c>
      <c r="AL1950" s="4" t="s">
        <v>55</v>
      </c>
    </row>
    <row r="1951" spans="1:38" ht="25.5">
      <c r="A1951" s="4">
        <v>159879</v>
      </c>
      <c r="B1951" s="4">
        <v>665751</v>
      </c>
      <c r="C1951" s="4" t="s">
        <v>5088</v>
      </c>
      <c r="D1951" s="4" t="s">
        <v>5089</v>
      </c>
      <c r="E1951" s="4" t="s">
        <v>225</v>
      </c>
      <c r="F1951" s="4" t="s">
        <v>75</v>
      </c>
      <c r="G1951" s="4" t="s">
        <v>46</v>
      </c>
      <c r="H1951" s="4" t="s">
        <v>47</v>
      </c>
      <c r="I1951" s="4" t="s">
        <v>48</v>
      </c>
      <c r="J1951" s="4" t="s">
        <v>49</v>
      </c>
      <c r="K1951" s="4" t="s">
        <v>5167</v>
      </c>
      <c r="L1951" s="4" t="s">
        <v>5168</v>
      </c>
      <c r="M1951" s="4"/>
      <c r="N1951" s="4" t="s">
        <v>242</v>
      </c>
      <c r="O1951" s="4" t="s">
        <v>53</v>
      </c>
      <c r="P1951" s="4" t="s">
        <v>4616</v>
      </c>
      <c r="Q1951" s="4">
        <v>568</v>
      </c>
      <c r="R1951" s="4">
        <v>0</v>
      </c>
      <c r="S1951" s="4">
        <v>119</v>
      </c>
      <c r="T1951" s="4">
        <v>687</v>
      </c>
      <c r="U1951" s="4">
        <v>0.82679999999999998</v>
      </c>
      <c r="V1951" s="4">
        <v>0</v>
      </c>
      <c r="W1951" s="4">
        <v>0.82679999999999998</v>
      </c>
      <c r="X1951" s="4" t="s">
        <v>48</v>
      </c>
      <c r="Y1951" s="4" t="s">
        <v>49</v>
      </c>
      <c r="Z1951" s="4" t="s">
        <v>49</v>
      </c>
      <c r="AA1951" s="4" t="s">
        <v>49</v>
      </c>
      <c r="AB1951" s="4" t="s">
        <v>49</v>
      </c>
      <c r="AC1951" s="4" t="s">
        <v>49</v>
      </c>
      <c r="AD1951" s="4" t="s">
        <v>49</v>
      </c>
      <c r="AE1951" s="4" t="s">
        <v>48</v>
      </c>
      <c r="AF1951" s="4" t="s">
        <v>48</v>
      </c>
      <c r="AG1951" s="4" t="s">
        <v>48</v>
      </c>
      <c r="AH1951" s="4" t="s">
        <v>48</v>
      </c>
      <c r="AI1951" s="4" t="s">
        <v>48</v>
      </c>
      <c r="AJ1951" s="4" t="s">
        <v>48</v>
      </c>
      <c r="AK1951" s="4" t="s">
        <v>48</v>
      </c>
      <c r="AL1951" s="4" t="s">
        <v>55</v>
      </c>
    </row>
    <row r="1952" spans="1:38" ht="25.5">
      <c r="A1952" s="4">
        <v>159879</v>
      </c>
      <c r="B1952" s="4">
        <v>665748</v>
      </c>
      <c r="C1952" s="4" t="s">
        <v>5088</v>
      </c>
      <c r="D1952" s="4" t="s">
        <v>5089</v>
      </c>
      <c r="E1952" s="4" t="s">
        <v>225</v>
      </c>
      <c r="F1952" s="4" t="s">
        <v>75</v>
      </c>
      <c r="G1952" s="4" t="s">
        <v>46</v>
      </c>
      <c r="H1952" s="4" t="s">
        <v>47</v>
      </c>
      <c r="I1952" s="4" t="s">
        <v>48</v>
      </c>
      <c r="J1952" s="4" t="s">
        <v>49</v>
      </c>
      <c r="K1952" s="4" t="s">
        <v>202</v>
      </c>
      <c r="L1952" s="4" t="s">
        <v>5169</v>
      </c>
      <c r="M1952" s="4"/>
      <c r="N1952" s="4" t="s">
        <v>242</v>
      </c>
      <c r="O1952" s="4" t="s">
        <v>53</v>
      </c>
      <c r="P1952" s="4" t="s">
        <v>5095</v>
      </c>
      <c r="Q1952" s="4">
        <v>256</v>
      </c>
      <c r="R1952" s="4">
        <v>0</v>
      </c>
      <c r="S1952" s="4">
        <v>0</v>
      </c>
      <c r="T1952" s="4">
        <v>256</v>
      </c>
      <c r="U1952" s="4">
        <v>1</v>
      </c>
      <c r="V1952" s="4">
        <v>0</v>
      </c>
      <c r="W1952" s="4">
        <v>1</v>
      </c>
      <c r="X1952" s="4" t="s">
        <v>48</v>
      </c>
      <c r="Y1952" s="4" t="s">
        <v>49</v>
      </c>
      <c r="Z1952" s="4" t="s">
        <v>49</v>
      </c>
      <c r="AA1952" s="4" t="s">
        <v>49</v>
      </c>
      <c r="AB1952" s="4" t="s">
        <v>49</v>
      </c>
      <c r="AC1952" s="4" t="s">
        <v>49</v>
      </c>
      <c r="AD1952" s="4" t="s">
        <v>49</v>
      </c>
      <c r="AE1952" s="4" t="s">
        <v>48</v>
      </c>
      <c r="AF1952" s="4" t="s">
        <v>48</v>
      </c>
      <c r="AG1952" s="4" t="s">
        <v>48</v>
      </c>
      <c r="AH1952" s="4" t="s">
        <v>48</v>
      </c>
      <c r="AI1952" s="4" t="s">
        <v>48</v>
      </c>
      <c r="AJ1952" s="4" t="s">
        <v>48</v>
      </c>
      <c r="AK1952" s="4" t="s">
        <v>48</v>
      </c>
      <c r="AL1952" s="4" t="s">
        <v>55</v>
      </c>
    </row>
    <row r="1953" spans="1:38" ht="25.5">
      <c r="A1953" s="4">
        <v>159929</v>
      </c>
      <c r="B1953" s="4">
        <v>660866</v>
      </c>
      <c r="C1953" s="4" t="s">
        <v>5170</v>
      </c>
      <c r="D1953" s="4" t="s">
        <v>5171</v>
      </c>
      <c r="E1953" s="4" t="s">
        <v>153</v>
      </c>
      <c r="F1953" s="4" t="s">
        <v>1833</v>
      </c>
      <c r="G1953" s="4" t="s">
        <v>46</v>
      </c>
      <c r="H1953" s="4" t="s">
        <v>47</v>
      </c>
      <c r="I1953" s="4" t="s">
        <v>48</v>
      </c>
      <c r="J1953" s="4" t="s">
        <v>49</v>
      </c>
      <c r="K1953" s="4" t="s">
        <v>5172</v>
      </c>
      <c r="L1953" s="4" t="s">
        <v>5173</v>
      </c>
      <c r="M1953" s="4"/>
      <c r="N1953" s="4" t="s">
        <v>5174</v>
      </c>
      <c r="O1953" s="4" t="s">
        <v>53</v>
      </c>
      <c r="P1953" s="4" t="s">
        <v>5175</v>
      </c>
      <c r="Q1953" s="4">
        <v>152</v>
      </c>
      <c r="R1953" s="4">
        <v>32</v>
      </c>
      <c r="S1953" s="4">
        <v>341</v>
      </c>
      <c r="T1953" s="4">
        <v>525</v>
      </c>
      <c r="U1953" s="4">
        <v>0.28949999999999998</v>
      </c>
      <c r="V1953" s="4">
        <v>6.0999999999999999E-2</v>
      </c>
      <c r="W1953" s="4">
        <v>0.35049999999999998</v>
      </c>
      <c r="X1953" s="4" t="s">
        <v>49</v>
      </c>
      <c r="Y1953" s="4" t="s">
        <v>49</v>
      </c>
      <c r="Z1953" s="4" t="s">
        <v>49</v>
      </c>
      <c r="AA1953" s="4" t="s">
        <v>49</v>
      </c>
      <c r="AB1953" s="4" t="s">
        <v>49</v>
      </c>
      <c r="AC1953" s="4" t="s">
        <v>49</v>
      </c>
      <c r="AD1953" s="4" t="s">
        <v>49</v>
      </c>
      <c r="AE1953" s="4" t="s">
        <v>48</v>
      </c>
      <c r="AF1953" s="4" t="s">
        <v>48</v>
      </c>
      <c r="AG1953" s="4" t="s">
        <v>48</v>
      </c>
      <c r="AH1953" s="4" t="s">
        <v>48</v>
      </c>
      <c r="AI1953" s="4" t="s">
        <v>48</v>
      </c>
      <c r="AJ1953" s="4" t="s">
        <v>48</v>
      </c>
      <c r="AK1953" s="4" t="s">
        <v>48</v>
      </c>
      <c r="AL1953" s="4" t="s">
        <v>81</v>
      </c>
    </row>
    <row r="1954" spans="1:38" ht="25.5">
      <c r="A1954" s="4">
        <v>159929</v>
      </c>
      <c r="B1954" s="4">
        <v>660867</v>
      </c>
      <c r="C1954" s="4" t="s">
        <v>5170</v>
      </c>
      <c r="D1954" s="4" t="s">
        <v>5171</v>
      </c>
      <c r="E1954" s="4" t="s">
        <v>153</v>
      </c>
      <c r="F1954" s="4" t="s">
        <v>1833</v>
      </c>
      <c r="G1954" s="4" t="s">
        <v>46</v>
      </c>
      <c r="H1954" s="4" t="s">
        <v>47</v>
      </c>
      <c r="I1954" s="4" t="s">
        <v>48</v>
      </c>
      <c r="J1954" s="4" t="s">
        <v>49</v>
      </c>
      <c r="K1954" s="4" t="s">
        <v>5176</v>
      </c>
      <c r="L1954" s="4" t="s">
        <v>5177</v>
      </c>
      <c r="M1954" s="4"/>
      <c r="N1954" s="4" t="s">
        <v>5178</v>
      </c>
      <c r="O1954" s="4" t="s">
        <v>53</v>
      </c>
      <c r="P1954" s="4" t="s">
        <v>5175</v>
      </c>
      <c r="Q1954" s="4">
        <v>65</v>
      </c>
      <c r="R1954" s="4">
        <v>20</v>
      </c>
      <c r="S1954" s="4">
        <v>294</v>
      </c>
      <c r="T1954" s="4">
        <v>379</v>
      </c>
      <c r="U1954" s="4">
        <v>0.17150000000000001</v>
      </c>
      <c r="V1954" s="4">
        <v>5.28E-2</v>
      </c>
      <c r="W1954" s="4">
        <v>0.2243</v>
      </c>
      <c r="X1954" s="4" t="s">
        <v>48</v>
      </c>
      <c r="Y1954" s="4" t="s">
        <v>48</v>
      </c>
      <c r="Z1954" s="4" t="s">
        <v>48</v>
      </c>
      <c r="AA1954" s="4" t="s">
        <v>48</v>
      </c>
      <c r="AB1954" s="4" t="s">
        <v>48</v>
      </c>
      <c r="AC1954" s="4" t="s">
        <v>48</v>
      </c>
      <c r="AD1954" s="4" t="s">
        <v>48</v>
      </c>
      <c r="AE1954" s="4" t="s">
        <v>49</v>
      </c>
      <c r="AF1954" s="4" t="s">
        <v>49</v>
      </c>
      <c r="AG1954" s="4" t="s">
        <v>49</v>
      </c>
      <c r="AH1954" s="4" t="s">
        <v>48</v>
      </c>
      <c r="AI1954" s="4" t="s">
        <v>48</v>
      </c>
      <c r="AJ1954" s="4" t="s">
        <v>48</v>
      </c>
      <c r="AK1954" s="4" t="s">
        <v>48</v>
      </c>
      <c r="AL1954" s="4" t="s">
        <v>81</v>
      </c>
    </row>
    <row r="1955" spans="1:38" ht="25.5">
      <c r="A1955" s="4">
        <v>159929</v>
      </c>
      <c r="B1955" s="4">
        <v>660868</v>
      </c>
      <c r="C1955" s="4" t="s">
        <v>5170</v>
      </c>
      <c r="D1955" s="4" t="s">
        <v>5171</v>
      </c>
      <c r="E1955" s="4" t="s">
        <v>153</v>
      </c>
      <c r="F1955" s="4" t="s">
        <v>1833</v>
      </c>
      <c r="G1955" s="4" t="s">
        <v>46</v>
      </c>
      <c r="H1955" s="4" t="s">
        <v>47</v>
      </c>
      <c r="I1955" s="4" t="s">
        <v>48</v>
      </c>
      <c r="J1955" s="4" t="s">
        <v>49</v>
      </c>
      <c r="K1955" s="4" t="s">
        <v>5179</v>
      </c>
      <c r="L1955" s="4" t="s">
        <v>5177</v>
      </c>
      <c r="M1955" s="4"/>
      <c r="N1955" s="4" t="s">
        <v>5178</v>
      </c>
      <c r="O1955" s="4" t="s">
        <v>53</v>
      </c>
      <c r="P1955" s="4" t="s">
        <v>5175</v>
      </c>
      <c r="Q1955" s="4">
        <v>144</v>
      </c>
      <c r="R1955" s="4">
        <v>59</v>
      </c>
      <c r="S1955" s="4">
        <v>518</v>
      </c>
      <c r="T1955" s="4">
        <v>721</v>
      </c>
      <c r="U1955" s="4">
        <v>0.19969999999999999</v>
      </c>
      <c r="V1955" s="4">
        <v>8.1799999999999998E-2</v>
      </c>
      <c r="W1955" s="4">
        <v>0.28160000000000002</v>
      </c>
      <c r="X1955" s="4" t="s">
        <v>48</v>
      </c>
      <c r="Y1955" s="4" t="s">
        <v>48</v>
      </c>
      <c r="Z1955" s="4" t="s">
        <v>48</v>
      </c>
      <c r="AA1955" s="4" t="s">
        <v>48</v>
      </c>
      <c r="AB1955" s="4" t="s">
        <v>48</v>
      </c>
      <c r="AC1955" s="4" t="s">
        <v>48</v>
      </c>
      <c r="AD1955" s="4" t="s">
        <v>48</v>
      </c>
      <c r="AE1955" s="4" t="s">
        <v>48</v>
      </c>
      <c r="AF1955" s="4" t="s">
        <v>48</v>
      </c>
      <c r="AG1955" s="4" t="s">
        <v>48</v>
      </c>
      <c r="AH1955" s="4" t="s">
        <v>49</v>
      </c>
      <c r="AI1955" s="4" t="s">
        <v>49</v>
      </c>
      <c r="AJ1955" s="4" t="s">
        <v>49</v>
      </c>
      <c r="AK1955" s="4" t="s">
        <v>49</v>
      </c>
      <c r="AL1955" s="4" t="s">
        <v>81</v>
      </c>
    </row>
    <row r="1956" spans="1:38" ht="25.5">
      <c r="A1956" s="4">
        <v>159521</v>
      </c>
      <c r="B1956" s="4">
        <v>663447</v>
      </c>
      <c r="C1956" s="4" t="s">
        <v>5182</v>
      </c>
      <c r="D1956" s="4" t="s">
        <v>5183</v>
      </c>
      <c r="E1956" s="4" t="s">
        <v>1104</v>
      </c>
      <c r="F1956" s="4" t="s">
        <v>391</v>
      </c>
      <c r="G1956" s="4" t="s">
        <v>46</v>
      </c>
      <c r="H1956" s="4" t="s">
        <v>47</v>
      </c>
      <c r="I1956" s="4" t="s">
        <v>48</v>
      </c>
      <c r="J1956" s="4" t="s">
        <v>49</v>
      </c>
      <c r="K1956" s="4" t="s">
        <v>5184</v>
      </c>
      <c r="L1956" s="4" t="s">
        <v>5185</v>
      </c>
      <c r="M1956" s="4"/>
      <c r="N1956" s="4" t="s">
        <v>1106</v>
      </c>
      <c r="O1956" s="4" t="s">
        <v>53</v>
      </c>
      <c r="P1956" s="4" t="s">
        <v>3059</v>
      </c>
      <c r="Q1956" s="4">
        <v>113</v>
      </c>
      <c r="R1956" s="4">
        <v>0</v>
      </c>
      <c r="S1956" s="4">
        <v>21</v>
      </c>
      <c r="T1956" s="4">
        <v>134</v>
      </c>
      <c r="U1956" s="4">
        <v>0.84330000000000005</v>
      </c>
      <c r="V1956" s="4">
        <v>0</v>
      </c>
      <c r="W1956" s="4">
        <v>0.84330000000000005</v>
      </c>
      <c r="X1956" s="4" t="s">
        <v>48</v>
      </c>
      <c r="Y1956" s="4" t="s">
        <v>49</v>
      </c>
      <c r="Z1956" s="4" t="s">
        <v>49</v>
      </c>
      <c r="AA1956" s="4" t="s">
        <v>49</v>
      </c>
      <c r="AB1956" s="4" t="s">
        <v>49</v>
      </c>
      <c r="AC1956" s="4" t="s">
        <v>49</v>
      </c>
      <c r="AD1956" s="4" t="s">
        <v>49</v>
      </c>
      <c r="AE1956" s="4" t="s">
        <v>49</v>
      </c>
      <c r="AF1956" s="4" t="s">
        <v>49</v>
      </c>
      <c r="AG1956" s="4" t="s">
        <v>49</v>
      </c>
      <c r="AH1956" s="4" t="s">
        <v>48</v>
      </c>
      <c r="AI1956" s="4" t="s">
        <v>48</v>
      </c>
      <c r="AJ1956" s="4" t="s">
        <v>48</v>
      </c>
      <c r="AK1956" s="4" t="s">
        <v>48</v>
      </c>
      <c r="AL1956" s="4" t="s">
        <v>55</v>
      </c>
    </row>
    <row r="1957" spans="1:38" ht="25.5">
      <c r="A1957" s="4">
        <v>159190</v>
      </c>
      <c r="B1957" s="4">
        <v>660293</v>
      </c>
      <c r="C1957" s="4" t="s">
        <v>5188</v>
      </c>
      <c r="D1957" s="4" t="s">
        <v>5189</v>
      </c>
      <c r="E1957" s="4" t="s">
        <v>714</v>
      </c>
      <c r="F1957" s="4" t="s">
        <v>75</v>
      </c>
      <c r="G1957" s="4" t="s">
        <v>46</v>
      </c>
      <c r="H1957" s="4" t="s">
        <v>47</v>
      </c>
      <c r="I1957" s="4" t="s">
        <v>48</v>
      </c>
      <c r="J1957" s="4" t="s">
        <v>49</v>
      </c>
      <c r="K1957" s="4" t="s">
        <v>5190</v>
      </c>
      <c r="L1957" s="4" t="s">
        <v>5191</v>
      </c>
      <c r="M1957" s="4" t="s">
        <v>5192</v>
      </c>
      <c r="N1957" s="4" t="s">
        <v>5193</v>
      </c>
      <c r="O1957" s="4" t="s">
        <v>53</v>
      </c>
      <c r="P1957" s="4" t="s">
        <v>5194</v>
      </c>
      <c r="Q1957" s="4">
        <v>207</v>
      </c>
      <c r="R1957" s="4">
        <v>0</v>
      </c>
      <c r="S1957" s="4">
        <v>62</v>
      </c>
      <c r="T1957" s="4">
        <v>269</v>
      </c>
      <c r="U1957" s="4">
        <v>0.76949999999999996</v>
      </c>
      <c r="V1957" s="4">
        <v>0</v>
      </c>
      <c r="W1957" s="4">
        <v>0.76949999999999996</v>
      </c>
      <c r="X1957" s="4" t="s">
        <v>48</v>
      </c>
      <c r="Y1957" s="4" t="s">
        <v>49</v>
      </c>
      <c r="Z1957" s="4" t="s">
        <v>49</v>
      </c>
      <c r="AA1957" s="4" t="s">
        <v>49</v>
      </c>
      <c r="AB1957" s="4" t="s">
        <v>49</v>
      </c>
      <c r="AC1957" s="4" t="s">
        <v>49</v>
      </c>
      <c r="AD1957" s="4" t="s">
        <v>49</v>
      </c>
      <c r="AE1957" s="4" t="s">
        <v>49</v>
      </c>
      <c r="AF1957" s="4" t="s">
        <v>49</v>
      </c>
      <c r="AG1957" s="4" t="s">
        <v>49</v>
      </c>
      <c r="AH1957" s="4" t="s">
        <v>48</v>
      </c>
      <c r="AI1957" s="4" t="s">
        <v>48</v>
      </c>
      <c r="AJ1957" s="4" t="s">
        <v>48</v>
      </c>
      <c r="AK1957" s="4" t="s">
        <v>48</v>
      </c>
      <c r="AL1957" s="4" t="s">
        <v>55</v>
      </c>
    </row>
    <row r="1958" spans="1:38" ht="25.5">
      <c r="A1958" s="4">
        <v>159190</v>
      </c>
      <c r="B1958" s="4">
        <v>660291</v>
      </c>
      <c r="C1958" s="4" t="s">
        <v>5188</v>
      </c>
      <c r="D1958" s="4" t="s">
        <v>5189</v>
      </c>
      <c r="E1958" s="4" t="s">
        <v>714</v>
      </c>
      <c r="F1958" s="4" t="s">
        <v>75</v>
      </c>
      <c r="G1958" s="4" t="s">
        <v>46</v>
      </c>
      <c r="H1958" s="4" t="s">
        <v>47</v>
      </c>
      <c r="I1958" s="4" t="s">
        <v>48</v>
      </c>
      <c r="J1958" s="4" t="s">
        <v>49</v>
      </c>
      <c r="K1958" s="4" t="s">
        <v>5195</v>
      </c>
      <c r="L1958" s="4" t="s">
        <v>5191</v>
      </c>
      <c r="M1958" s="4" t="s">
        <v>5196</v>
      </c>
      <c r="N1958" s="4" t="s">
        <v>5193</v>
      </c>
      <c r="O1958" s="4" t="s">
        <v>53</v>
      </c>
      <c r="P1958" s="4" t="s">
        <v>5194</v>
      </c>
      <c r="Q1958" s="4">
        <v>108</v>
      </c>
      <c r="R1958" s="4">
        <v>0</v>
      </c>
      <c r="S1958" s="4">
        <v>36</v>
      </c>
      <c r="T1958" s="4">
        <v>144</v>
      </c>
      <c r="U1958" s="4">
        <v>0.75</v>
      </c>
      <c r="V1958" s="4">
        <v>0</v>
      </c>
      <c r="W1958" s="4">
        <v>0.75</v>
      </c>
      <c r="X1958" s="4" t="s">
        <v>48</v>
      </c>
      <c r="Y1958" s="4" t="s">
        <v>48</v>
      </c>
      <c r="Z1958" s="4" t="s">
        <v>48</v>
      </c>
      <c r="AA1958" s="4" t="s">
        <v>48</v>
      </c>
      <c r="AB1958" s="4" t="s">
        <v>48</v>
      </c>
      <c r="AC1958" s="4" t="s">
        <v>48</v>
      </c>
      <c r="AD1958" s="4" t="s">
        <v>48</v>
      </c>
      <c r="AE1958" s="4" t="s">
        <v>48</v>
      </c>
      <c r="AF1958" s="4" t="s">
        <v>48</v>
      </c>
      <c r="AG1958" s="4" t="s">
        <v>48</v>
      </c>
      <c r="AH1958" s="4" t="s">
        <v>49</v>
      </c>
      <c r="AI1958" s="4" t="s">
        <v>49</v>
      </c>
      <c r="AJ1958" s="4" t="s">
        <v>49</v>
      </c>
      <c r="AK1958" s="4" t="s">
        <v>49</v>
      </c>
      <c r="AL1958" s="4" t="s">
        <v>55</v>
      </c>
    </row>
    <row r="1959" spans="1:38" ht="25.5">
      <c r="A1959" s="4">
        <v>159983</v>
      </c>
      <c r="B1959" s="4">
        <v>664615</v>
      </c>
      <c r="C1959" s="4" t="s">
        <v>5197</v>
      </c>
      <c r="D1959" s="4" t="s">
        <v>5198</v>
      </c>
      <c r="E1959" s="4" t="s">
        <v>995</v>
      </c>
      <c r="F1959" s="4" t="s">
        <v>385</v>
      </c>
      <c r="G1959" s="4" t="s">
        <v>46</v>
      </c>
      <c r="H1959" s="4" t="s">
        <v>47</v>
      </c>
      <c r="I1959" s="4" t="s">
        <v>48</v>
      </c>
      <c r="J1959" s="4" t="s">
        <v>49</v>
      </c>
      <c r="K1959" s="4" t="s">
        <v>5199</v>
      </c>
      <c r="L1959" s="4" t="s">
        <v>5200</v>
      </c>
      <c r="M1959" s="4" t="s">
        <v>5201</v>
      </c>
      <c r="N1959" s="4" t="s">
        <v>5202</v>
      </c>
      <c r="O1959" s="4" t="s">
        <v>53</v>
      </c>
      <c r="P1959" s="4" t="s">
        <v>5203</v>
      </c>
      <c r="Q1959" s="4">
        <v>457</v>
      </c>
      <c r="R1959" s="4">
        <v>0</v>
      </c>
      <c r="S1959" s="4">
        <v>0</v>
      </c>
      <c r="T1959" s="4">
        <v>457</v>
      </c>
      <c r="U1959" s="4">
        <v>1</v>
      </c>
      <c r="V1959" s="4">
        <v>0</v>
      </c>
      <c r="W1959" s="4">
        <v>1</v>
      </c>
      <c r="X1959" s="4" t="s">
        <v>49</v>
      </c>
      <c r="Y1959" s="4" t="s">
        <v>49</v>
      </c>
      <c r="Z1959" s="4" t="s">
        <v>49</v>
      </c>
      <c r="AA1959" s="4" t="s">
        <v>49</v>
      </c>
      <c r="AB1959" s="4" t="s">
        <v>49</v>
      </c>
      <c r="AC1959" s="4" t="s">
        <v>49</v>
      </c>
      <c r="AD1959" s="4" t="s">
        <v>49</v>
      </c>
      <c r="AE1959" s="4" t="s">
        <v>48</v>
      </c>
      <c r="AF1959" s="4" t="s">
        <v>48</v>
      </c>
      <c r="AG1959" s="4" t="s">
        <v>48</v>
      </c>
      <c r="AH1959" s="4" t="s">
        <v>48</v>
      </c>
      <c r="AI1959" s="4" t="s">
        <v>48</v>
      </c>
      <c r="AJ1959" s="4" t="s">
        <v>48</v>
      </c>
      <c r="AK1959" s="4" t="s">
        <v>48</v>
      </c>
      <c r="AL1959" s="4" t="s">
        <v>55</v>
      </c>
    </row>
    <row r="1960" spans="1:38" ht="25.5">
      <c r="A1960" s="4">
        <v>159983</v>
      </c>
      <c r="B1960" s="4">
        <v>664400</v>
      </c>
      <c r="C1960" s="4" t="s">
        <v>5197</v>
      </c>
      <c r="D1960" s="4" t="s">
        <v>5198</v>
      </c>
      <c r="E1960" s="4" t="s">
        <v>995</v>
      </c>
      <c r="F1960" s="4" t="s">
        <v>385</v>
      </c>
      <c r="G1960" s="4" t="s">
        <v>46</v>
      </c>
      <c r="H1960" s="4" t="s">
        <v>47</v>
      </c>
      <c r="I1960" s="4" t="s">
        <v>48</v>
      </c>
      <c r="J1960" s="4" t="s">
        <v>49</v>
      </c>
      <c r="K1960" s="4" t="s">
        <v>5204</v>
      </c>
      <c r="L1960" s="4" t="s">
        <v>5205</v>
      </c>
      <c r="M1960" s="4" t="s">
        <v>5206</v>
      </c>
      <c r="N1960" s="4" t="s">
        <v>5202</v>
      </c>
      <c r="O1960" s="4" t="s">
        <v>53</v>
      </c>
      <c r="P1960" s="4" t="s">
        <v>5203</v>
      </c>
      <c r="Q1960" s="4">
        <v>234</v>
      </c>
      <c r="R1960" s="4">
        <v>0</v>
      </c>
      <c r="S1960" s="4">
        <v>0</v>
      </c>
      <c r="T1960" s="4">
        <v>234</v>
      </c>
      <c r="U1960" s="4">
        <v>1</v>
      </c>
      <c r="V1960" s="4">
        <v>0</v>
      </c>
      <c r="W1960" s="4">
        <v>1</v>
      </c>
      <c r="X1960" s="4" t="s">
        <v>48</v>
      </c>
      <c r="Y1960" s="4" t="s">
        <v>49</v>
      </c>
      <c r="Z1960" s="4" t="s">
        <v>49</v>
      </c>
      <c r="AA1960" s="4" t="s">
        <v>49</v>
      </c>
      <c r="AB1960" s="4" t="s">
        <v>49</v>
      </c>
      <c r="AC1960" s="4" t="s">
        <v>49</v>
      </c>
      <c r="AD1960" s="4" t="s">
        <v>49</v>
      </c>
      <c r="AE1960" s="4" t="s">
        <v>48</v>
      </c>
      <c r="AF1960" s="4" t="s">
        <v>48</v>
      </c>
      <c r="AG1960" s="4" t="s">
        <v>48</v>
      </c>
      <c r="AH1960" s="4" t="s">
        <v>48</v>
      </c>
      <c r="AI1960" s="4" t="s">
        <v>48</v>
      </c>
      <c r="AJ1960" s="4" t="s">
        <v>48</v>
      </c>
      <c r="AK1960" s="4" t="s">
        <v>48</v>
      </c>
      <c r="AL1960" s="4" t="s">
        <v>55</v>
      </c>
    </row>
    <row r="1961" spans="1:38" ht="25.5">
      <c r="A1961" s="4">
        <v>159983</v>
      </c>
      <c r="B1961" s="4">
        <v>661528</v>
      </c>
      <c r="C1961" s="4" t="s">
        <v>5197</v>
      </c>
      <c r="D1961" s="4" t="s">
        <v>5198</v>
      </c>
      <c r="E1961" s="4" t="s">
        <v>995</v>
      </c>
      <c r="F1961" s="4" t="s">
        <v>385</v>
      </c>
      <c r="G1961" s="4" t="s">
        <v>46</v>
      </c>
      <c r="H1961" s="4" t="s">
        <v>47</v>
      </c>
      <c r="I1961" s="4" t="s">
        <v>48</v>
      </c>
      <c r="J1961" s="4" t="s">
        <v>49</v>
      </c>
      <c r="K1961" s="4" t="s">
        <v>5207</v>
      </c>
      <c r="L1961" s="4" t="s">
        <v>5208</v>
      </c>
      <c r="M1961" s="4" t="s">
        <v>5206</v>
      </c>
      <c r="N1961" s="4" t="s">
        <v>5202</v>
      </c>
      <c r="O1961" s="4" t="s">
        <v>53</v>
      </c>
      <c r="P1961" s="4" t="s">
        <v>5203</v>
      </c>
      <c r="Q1961" s="4">
        <v>348</v>
      </c>
      <c r="R1961" s="4">
        <v>0</v>
      </c>
      <c r="S1961" s="4">
        <v>0</v>
      </c>
      <c r="T1961" s="4">
        <v>348</v>
      </c>
      <c r="U1961" s="4">
        <v>1</v>
      </c>
      <c r="V1961" s="4">
        <v>0</v>
      </c>
      <c r="W1961" s="4">
        <v>1</v>
      </c>
      <c r="X1961" s="4" t="s">
        <v>49</v>
      </c>
      <c r="Y1961" s="4" t="s">
        <v>49</v>
      </c>
      <c r="Z1961" s="4" t="s">
        <v>49</v>
      </c>
      <c r="AA1961" s="4" t="s">
        <v>49</v>
      </c>
      <c r="AB1961" s="4" t="s">
        <v>49</v>
      </c>
      <c r="AC1961" s="4" t="s">
        <v>49</v>
      </c>
      <c r="AD1961" s="4" t="s">
        <v>49</v>
      </c>
      <c r="AE1961" s="4" t="s">
        <v>48</v>
      </c>
      <c r="AF1961" s="4" t="s">
        <v>48</v>
      </c>
      <c r="AG1961" s="4" t="s">
        <v>48</v>
      </c>
      <c r="AH1961" s="4" t="s">
        <v>48</v>
      </c>
      <c r="AI1961" s="4" t="s">
        <v>48</v>
      </c>
      <c r="AJ1961" s="4" t="s">
        <v>48</v>
      </c>
      <c r="AK1961" s="4" t="s">
        <v>48</v>
      </c>
      <c r="AL1961" s="4" t="s">
        <v>55</v>
      </c>
    </row>
    <row r="1962" spans="1:38" ht="25.5">
      <c r="A1962" s="4">
        <v>159983</v>
      </c>
      <c r="B1962" s="4">
        <v>687484</v>
      </c>
      <c r="C1962" s="4" t="s">
        <v>5197</v>
      </c>
      <c r="D1962" s="4" t="s">
        <v>5198</v>
      </c>
      <c r="E1962" s="4" t="s">
        <v>995</v>
      </c>
      <c r="F1962" s="4" t="s">
        <v>385</v>
      </c>
      <c r="G1962" s="4" t="s">
        <v>46</v>
      </c>
      <c r="H1962" s="4" t="s">
        <v>47</v>
      </c>
      <c r="I1962" s="4" t="s">
        <v>48</v>
      </c>
      <c r="J1962" s="4" t="s">
        <v>49</v>
      </c>
      <c r="K1962" s="4" t="s">
        <v>5209</v>
      </c>
      <c r="L1962" s="4" t="s">
        <v>5210</v>
      </c>
      <c r="M1962" s="4"/>
      <c r="N1962" s="4" t="s">
        <v>5202</v>
      </c>
      <c r="O1962" s="4" t="s">
        <v>53</v>
      </c>
      <c r="P1962" s="4" t="s">
        <v>5203</v>
      </c>
      <c r="Q1962" s="4">
        <v>31</v>
      </c>
      <c r="R1962" s="4">
        <v>0</v>
      </c>
      <c r="S1962" s="4">
        <v>0</v>
      </c>
      <c r="T1962" s="4">
        <v>31</v>
      </c>
      <c r="U1962" s="4">
        <v>1</v>
      </c>
      <c r="V1962" s="4">
        <v>0</v>
      </c>
      <c r="W1962" s="4">
        <v>1</v>
      </c>
      <c r="X1962" s="4" t="s">
        <v>48</v>
      </c>
      <c r="Y1962" s="4" t="s">
        <v>48</v>
      </c>
      <c r="Z1962" s="4" t="s">
        <v>48</v>
      </c>
      <c r="AA1962" s="4" t="s">
        <v>48</v>
      </c>
      <c r="AB1962" s="4" t="s">
        <v>48</v>
      </c>
      <c r="AC1962" s="4" t="s">
        <v>48</v>
      </c>
      <c r="AD1962" s="4" t="s">
        <v>48</v>
      </c>
      <c r="AE1962" s="4" t="s">
        <v>48</v>
      </c>
      <c r="AF1962" s="4" t="s">
        <v>48</v>
      </c>
      <c r="AG1962" s="4" t="s">
        <v>48</v>
      </c>
      <c r="AH1962" s="4" t="s">
        <v>49</v>
      </c>
      <c r="AI1962" s="4" t="s">
        <v>49</v>
      </c>
      <c r="AJ1962" s="4" t="s">
        <v>49</v>
      </c>
      <c r="AK1962" s="4" t="s">
        <v>49</v>
      </c>
      <c r="AL1962" s="4" t="s">
        <v>55</v>
      </c>
    </row>
    <row r="1963" spans="1:38" ht="25.5">
      <c r="A1963" s="4">
        <v>159983</v>
      </c>
      <c r="B1963" s="4">
        <v>664874</v>
      </c>
      <c r="C1963" s="4" t="s">
        <v>5197</v>
      </c>
      <c r="D1963" s="4" t="s">
        <v>5198</v>
      </c>
      <c r="E1963" s="4" t="s">
        <v>995</v>
      </c>
      <c r="F1963" s="4" t="s">
        <v>385</v>
      </c>
      <c r="G1963" s="4" t="s">
        <v>46</v>
      </c>
      <c r="H1963" s="4" t="s">
        <v>47</v>
      </c>
      <c r="I1963" s="4" t="s">
        <v>48</v>
      </c>
      <c r="J1963" s="4" t="s">
        <v>49</v>
      </c>
      <c r="K1963" s="4" t="s">
        <v>5211</v>
      </c>
      <c r="L1963" s="4" t="s">
        <v>5212</v>
      </c>
      <c r="M1963" s="4" t="s">
        <v>5206</v>
      </c>
      <c r="N1963" s="4" t="s">
        <v>5202</v>
      </c>
      <c r="O1963" s="4" t="s">
        <v>53</v>
      </c>
      <c r="P1963" s="4" t="s">
        <v>5203</v>
      </c>
      <c r="Q1963" s="4">
        <v>768</v>
      </c>
      <c r="R1963" s="4">
        <v>0</v>
      </c>
      <c r="S1963" s="4">
        <v>0</v>
      </c>
      <c r="T1963" s="4">
        <v>768</v>
      </c>
      <c r="U1963" s="4">
        <v>1</v>
      </c>
      <c r="V1963" s="4">
        <v>0</v>
      </c>
      <c r="W1963" s="4">
        <v>1</v>
      </c>
      <c r="X1963" s="4" t="s">
        <v>48</v>
      </c>
      <c r="Y1963" s="4" t="s">
        <v>48</v>
      </c>
      <c r="Z1963" s="4" t="s">
        <v>48</v>
      </c>
      <c r="AA1963" s="4" t="s">
        <v>48</v>
      </c>
      <c r="AB1963" s="4" t="s">
        <v>48</v>
      </c>
      <c r="AC1963" s="4" t="s">
        <v>48</v>
      </c>
      <c r="AD1963" s="4" t="s">
        <v>48</v>
      </c>
      <c r="AE1963" s="4" t="s">
        <v>48</v>
      </c>
      <c r="AF1963" s="4" t="s">
        <v>48</v>
      </c>
      <c r="AG1963" s="4" t="s">
        <v>48</v>
      </c>
      <c r="AH1963" s="4" t="s">
        <v>49</v>
      </c>
      <c r="AI1963" s="4" t="s">
        <v>49</v>
      </c>
      <c r="AJ1963" s="4" t="s">
        <v>49</v>
      </c>
      <c r="AK1963" s="4" t="s">
        <v>49</v>
      </c>
      <c r="AL1963" s="4" t="s">
        <v>55</v>
      </c>
    </row>
    <row r="1964" spans="1:38" ht="25.5">
      <c r="A1964" s="4">
        <v>159983</v>
      </c>
      <c r="B1964" s="4">
        <v>664156</v>
      </c>
      <c r="C1964" s="4" t="s">
        <v>5197</v>
      </c>
      <c r="D1964" s="4" t="s">
        <v>5198</v>
      </c>
      <c r="E1964" s="4" t="s">
        <v>995</v>
      </c>
      <c r="F1964" s="4" t="s">
        <v>385</v>
      </c>
      <c r="G1964" s="4" t="s">
        <v>46</v>
      </c>
      <c r="H1964" s="4" t="s">
        <v>47</v>
      </c>
      <c r="I1964" s="4" t="s">
        <v>48</v>
      </c>
      <c r="J1964" s="4" t="s">
        <v>49</v>
      </c>
      <c r="K1964" s="4" t="s">
        <v>5213</v>
      </c>
      <c r="L1964" s="4" t="s">
        <v>5214</v>
      </c>
      <c r="M1964" s="4" t="s">
        <v>5201</v>
      </c>
      <c r="N1964" s="4" t="s">
        <v>5202</v>
      </c>
      <c r="O1964" s="4" t="s">
        <v>53</v>
      </c>
      <c r="P1964" s="4" t="s">
        <v>5203</v>
      </c>
      <c r="Q1964" s="4">
        <v>597</v>
      </c>
      <c r="R1964" s="4">
        <v>0</v>
      </c>
      <c r="S1964" s="4">
        <v>0</v>
      </c>
      <c r="T1964" s="4">
        <v>597</v>
      </c>
      <c r="U1964" s="4">
        <v>1</v>
      </c>
      <c r="V1964" s="4">
        <v>0</v>
      </c>
      <c r="W1964" s="4">
        <v>1</v>
      </c>
      <c r="X1964" s="4" t="s">
        <v>48</v>
      </c>
      <c r="Y1964" s="4" t="s">
        <v>48</v>
      </c>
      <c r="Z1964" s="4" t="s">
        <v>48</v>
      </c>
      <c r="AA1964" s="4" t="s">
        <v>48</v>
      </c>
      <c r="AB1964" s="4" t="s">
        <v>48</v>
      </c>
      <c r="AC1964" s="4" t="s">
        <v>48</v>
      </c>
      <c r="AD1964" s="4" t="s">
        <v>48</v>
      </c>
      <c r="AE1964" s="4" t="s">
        <v>49</v>
      </c>
      <c r="AF1964" s="4" t="s">
        <v>49</v>
      </c>
      <c r="AG1964" s="4" t="s">
        <v>49</v>
      </c>
      <c r="AH1964" s="4" t="s">
        <v>48</v>
      </c>
      <c r="AI1964" s="4" t="s">
        <v>48</v>
      </c>
      <c r="AJ1964" s="4" t="s">
        <v>48</v>
      </c>
      <c r="AK1964" s="4" t="s">
        <v>48</v>
      </c>
      <c r="AL1964" s="4" t="s">
        <v>55</v>
      </c>
    </row>
    <row r="1965" spans="1:38" ht="25.5">
      <c r="A1965" s="4">
        <v>159519</v>
      </c>
      <c r="B1965" s="4">
        <v>662123</v>
      </c>
      <c r="C1965" s="4" t="s">
        <v>5215</v>
      </c>
      <c r="D1965" s="4" t="s">
        <v>5216</v>
      </c>
      <c r="E1965" s="4" t="s">
        <v>714</v>
      </c>
      <c r="F1965" s="4" t="s">
        <v>88</v>
      </c>
      <c r="G1965" s="4" t="s">
        <v>46</v>
      </c>
      <c r="H1965" s="4" t="s">
        <v>47</v>
      </c>
      <c r="I1965" s="4" t="s">
        <v>48</v>
      </c>
      <c r="J1965" s="4" t="s">
        <v>49</v>
      </c>
      <c r="K1965" s="4" t="s">
        <v>5217</v>
      </c>
      <c r="L1965" s="4" t="s">
        <v>5218</v>
      </c>
      <c r="M1965" s="4"/>
      <c r="N1965" s="4" t="s">
        <v>5219</v>
      </c>
      <c r="O1965" s="4" t="s">
        <v>53</v>
      </c>
      <c r="P1965" s="4" t="s">
        <v>5220</v>
      </c>
      <c r="Q1965" s="4">
        <v>52</v>
      </c>
      <c r="R1965" s="4">
        <v>0</v>
      </c>
      <c r="S1965" s="4">
        <v>14</v>
      </c>
      <c r="T1965" s="4">
        <v>66</v>
      </c>
      <c r="U1965" s="4">
        <v>0.78790000000000004</v>
      </c>
      <c r="V1965" s="4">
        <v>0</v>
      </c>
      <c r="W1965" s="4">
        <v>0.78790000000000004</v>
      </c>
      <c r="X1965" s="4" t="s">
        <v>48</v>
      </c>
      <c r="Y1965" s="4" t="s">
        <v>48</v>
      </c>
      <c r="Z1965" s="4" t="s">
        <v>48</v>
      </c>
      <c r="AA1965" s="4" t="s">
        <v>48</v>
      </c>
      <c r="AB1965" s="4" t="s">
        <v>48</v>
      </c>
      <c r="AC1965" s="4" t="s">
        <v>48</v>
      </c>
      <c r="AD1965" s="4" t="s">
        <v>48</v>
      </c>
      <c r="AE1965" s="4" t="s">
        <v>49</v>
      </c>
      <c r="AF1965" s="4" t="s">
        <v>49</v>
      </c>
      <c r="AG1965" s="4" t="s">
        <v>49</v>
      </c>
      <c r="AH1965" s="4" t="s">
        <v>48</v>
      </c>
      <c r="AI1965" s="4" t="s">
        <v>48</v>
      </c>
      <c r="AJ1965" s="4" t="s">
        <v>48</v>
      </c>
      <c r="AK1965" s="4" t="s">
        <v>48</v>
      </c>
      <c r="AL1965" s="4" t="s">
        <v>55</v>
      </c>
    </row>
    <row r="1966" spans="1:38" ht="25.5">
      <c r="A1966" s="4">
        <v>159519</v>
      </c>
      <c r="B1966" s="4">
        <v>662122</v>
      </c>
      <c r="C1966" s="4" t="s">
        <v>5215</v>
      </c>
      <c r="D1966" s="4" t="s">
        <v>5216</v>
      </c>
      <c r="E1966" s="4" t="s">
        <v>930</v>
      </c>
      <c r="F1966" s="4" t="s">
        <v>88</v>
      </c>
      <c r="G1966" s="4" t="s">
        <v>46</v>
      </c>
      <c r="H1966" s="4" t="s">
        <v>47</v>
      </c>
      <c r="I1966" s="4" t="s">
        <v>48</v>
      </c>
      <c r="J1966" s="4" t="s">
        <v>49</v>
      </c>
      <c r="K1966" s="4" t="s">
        <v>5221</v>
      </c>
      <c r="L1966" s="4" t="s">
        <v>5222</v>
      </c>
      <c r="M1966" s="4"/>
      <c r="N1966" s="4" t="s">
        <v>5223</v>
      </c>
      <c r="O1966" s="4" t="s">
        <v>53</v>
      </c>
      <c r="P1966" s="4" t="s">
        <v>5220</v>
      </c>
      <c r="Q1966" s="4">
        <v>89</v>
      </c>
      <c r="R1966" s="4">
        <v>0</v>
      </c>
      <c r="S1966" s="4">
        <v>34</v>
      </c>
      <c r="T1966" s="4">
        <v>123</v>
      </c>
      <c r="U1966" s="4">
        <v>0.72360000000000002</v>
      </c>
      <c r="V1966" s="4">
        <v>0</v>
      </c>
      <c r="W1966" s="4">
        <v>0.72360000000000002</v>
      </c>
      <c r="X1966" s="4" t="s">
        <v>49</v>
      </c>
      <c r="Y1966" s="4" t="s">
        <v>49</v>
      </c>
      <c r="Z1966" s="4" t="s">
        <v>49</v>
      </c>
      <c r="AA1966" s="4" t="s">
        <v>49</v>
      </c>
      <c r="AB1966" s="4" t="s">
        <v>49</v>
      </c>
      <c r="AC1966" s="4" t="s">
        <v>49</v>
      </c>
      <c r="AD1966" s="4" t="s">
        <v>49</v>
      </c>
      <c r="AE1966" s="4" t="s">
        <v>48</v>
      </c>
      <c r="AF1966" s="4" t="s">
        <v>48</v>
      </c>
      <c r="AG1966" s="4" t="s">
        <v>48</v>
      </c>
      <c r="AH1966" s="4" t="s">
        <v>48</v>
      </c>
      <c r="AI1966" s="4" t="s">
        <v>48</v>
      </c>
      <c r="AJ1966" s="4" t="s">
        <v>48</v>
      </c>
      <c r="AK1966" s="4" t="s">
        <v>48</v>
      </c>
      <c r="AL1966" s="4" t="s">
        <v>55</v>
      </c>
    </row>
    <row r="1967" spans="1:38" ht="25.5">
      <c r="A1967" s="4">
        <v>159519</v>
      </c>
      <c r="B1967" s="4">
        <v>662124</v>
      </c>
      <c r="C1967" s="4" t="s">
        <v>5215</v>
      </c>
      <c r="D1967" s="4" t="s">
        <v>5216</v>
      </c>
      <c r="E1967" s="4" t="s">
        <v>930</v>
      </c>
      <c r="F1967" s="4" t="s">
        <v>88</v>
      </c>
      <c r="G1967" s="4" t="s">
        <v>46</v>
      </c>
      <c r="H1967" s="4" t="s">
        <v>47</v>
      </c>
      <c r="I1967" s="4" t="s">
        <v>48</v>
      </c>
      <c r="J1967" s="4" t="s">
        <v>49</v>
      </c>
      <c r="K1967" s="4" t="s">
        <v>5224</v>
      </c>
      <c r="L1967" s="4" t="s">
        <v>5218</v>
      </c>
      <c r="M1967" s="4"/>
      <c r="N1967" s="4" t="s">
        <v>5219</v>
      </c>
      <c r="O1967" s="4" t="s">
        <v>53</v>
      </c>
      <c r="P1967" s="4" t="s">
        <v>5220</v>
      </c>
      <c r="Q1967" s="4">
        <v>74</v>
      </c>
      <c r="R1967" s="4">
        <v>0</v>
      </c>
      <c r="S1967" s="4">
        <v>20</v>
      </c>
      <c r="T1967" s="4">
        <v>94</v>
      </c>
      <c r="U1967" s="4">
        <v>0.78720000000000001</v>
      </c>
      <c r="V1967" s="4">
        <v>0</v>
      </c>
      <c r="W1967" s="4">
        <v>0.78720000000000001</v>
      </c>
      <c r="X1967" s="4" t="s">
        <v>48</v>
      </c>
      <c r="Y1967" s="4" t="s">
        <v>48</v>
      </c>
      <c r="Z1967" s="4" t="s">
        <v>48</v>
      </c>
      <c r="AA1967" s="4" t="s">
        <v>48</v>
      </c>
      <c r="AB1967" s="4" t="s">
        <v>48</v>
      </c>
      <c r="AC1967" s="4" t="s">
        <v>48</v>
      </c>
      <c r="AD1967" s="4" t="s">
        <v>48</v>
      </c>
      <c r="AE1967" s="4" t="s">
        <v>48</v>
      </c>
      <c r="AF1967" s="4" t="s">
        <v>48</v>
      </c>
      <c r="AG1967" s="4" t="s">
        <v>48</v>
      </c>
      <c r="AH1967" s="4" t="s">
        <v>49</v>
      </c>
      <c r="AI1967" s="4" t="s">
        <v>49</v>
      </c>
      <c r="AJ1967" s="4" t="s">
        <v>49</v>
      </c>
      <c r="AK1967" s="4" t="s">
        <v>49</v>
      </c>
      <c r="AL1967" s="4" t="s">
        <v>55</v>
      </c>
    </row>
    <row r="1968" spans="1:38" ht="25.5">
      <c r="A1968" s="4">
        <v>159977</v>
      </c>
      <c r="B1968" s="4">
        <v>662106</v>
      </c>
      <c r="C1968" s="4" t="s">
        <v>5225</v>
      </c>
      <c r="D1968" s="4" t="s">
        <v>5226</v>
      </c>
      <c r="E1968" s="4" t="s">
        <v>930</v>
      </c>
      <c r="F1968" s="4" t="s">
        <v>88</v>
      </c>
      <c r="G1968" s="4" t="s">
        <v>46</v>
      </c>
      <c r="H1968" s="4" t="s">
        <v>47</v>
      </c>
      <c r="I1968" s="4" t="s">
        <v>48</v>
      </c>
      <c r="J1968" s="4" t="s">
        <v>49</v>
      </c>
      <c r="K1968" s="4" t="s">
        <v>5227</v>
      </c>
      <c r="L1968" s="4" t="s">
        <v>5228</v>
      </c>
      <c r="M1968" s="4"/>
      <c r="N1968" s="4" t="s">
        <v>930</v>
      </c>
      <c r="O1968" s="4" t="s">
        <v>53</v>
      </c>
      <c r="P1968" s="4" t="s">
        <v>5229</v>
      </c>
      <c r="Q1968" s="4">
        <v>253</v>
      </c>
      <c r="R1968" s="4">
        <v>0</v>
      </c>
      <c r="S1968" s="4">
        <v>118</v>
      </c>
      <c r="T1968" s="4">
        <v>371</v>
      </c>
      <c r="U1968" s="4">
        <v>0.68189999999999995</v>
      </c>
      <c r="V1968" s="4">
        <v>0</v>
      </c>
      <c r="W1968" s="4">
        <v>0.68189999999999995</v>
      </c>
      <c r="X1968" s="4" t="s">
        <v>48</v>
      </c>
      <c r="Y1968" s="4" t="s">
        <v>49</v>
      </c>
      <c r="Z1968" s="4" t="s">
        <v>49</v>
      </c>
      <c r="AA1968" s="4" t="s">
        <v>49</v>
      </c>
      <c r="AB1968" s="4" t="s">
        <v>49</v>
      </c>
      <c r="AC1968" s="4" t="s">
        <v>49</v>
      </c>
      <c r="AD1968" s="4" t="s">
        <v>49</v>
      </c>
      <c r="AE1968" s="4" t="s">
        <v>48</v>
      </c>
      <c r="AF1968" s="4" t="s">
        <v>48</v>
      </c>
      <c r="AG1968" s="4" t="s">
        <v>48</v>
      </c>
      <c r="AH1968" s="4" t="s">
        <v>48</v>
      </c>
      <c r="AI1968" s="4" t="s">
        <v>48</v>
      </c>
      <c r="AJ1968" s="4" t="s">
        <v>48</v>
      </c>
      <c r="AK1968" s="4" t="s">
        <v>48</v>
      </c>
      <c r="AL1968" s="4" t="s">
        <v>55</v>
      </c>
    </row>
    <row r="1969" spans="1:38" ht="25.5">
      <c r="A1969" s="4">
        <v>159977</v>
      </c>
      <c r="B1969" s="4">
        <v>662108</v>
      </c>
      <c r="C1969" s="4" t="s">
        <v>5225</v>
      </c>
      <c r="D1969" s="4" t="s">
        <v>5226</v>
      </c>
      <c r="E1969" s="4" t="s">
        <v>714</v>
      </c>
      <c r="F1969" s="4" t="s">
        <v>88</v>
      </c>
      <c r="G1969" s="4" t="s">
        <v>46</v>
      </c>
      <c r="H1969" s="4" t="s">
        <v>47</v>
      </c>
      <c r="I1969" s="4" t="s">
        <v>48</v>
      </c>
      <c r="J1969" s="4" t="s">
        <v>49</v>
      </c>
      <c r="K1969" s="4" t="s">
        <v>559</v>
      </c>
      <c r="L1969" s="4" t="s">
        <v>5230</v>
      </c>
      <c r="M1969" s="4"/>
      <c r="N1969" s="4" t="s">
        <v>930</v>
      </c>
      <c r="O1969" s="4" t="s">
        <v>53</v>
      </c>
      <c r="P1969" s="4" t="s">
        <v>5229</v>
      </c>
      <c r="Q1969" s="4">
        <v>338</v>
      </c>
      <c r="R1969" s="4">
        <v>0</v>
      </c>
      <c r="S1969" s="4">
        <v>120</v>
      </c>
      <c r="T1969" s="4">
        <v>458</v>
      </c>
      <c r="U1969" s="4">
        <v>0.73799999999999999</v>
      </c>
      <c r="V1969" s="4">
        <v>0</v>
      </c>
      <c r="W1969" s="4">
        <v>0.73799999999999999</v>
      </c>
      <c r="X1969" s="4" t="s">
        <v>48</v>
      </c>
      <c r="Y1969" s="4" t="s">
        <v>49</v>
      </c>
      <c r="Z1969" s="4" t="s">
        <v>49</v>
      </c>
      <c r="AA1969" s="4" t="s">
        <v>49</v>
      </c>
      <c r="AB1969" s="4" t="s">
        <v>49</v>
      </c>
      <c r="AC1969" s="4" t="s">
        <v>49</v>
      </c>
      <c r="AD1969" s="4" t="s">
        <v>49</v>
      </c>
      <c r="AE1969" s="4" t="s">
        <v>48</v>
      </c>
      <c r="AF1969" s="4" t="s">
        <v>48</v>
      </c>
      <c r="AG1969" s="4" t="s">
        <v>48</v>
      </c>
      <c r="AH1969" s="4" t="s">
        <v>48</v>
      </c>
      <c r="AI1969" s="4" t="s">
        <v>48</v>
      </c>
      <c r="AJ1969" s="4" t="s">
        <v>48</v>
      </c>
      <c r="AK1969" s="4" t="s">
        <v>48</v>
      </c>
      <c r="AL1969" s="4" t="s">
        <v>55</v>
      </c>
    </row>
    <row r="1970" spans="1:38" ht="25.5">
      <c r="A1970" s="4">
        <v>159977</v>
      </c>
      <c r="B1970" s="4">
        <v>662104</v>
      </c>
      <c r="C1970" s="4" t="s">
        <v>5225</v>
      </c>
      <c r="D1970" s="4" t="s">
        <v>5226</v>
      </c>
      <c r="E1970" s="4" t="s">
        <v>930</v>
      </c>
      <c r="F1970" s="4" t="s">
        <v>88</v>
      </c>
      <c r="G1970" s="4" t="s">
        <v>46</v>
      </c>
      <c r="H1970" s="4" t="s">
        <v>47</v>
      </c>
      <c r="I1970" s="4" t="s">
        <v>48</v>
      </c>
      <c r="J1970" s="4" t="s">
        <v>49</v>
      </c>
      <c r="K1970" s="4" t="s">
        <v>5231</v>
      </c>
      <c r="L1970" s="4" t="s">
        <v>5232</v>
      </c>
      <c r="M1970" s="4"/>
      <c r="N1970" s="4" t="s">
        <v>930</v>
      </c>
      <c r="O1970" s="4" t="s">
        <v>53</v>
      </c>
      <c r="P1970" s="4" t="s">
        <v>5229</v>
      </c>
      <c r="Q1970" s="4">
        <v>378</v>
      </c>
      <c r="R1970" s="4">
        <v>0</v>
      </c>
      <c r="S1970" s="4">
        <v>172</v>
      </c>
      <c r="T1970" s="4">
        <v>550</v>
      </c>
      <c r="U1970" s="4">
        <v>0.68730000000000002</v>
      </c>
      <c r="V1970" s="4">
        <v>0</v>
      </c>
      <c r="W1970" s="4">
        <v>0.68730000000000002</v>
      </c>
      <c r="X1970" s="4" t="s">
        <v>48</v>
      </c>
      <c r="Y1970" s="4" t="s">
        <v>48</v>
      </c>
      <c r="Z1970" s="4" t="s">
        <v>48</v>
      </c>
      <c r="AA1970" s="4" t="s">
        <v>48</v>
      </c>
      <c r="AB1970" s="4" t="s">
        <v>48</v>
      </c>
      <c r="AC1970" s="4" t="s">
        <v>48</v>
      </c>
      <c r="AD1970" s="4" t="s">
        <v>48</v>
      </c>
      <c r="AE1970" s="4" t="s">
        <v>49</v>
      </c>
      <c r="AF1970" s="4" t="s">
        <v>49</v>
      </c>
      <c r="AG1970" s="4" t="s">
        <v>49</v>
      </c>
      <c r="AH1970" s="4" t="s">
        <v>48</v>
      </c>
      <c r="AI1970" s="4" t="s">
        <v>48</v>
      </c>
      <c r="AJ1970" s="4" t="s">
        <v>48</v>
      </c>
      <c r="AK1970" s="4" t="s">
        <v>48</v>
      </c>
      <c r="AL1970" s="4" t="s">
        <v>55</v>
      </c>
    </row>
    <row r="1971" spans="1:38" ht="25.5">
      <c r="A1971" s="4">
        <v>159977</v>
      </c>
      <c r="B1971" s="4">
        <v>663301</v>
      </c>
      <c r="C1971" s="4" t="s">
        <v>5225</v>
      </c>
      <c r="D1971" s="4" t="s">
        <v>5226</v>
      </c>
      <c r="E1971" s="4" t="s">
        <v>714</v>
      </c>
      <c r="F1971" s="4" t="s">
        <v>88</v>
      </c>
      <c r="G1971" s="4" t="s">
        <v>46</v>
      </c>
      <c r="H1971" s="4" t="s">
        <v>47</v>
      </c>
      <c r="I1971" s="4" t="s">
        <v>48</v>
      </c>
      <c r="J1971" s="4" t="s">
        <v>49</v>
      </c>
      <c r="K1971" s="4" t="s">
        <v>5233</v>
      </c>
      <c r="L1971" s="4" t="s">
        <v>5230</v>
      </c>
      <c r="M1971" s="4"/>
      <c r="N1971" s="4" t="s">
        <v>930</v>
      </c>
      <c r="O1971" s="4" t="s">
        <v>53</v>
      </c>
      <c r="P1971" s="4" t="s">
        <v>5229</v>
      </c>
      <c r="Q1971" s="4">
        <v>498</v>
      </c>
      <c r="R1971" s="4">
        <v>0</v>
      </c>
      <c r="S1971" s="4">
        <v>22</v>
      </c>
      <c r="T1971" s="4">
        <v>520</v>
      </c>
      <c r="U1971" s="4">
        <v>0.9577</v>
      </c>
      <c r="V1971" s="4">
        <v>0</v>
      </c>
      <c r="W1971" s="4">
        <v>0.9577</v>
      </c>
      <c r="X1971" s="4" t="s">
        <v>48</v>
      </c>
      <c r="Y1971" s="4" t="s">
        <v>49</v>
      </c>
      <c r="Z1971" s="4" t="s">
        <v>49</v>
      </c>
      <c r="AA1971" s="4" t="s">
        <v>49</v>
      </c>
      <c r="AB1971" s="4" t="s">
        <v>49</v>
      </c>
      <c r="AC1971" s="4" t="s">
        <v>49</v>
      </c>
      <c r="AD1971" s="4" t="s">
        <v>49</v>
      </c>
      <c r="AE1971" s="4" t="s">
        <v>48</v>
      </c>
      <c r="AF1971" s="4" t="s">
        <v>48</v>
      </c>
      <c r="AG1971" s="4" t="s">
        <v>48</v>
      </c>
      <c r="AH1971" s="4" t="s">
        <v>48</v>
      </c>
      <c r="AI1971" s="4" t="s">
        <v>48</v>
      </c>
      <c r="AJ1971" s="4" t="s">
        <v>48</v>
      </c>
      <c r="AK1971" s="4" t="s">
        <v>48</v>
      </c>
      <c r="AL1971" s="4" t="s">
        <v>55</v>
      </c>
    </row>
    <row r="1972" spans="1:38" ht="25.5">
      <c r="A1972" s="4">
        <v>159977</v>
      </c>
      <c r="B1972" s="4">
        <v>662112</v>
      </c>
      <c r="C1972" s="4" t="s">
        <v>5225</v>
      </c>
      <c r="D1972" s="4" t="s">
        <v>5226</v>
      </c>
      <c r="E1972" s="4" t="s">
        <v>930</v>
      </c>
      <c r="F1972" s="4" t="s">
        <v>88</v>
      </c>
      <c r="G1972" s="4" t="s">
        <v>46</v>
      </c>
      <c r="H1972" s="4" t="s">
        <v>47</v>
      </c>
      <c r="I1972" s="4" t="s">
        <v>48</v>
      </c>
      <c r="J1972" s="4" t="s">
        <v>49</v>
      </c>
      <c r="K1972" s="4" t="s">
        <v>5234</v>
      </c>
      <c r="L1972" s="4" t="s">
        <v>5235</v>
      </c>
      <c r="M1972" s="4" t="s">
        <v>5236</v>
      </c>
      <c r="N1972" s="4" t="s">
        <v>930</v>
      </c>
      <c r="O1972" s="4" t="s">
        <v>53</v>
      </c>
      <c r="P1972" s="4" t="s">
        <v>5229</v>
      </c>
      <c r="Q1972" s="4">
        <v>198</v>
      </c>
      <c r="R1972" s="4">
        <v>0</v>
      </c>
      <c r="S1972" s="4">
        <v>0</v>
      </c>
      <c r="T1972" s="4">
        <v>198</v>
      </c>
      <c r="U1972" s="4">
        <v>1</v>
      </c>
      <c r="V1972" s="4">
        <v>0</v>
      </c>
      <c r="W1972" s="4">
        <v>1</v>
      </c>
      <c r="X1972" s="4" t="s">
        <v>48</v>
      </c>
      <c r="Y1972" s="4" t="s">
        <v>48</v>
      </c>
      <c r="Z1972" s="4" t="s">
        <v>48</v>
      </c>
      <c r="AA1972" s="4" t="s">
        <v>48</v>
      </c>
      <c r="AB1972" s="4" t="s">
        <v>48</v>
      </c>
      <c r="AC1972" s="4" t="s">
        <v>48</v>
      </c>
      <c r="AD1972" s="4" t="s">
        <v>48</v>
      </c>
      <c r="AE1972" s="4" t="s">
        <v>49</v>
      </c>
      <c r="AF1972" s="4" t="s">
        <v>49</v>
      </c>
      <c r="AG1972" s="4" t="s">
        <v>49</v>
      </c>
      <c r="AH1972" s="4" t="s">
        <v>49</v>
      </c>
      <c r="AI1972" s="4" t="s">
        <v>49</v>
      </c>
      <c r="AJ1972" s="4" t="s">
        <v>49</v>
      </c>
      <c r="AK1972" s="4" t="s">
        <v>49</v>
      </c>
      <c r="AL1972" s="4" t="s">
        <v>55</v>
      </c>
    </row>
    <row r="1973" spans="1:38" ht="25.5">
      <c r="A1973" s="4">
        <v>159977</v>
      </c>
      <c r="B1973" s="4">
        <v>685369</v>
      </c>
      <c r="C1973" s="4" t="s">
        <v>5225</v>
      </c>
      <c r="D1973" s="4" t="s">
        <v>5226</v>
      </c>
      <c r="E1973" s="4" t="s">
        <v>714</v>
      </c>
      <c r="F1973" s="4" t="s">
        <v>88</v>
      </c>
      <c r="G1973" s="4" t="s">
        <v>46</v>
      </c>
      <c r="H1973" s="4" t="s">
        <v>47</v>
      </c>
      <c r="I1973" s="4" t="s">
        <v>48</v>
      </c>
      <c r="J1973" s="4" t="s">
        <v>49</v>
      </c>
      <c r="K1973" s="4" t="s">
        <v>5237</v>
      </c>
      <c r="L1973" s="4" t="s">
        <v>5230</v>
      </c>
      <c r="M1973" s="4" t="s">
        <v>5236</v>
      </c>
      <c r="N1973" s="4" t="s">
        <v>930</v>
      </c>
      <c r="O1973" s="4" t="s">
        <v>53</v>
      </c>
      <c r="P1973" s="4" t="s">
        <v>5229</v>
      </c>
      <c r="Q1973" s="4">
        <v>121</v>
      </c>
      <c r="R1973" s="4">
        <v>0</v>
      </c>
      <c r="S1973" s="4">
        <v>0</v>
      </c>
      <c r="T1973" s="4">
        <v>121</v>
      </c>
      <c r="U1973" s="4">
        <v>1</v>
      </c>
      <c r="V1973" s="4">
        <v>0</v>
      </c>
      <c r="W1973" s="4">
        <v>1</v>
      </c>
      <c r="X1973" s="4" t="s">
        <v>48</v>
      </c>
      <c r="Y1973" s="4" t="s">
        <v>48</v>
      </c>
      <c r="Z1973" s="4" t="s">
        <v>48</v>
      </c>
      <c r="AA1973" s="4" t="s">
        <v>48</v>
      </c>
      <c r="AB1973" s="4" t="s">
        <v>48</v>
      </c>
      <c r="AC1973" s="4" t="s">
        <v>48</v>
      </c>
      <c r="AD1973" s="4" t="s">
        <v>48</v>
      </c>
      <c r="AE1973" s="4" t="s">
        <v>49</v>
      </c>
      <c r="AF1973" s="4" t="s">
        <v>49</v>
      </c>
      <c r="AG1973" s="4" t="s">
        <v>49</v>
      </c>
      <c r="AH1973" s="4" t="s">
        <v>49</v>
      </c>
      <c r="AI1973" s="4" t="s">
        <v>49</v>
      </c>
      <c r="AJ1973" s="4" t="s">
        <v>49</v>
      </c>
      <c r="AK1973" s="4" t="s">
        <v>49</v>
      </c>
      <c r="AL1973" s="4" t="s">
        <v>55</v>
      </c>
    </row>
    <row r="1974" spans="1:38" ht="25.5">
      <c r="A1974" s="4">
        <v>159977</v>
      </c>
      <c r="B1974" s="4">
        <v>662105</v>
      </c>
      <c r="C1974" s="4" t="s">
        <v>5225</v>
      </c>
      <c r="D1974" s="4" t="s">
        <v>5226</v>
      </c>
      <c r="E1974" s="4" t="s">
        <v>930</v>
      </c>
      <c r="F1974" s="4" t="s">
        <v>88</v>
      </c>
      <c r="G1974" s="4" t="s">
        <v>46</v>
      </c>
      <c r="H1974" s="4" t="s">
        <v>47</v>
      </c>
      <c r="I1974" s="4" t="s">
        <v>48</v>
      </c>
      <c r="J1974" s="4" t="s">
        <v>49</v>
      </c>
      <c r="K1974" s="4" t="s">
        <v>4672</v>
      </c>
      <c r="L1974" s="4" t="s">
        <v>5238</v>
      </c>
      <c r="M1974" s="4"/>
      <c r="N1974" s="4" t="s">
        <v>930</v>
      </c>
      <c r="O1974" s="4" t="s">
        <v>53</v>
      </c>
      <c r="P1974" s="4" t="s">
        <v>5229</v>
      </c>
      <c r="Q1974" s="4">
        <v>288</v>
      </c>
      <c r="R1974" s="4">
        <v>0</v>
      </c>
      <c r="S1974" s="4">
        <v>101</v>
      </c>
      <c r="T1974" s="4">
        <v>389</v>
      </c>
      <c r="U1974" s="4">
        <v>0.74039999999999995</v>
      </c>
      <c r="V1974" s="4">
        <v>0</v>
      </c>
      <c r="W1974" s="4">
        <v>0.74039999999999995</v>
      </c>
      <c r="X1974" s="4" t="s">
        <v>48</v>
      </c>
      <c r="Y1974" s="4" t="s">
        <v>48</v>
      </c>
      <c r="Z1974" s="4" t="s">
        <v>48</v>
      </c>
      <c r="AA1974" s="4" t="s">
        <v>48</v>
      </c>
      <c r="AB1974" s="4" t="s">
        <v>48</v>
      </c>
      <c r="AC1974" s="4" t="s">
        <v>48</v>
      </c>
      <c r="AD1974" s="4" t="s">
        <v>48</v>
      </c>
      <c r="AE1974" s="4" t="s">
        <v>49</v>
      </c>
      <c r="AF1974" s="4" t="s">
        <v>49</v>
      </c>
      <c r="AG1974" s="4" t="s">
        <v>49</v>
      </c>
      <c r="AH1974" s="4" t="s">
        <v>48</v>
      </c>
      <c r="AI1974" s="4" t="s">
        <v>48</v>
      </c>
      <c r="AJ1974" s="4" t="s">
        <v>48</v>
      </c>
      <c r="AK1974" s="4" t="s">
        <v>48</v>
      </c>
      <c r="AL1974" s="4" t="s">
        <v>55</v>
      </c>
    </row>
    <row r="1975" spans="1:38" ht="25.5">
      <c r="A1975" s="4">
        <v>159977</v>
      </c>
      <c r="B1975" s="4">
        <v>662110</v>
      </c>
      <c r="C1975" s="4" t="s">
        <v>5225</v>
      </c>
      <c r="D1975" s="4" t="s">
        <v>5226</v>
      </c>
      <c r="E1975" s="4" t="s">
        <v>714</v>
      </c>
      <c r="F1975" s="4" t="s">
        <v>88</v>
      </c>
      <c r="G1975" s="4" t="s">
        <v>46</v>
      </c>
      <c r="H1975" s="4" t="s">
        <v>47</v>
      </c>
      <c r="I1975" s="4" t="s">
        <v>48</v>
      </c>
      <c r="J1975" s="4" t="s">
        <v>49</v>
      </c>
      <c r="K1975" s="4" t="s">
        <v>5239</v>
      </c>
      <c r="L1975" s="4" t="s">
        <v>5235</v>
      </c>
      <c r="M1975" s="4" t="s">
        <v>5236</v>
      </c>
      <c r="N1975" s="4" t="s">
        <v>930</v>
      </c>
      <c r="O1975" s="4" t="s">
        <v>53</v>
      </c>
      <c r="P1975" s="4" t="s">
        <v>5229</v>
      </c>
      <c r="Q1975" s="4">
        <v>270</v>
      </c>
      <c r="R1975" s="4">
        <v>0</v>
      </c>
      <c r="S1975" s="4">
        <v>199</v>
      </c>
      <c r="T1975" s="4">
        <v>469</v>
      </c>
      <c r="U1975" s="4">
        <v>0.57569999999999999</v>
      </c>
      <c r="V1975" s="4">
        <v>0</v>
      </c>
      <c r="W1975" s="4">
        <v>0.57569999999999999</v>
      </c>
      <c r="X1975" s="4" t="s">
        <v>48</v>
      </c>
      <c r="Y1975" s="4" t="s">
        <v>49</v>
      </c>
      <c r="Z1975" s="4" t="s">
        <v>49</v>
      </c>
      <c r="AA1975" s="4" t="s">
        <v>49</v>
      </c>
      <c r="AB1975" s="4" t="s">
        <v>49</v>
      </c>
      <c r="AC1975" s="4" t="s">
        <v>49</v>
      </c>
      <c r="AD1975" s="4" t="s">
        <v>49</v>
      </c>
      <c r="AE1975" s="4" t="s">
        <v>48</v>
      </c>
      <c r="AF1975" s="4" t="s">
        <v>48</v>
      </c>
      <c r="AG1975" s="4" t="s">
        <v>48</v>
      </c>
      <c r="AH1975" s="4" t="s">
        <v>48</v>
      </c>
      <c r="AI1975" s="4" t="s">
        <v>48</v>
      </c>
      <c r="AJ1975" s="4" t="s">
        <v>48</v>
      </c>
      <c r="AK1975" s="4" t="s">
        <v>48</v>
      </c>
      <c r="AL1975" s="4" t="s">
        <v>55</v>
      </c>
    </row>
    <row r="1976" spans="1:38" ht="25.5">
      <c r="A1976" s="4">
        <v>159977</v>
      </c>
      <c r="B1976" s="4">
        <v>662111</v>
      </c>
      <c r="C1976" s="4" t="s">
        <v>5225</v>
      </c>
      <c r="D1976" s="4" t="s">
        <v>5226</v>
      </c>
      <c r="E1976" s="4" t="s">
        <v>930</v>
      </c>
      <c r="F1976" s="4" t="s">
        <v>88</v>
      </c>
      <c r="G1976" s="4" t="s">
        <v>46</v>
      </c>
      <c r="H1976" s="4" t="s">
        <v>47</v>
      </c>
      <c r="I1976" s="4" t="s">
        <v>48</v>
      </c>
      <c r="J1976" s="4" t="s">
        <v>49</v>
      </c>
      <c r="K1976" s="4" t="s">
        <v>5240</v>
      </c>
      <c r="L1976" s="4" t="s">
        <v>5241</v>
      </c>
      <c r="M1976" s="4" t="s">
        <v>5242</v>
      </c>
      <c r="N1976" s="4" t="s">
        <v>930</v>
      </c>
      <c r="O1976" s="4" t="s">
        <v>53</v>
      </c>
      <c r="P1976" s="4" t="s">
        <v>5229</v>
      </c>
      <c r="Q1976" s="4">
        <v>340</v>
      </c>
      <c r="R1976" s="4">
        <v>0</v>
      </c>
      <c r="S1976" s="4">
        <v>12</v>
      </c>
      <c r="T1976" s="4">
        <v>352</v>
      </c>
      <c r="U1976" s="4">
        <v>0.96589999999999998</v>
      </c>
      <c r="V1976" s="4">
        <v>0</v>
      </c>
      <c r="W1976" s="4">
        <v>0.96589999999999998</v>
      </c>
      <c r="X1976" s="4" t="s">
        <v>48</v>
      </c>
      <c r="Y1976" s="4" t="s">
        <v>49</v>
      </c>
      <c r="Z1976" s="4" t="s">
        <v>49</v>
      </c>
      <c r="AA1976" s="4" t="s">
        <v>49</v>
      </c>
      <c r="AB1976" s="4" t="s">
        <v>49</v>
      </c>
      <c r="AC1976" s="4" t="s">
        <v>49</v>
      </c>
      <c r="AD1976" s="4" t="s">
        <v>49</v>
      </c>
      <c r="AE1976" s="4" t="s">
        <v>48</v>
      </c>
      <c r="AF1976" s="4" t="s">
        <v>48</v>
      </c>
      <c r="AG1976" s="4" t="s">
        <v>48</v>
      </c>
      <c r="AH1976" s="4" t="s">
        <v>48</v>
      </c>
      <c r="AI1976" s="4" t="s">
        <v>48</v>
      </c>
      <c r="AJ1976" s="4" t="s">
        <v>48</v>
      </c>
      <c r="AK1976" s="4" t="s">
        <v>48</v>
      </c>
      <c r="AL1976" s="4" t="s">
        <v>55</v>
      </c>
    </row>
    <row r="1977" spans="1:38" ht="25.5">
      <c r="A1977" s="4">
        <v>159977</v>
      </c>
      <c r="B1977" s="4">
        <v>686337</v>
      </c>
      <c r="C1977" s="4" t="s">
        <v>5225</v>
      </c>
      <c r="D1977" s="4" t="s">
        <v>5226</v>
      </c>
      <c r="E1977" s="4" t="s">
        <v>930</v>
      </c>
      <c r="F1977" s="4" t="s">
        <v>88</v>
      </c>
      <c r="G1977" s="4" t="s">
        <v>46</v>
      </c>
      <c r="H1977" s="4" t="s">
        <v>47</v>
      </c>
      <c r="I1977" s="4" t="s">
        <v>48</v>
      </c>
      <c r="J1977" s="4" t="s">
        <v>49</v>
      </c>
      <c r="K1977" s="4" t="s">
        <v>5243</v>
      </c>
      <c r="L1977" s="4" t="s">
        <v>5244</v>
      </c>
      <c r="M1977" s="4" t="s">
        <v>5245</v>
      </c>
      <c r="N1977" s="4" t="s">
        <v>930</v>
      </c>
      <c r="O1977" s="4" t="s">
        <v>53</v>
      </c>
      <c r="P1977" s="4" t="s">
        <v>5229</v>
      </c>
      <c r="Q1977" s="4">
        <v>202</v>
      </c>
      <c r="R1977" s="4">
        <v>0</v>
      </c>
      <c r="S1977" s="4">
        <v>0</v>
      </c>
      <c r="T1977" s="4">
        <v>202</v>
      </c>
      <c r="U1977" s="4">
        <v>1</v>
      </c>
      <c r="V1977" s="4">
        <v>0</v>
      </c>
      <c r="W1977" s="4">
        <v>1</v>
      </c>
      <c r="X1977" s="4" t="s">
        <v>49</v>
      </c>
      <c r="Y1977" s="4" t="s">
        <v>48</v>
      </c>
      <c r="Z1977" s="4" t="s">
        <v>48</v>
      </c>
      <c r="AA1977" s="4" t="s">
        <v>48</v>
      </c>
      <c r="AB1977" s="4" t="s">
        <v>48</v>
      </c>
      <c r="AC1977" s="4" t="s">
        <v>48</v>
      </c>
      <c r="AD1977" s="4" t="s">
        <v>48</v>
      </c>
      <c r="AE1977" s="4" t="s">
        <v>48</v>
      </c>
      <c r="AF1977" s="4" t="s">
        <v>48</v>
      </c>
      <c r="AG1977" s="4" t="s">
        <v>48</v>
      </c>
      <c r="AH1977" s="4" t="s">
        <v>48</v>
      </c>
      <c r="AI1977" s="4" t="s">
        <v>48</v>
      </c>
      <c r="AJ1977" s="4" t="s">
        <v>48</v>
      </c>
      <c r="AK1977" s="4" t="s">
        <v>48</v>
      </c>
      <c r="AL1977" s="4" t="s">
        <v>55</v>
      </c>
    </row>
    <row r="1978" spans="1:38" ht="25.5">
      <c r="A1978" s="4">
        <v>159977</v>
      </c>
      <c r="B1978" s="4">
        <v>662103</v>
      </c>
      <c r="C1978" s="4" t="s">
        <v>5225</v>
      </c>
      <c r="D1978" s="4" t="s">
        <v>5226</v>
      </c>
      <c r="E1978" s="4" t="s">
        <v>714</v>
      </c>
      <c r="F1978" s="4" t="s">
        <v>88</v>
      </c>
      <c r="G1978" s="4" t="s">
        <v>46</v>
      </c>
      <c r="H1978" s="4" t="s">
        <v>47</v>
      </c>
      <c r="I1978" s="4" t="s">
        <v>48</v>
      </c>
      <c r="J1978" s="4" t="s">
        <v>49</v>
      </c>
      <c r="K1978" s="4" t="s">
        <v>5246</v>
      </c>
      <c r="L1978" s="4" t="s">
        <v>5235</v>
      </c>
      <c r="M1978" s="4" t="s">
        <v>5236</v>
      </c>
      <c r="N1978" s="4" t="s">
        <v>930</v>
      </c>
      <c r="O1978" s="4" t="s">
        <v>53</v>
      </c>
      <c r="P1978" s="4" t="s">
        <v>5229</v>
      </c>
      <c r="Q1978" s="4">
        <v>851</v>
      </c>
      <c r="R1978" s="4">
        <v>0</v>
      </c>
      <c r="S1978" s="4">
        <v>734</v>
      </c>
      <c r="T1978" s="4">
        <v>1585</v>
      </c>
      <c r="U1978" s="4">
        <v>0.53690000000000004</v>
      </c>
      <c r="V1978" s="4">
        <v>0</v>
      </c>
      <c r="W1978" s="4">
        <v>0.53690000000000004</v>
      </c>
      <c r="X1978" s="4" t="s">
        <v>48</v>
      </c>
      <c r="Y1978" s="4" t="s">
        <v>48</v>
      </c>
      <c r="Z1978" s="4" t="s">
        <v>48</v>
      </c>
      <c r="AA1978" s="4" t="s">
        <v>48</v>
      </c>
      <c r="AB1978" s="4" t="s">
        <v>48</v>
      </c>
      <c r="AC1978" s="4" t="s">
        <v>48</v>
      </c>
      <c r="AD1978" s="4" t="s">
        <v>48</v>
      </c>
      <c r="AE1978" s="4" t="s">
        <v>48</v>
      </c>
      <c r="AF1978" s="4" t="s">
        <v>48</v>
      </c>
      <c r="AG1978" s="4" t="s">
        <v>48</v>
      </c>
      <c r="AH1978" s="4" t="s">
        <v>49</v>
      </c>
      <c r="AI1978" s="4" t="s">
        <v>49</v>
      </c>
      <c r="AJ1978" s="4" t="s">
        <v>49</v>
      </c>
      <c r="AK1978" s="4" t="s">
        <v>49</v>
      </c>
      <c r="AL1978" s="4" t="s">
        <v>55</v>
      </c>
    </row>
    <row r="1979" spans="1:38" ht="25.5">
      <c r="A1979" s="4">
        <v>159919</v>
      </c>
      <c r="B1979" s="4">
        <v>678934</v>
      </c>
      <c r="C1979" s="4" t="s">
        <v>5247</v>
      </c>
      <c r="D1979" s="4" t="s">
        <v>5248</v>
      </c>
      <c r="E1979" s="4" t="s">
        <v>1098</v>
      </c>
      <c r="F1979" s="4" t="s">
        <v>385</v>
      </c>
      <c r="G1979" s="4" t="s">
        <v>46</v>
      </c>
      <c r="H1979" s="4" t="s">
        <v>47</v>
      </c>
      <c r="I1979" s="4" t="s">
        <v>48</v>
      </c>
      <c r="J1979" s="4" t="s">
        <v>49</v>
      </c>
      <c r="K1979" s="4" t="s">
        <v>710</v>
      </c>
      <c r="L1979" s="4" t="s">
        <v>5249</v>
      </c>
      <c r="M1979" s="4" t="s">
        <v>5250</v>
      </c>
      <c r="N1979" s="4" t="s">
        <v>5251</v>
      </c>
      <c r="O1979" s="4" t="s">
        <v>53</v>
      </c>
      <c r="P1979" s="4" t="s">
        <v>5252</v>
      </c>
      <c r="Q1979" s="4">
        <v>382</v>
      </c>
      <c r="R1979" s="4">
        <v>0</v>
      </c>
      <c r="S1979" s="4">
        <v>0</v>
      </c>
      <c r="T1979" s="4">
        <v>382</v>
      </c>
      <c r="U1979" s="4">
        <v>1</v>
      </c>
      <c r="V1979" s="4">
        <v>0</v>
      </c>
      <c r="W1979" s="4">
        <v>1</v>
      </c>
      <c r="X1979" s="4" t="s">
        <v>48</v>
      </c>
      <c r="Y1979" s="4" t="s">
        <v>48</v>
      </c>
      <c r="Z1979" s="4" t="s">
        <v>48</v>
      </c>
      <c r="AA1979" s="4" t="s">
        <v>49</v>
      </c>
      <c r="AB1979" s="4" t="s">
        <v>49</v>
      </c>
      <c r="AC1979" s="4" t="s">
        <v>49</v>
      </c>
      <c r="AD1979" s="4" t="s">
        <v>49</v>
      </c>
      <c r="AE1979" s="4" t="s">
        <v>48</v>
      </c>
      <c r="AF1979" s="4" t="s">
        <v>48</v>
      </c>
      <c r="AG1979" s="4" t="s">
        <v>48</v>
      </c>
      <c r="AH1979" s="4" t="s">
        <v>48</v>
      </c>
      <c r="AI1979" s="4" t="s">
        <v>48</v>
      </c>
      <c r="AJ1979" s="4" t="s">
        <v>48</v>
      </c>
      <c r="AK1979" s="4" t="s">
        <v>48</v>
      </c>
      <c r="AL1979" s="4" t="s">
        <v>55</v>
      </c>
    </row>
    <row r="1980" spans="1:38" ht="25.5">
      <c r="A1980" s="4">
        <v>159919</v>
      </c>
      <c r="B1980" s="4">
        <v>664035</v>
      </c>
      <c r="C1980" s="4" t="s">
        <v>5247</v>
      </c>
      <c r="D1980" s="4" t="s">
        <v>5248</v>
      </c>
      <c r="E1980" s="4" t="s">
        <v>1098</v>
      </c>
      <c r="F1980" s="4" t="s">
        <v>385</v>
      </c>
      <c r="G1980" s="4" t="s">
        <v>46</v>
      </c>
      <c r="H1980" s="4" t="s">
        <v>47</v>
      </c>
      <c r="I1980" s="4" t="s">
        <v>48</v>
      </c>
      <c r="J1980" s="4" t="s">
        <v>49</v>
      </c>
      <c r="K1980" s="4" t="s">
        <v>5253</v>
      </c>
      <c r="L1980" s="4" t="s">
        <v>5254</v>
      </c>
      <c r="M1980" s="4" t="s">
        <v>5254</v>
      </c>
      <c r="N1980" s="4" t="s">
        <v>5251</v>
      </c>
      <c r="O1980" s="4" t="s">
        <v>53</v>
      </c>
      <c r="P1980" s="4" t="s">
        <v>5252</v>
      </c>
      <c r="Q1980" s="4">
        <v>427</v>
      </c>
      <c r="R1980" s="4">
        <v>0</v>
      </c>
      <c r="S1980" s="4">
        <v>0</v>
      </c>
      <c r="T1980" s="4">
        <v>427</v>
      </c>
      <c r="U1980" s="4">
        <v>1</v>
      </c>
      <c r="V1980" s="4">
        <v>0</v>
      </c>
      <c r="W1980" s="4">
        <v>1</v>
      </c>
      <c r="X1980" s="4" t="s">
        <v>49</v>
      </c>
      <c r="Y1980" s="4" t="s">
        <v>49</v>
      </c>
      <c r="Z1980" s="4" t="s">
        <v>49</v>
      </c>
      <c r="AA1980" s="4" t="s">
        <v>49</v>
      </c>
      <c r="AB1980" s="4" t="s">
        <v>48</v>
      </c>
      <c r="AC1980" s="4" t="s">
        <v>48</v>
      </c>
      <c r="AD1980" s="4" t="s">
        <v>48</v>
      </c>
      <c r="AE1980" s="4" t="s">
        <v>48</v>
      </c>
      <c r="AF1980" s="4" t="s">
        <v>48</v>
      </c>
      <c r="AG1980" s="4" t="s">
        <v>48</v>
      </c>
      <c r="AH1980" s="4" t="s">
        <v>48</v>
      </c>
      <c r="AI1980" s="4" t="s">
        <v>48</v>
      </c>
      <c r="AJ1980" s="4" t="s">
        <v>48</v>
      </c>
      <c r="AK1980" s="4" t="s">
        <v>48</v>
      </c>
      <c r="AL1980" s="4" t="s">
        <v>55</v>
      </c>
    </row>
    <row r="1981" spans="1:38" ht="25.5">
      <c r="A1981" s="4">
        <v>159919</v>
      </c>
      <c r="B1981" s="4">
        <v>662285</v>
      </c>
      <c r="C1981" s="4" t="s">
        <v>5247</v>
      </c>
      <c r="D1981" s="4" t="s">
        <v>5248</v>
      </c>
      <c r="E1981" s="4" t="s">
        <v>1098</v>
      </c>
      <c r="F1981" s="4" t="s">
        <v>385</v>
      </c>
      <c r="G1981" s="4" t="s">
        <v>46</v>
      </c>
      <c r="H1981" s="4" t="s">
        <v>47</v>
      </c>
      <c r="I1981" s="4" t="s">
        <v>48</v>
      </c>
      <c r="J1981" s="4" t="s">
        <v>49</v>
      </c>
      <c r="K1981" s="4" t="s">
        <v>5255</v>
      </c>
      <c r="L1981" s="4" t="s">
        <v>5256</v>
      </c>
      <c r="M1981" s="4"/>
      <c r="N1981" s="4" t="s">
        <v>5251</v>
      </c>
      <c r="O1981" s="4" t="s">
        <v>53</v>
      </c>
      <c r="P1981" s="4" t="s">
        <v>5252</v>
      </c>
      <c r="Q1981" s="4">
        <v>73</v>
      </c>
      <c r="R1981" s="4">
        <v>0</v>
      </c>
      <c r="S1981" s="4">
        <v>0</v>
      </c>
      <c r="T1981" s="4">
        <v>73</v>
      </c>
      <c r="U1981" s="4">
        <v>1</v>
      </c>
      <c r="V1981" s="4">
        <v>0</v>
      </c>
      <c r="W1981" s="4">
        <v>1</v>
      </c>
      <c r="X1981" s="4" t="s">
        <v>48</v>
      </c>
      <c r="Y1981" s="4" t="s">
        <v>48</v>
      </c>
      <c r="Z1981" s="4" t="s">
        <v>48</v>
      </c>
      <c r="AA1981" s="4" t="s">
        <v>48</v>
      </c>
      <c r="AB1981" s="4" t="s">
        <v>48</v>
      </c>
      <c r="AC1981" s="4" t="s">
        <v>48</v>
      </c>
      <c r="AD1981" s="4" t="s">
        <v>48</v>
      </c>
      <c r="AE1981" s="4" t="s">
        <v>48</v>
      </c>
      <c r="AF1981" s="4" t="s">
        <v>48</v>
      </c>
      <c r="AG1981" s="4" t="s">
        <v>48</v>
      </c>
      <c r="AH1981" s="4" t="s">
        <v>49</v>
      </c>
      <c r="AI1981" s="4" t="s">
        <v>49</v>
      </c>
      <c r="AJ1981" s="4" t="s">
        <v>49</v>
      </c>
      <c r="AK1981" s="4" t="s">
        <v>49</v>
      </c>
      <c r="AL1981" s="4" t="s">
        <v>55</v>
      </c>
    </row>
    <row r="1982" spans="1:38" ht="25.5">
      <c r="A1982" s="4">
        <v>159919</v>
      </c>
      <c r="B1982" s="4">
        <v>663973</v>
      </c>
      <c r="C1982" s="4" t="s">
        <v>5247</v>
      </c>
      <c r="D1982" s="4" t="s">
        <v>5248</v>
      </c>
      <c r="E1982" s="4" t="s">
        <v>1098</v>
      </c>
      <c r="F1982" s="4" t="s">
        <v>385</v>
      </c>
      <c r="G1982" s="4" t="s">
        <v>46</v>
      </c>
      <c r="H1982" s="4" t="s">
        <v>47</v>
      </c>
      <c r="I1982" s="4" t="s">
        <v>48</v>
      </c>
      <c r="J1982" s="4" t="s">
        <v>49</v>
      </c>
      <c r="K1982" s="4" t="s">
        <v>5257</v>
      </c>
      <c r="L1982" s="4" t="s">
        <v>5258</v>
      </c>
      <c r="M1982" s="4" t="s">
        <v>5258</v>
      </c>
      <c r="N1982" s="4" t="s">
        <v>5251</v>
      </c>
      <c r="O1982" s="4" t="s">
        <v>53</v>
      </c>
      <c r="P1982" s="4" t="s">
        <v>5252</v>
      </c>
      <c r="Q1982" s="4">
        <v>312</v>
      </c>
      <c r="R1982" s="4">
        <v>0</v>
      </c>
      <c r="S1982" s="4">
        <v>0</v>
      </c>
      <c r="T1982" s="4">
        <v>312</v>
      </c>
      <c r="U1982" s="4">
        <v>1</v>
      </c>
      <c r="V1982" s="4">
        <v>0</v>
      </c>
      <c r="W1982" s="4">
        <v>1</v>
      </c>
      <c r="X1982" s="4" t="s">
        <v>48</v>
      </c>
      <c r="Y1982" s="4" t="s">
        <v>48</v>
      </c>
      <c r="Z1982" s="4" t="s">
        <v>48</v>
      </c>
      <c r="AA1982" s="4" t="s">
        <v>48</v>
      </c>
      <c r="AB1982" s="4" t="s">
        <v>49</v>
      </c>
      <c r="AC1982" s="4" t="s">
        <v>49</v>
      </c>
      <c r="AD1982" s="4" t="s">
        <v>49</v>
      </c>
      <c r="AE1982" s="4" t="s">
        <v>48</v>
      </c>
      <c r="AF1982" s="4" t="s">
        <v>48</v>
      </c>
      <c r="AG1982" s="4" t="s">
        <v>48</v>
      </c>
      <c r="AH1982" s="4" t="s">
        <v>48</v>
      </c>
      <c r="AI1982" s="4" t="s">
        <v>48</v>
      </c>
      <c r="AJ1982" s="4" t="s">
        <v>48</v>
      </c>
      <c r="AK1982" s="4" t="s">
        <v>48</v>
      </c>
      <c r="AL1982" s="4" t="s">
        <v>55</v>
      </c>
    </row>
    <row r="1983" spans="1:38" ht="25.5">
      <c r="A1983" s="4">
        <v>159919</v>
      </c>
      <c r="B1983" s="4">
        <v>685112</v>
      </c>
      <c r="C1983" s="4" t="s">
        <v>5247</v>
      </c>
      <c r="D1983" s="4" t="s">
        <v>5248</v>
      </c>
      <c r="E1983" s="4" t="s">
        <v>1098</v>
      </c>
      <c r="F1983" s="4" t="s">
        <v>385</v>
      </c>
      <c r="G1983" s="4" t="s">
        <v>46</v>
      </c>
      <c r="H1983" s="4" t="s">
        <v>47</v>
      </c>
      <c r="I1983" s="4" t="s">
        <v>48</v>
      </c>
      <c r="J1983" s="4" t="s">
        <v>49</v>
      </c>
      <c r="K1983" s="4" t="s">
        <v>5259</v>
      </c>
      <c r="L1983" s="4" t="s">
        <v>5260</v>
      </c>
      <c r="M1983" s="4"/>
      <c r="N1983" s="4" t="s">
        <v>5251</v>
      </c>
      <c r="O1983" s="4" t="s">
        <v>53</v>
      </c>
      <c r="P1983" s="4" t="s">
        <v>5252</v>
      </c>
      <c r="Q1983" s="4">
        <v>380</v>
      </c>
      <c r="R1983" s="4">
        <v>0</v>
      </c>
      <c r="S1983" s="4">
        <v>0</v>
      </c>
      <c r="T1983" s="4">
        <v>380</v>
      </c>
      <c r="U1983" s="4">
        <v>1</v>
      </c>
      <c r="V1983" s="4">
        <v>0</v>
      </c>
      <c r="W1983" s="4">
        <v>1</v>
      </c>
      <c r="X1983" s="4" t="s">
        <v>48</v>
      </c>
      <c r="Y1983" s="4" t="s">
        <v>49</v>
      </c>
      <c r="Z1983" s="4" t="s">
        <v>49</v>
      </c>
      <c r="AA1983" s="4" t="s">
        <v>49</v>
      </c>
      <c r="AB1983" s="4" t="s">
        <v>48</v>
      </c>
      <c r="AC1983" s="4" t="s">
        <v>48</v>
      </c>
      <c r="AD1983" s="4" t="s">
        <v>48</v>
      </c>
      <c r="AE1983" s="4" t="s">
        <v>48</v>
      </c>
      <c r="AF1983" s="4" t="s">
        <v>48</v>
      </c>
      <c r="AG1983" s="4" t="s">
        <v>48</v>
      </c>
      <c r="AH1983" s="4" t="s">
        <v>48</v>
      </c>
      <c r="AI1983" s="4" t="s">
        <v>48</v>
      </c>
      <c r="AJ1983" s="4" t="s">
        <v>48</v>
      </c>
      <c r="AK1983" s="4" t="s">
        <v>48</v>
      </c>
      <c r="AL1983" s="4" t="s">
        <v>55</v>
      </c>
    </row>
    <row r="1984" spans="1:38" ht="25.5">
      <c r="A1984" s="4">
        <v>159919</v>
      </c>
      <c r="B1984" s="4">
        <v>664334</v>
      </c>
      <c r="C1984" s="4" t="s">
        <v>5247</v>
      </c>
      <c r="D1984" s="4" t="s">
        <v>5248</v>
      </c>
      <c r="E1984" s="4" t="s">
        <v>1098</v>
      </c>
      <c r="F1984" s="4" t="s">
        <v>385</v>
      </c>
      <c r="G1984" s="4" t="s">
        <v>46</v>
      </c>
      <c r="H1984" s="4" t="s">
        <v>47</v>
      </c>
      <c r="I1984" s="4" t="s">
        <v>48</v>
      </c>
      <c r="J1984" s="4" t="s">
        <v>49</v>
      </c>
      <c r="K1984" s="4" t="s">
        <v>5261</v>
      </c>
      <c r="L1984" s="4" t="s">
        <v>5262</v>
      </c>
      <c r="M1984" s="4" t="s">
        <v>5263</v>
      </c>
      <c r="N1984" s="4" t="s">
        <v>5251</v>
      </c>
      <c r="O1984" s="4" t="s">
        <v>53</v>
      </c>
      <c r="P1984" s="4" t="s">
        <v>5252</v>
      </c>
      <c r="Q1984" s="4">
        <v>848</v>
      </c>
      <c r="R1984" s="4">
        <v>0</v>
      </c>
      <c r="S1984" s="4">
        <v>0</v>
      </c>
      <c r="T1984" s="4">
        <v>848</v>
      </c>
      <c r="U1984" s="4">
        <v>1</v>
      </c>
      <c r="V1984" s="4">
        <v>0</v>
      </c>
      <c r="W1984" s="4">
        <v>1</v>
      </c>
      <c r="X1984" s="4" t="s">
        <v>48</v>
      </c>
      <c r="Y1984" s="4" t="s">
        <v>48</v>
      </c>
      <c r="Z1984" s="4" t="s">
        <v>48</v>
      </c>
      <c r="AA1984" s="4" t="s">
        <v>48</v>
      </c>
      <c r="AB1984" s="4" t="s">
        <v>48</v>
      </c>
      <c r="AC1984" s="4" t="s">
        <v>48</v>
      </c>
      <c r="AD1984" s="4" t="s">
        <v>48</v>
      </c>
      <c r="AE1984" s="4" t="s">
        <v>48</v>
      </c>
      <c r="AF1984" s="4" t="s">
        <v>48</v>
      </c>
      <c r="AG1984" s="4" t="s">
        <v>48</v>
      </c>
      <c r="AH1984" s="4" t="s">
        <v>49</v>
      </c>
      <c r="AI1984" s="4" t="s">
        <v>49</v>
      </c>
      <c r="AJ1984" s="4" t="s">
        <v>49</v>
      </c>
      <c r="AK1984" s="4" t="s">
        <v>49</v>
      </c>
      <c r="AL1984" s="4" t="s">
        <v>55</v>
      </c>
    </row>
    <row r="1985" spans="1:38" ht="25.5">
      <c r="A1985" s="4">
        <v>159919</v>
      </c>
      <c r="B1985" s="4">
        <v>663972</v>
      </c>
      <c r="C1985" s="4" t="s">
        <v>5247</v>
      </c>
      <c r="D1985" s="4" t="s">
        <v>5248</v>
      </c>
      <c r="E1985" s="4" t="s">
        <v>1098</v>
      </c>
      <c r="F1985" s="4" t="s">
        <v>385</v>
      </c>
      <c r="G1985" s="4" t="s">
        <v>46</v>
      </c>
      <c r="H1985" s="4" t="s">
        <v>47</v>
      </c>
      <c r="I1985" s="4" t="s">
        <v>48</v>
      </c>
      <c r="J1985" s="4" t="s">
        <v>49</v>
      </c>
      <c r="K1985" s="4" t="s">
        <v>5264</v>
      </c>
      <c r="L1985" s="4" t="s">
        <v>5265</v>
      </c>
      <c r="M1985" s="4" t="s">
        <v>5266</v>
      </c>
      <c r="N1985" s="4" t="s">
        <v>5251</v>
      </c>
      <c r="O1985" s="4" t="s">
        <v>53</v>
      </c>
      <c r="P1985" s="4" t="s">
        <v>5252</v>
      </c>
      <c r="Q1985" s="4">
        <v>701</v>
      </c>
      <c r="R1985" s="4">
        <v>0</v>
      </c>
      <c r="S1985" s="4">
        <v>0</v>
      </c>
      <c r="T1985" s="4">
        <v>701</v>
      </c>
      <c r="U1985" s="4">
        <v>1</v>
      </c>
      <c r="V1985" s="4">
        <v>0</v>
      </c>
      <c r="W1985" s="4">
        <v>1</v>
      </c>
      <c r="X1985" s="4" t="s">
        <v>48</v>
      </c>
      <c r="Y1985" s="4" t="s">
        <v>48</v>
      </c>
      <c r="Z1985" s="4" t="s">
        <v>48</v>
      </c>
      <c r="AA1985" s="4" t="s">
        <v>48</v>
      </c>
      <c r="AB1985" s="4" t="s">
        <v>48</v>
      </c>
      <c r="AC1985" s="4" t="s">
        <v>48</v>
      </c>
      <c r="AD1985" s="4" t="s">
        <v>48</v>
      </c>
      <c r="AE1985" s="4" t="s">
        <v>49</v>
      </c>
      <c r="AF1985" s="4" t="s">
        <v>49</v>
      </c>
      <c r="AG1985" s="4" t="s">
        <v>49</v>
      </c>
      <c r="AH1985" s="4" t="s">
        <v>48</v>
      </c>
      <c r="AI1985" s="4" t="s">
        <v>48</v>
      </c>
      <c r="AJ1985" s="4" t="s">
        <v>48</v>
      </c>
      <c r="AK1985" s="4" t="s">
        <v>48</v>
      </c>
      <c r="AL1985" s="4" t="s">
        <v>55</v>
      </c>
    </row>
    <row r="1986" spans="1:38" ht="25.5">
      <c r="A1986" s="4">
        <v>159966</v>
      </c>
      <c r="B1986" s="4">
        <v>678925</v>
      </c>
      <c r="C1986" s="4" t="s">
        <v>5267</v>
      </c>
      <c r="D1986" s="4" t="s">
        <v>5268</v>
      </c>
      <c r="E1986" s="4" t="s">
        <v>995</v>
      </c>
      <c r="F1986" s="4" t="s">
        <v>385</v>
      </c>
      <c r="G1986" s="4" t="s">
        <v>46</v>
      </c>
      <c r="H1986" s="4" t="s">
        <v>47</v>
      </c>
      <c r="I1986" s="4" t="s">
        <v>48</v>
      </c>
      <c r="J1986" s="4" t="s">
        <v>49</v>
      </c>
      <c r="K1986" s="4" t="s">
        <v>5269</v>
      </c>
      <c r="L1986" s="4" t="s">
        <v>5270</v>
      </c>
      <c r="M1986" s="4"/>
      <c r="N1986" s="4" t="s">
        <v>5271</v>
      </c>
      <c r="O1986" s="4" t="s">
        <v>53</v>
      </c>
      <c r="P1986" s="4" t="s">
        <v>5272</v>
      </c>
      <c r="Q1986" s="4">
        <v>286</v>
      </c>
      <c r="R1986" s="4">
        <v>0</v>
      </c>
      <c r="S1986" s="4">
        <v>90</v>
      </c>
      <c r="T1986" s="4">
        <v>376</v>
      </c>
      <c r="U1986" s="4">
        <v>0.76060000000000005</v>
      </c>
      <c r="V1986" s="4">
        <v>0</v>
      </c>
      <c r="W1986" s="4">
        <v>0.76060000000000005</v>
      </c>
      <c r="X1986" s="4" t="s">
        <v>49</v>
      </c>
      <c r="Y1986" s="4" t="s">
        <v>49</v>
      </c>
      <c r="Z1986" s="4" t="s">
        <v>49</v>
      </c>
      <c r="AA1986" s="4" t="s">
        <v>49</v>
      </c>
      <c r="AB1986" s="4" t="s">
        <v>49</v>
      </c>
      <c r="AC1986" s="4" t="s">
        <v>49</v>
      </c>
      <c r="AD1986" s="4" t="s">
        <v>49</v>
      </c>
      <c r="AE1986" s="4" t="s">
        <v>48</v>
      </c>
      <c r="AF1986" s="4" t="s">
        <v>48</v>
      </c>
      <c r="AG1986" s="4" t="s">
        <v>48</v>
      </c>
      <c r="AH1986" s="4" t="s">
        <v>48</v>
      </c>
      <c r="AI1986" s="4" t="s">
        <v>48</v>
      </c>
      <c r="AJ1986" s="4" t="s">
        <v>48</v>
      </c>
      <c r="AK1986" s="4" t="s">
        <v>48</v>
      </c>
      <c r="AL1986" s="4" t="s">
        <v>55</v>
      </c>
    </row>
    <row r="1987" spans="1:38" ht="25.5">
      <c r="A1987" s="4">
        <v>159966</v>
      </c>
      <c r="B1987" s="4">
        <v>678923</v>
      </c>
      <c r="C1987" s="4" t="s">
        <v>5267</v>
      </c>
      <c r="D1987" s="4" t="s">
        <v>5268</v>
      </c>
      <c r="E1987" s="4" t="s">
        <v>995</v>
      </c>
      <c r="F1987" s="4" t="s">
        <v>385</v>
      </c>
      <c r="G1987" s="4" t="s">
        <v>46</v>
      </c>
      <c r="H1987" s="4" t="s">
        <v>47</v>
      </c>
      <c r="I1987" s="4" t="s">
        <v>48</v>
      </c>
      <c r="J1987" s="4" t="s">
        <v>49</v>
      </c>
      <c r="K1987" s="4" t="s">
        <v>5273</v>
      </c>
      <c r="L1987" s="4" t="s">
        <v>5274</v>
      </c>
      <c r="M1987" s="4"/>
      <c r="N1987" s="4" t="s">
        <v>5271</v>
      </c>
      <c r="O1987" s="4" t="s">
        <v>53</v>
      </c>
      <c r="P1987" s="4" t="s">
        <v>5272</v>
      </c>
      <c r="Q1987" s="4">
        <v>214</v>
      </c>
      <c r="R1987" s="4">
        <v>0</v>
      </c>
      <c r="S1987" s="4">
        <v>67</v>
      </c>
      <c r="T1987" s="4">
        <v>281</v>
      </c>
      <c r="U1987" s="4">
        <v>0.76160000000000005</v>
      </c>
      <c r="V1987" s="4">
        <v>0</v>
      </c>
      <c r="W1987" s="4">
        <v>0.76160000000000005</v>
      </c>
      <c r="X1987" s="4" t="s">
        <v>48</v>
      </c>
      <c r="Y1987" s="4" t="s">
        <v>48</v>
      </c>
      <c r="Z1987" s="4" t="s">
        <v>48</v>
      </c>
      <c r="AA1987" s="4" t="s">
        <v>48</v>
      </c>
      <c r="AB1987" s="4" t="s">
        <v>48</v>
      </c>
      <c r="AC1987" s="4" t="s">
        <v>48</v>
      </c>
      <c r="AD1987" s="4" t="s">
        <v>48</v>
      </c>
      <c r="AE1987" s="4" t="s">
        <v>48</v>
      </c>
      <c r="AF1987" s="4" t="s">
        <v>48</v>
      </c>
      <c r="AG1987" s="4" t="s">
        <v>48</v>
      </c>
      <c r="AH1987" s="4" t="s">
        <v>49</v>
      </c>
      <c r="AI1987" s="4" t="s">
        <v>49</v>
      </c>
      <c r="AJ1987" s="4" t="s">
        <v>49</v>
      </c>
      <c r="AK1987" s="4" t="s">
        <v>49</v>
      </c>
      <c r="AL1987" s="4" t="s">
        <v>55</v>
      </c>
    </row>
    <row r="1988" spans="1:38" ht="25.5">
      <c r="A1988" s="4">
        <v>159966</v>
      </c>
      <c r="B1988" s="4">
        <v>678924</v>
      </c>
      <c r="C1988" s="4" t="s">
        <v>5267</v>
      </c>
      <c r="D1988" s="4" t="s">
        <v>5268</v>
      </c>
      <c r="E1988" s="4" t="s">
        <v>995</v>
      </c>
      <c r="F1988" s="4" t="s">
        <v>385</v>
      </c>
      <c r="G1988" s="4" t="s">
        <v>46</v>
      </c>
      <c r="H1988" s="4" t="s">
        <v>47</v>
      </c>
      <c r="I1988" s="4" t="s">
        <v>48</v>
      </c>
      <c r="J1988" s="4" t="s">
        <v>49</v>
      </c>
      <c r="K1988" s="4" t="s">
        <v>5275</v>
      </c>
      <c r="L1988" s="4" t="s">
        <v>5270</v>
      </c>
      <c r="M1988" s="4"/>
      <c r="N1988" s="4" t="s">
        <v>5271</v>
      </c>
      <c r="O1988" s="4" t="s">
        <v>53</v>
      </c>
      <c r="P1988" s="4" t="s">
        <v>5272</v>
      </c>
      <c r="Q1988" s="4">
        <v>174</v>
      </c>
      <c r="R1988" s="4">
        <v>0</v>
      </c>
      <c r="S1988" s="4">
        <v>40</v>
      </c>
      <c r="T1988" s="4">
        <v>214</v>
      </c>
      <c r="U1988" s="4">
        <v>0.81310000000000004</v>
      </c>
      <c r="V1988" s="4">
        <v>0</v>
      </c>
      <c r="W1988" s="4">
        <v>0.81310000000000004</v>
      </c>
      <c r="X1988" s="4" t="s">
        <v>48</v>
      </c>
      <c r="Y1988" s="4" t="s">
        <v>48</v>
      </c>
      <c r="Z1988" s="4" t="s">
        <v>48</v>
      </c>
      <c r="AA1988" s="4" t="s">
        <v>48</v>
      </c>
      <c r="AB1988" s="4" t="s">
        <v>48</v>
      </c>
      <c r="AC1988" s="4" t="s">
        <v>48</v>
      </c>
      <c r="AD1988" s="4" t="s">
        <v>48</v>
      </c>
      <c r="AE1988" s="4" t="s">
        <v>49</v>
      </c>
      <c r="AF1988" s="4" t="s">
        <v>49</v>
      </c>
      <c r="AG1988" s="4" t="s">
        <v>49</v>
      </c>
      <c r="AH1988" s="4" t="s">
        <v>48</v>
      </c>
      <c r="AI1988" s="4" t="s">
        <v>48</v>
      </c>
      <c r="AJ1988" s="4" t="s">
        <v>48</v>
      </c>
      <c r="AK1988" s="4" t="s">
        <v>48</v>
      </c>
      <c r="AL1988" s="4" t="s">
        <v>55</v>
      </c>
    </row>
    <row r="1989" spans="1:38" ht="25.5">
      <c r="A1989" s="4">
        <v>159906</v>
      </c>
      <c r="B1989" s="4">
        <v>661252</v>
      </c>
      <c r="C1989" s="4" t="s">
        <v>5281</v>
      </c>
      <c r="D1989" s="4" t="s">
        <v>5282</v>
      </c>
      <c r="E1989" s="4" t="s">
        <v>2711</v>
      </c>
      <c r="F1989" s="4" t="s">
        <v>75</v>
      </c>
      <c r="G1989" s="4" t="s">
        <v>46</v>
      </c>
      <c r="H1989" s="4" t="s">
        <v>47</v>
      </c>
      <c r="I1989" s="4" t="s">
        <v>48</v>
      </c>
      <c r="J1989" s="4" t="s">
        <v>49</v>
      </c>
      <c r="K1989" s="4" t="s">
        <v>5283</v>
      </c>
      <c r="L1989" s="4" t="s">
        <v>5284</v>
      </c>
      <c r="M1989" s="4"/>
      <c r="N1989" s="4" t="s">
        <v>2841</v>
      </c>
      <c r="O1989" s="4" t="s">
        <v>53</v>
      </c>
      <c r="P1989" s="4" t="s">
        <v>2842</v>
      </c>
      <c r="Q1989" s="4">
        <v>33</v>
      </c>
      <c r="R1989" s="4">
        <v>9</v>
      </c>
      <c r="S1989" s="4">
        <v>136</v>
      </c>
      <c r="T1989" s="4">
        <v>178</v>
      </c>
      <c r="U1989" s="4">
        <v>0.18540000000000001</v>
      </c>
      <c r="V1989" s="4">
        <v>5.0599999999999999E-2</v>
      </c>
      <c r="W1989" s="4">
        <v>0.23599999999999999</v>
      </c>
      <c r="X1989" s="4" t="s">
        <v>48</v>
      </c>
      <c r="Y1989" s="4" t="s">
        <v>48</v>
      </c>
      <c r="Z1989" s="4" t="s">
        <v>48</v>
      </c>
      <c r="AA1989" s="4" t="s">
        <v>48</v>
      </c>
      <c r="AB1989" s="4" t="s">
        <v>48</v>
      </c>
      <c r="AC1989" s="4" t="s">
        <v>48</v>
      </c>
      <c r="AD1989" s="4" t="s">
        <v>48</v>
      </c>
      <c r="AE1989" s="4" t="s">
        <v>49</v>
      </c>
      <c r="AF1989" s="4" t="s">
        <v>49</v>
      </c>
      <c r="AG1989" s="4" t="s">
        <v>49</v>
      </c>
      <c r="AH1989" s="4" t="s">
        <v>48</v>
      </c>
      <c r="AI1989" s="4" t="s">
        <v>48</v>
      </c>
      <c r="AJ1989" s="4" t="s">
        <v>48</v>
      </c>
      <c r="AK1989" s="4" t="s">
        <v>48</v>
      </c>
      <c r="AL1989" s="4" t="s">
        <v>81</v>
      </c>
    </row>
    <row r="1990" spans="1:38" ht="25.5">
      <c r="A1990" s="4">
        <v>159906</v>
      </c>
      <c r="B1990" s="4">
        <v>661250</v>
      </c>
      <c r="C1990" s="4" t="s">
        <v>5281</v>
      </c>
      <c r="D1990" s="4" t="s">
        <v>5282</v>
      </c>
      <c r="E1990" s="4" t="s">
        <v>2711</v>
      </c>
      <c r="F1990" s="4" t="s">
        <v>75</v>
      </c>
      <c r="G1990" s="4" t="s">
        <v>46</v>
      </c>
      <c r="H1990" s="4" t="s">
        <v>47</v>
      </c>
      <c r="I1990" s="4" t="s">
        <v>48</v>
      </c>
      <c r="J1990" s="4" t="s">
        <v>49</v>
      </c>
      <c r="K1990" s="4" t="s">
        <v>5285</v>
      </c>
      <c r="L1990" s="4" t="s">
        <v>5286</v>
      </c>
      <c r="M1990" s="4"/>
      <c r="N1990" s="4" t="s">
        <v>2841</v>
      </c>
      <c r="O1990" s="4" t="s">
        <v>53</v>
      </c>
      <c r="P1990" s="4" t="s">
        <v>2842</v>
      </c>
      <c r="Q1990" s="4">
        <v>54</v>
      </c>
      <c r="R1990" s="4">
        <v>16</v>
      </c>
      <c r="S1990" s="4">
        <v>226</v>
      </c>
      <c r="T1990" s="4">
        <v>296</v>
      </c>
      <c r="U1990" s="4">
        <v>0.18240000000000001</v>
      </c>
      <c r="V1990" s="4">
        <v>5.4100000000000002E-2</v>
      </c>
      <c r="W1990" s="4">
        <v>0.23649999999999999</v>
      </c>
      <c r="X1990" s="4" t="s">
        <v>49</v>
      </c>
      <c r="Y1990" s="4" t="s">
        <v>49</v>
      </c>
      <c r="Z1990" s="4" t="s">
        <v>49</v>
      </c>
      <c r="AA1990" s="4" t="s">
        <v>49</v>
      </c>
      <c r="AB1990" s="4" t="s">
        <v>49</v>
      </c>
      <c r="AC1990" s="4" t="s">
        <v>49</v>
      </c>
      <c r="AD1990" s="4" t="s">
        <v>49</v>
      </c>
      <c r="AE1990" s="4" t="s">
        <v>48</v>
      </c>
      <c r="AF1990" s="4" t="s">
        <v>48</v>
      </c>
      <c r="AG1990" s="4" t="s">
        <v>48</v>
      </c>
      <c r="AH1990" s="4" t="s">
        <v>48</v>
      </c>
      <c r="AI1990" s="4" t="s">
        <v>48</v>
      </c>
      <c r="AJ1990" s="4" t="s">
        <v>48</v>
      </c>
      <c r="AK1990" s="4" t="s">
        <v>48</v>
      </c>
      <c r="AL1990" s="4" t="s">
        <v>81</v>
      </c>
    </row>
    <row r="1991" spans="1:38" ht="25.5">
      <c r="A1991" s="4">
        <v>159906</v>
      </c>
      <c r="B1991" s="4">
        <v>684925</v>
      </c>
      <c r="C1991" s="4" t="s">
        <v>5281</v>
      </c>
      <c r="D1991" s="4" t="s">
        <v>5282</v>
      </c>
      <c r="E1991" s="4" t="s">
        <v>225</v>
      </c>
      <c r="F1991" s="4" t="s">
        <v>75</v>
      </c>
      <c r="G1991" s="4" t="s">
        <v>46</v>
      </c>
      <c r="H1991" s="4" t="s">
        <v>47</v>
      </c>
      <c r="I1991" s="4" t="s">
        <v>48</v>
      </c>
      <c r="J1991" s="4" t="s">
        <v>49</v>
      </c>
      <c r="K1991" s="4" t="s">
        <v>5287</v>
      </c>
      <c r="L1991" s="4" t="s">
        <v>5288</v>
      </c>
      <c r="M1991" s="4"/>
      <c r="N1991" s="4" t="s">
        <v>2841</v>
      </c>
      <c r="O1991" s="4" t="s">
        <v>53</v>
      </c>
      <c r="P1991" s="4" t="s">
        <v>2842</v>
      </c>
      <c r="Q1991" s="4">
        <v>106</v>
      </c>
      <c r="R1991" s="4">
        <v>25</v>
      </c>
      <c r="S1991" s="4">
        <v>231</v>
      </c>
      <c r="T1991" s="4">
        <v>362</v>
      </c>
      <c r="U1991" s="4">
        <v>0.2928</v>
      </c>
      <c r="V1991" s="4">
        <v>6.9099999999999995E-2</v>
      </c>
      <c r="W1991" s="4">
        <v>0.3619</v>
      </c>
      <c r="X1991" s="4" t="s">
        <v>49</v>
      </c>
      <c r="Y1991" s="4" t="s">
        <v>49</v>
      </c>
      <c r="Z1991" s="4" t="s">
        <v>49</v>
      </c>
      <c r="AA1991" s="4" t="s">
        <v>49</v>
      </c>
      <c r="AB1991" s="4" t="s">
        <v>49</v>
      </c>
      <c r="AC1991" s="4" t="s">
        <v>49</v>
      </c>
      <c r="AD1991" s="4" t="s">
        <v>49</v>
      </c>
      <c r="AE1991" s="4" t="s">
        <v>48</v>
      </c>
      <c r="AF1991" s="4" t="s">
        <v>48</v>
      </c>
      <c r="AG1991" s="4" t="s">
        <v>48</v>
      </c>
      <c r="AH1991" s="4" t="s">
        <v>48</v>
      </c>
      <c r="AI1991" s="4" t="s">
        <v>48</v>
      </c>
      <c r="AJ1991" s="4" t="s">
        <v>48</v>
      </c>
      <c r="AK1991" s="4" t="s">
        <v>48</v>
      </c>
      <c r="AL1991" s="4" t="s">
        <v>81</v>
      </c>
    </row>
    <row r="1992" spans="1:38" ht="25.5">
      <c r="A1992" s="4">
        <v>159906</v>
      </c>
      <c r="B1992" s="4">
        <v>661249</v>
      </c>
      <c r="C1992" s="4" t="s">
        <v>5281</v>
      </c>
      <c r="D1992" s="4" t="s">
        <v>5282</v>
      </c>
      <c r="E1992" s="4" t="s">
        <v>225</v>
      </c>
      <c r="F1992" s="4" t="s">
        <v>75</v>
      </c>
      <c r="G1992" s="4" t="s">
        <v>46</v>
      </c>
      <c r="H1992" s="4" t="s">
        <v>47</v>
      </c>
      <c r="I1992" s="4" t="s">
        <v>48</v>
      </c>
      <c r="J1992" s="4" t="s">
        <v>49</v>
      </c>
      <c r="K1992" s="4" t="s">
        <v>5289</v>
      </c>
      <c r="L1992" s="4" t="s">
        <v>5290</v>
      </c>
      <c r="M1992" s="4"/>
      <c r="N1992" s="4" t="s">
        <v>2841</v>
      </c>
      <c r="O1992" s="4" t="s">
        <v>53</v>
      </c>
      <c r="P1992" s="4" t="s">
        <v>2842</v>
      </c>
      <c r="Q1992" s="4">
        <v>70</v>
      </c>
      <c r="R1992" s="4">
        <v>22</v>
      </c>
      <c r="S1992" s="4">
        <v>156</v>
      </c>
      <c r="T1992" s="4">
        <v>248</v>
      </c>
      <c r="U1992" s="4">
        <v>0.2823</v>
      </c>
      <c r="V1992" s="4">
        <v>8.8700000000000001E-2</v>
      </c>
      <c r="W1992" s="4">
        <v>0.371</v>
      </c>
      <c r="X1992" s="4" t="s">
        <v>49</v>
      </c>
      <c r="Y1992" s="4" t="s">
        <v>49</v>
      </c>
      <c r="Z1992" s="4" t="s">
        <v>49</v>
      </c>
      <c r="AA1992" s="4" t="s">
        <v>49</v>
      </c>
      <c r="AB1992" s="4" t="s">
        <v>49</v>
      </c>
      <c r="AC1992" s="4" t="s">
        <v>49</v>
      </c>
      <c r="AD1992" s="4" t="s">
        <v>49</v>
      </c>
      <c r="AE1992" s="4" t="s">
        <v>48</v>
      </c>
      <c r="AF1992" s="4" t="s">
        <v>48</v>
      </c>
      <c r="AG1992" s="4" t="s">
        <v>48</v>
      </c>
      <c r="AH1992" s="4" t="s">
        <v>48</v>
      </c>
      <c r="AI1992" s="4" t="s">
        <v>48</v>
      </c>
      <c r="AJ1992" s="4" t="s">
        <v>48</v>
      </c>
      <c r="AK1992" s="4" t="s">
        <v>48</v>
      </c>
      <c r="AL1992" s="4" t="s">
        <v>81</v>
      </c>
    </row>
    <row r="1993" spans="1:38" ht="25.5">
      <c r="A1993" s="4">
        <v>159906</v>
      </c>
      <c r="B1993" s="4">
        <v>664341</v>
      </c>
      <c r="C1993" s="4" t="s">
        <v>5281</v>
      </c>
      <c r="D1993" s="4" t="s">
        <v>5282</v>
      </c>
      <c r="E1993" s="4" t="s">
        <v>225</v>
      </c>
      <c r="F1993" s="4" t="s">
        <v>75</v>
      </c>
      <c r="G1993" s="4" t="s">
        <v>46</v>
      </c>
      <c r="H1993" s="4" t="s">
        <v>47</v>
      </c>
      <c r="I1993" s="4" t="s">
        <v>48</v>
      </c>
      <c r="J1993" s="4" t="s">
        <v>49</v>
      </c>
      <c r="K1993" s="4" t="s">
        <v>5291</v>
      </c>
      <c r="L1993" s="4" t="s">
        <v>5292</v>
      </c>
      <c r="M1993" s="4"/>
      <c r="N1993" s="4" t="s">
        <v>2841</v>
      </c>
      <c r="O1993" s="4" t="s">
        <v>53</v>
      </c>
      <c r="P1993" s="4" t="s">
        <v>2842</v>
      </c>
      <c r="Q1993" s="4">
        <v>103</v>
      </c>
      <c r="R1993" s="4">
        <v>23</v>
      </c>
      <c r="S1993" s="4">
        <v>164</v>
      </c>
      <c r="T1993" s="4">
        <v>290</v>
      </c>
      <c r="U1993" s="4">
        <v>0.35520000000000002</v>
      </c>
      <c r="V1993" s="4">
        <v>7.9299999999999995E-2</v>
      </c>
      <c r="W1993" s="4">
        <v>0.4345</v>
      </c>
      <c r="X1993" s="4" t="s">
        <v>48</v>
      </c>
      <c r="Y1993" s="4" t="s">
        <v>49</v>
      </c>
      <c r="Z1993" s="4" t="s">
        <v>49</v>
      </c>
      <c r="AA1993" s="4" t="s">
        <v>49</v>
      </c>
      <c r="AB1993" s="4" t="s">
        <v>49</v>
      </c>
      <c r="AC1993" s="4" t="s">
        <v>49</v>
      </c>
      <c r="AD1993" s="4" t="s">
        <v>49</v>
      </c>
      <c r="AE1993" s="4" t="s">
        <v>48</v>
      </c>
      <c r="AF1993" s="4" t="s">
        <v>48</v>
      </c>
      <c r="AG1993" s="4" t="s">
        <v>48</v>
      </c>
      <c r="AH1993" s="4" t="s">
        <v>48</v>
      </c>
      <c r="AI1993" s="4" t="s">
        <v>48</v>
      </c>
      <c r="AJ1993" s="4" t="s">
        <v>48</v>
      </c>
      <c r="AK1993" s="4" t="s">
        <v>48</v>
      </c>
      <c r="AL1993" s="4" t="s">
        <v>81</v>
      </c>
    </row>
    <row r="1994" spans="1:38" ht="25.5">
      <c r="A1994" s="4">
        <v>159906</v>
      </c>
      <c r="B1994" s="4">
        <v>661251</v>
      </c>
      <c r="C1994" s="4" t="s">
        <v>5281</v>
      </c>
      <c r="D1994" s="4" t="s">
        <v>5282</v>
      </c>
      <c r="E1994" s="4" t="s">
        <v>225</v>
      </c>
      <c r="F1994" s="4" t="s">
        <v>75</v>
      </c>
      <c r="G1994" s="4" t="s">
        <v>46</v>
      </c>
      <c r="H1994" s="4" t="s">
        <v>47</v>
      </c>
      <c r="I1994" s="4" t="s">
        <v>48</v>
      </c>
      <c r="J1994" s="4" t="s">
        <v>49</v>
      </c>
      <c r="K1994" s="4" t="s">
        <v>5293</v>
      </c>
      <c r="L1994" s="4" t="s">
        <v>5288</v>
      </c>
      <c r="M1994" s="4"/>
      <c r="N1994" s="4" t="s">
        <v>2841</v>
      </c>
      <c r="O1994" s="4" t="s">
        <v>53</v>
      </c>
      <c r="P1994" s="4" t="s">
        <v>2842</v>
      </c>
      <c r="Q1994" s="4">
        <v>133</v>
      </c>
      <c r="R1994" s="4">
        <v>37</v>
      </c>
      <c r="S1994" s="4">
        <v>275</v>
      </c>
      <c r="T1994" s="4">
        <v>445</v>
      </c>
      <c r="U1994" s="4">
        <v>0.2989</v>
      </c>
      <c r="V1994" s="4">
        <v>8.3099999999999993E-2</v>
      </c>
      <c r="W1994" s="4">
        <v>0.38200000000000001</v>
      </c>
      <c r="X1994" s="4" t="s">
        <v>48</v>
      </c>
      <c r="Y1994" s="4" t="s">
        <v>48</v>
      </c>
      <c r="Z1994" s="4" t="s">
        <v>48</v>
      </c>
      <c r="AA1994" s="4" t="s">
        <v>48</v>
      </c>
      <c r="AB1994" s="4" t="s">
        <v>48</v>
      </c>
      <c r="AC1994" s="4" t="s">
        <v>48</v>
      </c>
      <c r="AD1994" s="4" t="s">
        <v>48</v>
      </c>
      <c r="AE1994" s="4" t="s">
        <v>49</v>
      </c>
      <c r="AF1994" s="4" t="s">
        <v>49</v>
      </c>
      <c r="AG1994" s="4" t="s">
        <v>49</v>
      </c>
      <c r="AH1994" s="4" t="s">
        <v>48</v>
      </c>
      <c r="AI1994" s="4" t="s">
        <v>48</v>
      </c>
      <c r="AJ1994" s="4" t="s">
        <v>48</v>
      </c>
      <c r="AK1994" s="4" t="s">
        <v>48</v>
      </c>
      <c r="AL1994" s="4" t="s">
        <v>81</v>
      </c>
    </row>
    <row r="1995" spans="1:38" ht="25.5">
      <c r="A1995" s="4">
        <v>159906</v>
      </c>
      <c r="B1995" s="4">
        <v>661253</v>
      </c>
      <c r="C1995" s="4" t="s">
        <v>5281</v>
      </c>
      <c r="D1995" s="4" t="s">
        <v>5282</v>
      </c>
      <c r="E1995" s="4" t="s">
        <v>225</v>
      </c>
      <c r="F1995" s="4" t="s">
        <v>75</v>
      </c>
      <c r="G1995" s="4" t="s">
        <v>46</v>
      </c>
      <c r="H1995" s="4" t="s">
        <v>47</v>
      </c>
      <c r="I1995" s="4" t="s">
        <v>48</v>
      </c>
      <c r="J1995" s="4" t="s">
        <v>49</v>
      </c>
      <c r="K1995" s="4" t="s">
        <v>5294</v>
      </c>
      <c r="L1995" s="4" t="s">
        <v>5295</v>
      </c>
      <c r="M1995" s="4"/>
      <c r="N1995" s="4" t="s">
        <v>2841</v>
      </c>
      <c r="O1995" s="4" t="s">
        <v>53</v>
      </c>
      <c r="P1995" s="4" t="s">
        <v>2842</v>
      </c>
      <c r="Q1995" s="4">
        <v>247</v>
      </c>
      <c r="R1995" s="4">
        <v>69</v>
      </c>
      <c r="S1995" s="4">
        <v>696</v>
      </c>
      <c r="T1995" s="4">
        <v>1012</v>
      </c>
      <c r="U1995" s="4">
        <v>0.24410000000000001</v>
      </c>
      <c r="V1995" s="4">
        <v>6.8199999999999997E-2</v>
      </c>
      <c r="W1995" s="4">
        <v>0.31230000000000002</v>
      </c>
      <c r="X1995" s="4" t="s">
        <v>48</v>
      </c>
      <c r="Y1995" s="4" t="s">
        <v>48</v>
      </c>
      <c r="Z1995" s="4" t="s">
        <v>48</v>
      </c>
      <c r="AA1995" s="4" t="s">
        <v>48</v>
      </c>
      <c r="AB1995" s="4" t="s">
        <v>48</v>
      </c>
      <c r="AC1995" s="4" t="s">
        <v>48</v>
      </c>
      <c r="AD1995" s="4" t="s">
        <v>48</v>
      </c>
      <c r="AE1995" s="4" t="s">
        <v>48</v>
      </c>
      <c r="AF1995" s="4" t="s">
        <v>48</v>
      </c>
      <c r="AG1995" s="4" t="s">
        <v>48</v>
      </c>
      <c r="AH1995" s="4" t="s">
        <v>49</v>
      </c>
      <c r="AI1995" s="4" t="s">
        <v>49</v>
      </c>
      <c r="AJ1995" s="4" t="s">
        <v>49</v>
      </c>
      <c r="AK1995" s="4" t="s">
        <v>49</v>
      </c>
      <c r="AL1995" s="4" t="s">
        <v>81</v>
      </c>
    </row>
    <row r="1996" spans="1:38" ht="38.25">
      <c r="A1996" s="4">
        <v>159442</v>
      </c>
      <c r="B1996" s="4">
        <v>661107</v>
      </c>
      <c r="C1996" s="4" t="s">
        <v>5296</v>
      </c>
      <c r="D1996" s="4" t="s">
        <v>5297</v>
      </c>
      <c r="E1996" s="4" t="s">
        <v>2454</v>
      </c>
      <c r="F1996" s="4" t="s">
        <v>385</v>
      </c>
      <c r="G1996" s="4" t="s">
        <v>46</v>
      </c>
      <c r="H1996" s="4" t="s">
        <v>47</v>
      </c>
      <c r="I1996" s="4" t="s">
        <v>48</v>
      </c>
      <c r="J1996" s="4" t="s">
        <v>49</v>
      </c>
      <c r="K1996" s="4" t="s">
        <v>5298</v>
      </c>
      <c r="L1996" s="4" t="s">
        <v>5299</v>
      </c>
      <c r="M1996" s="4" t="s">
        <v>5299</v>
      </c>
      <c r="N1996" s="4" t="s">
        <v>5300</v>
      </c>
      <c r="O1996" s="4" t="s">
        <v>53</v>
      </c>
      <c r="P1996" s="4" t="s">
        <v>5301</v>
      </c>
      <c r="Q1996" s="4">
        <v>70</v>
      </c>
      <c r="R1996" s="4">
        <v>0</v>
      </c>
      <c r="S1996" s="4">
        <v>6</v>
      </c>
      <c r="T1996" s="4">
        <v>76</v>
      </c>
      <c r="U1996" s="4">
        <v>0.92110000000000003</v>
      </c>
      <c r="V1996" s="4">
        <v>0</v>
      </c>
      <c r="W1996" s="4">
        <v>0.92110000000000003</v>
      </c>
      <c r="X1996" s="4" t="s">
        <v>49</v>
      </c>
      <c r="Y1996" s="4" t="s">
        <v>49</v>
      </c>
      <c r="Z1996" s="4" t="s">
        <v>49</v>
      </c>
      <c r="AA1996" s="4" t="s">
        <v>49</v>
      </c>
      <c r="AB1996" s="4" t="s">
        <v>49</v>
      </c>
      <c r="AC1996" s="4" t="s">
        <v>49</v>
      </c>
      <c r="AD1996" s="4" t="s">
        <v>49</v>
      </c>
      <c r="AE1996" s="4" t="s">
        <v>49</v>
      </c>
      <c r="AF1996" s="4" t="s">
        <v>49</v>
      </c>
      <c r="AG1996" s="4" t="s">
        <v>49</v>
      </c>
      <c r="AH1996" s="4" t="s">
        <v>49</v>
      </c>
      <c r="AI1996" s="4" t="s">
        <v>49</v>
      </c>
      <c r="AJ1996" s="4" t="s">
        <v>49</v>
      </c>
      <c r="AK1996" s="4" t="s">
        <v>49</v>
      </c>
      <c r="AL1996" s="4" t="s">
        <v>55</v>
      </c>
    </row>
    <row r="1997" spans="1:38" ht="25.5">
      <c r="A1997" s="4">
        <v>159447</v>
      </c>
      <c r="B1997" s="4">
        <v>661437</v>
      </c>
      <c r="C1997" s="4" t="s">
        <v>5302</v>
      </c>
      <c r="D1997" s="4" t="s">
        <v>5303</v>
      </c>
      <c r="E1997" s="4" t="s">
        <v>532</v>
      </c>
      <c r="F1997" s="4" t="s">
        <v>385</v>
      </c>
      <c r="G1997" s="4" t="s">
        <v>46</v>
      </c>
      <c r="H1997" s="4" t="s">
        <v>47</v>
      </c>
      <c r="I1997" s="4" t="s">
        <v>48</v>
      </c>
      <c r="J1997" s="4" t="s">
        <v>49</v>
      </c>
      <c r="K1997" s="4" t="s">
        <v>5304</v>
      </c>
      <c r="L1997" s="4" t="s">
        <v>5305</v>
      </c>
      <c r="M1997" s="4" t="s">
        <v>5306</v>
      </c>
      <c r="N1997" s="4" t="s">
        <v>5307</v>
      </c>
      <c r="O1997" s="4" t="s">
        <v>53</v>
      </c>
      <c r="P1997" s="4" t="s">
        <v>5308</v>
      </c>
      <c r="Q1997" s="4">
        <v>11</v>
      </c>
      <c r="R1997" s="4">
        <v>11</v>
      </c>
      <c r="S1997" s="4">
        <v>93</v>
      </c>
      <c r="T1997" s="4">
        <v>115</v>
      </c>
      <c r="U1997" s="4">
        <v>9.5699999999999993E-2</v>
      </c>
      <c r="V1997" s="4">
        <v>9.5699999999999993E-2</v>
      </c>
      <c r="W1997" s="4">
        <v>0.1913</v>
      </c>
      <c r="X1997" s="4" t="s">
        <v>49</v>
      </c>
      <c r="Y1997" s="4" t="s">
        <v>49</v>
      </c>
      <c r="Z1997" s="4" t="s">
        <v>49</v>
      </c>
      <c r="AA1997" s="4" t="s">
        <v>49</v>
      </c>
      <c r="AB1997" s="4" t="s">
        <v>49</v>
      </c>
      <c r="AC1997" s="4" t="s">
        <v>49</v>
      </c>
      <c r="AD1997" s="4" t="s">
        <v>48</v>
      </c>
      <c r="AE1997" s="4" t="s">
        <v>48</v>
      </c>
      <c r="AF1997" s="4" t="s">
        <v>48</v>
      </c>
      <c r="AG1997" s="4" t="s">
        <v>48</v>
      </c>
      <c r="AH1997" s="4" t="s">
        <v>48</v>
      </c>
      <c r="AI1997" s="4" t="s">
        <v>48</v>
      </c>
      <c r="AJ1997" s="4" t="s">
        <v>48</v>
      </c>
      <c r="AK1997" s="4" t="s">
        <v>48</v>
      </c>
      <c r="AL1997" s="4" t="s">
        <v>81</v>
      </c>
    </row>
    <row r="1998" spans="1:38" ht="25.5">
      <c r="A1998" s="4">
        <v>159447</v>
      </c>
      <c r="B1998" s="4">
        <v>661438</v>
      </c>
      <c r="C1998" s="4" t="s">
        <v>5302</v>
      </c>
      <c r="D1998" s="4" t="s">
        <v>5303</v>
      </c>
      <c r="E1998" s="4" t="s">
        <v>532</v>
      </c>
      <c r="F1998" s="4" t="s">
        <v>385</v>
      </c>
      <c r="G1998" s="4" t="s">
        <v>46</v>
      </c>
      <c r="H1998" s="4" t="s">
        <v>47</v>
      </c>
      <c r="I1998" s="4" t="s">
        <v>48</v>
      </c>
      <c r="J1998" s="4" t="s">
        <v>49</v>
      </c>
      <c r="K1998" s="4" t="s">
        <v>5309</v>
      </c>
      <c r="L1998" s="4" t="s">
        <v>5305</v>
      </c>
      <c r="M1998" s="4" t="s">
        <v>5306</v>
      </c>
      <c r="N1998" s="4" t="s">
        <v>5307</v>
      </c>
      <c r="O1998" s="4" t="s">
        <v>53</v>
      </c>
      <c r="P1998" s="4" t="s">
        <v>5308</v>
      </c>
      <c r="Q1998" s="4">
        <v>96</v>
      </c>
      <c r="R1998" s="4">
        <v>0</v>
      </c>
      <c r="S1998" s="4">
        <v>52</v>
      </c>
      <c r="T1998" s="4">
        <v>148</v>
      </c>
      <c r="U1998" s="4">
        <v>0.64859999999999995</v>
      </c>
      <c r="V1998" s="4">
        <v>0</v>
      </c>
      <c r="W1998" s="4">
        <v>0.64859999999999995</v>
      </c>
      <c r="X1998" s="4" t="s">
        <v>48</v>
      </c>
      <c r="Y1998" s="4" t="s">
        <v>48</v>
      </c>
      <c r="Z1998" s="4" t="s">
        <v>48</v>
      </c>
      <c r="AA1998" s="4" t="s">
        <v>48</v>
      </c>
      <c r="AB1998" s="4" t="s">
        <v>48</v>
      </c>
      <c r="AC1998" s="4" t="s">
        <v>48</v>
      </c>
      <c r="AD1998" s="4" t="s">
        <v>49</v>
      </c>
      <c r="AE1998" s="4" t="s">
        <v>49</v>
      </c>
      <c r="AF1998" s="4" t="s">
        <v>49</v>
      </c>
      <c r="AG1998" s="4" t="s">
        <v>49</v>
      </c>
      <c r="AH1998" s="4" t="s">
        <v>49</v>
      </c>
      <c r="AI1998" s="4" t="s">
        <v>49</v>
      </c>
      <c r="AJ1998" s="4" t="s">
        <v>49</v>
      </c>
      <c r="AK1998" s="4" t="s">
        <v>49</v>
      </c>
      <c r="AL1998" s="4" t="s">
        <v>55</v>
      </c>
    </row>
    <row r="1999" spans="1:38" ht="25.5">
      <c r="A1999" s="4">
        <v>159453</v>
      </c>
      <c r="B1999" s="4">
        <v>661543</v>
      </c>
      <c r="C1999" s="4" t="s">
        <v>5310</v>
      </c>
      <c r="D1999" s="4" t="s">
        <v>5311</v>
      </c>
      <c r="E1999" s="4" t="s">
        <v>806</v>
      </c>
      <c r="F1999" s="4" t="s">
        <v>88</v>
      </c>
      <c r="G1999" s="4" t="s">
        <v>46</v>
      </c>
      <c r="H1999" s="4" t="s">
        <v>47</v>
      </c>
      <c r="I1999" s="4" t="s">
        <v>48</v>
      </c>
      <c r="J1999" s="4" t="s">
        <v>49</v>
      </c>
      <c r="K1999" s="4" t="s">
        <v>5312</v>
      </c>
      <c r="L1999" s="4" t="s">
        <v>5313</v>
      </c>
      <c r="M1999" s="4" t="s">
        <v>5314</v>
      </c>
      <c r="N1999" s="4" t="s">
        <v>5315</v>
      </c>
      <c r="O1999" s="4" t="s">
        <v>53</v>
      </c>
      <c r="P1999" s="4" t="s">
        <v>5316</v>
      </c>
      <c r="Q1999" s="4">
        <v>149</v>
      </c>
      <c r="R1999" s="4">
        <v>0</v>
      </c>
      <c r="S1999" s="4">
        <v>0</v>
      </c>
      <c r="T1999" s="4">
        <v>149</v>
      </c>
      <c r="U1999" s="4">
        <v>1</v>
      </c>
      <c r="V1999" s="4">
        <v>0</v>
      </c>
      <c r="W1999" s="4">
        <v>1</v>
      </c>
      <c r="X1999" s="4" t="s">
        <v>48</v>
      </c>
      <c r="Y1999" s="4" t="s">
        <v>49</v>
      </c>
      <c r="Z1999" s="4" t="s">
        <v>49</v>
      </c>
      <c r="AA1999" s="4" t="s">
        <v>49</v>
      </c>
      <c r="AB1999" s="4" t="s">
        <v>49</v>
      </c>
      <c r="AC1999" s="4" t="s">
        <v>49</v>
      </c>
      <c r="AD1999" s="4" t="s">
        <v>49</v>
      </c>
      <c r="AE1999" s="4" t="s">
        <v>48</v>
      </c>
      <c r="AF1999" s="4" t="s">
        <v>48</v>
      </c>
      <c r="AG1999" s="4" t="s">
        <v>48</v>
      </c>
      <c r="AH1999" s="4" t="s">
        <v>48</v>
      </c>
      <c r="AI1999" s="4" t="s">
        <v>48</v>
      </c>
      <c r="AJ1999" s="4" t="s">
        <v>48</v>
      </c>
      <c r="AK1999" s="4" t="s">
        <v>48</v>
      </c>
      <c r="AL1999" s="4" t="s">
        <v>55</v>
      </c>
    </row>
    <row r="2000" spans="1:38" ht="25.5">
      <c r="A2000" s="4">
        <v>159453</v>
      </c>
      <c r="B2000" s="4">
        <v>661544</v>
      </c>
      <c r="C2000" s="4" t="s">
        <v>5310</v>
      </c>
      <c r="D2000" s="4" t="s">
        <v>5311</v>
      </c>
      <c r="E2000" s="4" t="s">
        <v>806</v>
      </c>
      <c r="F2000" s="4" t="s">
        <v>88</v>
      </c>
      <c r="G2000" s="4" t="s">
        <v>46</v>
      </c>
      <c r="H2000" s="4" t="s">
        <v>47</v>
      </c>
      <c r="I2000" s="4" t="s">
        <v>48</v>
      </c>
      <c r="J2000" s="4" t="s">
        <v>49</v>
      </c>
      <c r="K2000" s="4" t="s">
        <v>5317</v>
      </c>
      <c r="L2000" s="4" t="s">
        <v>5314</v>
      </c>
      <c r="M2000" s="4" t="s">
        <v>5318</v>
      </c>
      <c r="N2000" s="4" t="s">
        <v>5315</v>
      </c>
      <c r="O2000" s="4" t="s">
        <v>53</v>
      </c>
      <c r="P2000" s="4" t="s">
        <v>5316</v>
      </c>
      <c r="Q2000" s="4">
        <v>119</v>
      </c>
      <c r="R2000" s="4">
        <v>0</v>
      </c>
      <c r="S2000" s="4">
        <v>0</v>
      </c>
      <c r="T2000" s="4">
        <v>119</v>
      </c>
      <c r="U2000" s="4">
        <v>1</v>
      </c>
      <c r="V2000" s="4">
        <v>0</v>
      </c>
      <c r="W2000" s="4">
        <v>1</v>
      </c>
      <c r="X2000" s="4" t="s">
        <v>48</v>
      </c>
      <c r="Y2000" s="4" t="s">
        <v>48</v>
      </c>
      <c r="Z2000" s="4" t="s">
        <v>48</v>
      </c>
      <c r="AA2000" s="4" t="s">
        <v>48</v>
      </c>
      <c r="AB2000" s="4" t="s">
        <v>48</v>
      </c>
      <c r="AC2000" s="4" t="s">
        <v>48</v>
      </c>
      <c r="AD2000" s="4" t="s">
        <v>48</v>
      </c>
      <c r="AE2000" s="4" t="s">
        <v>48</v>
      </c>
      <c r="AF2000" s="4" t="s">
        <v>48</v>
      </c>
      <c r="AG2000" s="4" t="s">
        <v>48</v>
      </c>
      <c r="AH2000" s="4" t="s">
        <v>49</v>
      </c>
      <c r="AI2000" s="4" t="s">
        <v>49</v>
      </c>
      <c r="AJ2000" s="4" t="s">
        <v>49</v>
      </c>
      <c r="AK2000" s="4" t="s">
        <v>49</v>
      </c>
      <c r="AL2000" s="4" t="s">
        <v>55</v>
      </c>
    </row>
    <row r="2001" spans="1:38" ht="25.5">
      <c r="A2001" s="4">
        <v>159453</v>
      </c>
      <c r="B2001" s="4">
        <v>662712</v>
      </c>
      <c r="C2001" s="4" t="s">
        <v>5310</v>
      </c>
      <c r="D2001" s="4" t="s">
        <v>5311</v>
      </c>
      <c r="E2001" s="4" t="s">
        <v>806</v>
      </c>
      <c r="F2001" s="4" t="s">
        <v>88</v>
      </c>
      <c r="G2001" s="4" t="s">
        <v>46</v>
      </c>
      <c r="H2001" s="4" t="s">
        <v>47</v>
      </c>
      <c r="I2001" s="4" t="s">
        <v>48</v>
      </c>
      <c r="J2001" s="4" t="s">
        <v>49</v>
      </c>
      <c r="K2001" s="4" t="s">
        <v>5319</v>
      </c>
      <c r="L2001" s="4" t="s">
        <v>5318</v>
      </c>
      <c r="M2001" s="4" t="s">
        <v>5314</v>
      </c>
      <c r="N2001" s="4" t="s">
        <v>5315</v>
      </c>
      <c r="O2001" s="4" t="s">
        <v>53</v>
      </c>
      <c r="P2001" s="4" t="s">
        <v>5316</v>
      </c>
      <c r="Q2001" s="4">
        <v>88</v>
      </c>
      <c r="R2001" s="4">
        <v>0</v>
      </c>
      <c r="S2001" s="4">
        <v>0</v>
      </c>
      <c r="T2001" s="4">
        <v>88</v>
      </c>
      <c r="U2001" s="4">
        <v>1</v>
      </c>
      <c r="V2001" s="4">
        <v>0</v>
      </c>
      <c r="W2001" s="4">
        <v>1</v>
      </c>
      <c r="X2001" s="4" t="s">
        <v>48</v>
      </c>
      <c r="Y2001" s="4" t="s">
        <v>48</v>
      </c>
      <c r="Z2001" s="4" t="s">
        <v>48</v>
      </c>
      <c r="AA2001" s="4" t="s">
        <v>48</v>
      </c>
      <c r="AB2001" s="4" t="s">
        <v>48</v>
      </c>
      <c r="AC2001" s="4" t="s">
        <v>48</v>
      </c>
      <c r="AD2001" s="4" t="s">
        <v>48</v>
      </c>
      <c r="AE2001" s="4" t="s">
        <v>49</v>
      </c>
      <c r="AF2001" s="4" t="s">
        <v>49</v>
      </c>
      <c r="AG2001" s="4" t="s">
        <v>49</v>
      </c>
      <c r="AH2001" s="4" t="s">
        <v>48</v>
      </c>
      <c r="AI2001" s="4" t="s">
        <v>48</v>
      </c>
      <c r="AJ2001" s="4" t="s">
        <v>48</v>
      </c>
      <c r="AK2001" s="4" t="s">
        <v>48</v>
      </c>
      <c r="AL2001" s="4" t="s">
        <v>55</v>
      </c>
    </row>
    <row r="2002" spans="1:38" ht="25.5">
      <c r="A2002" s="4">
        <v>159953</v>
      </c>
      <c r="B2002" s="4">
        <v>665851</v>
      </c>
      <c r="C2002" s="4" t="s">
        <v>5320</v>
      </c>
      <c r="D2002" s="4" t="s">
        <v>5321</v>
      </c>
      <c r="E2002" s="4" t="s">
        <v>619</v>
      </c>
      <c r="F2002" s="4" t="s">
        <v>154</v>
      </c>
      <c r="G2002" s="4" t="s">
        <v>46</v>
      </c>
      <c r="H2002" s="4" t="s">
        <v>47</v>
      </c>
      <c r="I2002" s="4" t="s">
        <v>48</v>
      </c>
      <c r="J2002" s="4" t="s">
        <v>49</v>
      </c>
      <c r="K2002" s="4" t="s">
        <v>1071</v>
      </c>
      <c r="L2002" s="4" t="s">
        <v>5322</v>
      </c>
      <c r="M2002" s="4"/>
      <c r="N2002" s="4" t="s">
        <v>780</v>
      </c>
      <c r="O2002" s="4" t="s">
        <v>53</v>
      </c>
      <c r="P2002" s="4" t="s">
        <v>781</v>
      </c>
      <c r="Q2002" s="4">
        <v>299</v>
      </c>
      <c r="R2002" s="4">
        <v>0</v>
      </c>
      <c r="S2002" s="4">
        <v>4</v>
      </c>
      <c r="T2002" s="4">
        <v>303</v>
      </c>
      <c r="U2002" s="4">
        <v>0.98680000000000001</v>
      </c>
      <c r="V2002" s="4">
        <v>0</v>
      </c>
      <c r="W2002" s="4">
        <v>0.98680000000000001</v>
      </c>
      <c r="X2002" s="4" t="s">
        <v>48</v>
      </c>
      <c r="Y2002" s="4" t="s">
        <v>49</v>
      </c>
      <c r="Z2002" s="4" t="s">
        <v>49</v>
      </c>
      <c r="AA2002" s="4" t="s">
        <v>49</v>
      </c>
      <c r="AB2002" s="4" t="s">
        <v>49</v>
      </c>
      <c r="AC2002" s="4" t="s">
        <v>49</v>
      </c>
      <c r="AD2002" s="4" t="s">
        <v>49</v>
      </c>
      <c r="AE2002" s="4" t="s">
        <v>48</v>
      </c>
      <c r="AF2002" s="4" t="s">
        <v>48</v>
      </c>
      <c r="AG2002" s="4" t="s">
        <v>48</v>
      </c>
      <c r="AH2002" s="4" t="s">
        <v>48</v>
      </c>
      <c r="AI2002" s="4" t="s">
        <v>48</v>
      </c>
      <c r="AJ2002" s="4" t="s">
        <v>48</v>
      </c>
      <c r="AK2002" s="4" t="s">
        <v>48</v>
      </c>
      <c r="AL2002" s="4" t="s">
        <v>55</v>
      </c>
    </row>
    <row r="2003" spans="1:38" ht="25.5">
      <c r="A2003" s="4">
        <v>159953</v>
      </c>
      <c r="B2003" s="4">
        <v>661188</v>
      </c>
      <c r="C2003" s="4" t="s">
        <v>5320</v>
      </c>
      <c r="D2003" s="4" t="s">
        <v>5321</v>
      </c>
      <c r="E2003" s="4" t="s">
        <v>619</v>
      </c>
      <c r="F2003" s="4" t="s">
        <v>154</v>
      </c>
      <c r="G2003" s="4" t="s">
        <v>46</v>
      </c>
      <c r="H2003" s="4" t="s">
        <v>47</v>
      </c>
      <c r="I2003" s="4" t="s">
        <v>48</v>
      </c>
      <c r="J2003" s="4" t="s">
        <v>49</v>
      </c>
      <c r="K2003" s="4" t="s">
        <v>5323</v>
      </c>
      <c r="L2003" s="4" t="s">
        <v>5324</v>
      </c>
      <c r="M2003" s="4" t="s">
        <v>5325</v>
      </c>
      <c r="N2003" s="4" t="s">
        <v>780</v>
      </c>
      <c r="O2003" s="4" t="s">
        <v>53</v>
      </c>
      <c r="P2003" s="4" t="s">
        <v>781</v>
      </c>
      <c r="Q2003" s="4">
        <v>376</v>
      </c>
      <c r="R2003" s="4">
        <v>0</v>
      </c>
      <c r="S2003" s="4">
        <v>203</v>
      </c>
      <c r="T2003" s="4">
        <v>579</v>
      </c>
      <c r="U2003" s="4">
        <v>0.64939999999999998</v>
      </c>
      <c r="V2003" s="4">
        <v>0</v>
      </c>
      <c r="W2003" s="4">
        <v>0.64939999999999998</v>
      </c>
      <c r="X2003" s="4" t="s">
        <v>48</v>
      </c>
      <c r="Y2003" s="4" t="s">
        <v>48</v>
      </c>
      <c r="Z2003" s="4" t="s">
        <v>48</v>
      </c>
      <c r="AA2003" s="4" t="s">
        <v>48</v>
      </c>
      <c r="AB2003" s="4" t="s">
        <v>48</v>
      </c>
      <c r="AC2003" s="4" t="s">
        <v>48</v>
      </c>
      <c r="AD2003" s="4" t="s">
        <v>48</v>
      </c>
      <c r="AE2003" s="4" t="s">
        <v>49</v>
      </c>
      <c r="AF2003" s="4" t="s">
        <v>49</v>
      </c>
      <c r="AG2003" s="4" t="s">
        <v>49</v>
      </c>
      <c r="AH2003" s="4" t="s">
        <v>48</v>
      </c>
      <c r="AI2003" s="4" t="s">
        <v>48</v>
      </c>
      <c r="AJ2003" s="4" t="s">
        <v>48</v>
      </c>
      <c r="AK2003" s="4" t="s">
        <v>48</v>
      </c>
      <c r="AL2003" s="4" t="s">
        <v>55</v>
      </c>
    </row>
    <row r="2004" spans="1:38" ht="25.5">
      <c r="A2004" s="4">
        <v>159953</v>
      </c>
      <c r="B2004" s="4">
        <v>661182</v>
      </c>
      <c r="C2004" s="4" t="s">
        <v>5320</v>
      </c>
      <c r="D2004" s="4" t="s">
        <v>5321</v>
      </c>
      <c r="E2004" s="4" t="s">
        <v>619</v>
      </c>
      <c r="F2004" s="4" t="s">
        <v>154</v>
      </c>
      <c r="G2004" s="4" t="s">
        <v>46</v>
      </c>
      <c r="H2004" s="4" t="s">
        <v>47</v>
      </c>
      <c r="I2004" s="4" t="s">
        <v>48</v>
      </c>
      <c r="J2004" s="4" t="s">
        <v>49</v>
      </c>
      <c r="K2004" s="4" t="s">
        <v>5326</v>
      </c>
      <c r="L2004" s="4" t="s">
        <v>5327</v>
      </c>
      <c r="M2004" s="4" t="s">
        <v>5328</v>
      </c>
      <c r="N2004" s="4" t="s">
        <v>780</v>
      </c>
      <c r="O2004" s="4" t="s">
        <v>53</v>
      </c>
      <c r="P2004" s="4" t="s">
        <v>781</v>
      </c>
      <c r="Q2004" s="4">
        <v>362</v>
      </c>
      <c r="R2004" s="4">
        <v>0</v>
      </c>
      <c r="S2004" s="4">
        <v>49</v>
      </c>
      <c r="T2004" s="4">
        <v>411</v>
      </c>
      <c r="U2004" s="4">
        <v>0.88080000000000003</v>
      </c>
      <c r="V2004" s="4">
        <v>0</v>
      </c>
      <c r="W2004" s="4">
        <v>0.88080000000000003</v>
      </c>
      <c r="X2004" s="4" t="s">
        <v>48</v>
      </c>
      <c r="Y2004" s="4" t="s">
        <v>49</v>
      </c>
      <c r="Z2004" s="4" t="s">
        <v>49</v>
      </c>
      <c r="AA2004" s="4" t="s">
        <v>49</v>
      </c>
      <c r="AB2004" s="4" t="s">
        <v>49</v>
      </c>
      <c r="AC2004" s="4" t="s">
        <v>49</v>
      </c>
      <c r="AD2004" s="4" t="s">
        <v>49</v>
      </c>
      <c r="AE2004" s="4" t="s">
        <v>48</v>
      </c>
      <c r="AF2004" s="4" t="s">
        <v>48</v>
      </c>
      <c r="AG2004" s="4" t="s">
        <v>48</v>
      </c>
      <c r="AH2004" s="4" t="s">
        <v>48</v>
      </c>
      <c r="AI2004" s="4" t="s">
        <v>48</v>
      </c>
      <c r="AJ2004" s="4" t="s">
        <v>48</v>
      </c>
      <c r="AK2004" s="4" t="s">
        <v>48</v>
      </c>
      <c r="AL2004" s="4" t="s">
        <v>55</v>
      </c>
    </row>
    <row r="2005" spans="1:38" ht="25.5">
      <c r="A2005" s="4">
        <v>159953</v>
      </c>
      <c r="B2005" s="4">
        <v>661183</v>
      </c>
      <c r="C2005" s="4" t="s">
        <v>5320</v>
      </c>
      <c r="D2005" s="4" t="s">
        <v>5321</v>
      </c>
      <c r="E2005" s="4" t="s">
        <v>619</v>
      </c>
      <c r="F2005" s="4" t="s">
        <v>154</v>
      </c>
      <c r="G2005" s="4" t="s">
        <v>46</v>
      </c>
      <c r="H2005" s="4" t="s">
        <v>47</v>
      </c>
      <c r="I2005" s="4" t="s">
        <v>48</v>
      </c>
      <c r="J2005" s="4" t="s">
        <v>49</v>
      </c>
      <c r="K2005" s="4" t="s">
        <v>1316</v>
      </c>
      <c r="L2005" s="4" t="s">
        <v>5329</v>
      </c>
      <c r="M2005" s="4" t="s">
        <v>5330</v>
      </c>
      <c r="N2005" s="4" t="s">
        <v>780</v>
      </c>
      <c r="O2005" s="4" t="s">
        <v>53</v>
      </c>
      <c r="P2005" s="4" t="s">
        <v>781</v>
      </c>
      <c r="Q2005" s="4">
        <v>420</v>
      </c>
      <c r="R2005" s="4">
        <v>0</v>
      </c>
      <c r="S2005" s="4">
        <v>28</v>
      </c>
      <c r="T2005" s="4">
        <v>448</v>
      </c>
      <c r="U2005" s="4">
        <v>0.9375</v>
      </c>
      <c r="V2005" s="4">
        <v>0</v>
      </c>
      <c r="W2005" s="4">
        <v>0.9375</v>
      </c>
      <c r="X2005" s="4" t="s">
        <v>48</v>
      </c>
      <c r="Y2005" s="4" t="s">
        <v>49</v>
      </c>
      <c r="Z2005" s="4" t="s">
        <v>49</v>
      </c>
      <c r="AA2005" s="4" t="s">
        <v>49</v>
      </c>
      <c r="AB2005" s="4" t="s">
        <v>49</v>
      </c>
      <c r="AC2005" s="4" t="s">
        <v>49</v>
      </c>
      <c r="AD2005" s="4" t="s">
        <v>49</v>
      </c>
      <c r="AE2005" s="4" t="s">
        <v>48</v>
      </c>
      <c r="AF2005" s="4" t="s">
        <v>48</v>
      </c>
      <c r="AG2005" s="4" t="s">
        <v>48</v>
      </c>
      <c r="AH2005" s="4" t="s">
        <v>48</v>
      </c>
      <c r="AI2005" s="4" t="s">
        <v>48</v>
      </c>
      <c r="AJ2005" s="4" t="s">
        <v>48</v>
      </c>
      <c r="AK2005" s="4" t="s">
        <v>48</v>
      </c>
      <c r="AL2005" s="4" t="s">
        <v>55</v>
      </c>
    </row>
    <row r="2006" spans="1:38" ht="25.5">
      <c r="A2006" s="4">
        <v>159953</v>
      </c>
      <c r="B2006" s="4">
        <v>661184</v>
      </c>
      <c r="C2006" s="4" t="s">
        <v>5320</v>
      </c>
      <c r="D2006" s="4" t="s">
        <v>5321</v>
      </c>
      <c r="E2006" s="4" t="s">
        <v>619</v>
      </c>
      <c r="F2006" s="4" t="s">
        <v>154</v>
      </c>
      <c r="G2006" s="4" t="s">
        <v>46</v>
      </c>
      <c r="H2006" s="4" t="s">
        <v>47</v>
      </c>
      <c r="I2006" s="4" t="s">
        <v>48</v>
      </c>
      <c r="J2006" s="4" t="s">
        <v>49</v>
      </c>
      <c r="K2006" s="4" t="s">
        <v>5331</v>
      </c>
      <c r="L2006" s="4" t="s">
        <v>5332</v>
      </c>
      <c r="M2006" s="4"/>
      <c r="N2006" s="4" t="s">
        <v>780</v>
      </c>
      <c r="O2006" s="4" t="s">
        <v>53</v>
      </c>
      <c r="P2006" s="4" t="s">
        <v>781</v>
      </c>
      <c r="Q2006" s="4">
        <v>379</v>
      </c>
      <c r="R2006" s="4">
        <v>0</v>
      </c>
      <c r="S2006" s="4">
        <v>34</v>
      </c>
      <c r="T2006" s="4">
        <v>413</v>
      </c>
      <c r="U2006" s="4">
        <v>0.91769999999999996</v>
      </c>
      <c r="V2006" s="4">
        <v>0</v>
      </c>
      <c r="W2006" s="4">
        <v>0.91769999999999996</v>
      </c>
      <c r="X2006" s="4" t="s">
        <v>48</v>
      </c>
      <c r="Y2006" s="4" t="s">
        <v>49</v>
      </c>
      <c r="Z2006" s="4" t="s">
        <v>49</v>
      </c>
      <c r="AA2006" s="4" t="s">
        <v>49</v>
      </c>
      <c r="AB2006" s="4" t="s">
        <v>49</v>
      </c>
      <c r="AC2006" s="4" t="s">
        <v>49</v>
      </c>
      <c r="AD2006" s="4" t="s">
        <v>49</v>
      </c>
      <c r="AE2006" s="4" t="s">
        <v>48</v>
      </c>
      <c r="AF2006" s="4" t="s">
        <v>48</v>
      </c>
      <c r="AG2006" s="4" t="s">
        <v>48</v>
      </c>
      <c r="AH2006" s="4" t="s">
        <v>48</v>
      </c>
      <c r="AI2006" s="4" t="s">
        <v>48</v>
      </c>
      <c r="AJ2006" s="4" t="s">
        <v>48</v>
      </c>
      <c r="AK2006" s="4" t="s">
        <v>48</v>
      </c>
      <c r="AL2006" s="4" t="s">
        <v>55</v>
      </c>
    </row>
    <row r="2007" spans="1:38" ht="25.5">
      <c r="A2007" s="4">
        <v>159953</v>
      </c>
      <c r="B2007" s="4">
        <v>661185</v>
      </c>
      <c r="C2007" s="4" t="s">
        <v>5320</v>
      </c>
      <c r="D2007" s="4" t="s">
        <v>5321</v>
      </c>
      <c r="E2007" s="4" t="s">
        <v>619</v>
      </c>
      <c r="F2007" s="4" t="s">
        <v>154</v>
      </c>
      <c r="G2007" s="4" t="s">
        <v>46</v>
      </c>
      <c r="H2007" s="4" t="s">
        <v>47</v>
      </c>
      <c r="I2007" s="4" t="s">
        <v>48</v>
      </c>
      <c r="J2007" s="4" t="s">
        <v>49</v>
      </c>
      <c r="K2007" s="4" t="s">
        <v>5333</v>
      </c>
      <c r="L2007" s="4" t="s">
        <v>5334</v>
      </c>
      <c r="M2007" s="4" t="s">
        <v>5335</v>
      </c>
      <c r="N2007" s="4" t="s">
        <v>780</v>
      </c>
      <c r="O2007" s="4" t="s">
        <v>53</v>
      </c>
      <c r="P2007" s="4" t="s">
        <v>781</v>
      </c>
      <c r="Q2007" s="4">
        <v>280</v>
      </c>
      <c r="R2007" s="4">
        <v>0</v>
      </c>
      <c r="S2007" s="4">
        <v>133</v>
      </c>
      <c r="T2007" s="4">
        <v>413</v>
      </c>
      <c r="U2007" s="4">
        <v>0.67800000000000005</v>
      </c>
      <c r="V2007" s="4">
        <v>0</v>
      </c>
      <c r="W2007" s="4">
        <v>0.67800000000000005</v>
      </c>
      <c r="X2007" s="4" t="s">
        <v>48</v>
      </c>
      <c r="Y2007" s="4" t="s">
        <v>49</v>
      </c>
      <c r="Z2007" s="4" t="s">
        <v>49</v>
      </c>
      <c r="AA2007" s="4" t="s">
        <v>49</v>
      </c>
      <c r="AB2007" s="4" t="s">
        <v>49</v>
      </c>
      <c r="AC2007" s="4" t="s">
        <v>49</v>
      </c>
      <c r="AD2007" s="4" t="s">
        <v>49</v>
      </c>
      <c r="AE2007" s="4" t="s">
        <v>48</v>
      </c>
      <c r="AF2007" s="4" t="s">
        <v>48</v>
      </c>
      <c r="AG2007" s="4" t="s">
        <v>48</v>
      </c>
      <c r="AH2007" s="4" t="s">
        <v>48</v>
      </c>
      <c r="AI2007" s="4" t="s">
        <v>48</v>
      </c>
      <c r="AJ2007" s="4" t="s">
        <v>48</v>
      </c>
      <c r="AK2007" s="4" t="s">
        <v>48</v>
      </c>
      <c r="AL2007" s="4" t="s">
        <v>55</v>
      </c>
    </row>
    <row r="2008" spans="1:38" ht="25.5">
      <c r="A2008" s="4">
        <v>159953</v>
      </c>
      <c r="B2008" s="4">
        <v>665174</v>
      </c>
      <c r="C2008" s="4" t="s">
        <v>5320</v>
      </c>
      <c r="D2008" s="4" t="s">
        <v>5321</v>
      </c>
      <c r="E2008" s="4" t="s">
        <v>619</v>
      </c>
      <c r="F2008" s="4" t="s">
        <v>154</v>
      </c>
      <c r="G2008" s="4" t="s">
        <v>46</v>
      </c>
      <c r="H2008" s="4" t="s">
        <v>47</v>
      </c>
      <c r="I2008" s="4" t="s">
        <v>48</v>
      </c>
      <c r="J2008" s="4" t="s">
        <v>49</v>
      </c>
      <c r="K2008" s="4" t="s">
        <v>5336</v>
      </c>
      <c r="L2008" s="4" t="s">
        <v>5337</v>
      </c>
      <c r="M2008" s="4" t="s">
        <v>5338</v>
      </c>
      <c r="N2008" s="4" t="s">
        <v>780</v>
      </c>
      <c r="O2008" s="4" t="s">
        <v>53</v>
      </c>
      <c r="P2008" s="4" t="s">
        <v>781</v>
      </c>
      <c r="Q2008" s="4">
        <v>409</v>
      </c>
      <c r="R2008" s="4">
        <v>0</v>
      </c>
      <c r="S2008" s="4">
        <v>0</v>
      </c>
      <c r="T2008" s="4">
        <v>409</v>
      </c>
      <c r="U2008" s="4">
        <v>1</v>
      </c>
      <c r="V2008" s="4">
        <v>0</v>
      </c>
      <c r="W2008" s="4">
        <v>1</v>
      </c>
      <c r="X2008" s="4" t="s">
        <v>48</v>
      </c>
      <c r="Y2008" s="4" t="s">
        <v>48</v>
      </c>
      <c r="Z2008" s="4" t="s">
        <v>48</v>
      </c>
      <c r="AA2008" s="4" t="s">
        <v>48</v>
      </c>
      <c r="AB2008" s="4" t="s">
        <v>48</v>
      </c>
      <c r="AC2008" s="4" t="s">
        <v>48</v>
      </c>
      <c r="AD2008" s="4" t="s">
        <v>48</v>
      </c>
      <c r="AE2008" s="4" t="s">
        <v>49</v>
      </c>
      <c r="AF2008" s="4" t="s">
        <v>49</v>
      </c>
      <c r="AG2008" s="4" t="s">
        <v>49</v>
      </c>
      <c r="AH2008" s="4" t="s">
        <v>48</v>
      </c>
      <c r="AI2008" s="4" t="s">
        <v>48</v>
      </c>
      <c r="AJ2008" s="4" t="s">
        <v>48</v>
      </c>
      <c r="AK2008" s="4" t="s">
        <v>48</v>
      </c>
      <c r="AL2008" s="4" t="s">
        <v>55</v>
      </c>
    </row>
    <row r="2009" spans="1:38" ht="25.5">
      <c r="A2009" s="4">
        <v>159953</v>
      </c>
      <c r="B2009" s="4">
        <v>665173</v>
      </c>
      <c r="C2009" s="4" t="s">
        <v>5320</v>
      </c>
      <c r="D2009" s="4" t="s">
        <v>5321</v>
      </c>
      <c r="E2009" s="4" t="s">
        <v>619</v>
      </c>
      <c r="F2009" s="4" t="s">
        <v>154</v>
      </c>
      <c r="G2009" s="4" t="s">
        <v>46</v>
      </c>
      <c r="H2009" s="4" t="s">
        <v>47</v>
      </c>
      <c r="I2009" s="4" t="s">
        <v>48</v>
      </c>
      <c r="J2009" s="4" t="s">
        <v>49</v>
      </c>
      <c r="K2009" s="4" t="s">
        <v>5339</v>
      </c>
      <c r="L2009" s="4" t="s">
        <v>5340</v>
      </c>
      <c r="M2009" s="4"/>
      <c r="N2009" s="4" t="s">
        <v>780</v>
      </c>
      <c r="O2009" s="4" t="s">
        <v>53</v>
      </c>
      <c r="P2009" s="4" t="s">
        <v>781</v>
      </c>
      <c r="Q2009" s="4">
        <v>478</v>
      </c>
      <c r="R2009" s="4">
        <v>0</v>
      </c>
      <c r="S2009" s="4">
        <v>47</v>
      </c>
      <c r="T2009" s="4">
        <v>525</v>
      </c>
      <c r="U2009" s="4">
        <v>0.91049999999999998</v>
      </c>
      <c r="V2009" s="4">
        <v>0</v>
      </c>
      <c r="W2009" s="4">
        <v>0.91049999999999998</v>
      </c>
      <c r="X2009" s="4" t="s">
        <v>48</v>
      </c>
      <c r="Y2009" s="4" t="s">
        <v>48</v>
      </c>
      <c r="Z2009" s="4" t="s">
        <v>48</v>
      </c>
      <c r="AA2009" s="4" t="s">
        <v>48</v>
      </c>
      <c r="AB2009" s="4" t="s">
        <v>48</v>
      </c>
      <c r="AC2009" s="4" t="s">
        <v>48</v>
      </c>
      <c r="AD2009" s="4" t="s">
        <v>48</v>
      </c>
      <c r="AE2009" s="4" t="s">
        <v>49</v>
      </c>
      <c r="AF2009" s="4" t="s">
        <v>49</v>
      </c>
      <c r="AG2009" s="4" t="s">
        <v>49</v>
      </c>
      <c r="AH2009" s="4" t="s">
        <v>48</v>
      </c>
      <c r="AI2009" s="4" t="s">
        <v>48</v>
      </c>
      <c r="AJ2009" s="4" t="s">
        <v>48</v>
      </c>
      <c r="AK2009" s="4" t="s">
        <v>48</v>
      </c>
      <c r="AL2009" s="4" t="s">
        <v>55</v>
      </c>
    </row>
    <row r="2010" spans="1:38" ht="25.5">
      <c r="A2010" s="4">
        <v>159953</v>
      </c>
      <c r="B2010" s="4">
        <v>661186</v>
      </c>
      <c r="C2010" s="4" t="s">
        <v>5320</v>
      </c>
      <c r="D2010" s="4" t="s">
        <v>5321</v>
      </c>
      <c r="E2010" s="4" t="s">
        <v>619</v>
      </c>
      <c r="F2010" s="4" t="s">
        <v>154</v>
      </c>
      <c r="G2010" s="4" t="s">
        <v>46</v>
      </c>
      <c r="H2010" s="4" t="s">
        <v>47</v>
      </c>
      <c r="I2010" s="4" t="s">
        <v>48</v>
      </c>
      <c r="J2010" s="4" t="s">
        <v>49</v>
      </c>
      <c r="K2010" s="4" t="s">
        <v>4467</v>
      </c>
      <c r="L2010" s="4" t="s">
        <v>5341</v>
      </c>
      <c r="M2010" s="4" t="s">
        <v>5342</v>
      </c>
      <c r="N2010" s="4" t="s">
        <v>780</v>
      </c>
      <c r="O2010" s="4" t="s">
        <v>53</v>
      </c>
      <c r="P2010" s="4" t="s">
        <v>781</v>
      </c>
      <c r="Q2010" s="4">
        <v>88</v>
      </c>
      <c r="R2010" s="4">
        <v>0</v>
      </c>
      <c r="S2010" s="4">
        <v>214</v>
      </c>
      <c r="T2010" s="4">
        <v>302</v>
      </c>
      <c r="U2010" s="4">
        <v>0.29139999999999999</v>
      </c>
      <c r="V2010" s="4">
        <v>0</v>
      </c>
      <c r="W2010" s="4">
        <v>0.29139999999999999</v>
      </c>
      <c r="X2010" s="4" t="s">
        <v>48</v>
      </c>
      <c r="Y2010" s="4" t="s">
        <v>49</v>
      </c>
      <c r="Z2010" s="4" t="s">
        <v>49</v>
      </c>
      <c r="AA2010" s="4" t="s">
        <v>49</v>
      </c>
      <c r="AB2010" s="4" t="s">
        <v>49</v>
      </c>
      <c r="AC2010" s="4" t="s">
        <v>49</v>
      </c>
      <c r="AD2010" s="4" t="s">
        <v>49</v>
      </c>
      <c r="AE2010" s="4" t="s">
        <v>48</v>
      </c>
      <c r="AF2010" s="4" t="s">
        <v>48</v>
      </c>
      <c r="AG2010" s="4" t="s">
        <v>48</v>
      </c>
      <c r="AH2010" s="4" t="s">
        <v>48</v>
      </c>
      <c r="AI2010" s="4" t="s">
        <v>48</v>
      </c>
      <c r="AJ2010" s="4" t="s">
        <v>48</v>
      </c>
      <c r="AK2010" s="4" t="s">
        <v>48</v>
      </c>
      <c r="AL2010" s="4" t="s">
        <v>55</v>
      </c>
    </row>
    <row r="2011" spans="1:38" ht="25.5">
      <c r="A2011" s="4">
        <v>159953</v>
      </c>
      <c r="B2011" s="4">
        <v>661187</v>
      </c>
      <c r="C2011" s="4" t="s">
        <v>5320</v>
      </c>
      <c r="D2011" s="4" t="s">
        <v>5321</v>
      </c>
      <c r="E2011" s="4" t="s">
        <v>619</v>
      </c>
      <c r="F2011" s="4" t="s">
        <v>154</v>
      </c>
      <c r="G2011" s="4" t="s">
        <v>46</v>
      </c>
      <c r="H2011" s="4" t="s">
        <v>47</v>
      </c>
      <c r="I2011" s="4" t="s">
        <v>48</v>
      </c>
      <c r="J2011" s="4" t="s">
        <v>49</v>
      </c>
      <c r="K2011" s="4" t="s">
        <v>202</v>
      </c>
      <c r="L2011" s="4" t="s">
        <v>5343</v>
      </c>
      <c r="M2011" s="4"/>
      <c r="N2011" s="4" t="s">
        <v>780</v>
      </c>
      <c r="O2011" s="4" t="s">
        <v>53</v>
      </c>
      <c r="P2011" s="4" t="s">
        <v>781</v>
      </c>
      <c r="Q2011" s="4">
        <v>250</v>
      </c>
      <c r="R2011" s="4">
        <v>0</v>
      </c>
      <c r="S2011" s="4">
        <v>229</v>
      </c>
      <c r="T2011" s="4">
        <v>479</v>
      </c>
      <c r="U2011" s="4">
        <v>0.52190000000000003</v>
      </c>
      <c r="V2011" s="4">
        <v>0</v>
      </c>
      <c r="W2011" s="4">
        <v>0.52190000000000003</v>
      </c>
      <c r="X2011" s="4" t="s">
        <v>48</v>
      </c>
      <c r="Y2011" s="4" t="s">
        <v>49</v>
      </c>
      <c r="Z2011" s="4" t="s">
        <v>49</v>
      </c>
      <c r="AA2011" s="4" t="s">
        <v>49</v>
      </c>
      <c r="AB2011" s="4" t="s">
        <v>49</v>
      </c>
      <c r="AC2011" s="4" t="s">
        <v>49</v>
      </c>
      <c r="AD2011" s="4" t="s">
        <v>49</v>
      </c>
      <c r="AE2011" s="4" t="s">
        <v>48</v>
      </c>
      <c r="AF2011" s="4" t="s">
        <v>48</v>
      </c>
      <c r="AG2011" s="4" t="s">
        <v>48</v>
      </c>
      <c r="AH2011" s="4" t="s">
        <v>48</v>
      </c>
      <c r="AI2011" s="4" t="s">
        <v>48</v>
      </c>
      <c r="AJ2011" s="4" t="s">
        <v>48</v>
      </c>
      <c r="AK2011" s="4" t="s">
        <v>48</v>
      </c>
      <c r="AL2011" s="4" t="s">
        <v>55</v>
      </c>
    </row>
    <row r="2012" spans="1:38" ht="25.5">
      <c r="A2012" s="4">
        <v>159953</v>
      </c>
      <c r="B2012" s="4">
        <v>661191</v>
      </c>
      <c r="C2012" s="4" t="s">
        <v>5320</v>
      </c>
      <c r="D2012" s="4" t="s">
        <v>5321</v>
      </c>
      <c r="E2012" s="4" t="s">
        <v>619</v>
      </c>
      <c r="F2012" s="4" t="s">
        <v>154</v>
      </c>
      <c r="G2012" s="4" t="s">
        <v>46</v>
      </c>
      <c r="H2012" s="4" t="s">
        <v>47</v>
      </c>
      <c r="I2012" s="4" t="s">
        <v>48</v>
      </c>
      <c r="J2012" s="4" t="s">
        <v>49</v>
      </c>
      <c r="K2012" s="4" t="s">
        <v>5344</v>
      </c>
      <c r="L2012" s="4" t="s">
        <v>5345</v>
      </c>
      <c r="M2012" s="4"/>
      <c r="N2012" s="4" t="s">
        <v>780</v>
      </c>
      <c r="O2012" s="4" t="s">
        <v>53</v>
      </c>
      <c r="P2012" s="4" t="s">
        <v>781</v>
      </c>
      <c r="Q2012" s="4">
        <v>1335</v>
      </c>
      <c r="R2012" s="4">
        <v>0</v>
      </c>
      <c r="S2012" s="4">
        <v>436</v>
      </c>
      <c r="T2012" s="4">
        <v>1771</v>
      </c>
      <c r="U2012" s="4">
        <v>0.75380000000000003</v>
      </c>
      <c r="V2012" s="4">
        <v>0</v>
      </c>
      <c r="W2012" s="4">
        <v>0.75380000000000003</v>
      </c>
      <c r="X2012" s="4" t="s">
        <v>48</v>
      </c>
      <c r="Y2012" s="4" t="s">
        <v>48</v>
      </c>
      <c r="Z2012" s="4" t="s">
        <v>48</v>
      </c>
      <c r="AA2012" s="4" t="s">
        <v>48</v>
      </c>
      <c r="AB2012" s="4" t="s">
        <v>48</v>
      </c>
      <c r="AC2012" s="4" t="s">
        <v>48</v>
      </c>
      <c r="AD2012" s="4" t="s">
        <v>48</v>
      </c>
      <c r="AE2012" s="4" t="s">
        <v>48</v>
      </c>
      <c r="AF2012" s="4" t="s">
        <v>48</v>
      </c>
      <c r="AG2012" s="4" t="s">
        <v>48</v>
      </c>
      <c r="AH2012" s="4" t="s">
        <v>49</v>
      </c>
      <c r="AI2012" s="4" t="s">
        <v>49</v>
      </c>
      <c r="AJ2012" s="4" t="s">
        <v>49</v>
      </c>
      <c r="AK2012" s="4" t="s">
        <v>49</v>
      </c>
      <c r="AL2012" s="4" t="s">
        <v>55</v>
      </c>
    </row>
    <row r="2013" spans="1:38" ht="25.5">
      <c r="A2013" s="4">
        <v>159953</v>
      </c>
      <c r="B2013" s="4">
        <v>661192</v>
      </c>
      <c r="C2013" s="4" t="s">
        <v>5320</v>
      </c>
      <c r="D2013" s="4" t="s">
        <v>5321</v>
      </c>
      <c r="E2013" s="4" t="s">
        <v>619</v>
      </c>
      <c r="F2013" s="4" t="s">
        <v>154</v>
      </c>
      <c r="G2013" s="4" t="s">
        <v>46</v>
      </c>
      <c r="H2013" s="4" t="s">
        <v>47</v>
      </c>
      <c r="I2013" s="4" t="s">
        <v>48</v>
      </c>
      <c r="J2013" s="4" t="s">
        <v>49</v>
      </c>
      <c r="K2013" s="4" t="s">
        <v>5346</v>
      </c>
      <c r="L2013" s="4" t="s">
        <v>5347</v>
      </c>
      <c r="M2013" s="4"/>
      <c r="N2013" s="4" t="s">
        <v>780</v>
      </c>
      <c r="O2013" s="4" t="s">
        <v>53</v>
      </c>
      <c r="P2013" s="4" t="s">
        <v>781</v>
      </c>
      <c r="Q2013" s="4">
        <v>232</v>
      </c>
      <c r="R2013" s="4">
        <v>0</v>
      </c>
      <c r="S2013" s="4">
        <v>28</v>
      </c>
      <c r="T2013" s="4">
        <v>260</v>
      </c>
      <c r="U2013" s="4">
        <v>0.89229999999999998</v>
      </c>
      <c r="V2013" s="4">
        <v>0</v>
      </c>
      <c r="W2013" s="4">
        <v>0.89229999999999998</v>
      </c>
      <c r="X2013" s="4" t="s">
        <v>48</v>
      </c>
      <c r="Y2013" s="4" t="s">
        <v>48</v>
      </c>
      <c r="Z2013" s="4" t="s">
        <v>48</v>
      </c>
      <c r="AA2013" s="4" t="s">
        <v>48</v>
      </c>
      <c r="AB2013" s="4" t="s">
        <v>48</v>
      </c>
      <c r="AC2013" s="4" t="s">
        <v>48</v>
      </c>
      <c r="AD2013" s="4" t="s">
        <v>48</v>
      </c>
      <c r="AE2013" s="4" t="s">
        <v>48</v>
      </c>
      <c r="AF2013" s="4" t="s">
        <v>48</v>
      </c>
      <c r="AG2013" s="4" t="s">
        <v>48</v>
      </c>
      <c r="AH2013" s="4" t="s">
        <v>49</v>
      </c>
      <c r="AI2013" s="4" t="s">
        <v>49</v>
      </c>
      <c r="AJ2013" s="4" t="s">
        <v>49</v>
      </c>
      <c r="AK2013" s="4" t="s">
        <v>49</v>
      </c>
      <c r="AL2013" s="4" t="s">
        <v>55</v>
      </c>
    </row>
    <row r="2014" spans="1:38" ht="25.5">
      <c r="A2014" s="4">
        <v>159986</v>
      </c>
      <c r="B2014" s="4">
        <v>663509</v>
      </c>
      <c r="C2014" s="4" t="s">
        <v>5348</v>
      </c>
      <c r="D2014" s="4" t="s">
        <v>5349</v>
      </c>
      <c r="E2014" s="4" t="s">
        <v>148</v>
      </c>
      <c r="F2014" s="4" t="s">
        <v>88</v>
      </c>
      <c r="G2014" s="4" t="s">
        <v>46</v>
      </c>
      <c r="H2014" s="4" t="s">
        <v>47</v>
      </c>
      <c r="I2014" s="4" t="s">
        <v>48</v>
      </c>
      <c r="J2014" s="4" t="s">
        <v>49</v>
      </c>
      <c r="K2014" s="4" t="s">
        <v>5350</v>
      </c>
      <c r="L2014" s="4" t="s">
        <v>5351</v>
      </c>
      <c r="M2014" s="4"/>
      <c r="N2014" s="4" t="s">
        <v>148</v>
      </c>
      <c r="O2014" s="4" t="s">
        <v>53</v>
      </c>
      <c r="P2014" s="4" t="s">
        <v>5352</v>
      </c>
      <c r="Q2014" s="4">
        <v>361</v>
      </c>
      <c r="R2014" s="4">
        <v>0</v>
      </c>
      <c r="S2014" s="4">
        <v>182</v>
      </c>
      <c r="T2014" s="4">
        <v>543</v>
      </c>
      <c r="U2014" s="4">
        <v>0.66479999999999995</v>
      </c>
      <c r="V2014" s="4">
        <v>0</v>
      </c>
      <c r="W2014" s="4">
        <v>0.66479999999999995</v>
      </c>
      <c r="X2014" s="4" t="s">
        <v>48</v>
      </c>
      <c r="Y2014" s="4" t="s">
        <v>48</v>
      </c>
      <c r="Z2014" s="4" t="s">
        <v>48</v>
      </c>
      <c r="AA2014" s="4" t="s">
        <v>48</v>
      </c>
      <c r="AB2014" s="4" t="s">
        <v>48</v>
      </c>
      <c r="AC2014" s="4" t="s">
        <v>48</v>
      </c>
      <c r="AD2014" s="4" t="s">
        <v>48</v>
      </c>
      <c r="AE2014" s="4" t="s">
        <v>49</v>
      </c>
      <c r="AF2014" s="4" t="s">
        <v>49</v>
      </c>
      <c r="AG2014" s="4" t="s">
        <v>49</v>
      </c>
      <c r="AH2014" s="4" t="s">
        <v>48</v>
      </c>
      <c r="AI2014" s="4" t="s">
        <v>48</v>
      </c>
      <c r="AJ2014" s="4" t="s">
        <v>48</v>
      </c>
      <c r="AK2014" s="4" t="s">
        <v>48</v>
      </c>
      <c r="AL2014" s="4" t="s">
        <v>55</v>
      </c>
    </row>
    <row r="2015" spans="1:38" ht="25.5">
      <c r="A2015" s="4">
        <v>159986</v>
      </c>
      <c r="B2015" s="4">
        <v>661016</v>
      </c>
      <c r="C2015" s="4" t="s">
        <v>5348</v>
      </c>
      <c r="D2015" s="4" t="s">
        <v>5349</v>
      </c>
      <c r="E2015" s="4" t="s">
        <v>148</v>
      </c>
      <c r="F2015" s="4" t="s">
        <v>88</v>
      </c>
      <c r="G2015" s="4" t="s">
        <v>46</v>
      </c>
      <c r="H2015" s="4" t="s">
        <v>47</v>
      </c>
      <c r="I2015" s="4" t="s">
        <v>48</v>
      </c>
      <c r="J2015" s="4" t="s">
        <v>49</v>
      </c>
      <c r="K2015" s="4" t="s">
        <v>5353</v>
      </c>
      <c r="L2015" s="4" t="s">
        <v>5354</v>
      </c>
      <c r="M2015" s="4"/>
      <c r="N2015" s="4" t="s">
        <v>148</v>
      </c>
      <c r="O2015" s="4" t="s">
        <v>53</v>
      </c>
      <c r="P2015" s="4" t="s">
        <v>3597</v>
      </c>
      <c r="Q2015" s="4">
        <v>285</v>
      </c>
      <c r="R2015" s="4">
        <v>0</v>
      </c>
      <c r="S2015" s="4">
        <v>8</v>
      </c>
      <c r="T2015" s="4">
        <v>293</v>
      </c>
      <c r="U2015" s="4">
        <v>0.97270000000000001</v>
      </c>
      <c r="V2015" s="4">
        <v>0</v>
      </c>
      <c r="W2015" s="4">
        <v>0.97270000000000001</v>
      </c>
      <c r="X2015" s="4" t="s">
        <v>48</v>
      </c>
      <c r="Y2015" s="4" t="s">
        <v>48</v>
      </c>
      <c r="Z2015" s="4" t="s">
        <v>48</v>
      </c>
      <c r="AA2015" s="4" t="s">
        <v>48</v>
      </c>
      <c r="AB2015" s="4" t="s">
        <v>48</v>
      </c>
      <c r="AC2015" s="4" t="s">
        <v>48</v>
      </c>
      <c r="AD2015" s="4" t="s">
        <v>48</v>
      </c>
      <c r="AE2015" s="4" t="s">
        <v>48</v>
      </c>
      <c r="AF2015" s="4" t="s">
        <v>48</v>
      </c>
      <c r="AG2015" s="4" t="s">
        <v>48</v>
      </c>
      <c r="AH2015" s="4" t="s">
        <v>49</v>
      </c>
      <c r="AI2015" s="4" t="s">
        <v>49</v>
      </c>
      <c r="AJ2015" s="4" t="s">
        <v>49</v>
      </c>
      <c r="AK2015" s="4" t="s">
        <v>49</v>
      </c>
      <c r="AL2015" s="4" t="s">
        <v>55</v>
      </c>
    </row>
    <row r="2016" spans="1:38" ht="25.5">
      <c r="A2016" s="4">
        <v>159986</v>
      </c>
      <c r="B2016" s="4">
        <v>681181</v>
      </c>
      <c r="C2016" s="4" t="s">
        <v>5348</v>
      </c>
      <c r="D2016" s="4" t="s">
        <v>5349</v>
      </c>
      <c r="E2016" s="4" t="s">
        <v>148</v>
      </c>
      <c r="F2016" s="4" t="s">
        <v>88</v>
      </c>
      <c r="G2016" s="4" t="s">
        <v>46</v>
      </c>
      <c r="H2016" s="4" t="s">
        <v>47</v>
      </c>
      <c r="I2016" s="4" t="s">
        <v>48</v>
      </c>
      <c r="J2016" s="4" t="s">
        <v>49</v>
      </c>
      <c r="K2016" s="4" t="s">
        <v>5355</v>
      </c>
      <c r="L2016" s="4" t="s">
        <v>5356</v>
      </c>
      <c r="M2016" s="4"/>
      <c r="N2016" s="4" t="s">
        <v>148</v>
      </c>
      <c r="O2016" s="4" t="s">
        <v>53</v>
      </c>
      <c r="P2016" s="4" t="s">
        <v>5352</v>
      </c>
      <c r="Q2016" s="4">
        <v>124</v>
      </c>
      <c r="R2016" s="4">
        <v>0</v>
      </c>
      <c r="S2016" s="4">
        <v>65</v>
      </c>
      <c r="T2016" s="4">
        <v>189</v>
      </c>
      <c r="U2016" s="4">
        <v>0.65610000000000002</v>
      </c>
      <c r="V2016" s="4">
        <v>0</v>
      </c>
      <c r="W2016" s="4">
        <v>0.65610000000000002</v>
      </c>
      <c r="X2016" s="4" t="s">
        <v>48</v>
      </c>
      <c r="Y2016" s="4" t="s">
        <v>49</v>
      </c>
      <c r="Z2016" s="4" t="s">
        <v>48</v>
      </c>
      <c r="AA2016" s="4" t="s">
        <v>48</v>
      </c>
      <c r="AB2016" s="4" t="s">
        <v>48</v>
      </c>
      <c r="AC2016" s="4" t="s">
        <v>48</v>
      </c>
      <c r="AD2016" s="4" t="s">
        <v>48</v>
      </c>
      <c r="AE2016" s="4" t="s">
        <v>48</v>
      </c>
      <c r="AF2016" s="4" t="s">
        <v>48</v>
      </c>
      <c r="AG2016" s="4" t="s">
        <v>48</v>
      </c>
      <c r="AH2016" s="4" t="s">
        <v>48</v>
      </c>
      <c r="AI2016" s="4" t="s">
        <v>48</v>
      </c>
      <c r="AJ2016" s="4" t="s">
        <v>48</v>
      </c>
      <c r="AK2016" s="4" t="s">
        <v>48</v>
      </c>
      <c r="AL2016" s="4" t="s">
        <v>55</v>
      </c>
    </row>
    <row r="2017" spans="1:38" ht="25.5">
      <c r="A2017" s="4">
        <v>159986</v>
      </c>
      <c r="B2017" s="4">
        <v>664995</v>
      </c>
      <c r="C2017" s="4" t="s">
        <v>5348</v>
      </c>
      <c r="D2017" s="4" t="s">
        <v>5349</v>
      </c>
      <c r="E2017" s="4" t="s">
        <v>148</v>
      </c>
      <c r="F2017" s="4" t="s">
        <v>88</v>
      </c>
      <c r="G2017" s="4" t="s">
        <v>46</v>
      </c>
      <c r="H2017" s="4" t="s">
        <v>47</v>
      </c>
      <c r="I2017" s="4" t="s">
        <v>48</v>
      </c>
      <c r="J2017" s="4" t="s">
        <v>49</v>
      </c>
      <c r="K2017" s="4" t="s">
        <v>5357</v>
      </c>
      <c r="L2017" s="4" t="s">
        <v>5358</v>
      </c>
      <c r="M2017" s="4"/>
      <c r="N2017" s="4" t="s">
        <v>148</v>
      </c>
      <c r="O2017" s="4" t="s">
        <v>53</v>
      </c>
      <c r="P2017" s="4" t="s">
        <v>1168</v>
      </c>
      <c r="Q2017" s="4">
        <v>209</v>
      </c>
      <c r="R2017" s="4">
        <v>0</v>
      </c>
      <c r="S2017" s="4">
        <v>46</v>
      </c>
      <c r="T2017" s="4">
        <v>255</v>
      </c>
      <c r="U2017" s="4">
        <v>0.8196</v>
      </c>
      <c r="V2017" s="4">
        <v>0</v>
      </c>
      <c r="W2017" s="4">
        <v>0.8196</v>
      </c>
      <c r="X2017" s="4" t="s">
        <v>48</v>
      </c>
      <c r="Y2017" s="4" t="s">
        <v>48</v>
      </c>
      <c r="Z2017" s="4" t="s">
        <v>49</v>
      </c>
      <c r="AA2017" s="4" t="s">
        <v>49</v>
      </c>
      <c r="AB2017" s="4" t="s">
        <v>49</v>
      </c>
      <c r="AC2017" s="4" t="s">
        <v>49</v>
      </c>
      <c r="AD2017" s="4" t="s">
        <v>49</v>
      </c>
      <c r="AE2017" s="4" t="s">
        <v>48</v>
      </c>
      <c r="AF2017" s="4" t="s">
        <v>48</v>
      </c>
      <c r="AG2017" s="4" t="s">
        <v>48</v>
      </c>
      <c r="AH2017" s="4" t="s">
        <v>48</v>
      </c>
      <c r="AI2017" s="4" t="s">
        <v>48</v>
      </c>
      <c r="AJ2017" s="4" t="s">
        <v>48</v>
      </c>
      <c r="AK2017" s="4" t="s">
        <v>48</v>
      </c>
      <c r="AL2017" s="4" t="s">
        <v>55</v>
      </c>
    </row>
    <row r="2018" spans="1:38" ht="25.5">
      <c r="A2018" s="4">
        <v>159986</v>
      </c>
      <c r="B2018" s="4">
        <v>663833</v>
      </c>
      <c r="C2018" s="4" t="s">
        <v>5348</v>
      </c>
      <c r="D2018" s="4" t="s">
        <v>5349</v>
      </c>
      <c r="E2018" s="4" t="s">
        <v>148</v>
      </c>
      <c r="F2018" s="4" t="s">
        <v>88</v>
      </c>
      <c r="G2018" s="4" t="s">
        <v>46</v>
      </c>
      <c r="H2018" s="4" t="s">
        <v>47</v>
      </c>
      <c r="I2018" s="4" t="s">
        <v>48</v>
      </c>
      <c r="J2018" s="4" t="s">
        <v>49</v>
      </c>
      <c r="K2018" s="4" t="s">
        <v>5359</v>
      </c>
      <c r="L2018" s="4" t="s">
        <v>5360</v>
      </c>
      <c r="M2018" s="4"/>
      <c r="N2018" s="4" t="s">
        <v>148</v>
      </c>
      <c r="O2018" s="4" t="s">
        <v>53</v>
      </c>
      <c r="P2018" s="4" t="s">
        <v>5352</v>
      </c>
      <c r="Q2018" s="4">
        <v>164</v>
      </c>
      <c r="R2018" s="4">
        <v>0</v>
      </c>
      <c r="S2018" s="4">
        <v>32</v>
      </c>
      <c r="T2018" s="4">
        <v>196</v>
      </c>
      <c r="U2018" s="4">
        <v>0.8367</v>
      </c>
      <c r="V2018" s="4">
        <v>0</v>
      </c>
      <c r="W2018" s="4">
        <v>0.8367</v>
      </c>
      <c r="X2018" s="4" t="s">
        <v>48</v>
      </c>
      <c r="Y2018" s="4" t="s">
        <v>48</v>
      </c>
      <c r="Z2018" s="4" t="s">
        <v>49</v>
      </c>
      <c r="AA2018" s="4" t="s">
        <v>49</v>
      </c>
      <c r="AB2018" s="4" t="s">
        <v>49</v>
      </c>
      <c r="AC2018" s="4" t="s">
        <v>49</v>
      </c>
      <c r="AD2018" s="4" t="s">
        <v>49</v>
      </c>
      <c r="AE2018" s="4" t="s">
        <v>48</v>
      </c>
      <c r="AF2018" s="4" t="s">
        <v>48</v>
      </c>
      <c r="AG2018" s="4" t="s">
        <v>48</v>
      </c>
      <c r="AH2018" s="4" t="s">
        <v>48</v>
      </c>
      <c r="AI2018" s="4" t="s">
        <v>48</v>
      </c>
      <c r="AJ2018" s="4" t="s">
        <v>48</v>
      </c>
      <c r="AK2018" s="4" t="s">
        <v>48</v>
      </c>
      <c r="AL2018" s="4" t="s">
        <v>55</v>
      </c>
    </row>
    <row r="2019" spans="1:38" ht="25.5">
      <c r="A2019" s="4">
        <v>159986</v>
      </c>
      <c r="B2019" s="4">
        <v>661012</v>
      </c>
      <c r="C2019" s="4" t="s">
        <v>5348</v>
      </c>
      <c r="D2019" s="4" t="s">
        <v>5349</v>
      </c>
      <c r="E2019" s="4" t="s">
        <v>148</v>
      </c>
      <c r="F2019" s="4" t="s">
        <v>88</v>
      </c>
      <c r="G2019" s="4" t="s">
        <v>46</v>
      </c>
      <c r="H2019" s="4" t="s">
        <v>47</v>
      </c>
      <c r="I2019" s="4" t="s">
        <v>48</v>
      </c>
      <c r="J2019" s="4" t="s">
        <v>49</v>
      </c>
      <c r="K2019" s="4" t="s">
        <v>5361</v>
      </c>
      <c r="L2019" s="4" t="s">
        <v>5362</v>
      </c>
      <c r="M2019" s="4"/>
      <c r="N2019" s="4" t="s">
        <v>148</v>
      </c>
      <c r="O2019" s="4" t="s">
        <v>53</v>
      </c>
      <c r="P2019" s="4" t="s">
        <v>5352</v>
      </c>
      <c r="Q2019" s="4">
        <v>153</v>
      </c>
      <c r="R2019" s="4">
        <v>0</v>
      </c>
      <c r="S2019" s="4">
        <v>203</v>
      </c>
      <c r="T2019" s="4">
        <v>356</v>
      </c>
      <c r="U2019" s="4">
        <v>0.42980000000000002</v>
      </c>
      <c r="V2019" s="4">
        <v>0</v>
      </c>
      <c r="W2019" s="4">
        <v>0.42980000000000002</v>
      </c>
      <c r="X2019" s="4" t="s">
        <v>48</v>
      </c>
      <c r="Y2019" s="4" t="s">
        <v>48</v>
      </c>
      <c r="Z2019" s="4" t="s">
        <v>49</v>
      </c>
      <c r="AA2019" s="4" t="s">
        <v>49</v>
      </c>
      <c r="AB2019" s="4" t="s">
        <v>49</v>
      </c>
      <c r="AC2019" s="4" t="s">
        <v>49</v>
      </c>
      <c r="AD2019" s="4" t="s">
        <v>49</v>
      </c>
      <c r="AE2019" s="4" t="s">
        <v>48</v>
      </c>
      <c r="AF2019" s="4" t="s">
        <v>48</v>
      </c>
      <c r="AG2019" s="4" t="s">
        <v>48</v>
      </c>
      <c r="AH2019" s="4" t="s">
        <v>48</v>
      </c>
      <c r="AI2019" s="4" t="s">
        <v>48</v>
      </c>
      <c r="AJ2019" s="4" t="s">
        <v>48</v>
      </c>
      <c r="AK2019" s="4" t="s">
        <v>48</v>
      </c>
      <c r="AL2019" s="4" t="s">
        <v>55</v>
      </c>
    </row>
    <row r="2020" spans="1:38" ht="25.5">
      <c r="A2020" s="4">
        <v>159986</v>
      </c>
      <c r="B2020" s="4">
        <v>661013</v>
      </c>
      <c r="C2020" s="4" t="s">
        <v>5348</v>
      </c>
      <c r="D2020" s="4" t="s">
        <v>5349</v>
      </c>
      <c r="E2020" s="4" t="s">
        <v>148</v>
      </c>
      <c r="F2020" s="4" t="s">
        <v>88</v>
      </c>
      <c r="G2020" s="4" t="s">
        <v>46</v>
      </c>
      <c r="H2020" s="4" t="s">
        <v>47</v>
      </c>
      <c r="I2020" s="4" t="s">
        <v>48</v>
      </c>
      <c r="J2020" s="4" t="s">
        <v>49</v>
      </c>
      <c r="K2020" s="4" t="s">
        <v>5363</v>
      </c>
      <c r="L2020" s="4" t="s">
        <v>5364</v>
      </c>
      <c r="M2020" s="4"/>
      <c r="N2020" s="4" t="s">
        <v>148</v>
      </c>
      <c r="O2020" s="4" t="s">
        <v>53</v>
      </c>
      <c r="P2020" s="4" t="s">
        <v>5352</v>
      </c>
      <c r="Q2020" s="4">
        <v>198</v>
      </c>
      <c r="R2020" s="4">
        <v>0</v>
      </c>
      <c r="S2020" s="4">
        <v>76</v>
      </c>
      <c r="T2020" s="4">
        <v>274</v>
      </c>
      <c r="U2020" s="4">
        <v>0.72260000000000002</v>
      </c>
      <c r="V2020" s="4">
        <v>0</v>
      </c>
      <c r="W2020" s="4">
        <v>0.72260000000000002</v>
      </c>
      <c r="X2020" s="4" t="s">
        <v>48</v>
      </c>
      <c r="Y2020" s="4" t="s">
        <v>49</v>
      </c>
      <c r="Z2020" s="4" t="s">
        <v>49</v>
      </c>
      <c r="AA2020" s="4" t="s">
        <v>49</v>
      </c>
      <c r="AB2020" s="4" t="s">
        <v>49</v>
      </c>
      <c r="AC2020" s="4" t="s">
        <v>49</v>
      </c>
      <c r="AD2020" s="4" t="s">
        <v>49</v>
      </c>
      <c r="AE2020" s="4" t="s">
        <v>48</v>
      </c>
      <c r="AF2020" s="4" t="s">
        <v>48</v>
      </c>
      <c r="AG2020" s="4" t="s">
        <v>48</v>
      </c>
      <c r="AH2020" s="4" t="s">
        <v>48</v>
      </c>
      <c r="AI2020" s="4" t="s">
        <v>48</v>
      </c>
      <c r="AJ2020" s="4" t="s">
        <v>48</v>
      </c>
      <c r="AK2020" s="4" t="s">
        <v>48</v>
      </c>
      <c r="AL2020" s="4" t="s">
        <v>55</v>
      </c>
    </row>
    <row r="2021" spans="1:38" ht="25.5">
      <c r="A2021" s="4">
        <v>159986</v>
      </c>
      <c r="B2021" s="4">
        <v>663508</v>
      </c>
      <c r="C2021" s="4" t="s">
        <v>5348</v>
      </c>
      <c r="D2021" s="4" t="s">
        <v>5349</v>
      </c>
      <c r="E2021" s="4" t="s">
        <v>148</v>
      </c>
      <c r="F2021" s="4" t="s">
        <v>88</v>
      </c>
      <c r="G2021" s="4" t="s">
        <v>46</v>
      </c>
      <c r="H2021" s="4" t="s">
        <v>47</v>
      </c>
      <c r="I2021" s="4" t="s">
        <v>48</v>
      </c>
      <c r="J2021" s="4" t="s">
        <v>49</v>
      </c>
      <c r="K2021" s="4" t="s">
        <v>5365</v>
      </c>
      <c r="L2021" s="4" t="s">
        <v>5366</v>
      </c>
      <c r="M2021" s="4"/>
      <c r="N2021" s="4" t="s">
        <v>148</v>
      </c>
      <c r="O2021" s="4" t="s">
        <v>53</v>
      </c>
      <c r="P2021" s="4" t="s">
        <v>5352</v>
      </c>
      <c r="Q2021" s="4">
        <v>197</v>
      </c>
      <c r="R2021" s="4">
        <v>0</v>
      </c>
      <c r="S2021" s="4">
        <v>51</v>
      </c>
      <c r="T2021" s="4">
        <v>248</v>
      </c>
      <c r="U2021" s="4">
        <v>0.7944</v>
      </c>
      <c r="V2021" s="4">
        <v>0</v>
      </c>
      <c r="W2021" s="4">
        <v>0.7944</v>
      </c>
      <c r="X2021" s="4" t="s">
        <v>48</v>
      </c>
      <c r="Y2021" s="4" t="s">
        <v>48</v>
      </c>
      <c r="Z2021" s="4" t="s">
        <v>48</v>
      </c>
      <c r="AA2021" s="4" t="s">
        <v>48</v>
      </c>
      <c r="AB2021" s="4" t="s">
        <v>48</v>
      </c>
      <c r="AC2021" s="4" t="s">
        <v>48</v>
      </c>
      <c r="AD2021" s="4" t="s">
        <v>48</v>
      </c>
      <c r="AE2021" s="4" t="s">
        <v>48</v>
      </c>
      <c r="AF2021" s="4" t="s">
        <v>48</v>
      </c>
      <c r="AG2021" s="4" t="s">
        <v>48</v>
      </c>
      <c r="AH2021" s="4" t="s">
        <v>49</v>
      </c>
      <c r="AI2021" s="4" t="s">
        <v>49</v>
      </c>
      <c r="AJ2021" s="4" t="s">
        <v>49</v>
      </c>
      <c r="AK2021" s="4" t="s">
        <v>49</v>
      </c>
      <c r="AL2021" s="4" t="s">
        <v>55</v>
      </c>
    </row>
    <row r="2022" spans="1:38" ht="25.5">
      <c r="A2022" s="4">
        <v>159986</v>
      </c>
      <c r="B2022" s="4">
        <v>661018</v>
      </c>
      <c r="C2022" s="4" t="s">
        <v>5348</v>
      </c>
      <c r="D2022" s="4" t="s">
        <v>5349</v>
      </c>
      <c r="E2022" s="4" t="s">
        <v>148</v>
      </c>
      <c r="F2022" s="4" t="s">
        <v>88</v>
      </c>
      <c r="G2022" s="4" t="s">
        <v>46</v>
      </c>
      <c r="H2022" s="4" t="s">
        <v>47</v>
      </c>
      <c r="I2022" s="4" t="s">
        <v>48</v>
      </c>
      <c r="J2022" s="4" t="s">
        <v>49</v>
      </c>
      <c r="K2022" s="4" t="s">
        <v>5367</v>
      </c>
      <c r="L2022" s="4" t="s">
        <v>5368</v>
      </c>
      <c r="M2022" s="4"/>
      <c r="N2022" s="4" t="s">
        <v>148</v>
      </c>
      <c r="O2022" s="4" t="s">
        <v>53</v>
      </c>
      <c r="P2022" s="4" t="s">
        <v>5352</v>
      </c>
      <c r="Q2022" s="4">
        <v>111</v>
      </c>
      <c r="R2022" s="4">
        <v>0</v>
      </c>
      <c r="S2022" s="4">
        <v>70</v>
      </c>
      <c r="T2022" s="4">
        <v>181</v>
      </c>
      <c r="U2022" s="4">
        <v>0.61329999999999996</v>
      </c>
      <c r="V2022" s="4">
        <v>0</v>
      </c>
      <c r="W2022" s="4">
        <v>0.61329999999999996</v>
      </c>
      <c r="X2022" s="4" t="s">
        <v>48</v>
      </c>
      <c r="Y2022" s="4" t="s">
        <v>48</v>
      </c>
      <c r="Z2022" s="4" t="s">
        <v>48</v>
      </c>
      <c r="AA2022" s="4" t="s">
        <v>48</v>
      </c>
      <c r="AB2022" s="4" t="s">
        <v>48</v>
      </c>
      <c r="AC2022" s="4" t="s">
        <v>48</v>
      </c>
      <c r="AD2022" s="4" t="s">
        <v>49</v>
      </c>
      <c r="AE2022" s="4" t="s">
        <v>49</v>
      </c>
      <c r="AF2022" s="4" t="s">
        <v>49</v>
      </c>
      <c r="AG2022" s="4" t="s">
        <v>49</v>
      </c>
      <c r="AH2022" s="4" t="s">
        <v>48</v>
      </c>
      <c r="AI2022" s="4" t="s">
        <v>48</v>
      </c>
      <c r="AJ2022" s="4" t="s">
        <v>48</v>
      </c>
      <c r="AK2022" s="4" t="s">
        <v>48</v>
      </c>
      <c r="AL2022" s="4" t="s">
        <v>55</v>
      </c>
    </row>
    <row r="2023" spans="1:38" ht="25.5">
      <c r="A2023" s="4">
        <v>159986</v>
      </c>
      <c r="B2023" s="4">
        <v>684443</v>
      </c>
      <c r="C2023" s="4" t="s">
        <v>5348</v>
      </c>
      <c r="D2023" s="4" t="s">
        <v>5349</v>
      </c>
      <c r="E2023" s="4" t="s">
        <v>148</v>
      </c>
      <c r="F2023" s="4" t="s">
        <v>88</v>
      </c>
      <c r="G2023" s="4" t="s">
        <v>46</v>
      </c>
      <c r="H2023" s="4" t="s">
        <v>47</v>
      </c>
      <c r="I2023" s="4" t="s">
        <v>48</v>
      </c>
      <c r="J2023" s="4" t="s">
        <v>49</v>
      </c>
      <c r="K2023" s="4" t="s">
        <v>5369</v>
      </c>
      <c r="L2023" s="4" t="s">
        <v>5370</v>
      </c>
      <c r="M2023" s="4"/>
      <c r="N2023" s="4" t="s">
        <v>148</v>
      </c>
      <c r="O2023" s="4" t="s">
        <v>53</v>
      </c>
      <c r="P2023" s="4" t="s">
        <v>5352</v>
      </c>
      <c r="Q2023" s="4">
        <v>89</v>
      </c>
      <c r="R2023" s="4">
        <v>0</v>
      </c>
      <c r="S2023" s="4">
        <v>0</v>
      </c>
      <c r="T2023" s="4">
        <v>89</v>
      </c>
      <c r="U2023" s="4">
        <v>1</v>
      </c>
      <c r="V2023" s="4">
        <v>0</v>
      </c>
      <c r="W2023" s="4">
        <v>1</v>
      </c>
      <c r="X2023" s="4" t="s">
        <v>49</v>
      </c>
      <c r="Y2023" s="4" t="s">
        <v>48</v>
      </c>
      <c r="Z2023" s="4" t="s">
        <v>48</v>
      </c>
      <c r="AA2023" s="4" t="s">
        <v>48</v>
      </c>
      <c r="AB2023" s="4" t="s">
        <v>48</v>
      </c>
      <c r="AC2023" s="4" t="s">
        <v>48</v>
      </c>
      <c r="AD2023" s="4" t="s">
        <v>48</v>
      </c>
      <c r="AE2023" s="4" t="s">
        <v>48</v>
      </c>
      <c r="AF2023" s="4" t="s">
        <v>48</v>
      </c>
      <c r="AG2023" s="4" t="s">
        <v>48</v>
      </c>
      <c r="AH2023" s="4" t="s">
        <v>48</v>
      </c>
      <c r="AI2023" s="4" t="s">
        <v>48</v>
      </c>
      <c r="AJ2023" s="4" t="s">
        <v>48</v>
      </c>
      <c r="AK2023" s="4" t="s">
        <v>48</v>
      </c>
      <c r="AL2023" s="4" t="s">
        <v>55</v>
      </c>
    </row>
    <row r="2024" spans="1:38" ht="25.5">
      <c r="A2024" s="4">
        <v>159986</v>
      </c>
      <c r="B2024" s="4">
        <v>664031</v>
      </c>
      <c r="C2024" s="4" t="s">
        <v>5348</v>
      </c>
      <c r="D2024" s="4" t="s">
        <v>5349</v>
      </c>
      <c r="E2024" s="4" t="s">
        <v>148</v>
      </c>
      <c r="F2024" s="4" t="s">
        <v>88</v>
      </c>
      <c r="G2024" s="4" t="s">
        <v>46</v>
      </c>
      <c r="H2024" s="4" t="s">
        <v>47</v>
      </c>
      <c r="I2024" s="4" t="s">
        <v>48</v>
      </c>
      <c r="J2024" s="4" t="s">
        <v>49</v>
      </c>
      <c r="K2024" s="4" t="s">
        <v>5371</v>
      </c>
      <c r="L2024" s="4" t="s">
        <v>5372</v>
      </c>
      <c r="M2024" s="4"/>
      <c r="N2024" s="4" t="s">
        <v>148</v>
      </c>
      <c r="O2024" s="4" t="s">
        <v>53</v>
      </c>
      <c r="P2024" s="4" t="s">
        <v>5352</v>
      </c>
      <c r="Q2024" s="4">
        <v>381</v>
      </c>
      <c r="R2024" s="4">
        <v>0</v>
      </c>
      <c r="S2024" s="4">
        <v>461</v>
      </c>
      <c r="T2024" s="4">
        <v>842</v>
      </c>
      <c r="U2024" s="4">
        <v>0.45250000000000001</v>
      </c>
      <c r="V2024" s="4">
        <v>0</v>
      </c>
      <c r="W2024" s="4">
        <v>0.45250000000000001</v>
      </c>
      <c r="X2024" s="4" t="s">
        <v>48</v>
      </c>
      <c r="Y2024" s="4" t="s">
        <v>48</v>
      </c>
      <c r="Z2024" s="4" t="s">
        <v>48</v>
      </c>
      <c r="AA2024" s="4" t="s">
        <v>48</v>
      </c>
      <c r="AB2024" s="4" t="s">
        <v>48</v>
      </c>
      <c r="AC2024" s="4" t="s">
        <v>48</v>
      </c>
      <c r="AD2024" s="4" t="s">
        <v>48</v>
      </c>
      <c r="AE2024" s="4" t="s">
        <v>48</v>
      </c>
      <c r="AF2024" s="4" t="s">
        <v>48</v>
      </c>
      <c r="AG2024" s="4" t="s">
        <v>48</v>
      </c>
      <c r="AH2024" s="4" t="s">
        <v>49</v>
      </c>
      <c r="AI2024" s="4" t="s">
        <v>49</v>
      </c>
      <c r="AJ2024" s="4" t="s">
        <v>49</v>
      </c>
      <c r="AK2024" s="4" t="s">
        <v>49</v>
      </c>
      <c r="AL2024" s="4" t="s">
        <v>55</v>
      </c>
    </row>
    <row r="2025" spans="1:38" ht="25.5">
      <c r="A2025" s="4">
        <v>159958</v>
      </c>
      <c r="B2025" s="4">
        <v>662286</v>
      </c>
      <c r="C2025" s="4" t="s">
        <v>5373</v>
      </c>
      <c r="D2025" s="4" t="s">
        <v>5374</v>
      </c>
      <c r="E2025" s="4" t="s">
        <v>1098</v>
      </c>
      <c r="F2025" s="4" t="s">
        <v>385</v>
      </c>
      <c r="G2025" s="4" t="s">
        <v>46</v>
      </c>
      <c r="H2025" s="4" t="s">
        <v>47</v>
      </c>
      <c r="I2025" s="4" t="s">
        <v>48</v>
      </c>
      <c r="J2025" s="4" t="s">
        <v>49</v>
      </c>
      <c r="K2025" s="4" t="s">
        <v>5375</v>
      </c>
      <c r="L2025" s="4" t="s">
        <v>5376</v>
      </c>
      <c r="M2025" s="4"/>
      <c r="N2025" s="4" t="s">
        <v>1098</v>
      </c>
      <c r="O2025" s="4" t="s">
        <v>53</v>
      </c>
      <c r="P2025" s="4" t="s">
        <v>5377</v>
      </c>
      <c r="Q2025" s="4">
        <v>293</v>
      </c>
      <c r="R2025" s="4">
        <v>0</v>
      </c>
      <c r="S2025" s="4">
        <v>91</v>
      </c>
      <c r="T2025" s="4">
        <v>384</v>
      </c>
      <c r="U2025" s="4">
        <v>0.76300000000000001</v>
      </c>
      <c r="V2025" s="4">
        <v>0</v>
      </c>
      <c r="W2025" s="4">
        <v>0.76300000000000001</v>
      </c>
      <c r="X2025" s="4" t="s">
        <v>48</v>
      </c>
      <c r="Y2025" s="4" t="s">
        <v>49</v>
      </c>
      <c r="Z2025" s="4" t="s">
        <v>49</v>
      </c>
      <c r="AA2025" s="4" t="s">
        <v>49</v>
      </c>
      <c r="AB2025" s="4" t="s">
        <v>49</v>
      </c>
      <c r="AC2025" s="4" t="s">
        <v>49</v>
      </c>
      <c r="AD2025" s="4" t="s">
        <v>49</v>
      </c>
      <c r="AE2025" s="4" t="s">
        <v>48</v>
      </c>
      <c r="AF2025" s="4" t="s">
        <v>48</v>
      </c>
      <c r="AG2025" s="4" t="s">
        <v>48</v>
      </c>
      <c r="AH2025" s="4" t="s">
        <v>48</v>
      </c>
      <c r="AI2025" s="4" t="s">
        <v>48</v>
      </c>
      <c r="AJ2025" s="4" t="s">
        <v>48</v>
      </c>
      <c r="AK2025" s="4" t="s">
        <v>48</v>
      </c>
      <c r="AL2025" s="4" t="s">
        <v>55</v>
      </c>
    </row>
    <row r="2026" spans="1:38" ht="25.5">
      <c r="A2026" s="4">
        <v>159958</v>
      </c>
      <c r="B2026" s="4">
        <v>662287</v>
      </c>
      <c r="C2026" s="4" t="s">
        <v>5373</v>
      </c>
      <c r="D2026" s="4" t="s">
        <v>5374</v>
      </c>
      <c r="E2026" s="4" t="s">
        <v>1098</v>
      </c>
      <c r="F2026" s="4" t="s">
        <v>385</v>
      </c>
      <c r="G2026" s="4" t="s">
        <v>46</v>
      </c>
      <c r="H2026" s="4" t="s">
        <v>47</v>
      </c>
      <c r="I2026" s="4" t="s">
        <v>48</v>
      </c>
      <c r="J2026" s="4" t="s">
        <v>49</v>
      </c>
      <c r="K2026" s="4" t="s">
        <v>5378</v>
      </c>
      <c r="L2026" s="4" t="s">
        <v>5376</v>
      </c>
      <c r="M2026" s="4"/>
      <c r="N2026" s="4" t="s">
        <v>1098</v>
      </c>
      <c r="O2026" s="4" t="s">
        <v>53</v>
      </c>
      <c r="P2026" s="4" t="s">
        <v>5377</v>
      </c>
      <c r="Q2026" s="4">
        <v>130</v>
      </c>
      <c r="R2026" s="4">
        <v>50</v>
      </c>
      <c r="S2026" s="4">
        <v>278</v>
      </c>
      <c r="T2026" s="4">
        <v>458</v>
      </c>
      <c r="U2026" s="4">
        <v>0.2838</v>
      </c>
      <c r="V2026" s="4">
        <v>0.10920000000000001</v>
      </c>
      <c r="W2026" s="4">
        <v>0.39300000000000002</v>
      </c>
      <c r="X2026" s="4" t="s">
        <v>48</v>
      </c>
      <c r="Y2026" s="4" t="s">
        <v>49</v>
      </c>
      <c r="Z2026" s="4" t="s">
        <v>49</v>
      </c>
      <c r="AA2026" s="4" t="s">
        <v>49</v>
      </c>
      <c r="AB2026" s="4" t="s">
        <v>49</v>
      </c>
      <c r="AC2026" s="4" t="s">
        <v>49</v>
      </c>
      <c r="AD2026" s="4" t="s">
        <v>49</v>
      </c>
      <c r="AE2026" s="4" t="s">
        <v>48</v>
      </c>
      <c r="AF2026" s="4" t="s">
        <v>48</v>
      </c>
      <c r="AG2026" s="4" t="s">
        <v>48</v>
      </c>
      <c r="AH2026" s="4" t="s">
        <v>48</v>
      </c>
      <c r="AI2026" s="4" t="s">
        <v>48</v>
      </c>
      <c r="AJ2026" s="4" t="s">
        <v>48</v>
      </c>
      <c r="AK2026" s="4" t="s">
        <v>48</v>
      </c>
      <c r="AL2026" s="4" t="s">
        <v>81</v>
      </c>
    </row>
    <row r="2027" spans="1:38" ht="25.5">
      <c r="A2027" s="4">
        <v>159958</v>
      </c>
      <c r="B2027" s="4">
        <v>662288</v>
      </c>
      <c r="C2027" s="4" t="s">
        <v>5373</v>
      </c>
      <c r="D2027" s="4" t="s">
        <v>5374</v>
      </c>
      <c r="E2027" s="4" t="s">
        <v>1098</v>
      </c>
      <c r="F2027" s="4" t="s">
        <v>385</v>
      </c>
      <c r="G2027" s="4" t="s">
        <v>46</v>
      </c>
      <c r="H2027" s="4" t="s">
        <v>47</v>
      </c>
      <c r="I2027" s="4" t="s">
        <v>48</v>
      </c>
      <c r="J2027" s="4" t="s">
        <v>49</v>
      </c>
      <c r="K2027" s="4" t="s">
        <v>680</v>
      </c>
      <c r="L2027" s="4" t="s">
        <v>5376</v>
      </c>
      <c r="M2027" s="4"/>
      <c r="N2027" s="4" t="s">
        <v>1098</v>
      </c>
      <c r="O2027" s="4" t="s">
        <v>53</v>
      </c>
      <c r="P2027" s="4" t="s">
        <v>5377</v>
      </c>
      <c r="Q2027" s="4">
        <v>87</v>
      </c>
      <c r="R2027" s="4">
        <v>40</v>
      </c>
      <c r="S2027" s="4">
        <v>241</v>
      </c>
      <c r="T2027" s="4">
        <v>368</v>
      </c>
      <c r="U2027" s="4">
        <v>0.2364</v>
      </c>
      <c r="V2027" s="4">
        <v>0.1087</v>
      </c>
      <c r="W2027" s="4">
        <v>0.34510000000000002</v>
      </c>
      <c r="X2027" s="4" t="s">
        <v>48</v>
      </c>
      <c r="Y2027" s="4" t="s">
        <v>49</v>
      </c>
      <c r="Z2027" s="4" t="s">
        <v>49</v>
      </c>
      <c r="AA2027" s="4" t="s">
        <v>49</v>
      </c>
      <c r="AB2027" s="4" t="s">
        <v>49</v>
      </c>
      <c r="AC2027" s="4" t="s">
        <v>49</v>
      </c>
      <c r="AD2027" s="4" t="s">
        <v>49</v>
      </c>
      <c r="AE2027" s="4" t="s">
        <v>48</v>
      </c>
      <c r="AF2027" s="4" t="s">
        <v>48</v>
      </c>
      <c r="AG2027" s="4" t="s">
        <v>48</v>
      </c>
      <c r="AH2027" s="4" t="s">
        <v>48</v>
      </c>
      <c r="AI2027" s="4" t="s">
        <v>48</v>
      </c>
      <c r="AJ2027" s="4" t="s">
        <v>48</v>
      </c>
      <c r="AK2027" s="4" t="s">
        <v>48</v>
      </c>
      <c r="AL2027" s="4" t="s">
        <v>81</v>
      </c>
    </row>
    <row r="2028" spans="1:38" ht="25.5">
      <c r="A2028" s="4">
        <v>159958</v>
      </c>
      <c r="B2028" s="4">
        <v>664685</v>
      </c>
      <c r="C2028" s="4" t="s">
        <v>5373</v>
      </c>
      <c r="D2028" s="4" t="s">
        <v>5374</v>
      </c>
      <c r="E2028" s="4" t="s">
        <v>1098</v>
      </c>
      <c r="F2028" s="4" t="s">
        <v>385</v>
      </c>
      <c r="G2028" s="4" t="s">
        <v>46</v>
      </c>
      <c r="H2028" s="4" t="s">
        <v>47</v>
      </c>
      <c r="I2028" s="4" t="s">
        <v>48</v>
      </c>
      <c r="J2028" s="4" t="s">
        <v>49</v>
      </c>
      <c r="K2028" s="4" t="s">
        <v>5379</v>
      </c>
      <c r="L2028" s="4" t="s">
        <v>5376</v>
      </c>
      <c r="M2028" s="4"/>
      <c r="N2028" s="4" t="s">
        <v>1098</v>
      </c>
      <c r="O2028" s="4" t="s">
        <v>53</v>
      </c>
      <c r="P2028" s="4" t="s">
        <v>5377</v>
      </c>
      <c r="Q2028" s="4">
        <v>96</v>
      </c>
      <c r="R2028" s="4">
        <v>0</v>
      </c>
      <c r="S2028" s="4">
        <v>99</v>
      </c>
      <c r="T2028" s="4">
        <v>195</v>
      </c>
      <c r="U2028" s="4">
        <v>0.49230000000000002</v>
      </c>
      <c r="V2028" s="4">
        <v>0</v>
      </c>
      <c r="W2028" s="4">
        <v>0.49230000000000002</v>
      </c>
      <c r="X2028" s="4" t="s">
        <v>48</v>
      </c>
      <c r="Y2028" s="4" t="s">
        <v>48</v>
      </c>
      <c r="Z2028" s="4" t="s">
        <v>48</v>
      </c>
      <c r="AA2028" s="4" t="s">
        <v>48</v>
      </c>
      <c r="AB2028" s="4" t="s">
        <v>48</v>
      </c>
      <c r="AC2028" s="4" t="s">
        <v>48</v>
      </c>
      <c r="AD2028" s="4" t="s">
        <v>48</v>
      </c>
      <c r="AE2028" s="4" t="s">
        <v>48</v>
      </c>
      <c r="AF2028" s="4" t="s">
        <v>49</v>
      </c>
      <c r="AG2028" s="4" t="s">
        <v>49</v>
      </c>
      <c r="AH2028" s="4" t="s">
        <v>49</v>
      </c>
      <c r="AI2028" s="4" t="s">
        <v>49</v>
      </c>
      <c r="AJ2028" s="4" t="s">
        <v>49</v>
      </c>
      <c r="AK2028" s="4" t="s">
        <v>49</v>
      </c>
      <c r="AL2028" s="4" t="s">
        <v>55</v>
      </c>
    </row>
    <row r="2029" spans="1:38" ht="25.5">
      <c r="A2029" s="4">
        <v>159958</v>
      </c>
      <c r="B2029" s="4">
        <v>662289</v>
      </c>
      <c r="C2029" s="4" t="s">
        <v>5373</v>
      </c>
      <c r="D2029" s="4" t="s">
        <v>5374</v>
      </c>
      <c r="E2029" s="4" t="s">
        <v>1098</v>
      </c>
      <c r="F2029" s="4" t="s">
        <v>385</v>
      </c>
      <c r="G2029" s="4" t="s">
        <v>46</v>
      </c>
      <c r="H2029" s="4" t="s">
        <v>47</v>
      </c>
      <c r="I2029" s="4" t="s">
        <v>48</v>
      </c>
      <c r="J2029" s="4" t="s">
        <v>49</v>
      </c>
      <c r="K2029" s="4" t="s">
        <v>5380</v>
      </c>
      <c r="L2029" s="4" t="s">
        <v>5376</v>
      </c>
      <c r="M2029" s="4"/>
      <c r="N2029" s="4" t="s">
        <v>1098</v>
      </c>
      <c r="O2029" s="4" t="s">
        <v>53</v>
      </c>
      <c r="P2029" s="4" t="s">
        <v>5377</v>
      </c>
      <c r="Q2029" s="4">
        <v>145</v>
      </c>
      <c r="R2029" s="4">
        <v>0</v>
      </c>
      <c r="S2029" s="4">
        <v>104</v>
      </c>
      <c r="T2029" s="4">
        <v>249</v>
      </c>
      <c r="U2029" s="4">
        <v>0.58230000000000004</v>
      </c>
      <c r="V2029" s="4">
        <v>0</v>
      </c>
      <c r="W2029" s="4">
        <v>0.58230000000000004</v>
      </c>
      <c r="X2029" s="4" t="s">
        <v>48</v>
      </c>
      <c r="Y2029" s="4" t="s">
        <v>49</v>
      </c>
      <c r="Z2029" s="4" t="s">
        <v>49</v>
      </c>
      <c r="AA2029" s="4" t="s">
        <v>49</v>
      </c>
      <c r="AB2029" s="4" t="s">
        <v>49</v>
      </c>
      <c r="AC2029" s="4" t="s">
        <v>49</v>
      </c>
      <c r="AD2029" s="4" t="s">
        <v>49</v>
      </c>
      <c r="AE2029" s="4" t="s">
        <v>48</v>
      </c>
      <c r="AF2029" s="4" t="s">
        <v>48</v>
      </c>
      <c r="AG2029" s="4" t="s">
        <v>48</v>
      </c>
      <c r="AH2029" s="4" t="s">
        <v>48</v>
      </c>
      <c r="AI2029" s="4" t="s">
        <v>48</v>
      </c>
      <c r="AJ2029" s="4" t="s">
        <v>48</v>
      </c>
      <c r="AK2029" s="4" t="s">
        <v>48</v>
      </c>
      <c r="AL2029" s="4" t="s">
        <v>55</v>
      </c>
    </row>
    <row r="2030" spans="1:38" ht="25.5">
      <c r="A2030" s="4">
        <v>159958</v>
      </c>
      <c r="B2030" s="4">
        <v>662290</v>
      </c>
      <c r="C2030" s="4" t="s">
        <v>5373</v>
      </c>
      <c r="D2030" s="4" t="s">
        <v>5374</v>
      </c>
      <c r="E2030" s="4" t="s">
        <v>1098</v>
      </c>
      <c r="F2030" s="4" t="s">
        <v>385</v>
      </c>
      <c r="G2030" s="4" t="s">
        <v>46</v>
      </c>
      <c r="H2030" s="4" t="s">
        <v>47</v>
      </c>
      <c r="I2030" s="4" t="s">
        <v>48</v>
      </c>
      <c r="J2030" s="4" t="s">
        <v>49</v>
      </c>
      <c r="K2030" s="4" t="s">
        <v>5381</v>
      </c>
      <c r="L2030" s="4" t="s">
        <v>5376</v>
      </c>
      <c r="M2030" s="4"/>
      <c r="N2030" s="4" t="s">
        <v>1098</v>
      </c>
      <c r="O2030" s="4" t="s">
        <v>53</v>
      </c>
      <c r="P2030" s="4" t="s">
        <v>5377</v>
      </c>
      <c r="Q2030" s="4">
        <v>374</v>
      </c>
      <c r="R2030" s="4">
        <v>0</v>
      </c>
      <c r="S2030" s="4">
        <v>133</v>
      </c>
      <c r="T2030" s="4">
        <v>507</v>
      </c>
      <c r="U2030" s="4">
        <v>0.73770000000000002</v>
      </c>
      <c r="V2030" s="4">
        <v>0</v>
      </c>
      <c r="W2030" s="4">
        <v>0.73770000000000002</v>
      </c>
      <c r="X2030" s="4" t="s">
        <v>48</v>
      </c>
      <c r="Y2030" s="4" t="s">
        <v>49</v>
      </c>
      <c r="Z2030" s="4" t="s">
        <v>49</v>
      </c>
      <c r="AA2030" s="4" t="s">
        <v>49</v>
      </c>
      <c r="AB2030" s="4" t="s">
        <v>49</v>
      </c>
      <c r="AC2030" s="4" t="s">
        <v>49</v>
      </c>
      <c r="AD2030" s="4" t="s">
        <v>49</v>
      </c>
      <c r="AE2030" s="4" t="s">
        <v>48</v>
      </c>
      <c r="AF2030" s="4" t="s">
        <v>48</v>
      </c>
      <c r="AG2030" s="4" t="s">
        <v>48</v>
      </c>
      <c r="AH2030" s="4" t="s">
        <v>48</v>
      </c>
      <c r="AI2030" s="4" t="s">
        <v>48</v>
      </c>
      <c r="AJ2030" s="4" t="s">
        <v>48</v>
      </c>
      <c r="AK2030" s="4" t="s">
        <v>48</v>
      </c>
      <c r="AL2030" s="4" t="s">
        <v>55</v>
      </c>
    </row>
    <row r="2031" spans="1:38" ht="25.5">
      <c r="A2031" s="4">
        <v>159958</v>
      </c>
      <c r="B2031" s="4">
        <v>662294</v>
      </c>
      <c r="C2031" s="4" t="s">
        <v>5373</v>
      </c>
      <c r="D2031" s="4" t="s">
        <v>5374</v>
      </c>
      <c r="E2031" s="4" t="s">
        <v>1098</v>
      </c>
      <c r="F2031" s="4" t="s">
        <v>385</v>
      </c>
      <c r="G2031" s="4" t="s">
        <v>46</v>
      </c>
      <c r="H2031" s="4" t="s">
        <v>47</v>
      </c>
      <c r="I2031" s="4" t="s">
        <v>48</v>
      </c>
      <c r="J2031" s="4" t="s">
        <v>49</v>
      </c>
      <c r="K2031" s="4" t="s">
        <v>5382</v>
      </c>
      <c r="L2031" s="4" t="s">
        <v>5383</v>
      </c>
      <c r="M2031" s="4"/>
      <c r="N2031" s="4" t="s">
        <v>1098</v>
      </c>
      <c r="O2031" s="4" t="s">
        <v>53</v>
      </c>
      <c r="P2031" s="4" t="s">
        <v>5377</v>
      </c>
      <c r="Q2031" s="4">
        <v>536</v>
      </c>
      <c r="R2031" s="4">
        <v>134</v>
      </c>
      <c r="S2031" s="4">
        <v>915</v>
      </c>
      <c r="T2031" s="4">
        <v>1585</v>
      </c>
      <c r="U2031" s="4">
        <v>0.3382</v>
      </c>
      <c r="V2031" s="4">
        <v>8.4500000000000006E-2</v>
      </c>
      <c r="W2031" s="4">
        <v>0.42270000000000002</v>
      </c>
      <c r="X2031" s="4" t="s">
        <v>48</v>
      </c>
      <c r="Y2031" s="4" t="s">
        <v>48</v>
      </c>
      <c r="Z2031" s="4" t="s">
        <v>48</v>
      </c>
      <c r="AA2031" s="4" t="s">
        <v>48</v>
      </c>
      <c r="AB2031" s="4" t="s">
        <v>48</v>
      </c>
      <c r="AC2031" s="4" t="s">
        <v>48</v>
      </c>
      <c r="AD2031" s="4" t="s">
        <v>48</v>
      </c>
      <c r="AE2031" s="4" t="s">
        <v>48</v>
      </c>
      <c r="AF2031" s="4" t="s">
        <v>48</v>
      </c>
      <c r="AG2031" s="4" t="s">
        <v>48</v>
      </c>
      <c r="AH2031" s="4" t="s">
        <v>49</v>
      </c>
      <c r="AI2031" s="4" t="s">
        <v>49</v>
      </c>
      <c r="AJ2031" s="4" t="s">
        <v>49</v>
      </c>
      <c r="AK2031" s="4" t="s">
        <v>49</v>
      </c>
      <c r="AL2031" s="4" t="s">
        <v>81</v>
      </c>
    </row>
    <row r="2032" spans="1:38" ht="25.5">
      <c r="A2032" s="4">
        <v>159958</v>
      </c>
      <c r="B2032" s="4">
        <v>662293</v>
      </c>
      <c r="C2032" s="4" t="s">
        <v>5373</v>
      </c>
      <c r="D2032" s="4" t="s">
        <v>5374</v>
      </c>
      <c r="E2032" s="4" t="s">
        <v>1098</v>
      </c>
      <c r="F2032" s="4" t="s">
        <v>385</v>
      </c>
      <c r="G2032" s="4" t="s">
        <v>46</v>
      </c>
      <c r="H2032" s="4" t="s">
        <v>47</v>
      </c>
      <c r="I2032" s="4" t="s">
        <v>48</v>
      </c>
      <c r="J2032" s="4" t="s">
        <v>49</v>
      </c>
      <c r="K2032" s="4" t="s">
        <v>5384</v>
      </c>
      <c r="L2032" s="4" t="s">
        <v>5376</v>
      </c>
      <c r="M2032" s="4"/>
      <c r="N2032" s="4" t="s">
        <v>1098</v>
      </c>
      <c r="O2032" s="4" t="s">
        <v>53</v>
      </c>
      <c r="P2032" s="4" t="s">
        <v>5377</v>
      </c>
      <c r="Q2032" s="4">
        <v>691</v>
      </c>
      <c r="R2032" s="4">
        <v>0</v>
      </c>
      <c r="S2032" s="4">
        <v>495</v>
      </c>
      <c r="T2032" s="4">
        <v>1186</v>
      </c>
      <c r="U2032" s="4">
        <v>0.58260000000000001</v>
      </c>
      <c r="V2032" s="4">
        <v>0</v>
      </c>
      <c r="W2032" s="4">
        <v>0.58260000000000001</v>
      </c>
      <c r="X2032" s="4" t="s">
        <v>48</v>
      </c>
      <c r="Y2032" s="4" t="s">
        <v>48</v>
      </c>
      <c r="Z2032" s="4" t="s">
        <v>48</v>
      </c>
      <c r="AA2032" s="4" t="s">
        <v>48</v>
      </c>
      <c r="AB2032" s="4" t="s">
        <v>48</v>
      </c>
      <c r="AC2032" s="4" t="s">
        <v>48</v>
      </c>
      <c r="AD2032" s="4" t="s">
        <v>48</v>
      </c>
      <c r="AE2032" s="4" t="s">
        <v>49</v>
      </c>
      <c r="AF2032" s="4" t="s">
        <v>49</v>
      </c>
      <c r="AG2032" s="4" t="s">
        <v>49</v>
      </c>
      <c r="AH2032" s="4" t="s">
        <v>48</v>
      </c>
      <c r="AI2032" s="4" t="s">
        <v>48</v>
      </c>
      <c r="AJ2032" s="4" t="s">
        <v>48</v>
      </c>
      <c r="AK2032" s="4" t="s">
        <v>48</v>
      </c>
      <c r="AL2032" s="4" t="s">
        <v>55</v>
      </c>
    </row>
    <row r="2033" spans="1:38" ht="25.5">
      <c r="A2033" s="4">
        <v>159958</v>
      </c>
      <c r="B2033" s="4">
        <v>662291</v>
      </c>
      <c r="C2033" s="4" t="s">
        <v>5373</v>
      </c>
      <c r="D2033" s="4" t="s">
        <v>5374</v>
      </c>
      <c r="E2033" s="4" t="s">
        <v>1098</v>
      </c>
      <c r="F2033" s="4" t="s">
        <v>385</v>
      </c>
      <c r="G2033" s="4" t="s">
        <v>46</v>
      </c>
      <c r="H2033" s="4" t="s">
        <v>47</v>
      </c>
      <c r="I2033" s="4" t="s">
        <v>48</v>
      </c>
      <c r="J2033" s="4" t="s">
        <v>49</v>
      </c>
      <c r="K2033" s="4" t="s">
        <v>5385</v>
      </c>
      <c r="L2033" s="4" t="s">
        <v>5376</v>
      </c>
      <c r="M2033" s="4"/>
      <c r="N2033" s="4" t="s">
        <v>1098</v>
      </c>
      <c r="O2033" s="4" t="s">
        <v>53</v>
      </c>
      <c r="P2033" s="4" t="s">
        <v>5377</v>
      </c>
      <c r="Q2033" s="4">
        <v>294</v>
      </c>
      <c r="R2033" s="4">
        <v>0</v>
      </c>
      <c r="S2033" s="4">
        <v>147</v>
      </c>
      <c r="T2033" s="4">
        <v>441</v>
      </c>
      <c r="U2033" s="4">
        <v>0.66669999999999996</v>
      </c>
      <c r="V2033" s="4">
        <v>0</v>
      </c>
      <c r="W2033" s="4">
        <v>0.66669999999999996</v>
      </c>
      <c r="X2033" s="4" t="s">
        <v>48</v>
      </c>
      <c r="Y2033" s="4" t="s">
        <v>49</v>
      </c>
      <c r="Z2033" s="4" t="s">
        <v>49</v>
      </c>
      <c r="AA2033" s="4" t="s">
        <v>49</v>
      </c>
      <c r="AB2033" s="4" t="s">
        <v>49</v>
      </c>
      <c r="AC2033" s="4" t="s">
        <v>49</v>
      </c>
      <c r="AD2033" s="4" t="s">
        <v>49</v>
      </c>
      <c r="AE2033" s="4" t="s">
        <v>48</v>
      </c>
      <c r="AF2033" s="4" t="s">
        <v>48</v>
      </c>
      <c r="AG2033" s="4" t="s">
        <v>48</v>
      </c>
      <c r="AH2033" s="4" t="s">
        <v>48</v>
      </c>
      <c r="AI2033" s="4" t="s">
        <v>48</v>
      </c>
      <c r="AJ2033" s="4" t="s">
        <v>48</v>
      </c>
      <c r="AK2033" s="4" t="s">
        <v>48</v>
      </c>
      <c r="AL2033" s="4" t="s">
        <v>55</v>
      </c>
    </row>
    <row r="2034" spans="1:38" ht="25.5">
      <c r="A2034" s="4">
        <v>159435</v>
      </c>
      <c r="B2034" s="4">
        <v>663482</v>
      </c>
      <c r="C2034" s="4" t="s">
        <v>5387</v>
      </c>
      <c r="D2034" s="4" t="s">
        <v>5388</v>
      </c>
      <c r="E2034" s="4" t="s">
        <v>74</v>
      </c>
      <c r="F2034" s="4" t="s">
        <v>75</v>
      </c>
      <c r="G2034" s="4" t="s">
        <v>46</v>
      </c>
      <c r="H2034" s="4" t="s">
        <v>47</v>
      </c>
      <c r="I2034" s="4" t="s">
        <v>48</v>
      </c>
      <c r="J2034" s="4" t="s">
        <v>49</v>
      </c>
      <c r="K2034" s="4" t="s">
        <v>5389</v>
      </c>
      <c r="L2034" s="4" t="s">
        <v>5390</v>
      </c>
      <c r="M2034" s="4"/>
      <c r="N2034" s="4" t="s">
        <v>845</v>
      </c>
      <c r="O2034" s="4" t="s">
        <v>53</v>
      </c>
      <c r="P2034" s="4" t="s">
        <v>5391</v>
      </c>
      <c r="Q2034" s="4">
        <v>224</v>
      </c>
      <c r="R2034" s="4">
        <v>0</v>
      </c>
      <c r="S2034" s="4">
        <v>7</v>
      </c>
      <c r="T2034" s="4">
        <v>231</v>
      </c>
      <c r="U2034" s="4">
        <v>0.96970000000000001</v>
      </c>
      <c r="V2034" s="4">
        <v>0</v>
      </c>
      <c r="W2034" s="4">
        <v>0.96970000000000001</v>
      </c>
      <c r="X2034" s="4" t="s">
        <v>49</v>
      </c>
      <c r="Y2034" s="4" t="s">
        <v>49</v>
      </c>
      <c r="Z2034" s="4" t="s">
        <v>49</v>
      </c>
      <c r="AA2034" s="4" t="s">
        <v>49</v>
      </c>
      <c r="AB2034" s="4" t="s">
        <v>49</v>
      </c>
      <c r="AC2034" s="4" t="s">
        <v>49</v>
      </c>
      <c r="AD2034" s="4" t="s">
        <v>49</v>
      </c>
      <c r="AE2034" s="4" t="s">
        <v>49</v>
      </c>
      <c r="AF2034" s="4" t="s">
        <v>48</v>
      </c>
      <c r="AG2034" s="4" t="s">
        <v>48</v>
      </c>
      <c r="AH2034" s="4" t="s">
        <v>48</v>
      </c>
      <c r="AI2034" s="4" t="s">
        <v>48</v>
      </c>
      <c r="AJ2034" s="4" t="s">
        <v>48</v>
      </c>
      <c r="AK2034" s="4" t="s">
        <v>48</v>
      </c>
      <c r="AL2034" s="4" t="s">
        <v>55</v>
      </c>
    </row>
    <row r="2035" spans="1:38" ht="25.5">
      <c r="A2035" s="4">
        <v>159435</v>
      </c>
      <c r="B2035" s="4">
        <v>661787</v>
      </c>
      <c r="C2035" s="4" t="s">
        <v>5387</v>
      </c>
      <c r="D2035" s="4" t="s">
        <v>5388</v>
      </c>
      <c r="E2035" s="4" t="s">
        <v>74</v>
      </c>
      <c r="F2035" s="4" t="s">
        <v>75</v>
      </c>
      <c r="G2035" s="4" t="s">
        <v>46</v>
      </c>
      <c r="H2035" s="4" t="s">
        <v>47</v>
      </c>
      <c r="I2035" s="4" t="s">
        <v>48</v>
      </c>
      <c r="J2035" s="4" t="s">
        <v>49</v>
      </c>
      <c r="K2035" s="4" t="s">
        <v>5392</v>
      </c>
      <c r="L2035" s="4" t="s">
        <v>5390</v>
      </c>
      <c r="M2035" s="4"/>
      <c r="N2035" s="4" t="s">
        <v>845</v>
      </c>
      <c r="O2035" s="4" t="s">
        <v>53</v>
      </c>
      <c r="P2035" s="4" t="s">
        <v>5391</v>
      </c>
      <c r="Q2035" s="4">
        <v>123</v>
      </c>
      <c r="R2035" s="4">
        <v>0</v>
      </c>
      <c r="S2035" s="4">
        <v>22</v>
      </c>
      <c r="T2035" s="4">
        <v>145</v>
      </c>
      <c r="U2035" s="4">
        <v>0.84830000000000005</v>
      </c>
      <c r="V2035" s="4">
        <v>0</v>
      </c>
      <c r="W2035" s="4">
        <v>0.84830000000000005</v>
      </c>
      <c r="X2035" s="4" t="s">
        <v>48</v>
      </c>
      <c r="Y2035" s="4" t="s">
        <v>48</v>
      </c>
      <c r="Z2035" s="4" t="s">
        <v>48</v>
      </c>
      <c r="AA2035" s="4" t="s">
        <v>48</v>
      </c>
      <c r="AB2035" s="4" t="s">
        <v>48</v>
      </c>
      <c r="AC2035" s="4" t="s">
        <v>48</v>
      </c>
      <c r="AD2035" s="4" t="s">
        <v>48</v>
      </c>
      <c r="AE2035" s="4" t="s">
        <v>48</v>
      </c>
      <c r="AF2035" s="4" t="s">
        <v>49</v>
      </c>
      <c r="AG2035" s="4" t="s">
        <v>49</v>
      </c>
      <c r="AH2035" s="4" t="s">
        <v>49</v>
      </c>
      <c r="AI2035" s="4" t="s">
        <v>49</v>
      </c>
      <c r="AJ2035" s="4" t="s">
        <v>49</v>
      </c>
      <c r="AK2035" s="4" t="s">
        <v>49</v>
      </c>
      <c r="AL2035" s="4" t="s">
        <v>55</v>
      </c>
    </row>
    <row r="2036" spans="1:38" ht="25.5">
      <c r="A2036" s="4">
        <v>159558</v>
      </c>
      <c r="B2036" s="4">
        <v>685848</v>
      </c>
      <c r="C2036" s="4" t="s">
        <v>5393</v>
      </c>
      <c r="D2036" s="4" t="s">
        <v>5394</v>
      </c>
      <c r="E2036" s="4" t="s">
        <v>390</v>
      </c>
      <c r="F2036" s="4" t="s">
        <v>154</v>
      </c>
      <c r="G2036" s="4" t="s">
        <v>46</v>
      </c>
      <c r="H2036" s="4" t="s">
        <v>47</v>
      </c>
      <c r="I2036" s="4" t="s">
        <v>48</v>
      </c>
      <c r="J2036" s="4" t="s">
        <v>49</v>
      </c>
      <c r="K2036" s="4" t="s">
        <v>1308</v>
      </c>
      <c r="L2036" s="4" t="s">
        <v>5395</v>
      </c>
      <c r="M2036" s="4"/>
      <c r="N2036" s="4" t="s">
        <v>5396</v>
      </c>
      <c r="O2036" s="4" t="s">
        <v>53</v>
      </c>
      <c r="P2036" s="4" t="s">
        <v>5397</v>
      </c>
      <c r="Q2036" s="4">
        <v>76</v>
      </c>
      <c r="R2036" s="4">
        <v>14</v>
      </c>
      <c r="S2036" s="4">
        <v>338</v>
      </c>
      <c r="T2036" s="4">
        <v>428</v>
      </c>
      <c r="U2036" s="4">
        <v>0.17760000000000001</v>
      </c>
      <c r="V2036" s="4">
        <v>3.27E-2</v>
      </c>
      <c r="W2036" s="4">
        <v>0.21029999999999999</v>
      </c>
      <c r="X2036" s="4" t="s">
        <v>49</v>
      </c>
      <c r="Y2036" s="4" t="s">
        <v>49</v>
      </c>
      <c r="Z2036" s="4" t="s">
        <v>48</v>
      </c>
      <c r="AA2036" s="4" t="s">
        <v>48</v>
      </c>
      <c r="AB2036" s="4" t="s">
        <v>48</v>
      </c>
      <c r="AC2036" s="4" t="s">
        <v>48</v>
      </c>
      <c r="AD2036" s="4" t="s">
        <v>48</v>
      </c>
      <c r="AE2036" s="4" t="s">
        <v>48</v>
      </c>
      <c r="AF2036" s="4" t="s">
        <v>48</v>
      </c>
      <c r="AG2036" s="4" t="s">
        <v>48</v>
      </c>
      <c r="AH2036" s="4" t="s">
        <v>48</v>
      </c>
      <c r="AI2036" s="4" t="s">
        <v>48</v>
      </c>
      <c r="AJ2036" s="4" t="s">
        <v>48</v>
      </c>
      <c r="AK2036" s="4" t="s">
        <v>48</v>
      </c>
      <c r="AL2036" s="4" t="s">
        <v>81</v>
      </c>
    </row>
    <row r="2037" spans="1:38" ht="25.5">
      <c r="A2037" s="4">
        <v>159558</v>
      </c>
      <c r="B2037" s="4">
        <v>662072</v>
      </c>
      <c r="C2037" s="4" t="s">
        <v>5393</v>
      </c>
      <c r="D2037" s="4" t="s">
        <v>5394</v>
      </c>
      <c r="E2037" s="4" t="s">
        <v>390</v>
      </c>
      <c r="F2037" s="4" t="s">
        <v>154</v>
      </c>
      <c r="G2037" s="4" t="s">
        <v>46</v>
      </c>
      <c r="H2037" s="4" t="s">
        <v>47</v>
      </c>
      <c r="I2037" s="4" t="s">
        <v>48</v>
      </c>
      <c r="J2037" s="4" t="s">
        <v>49</v>
      </c>
      <c r="K2037" s="4" t="s">
        <v>5398</v>
      </c>
      <c r="L2037" s="4" t="s">
        <v>5399</v>
      </c>
      <c r="M2037" s="4"/>
      <c r="N2037" s="4" t="s">
        <v>5396</v>
      </c>
      <c r="O2037" s="4" t="s">
        <v>53</v>
      </c>
      <c r="P2037" s="4" t="s">
        <v>5397</v>
      </c>
      <c r="Q2037" s="4">
        <v>137</v>
      </c>
      <c r="R2037" s="4">
        <v>11</v>
      </c>
      <c r="S2037" s="4">
        <v>453</v>
      </c>
      <c r="T2037" s="4">
        <v>601</v>
      </c>
      <c r="U2037" s="4">
        <v>0.22800000000000001</v>
      </c>
      <c r="V2037" s="4">
        <v>1.83E-2</v>
      </c>
      <c r="W2037" s="4">
        <v>0.24629999999999999</v>
      </c>
      <c r="X2037" s="4" t="s">
        <v>48</v>
      </c>
      <c r="Y2037" s="4" t="s">
        <v>49</v>
      </c>
      <c r="Z2037" s="4" t="s">
        <v>49</v>
      </c>
      <c r="AA2037" s="4" t="s">
        <v>49</v>
      </c>
      <c r="AB2037" s="4" t="s">
        <v>49</v>
      </c>
      <c r="AC2037" s="4" t="s">
        <v>49</v>
      </c>
      <c r="AD2037" s="4" t="s">
        <v>49</v>
      </c>
      <c r="AE2037" s="4" t="s">
        <v>48</v>
      </c>
      <c r="AF2037" s="4" t="s">
        <v>48</v>
      </c>
      <c r="AG2037" s="4" t="s">
        <v>48</v>
      </c>
      <c r="AH2037" s="4" t="s">
        <v>48</v>
      </c>
      <c r="AI2037" s="4" t="s">
        <v>48</v>
      </c>
      <c r="AJ2037" s="4" t="s">
        <v>48</v>
      </c>
      <c r="AK2037" s="4" t="s">
        <v>48</v>
      </c>
      <c r="AL2037" s="4" t="s">
        <v>81</v>
      </c>
    </row>
    <row r="2038" spans="1:38" ht="25.5">
      <c r="A2038" s="4">
        <v>159558</v>
      </c>
      <c r="B2038" s="4">
        <v>662073</v>
      </c>
      <c r="C2038" s="4" t="s">
        <v>5393</v>
      </c>
      <c r="D2038" s="4" t="s">
        <v>5394</v>
      </c>
      <c r="E2038" s="4" t="s">
        <v>390</v>
      </c>
      <c r="F2038" s="4" t="s">
        <v>154</v>
      </c>
      <c r="G2038" s="4" t="s">
        <v>46</v>
      </c>
      <c r="H2038" s="4" t="s">
        <v>47</v>
      </c>
      <c r="I2038" s="4" t="s">
        <v>48</v>
      </c>
      <c r="J2038" s="4" t="s">
        <v>49</v>
      </c>
      <c r="K2038" s="4" t="s">
        <v>5400</v>
      </c>
      <c r="L2038" s="4" t="s">
        <v>5401</v>
      </c>
      <c r="M2038" s="4"/>
      <c r="N2038" s="4" t="s">
        <v>5396</v>
      </c>
      <c r="O2038" s="4" t="s">
        <v>53</v>
      </c>
      <c r="P2038" s="4" t="s">
        <v>5397</v>
      </c>
      <c r="Q2038" s="4">
        <v>190</v>
      </c>
      <c r="R2038" s="4">
        <v>37</v>
      </c>
      <c r="S2038" s="4">
        <v>314</v>
      </c>
      <c r="T2038" s="4">
        <v>541</v>
      </c>
      <c r="U2038" s="4">
        <v>0.35120000000000001</v>
      </c>
      <c r="V2038" s="4">
        <v>6.8400000000000002E-2</v>
      </c>
      <c r="W2038" s="4">
        <v>0.41959999999999997</v>
      </c>
      <c r="X2038" s="4" t="s">
        <v>48</v>
      </c>
      <c r="Y2038" s="4" t="s">
        <v>48</v>
      </c>
      <c r="Z2038" s="4" t="s">
        <v>49</v>
      </c>
      <c r="AA2038" s="4" t="s">
        <v>49</v>
      </c>
      <c r="AB2038" s="4" t="s">
        <v>49</v>
      </c>
      <c r="AC2038" s="4" t="s">
        <v>49</v>
      </c>
      <c r="AD2038" s="4" t="s">
        <v>49</v>
      </c>
      <c r="AE2038" s="4" t="s">
        <v>48</v>
      </c>
      <c r="AF2038" s="4" t="s">
        <v>48</v>
      </c>
      <c r="AG2038" s="4" t="s">
        <v>48</v>
      </c>
      <c r="AH2038" s="4" t="s">
        <v>48</v>
      </c>
      <c r="AI2038" s="4" t="s">
        <v>48</v>
      </c>
      <c r="AJ2038" s="4" t="s">
        <v>48</v>
      </c>
      <c r="AK2038" s="4" t="s">
        <v>48</v>
      </c>
      <c r="AL2038" s="4" t="s">
        <v>81</v>
      </c>
    </row>
    <row r="2039" spans="1:38" ht="25.5">
      <c r="A2039" s="4">
        <v>159558</v>
      </c>
      <c r="B2039" s="4">
        <v>662989</v>
      </c>
      <c r="C2039" s="4" t="s">
        <v>5393</v>
      </c>
      <c r="D2039" s="4" t="s">
        <v>5394</v>
      </c>
      <c r="E2039" s="4" t="s">
        <v>390</v>
      </c>
      <c r="F2039" s="4" t="s">
        <v>154</v>
      </c>
      <c r="G2039" s="4" t="s">
        <v>46</v>
      </c>
      <c r="H2039" s="4" t="s">
        <v>47</v>
      </c>
      <c r="I2039" s="4" t="s">
        <v>48</v>
      </c>
      <c r="J2039" s="4" t="s">
        <v>49</v>
      </c>
      <c r="K2039" s="4" t="s">
        <v>1855</v>
      </c>
      <c r="L2039" s="4" t="s">
        <v>5402</v>
      </c>
      <c r="M2039" s="4"/>
      <c r="N2039" s="4" t="s">
        <v>5396</v>
      </c>
      <c r="O2039" s="4" t="s">
        <v>53</v>
      </c>
      <c r="P2039" s="4" t="s">
        <v>5397</v>
      </c>
      <c r="Q2039" s="4">
        <v>262</v>
      </c>
      <c r="R2039" s="4">
        <v>62</v>
      </c>
      <c r="S2039" s="4">
        <v>736</v>
      </c>
      <c r="T2039" s="4">
        <v>1060</v>
      </c>
      <c r="U2039" s="4">
        <v>0.2472</v>
      </c>
      <c r="V2039" s="4">
        <v>5.8500000000000003E-2</v>
      </c>
      <c r="W2039" s="4">
        <v>0.30570000000000003</v>
      </c>
      <c r="X2039" s="4" t="s">
        <v>48</v>
      </c>
      <c r="Y2039" s="4" t="s">
        <v>48</v>
      </c>
      <c r="Z2039" s="4" t="s">
        <v>48</v>
      </c>
      <c r="AA2039" s="4" t="s">
        <v>48</v>
      </c>
      <c r="AB2039" s="4" t="s">
        <v>48</v>
      </c>
      <c r="AC2039" s="4" t="s">
        <v>48</v>
      </c>
      <c r="AD2039" s="4" t="s">
        <v>48</v>
      </c>
      <c r="AE2039" s="4" t="s">
        <v>49</v>
      </c>
      <c r="AF2039" s="4" t="s">
        <v>49</v>
      </c>
      <c r="AG2039" s="4" t="s">
        <v>49</v>
      </c>
      <c r="AH2039" s="4" t="s">
        <v>48</v>
      </c>
      <c r="AI2039" s="4" t="s">
        <v>48</v>
      </c>
      <c r="AJ2039" s="4" t="s">
        <v>48</v>
      </c>
      <c r="AK2039" s="4" t="s">
        <v>48</v>
      </c>
      <c r="AL2039" s="4" t="s">
        <v>81</v>
      </c>
    </row>
    <row r="2040" spans="1:38" ht="25.5">
      <c r="A2040" s="4">
        <v>159558</v>
      </c>
      <c r="B2040" s="4">
        <v>662074</v>
      </c>
      <c r="C2040" s="4" t="s">
        <v>5393</v>
      </c>
      <c r="D2040" s="4" t="s">
        <v>5394</v>
      </c>
      <c r="E2040" s="4" t="s">
        <v>390</v>
      </c>
      <c r="F2040" s="4" t="s">
        <v>154</v>
      </c>
      <c r="G2040" s="4" t="s">
        <v>46</v>
      </c>
      <c r="H2040" s="4" t="s">
        <v>47</v>
      </c>
      <c r="I2040" s="4" t="s">
        <v>48</v>
      </c>
      <c r="J2040" s="4" t="s">
        <v>49</v>
      </c>
      <c r="K2040" s="4" t="s">
        <v>5403</v>
      </c>
      <c r="L2040" s="4" t="s">
        <v>5404</v>
      </c>
      <c r="M2040" s="4"/>
      <c r="N2040" s="4" t="s">
        <v>5396</v>
      </c>
      <c r="O2040" s="4" t="s">
        <v>53</v>
      </c>
      <c r="P2040" s="4" t="s">
        <v>5397</v>
      </c>
      <c r="Q2040" s="4">
        <v>71</v>
      </c>
      <c r="R2040" s="4">
        <v>21</v>
      </c>
      <c r="S2040" s="4">
        <v>336</v>
      </c>
      <c r="T2040" s="4">
        <v>428</v>
      </c>
      <c r="U2040" s="4">
        <v>0.16589999999999999</v>
      </c>
      <c r="V2040" s="4">
        <v>4.9099999999999998E-2</v>
      </c>
      <c r="W2040" s="4">
        <v>0.215</v>
      </c>
      <c r="X2040" s="4" t="s">
        <v>48</v>
      </c>
      <c r="Y2040" s="4" t="s">
        <v>48</v>
      </c>
      <c r="Z2040" s="4" t="s">
        <v>49</v>
      </c>
      <c r="AA2040" s="4" t="s">
        <v>49</v>
      </c>
      <c r="AB2040" s="4" t="s">
        <v>49</v>
      </c>
      <c r="AC2040" s="4" t="s">
        <v>49</v>
      </c>
      <c r="AD2040" s="4" t="s">
        <v>49</v>
      </c>
      <c r="AE2040" s="4" t="s">
        <v>48</v>
      </c>
      <c r="AF2040" s="4" t="s">
        <v>48</v>
      </c>
      <c r="AG2040" s="4" t="s">
        <v>48</v>
      </c>
      <c r="AH2040" s="4" t="s">
        <v>48</v>
      </c>
      <c r="AI2040" s="4" t="s">
        <v>48</v>
      </c>
      <c r="AJ2040" s="4" t="s">
        <v>48</v>
      </c>
      <c r="AK2040" s="4" t="s">
        <v>48</v>
      </c>
      <c r="AL2040" s="4" t="s">
        <v>81</v>
      </c>
    </row>
    <row r="2041" spans="1:38" ht="25.5">
      <c r="A2041" s="4">
        <v>159558</v>
      </c>
      <c r="B2041" s="4">
        <v>662069</v>
      </c>
      <c r="C2041" s="4" t="s">
        <v>5393</v>
      </c>
      <c r="D2041" s="4" t="s">
        <v>5394</v>
      </c>
      <c r="E2041" s="4" t="s">
        <v>390</v>
      </c>
      <c r="F2041" s="4" t="s">
        <v>154</v>
      </c>
      <c r="G2041" s="4" t="s">
        <v>46</v>
      </c>
      <c r="H2041" s="4" t="s">
        <v>47</v>
      </c>
      <c r="I2041" s="4" t="s">
        <v>48</v>
      </c>
      <c r="J2041" s="4" t="s">
        <v>49</v>
      </c>
      <c r="K2041" s="4" t="s">
        <v>5405</v>
      </c>
      <c r="L2041" s="4" t="s">
        <v>5406</v>
      </c>
      <c r="M2041" s="4"/>
      <c r="N2041" s="4" t="s">
        <v>5396</v>
      </c>
      <c r="O2041" s="4" t="s">
        <v>53</v>
      </c>
      <c r="P2041" s="4" t="s">
        <v>5397</v>
      </c>
      <c r="Q2041" s="4">
        <v>342</v>
      </c>
      <c r="R2041" s="4">
        <v>75</v>
      </c>
      <c r="S2041" s="4">
        <v>1098</v>
      </c>
      <c r="T2041" s="4">
        <v>1515</v>
      </c>
      <c r="U2041" s="4">
        <v>0.22570000000000001</v>
      </c>
      <c r="V2041" s="4">
        <v>4.9500000000000002E-2</v>
      </c>
      <c r="W2041" s="4">
        <v>0.2752</v>
      </c>
      <c r="X2041" s="4" t="s">
        <v>48</v>
      </c>
      <c r="Y2041" s="4" t="s">
        <v>48</v>
      </c>
      <c r="Z2041" s="4" t="s">
        <v>48</v>
      </c>
      <c r="AA2041" s="4" t="s">
        <v>48</v>
      </c>
      <c r="AB2041" s="4" t="s">
        <v>48</v>
      </c>
      <c r="AC2041" s="4" t="s">
        <v>48</v>
      </c>
      <c r="AD2041" s="4" t="s">
        <v>48</v>
      </c>
      <c r="AE2041" s="4" t="s">
        <v>48</v>
      </c>
      <c r="AF2041" s="4" t="s">
        <v>48</v>
      </c>
      <c r="AG2041" s="4" t="s">
        <v>48</v>
      </c>
      <c r="AH2041" s="4" t="s">
        <v>49</v>
      </c>
      <c r="AI2041" s="4" t="s">
        <v>49</v>
      </c>
      <c r="AJ2041" s="4" t="s">
        <v>49</v>
      </c>
      <c r="AK2041" s="4" t="s">
        <v>49</v>
      </c>
      <c r="AL2041" s="4" t="s">
        <v>81</v>
      </c>
    </row>
    <row r="2042" spans="1:38" ht="25.5">
      <c r="A2042" s="4">
        <v>159558</v>
      </c>
      <c r="B2042" s="4">
        <v>662075</v>
      </c>
      <c r="C2042" s="4" t="s">
        <v>5393</v>
      </c>
      <c r="D2042" s="4" t="s">
        <v>5394</v>
      </c>
      <c r="E2042" s="4" t="s">
        <v>390</v>
      </c>
      <c r="F2042" s="4" t="s">
        <v>154</v>
      </c>
      <c r="G2042" s="4" t="s">
        <v>46</v>
      </c>
      <c r="H2042" s="4" t="s">
        <v>47</v>
      </c>
      <c r="I2042" s="4" t="s">
        <v>48</v>
      </c>
      <c r="J2042" s="4" t="s">
        <v>49</v>
      </c>
      <c r="K2042" s="4" t="s">
        <v>5407</v>
      </c>
      <c r="L2042" s="4" t="s">
        <v>5395</v>
      </c>
      <c r="M2042" s="4"/>
      <c r="N2042" s="4" t="s">
        <v>5396</v>
      </c>
      <c r="O2042" s="4" t="s">
        <v>53</v>
      </c>
      <c r="P2042" s="4" t="s">
        <v>5397</v>
      </c>
      <c r="Q2042" s="4">
        <v>60</v>
      </c>
      <c r="R2042" s="4">
        <v>18</v>
      </c>
      <c r="S2042" s="4">
        <v>224</v>
      </c>
      <c r="T2042" s="4">
        <v>302</v>
      </c>
      <c r="U2042" s="4">
        <v>0.19869999999999999</v>
      </c>
      <c r="V2042" s="4">
        <v>5.96E-2</v>
      </c>
      <c r="W2042" s="4">
        <v>0.25829999999999997</v>
      </c>
      <c r="X2042" s="4" t="s">
        <v>48</v>
      </c>
      <c r="Y2042" s="4" t="s">
        <v>48</v>
      </c>
      <c r="Z2042" s="4" t="s">
        <v>49</v>
      </c>
      <c r="AA2042" s="4" t="s">
        <v>49</v>
      </c>
      <c r="AB2042" s="4" t="s">
        <v>49</v>
      </c>
      <c r="AC2042" s="4" t="s">
        <v>49</v>
      </c>
      <c r="AD2042" s="4" t="s">
        <v>49</v>
      </c>
      <c r="AE2042" s="4" t="s">
        <v>48</v>
      </c>
      <c r="AF2042" s="4" t="s">
        <v>48</v>
      </c>
      <c r="AG2042" s="4" t="s">
        <v>48</v>
      </c>
      <c r="AH2042" s="4" t="s">
        <v>48</v>
      </c>
      <c r="AI2042" s="4" t="s">
        <v>48</v>
      </c>
      <c r="AJ2042" s="4" t="s">
        <v>48</v>
      </c>
      <c r="AK2042" s="4" t="s">
        <v>48</v>
      </c>
      <c r="AL2042" s="4" t="s">
        <v>81</v>
      </c>
    </row>
    <row r="2043" spans="1:38" ht="25.5">
      <c r="A2043" s="4">
        <v>159418</v>
      </c>
      <c r="B2043" s="4">
        <v>663500</v>
      </c>
      <c r="C2043" s="4" t="s">
        <v>5408</v>
      </c>
      <c r="D2043" s="4" t="s">
        <v>5409</v>
      </c>
      <c r="E2043" s="4" t="s">
        <v>661</v>
      </c>
      <c r="F2043" s="4" t="s">
        <v>75</v>
      </c>
      <c r="G2043" s="4" t="s">
        <v>46</v>
      </c>
      <c r="H2043" s="4" t="s">
        <v>47</v>
      </c>
      <c r="I2043" s="4" t="s">
        <v>48</v>
      </c>
      <c r="J2043" s="4" t="s">
        <v>49</v>
      </c>
      <c r="K2043" s="4" t="s">
        <v>5410</v>
      </c>
      <c r="L2043" s="4" t="s">
        <v>5411</v>
      </c>
      <c r="M2043" s="4"/>
      <c r="N2043" s="4" t="s">
        <v>5412</v>
      </c>
      <c r="O2043" s="4" t="s">
        <v>53</v>
      </c>
      <c r="P2043" s="4" t="s">
        <v>5413</v>
      </c>
      <c r="Q2043" s="4">
        <v>117</v>
      </c>
      <c r="R2043" s="4">
        <v>35</v>
      </c>
      <c r="S2043" s="4">
        <v>231</v>
      </c>
      <c r="T2043" s="4">
        <v>383</v>
      </c>
      <c r="U2043" s="4">
        <v>0.30549999999999999</v>
      </c>
      <c r="V2043" s="4">
        <v>9.1399999999999995E-2</v>
      </c>
      <c r="W2043" s="4">
        <v>0.39689999999999998</v>
      </c>
      <c r="X2043" s="4" t="s">
        <v>48</v>
      </c>
      <c r="Y2043" s="4" t="s">
        <v>48</v>
      </c>
      <c r="Z2043" s="4" t="s">
        <v>48</v>
      </c>
      <c r="AA2043" s="4" t="s">
        <v>48</v>
      </c>
      <c r="AB2043" s="4" t="s">
        <v>48</v>
      </c>
      <c r="AC2043" s="4" t="s">
        <v>48</v>
      </c>
      <c r="AD2043" s="4" t="s">
        <v>48</v>
      </c>
      <c r="AE2043" s="4" t="s">
        <v>48</v>
      </c>
      <c r="AF2043" s="4" t="s">
        <v>48</v>
      </c>
      <c r="AG2043" s="4" t="s">
        <v>48</v>
      </c>
      <c r="AH2043" s="4" t="s">
        <v>49</v>
      </c>
      <c r="AI2043" s="4" t="s">
        <v>49</v>
      </c>
      <c r="AJ2043" s="4" t="s">
        <v>49</v>
      </c>
      <c r="AK2043" s="4" t="s">
        <v>49</v>
      </c>
      <c r="AL2043" s="4" t="s">
        <v>81</v>
      </c>
    </row>
    <row r="2044" spans="1:38" ht="25.5">
      <c r="A2044" s="4">
        <v>159418</v>
      </c>
      <c r="B2044" s="4">
        <v>659107</v>
      </c>
      <c r="C2044" s="4" t="s">
        <v>5408</v>
      </c>
      <c r="D2044" s="4" t="s">
        <v>5409</v>
      </c>
      <c r="E2044" s="4" t="s">
        <v>661</v>
      </c>
      <c r="F2044" s="4" t="s">
        <v>75</v>
      </c>
      <c r="G2044" s="4" t="s">
        <v>46</v>
      </c>
      <c r="H2044" s="4" t="s">
        <v>47</v>
      </c>
      <c r="I2044" s="4" t="s">
        <v>48</v>
      </c>
      <c r="J2044" s="4" t="s">
        <v>49</v>
      </c>
      <c r="K2044" s="4" t="s">
        <v>5414</v>
      </c>
      <c r="L2044" s="4" t="s">
        <v>5415</v>
      </c>
      <c r="M2044" s="4"/>
      <c r="N2044" s="4" t="s">
        <v>5412</v>
      </c>
      <c r="O2044" s="4" t="s">
        <v>53</v>
      </c>
      <c r="P2044" s="4" t="s">
        <v>5413</v>
      </c>
      <c r="Q2044" s="4">
        <v>52</v>
      </c>
      <c r="R2044" s="4">
        <v>19</v>
      </c>
      <c r="S2044" s="4">
        <v>107</v>
      </c>
      <c r="T2044" s="4">
        <v>178</v>
      </c>
      <c r="U2044" s="4">
        <v>0.29210000000000003</v>
      </c>
      <c r="V2044" s="4">
        <v>0.1067</v>
      </c>
      <c r="W2044" s="4">
        <v>0.39889999999999998</v>
      </c>
      <c r="X2044" s="4" t="s">
        <v>48</v>
      </c>
      <c r="Y2044" s="4" t="s">
        <v>48</v>
      </c>
      <c r="Z2044" s="4" t="s">
        <v>48</v>
      </c>
      <c r="AA2044" s="4" t="s">
        <v>48</v>
      </c>
      <c r="AB2044" s="4" t="s">
        <v>48</v>
      </c>
      <c r="AC2044" s="4" t="s">
        <v>48</v>
      </c>
      <c r="AD2044" s="4" t="s">
        <v>48</v>
      </c>
      <c r="AE2044" s="4" t="s">
        <v>48</v>
      </c>
      <c r="AF2044" s="4" t="s">
        <v>49</v>
      </c>
      <c r="AG2044" s="4" t="s">
        <v>49</v>
      </c>
      <c r="AH2044" s="4" t="s">
        <v>48</v>
      </c>
      <c r="AI2044" s="4" t="s">
        <v>48</v>
      </c>
      <c r="AJ2044" s="4" t="s">
        <v>48</v>
      </c>
      <c r="AK2044" s="4" t="s">
        <v>48</v>
      </c>
      <c r="AL2044" s="4" t="s">
        <v>81</v>
      </c>
    </row>
    <row r="2045" spans="1:38" ht="25.5">
      <c r="A2045" s="4">
        <v>159418</v>
      </c>
      <c r="B2045" s="4">
        <v>681126</v>
      </c>
      <c r="C2045" s="4" t="s">
        <v>5408</v>
      </c>
      <c r="D2045" s="4" t="s">
        <v>5409</v>
      </c>
      <c r="E2045" s="4" t="s">
        <v>661</v>
      </c>
      <c r="F2045" s="4" t="s">
        <v>75</v>
      </c>
      <c r="G2045" s="4" t="s">
        <v>46</v>
      </c>
      <c r="H2045" s="4" t="s">
        <v>47</v>
      </c>
      <c r="I2045" s="4" t="s">
        <v>48</v>
      </c>
      <c r="J2045" s="4" t="s">
        <v>49</v>
      </c>
      <c r="K2045" s="4" t="s">
        <v>5416</v>
      </c>
      <c r="L2045" s="4" t="s">
        <v>5417</v>
      </c>
      <c r="M2045" s="4"/>
      <c r="N2045" s="4" t="s">
        <v>5412</v>
      </c>
      <c r="O2045" s="4" t="s">
        <v>53</v>
      </c>
      <c r="P2045" s="4" t="s">
        <v>5413</v>
      </c>
      <c r="Q2045" s="4">
        <v>55</v>
      </c>
      <c r="R2045" s="4">
        <v>19</v>
      </c>
      <c r="S2045" s="4">
        <v>95</v>
      </c>
      <c r="T2045" s="4">
        <v>169</v>
      </c>
      <c r="U2045" s="4">
        <v>0.32540000000000002</v>
      </c>
      <c r="V2045" s="4">
        <v>0.1124</v>
      </c>
      <c r="W2045" s="4">
        <v>0.43790000000000001</v>
      </c>
      <c r="X2045" s="4" t="s">
        <v>48</v>
      </c>
      <c r="Y2045" s="4" t="s">
        <v>48</v>
      </c>
      <c r="Z2045" s="4" t="s">
        <v>48</v>
      </c>
      <c r="AA2045" s="4" t="s">
        <v>48</v>
      </c>
      <c r="AB2045" s="4" t="s">
        <v>48</v>
      </c>
      <c r="AC2045" s="4" t="s">
        <v>48</v>
      </c>
      <c r="AD2045" s="4" t="s">
        <v>49</v>
      </c>
      <c r="AE2045" s="4" t="s">
        <v>49</v>
      </c>
      <c r="AF2045" s="4" t="s">
        <v>48</v>
      </c>
      <c r="AG2045" s="4" t="s">
        <v>48</v>
      </c>
      <c r="AH2045" s="4" t="s">
        <v>48</v>
      </c>
      <c r="AI2045" s="4" t="s">
        <v>48</v>
      </c>
      <c r="AJ2045" s="4" t="s">
        <v>48</v>
      </c>
      <c r="AK2045" s="4" t="s">
        <v>48</v>
      </c>
      <c r="AL2045" s="4" t="s">
        <v>81</v>
      </c>
    </row>
    <row r="2046" spans="1:38" ht="25.5">
      <c r="A2046" s="4">
        <v>159418</v>
      </c>
      <c r="B2046" s="4">
        <v>664946</v>
      </c>
      <c r="C2046" s="4" t="s">
        <v>5408</v>
      </c>
      <c r="D2046" s="4" t="s">
        <v>5409</v>
      </c>
      <c r="E2046" s="4"/>
      <c r="F2046" s="4" t="s">
        <v>75</v>
      </c>
      <c r="G2046" s="4" t="s">
        <v>46</v>
      </c>
      <c r="H2046" s="4" t="s">
        <v>47</v>
      </c>
      <c r="I2046" s="4" t="s">
        <v>48</v>
      </c>
      <c r="J2046" s="4" t="s">
        <v>49</v>
      </c>
      <c r="K2046" s="4" t="s">
        <v>5418</v>
      </c>
      <c r="L2046" s="4" t="s">
        <v>5419</v>
      </c>
      <c r="M2046" s="4"/>
      <c r="N2046" s="4" t="s">
        <v>5412</v>
      </c>
      <c r="O2046" s="4" t="s">
        <v>53</v>
      </c>
      <c r="P2046" s="4" t="s">
        <v>5413</v>
      </c>
      <c r="Q2046" s="4">
        <v>130</v>
      </c>
      <c r="R2046" s="4">
        <v>25</v>
      </c>
      <c r="S2046" s="4">
        <v>212</v>
      </c>
      <c r="T2046" s="4">
        <v>367</v>
      </c>
      <c r="U2046" s="4">
        <v>0.35420000000000001</v>
      </c>
      <c r="V2046" s="4">
        <v>6.8099999999999994E-2</v>
      </c>
      <c r="W2046" s="4">
        <v>0.42230000000000001</v>
      </c>
      <c r="X2046" s="4" t="s">
        <v>48</v>
      </c>
      <c r="Y2046" s="4" t="s">
        <v>49</v>
      </c>
      <c r="Z2046" s="4" t="s">
        <v>49</v>
      </c>
      <c r="AA2046" s="4" t="s">
        <v>49</v>
      </c>
      <c r="AB2046" s="4" t="s">
        <v>49</v>
      </c>
      <c r="AC2046" s="4" t="s">
        <v>49</v>
      </c>
      <c r="AD2046" s="4" t="s">
        <v>48</v>
      </c>
      <c r="AE2046" s="4" t="s">
        <v>48</v>
      </c>
      <c r="AF2046" s="4" t="s">
        <v>48</v>
      </c>
      <c r="AG2046" s="4" t="s">
        <v>48</v>
      </c>
      <c r="AH2046" s="4" t="s">
        <v>48</v>
      </c>
      <c r="AI2046" s="4" t="s">
        <v>48</v>
      </c>
      <c r="AJ2046" s="4" t="s">
        <v>48</v>
      </c>
      <c r="AK2046" s="4" t="s">
        <v>48</v>
      </c>
      <c r="AL2046" s="4" t="s">
        <v>81</v>
      </c>
    </row>
    <row r="2047" spans="1:38" ht="25.5">
      <c r="A2047" s="4">
        <v>159912</v>
      </c>
      <c r="B2047" s="4">
        <v>661802</v>
      </c>
      <c r="C2047" s="4" t="s">
        <v>5420</v>
      </c>
      <c r="D2047" s="4" t="s">
        <v>5421</v>
      </c>
      <c r="E2047" s="4" t="s">
        <v>87</v>
      </c>
      <c r="F2047" s="4" t="s">
        <v>88</v>
      </c>
      <c r="G2047" s="4" t="s">
        <v>46</v>
      </c>
      <c r="H2047" s="4" t="s">
        <v>47</v>
      </c>
      <c r="I2047" s="4" t="s">
        <v>48</v>
      </c>
      <c r="J2047" s="4" t="s">
        <v>49</v>
      </c>
      <c r="K2047" s="4" t="s">
        <v>5422</v>
      </c>
      <c r="L2047" s="4" t="s">
        <v>5423</v>
      </c>
      <c r="M2047" s="4"/>
      <c r="N2047" s="4" t="s">
        <v>5424</v>
      </c>
      <c r="O2047" s="4" t="s">
        <v>53</v>
      </c>
      <c r="P2047" s="4" t="s">
        <v>5425</v>
      </c>
      <c r="Q2047" s="4">
        <v>49</v>
      </c>
      <c r="R2047" s="4">
        <v>6</v>
      </c>
      <c r="S2047" s="4">
        <v>57</v>
      </c>
      <c r="T2047" s="4">
        <v>112</v>
      </c>
      <c r="U2047" s="4">
        <v>0.4375</v>
      </c>
      <c r="V2047" s="4">
        <v>5.3600000000000002E-2</v>
      </c>
      <c r="W2047" s="4">
        <v>0.49109999999999998</v>
      </c>
      <c r="X2047" s="4" t="s">
        <v>48</v>
      </c>
      <c r="Y2047" s="4" t="s">
        <v>49</v>
      </c>
      <c r="Z2047" s="4" t="s">
        <v>49</v>
      </c>
      <c r="AA2047" s="4" t="s">
        <v>49</v>
      </c>
      <c r="AB2047" s="4" t="s">
        <v>49</v>
      </c>
      <c r="AC2047" s="4" t="s">
        <v>49</v>
      </c>
      <c r="AD2047" s="4" t="s">
        <v>49</v>
      </c>
      <c r="AE2047" s="4" t="s">
        <v>49</v>
      </c>
      <c r="AF2047" s="4" t="s">
        <v>48</v>
      </c>
      <c r="AG2047" s="4" t="s">
        <v>48</v>
      </c>
      <c r="AH2047" s="4" t="s">
        <v>48</v>
      </c>
      <c r="AI2047" s="4" t="s">
        <v>48</v>
      </c>
      <c r="AJ2047" s="4" t="s">
        <v>48</v>
      </c>
      <c r="AK2047" s="4" t="s">
        <v>48</v>
      </c>
      <c r="AL2047" s="4" t="s">
        <v>81</v>
      </c>
    </row>
    <row r="2048" spans="1:38" ht="25.5">
      <c r="A2048" s="4">
        <v>159912</v>
      </c>
      <c r="B2048" s="4">
        <v>661803</v>
      </c>
      <c r="C2048" s="4" t="s">
        <v>5420</v>
      </c>
      <c r="D2048" s="4" t="s">
        <v>5421</v>
      </c>
      <c r="E2048" s="4" t="s">
        <v>87</v>
      </c>
      <c r="F2048" s="4" t="s">
        <v>88</v>
      </c>
      <c r="G2048" s="4" t="s">
        <v>46</v>
      </c>
      <c r="H2048" s="4" t="s">
        <v>47</v>
      </c>
      <c r="I2048" s="4" t="s">
        <v>48</v>
      </c>
      <c r="J2048" s="4" t="s">
        <v>49</v>
      </c>
      <c r="K2048" s="4" t="s">
        <v>5426</v>
      </c>
      <c r="L2048" s="4" t="s">
        <v>5427</v>
      </c>
      <c r="M2048" s="4"/>
      <c r="N2048" s="4" t="s">
        <v>5428</v>
      </c>
      <c r="O2048" s="4" t="s">
        <v>53</v>
      </c>
      <c r="P2048" s="4" t="s">
        <v>5425</v>
      </c>
      <c r="Q2048" s="4">
        <v>31</v>
      </c>
      <c r="R2048" s="4">
        <v>7</v>
      </c>
      <c r="S2048" s="4">
        <v>49</v>
      </c>
      <c r="T2048" s="4">
        <v>87</v>
      </c>
      <c r="U2048" s="4">
        <v>0.35630000000000001</v>
      </c>
      <c r="V2048" s="4">
        <v>8.0500000000000002E-2</v>
      </c>
      <c r="W2048" s="4">
        <v>0.43680000000000002</v>
      </c>
      <c r="X2048" s="4" t="s">
        <v>48</v>
      </c>
      <c r="Y2048" s="4" t="s">
        <v>48</v>
      </c>
      <c r="Z2048" s="4" t="s">
        <v>48</v>
      </c>
      <c r="AA2048" s="4" t="s">
        <v>48</v>
      </c>
      <c r="AB2048" s="4" t="s">
        <v>48</v>
      </c>
      <c r="AC2048" s="4" t="s">
        <v>48</v>
      </c>
      <c r="AD2048" s="4" t="s">
        <v>48</v>
      </c>
      <c r="AE2048" s="4" t="s">
        <v>48</v>
      </c>
      <c r="AF2048" s="4" t="s">
        <v>49</v>
      </c>
      <c r="AG2048" s="4" t="s">
        <v>49</v>
      </c>
      <c r="AH2048" s="4" t="s">
        <v>49</v>
      </c>
      <c r="AI2048" s="4" t="s">
        <v>49</v>
      </c>
      <c r="AJ2048" s="4" t="s">
        <v>49</v>
      </c>
      <c r="AK2048" s="4" t="s">
        <v>49</v>
      </c>
      <c r="AL2048" s="4" t="s">
        <v>81</v>
      </c>
    </row>
    <row r="2049" spans="1:38" ht="25.5">
      <c r="A2049" s="4">
        <v>159403</v>
      </c>
      <c r="B2049" s="4">
        <v>661850</v>
      </c>
      <c r="C2049" s="4" t="s">
        <v>5429</v>
      </c>
      <c r="D2049" s="4" t="s">
        <v>5430</v>
      </c>
      <c r="E2049" s="4" t="s">
        <v>157</v>
      </c>
      <c r="F2049" s="4" t="s">
        <v>75</v>
      </c>
      <c r="G2049" s="4" t="s">
        <v>46</v>
      </c>
      <c r="H2049" s="4" t="s">
        <v>47</v>
      </c>
      <c r="I2049" s="4" t="s">
        <v>48</v>
      </c>
      <c r="J2049" s="4" t="s">
        <v>49</v>
      </c>
      <c r="K2049" s="4" t="s">
        <v>5431</v>
      </c>
      <c r="L2049" s="4" t="s">
        <v>5432</v>
      </c>
      <c r="M2049" s="4"/>
      <c r="N2049" s="4" t="s">
        <v>3761</v>
      </c>
      <c r="O2049" s="4" t="s">
        <v>53</v>
      </c>
      <c r="P2049" s="4" t="s">
        <v>3762</v>
      </c>
      <c r="Q2049" s="4">
        <v>49</v>
      </c>
      <c r="R2049" s="4">
        <v>18</v>
      </c>
      <c r="S2049" s="4">
        <v>118</v>
      </c>
      <c r="T2049" s="4">
        <v>185</v>
      </c>
      <c r="U2049" s="4">
        <v>0.26490000000000002</v>
      </c>
      <c r="V2049" s="4">
        <v>9.7299999999999998E-2</v>
      </c>
      <c r="W2049" s="4">
        <v>0.36220000000000002</v>
      </c>
      <c r="X2049" s="4" t="s">
        <v>49</v>
      </c>
      <c r="Y2049" s="4" t="s">
        <v>49</v>
      </c>
      <c r="Z2049" s="4" t="s">
        <v>49</v>
      </c>
      <c r="AA2049" s="4" t="s">
        <v>49</v>
      </c>
      <c r="AB2049" s="4" t="s">
        <v>49</v>
      </c>
      <c r="AC2049" s="4" t="s">
        <v>49</v>
      </c>
      <c r="AD2049" s="4" t="s">
        <v>49</v>
      </c>
      <c r="AE2049" s="4" t="s">
        <v>48</v>
      </c>
      <c r="AF2049" s="4" t="s">
        <v>48</v>
      </c>
      <c r="AG2049" s="4" t="s">
        <v>48</v>
      </c>
      <c r="AH2049" s="4" t="s">
        <v>48</v>
      </c>
      <c r="AI2049" s="4" t="s">
        <v>48</v>
      </c>
      <c r="AJ2049" s="4" t="s">
        <v>48</v>
      </c>
      <c r="AK2049" s="4" t="s">
        <v>48</v>
      </c>
      <c r="AL2049" s="4" t="s">
        <v>81</v>
      </c>
    </row>
    <row r="2050" spans="1:38" ht="25.5">
      <c r="A2050" s="4">
        <v>159403</v>
      </c>
      <c r="B2050" s="4">
        <v>661852</v>
      </c>
      <c r="C2050" s="4" t="s">
        <v>5429</v>
      </c>
      <c r="D2050" s="4" t="s">
        <v>5430</v>
      </c>
      <c r="E2050" s="4" t="s">
        <v>157</v>
      </c>
      <c r="F2050" s="4" t="s">
        <v>75</v>
      </c>
      <c r="G2050" s="4" t="s">
        <v>46</v>
      </c>
      <c r="H2050" s="4" t="s">
        <v>47</v>
      </c>
      <c r="I2050" s="4" t="s">
        <v>48</v>
      </c>
      <c r="J2050" s="4" t="s">
        <v>49</v>
      </c>
      <c r="K2050" s="4" t="s">
        <v>5433</v>
      </c>
      <c r="L2050" s="4" t="s">
        <v>5434</v>
      </c>
      <c r="M2050" s="4"/>
      <c r="N2050" s="4" t="s">
        <v>3761</v>
      </c>
      <c r="O2050" s="4" t="s">
        <v>53</v>
      </c>
      <c r="P2050" s="4" t="s">
        <v>3762</v>
      </c>
      <c r="Q2050" s="4">
        <v>55</v>
      </c>
      <c r="R2050" s="4">
        <v>15</v>
      </c>
      <c r="S2050" s="4">
        <v>116</v>
      </c>
      <c r="T2050" s="4">
        <v>186</v>
      </c>
      <c r="U2050" s="4">
        <v>0.29570000000000002</v>
      </c>
      <c r="V2050" s="4">
        <v>8.0600000000000005E-2</v>
      </c>
      <c r="W2050" s="4">
        <v>0.37630000000000002</v>
      </c>
      <c r="X2050" s="4" t="s">
        <v>48</v>
      </c>
      <c r="Y2050" s="4" t="s">
        <v>48</v>
      </c>
      <c r="Z2050" s="4" t="s">
        <v>48</v>
      </c>
      <c r="AA2050" s="4" t="s">
        <v>48</v>
      </c>
      <c r="AB2050" s="4" t="s">
        <v>48</v>
      </c>
      <c r="AC2050" s="4" t="s">
        <v>48</v>
      </c>
      <c r="AD2050" s="4" t="s">
        <v>48</v>
      </c>
      <c r="AE2050" s="4" t="s">
        <v>49</v>
      </c>
      <c r="AF2050" s="4" t="s">
        <v>49</v>
      </c>
      <c r="AG2050" s="4" t="s">
        <v>49</v>
      </c>
      <c r="AH2050" s="4" t="s">
        <v>49</v>
      </c>
      <c r="AI2050" s="4" t="s">
        <v>49</v>
      </c>
      <c r="AJ2050" s="4" t="s">
        <v>49</v>
      </c>
      <c r="AK2050" s="4" t="s">
        <v>49</v>
      </c>
      <c r="AL2050" s="4" t="s">
        <v>81</v>
      </c>
    </row>
    <row r="2051" spans="1:38" ht="25.5">
      <c r="A2051" s="4">
        <v>159970</v>
      </c>
      <c r="B2051" s="4">
        <v>661362</v>
      </c>
      <c r="C2051" s="4" t="s">
        <v>5435</v>
      </c>
      <c r="D2051" s="4" t="s">
        <v>5436</v>
      </c>
      <c r="E2051" s="4" t="s">
        <v>995</v>
      </c>
      <c r="F2051" s="4" t="s">
        <v>385</v>
      </c>
      <c r="G2051" s="4" t="s">
        <v>46</v>
      </c>
      <c r="H2051" s="4" t="s">
        <v>47</v>
      </c>
      <c r="I2051" s="4" t="s">
        <v>48</v>
      </c>
      <c r="J2051" s="4" t="s">
        <v>49</v>
      </c>
      <c r="K2051" s="4" t="s">
        <v>5437</v>
      </c>
      <c r="L2051" s="4" t="s">
        <v>5438</v>
      </c>
      <c r="M2051" s="4"/>
      <c r="N2051" s="4" t="s">
        <v>5439</v>
      </c>
      <c r="O2051" s="4" t="s">
        <v>53</v>
      </c>
      <c r="P2051" s="4" t="s">
        <v>5440</v>
      </c>
      <c r="Q2051" s="4">
        <v>46</v>
      </c>
      <c r="R2051" s="4">
        <v>0</v>
      </c>
      <c r="S2051" s="4">
        <v>12</v>
      </c>
      <c r="T2051" s="4">
        <v>58</v>
      </c>
      <c r="U2051" s="4">
        <v>0.79310000000000003</v>
      </c>
      <c r="V2051" s="4">
        <v>0</v>
      </c>
      <c r="W2051" s="4">
        <v>0.79310000000000003</v>
      </c>
      <c r="X2051" s="4" t="s">
        <v>49</v>
      </c>
      <c r="Y2051" s="4" t="s">
        <v>49</v>
      </c>
      <c r="Z2051" s="4" t="s">
        <v>49</v>
      </c>
      <c r="AA2051" s="4" t="s">
        <v>49</v>
      </c>
      <c r="AB2051" s="4" t="s">
        <v>49</v>
      </c>
      <c r="AC2051" s="4" t="s">
        <v>49</v>
      </c>
      <c r="AD2051" s="4" t="s">
        <v>49</v>
      </c>
      <c r="AE2051" s="4" t="s">
        <v>49</v>
      </c>
      <c r="AF2051" s="4" t="s">
        <v>48</v>
      </c>
      <c r="AG2051" s="4" t="s">
        <v>48</v>
      </c>
      <c r="AH2051" s="4" t="s">
        <v>48</v>
      </c>
      <c r="AI2051" s="4" t="s">
        <v>48</v>
      </c>
      <c r="AJ2051" s="4" t="s">
        <v>48</v>
      </c>
      <c r="AK2051" s="4" t="s">
        <v>48</v>
      </c>
      <c r="AL2051" s="4" t="s">
        <v>55</v>
      </c>
    </row>
    <row r="2052" spans="1:38" ht="25.5">
      <c r="A2052" s="4">
        <v>159970</v>
      </c>
      <c r="B2052" s="4">
        <v>661363</v>
      </c>
      <c r="C2052" s="4" t="s">
        <v>5435</v>
      </c>
      <c r="D2052" s="4" t="s">
        <v>5436</v>
      </c>
      <c r="E2052" s="4" t="s">
        <v>995</v>
      </c>
      <c r="F2052" s="4" t="s">
        <v>385</v>
      </c>
      <c r="G2052" s="4" t="s">
        <v>46</v>
      </c>
      <c r="H2052" s="4" t="s">
        <v>47</v>
      </c>
      <c r="I2052" s="4" t="s">
        <v>48</v>
      </c>
      <c r="J2052" s="4" t="s">
        <v>49</v>
      </c>
      <c r="K2052" s="4" t="s">
        <v>5441</v>
      </c>
      <c r="L2052" s="4" t="s">
        <v>5442</v>
      </c>
      <c r="M2052" s="4"/>
      <c r="N2052" s="4" t="s">
        <v>5439</v>
      </c>
      <c r="O2052" s="4" t="s">
        <v>53</v>
      </c>
      <c r="P2052" s="4" t="s">
        <v>5440</v>
      </c>
      <c r="Q2052" s="4">
        <v>32</v>
      </c>
      <c r="R2052" s="4">
        <v>0</v>
      </c>
      <c r="S2052" s="4">
        <v>26</v>
      </c>
      <c r="T2052" s="4">
        <v>58</v>
      </c>
      <c r="U2052" s="4">
        <v>0.55169999999999997</v>
      </c>
      <c r="V2052" s="4">
        <v>0</v>
      </c>
      <c r="W2052" s="4">
        <v>0.55169999999999997</v>
      </c>
      <c r="X2052" s="4" t="s">
        <v>48</v>
      </c>
      <c r="Y2052" s="4" t="s">
        <v>48</v>
      </c>
      <c r="Z2052" s="4" t="s">
        <v>48</v>
      </c>
      <c r="AA2052" s="4" t="s">
        <v>48</v>
      </c>
      <c r="AB2052" s="4" t="s">
        <v>48</v>
      </c>
      <c r="AC2052" s="4" t="s">
        <v>48</v>
      </c>
      <c r="AD2052" s="4" t="s">
        <v>48</v>
      </c>
      <c r="AE2052" s="4" t="s">
        <v>48</v>
      </c>
      <c r="AF2052" s="4" t="s">
        <v>49</v>
      </c>
      <c r="AG2052" s="4" t="s">
        <v>49</v>
      </c>
      <c r="AH2052" s="4" t="s">
        <v>49</v>
      </c>
      <c r="AI2052" s="4" t="s">
        <v>49</v>
      </c>
      <c r="AJ2052" s="4" t="s">
        <v>49</v>
      </c>
      <c r="AK2052" s="4" t="s">
        <v>49</v>
      </c>
      <c r="AL2052" s="4" t="s">
        <v>55</v>
      </c>
    </row>
    <row r="2053" spans="1:38" ht="25.5">
      <c r="A2053" s="4">
        <v>159477</v>
      </c>
      <c r="B2053" s="4">
        <v>662742</v>
      </c>
      <c r="C2053" s="4" t="s">
        <v>5443</v>
      </c>
      <c r="D2053" s="4" t="s">
        <v>5444</v>
      </c>
      <c r="E2053" s="4" t="s">
        <v>74</v>
      </c>
      <c r="F2053" s="4" t="s">
        <v>75</v>
      </c>
      <c r="G2053" s="4" t="s">
        <v>46</v>
      </c>
      <c r="H2053" s="4" t="s">
        <v>47</v>
      </c>
      <c r="I2053" s="4" t="s">
        <v>48</v>
      </c>
      <c r="J2053" s="4" t="s">
        <v>49</v>
      </c>
      <c r="K2053" s="4" t="s">
        <v>5445</v>
      </c>
      <c r="L2053" s="4" t="s">
        <v>5446</v>
      </c>
      <c r="M2053" s="4"/>
      <c r="N2053" s="4" t="s">
        <v>5447</v>
      </c>
      <c r="O2053" s="4" t="s">
        <v>53</v>
      </c>
      <c r="P2053" s="4" t="s">
        <v>5448</v>
      </c>
      <c r="Q2053" s="4">
        <v>167</v>
      </c>
      <c r="R2053" s="4">
        <v>0</v>
      </c>
      <c r="S2053" s="4">
        <v>15</v>
      </c>
      <c r="T2053" s="4">
        <v>182</v>
      </c>
      <c r="U2053" s="4">
        <v>0.91759999999999997</v>
      </c>
      <c r="V2053" s="4">
        <v>0</v>
      </c>
      <c r="W2053" s="4">
        <v>0.91759999999999997</v>
      </c>
      <c r="X2053" s="4" t="s">
        <v>48</v>
      </c>
      <c r="Y2053" s="4" t="s">
        <v>48</v>
      </c>
      <c r="Z2053" s="4" t="s">
        <v>48</v>
      </c>
      <c r="AA2053" s="4" t="s">
        <v>48</v>
      </c>
      <c r="AB2053" s="4" t="s">
        <v>48</v>
      </c>
      <c r="AC2053" s="4" t="s">
        <v>48</v>
      </c>
      <c r="AD2053" s="4" t="s">
        <v>48</v>
      </c>
      <c r="AE2053" s="4" t="s">
        <v>49</v>
      </c>
      <c r="AF2053" s="4" t="s">
        <v>49</v>
      </c>
      <c r="AG2053" s="4" t="s">
        <v>49</v>
      </c>
      <c r="AH2053" s="4" t="s">
        <v>48</v>
      </c>
      <c r="AI2053" s="4" t="s">
        <v>48</v>
      </c>
      <c r="AJ2053" s="4" t="s">
        <v>48</v>
      </c>
      <c r="AK2053" s="4" t="s">
        <v>48</v>
      </c>
      <c r="AL2053" s="4" t="s">
        <v>55</v>
      </c>
    </row>
    <row r="2054" spans="1:38" ht="25.5">
      <c r="A2054" s="4">
        <v>159477</v>
      </c>
      <c r="B2054" s="4">
        <v>665268</v>
      </c>
      <c r="C2054" s="4" t="s">
        <v>5443</v>
      </c>
      <c r="D2054" s="4" t="s">
        <v>5444</v>
      </c>
      <c r="E2054" s="4" t="s">
        <v>74</v>
      </c>
      <c r="F2054" s="4" t="s">
        <v>75</v>
      </c>
      <c r="G2054" s="4" t="s">
        <v>46</v>
      </c>
      <c r="H2054" s="4" t="s">
        <v>47</v>
      </c>
      <c r="I2054" s="4" t="s">
        <v>48</v>
      </c>
      <c r="J2054" s="4" t="s">
        <v>49</v>
      </c>
      <c r="K2054" s="4" t="s">
        <v>5449</v>
      </c>
      <c r="L2054" s="4" t="s">
        <v>5450</v>
      </c>
      <c r="M2054" s="4"/>
      <c r="N2054" s="4" t="s">
        <v>5447</v>
      </c>
      <c r="O2054" s="4" t="s">
        <v>53</v>
      </c>
      <c r="P2054" s="4" t="s">
        <v>5448</v>
      </c>
      <c r="Q2054" s="4">
        <v>398</v>
      </c>
      <c r="R2054" s="4">
        <v>0</v>
      </c>
      <c r="S2054" s="4">
        <v>25</v>
      </c>
      <c r="T2054" s="4">
        <v>423</v>
      </c>
      <c r="U2054" s="4">
        <v>0.94089999999999996</v>
      </c>
      <c r="V2054" s="4">
        <v>0</v>
      </c>
      <c r="W2054" s="4">
        <v>0.94089999999999996</v>
      </c>
      <c r="X2054" s="4" t="s">
        <v>49</v>
      </c>
      <c r="Y2054" s="4" t="s">
        <v>49</v>
      </c>
      <c r="Z2054" s="4" t="s">
        <v>49</v>
      </c>
      <c r="AA2054" s="4" t="s">
        <v>49</v>
      </c>
      <c r="AB2054" s="4" t="s">
        <v>49</v>
      </c>
      <c r="AC2054" s="4" t="s">
        <v>49</v>
      </c>
      <c r="AD2054" s="4" t="s">
        <v>49</v>
      </c>
      <c r="AE2054" s="4" t="s">
        <v>48</v>
      </c>
      <c r="AF2054" s="4" t="s">
        <v>48</v>
      </c>
      <c r="AG2054" s="4" t="s">
        <v>48</v>
      </c>
      <c r="AH2054" s="4" t="s">
        <v>48</v>
      </c>
      <c r="AI2054" s="4" t="s">
        <v>48</v>
      </c>
      <c r="AJ2054" s="4" t="s">
        <v>48</v>
      </c>
      <c r="AK2054" s="4" t="s">
        <v>48</v>
      </c>
      <c r="AL2054" s="4" t="s">
        <v>55</v>
      </c>
    </row>
    <row r="2055" spans="1:38" ht="25.5">
      <c r="A2055" s="4">
        <v>159477</v>
      </c>
      <c r="B2055" s="4">
        <v>661770</v>
      </c>
      <c r="C2055" s="4" t="s">
        <v>5443</v>
      </c>
      <c r="D2055" s="4" t="s">
        <v>5444</v>
      </c>
      <c r="E2055" s="4" t="s">
        <v>74</v>
      </c>
      <c r="F2055" s="4" t="s">
        <v>75</v>
      </c>
      <c r="G2055" s="4" t="s">
        <v>46</v>
      </c>
      <c r="H2055" s="4" t="s">
        <v>47</v>
      </c>
      <c r="I2055" s="4" t="s">
        <v>48</v>
      </c>
      <c r="J2055" s="4" t="s">
        <v>49</v>
      </c>
      <c r="K2055" s="4" t="s">
        <v>5451</v>
      </c>
      <c r="L2055" s="4" t="s">
        <v>5446</v>
      </c>
      <c r="M2055" s="4"/>
      <c r="N2055" s="4" t="s">
        <v>5447</v>
      </c>
      <c r="O2055" s="4" t="s">
        <v>53</v>
      </c>
      <c r="P2055" s="4" t="s">
        <v>5448</v>
      </c>
      <c r="Q2055" s="4">
        <v>200</v>
      </c>
      <c r="R2055" s="4">
        <v>0</v>
      </c>
      <c r="S2055" s="4">
        <v>28</v>
      </c>
      <c r="T2055" s="4">
        <v>228</v>
      </c>
      <c r="U2055" s="4">
        <v>0.87719999999999998</v>
      </c>
      <c r="V2055" s="4">
        <v>0</v>
      </c>
      <c r="W2055" s="4">
        <v>0.87719999999999998</v>
      </c>
      <c r="X2055" s="4" t="s">
        <v>48</v>
      </c>
      <c r="Y2055" s="4" t="s">
        <v>48</v>
      </c>
      <c r="Z2055" s="4" t="s">
        <v>48</v>
      </c>
      <c r="AA2055" s="4" t="s">
        <v>48</v>
      </c>
      <c r="AB2055" s="4" t="s">
        <v>48</v>
      </c>
      <c r="AC2055" s="4" t="s">
        <v>48</v>
      </c>
      <c r="AD2055" s="4" t="s">
        <v>48</v>
      </c>
      <c r="AE2055" s="4" t="s">
        <v>48</v>
      </c>
      <c r="AF2055" s="4" t="s">
        <v>48</v>
      </c>
      <c r="AG2055" s="4" t="s">
        <v>48</v>
      </c>
      <c r="AH2055" s="4" t="s">
        <v>49</v>
      </c>
      <c r="AI2055" s="4" t="s">
        <v>49</v>
      </c>
      <c r="AJ2055" s="4" t="s">
        <v>49</v>
      </c>
      <c r="AK2055" s="4" t="s">
        <v>49</v>
      </c>
      <c r="AL2055" s="4" t="s">
        <v>55</v>
      </c>
    </row>
    <row r="2056" spans="1:38" ht="25.5">
      <c r="A2056" s="4">
        <v>159473</v>
      </c>
      <c r="B2056" s="4">
        <v>661371</v>
      </c>
      <c r="C2056" s="4" t="s">
        <v>5452</v>
      </c>
      <c r="D2056" s="4" t="s">
        <v>5453</v>
      </c>
      <c r="E2056" s="4" t="s">
        <v>44</v>
      </c>
      <c r="F2056" s="4" t="s">
        <v>45</v>
      </c>
      <c r="G2056" s="4" t="s">
        <v>46</v>
      </c>
      <c r="H2056" s="4" t="s">
        <v>47</v>
      </c>
      <c r="I2056" s="4" t="s">
        <v>48</v>
      </c>
      <c r="J2056" s="4" t="s">
        <v>49</v>
      </c>
      <c r="K2056" s="4" t="s">
        <v>5454</v>
      </c>
      <c r="L2056" s="4" t="s">
        <v>5455</v>
      </c>
      <c r="M2056" s="4"/>
      <c r="N2056" s="4" t="s">
        <v>52</v>
      </c>
      <c r="O2056" s="4" t="s">
        <v>53</v>
      </c>
      <c r="P2056" s="4" t="s">
        <v>54</v>
      </c>
      <c r="Q2056" s="4">
        <v>138</v>
      </c>
      <c r="R2056" s="4">
        <v>0</v>
      </c>
      <c r="S2056" s="4">
        <v>35</v>
      </c>
      <c r="T2056" s="4">
        <v>173</v>
      </c>
      <c r="U2056" s="4">
        <v>0.79769999999999996</v>
      </c>
      <c r="V2056" s="4">
        <v>0</v>
      </c>
      <c r="W2056" s="4">
        <v>0.79769999999999996</v>
      </c>
      <c r="X2056" s="4" t="s">
        <v>49</v>
      </c>
      <c r="Y2056" s="4" t="s">
        <v>49</v>
      </c>
      <c r="Z2056" s="4" t="s">
        <v>49</v>
      </c>
      <c r="AA2056" s="4" t="s">
        <v>49</v>
      </c>
      <c r="AB2056" s="4" t="s">
        <v>49</v>
      </c>
      <c r="AC2056" s="4" t="s">
        <v>49</v>
      </c>
      <c r="AD2056" s="4" t="s">
        <v>49</v>
      </c>
      <c r="AE2056" s="4" t="s">
        <v>49</v>
      </c>
      <c r="AF2056" s="4" t="s">
        <v>49</v>
      </c>
      <c r="AG2056" s="4" t="s">
        <v>49</v>
      </c>
      <c r="AH2056" s="4" t="s">
        <v>49</v>
      </c>
      <c r="AI2056" s="4" t="s">
        <v>49</v>
      </c>
      <c r="AJ2056" s="4" t="s">
        <v>49</v>
      </c>
      <c r="AK2056" s="4" t="s">
        <v>49</v>
      </c>
      <c r="AL2056" s="4" t="s">
        <v>55</v>
      </c>
    </row>
    <row r="2057" spans="1:38" ht="25.5">
      <c r="A2057" s="4">
        <v>159514</v>
      </c>
      <c r="B2057" s="4">
        <v>664124</v>
      </c>
      <c r="C2057" s="4" t="s">
        <v>5456</v>
      </c>
      <c r="D2057" s="4" t="s">
        <v>5457</v>
      </c>
      <c r="E2057" s="4" t="s">
        <v>661</v>
      </c>
      <c r="F2057" s="4" t="s">
        <v>75</v>
      </c>
      <c r="G2057" s="4" t="s">
        <v>46</v>
      </c>
      <c r="H2057" s="4" t="s">
        <v>47</v>
      </c>
      <c r="I2057" s="4" t="s">
        <v>48</v>
      </c>
      <c r="J2057" s="4" t="s">
        <v>49</v>
      </c>
      <c r="K2057" s="4" t="s">
        <v>5458</v>
      </c>
      <c r="L2057" s="4" t="s">
        <v>5459</v>
      </c>
      <c r="M2057" s="4"/>
      <c r="N2057" s="4" t="s">
        <v>5460</v>
      </c>
      <c r="O2057" s="4" t="s">
        <v>53</v>
      </c>
      <c r="P2057" s="4" t="s">
        <v>5461</v>
      </c>
      <c r="Q2057" s="4">
        <v>102</v>
      </c>
      <c r="R2057" s="4">
        <v>0</v>
      </c>
      <c r="S2057" s="4">
        <v>0</v>
      </c>
      <c r="T2057" s="4">
        <v>102</v>
      </c>
      <c r="U2057" s="4">
        <v>1</v>
      </c>
      <c r="V2057" s="4">
        <v>0</v>
      </c>
      <c r="W2057" s="4">
        <v>1</v>
      </c>
      <c r="X2057" s="4" t="s">
        <v>48</v>
      </c>
      <c r="Y2057" s="4" t="s">
        <v>49</v>
      </c>
      <c r="Z2057" s="4" t="s">
        <v>49</v>
      </c>
      <c r="AA2057" s="4" t="s">
        <v>49</v>
      </c>
      <c r="AB2057" s="4" t="s">
        <v>49</v>
      </c>
      <c r="AC2057" s="4" t="s">
        <v>49</v>
      </c>
      <c r="AD2057" s="4" t="s">
        <v>49</v>
      </c>
      <c r="AE2057" s="4" t="s">
        <v>49</v>
      </c>
      <c r="AF2057" s="4" t="s">
        <v>49</v>
      </c>
      <c r="AG2057" s="4" t="s">
        <v>49</v>
      </c>
      <c r="AH2057" s="4" t="s">
        <v>49</v>
      </c>
      <c r="AI2057" s="4" t="s">
        <v>49</v>
      </c>
      <c r="AJ2057" s="4" t="s">
        <v>49</v>
      </c>
      <c r="AK2057" s="4" t="s">
        <v>49</v>
      </c>
      <c r="AL2057" s="4" t="s">
        <v>55</v>
      </c>
    </row>
    <row r="2058" spans="1:38" ht="25.5">
      <c r="A2058" s="4">
        <v>159376</v>
      </c>
      <c r="B2058" s="4">
        <v>661331</v>
      </c>
      <c r="C2058" s="4" t="s">
        <v>5462</v>
      </c>
      <c r="D2058" s="4" t="s">
        <v>5463</v>
      </c>
      <c r="E2058" s="4" t="s">
        <v>647</v>
      </c>
      <c r="F2058" s="4" t="s">
        <v>75</v>
      </c>
      <c r="G2058" s="4" t="s">
        <v>46</v>
      </c>
      <c r="H2058" s="4" t="s">
        <v>47</v>
      </c>
      <c r="I2058" s="4" t="s">
        <v>48</v>
      </c>
      <c r="J2058" s="4" t="s">
        <v>49</v>
      </c>
      <c r="K2058" s="4" t="s">
        <v>5464</v>
      </c>
      <c r="L2058" s="4" t="s">
        <v>5465</v>
      </c>
      <c r="M2058" s="4"/>
      <c r="N2058" s="4" t="s">
        <v>1799</v>
      </c>
      <c r="O2058" s="4" t="s">
        <v>53</v>
      </c>
      <c r="P2058" s="4" t="s">
        <v>1800</v>
      </c>
      <c r="Q2058" s="4">
        <v>130</v>
      </c>
      <c r="R2058" s="4">
        <v>19</v>
      </c>
      <c r="S2058" s="4">
        <v>204</v>
      </c>
      <c r="T2058" s="4">
        <v>353</v>
      </c>
      <c r="U2058" s="4">
        <v>0.36830000000000002</v>
      </c>
      <c r="V2058" s="4">
        <v>5.3800000000000001E-2</v>
      </c>
      <c r="W2058" s="4">
        <v>0.42209999999999998</v>
      </c>
      <c r="X2058" s="4" t="s">
        <v>48</v>
      </c>
      <c r="Y2058" s="4" t="s">
        <v>49</v>
      </c>
      <c r="Z2058" s="4" t="s">
        <v>49</v>
      </c>
      <c r="AA2058" s="4" t="s">
        <v>49</v>
      </c>
      <c r="AB2058" s="4" t="s">
        <v>49</v>
      </c>
      <c r="AC2058" s="4" t="s">
        <v>49</v>
      </c>
      <c r="AD2058" s="4" t="s">
        <v>48</v>
      </c>
      <c r="AE2058" s="4" t="s">
        <v>48</v>
      </c>
      <c r="AF2058" s="4" t="s">
        <v>48</v>
      </c>
      <c r="AG2058" s="4" t="s">
        <v>48</v>
      </c>
      <c r="AH2058" s="4" t="s">
        <v>48</v>
      </c>
      <c r="AI2058" s="4" t="s">
        <v>48</v>
      </c>
      <c r="AJ2058" s="4" t="s">
        <v>48</v>
      </c>
      <c r="AK2058" s="4" t="s">
        <v>48</v>
      </c>
      <c r="AL2058" s="4" t="s">
        <v>81</v>
      </c>
    </row>
    <row r="2059" spans="1:38" ht="25.5">
      <c r="A2059" s="4">
        <v>159376</v>
      </c>
      <c r="B2059" s="4">
        <v>661332</v>
      </c>
      <c r="C2059" s="4" t="s">
        <v>5462</v>
      </c>
      <c r="D2059" s="4" t="s">
        <v>5463</v>
      </c>
      <c r="E2059" s="4" t="s">
        <v>647</v>
      </c>
      <c r="F2059" s="4" t="s">
        <v>75</v>
      </c>
      <c r="G2059" s="4" t="s">
        <v>46</v>
      </c>
      <c r="H2059" s="4" t="s">
        <v>47</v>
      </c>
      <c r="I2059" s="4" t="s">
        <v>48</v>
      </c>
      <c r="J2059" s="4" t="s">
        <v>49</v>
      </c>
      <c r="K2059" s="4" t="s">
        <v>5466</v>
      </c>
      <c r="L2059" s="4" t="s">
        <v>5467</v>
      </c>
      <c r="M2059" s="4"/>
      <c r="N2059" s="4" t="s">
        <v>1799</v>
      </c>
      <c r="O2059" s="4" t="s">
        <v>53</v>
      </c>
      <c r="P2059" s="4" t="s">
        <v>1800</v>
      </c>
      <c r="Q2059" s="4">
        <v>131</v>
      </c>
      <c r="R2059" s="4">
        <v>32</v>
      </c>
      <c r="S2059" s="4">
        <v>351</v>
      </c>
      <c r="T2059" s="4">
        <v>514</v>
      </c>
      <c r="U2059" s="4">
        <v>0.25490000000000002</v>
      </c>
      <c r="V2059" s="4">
        <v>6.2300000000000001E-2</v>
      </c>
      <c r="W2059" s="4">
        <v>0.31709999999999999</v>
      </c>
      <c r="X2059" s="4" t="s">
        <v>48</v>
      </c>
      <c r="Y2059" s="4" t="s">
        <v>49</v>
      </c>
      <c r="Z2059" s="4" t="s">
        <v>49</v>
      </c>
      <c r="AA2059" s="4" t="s">
        <v>49</v>
      </c>
      <c r="AB2059" s="4" t="s">
        <v>49</v>
      </c>
      <c r="AC2059" s="4" t="s">
        <v>49</v>
      </c>
      <c r="AD2059" s="4" t="s">
        <v>48</v>
      </c>
      <c r="AE2059" s="4" t="s">
        <v>48</v>
      </c>
      <c r="AF2059" s="4" t="s">
        <v>48</v>
      </c>
      <c r="AG2059" s="4" t="s">
        <v>48</v>
      </c>
      <c r="AH2059" s="4" t="s">
        <v>48</v>
      </c>
      <c r="AI2059" s="4" t="s">
        <v>48</v>
      </c>
      <c r="AJ2059" s="4" t="s">
        <v>48</v>
      </c>
      <c r="AK2059" s="4" t="s">
        <v>48</v>
      </c>
      <c r="AL2059" s="4" t="s">
        <v>81</v>
      </c>
    </row>
    <row r="2060" spans="1:38" ht="25.5">
      <c r="A2060" s="4">
        <v>159376</v>
      </c>
      <c r="B2060" s="4">
        <v>661334</v>
      </c>
      <c r="C2060" s="4" t="s">
        <v>5462</v>
      </c>
      <c r="D2060" s="4" t="s">
        <v>5463</v>
      </c>
      <c r="E2060" s="4" t="s">
        <v>647</v>
      </c>
      <c r="F2060" s="4" t="s">
        <v>75</v>
      </c>
      <c r="G2060" s="4" t="s">
        <v>46</v>
      </c>
      <c r="H2060" s="4" t="s">
        <v>47</v>
      </c>
      <c r="I2060" s="4" t="s">
        <v>48</v>
      </c>
      <c r="J2060" s="4" t="s">
        <v>49</v>
      </c>
      <c r="K2060" s="4" t="s">
        <v>5468</v>
      </c>
      <c r="L2060" s="4" t="s">
        <v>5469</v>
      </c>
      <c r="M2060" s="4"/>
      <c r="N2060" s="4" t="s">
        <v>1799</v>
      </c>
      <c r="O2060" s="4" t="s">
        <v>53</v>
      </c>
      <c r="P2060" s="4" t="s">
        <v>1800</v>
      </c>
      <c r="Q2060" s="4">
        <v>196</v>
      </c>
      <c r="R2060" s="4">
        <v>51</v>
      </c>
      <c r="S2060" s="4">
        <v>405</v>
      </c>
      <c r="T2060" s="4">
        <v>652</v>
      </c>
      <c r="U2060" s="4">
        <v>0.30059999999999998</v>
      </c>
      <c r="V2060" s="4">
        <v>7.8200000000000006E-2</v>
      </c>
      <c r="W2060" s="4">
        <v>0.37880000000000003</v>
      </c>
      <c r="X2060" s="4" t="s">
        <v>48</v>
      </c>
      <c r="Y2060" s="4" t="s">
        <v>48</v>
      </c>
      <c r="Z2060" s="4" t="s">
        <v>48</v>
      </c>
      <c r="AA2060" s="4" t="s">
        <v>48</v>
      </c>
      <c r="AB2060" s="4" t="s">
        <v>48</v>
      </c>
      <c r="AC2060" s="4" t="s">
        <v>48</v>
      </c>
      <c r="AD2060" s="4" t="s">
        <v>48</v>
      </c>
      <c r="AE2060" s="4" t="s">
        <v>48</v>
      </c>
      <c r="AF2060" s="4" t="s">
        <v>48</v>
      </c>
      <c r="AG2060" s="4" t="s">
        <v>48</v>
      </c>
      <c r="AH2060" s="4" t="s">
        <v>49</v>
      </c>
      <c r="AI2060" s="4" t="s">
        <v>49</v>
      </c>
      <c r="AJ2060" s="4" t="s">
        <v>49</v>
      </c>
      <c r="AK2060" s="4" t="s">
        <v>49</v>
      </c>
      <c r="AL2060" s="4" t="s">
        <v>81</v>
      </c>
    </row>
    <row r="2061" spans="1:38" ht="25.5">
      <c r="A2061" s="4">
        <v>159376</v>
      </c>
      <c r="B2061" s="4">
        <v>661333</v>
      </c>
      <c r="C2061" s="4" t="s">
        <v>5462</v>
      </c>
      <c r="D2061" s="4" t="s">
        <v>5463</v>
      </c>
      <c r="E2061" s="4" t="s">
        <v>647</v>
      </c>
      <c r="F2061" s="4" t="s">
        <v>75</v>
      </c>
      <c r="G2061" s="4" t="s">
        <v>46</v>
      </c>
      <c r="H2061" s="4" t="s">
        <v>47</v>
      </c>
      <c r="I2061" s="4" t="s">
        <v>48</v>
      </c>
      <c r="J2061" s="4" t="s">
        <v>49</v>
      </c>
      <c r="K2061" s="4" t="s">
        <v>5470</v>
      </c>
      <c r="L2061" s="4" t="s">
        <v>5471</v>
      </c>
      <c r="M2061" s="4"/>
      <c r="N2061" s="4" t="s">
        <v>1799</v>
      </c>
      <c r="O2061" s="4" t="s">
        <v>53</v>
      </c>
      <c r="P2061" s="4" t="s">
        <v>1800</v>
      </c>
      <c r="Q2061" s="4">
        <v>291</v>
      </c>
      <c r="R2061" s="4">
        <v>87</v>
      </c>
      <c r="S2061" s="4">
        <v>526</v>
      </c>
      <c r="T2061" s="4">
        <v>904</v>
      </c>
      <c r="U2061" s="4">
        <v>0.32190000000000002</v>
      </c>
      <c r="V2061" s="4">
        <v>9.6199999999999994E-2</v>
      </c>
      <c r="W2061" s="4">
        <v>0.41810000000000003</v>
      </c>
      <c r="X2061" s="4" t="s">
        <v>48</v>
      </c>
      <c r="Y2061" s="4" t="s">
        <v>48</v>
      </c>
      <c r="Z2061" s="4" t="s">
        <v>48</v>
      </c>
      <c r="AA2061" s="4" t="s">
        <v>48</v>
      </c>
      <c r="AB2061" s="4" t="s">
        <v>48</v>
      </c>
      <c r="AC2061" s="4" t="s">
        <v>48</v>
      </c>
      <c r="AD2061" s="4" t="s">
        <v>49</v>
      </c>
      <c r="AE2061" s="4" t="s">
        <v>49</v>
      </c>
      <c r="AF2061" s="4" t="s">
        <v>49</v>
      </c>
      <c r="AG2061" s="4" t="s">
        <v>49</v>
      </c>
      <c r="AH2061" s="4" t="s">
        <v>48</v>
      </c>
      <c r="AI2061" s="4" t="s">
        <v>48</v>
      </c>
      <c r="AJ2061" s="4" t="s">
        <v>48</v>
      </c>
      <c r="AK2061" s="4" t="s">
        <v>48</v>
      </c>
      <c r="AL2061" s="4" t="s">
        <v>81</v>
      </c>
    </row>
    <row r="2062" spans="1:38" ht="25.5">
      <c r="A2062" s="4">
        <v>159376</v>
      </c>
      <c r="B2062" s="4">
        <v>661330</v>
      </c>
      <c r="C2062" s="4" t="s">
        <v>5462</v>
      </c>
      <c r="D2062" s="4" t="s">
        <v>5463</v>
      </c>
      <c r="E2062" s="4" t="s">
        <v>647</v>
      </c>
      <c r="F2062" s="4" t="s">
        <v>75</v>
      </c>
      <c r="G2062" s="4" t="s">
        <v>46</v>
      </c>
      <c r="H2062" s="4" t="s">
        <v>47</v>
      </c>
      <c r="I2062" s="4" t="s">
        <v>48</v>
      </c>
      <c r="J2062" s="4" t="s">
        <v>49</v>
      </c>
      <c r="K2062" s="4" t="s">
        <v>5472</v>
      </c>
      <c r="L2062" s="4" t="s">
        <v>5473</v>
      </c>
      <c r="M2062" s="4"/>
      <c r="N2062" s="4" t="s">
        <v>5474</v>
      </c>
      <c r="O2062" s="4" t="s">
        <v>53</v>
      </c>
      <c r="P2062" s="4" t="s">
        <v>5475</v>
      </c>
      <c r="Q2062" s="4">
        <v>26</v>
      </c>
      <c r="R2062" s="4">
        <v>0</v>
      </c>
      <c r="S2062" s="4">
        <v>13</v>
      </c>
      <c r="T2062" s="4">
        <v>39</v>
      </c>
      <c r="U2062" s="4">
        <v>0.66669999999999996</v>
      </c>
      <c r="V2062" s="4">
        <v>0</v>
      </c>
      <c r="W2062" s="4">
        <v>0.66669999999999996</v>
      </c>
      <c r="X2062" s="4" t="s">
        <v>48</v>
      </c>
      <c r="Y2062" s="4" t="s">
        <v>49</v>
      </c>
      <c r="Z2062" s="4" t="s">
        <v>49</v>
      </c>
      <c r="AA2062" s="4" t="s">
        <v>49</v>
      </c>
      <c r="AB2062" s="4" t="s">
        <v>49</v>
      </c>
      <c r="AC2062" s="4" t="s">
        <v>49</v>
      </c>
      <c r="AD2062" s="4" t="s">
        <v>48</v>
      </c>
      <c r="AE2062" s="4" t="s">
        <v>48</v>
      </c>
      <c r="AF2062" s="4" t="s">
        <v>48</v>
      </c>
      <c r="AG2062" s="4" t="s">
        <v>48</v>
      </c>
      <c r="AH2062" s="4" t="s">
        <v>48</v>
      </c>
      <c r="AI2062" s="4" t="s">
        <v>48</v>
      </c>
      <c r="AJ2062" s="4" t="s">
        <v>48</v>
      </c>
      <c r="AK2062" s="4" t="s">
        <v>48</v>
      </c>
      <c r="AL2062" s="4" t="s">
        <v>55</v>
      </c>
    </row>
    <row r="2063" spans="1:38" ht="25.5">
      <c r="A2063" s="4">
        <v>159887</v>
      </c>
      <c r="B2063" s="4">
        <v>662214</v>
      </c>
      <c r="C2063" s="4" t="s">
        <v>5478</v>
      </c>
      <c r="D2063" s="4" t="s">
        <v>5479</v>
      </c>
      <c r="E2063" s="4" t="s">
        <v>1098</v>
      </c>
      <c r="F2063" s="4" t="s">
        <v>385</v>
      </c>
      <c r="G2063" s="4" t="s">
        <v>46</v>
      </c>
      <c r="H2063" s="4" t="s">
        <v>47</v>
      </c>
      <c r="I2063" s="4" t="s">
        <v>48</v>
      </c>
      <c r="J2063" s="4" t="s">
        <v>49</v>
      </c>
      <c r="K2063" s="4" t="s">
        <v>4002</v>
      </c>
      <c r="L2063" s="4" t="s">
        <v>5480</v>
      </c>
      <c r="M2063" s="4"/>
      <c r="N2063" s="4" t="s">
        <v>1098</v>
      </c>
      <c r="O2063" s="4" t="s">
        <v>53</v>
      </c>
      <c r="P2063" s="4" t="s">
        <v>1175</v>
      </c>
      <c r="Q2063" s="4">
        <v>629</v>
      </c>
      <c r="R2063" s="4">
        <v>0</v>
      </c>
      <c r="S2063" s="4">
        <v>0</v>
      </c>
      <c r="T2063" s="4">
        <v>629</v>
      </c>
      <c r="U2063" s="4">
        <v>1</v>
      </c>
      <c r="V2063" s="4">
        <v>0</v>
      </c>
      <c r="W2063" s="4">
        <v>1</v>
      </c>
      <c r="X2063" s="4" t="s">
        <v>48</v>
      </c>
      <c r="Y2063" s="4" t="s">
        <v>49</v>
      </c>
      <c r="Z2063" s="4" t="s">
        <v>49</v>
      </c>
      <c r="AA2063" s="4" t="s">
        <v>49</v>
      </c>
      <c r="AB2063" s="4" t="s">
        <v>49</v>
      </c>
      <c r="AC2063" s="4" t="s">
        <v>49</v>
      </c>
      <c r="AD2063" s="4" t="s">
        <v>49</v>
      </c>
      <c r="AE2063" s="4" t="s">
        <v>48</v>
      </c>
      <c r="AF2063" s="4" t="s">
        <v>48</v>
      </c>
      <c r="AG2063" s="4" t="s">
        <v>48</v>
      </c>
      <c r="AH2063" s="4" t="s">
        <v>48</v>
      </c>
      <c r="AI2063" s="4" t="s">
        <v>48</v>
      </c>
      <c r="AJ2063" s="4" t="s">
        <v>48</v>
      </c>
      <c r="AK2063" s="4" t="s">
        <v>48</v>
      </c>
      <c r="AL2063" s="4" t="s">
        <v>55</v>
      </c>
    </row>
    <row r="2064" spans="1:38" ht="25.5">
      <c r="A2064" s="4">
        <v>159887</v>
      </c>
      <c r="B2064" s="4">
        <v>662215</v>
      </c>
      <c r="C2064" s="4" t="s">
        <v>5478</v>
      </c>
      <c r="D2064" s="4" t="s">
        <v>5479</v>
      </c>
      <c r="E2064" s="4" t="s">
        <v>1098</v>
      </c>
      <c r="F2064" s="4" t="s">
        <v>385</v>
      </c>
      <c r="G2064" s="4" t="s">
        <v>46</v>
      </c>
      <c r="H2064" s="4" t="s">
        <v>47</v>
      </c>
      <c r="I2064" s="4" t="s">
        <v>48</v>
      </c>
      <c r="J2064" s="4" t="s">
        <v>49</v>
      </c>
      <c r="K2064" s="4" t="s">
        <v>5481</v>
      </c>
      <c r="L2064" s="4" t="s">
        <v>5482</v>
      </c>
      <c r="M2064" s="4"/>
      <c r="N2064" s="4" t="s">
        <v>1098</v>
      </c>
      <c r="O2064" s="4" t="s">
        <v>53</v>
      </c>
      <c r="P2064" s="4" t="s">
        <v>1175</v>
      </c>
      <c r="Q2064" s="4">
        <v>522</v>
      </c>
      <c r="R2064" s="4">
        <v>0</v>
      </c>
      <c r="S2064" s="4">
        <v>0</v>
      </c>
      <c r="T2064" s="4">
        <v>522</v>
      </c>
      <c r="U2064" s="4">
        <v>1</v>
      </c>
      <c r="V2064" s="4">
        <v>0</v>
      </c>
      <c r="W2064" s="4">
        <v>1</v>
      </c>
      <c r="X2064" s="4" t="s">
        <v>48</v>
      </c>
      <c r="Y2064" s="4" t="s">
        <v>49</v>
      </c>
      <c r="Z2064" s="4" t="s">
        <v>49</v>
      </c>
      <c r="AA2064" s="4" t="s">
        <v>49</v>
      </c>
      <c r="AB2064" s="4" t="s">
        <v>49</v>
      </c>
      <c r="AC2064" s="4" t="s">
        <v>49</v>
      </c>
      <c r="AD2064" s="4" t="s">
        <v>49</v>
      </c>
      <c r="AE2064" s="4" t="s">
        <v>48</v>
      </c>
      <c r="AF2064" s="4" t="s">
        <v>48</v>
      </c>
      <c r="AG2064" s="4" t="s">
        <v>48</v>
      </c>
      <c r="AH2064" s="4" t="s">
        <v>48</v>
      </c>
      <c r="AI2064" s="4" t="s">
        <v>48</v>
      </c>
      <c r="AJ2064" s="4" t="s">
        <v>48</v>
      </c>
      <c r="AK2064" s="4" t="s">
        <v>48</v>
      </c>
      <c r="AL2064" s="4" t="s">
        <v>55</v>
      </c>
    </row>
    <row r="2065" spans="1:38" ht="25.5">
      <c r="A2065" s="4">
        <v>159887</v>
      </c>
      <c r="B2065" s="4">
        <v>663543</v>
      </c>
      <c r="C2065" s="4" t="s">
        <v>5478</v>
      </c>
      <c r="D2065" s="4" t="s">
        <v>5479</v>
      </c>
      <c r="E2065" s="4" t="s">
        <v>1098</v>
      </c>
      <c r="F2065" s="4" t="s">
        <v>385</v>
      </c>
      <c r="G2065" s="4" t="s">
        <v>46</v>
      </c>
      <c r="H2065" s="4" t="s">
        <v>47</v>
      </c>
      <c r="I2065" s="4" t="s">
        <v>48</v>
      </c>
      <c r="J2065" s="4" t="s">
        <v>49</v>
      </c>
      <c r="K2065" s="4" t="s">
        <v>5483</v>
      </c>
      <c r="L2065" s="4" t="s">
        <v>5484</v>
      </c>
      <c r="M2065" s="4"/>
      <c r="N2065" s="4" t="s">
        <v>1098</v>
      </c>
      <c r="O2065" s="4" t="s">
        <v>53</v>
      </c>
      <c r="P2065" s="4" t="s">
        <v>1100</v>
      </c>
      <c r="Q2065" s="4">
        <v>2247</v>
      </c>
      <c r="R2065" s="4">
        <v>0</v>
      </c>
      <c r="S2065" s="4">
        <v>0</v>
      </c>
      <c r="T2065" s="4">
        <v>2247</v>
      </c>
      <c r="U2065" s="4">
        <v>1</v>
      </c>
      <c r="V2065" s="4">
        <v>0</v>
      </c>
      <c r="W2065" s="4">
        <v>1</v>
      </c>
      <c r="X2065" s="4" t="s">
        <v>48</v>
      </c>
      <c r="Y2065" s="4" t="s">
        <v>48</v>
      </c>
      <c r="Z2065" s="4" t="s">
        <v>48</v>
      </c>
      <c r="AA2065" s="4" t="s">
        <v>48</v>
      </c>
      <c r="AB2065" s="4" t="s">
        <v>48</v>
      </c>
      <c r="AC2065" s="4" t="s">
        <v>48</v>
      </c>
      <c r="AD2065" s="4" t="s">
        <v>48</v>
      </c>
      <c r="AE2065" s="4" t="s">
        <v>48</v>
      </c>
      <c r="AF2065" s="4" t="s">
        <v>48</v>
      </c>
      <c r="AG2065" s="4" t="s">
        <v>48</v>
      </c>
      <c r="AH2065" s="4" t="s">
        <v>49</v>
      </c>
      <c r="AI2065" s="4" t="s">
        <v>49</v>
      </c>
      <c r="AJ2065" s="4" t="s">
        <v>49</v>
      </c>
      <c r="AK2065" s="4" t="s">
        <v>49</v>
      </c>
      <c r="AL2065" s="4" t="s">
        <v>55</v>
      </c>
    </row>
    <row r="2066" spans="1:38" ht="25.5">
      <c r="A2066" s="4">
        <v>159887</v>
      </c>
      <c r="B2066" s="4">
        <v>662216</v>
      </c>
      <c r="C2066" s="4" t="s">
        <v>5478</v>
      </c>
      <c r="D2066" s="4" t="s">
        <v>5479</v>
      </c>
      <c r="E2066" s="4" t="s">
        <v>1098</v>
      </c>
      <c r="F2066" s="4" t="s">
        <v>385</v>
      </c>
      <c r="G2066" s="4" t="s">
        <v>46</v>
      </c>
      <c r="H2066" s="4" t="s">
        <v>47</v>
      </c>
      <c r="I2066" s="4" t="s">
        <v>48</v>
      </c>
      <c r="J2066" s="4" t="s">
        <v>49</v>
      </c>
      <c r="K2066" s="4" t="s">
        <v>5485</v>
      </c>
      <c r="L2066" s="4" t="s">
        <v>5486</v>
      </c>
      <c r="M2066" s="4"/>
      <c r="N2066" s="4" t="s">
        <v>1098</v>
      </c>
      <c r="O2066" s="4" t="s">
        <v>53</v>
      </c>
      <c r="P2066" s="4" t="s">
        <v>1100</v>
      </c>
      <c r="Q2066" s="4">
        <v>198</v>
      </c>
      <c r="R2066" s="4">
        <v>0</v>
      </c>
      <c r="S2066" s="4">
        <v>0</v>
      </c>
      <c r="T2066" s="4">
        <v>198</v>
      </c>
      <c r="U2066" s="4">
        <v>1</v>
      </c>
      <c r="V2066" s="4">
        <v>0</v>
      </c>
      <c r="W2066" s="4">
        <v>1</v>
      </c>
      <c r="X2066" s="4" t="s">
        <v>49</v>
      </c>
      <c r="Y2066" s="4" t="s">
        <v>48</v>
      </c>
      <c r="Z2066" s="4" t="s">
        <v>48</v>
      </c>
      <c r="AA2066" s="4" t="s">
        <v>48</v>
      </c>
      <c r="AB2066" s="4" t="s">
        <v>48</v>
      </c>
      <c r="AC2066" s="4" t="s">
        <v>48</v>
      </c>
      <c r="AD2066" s="4" t="s">
        <v>48</v>
      </c>
      <c r="AE2066" s="4" t="s">
        <v>48</v>
      </c>
      <c r="AF2066" s="4" t="s">
        <v>48</v>
      </c>
      <c r="AG2066" s="4" t="s">
        <v>48</v>
      </c>
      <c r="AH2066" s="4" t="s">
        <v>48</v>
      </c>
      <c r="AI2066" s="4" t="s">
        <v>48</v>
      </c>
      <c r="AJ2066" s="4" t="s">
        <v>48</v>
      </c>
      <c r="AK2066" s="4" t="s">
        <v>48</v>
      </c>
      <c r="AL2066" s="4" t="s">
        <v>55</v>
      </c>
    </row>
    <row r="2067" spans="1:38" ht="25.5">
      <c r="A2067" s="4">
        <v>159887</v>
      </c>
      <c r="B2067" s="4">
        <v>663544</v>
      </c>
      <c r="C2067" s="4" t="s">
        <v>5478</v>
      </c>
      <c r="D2067" s="4" t="s">
        <v>5479</v>
      </c>
      <c r="E2067" s="4" t="s">
        <v>1098</v>
      </c>
      <c r="F2067" s="4" t="s">
        <v>385</v>
      </c>
      <c r="G2067" s="4" t="s">
        <v>46</v>
      </c>
      <c r="H2067" s="4" t="s">
        <v>47</v>
      </c>
      <c r="I2067" s="4" t="s">
        <v>48</v>
      </c>
      <c r="J2067" s="4" t="s">
        <v>49</v>
      </c>
      <c r="K2067" s="4" t="s">
        <v>5487</v>
      </c>
      <c r="L2067" s="4" t="s">
        <v>5488</v>
      </c>
      <c r="M2067" s="4"/>
      <c r="N2067" s="4" t="s">
        <v>1098</v>
      </c>
      <c r="O2067" s="4" t="s">
        <v>53</v>
      </c>
      <c r="P2067" s="4" t="s">
        <v>5377</v>
      </c>
      <c r="Q2067" s="4">
        <v>2348</v>
      </c>
      <c r="R2067" s="4">
        <v>0</v>
      </c>
      <c r="S2067" s="4">
        <v>0</v>
      </c>
      <c r="T2067" s="4">
        <v>2348</v>
      </c>
      <c r="U2067" s="4">
        <v>1</v>
      </c>
      <c r="V2067" s="4">
        <v>0</v>
      </c>
      <c r="W2067" s="4">
        <v>1</v>
      </c>
      <c r="X2067" s="4" t="s">
        <v>48</v>
      </c>
      <c r="Y2067" s="4" t="s">
        <v>48</v>
      </c>
      <c r="Z2067" s="4" t="s">
        <v>48</v>
      </c>
      <c r="AA2067" s="4" t="s">
        <v>48</v>
      </c>
      <c r="AB2067" s="4" t="s">
        <v>48</v>
      </c>
      <c r="AC2067" s="4" t="s">
        <v>48</v>
      </c>
      <c r="AD2067" s="4" t="s">
        <v>48</v>
      </c>
      <c r="AE2067" s="4" t="s">
        <v>48</v>
      </c>
      <c r="AF2067" s="4" t="s">
        <v>48</v>
      </c>
      <c r="AG2067" s="4" t="s">
        <v>48</v>
      </c>
      <c r="AH2067" s="4" t="s">
        <v>49</v>
      </c>
      <c r="AI2067" s="4" t="s">
        <v>49</v>
      </c>
      <c r="AJ2067" s="4" t="s">
        <v>49</v>
      </c>
      <c r="AK2067" s="4" t="s">
        <v>49</v>
      </c>
      <c r="AL2067" s="4" t="s">
        <v>55</v>
      </c>
    </row>
    <row r="2068" spans="1:38" ht="25.5">
      <c r="A2068" s="4">
        <v>159887</v>
      </c>
      <c r="B2068" s="4">
        <v>662228</v>
      </c>
      <c r="C2068" s="4" t="s">
        <v>5478</v>
      </c>
      <c r="D2068" s="4" t="s">
        <v>5479</v>
      </c>
      <c r="E2068" s="4" t="s">
        <v>1098</v>
      </c>
      <c r="F2068" s="4" t="s">
        <v>385</v>
      </c>
      <c r="G2068" s="4" t="s">
        <v>46</v>
      </c>
      <c r="H2068" s="4" t="s">
        <v>47</v>
      </c>
      <c r="I2068" s="4" t="s">
        <v>48</v>
      </c>
      <c r="J2068" s="4" t="s">
        <v>49</v>
      </c>
      <c r="K2068" s="4" t="s">
        <v>5489</v>
      </c>
      <c r="L2068" s="4" t="s">
        <v>5490</v>
      </c>
      <c r="M2068" s="4"/>
      <c r="N2068" s="4" t="s">
        <v>1098</v>
      </c>
      <c r="O2068" s="4" t="s">
        <v>53</v>
      </c>
      <c r="P2068" s="4" t="s">
        <v>1100</v>
      </c>
      <c r="Q2068" s="4">
        <v>863</v>
      </c>
      <c r="R2068" s="4">
        <v>0</v>
      </c>
      <c r="S2068" s="4">
        <v>0</v>
      </c>
      <c r="T2068" s="4">
        <v>863</v>
      </c>
      <c r="U2068" s="4">
        <v>1</v>
      </c>
      <c r="V2068" s="4">
        <v>0</v>
      </c>
      <c r="W2068" s="4">
        <v>1</v>
      </c>
      <c r="X2068" s="4" t="s">
        <v>48</v>
      </c>
      <c r="Y2068" s="4" t="s">
        <v>48</v>
      </c>
      <c r="Z2068" s="4" t="s">
        <v>48</v>
      </c>
      <c r="AA2068" s="4" t="s">
        <v>48</v>
      </c>
      <c r="AB2068" s="4" t="s">
        <v>48</v>
      </c>
      <c r="AC2068" s="4" t="s">
        <v>48</v>
      </c>
      <c r="AD2068" s="4" t="s">
        <v>48</v>
      </c>
      <c r="AE2068" s="4" t="s">
        <v>49</v>
      </c>
      <c r="AF2068" s="4" t="s">
        <v>49</v>
      </c>
      <c r="AG2068" s="4" t="s">
        <v>49</v>
      </c>
      <c r="AH2068" s="4" t="s">
        <v>48</v>
      </c>
      <c r="AI2068" s="4" t="s">
        <v>48</v>
      </c>
      <c r="AJ2068" s="4" t="s">
        <v>48</v>
      </c>
      <c r="AK2068" s="4" t="s">
        <v>48</v>
      </c>
      <c r="AL2068" s="4" t="s">
        <v>55</v>
      </c>
    </row>
    <row r="2069" spans="1:38" ht="25.5">
      <c r="A2069" s="4">
        <v>159887</v>
      </c>
      <c r="B2069" s="4">
        <v>662217</v>
      </c>
      <c r="C2069" s="4" t="s">
        <v>5478</v>
      </c>
      <c r="D2069" s="4" t="s">
        <v>5479</v>
      </c>
      <c r="E2069" s="4" t="s">
        <v>1098</v>
      </c>
      <c r="F2069" s="4" t="s">
        <v>385</v>
      </c>
      <c r="G2069" s="4" t="s">
        <v>46</v>
      </c>
      <c r="H2069" s="4" t="s">
        <v>47</v>
      </c>
      <c r="I2069" s="4" t="s">
        <v>48</v>
      </c>
      <c r="J2069" s="4" t="s">
        <v>49</v>
      </c>
      <c r="K2069" s="4" t="s">
        <v>1405</v>
      </c>
      <c r="L2069" s="4" t="s">
        <v>5491</v>
      </c>
      <c r="M2069" s="4"/>
      <c r="N2069" s="4" t="s">
        <v>1098</v>
      </c>
      <c r="O2069" s="4" t="s">
        <v>53</v>
      </c>
      <c r="P2069" s="4" t="s">
        <v>1100</v>
      </c>
      <c r="Q2069" s="4">
        <v>506</v>
      </c>
      <c r="R2069" s="4">
        <v>0</v>
      </c>
      <c r="S2069" s="4">
        <v>0</v>
      </c>
      <c r="T2069" s="4">
        <v>506</v>
      </c>
      <c r="U2069" s="4">
        <v>1</v>
      </c>
      <c r="V2069" s="4">
        <v>0</v>
      </c>
      <c r="W2069" s="4">
        <v>1</v>
      </c>
      <c r="X2069" s="4" t="s">
        <v>48</v>
      </c>
      <c r="Y2069" s="4" t="s">
        <v>49</v>
      </c>
      <c r="Z2069" s="4" t="s">
        <v>49</v>
      </c>
      <c r="AA2069" s="4" t="s">
        <v>49</v>
      </c>
      <c r="AB2069" s="4" t="s">
        <v>49</v>
      </c>
      <c r="AC2069" s="4" t="s">
        <v>49</v>
      </c>
      <c r="AD2069" s="4" t="s">
        <v>49</v>
      </c>
      <c r="AE2069" s="4" t="s">
        <v>48</v>
      </c>
      <c r="AF2069" s="4" t="s">
        <v>48</v>
      </c>
      <c r="AG2069" s="4" t="s">
        <v>48</v>
      </c>
      <c r="AH2069" s="4" t="s">
        <v>48</v>
      </c>
      <c r="AI2069" s="4" t="s">
        <v>48</v>
      </c>
      <c r="AJ2069" s="4" t="s">
        <v>48</v>
      </c>
      <c r="AK2069" s="4" t="s">
        <v>48</v>
      </c>
      <c r="AL2069" s="4" t="s">
        <v>55</v>
      </c>
    </row>
    <row r="2070" spans="1:38" ht="25.5">
      <c r="A2070" s="4">
        <v>159887</v>
      </c>
      <c r="B2070" s="4">
        <v>663541</v>
      </c>
      <c r="C2070" s="4" t="s">
        <v>5478</v>
      </c>
      <c r="D2070" s="4" t="s">
        <v>5479</v>
      </c>
      <c r="E2070" s="4" t="s">
        <v>1098</v>
      </c>
      <c r="F2070" s="4" t="s">
        <v>385</v>
      </c>
      <c r="G2070" s="4" t="s">
        <v>46</v>
      </c>
      <c r="H2070" s="4" t="s">
        <v>47</v>
      </c>
      <c r="I2070" s="4" t="s">
        <v>48</v>
      </c>
      <c r="J2070" s="4" t="s">
        <v>49</v>
      </c>
      <c r="K2070" s="4" t="s">
        <v>5492</v>
      </c>
      <c r="L2070" s="4" t="s">
        <v>5493</v>
      </c>
      <c r="M2070" s="4"/>
      <c r="N2070" s="4" t="s">
        <v>1098</v>
      </c>
      <c r="O2070" s="4" t="s">
        <v>53</v>
      </c>
      <c r="P2070" s="4" t="s">
        <v>5377</v>
      </c>
      <c r="Q2070" s="4">
        <v>407</v>
      </c>
      <c r="R2070" s="4">
        <v>0</v>
      </c>
      <c r="S2070" s="4">
        <v>14</v>
      </c>
      <c r="T2070" s="4">
        <v>421</v>
      </c>
      <c r="U2070" s="4">
        <v>0.9667</v>
      </c>
      <c r="V2070" s="4">
        <v>0</v>
      </c>
      <c r="W2070" s="4">
        <v>0.9667</v>
      </c>
      <c r="X2070" s="4" t="s">
        <v>48</v>
      </c>
      <c r="Y2070" s="4" t="s">
        <v>49</v>
      </c>
      <c r="Z2070" s="4" t="s">
        <v>49</v>
      </c>
      <c r="AA2070" s="4" t="s">
        <v>49</v>
      </c>
      <c r="AB2070" s="4" t="s">
        <v>49</v>
      </c>
      <c r="AC2070" s="4" t="s">
        <v>49</v>
      </c>
      <c r="AD2070" s="4" t="s">
        <v>49</v>
      </c>
      <c r="AE2070" s="4" t="s">
        <v>48</v>
      </c>
      <c r="AF2070" s="4" t="s">
        <v>48</v>
      </c>
      <c r="AG2070" s="4" t="s">
        <v>48</v>
      </c>
      <c r="AH2070" s="4" t="s">
        <v>48</v>
      </c>
      <c r="AI2070" s="4" t="s">
        <v>48</v>
      </c>
      <c r="AJ2070" s="4" t="s">
        <v>48</v>
      </c>
      <c r="AK2070" s="4" t="s">
        <v>48</v>
      </c>
      <c r="AL2070" s="4" t="s">
        <v>55</v>
      </c>
    </row>
    <row r="2071" spans="1:38" ht="25.5">
      <c r="A2071" s="4">
        <v>159887</v>
      </c>
      <c r="B2071" s="4">
        <v>662219</v>
      </c>
      <c r="C2071" s="4" t="s">
        <v>5478</v>
      </c>
      <c r="D2071" s="4" t="s">
        <v>5479</v>
      </c>
      <c r="E2071" s="4" t="s">
        <v>1098</v>
      </c>
      <c r="F2071" s="4" t="s">
        <v>385</v>
      </c>
      <c r="G2071" s="4" t="s">
        <v>46</v>
      </c>
      <c r="H2071" s="4" t="s">
        <v>47</v>
      </c>
      <c r="I2071" s="4" t="s">
        <v>48</v>
      </c>
      <c r="J2071" s="4" t="s">
        <v>49</v>
      </c>
      <c r="K2071" s="4" t="s">
        <v>5494</v>
      </c>
      <c r="L2071" s="4" t="s">
        <v>5495</v>
      </c>
      <c r="M2071" s="4"/>
      <c r="N2071" s="4" t="s">
        <v>1098</v>
      </c>
      <c r="O2071" s="4" t="s">
        <v>53</v>
      </c>
      <c r="P2071" s="4" t="s">
        <v>1100</v>
      </c>
      <c r="Q2071" s="4">
        <v>694</v>
      </c>
      <c r="R2071" s="4">
        <v>0</v>
      </c>
      <c r="S2071" s="4">
        <v>0</v>
      </c>
      <c r="T2071" s="4">
        <v>694</v>
      </c>
      <c r="U2071" s="4">
        <v>1</v>
      </c>
      <c r="V2071" s="4">
        <v>0</v>
      </c>
      <c r="W2071" s="4">
        <v>1</v>
      </c>
      <c r="X2071" s="4" t="s">
        <v>49</v>
      </c>
      <c r="Y2071" s="4" t="s">
        <v>49</v>
      </c>
      <c r="Z2071" s="4" t="s">
        <v>49</v>
      </c>
      <c r="AA2071" s="4" t="s">
        <v>49</v>
      </c>
      <c r="AB2071" s="4" t="s">
        <v>49</v>
      </c>
      <c r="AC2071" s="4" t="s">
        <v>49</v>
      </c>
      <c r="AD2071" s="4" t="s">
        <v>49</v>
      </c>
      <c r="AE2071" s="4" t="s">
        <v>48</v>
      </c>
      <c r="AF2071" s="4" t="s">
        <v>48</v>
      </c>
      <c r="AG2071" s="4" t="s">
        <v>48</v>
      </c>
      <c r="AH2071" s="4" t="s">
        <v>48</v>
      </c>
      <c r="AI2071" s="4" t="s">
        <v>48</v>
      </c>
      <c r="AJ2071" s="4" t="s">
        <v>48</v>
      </c>
      <c r="AK2071" s="4" t="s">
        <v>48</v>
      </c>
      <c r="AL2071" s="4" t="s">
        <v>55</v>
      </c>
    </row>
    <row r="2072" spans="1:38" ht="25.5">
      <c r="A2072" s="4">
        <v>159887</v>
      </c>
      <c r="B2072" s="4">
        <v>662229</v>
      </c>
      <c r="C2072" s="4" t="s">
        <v>5478</v>
      </c>
      <c r="D2072" s="4" t="s">
        <v>5479</v>
      </c>
      <c r="E2072" s="4" t="s">
        <v>1098</v>
      </c>
      <c r="F2072" s="4" t="s">
        <v>385</v>
      </c>
      <c r="G2072" s="4" t="s">
        <v>46</v>
      </c>
      <c r="H2072" s="4" t="s">
        <v>47</v>
      </c>
      <c r="I2072" s="4" t="s">
        <v>48</v>
      </c>
      <c r="J2072" s="4" t="s">
        <v>49</v>
      </c>
      <c r="K2072" s="4" t="s">
        <v>5496</v>
      </c>
      <c r="L2072" s="4" t="s">
        <v>5497</v>
      </c>
      <c r="M2072" s="4"/>
      <c r="N2072" s="4" t="s">
        <v>1098</v>
      </c>
      <c r="O2072" s="4" t="s">
        <v>53</v>
      </c>
      <c r="P2072" s="4" t="s">
        <v>1100</v>
      </c>
      <c r="Q2072" s="4">
        <v>849</v>
      </c>
      <c r="R2072" s="4">
        <v>0</v>
      </c>
      <c r="S2072" s="4">
        <v>0</v>
      </c>
      <c r="T2072" s="4">
        <v>849</v>
      </c>
      <c r="U2072" s="4">
        <v>1</v>
      </c>
      <c r="V2072" s="4">
        <v>0</v>
      </c>
      <c r="W2072" s="4">
        <v>1</v>
      </c>
      <c r="X2072" s="4" t="s">
        <v>48</v>
      </c>
      <c r="Y2072" s="4" t="s">
        <v>48</v>
      </c>
      <c r="Z2072" s="4" t="s">
        <v>48</v>
      </c>
      <c r="AA2072" s="4" t="s">
        <v>48</v>
      </c>
      <c r="AB2072" s="4" t="s">
        <v>48</v>
      </c>
      <c r="AC2072" s="4" t="s">
        <v>48</v>
      </c>
      <c r="AD2072" s="4" t="s">
        <v>48</v>
      </c>
      <c r="AE2072" s="4" t="s">
        <v>49</v>
      </c>
      <c r="AF2072" s="4" t="s">
        <v>49</v>
      </c>
      <c r="AG2072" s="4" t="s">
        <v>49</v>
      </c>
      <c r="AH2072" s="4" t="s">
        <v>48</v>
      </c>
      <c r="AI2072" s="4" t="s">
        <v>48</v>
      </c>
      <c r="AJ2072" s="4" t="s">
        <v>48</v>
      </c>
      <c r="AK2072" s="4" t="s">
        <v>48</v>
      </c>
      <c r="AL2072" s="4" t="s">
        <v>55</v>
      </c>
    </row>
    <row r="2073" spans="1:38" ht="25.5">
      <c r="A2073" s="4">
        <v>159887</v>
      </c>
      <c r="B2073" s="4">
        <v>662220</v>
      </c>
      <c r="C2073" s="4" t="s">
        <v>5478</v>
      </c>
      <c r="D2073" s="4" t="s">
        <v>5479</v>
      </c>
      <c r="E2073" s="4" t="s">
        <v>1098</v>
      </c>
      <c r="F2073" s="4" t="s">
        <v>385</v>
      </c>
      <c r="G2073" s="4" t="s">
        <v>46</v>
      </c>
      <c r="H2073" s="4" t="s">
        <v>47</v>
      </c>
      <c r="I2073" s="4" t="s">
        <v>48</v>
      </c>
      <c r="J2073" s="4" t="s">
        <v>49</v>
      </c>
      <c r="K2073" s="4" t="s">
        <v>5498</v>
      </c>
      <c r="L2073" s="4" t="s">
        <v>5499</v>
      </c>
      <c r="M2073" s="4"/>
      <c r="N2073" s="4" t="s">
        <v>1098</v>
      </c>
      <c r="O2073" s="4" t="s">
        <v>53</v>
      </c>
      <c r="P2073" s="4" t="s">
        <v>5058</v>
      </c>
      <c r="Q2073" s="4">
        <v>539</v>
      </c>
      <c r="R2073" s="4">
        <v>0</v>
      </c>
      <c r="S2073" s="4">
        <v>0</v>
      </c>
      <c r="T2073" s="4">
        <v>539</v>
      </c>
      <c r="U2073" s="4">
        <v>1</v>
      </c>
      <c r="V2073" s="4">
        <v>0</v>
      </c>
      <c r="W2073" s="4">
        <v>1</v>
      </c>
      <c r="X2073" s="4" t="s">
        <v>48</v>
      </c>
      <c r="Y2073" s="4" t="s">
        <v>49</v>
      </c>
      <c r="Z2073" s="4" t="s">
        <v>49</v>
      </c>
      <c r="AA2073" s="4" t="s">
        <v>49</v>
      </c>
      <c r="AB2073" s="4" t="s">
        <v>49</v>
      </c>
      <c r="AC2073" s="4" t="s">
        <v>49</v>
      </c>
      <c r="AD2073" s="4" t="s">
        <v>49</v>
      </c>
      <c r="AE2073" s="4" t="s">
        <v>48</v>
      </c>
      <c r="AF2073" s="4" t="s">
        <v>48</v>
      </c>
      <c r="AG2073" s="4" t="s">
        <v>48</v>
      </c>
      <c r="AH2073" s="4" t="s">
        <v>48</v>
      </c>
      <c r="AI2073" s="4" t="s">
        <v>48</v>
      </c>
      <c r="AJ2073" s="4" t="s">
        <v>48</v>
      </c>
      <c r="AK2073" s="4" t="s">
        <v>48</v>
      </c>
      <c r="AL2073" s="4" t="s">
        <v>55</v>
      </c>
    </row>
    <row r="2074" spans="1:38" ht="25.5">
      <c r="A2074" s="4">
        <v>159887</v>
      </c>
      <c r="B2074" s="4">
        <v>662221</v>
      </c>
      <c r="C2074" s="4" t="s">
        <v>5478</v>
      </c>
      <c r="D2074" s="4" t="s">
        <v>5479</v>
      </c>
      <c r="E2074" s="4" t="s">
        <v>1098</v>
      </c>
      <c r="F2074" s="4" t="s">
        <v>385</v>
      </c>
      <c r="G2074" s="4" t="s">
        <v>46</v>
      </c>
      <c r="H2074" s="4" t="s">
        <v>47</v>
      </c>
      <c r="I2074" s="4" t="s">
        <v>48</v>
      </c>
      <c r="J2074" s="4" t="s">
        <v>49</v>
      </c>
      <c r="K2074" s="4" t="s">
        <v>5500</v>
      </c>
      <c r="L2074" s="4" t="s">
        <v>5501</v>
      </c>
      <c r="M2074" s="4"/>
      <c r="N2074" s="4" t="s">
        <v>1098</v>
      </c>
      <c r="O2074" s="4" t="s">
        <v>53</v>
      </c>
      <c r="P2074" s="4" t="s">
        <v>1100</v>
      </c>
      <c r="Q2074" s="4">
        <v>552</v>
      </c>
      <c r="R2074" s="4">
        <v>0</v>
      </c>
      <c r="S2074" s="4">
        <v>0</v>
      </c>
      <c r="T2074" s="4">
        <v>552</v>
      </c>
      <c r="U2074" s="4">
        <v>1</v>
      </c>
      <c r="V2074" s="4">
        <v>0</v>
      </c>
      <c r="W2074" s="4">
        <v>1</v>
      </c>
      <c r="X2074" s="4" t="s">
        <v>48</v>
      </c>
      <c r="Y2074" s="4" t="s">
        <v>49</v>
      </c>
      <c r="Z2074" s="4" t="s">
        <v>49</v>
      </c>
      <c r="AA2074" s="4" t="s">
        <v>49</v>
      </c>
      <c r="AB2074" s="4" t="s">
        <v>49</v>
      </c>
      <c r="AC2074" s="4" t="s">
        <v>49</v>
      </c>
      <c r="AD2074" s="4" t="s">
        <v>49</v>
      </c>
      <c r="AE2074" s="4" t="s">
        <v>48</v>
      </c>
      <c r="AF2074" s="4" t="s">
        <v>48</v>
      </c>
      <c r="AG2074" s="4" t="s">
        <v>48</v>
      </c>
      <c r="AH2074" s="4" t="s">
        <v>48</v>
      </c>
      <c r="AI2074" s="4" t="s">
        <v>48</v>
      </c>
      <c r="AJ2074" s="4" t="s">
        <v>48</v>
      </c>
      <c r="AK2074" s="4" t="s">
        <v>48</v>
      </c>
      <c r="AL2074" s="4" t="s">
        <v>55</v>
      </c>
    </row>
    <row r="2075" spans="1:38" ht="25.5">
      <c r="A2075" s="4">
        <v>159887</v>
      </c>
      <c r="B2075" s="4">
        <v>662222</v>
      </c>
      <c r="C2075" s="4" t="s">
        <v>5478</v>
      </c>
      <c r="D2075" s="4" t="s">
        <v>5479</v>
      </c>
      <c r="E2075" s="4" t="s">
        <v>1098</v>
      </c>
      <c r="F2075" s="4" t="s">
        <v>385</v>
      </c>
      <c r="G2075" s="4" t="s">
        <v>46</v>
      </c>
      <c r="H2075" s="4" t="s">
        <v>47</v>
      </c>
      <c r="I2075" s="4" t="s">
        <v>48</v>
      </c>
      <c r="J2075" s="4" t="s">
        <v>49</v>
      </c>
      <c r="K2075" s="4" t="s">
        <v>5502</v>
      </c>
      <c r="L2075" s="4" t="s">
        <v>5503</v>
      </c>
      <c r="M2075" s="4"/>
      <c r="N2075" s="4" t="s">
        <v>1098</v>
      </c>
      <c r="O2075" s="4" t="s">
        <v>53</v>
      </c>
      <c r="P2075" s="4" t="s">
        <v>1100</v>
      </c>
      <c r="Q2075" s="4">
        <v>412</v>
      </c>
      <c r="R2075" s="4">
        <v>0</v>
      </c>
      <c r="S2075" s="4">
        <v>0</v>
      </c>
      <c r="T2075" s="4">
        <v>412</v>
      </c>
      <c r="U2075" s="4">
        <v>1</v>
      </c>
      <c r="V2075" s="4">
        <v>0</v>
      </c>
      <c r="W2075" s="4">
        <v>1</v>
      </c>
      <c r="X2075" s="4" t="s">
        <v>48</v>
      </c>
      <c r="Y2075" s="4" t="s">
        <v>49</v>
      </c>
      <c r="Z2075" s="4" t="s">
        <v>49</v>
      </c>
      <c r="AA2075" s="4" t="s">
        <v>49</v>
      </c>
      <c r="AB2075" s="4" t="s">
        <v>49</v>
      </c>
      <c r="AC2075" s="4" t="s">
        <v>49</v>
      </c>
      <c r="AD2075" s="4" t="s">
        <v>49</v>
      </c>
      <c r="AE2075" s="4" t="s">
        <v>48</v>
      </c>
      <c r="AF2075" s="4" t="s">
        <v>48</v>
      </c>
      <c r="AG2075" s="4" t="s">
        <v>48</v>
      </c>
      <c r="AH2075" s="4" t="s">
        <v>48</v>
      </c>
      <c r="AI2075" s="4" t="s">
        <v>48</v>
      </c>
      <c r="AJ2075" s="4" t="s">
        <v>48</v>
      </c>
      <c r="AK2075" s="4" t="s">
        <v>48</v>
      </c>
      <c r="AL2075" s="4" t="s">
        <v>55</v>
      </c>
    </row>
    <row r="2076" spans="1:38" ht="25.5">
      <c r="A2076" s="4">
        <v>159887</v>
      </c>
      <c r="B2076" s="4">
        <v>663540</v>
      </c>
      <c r="C2076" s="4" t="s">
        <v>5478</v>
      </c>
      <c r="D2076" s="4" t="s">
        <v>5479</v>
      </c>
      <c r="E2076" s="4" t="s">
        <v>1098</v>
      </c>
      <c r="F2076" s="4" t="s">
        <v>385</v>
      </c>
      <c r="G2076" s="4" t="s">
        <v>46</v>
      </c>
      <c r="H2076" s="4" t="s">
        <v>47</v>
      </c>
      <c r="I2076" s="4" t="s">
        <v>48</v>
      </c>
      <c r="J2076" s="4" t="s">
        <v>49</v>
      </c>
      <c r="K2076" s="4" t="s">
        <v>5504</v>
      </c>
      <c r="L2076" s="4" t="s">
        <v>5505</v>
      </c>
      <c r="M2076" s="4"/>
      <c r="N2076" s="4" t="s">
        <v>1098</v>
      </c>
      <c r="O2076" s="4" t="s">
        <v>53</v>
      </c>
      <c r="P2076" s="4" t="s">
        <v>1100</v>
      </c>
      <c r="Q2076" s="4">
        <v>302</v>
      </c>
      <c r="R2076" s="4">
        <v>0</v>
      </c>
      <c r="S2076" s="4">
        <v>84</v>
      </c>
      <c r="T2076" s="4">
        <v>386</v>
      </c>
      <c r="U2076" s="4">
        <v>0.78239999999999998</v>
      </c>
      <c r="V2076" s="4">
        <v>0</v>
      </c>
      <c r="W2076" s="4">
        <v>0.78239999999999998</v>
      </c>
      <c r="X2076" s="4" t="s">
        <v>48</v>
      </c>
      <c r="Y2076" s="4" t="s">
        <v>49</v>
      </c>
      <c r="Z2076" s="4" t="s">
        <v>49</v>
      </c>
      <c r="AA2076" s="4" t="s">
        <v>49</v>
      </c>
      <c r="AB2076" s="4" t="s">
        <v>49</v>
      </c>
      <c r="AC2076" s="4" t="s">
        <v>49</v>
      </c>
      <c r="AD2076" s="4" t="s">
        <v>49</v>
      </c>
      <c r="AE2076" s="4" t="s">
        <v>48</v>
      </c>
      <c r="AF2076" s="4" t="s">
        <v>48</v>
      </c>
      <c r="AG2076" s="4" t="s">
        <v>48</v>
      </c>
      <c r="AH2076" s="4" t="s">
        <v>48</v>
      </c>
      <c r="AI2076" s="4" t="s">
        <v>48</v>
      </c>
      <c r="AJ2076" s="4" t="s">
        <v>48</v>
      </c>
      <c r="AK2076" s="4" t="s">
        <v>48</v>
      </c>
      <c r="AL2076" s="4" t="s">
        <v>55</v>
      </c>
    </row>
    <row r="2077" spans="1:38" ht="25.5">
      <c r="A2077" s="4">
        <v>159887</v>
      </c>
      <c r="B2077" s="4">
        <v>662224</v>
      </c>
      <c r="C2077" s="4" t="s">
        <v>5478</v>
      </c>
      <c r="D2077" s="4" t="s">
        <v>5479</v>
      </c>
      <c r="E2077" s="4" t="s">
        <v>1098</v>
      </c>
      <c r="F2077" s="4" t="s">
        <v>385</v>
      </c>
      <c r="G2077" s="4" t="s">
        <v>46</v>
      </c>
      <c r="H2077" s="4" t="s">
        <v>47</v>
      </c>
      <c r="I2077" s="4" t="s">
        <v>48</v>
      </c>
      <c r="J2077" s="4" t="s">
        <v>49</v>
      </c>
      <c r="K2077" s="4" t="s">
        <v>4569</v>
      </c>
      <c r="L2077" s="4" t="s">
        <v>5506</v>
      </c>
      <c r="M2077" s="4"/>
      <c r="N2077" s="4" t="s">
        <v>1098</v>
      </c>
      <c r="O2077" s="4" t="s">
        <v>53</v>
      </c>
      <c r="P2077" s="4" t="s">
        <v>1100</v>
      </c>
      <c r="Q2077" s="4">
        <v>545</v>
      </c>
      <c r="R2077" s="4">
        <v>0</v>
      </c>
      <c r="S2077" s="4">
        <v>0</v>
      </c>
      <c r="T2077" s="4">
        <v>545</v>
      </c>
      <c r="U2077" s="4">
        <v>1</v>
      </c>
      <c r="V2077" s="4">
        <v>0</v>
      </c>
      <c r="W2077" s="4">
        <v>1</v>
      </c>
      <c r="X2077" s="4" t="s">
        <v>48</v>
      </c>
      <c r="Y2077" s="4" t="s">
        <v>49</v>
      </c>
      <c r="Z2077" s="4" t="s">
        <v>49</v>
      </c>
      <c r="AA2077" s="4" t="s">
        <v>49</v>
      </c>
      <c r="AB2077" s="4" t="s">
        <v>49</v>
      </c>
      <c r="AC2077" s="4" t="s">
        <v>49</v>
      </c>
      <c r="AD2077" s="4" t="s">
        <v>49</v>
      </c>
      <c r="AE2077" s="4" t="s">
        <v>48</v>
      </c>
      <c r="AF2077" s="4" t="s">
        <v>48</v>
      </c>
      <c r="AG2077" s="4" t="s">
        <v>48</v>
      </c>
      <c r="AH2077" s="4" t="s">
        <v>48</v>
      </c>
      <c r="AI2077" s="4" t="s">
        <v>48</v>
      </c>
      <c r="AJ2077" s="4" t="s">
        <v>48</v>
      </c>
      <c r="AK2077" s="4" t="s">
        <v>48</v>
      </c>
      <c r="AL2077" s="4" t="s">
        <v>55</v>
      </c>
    </row>
    <row r="2078" spans="1:38" ht="25.5">
      <c r="A2078" s="4">
        <v>159887</v>
      </c>
      <c r="B2078" s="4">
        <v>662225</v>
      </c>
      <c r="C2078" s="4" t="s">
        <v>5478</v>
      </c>
      <c r="D2078" s="4" t="s">
        <v>5479</v>
      </c>
      <c r="E2078" s="4" t="s">
        <v>1098</v>
      </c>
      <c r="F2078" s="4" t="s">
        <v>385</v>
      </c>
      <c r="G2078" s="4" t="s">
        <v>46</v>
      </c>
      <c r="H2078" s="4" t="s">
        <v>47</v>
      </c>
      <c r="I2078" s="4" t="s">
        <v>48</v>
      </c>
      <c r="J2078" s="4" t="s">
        <v>49</v>
      </c>
      <c r="K2078" s="4" t="s">
        <v>5507</v>
      </c>
      <c r="L2078" s="4" t="s">
        <v>5508</v>
      </c>
      <c r="M2078" s="4"/>
      <c r="N2078" s="4" t="s">
        <v>1098</v>
      </c>
      <c r="O2078" s="4" t="s">
        <v>53</v>
      </c>
      <c r="P2078" s="4" t="s">
        <v>1100</v>
      </c>
      <c r="Q2078" s="4">
        <v>476</v>
      </c>
      <c r="R2078" s="4">
        <v>0</v>
      </c>
      <c r="S2078" s="4">
        <v>0</v>
      </c>
      <c r="T2078" s="4">
        <v>476</v>
      </c>
      <c r="U2078" s="4">
        <v>1</v>
      </c>
      <c r="V2078" s="4">
        <v>0</v>
      </c>
      <c r="W2078" s="4">
        <v>1</v>
      </c>
      <c r="X2078" s="4" t="s">
        <v>48</v>
      </c>
      <c r="Y2078" s="4" t="s">
        <v>49</v>
      </c>
      <c r="Z2078" s="4" t="s">
        <v>49</v>
      </c>
      <c r="AA2078" s="4" t="s">
        <v>49</v>
      </c>
      <c r="AB2078" s="4" t="s">
        <v>49</v>
      </c>
      <c r="AC2078" s="4" t="s">
        <v>49</v>
      </c>
      <c r="AD2078" s="4" t="s">
        <v>49</v>
      </c>
      <c r="AE2078" s="4" t="s">
        <v>48</v>
      </c>
      <c r="AF2078" s="4" t="s">
        <v>48</v>
      </c>
      <c r="AG2078" s="4" t="s">
        <v>48</v>
      </c>
      <c r="AH2078" s="4" t="s">
        <v>48</v>
      </c>
      <c r="AI2078" s="4" t="s">
        <v>48</v>
      </c>
      <c r="AJ2078" s="4" t="s">
        <v>48</v>
      </c>
      <c r="AK2078" s="4" t="s">
        <v>48</v>
      </c>
      <c r="AL2078" s="4" t="s">
        <v>55</v>
      </c>
    </row>
    <row r="2079" spans="1:38" ht="25.5">
      <c r="A2079" s="4">
        <v>159887</v>
      </c>
      <c r="B2079" s="4">
        <v>662226</v>
      </c>
      <c r="C2079" s="4" t="s">
        <v>5478</v>
      </c>
      <c r="D2079" s="4" t="s">
        <v>5479</v>
      </c>
      <c r="E2079" s="4" t="s">
        <v>1098</v>
      </c>
      <c r="F2079" s="4" t="s">
        <v>385</v>
      </c>
      <c r="G2079" s="4" t="s">
        <v>46</v>
      </c>
      <c r="H2079" s="4" t="s">
        <v>47</v>
      </c>
      <c r="I2079" s="4" t="s">
        <v>48</v>
      </c>
      <c r="J2079" s="4" t="s">
        <v>49</v>
      </c>
      <c r="K2079" s="4" t="s">
        <v>3310</v>
      </c>
      <c r="L2079" s="4" t="s">
        <v>5509</v>
      </c>
      <c r="M2079" s="4"/>
      <c r="N2079" s="4" t="s">
        <v>1098</v>
      </c>
      <c r="O2079" s="4" t="s">
        <v>53</v>
      </c>
      <c r="P2079" s="4" t="s">
        <v>1100</v>
      </c>
      <c r="Q2079" s="4">
        <v>476</v>
      </c>
      <c r="R2079" s="4">
        <v>0</v>
      </c>
      <c r="S2079" s="4">
        <v>0</v>
      </c>
      <c r="T2079" s="4">
        <v>476</v>
      </c>
      <c r="U2079" s="4">
        <v>1</v>
      </c>
      <c r="V2079" s="4">
        <v>0</v>
      </c>
      <c r="W2079" s="4">
        <v>1</v>
      </c>
      <c r="X2079" s="4" t="s">
        <v>48</v>
      </c>
      <c r="Y2079" s="4" t="s">
        <v>49</v>
      </c>
      <c r="Z2079" s="4" t="s">
        <v>49</v>
      </c>
      <c r="AA2079" s="4" t="s">
        <v>49</v>
      </c>
      <c r="AB2079" s="4" t="s">
        <v>49</v>
      </c>
      <c r="AC2079" s="4" t="s">
        <v>49</v>
      </c>
      <c r="AD2079" s="4" t="s">
        <v>49</v>
      </c>
      <c r="AE2079" s="4" t="s">
        <v>48</v>
      </c>
      <c r="AF2079" s="4" t="s">
        <v>48</v>
      </c>
      <c r="AG2079" s="4" t="s">
        <v>48</v>
      </c>
      <c r="AH2079" s="4" t="s">
        <v>48</v>
      </c>
      <c r="AI2079" s="4" t="s">
        <v>48</v>
      </c>
      <c r="AJ2079" s="4" t="s">
        <v>48</v>
      </c>
      <c r="AK2079" s="4" t="s">
        <v>48</v>
      </c>
      <c r="AL2079" s="4" t="s">
        <v>55</v>
      </c>
    </row>
    <row r="2080" spans="1:38" ht="25.5">
      <c r="A2080" s="4">
        <v>159887</v>
      </c>
      <c r="B2080" s="4">
        <v>659320</v>
      </c>
      <c r="C2080" s="4" t="s">
        <v>5478</v>
      </c>
      <c r="D2080" s="4" t="s">
        <v>5479</v>
      </c>
      <c r="E2080" s="4" t="s">
        <v>1098</v>
      </c>
      <c r="F2080" s="4" t="s">
        <v>385</v>
      </c>
      <c r="G2080" s="4" t="s">
        <v>46</v>
      </c>
      <c r="H2080" s="4" t="s">
        <v>47</v>
      </c>
      <c r="I2080" s="4" t="s">
        <v>48</v>
      </c>
      <c r="J2080" s="4" t="s">
        <v>49</v>
      </c>
      <c r="K2080" s="4" t="s">
        <v>5510</v>
      </c>
      <c r="L2080" s="4" t="s">
        <v>5511</v>
      </c>
      <c r="M2080" s="4"/>
      <c r="N2080" s="4" t="s">
        <v>1098</v>
      </c>
      <c r="O2080" s="4" t="s">
        <v>53</v>
      </c>
      <c r="P2080" s="4" t="s">
        <v>1100</v>
      </c>
      <c r="Q2080" s="4">
        <v>203</v>
      </c>
      <c r="R2080" s="4">
        <v>0</v>
      </c>
      <c r="S2080" s="4">
        <v>0</v>
      </c>
      <c r="T2080" s="4">
        <v>203</v>
      </c>
      <c r="U2080" s="4">
        <v>1</v>
      </c>
      <c r="V2080" s="4">
        <v>0</v>
      </c>
      <c r="W2080" s="4">
        <v>1</v>
      </c>
      <c r="X2080" s="4" t="s">
        <v>48</v>
      </c>
      <c r="Y2080" s="4" t="s">
        <v>48</v>
      </c>
      <c r="Z2080" s="4" t="s">
        <v>48</v>
      </c>
      <c r="AA2080" s="4" t="s">
        <v>48</v>
      </c>
      <c r="AB2080" s="4" t="s">
        <v>48</v>
      </c>
      <c r="AC2080" s="4" t="s">
        <v>48</v>
      </c>
      <c r="AD2080" s="4" t="s">
        <v>48</v>
      </c>
      <c r="AE2080" s="4" t="s">
        <v>48</v>
      </c>
      <c r="AF2080" s="4" t="s">
        <v>48</v>
      </c>
      <c r="AG2080" s="4" t="s">
        <v>48</v>
      </c>
      <c r="AH2080" s="4" t="s">
        <v>49</v>
      </c>
      <c r="AI2080" s="4" t="s">
        <v>49</v>
      </c>
      <c r="AJ2080" s="4" t="s">
        <v>49</v>
      </c>
      <c r="AK2080" s="4" t="s">
        <v>49</v>
      </c>
      <c r="AL2080" s="4" t="s">
        <v>55</v>
      </c>
    </row>
    <row r="2081" spans="1:38" ht="25.5">
      <c r="A2081" s="4">
        <v>159887</v>
      </c>
      <c r="B2081" s="4">
        <v>662230</v>
      </c>
      <c r="C2081" s="4" t="s">
        <v>5478</v>
      </c>
      <c r="D2081" s="4" t="s">
        <v>5479</v>
      </c>
      <c r="E2081" s="4" t="s">
        <v>1098</v>
      </c>
      <c r="F2081" s="4" t="s">
        <v>385</v>
      </c>
      <c r="G2081" s="4" t="s">
        <v>46</v>
      </c>
      <c r="H2081" s="4" t="s">
        <v>47</v>
      </c>
      <c r="I2081" s="4" t="s">
        <v>48</v>
      </c>
      <c r="J2081" s="4" t="s">
        <v>49</v>
      </c>
      <c r="K2081" s="4" t="s">
        <v>5512</v>
      </c>
      <c r="L2081" s="4" t="s">
        <v>5513</v>
      </c>
      <c r="M2081" s="4"/>
      <c r="N2081" s="4" t="s">
        <v>1098</v>
      </c>
      <c r="O2081" s="4" t="s">
        <v>53</v>
      </c>
      <c r="P2081" s="4" t="s">
        <v>1175</v>
      </c>
      <c r="Q2081" s="4">
        <v>766</v>
      </c>
      <c r="R2081" s="4">
        <v>0</v>
      </c>
      <c r="S2081" s="4">
        <v>0</v>
      </c>
      <c r="T2081" s="4">
        <v>766</v>
      </c>
      <c r="U2081" s="4">
        <v>1</v>
      </c>
      <c r="V2081" s="4">
        <v>0</v>
      </c>
      <c r="W2081" s="4">
        <v>1</v>
      </c>
      <c r="X2081" s="4" t="s">
        <v>48</v>
      </c>
      <c r="Y2081" s="4" t="s">
        <v>48</v>
      </c>
      <c r="Z2081" s="4" t="s">
        <v>48</v>
      </c>
      <c r="AA2081" s="4" t="s">
        <v>48</v>
      </c>
      <c r="AB2081" s="4" t="s">
        <v>48</v>
      </c>
      <c r="AC2081" s="4" t="s">
        <v>48</v>
      </c>
      <c r="AD2081" s="4" t="s">
        <v>48</v>
      </c>
      <c r="AE2081" s="4" t="s">
        <v>49</v>
      </c>
      <c r="AF2081" s="4" t="s">
        <v>49</v>
      </c>
      <c r="AG2081" s="4" t="s">
        <v>49</v>
      </c>
      <c r="AH2081" s="4" t="s">
        <v>48</v>
      </c>
      <c r="AI2081" s="4" t="s">
        <v>48</v>
      </c>
      <c r="AJ2081" s="4" t="s">
        <v>48</v>
      </c>
      <c r="AK2081" s="4" t="s">
        <v>48</v>
      </c>
      <c r="AL2081" s="4" t="s">
        <v>55</v>
      </c>
    </row>
    <row r="2082" spans="1:38" ht="25.5">
      <c r="A2082" s="4">
        <v>159887</v>
      </c>
      <c r="B2082" s="4">
        <v>662227</v>
      </c>
      <c r="C2082" s="4" t="s">
        <v>5478</v>
      </c>
      <c r="D2082" s="4" t="s">
        <v>5479</v>
      </c>
      <c r="E2082" s="4" t="s">
        <v>1098</v>
      </c>
      <c r="F2082" s="4" t="s">
        <v>385</v>
      </c>
      <c r="G2082" s="4" t="s">
        <v>46</v>
      </c>
      <c r="H2082" s="4" t="s">
        <v>47</v>
      </c>
      <c r="I2082" s="4" t="s">
        <v>48</v>
      </c>
      <c r="J2082" s="4" t="s">
        <v>49</v>
      </c>
      <c r="K2082" s="4" t="s">
        <v>5514</v>
      </c>
      <c r="L2082" s="4" t="s">
        <v>5515</v>
      </c>
      <c r="M2082" s="4"/>
      <c r="N2082" s="4" t="s">
        <v>1098</v>
      </c>
      <c r="O2082" s="4" t="s">
        <v>53</v>
      </c>
      <c r="P2082" s="4" t="s">
        <v>5377</v>
      </c>
      <c r="Q2082" s="4">
        <v>389</v>
      </c>
      <c r="R2082" s="4">
        <v>0</v>
      </c>
      <c r="S2082" s="4">
        <v>39</v>
      </c>
      <c r="T2082" s="4">
        <v>428</v>
      </c>
      <c r="U2082" s="4">
        <v>0.90890000000000004</v>
      </c>
      <c r="V2082" s="4">
        <v>0</v>
      </c>
      <c r="W2082" s="4">
        <v>0.90890000000000004</v>
      </c>
      <c r="X2082" s="4" t="s">
        <v>48</v>
      </c>
      <c r="Y2082" s="4" t="s">
        <v>49</v>
      </c>
      <c r="Z2082" s="4" t="s">
        <v>49</v>
      </c>
      <c r="AA2082" s="4" t="s">
        <v>49</v>
      </c>
      <c r="AB2082" s="4" t="s">
        <v>49</v>
      </c>
      <c r="AC2082" s="4" t="s">
        <v>49</v>
      </c>
      <c r="AD2082" s="4" t="s">
        <v>49</v>
      </c>
      <c r="AE2082" s="4" t="s">
        <v>48</v>
      </c>
      <c r="AF2082" s="4" t="s">
        <v>48</v>
      </c>
      <c r="AG2082" s="4" t="s">
        <v>48</v>
      </c>
      <c r="AH2082" s="4" t="s">
        <v>48</v>
      </c>
      <c r="AI2082" s="4" t="s">
        <v>48</v>
      </c>
      <c r="AJ2082" s="4" t="s">
        <v>48</v>
      </c>
      <c r="AK2082" s="4" t="s">
        <v>48</v>
      </c>
      <c r="AL2082" s="4" t="s">
        <v>55</v>
      </c>
    </row>
    <row r="2083" spans="1:38" ht="25.5">
      <c r="A2083" s="4">
        <v>159887</v>
      </c>
      <c r="B2083" s="4">
        <v>663545</v>
      </c>
      <c r="C2083" s="4" t="s">
        <v>5478</v>
      </c>
      <c r="D2083" s="4" t="s">
        <v>5479</v>
      </c>
      <c r="E2083" s="4" t="s">
        <v>1098</v>
      </c>
      <c r="F2083" s="4" t="s">
        <v>385</v>
      </c>
      <c r="G2083" s="4" t="s">
        <v>46</v>
      </c>
      <c r="H2083" s="4" t="s">
        <v>47</v>
      </c>
      <c r="I2083" s="4" t="s">
        <v>48</v>
      </c>
      <c r="J2083" s="4" t="s">
        <v>49</v>
      </c>
      <c r="K2083" s="4" t="s">
        <v>5516</v>
      </c>
      <c r="L2083" s="4" t="s">
        <v>5517</v>
      </c>
      <c r="M2083" s="4"/>
      <c r="N2083" s="4" t="s">
        <v>1098</v>
      </c>
      <c r="O2083" s="4" t="s">
        <v>53</v>
      </c>
      <c r="P2083" s="4" t="s">
        <v>5377</v>
      </c>
      <c r="Q2083" s="4">
        <v>790</v>
      </c>
      <c r="R2083" s="4">
        <v>0</v>
      </c>
      <c r="S2083" s="4">
        <v>58</v>
      </c>
      <c r="T2083" s="4">
        <v>848</v>
      </c>
      <c r="U2083" s="4">
        <v>0.93159999999999998</v>
      </c>
      <c r="V2083" s="4">
        <v>0</v>
      </c>
      <c r="W2083" s="4">
        <v>0.93159999999999998</v>
      </c>
      <c r="X2083" s="4" t="s">
        <v>48</v>
      </c>
      <c r="Y2083" s="4" t="s">
        <v>48</v>
      </c>
      <c r="Z2083" s="4" t="s">
        <v>48</v>
      </c>
      <c r="AA2083" s="4" t="s">
        <v>48</v>
      </c>
      <c r="AB2083" s="4" t="s">
        <v>48</v>
      </c>
      <c r="AC2083" s="4" t="s">
        <v>48</v>
      </c>
      <c r="AD2083" s="4" t="s">
        <v>48</v>
      </c>
      <c r="AE2083" s="4" t="s">
        <v>49</v>
      </c>
      <c r="AF2083" s="4" t="s">
        <v>49</v>
      </c>
      <c r="AG2083" s="4" t="s">
        <v>49</v>
      </c>
      <c r="AH2083" s="4" t="s">
        <v>48</v>
      </c>
      <c r="AI2083" s="4" t="s">
        <v>48</v>
      </c>
      <c r="AJ2083" s="4" t="s">
        <v>48</v>
      </c>
      <c r="AK2083" s="4" t="s">
        <v>48</v>
      </c>
      <c r="AL2083" s="4" t="s">
        <v>55</v>
      </c>
    </row>
    <row r="2084" spans="1:38" ht="25.5">
      <c r="A2084" s="4">
        <v>159330</v>
      </c>
      <c r="B2084" s="4">
        <v>662084</v>
      </c>
      <c r="C2084" s="4" t="s">
        <v>5518</v>
      </c>
      <c r="D2084" s="4" t="s">
        <v>5519</v>
      </c>
      <c r="E2084" s="4" t="s">
        <v>1104</v>
      </c>
      <c r="F2084" s="4" t="s">
        <v>391</v>
      </c>
      <c r="G2084" s="4" t="s">
        <v>46</v>
      </c>
      <c r="H2084" s="4" t="s">
        <v>47</v>
      </c>
      <c r="I2084" s="4" t="s">
        <v>48</v>
      </c>
      <c r="J2084" s="4" t="s">
        <v>49</v>
      </c>
      <c r="K2084" s="4" t="s">
        <v>5520</v>
      </c>
      <c r="L2084" s="4" t="s">
        <v>5521</v>
      </c>
      <c r="M2084" s="4"/>
      <c r="N2084" s="4" t="s">
        <v>5522</v>
      </c>
      <c r="O2084" s="4" t="s">
        <v>53</v>
      </c>
      <c r="P2084" s="4" t="s">
        <v>5523</v>
      </c>
      <c r="Q2084" s="4">
        <v>346</v>
      </c>
      <c r="R2084" s="4">
        <v>0</v>
      </c>
      <c r="S2084" s="4">
        <v>130</v>
      </c>
      <c r="T2084" s="4">
        <v>476</v>
      </c>
      <c r="U2084" s="4">
        <v>0.72689999999999999</v>
      </c>
      <c r="V2084" s="4">
        <v>0</v>
      </c>
      <c r="W2084" s="4">
        <v>0.72689999999999999</v>
      </c>
      <c r="X2084" s="4" t="s">
        <v>48</v>
      </c>
      <c r="Y2084" s="4" t="s">
        <v>49</v>
      </c>
      <c r="Z2084" s="4" t="s">
        <v>49</v>
      </c>
      <c r="AA2084" s="4" t="s">
        <v>49</v>
      </c>
      <c r="AB2084" s="4" t="s">
        <v>49</v>
      </c>
      <c r="AC2084" s="4" t="s">
        <v>49</v>
      </c>
      <c r="AD2084" s="4" t="s">
        <v>49</v>
      </c>
      <c r="AE2084" s="4" t="s">
        <v>48</v>
      </c>
      <c r="AF2084" s="4" t="s">
        <v>48</v>
      </c>
      <c r="AG2084" s="4" t="s">
        <v>48</v>
      </c>
      <c r="AH2084" s="4" t="s">
        <v>48</v>
      </c>
      <c r="AI2084" s="4" t="s">
        <v>48</v>
      </c>
      <c r="AJ2084" s="4" t="s">
        <v>48</v>
      </c>
      <c r="AK2084" s="4" t="s">
        <v>48</v>
      </c>
      <c r="AL2084" s="4" t="s">
        <v>55</v>
      </c>
    </row>
    <row r="2085" spans="1:38" ht="25.5">
      <c r="A2085" s="4">
        <v>159330</v>
      </c>
      <c r="B2085" s="4">
        <v>663240</v>
      </c>
      <c r="C2085" s="4" t="s">
        <v>5518</v>
      </c>
      <c r="D2085" s="4" t="s">
        <v>5519</v>
      </c>
      <c r="E2085" s="4" t="s">
        <v>1104</v>
      </c>
      <c r="F2085" s="4" t="s">
        <v>391</v>
      </c>
      <c r="G2085" s="4" t="s">
        <v>46</v>
      </c>
      <c r="H2085" s="4" t="s">
        <v>47</v>
      </c>
      <c r="I2085" s="4" t="s">
        <v>48</v>
      </c>
      <c r="J2085" s="4" t="s">
        <v>49</v>
      </c>
      <c r="K2085" s="4" t="s">
        <v>5524</v>
      </c>
      <c r="L2085" s="4" t="s">
        <v>5525</v>
      </c>
      <c r="M2085" s="4"/>
      <c r="N2085" s="4" t="s">
        <v>5522</v>
      </c>
      <c r="O2085" s="4" t="s">
        <v>53</v>
      </c>
      <c r="P2085" s="4" t="s">
        <v>5523</v>
      </c>
      <c r="Q2085" s="4">
        <v>83</v>
      </c>
      <c r="R2085" s="4">
        <v>33</v>
      </c>
      <c r="S2085" s="4">
        <v>178</v>
      </c>
      <c r="T2085" s="4">
        <v>294</v>
      </c>
      <c r="U2085" s="4">
        <v>0.2823</v>
      </c>
      <c r="V2085" s="4">
        <v>0.11219999999999999</v>
      </c>
      <c r="W2085" s="4">
        <v>0.39460000000000001</v>
      </c>
      <c r="X2085" s="4" t="s">
        <v>48</v>
      </c>
      <c r="Y2085" s="4" t="s">
        <v>49</v>
      </c>
      <c r="Z2085" s="4" t="s">
        <v>49</v>
      </c>
      <c r="AA2085" s="4" t="s">
        <v>49</v>
      </c>
      <c r="AB2085" s="4" t="s">
        <v>49</v>
      </c>
      <c r="AC2085" s="4" t="s">
        <v>49</v>
      </c>
      <c r="AD2085" s="4" t="s">
        <v>49</v>
      </c>
      <c r="AE2085" s="4" t="s">
        <v>48</v>
      </c>
      <c r="AF2085" s="4" t="s">
        <v>48</v>
      </c>
      <c r="AG2085" s="4" t="s">
        <v>48</v>
      </c>
      <c r="AH2085" s="4" t="s">
        <v>48</v>
      </c>
      <c r="AI2085" s="4" t="s">
        <v>48</v>
      </c>
      <c r="AJ2085" s="4" t="s">
        <v>48</v>
      </c>
      <c r="AK2085" s="4" t="s">
        <v>48</v>
      </c>
      <c r="AL2085" s="4" t="s">
        <v>81</v>
      </c>
    </row>
    <row r="2086" spans="1:38" ht="25.5">
      <c r="A2086" s="4">
        <v>159330</v>
      </c>
      <c r="B2086" s="4">
        <v>662778</v>
      </c>
      <c r="C2086" s="4" t="s">
        <v>5518</v>
      </c>
      <c r="D2086" s="4" t="s">
        <v>5519</v>
      </c>
      <c r="E2086" s="4" t="s">
        <v>1104</v>
      </c>
      <c r="F2086" s="4" t="s">
        <v>391</v>
      </c>
      <c r="G2086" s="4" t="s">
        <v>46</v>
      </c>
      <c r="H2086" s="4" t="s">
        <v>47</v>
      </c>
      <c r="I2086" s="4" t="s">
        <v>48</v>
      </c>
      <c r="J2086" s="4" t="s">
        <v>49</v>
      </c>
      <c r="K2086" s="4" t="s">
        <v>5526</v>
      </c>
      <c r="L2086" s="4" t="s">
        <v>5527</v>
      </c>
      <c r="M2086" s="4"/>
      <c r="N2086" s="4" t="s">
        <v>5528</v>
      </c>
      <c r="O2086" s="4" t="s">
        <v>53</v>
      </c>
      <c r="P2086" s="4" t="s">
        <v>5529</v>
      </c>
      <c r="Q2086" s="4">
        <v>243</v>
      </c>
      <c r="R2086" s="4">
        <v>0</v>
      </c>
      <c r="S2086" s="4">
        <v>137</v>
      </c>
      <c r="T2086" s="4">
        <v>380</v>
      </c>
      <c r="U2086" s="4">
        <v>0.63949999999999996</v>
      </c>
      <c r="V2086" s="4">
        <v>0</v>
      </c>
      <c r="W2086" s="4">
        <v>0.63949999999999996</v>
      </c>
      <c r="X2086" s="4" t="s">
        <v>48</v>
      </c>
      <c r="Y2086" s="4" t="s">
        <v>49</v>
      </c>
      <c r="Z2086" s="4" t="s">
        <v>49</v>
      </c>
      <c r="AA2086" s="4" t="s">
        <v>49</v>
      </c>
      <c r="AB2086" s="4" t="s">
        <v>49</v>
      </c>
      <c r="AC2086" s="4" t="s">
        <v>49</v>
      </c>
      <c r="AD2086" s="4" t="s">
        <v>49</v>
      </c>
      <c r="AE2086" s="4" t="s">
        <v>48</v>
      </c>
      <c r="AF2086" s="4" t="s">
        <v>48</v>
      </c>
      <c r="AG2086" s="4" t="s">
        <v>48</v>
      </c>
      <c r="AH2086" s="4" t="s">
        <v>48</v>
      </c>
      <c r="AI2086" s="4" t="s">
        <v>48</v>
      </c>
      <c r="AJ2086" s="4" t="s">
        <v>48</v>
      </c>
      <c r="AK2086" s="4" t="s">
        <v>48</v>
      </c>
      <c r="AL2086" s="4" t="s">
        <v>55</v>
      </c>
    </row>
    <row r="2087" spans="1:38" ht="25.5">
      <c r="A2087" s="4">
        <v>159330</v>
      </c>
      <c r="B2087" s="4">
        <v>662088</v>
      </c>
      <c r="C2087" s="4" t="s">
        <v>5518</v>
      </c>
      <c r="D2087" s="4" t="s">
        <v>5519</v>
      </c>
      <c r="E2087" s="4" t="s">
        <v>1104</v>
      </c>
      <c r="F2087" s="4" t="s">
        <v>391</v>
      </c>
      <c r="G2087" s="4" t="s">
        <v>46</v>
      </c>
      <c r="H2087" s="4" t="s">
        <v>47</v>
      </c>
      <c r="I2087" s="4" t="s">
        <v>48</v>
      </c>
      <c r="J2087" s="4" t="s">
        <v>49</v>
      </c>
      <c r="K2087" s="4" t="s">
        <v>5530</v>
      </c>
      <c r="L2087" s="4" t="s">
        <v>5531</v>
      </c>
      <c r="M2087" s="4"/>
      <c r="N2087" s="4" t="s">
        <v>5522</v>
      </c>
      <c r="O2087" s="4" t="s">
        <v>53</v>
      </c>
      <c r="P2087" s="4" t="s">
        <v>5523</v>
      </c>
      <c r="Q2087" s="4">
        <v>206</v>
      </c>
      <c r="R2087" s="4">
        <v>0</v>
      </c>
      <c r="S2087" s="4">
        <v>171</v>
      </c>
      <c r="T2087" s="4">
        <v>377</v>
      </c>
      <c r="U2087" s="4">
        <v>0.5464</v>
      </c>
      <c r="V2087" s="4">
        <v>0</v>
      </c>
      <c r="W2087" s="4">
        <v>0.5464</v>
      </c>
      <c r="X2087" s="4" t="s">
        <v>48</v>
      </c>
      <c r="Y2087" s="4" t="s">
        <v>49</v>
      </c>
      <c r="Z2087" s="4" t="s">
        <v>49</v>
      </c>
      <c r="AA2087" s="4" t="s">
        <v>49</v>
      </c>
      <c r="AB2087" s="4" t="s">
        <v>49</v>
      </c>
      <c r="AC2087" s="4" t="s">
        <v>49</v>
      </c>
      <c r="AD2087" s="4" t="s">
        <v>49</v>
      </c>
      <c r="AE2087" s="4" t="s">
        <v>48</v>
      </c>
      <c r="AF2087" s="4" t="s">
        <v>48</v>
      </c>
      <c r="AG2087" s="4" t="s">
        <v>48</v>
      </c>
      <c r="AH2087" s="4" t="s">
        <v>48</v>
      </c>
      <c r="AI2087" s="4" t="s">
        <v>48</v>
      </c>
      <c r="AJ2087" s="4" t="s">
        <v>48</v>
      </c>
      <c r="AK2087" s="4" t="s">
        <v>48</v>
      </c>
      <c r="AL2087" s="4" t="s">
        <v>55</v>
      </c>
    </row>
    <row r="2088" spans="1:38" ht="25.5">
      <c r="A2088" s="4">
        <v>159330</v>
      </c>
      <c r="B2088" s="4">
        <v>663619</v>
      </c>
      <c r="C2088" s="4" t="s">
        <v>5518</v>
      </c>
      <c r="D2088" s="4" t="s">
        <v>5519</v>
      </c>
      <c r="E2088" s="4" t="s">
        <v>1104</v>
      </c>
      <c r="F2088" s="4" t="s">
        <v>391</v>
      </c>
      <c r="G2088" s="4" t="s">
        <v>46</v>
      </c>
      <c r="H2088" s="4" t="s">
        <v>47</v>
      </c>
      <c r="I2088" s="4" t="s">
        <v>48</v>
      </c>
      <c r="J2088" s="4" t="s">
        <v>49</v>
      </c>
      <c r="K2088" s="4" t="s">
        <v>5532</v>
      </c>
      <c r="L2088" s="4" t="s">
        <v>5533</v>
      </c>
      <c r="M2088" s="4"/>
      <c r="N2088" s="4" t="s">
        <v>5522</v>
      </c>
      <c r="O2088" s="4" t="s">
        <v>53</v>
      </c>
      <c r="P2088" s="4" t="s">
        <v>5523</v>
      </c>
      <c r="Q2088" s="4">
        <v>177</v>
      </c>
      <c r="R2088" s="4">
        <v>34</v>
      </c>
      <c r="S2088" s="4">
        <v>368</v>
      </c>
      <c r="T2088" s="4">
        <v>579</v>
      </c>
      <c r="U2088" s="4">
        <v>0.30570000000000003</v>
      </c>
      <c r="V2088" s="4">
        <v>5.8700000000000002E-2</v>
      </c>
      <c r="W2088" s="4">
        <v>0.3644</v>
      </c>
      <c r="X2088" s="4" t="s">
        <v>48</v>
      </c>
      <c r="Y2088" s="4" t="s">
        <v>48</v>
      </c>
      <c r="Z2088" s="4" t="s">
        <v>48</v>
      </c>
      <c r="AA2088" s="4" t="s">
        <v>48</v>
      </c>
      <c r="AB2088" s="4" t="s">
        <v>48</v>
      </c>
      <c r="AC2088" s="4" t="s">
        <v>48</v>
      </c>
      <c r="AD2088" s="4" t="s">
        <v>48</v>
      </c>
      <c r="AE2088" s="4" t="s">
        <v>49</v>
      </c>
      <c r="AF2088" s="4" t="s">
        <v>49</v>
      </c>
      <c r="AG2088" s="4" t="s">
        <v>49</v>
      </c>
      <c r="AH2088" s="4" t="s">
        <v>48</v>
      </c>
      <c r="AI2088" s="4" t="s">
        <v>48</v>
      </c>
      <c r="AJ2088" s="4" t="s">
        <v>48</v>
      </c>
      <c r="AK2088" s="4" t="s">
        <v>48</v>
      </c>
      <c r="AL2088" s="4" t="s">
        <v>81</v>
      </c>
    </row>
    <row r="2089" spans="1:38" ht="25.5">
      <c r="A2089" s="4">
        <v>159330</v>
      </c>
      <c r="B2089" s="4">
        <v>662087</v>
      </c>
      <c r="C2089" s="4" t="s">
        <v>5518</v>
      </c>
      <c r="D2089" s="4" t="s">
        <v>5519</v>
      </c>
      <c r="E2089" s="4" t="s">
        <v>1104</v>
      </c>
      <c r="F2089" s="4" t="s">
        <v>391</v>
      </c>
      <c r="G2089" s="4" t="s">
        <v>46</v>
      </c>
      <c r="H2089" s="4" t="s">
        <v>47</v>
      </c>
      <c r="I2089" s="4" t="s">
        <v>48</v>
      </c>
      <c r="J2089" s="4" t="s">
        <v>49</v>
      </c>
      <c r="K2089" s="4" t="s">
        <v>5534</v>
      </c>
      <c r="L2089" s="4" t="s">
        <v>5535</v>
      </c>
      <c r="M2089" s="4"/>
      <c r="N2089" s="4" t="s">
        <v>5522</v>
      </c>
      <c r="O2089" s="4" t="s">
        <v>53</v>
      </c>
      <c r="P2089" s="4" t="s">
        <v>5523</v>
      </c>
      <c r="Q2089" s="4">
        <v>192</v>
      </c>
      <c r="R2089" s="4">
        <v>75</v>
      </c>
      <c r="S2089" s="4">
        <v>402</v>
      </c>
      <c r="T2089" s="4">
        <v>669</v>
      </c>
      <c r="U2089" s="4">
        <v>0.28699999999999998</v>
      </c>
      <c r="V2089" s="4">
        <v>0.11210000000000001</v>
      </c>
      <c r="W2089" s="4">
        <v>0.39910000000000001</v>
      </c>
      <c r="X2089" s="4" t="s">
        <v>48</v>
      </c>
      <c r="Y2089" s="4" t="s">
        <v>49</v>
      </c>
      <c r="Z2089" s="4" t="s">
        <v>49</v>
      </c>
      <c r="AA2089" s="4" t="s">
        <v>49</v>
      </c>
      <c r="AB2089" s="4" t="s">
        <v>49</v>
      </c>
      <c r="AC2089" s="4" t="s">
        <v>49</v>
      </c>
      <c r="AD2089" s="4" t="s">
        <v>49</v>
      </c>
      <c r="AE2089" s="4" t="s">
        <v>48</v>
      </c>
      <c r="AF2089" s="4" t="s">
        <v>48</v>
      </c>
      <c r="AG2089" s="4" t="s">
        <v>48</v>
      </c>
      <c r="AH2089" s="4" t="s">
        <v>48</v>
      </c>
      <c r="AI2089" s="4" t="s">
        <v>48</v>
      </c>
      <c r="AJ2089" s="4" t="s">
        <v>48</v>
      </c>
      <c r="AK2089" s="4" t="s">
        <v>48</v>
      </c>
      <c r="AL2089" s="4" t="s">
        <v>81</v>
      </c>
    </row>
    <row r="2090" spans="1:38" ht="25.5">
      <c r="A2090" s="4">
        <v>159330</v>
      </c>
      <c r="B2090" s="4">
        <v>663620</v>
      </c>
      <c r="C2090" s="4" t="s">
        <v>5518</v>
      </c>
      <c r="D2090" s="4" t="s">
        <v>5519</v>
      </c>
      <c r="E2090" s="4" t="s">
        <v>1104</v>
      </c>
      <c r="F2090" s="4" t="s">
        <v>391</v>
      </c>
      <c r="G2090" s="4" t="s">
        <v>46</v>
      </c>
      <c r="H2090" s="4" t="s">
        <v>47</v>
      </c>
      <c r="I2090" s="4" t="s">
        <v>48</v>
      </c>
      <c r="J2090" s="4" t="s">
        <v>49</v>
      </c>
      <c r="K2090" s="4" t="s">
        <v>5536</v>
      </c>
      <c r="L2090" s="4" t="s">
        <v>5537</v>
      </c>
      <c r="M2090" s="4"/>
      <c r="N2090" s="4" t="s">
        <v>5522</v>
      </c>
      <c r="O2090" s="4" t="s">
        <v>53</v>
      </c>
      <c r="P2090" s="4" t="s">
        <v>5523</v>
      </c>
      <c r="Q2090" s="4">
        <v>104</v>
      </c>
      <c r="R2090" s="4">
        <v>0</v>
      </c>
      <c r="S2090" s="4">
        <v>26</v>
      </c>
      <c r="T2090" s="4">
        <v>130</v>
      </c>
      <c r="U2090" s="4">
        <v>0.8</v>
      </c>
      <c r="V2090" s="4">
        <v>0</v>
      </c>
      <c r="W2090" s="4">
        <v>0.8</v>
      </c>
      <c r="X2090" s="4" t="s">
        <v>48</v>
      </c>
      <c r="Y2090" s="4" t="s">
        <v>48</v>
      </c>
      <c r="Z2090" s="4" t="s">
        <v>48</v>
      </c>
      <c r="AA2090" s="4" t="s">
        <v>48</v>
      </c>
      <c r="AB2090" s="4" t="s">
        <v>48</v>
      </c>
      <c r="AC2090" s="4" t="s">
        <v>48</v>
      </c>
      <c r="AD2090" s="4" t="s">
        <v>48</v>
      </c>
      <c r="AE2090" s="4" t="s">
        <v>48</v>
      </c>
      <c r="AF2090" s="4" t="s">
        <v>48</v>
      </c>
      <c r="AG2090" s="4" t="s">
        <v>48</v>
      </c>
      <c r="AH2090" s="4" t="s">
        <v>49</v>
      </c>
      <c r="AI2090" s="4" t="s">
        <v>49</v>
      </c>
      <c r="AJ2090" s="4" t="s">
        <v>49</v>
      </c>
      <c r="AK2090" s="4" t="s">
        <v>49</v>
      </c>
      <c r="AL2090" s="4" t="s">
        <v>55</v>
      </c>
    </row>
    <row r="2091" spans="1:38" ht="25.5">
      <c r="A2091" s="4">
        <v>159330</v>
      </c>
      <c r="B2091" s="4">
        <v>662090</v>
      </c>
      <c r="C2091" s="4" t="s">
        <v>5518</v>
      </c>
      <c r="D2091" s="4" t="s">
        <v>5519</v>
      </c>
      <c r="E2091" s="4" t="s">
        <v>1104</v>
      </c>
      <c r="F2091" s="4" t="s">
        <v>391</v>
      </c>
      <c r="G2091" s="4" t="s">
        <v>46</v>
      </c>
      <c r="H2091" s="4" t="s">
        <v>47</v>
      </c>
      <c r="I2091" s="4" t="s">
        <v>48</v>
      </c>
      <c r="J2091" s="4" t="s">
        <v>49</v>
      </c>
      <c r="K2091" s="4" t="s">
        <v>5538</v>
      </c>
      <c r="L2091" s="4" t="s">
        <v>5539</v>
      </c>
      <c r="M2091" s="4"/>
      <c r="N2091" s="4" t="s">
        <v>5522</v>
      </c>
      <c r="O2091" s="4" t="s">
        <v>53</v>
      </c>
      <c r="P2091" s="4" t="s">
        <v>5523</v>
      </c>
      <c r="Q2091" s="4">
        <v>497</v>
      </c>
      <c r="R2091" s="4">
        <v>112</v>
      </c>
      <c r="S2091" s="4">
        <v>1045</v>
      </c>
      <c r="T2091" s="4">
        <v>1654</v>
      </c>
      <c r="U2091" s="4">
        <v>0.30049999999999999</v>
      </c>
      <c r="V2091" s="4">
        <v>6.7699999999999996E-2</v>
      </c>
      <c r="W2091" s="4">
        <v>0.36820000000000003</v>
      </c>
      <c r="X2091" s="4" t="s">
        <v>48</v>
      </c>
      <c r="Y2091" s="4" t="s">
        <v>48</v>
      </c>
      <c r="Z2091" s="4" t="s">
        <v>48</v>
      </c>
      <c r="AA2091" s="4" t="s">
        <v>48</v>
      </c>
      <c r="AB2091" s="4" t="s">
        <v>48</v>
      </c>
      <c r="AC2091" s="4" t="s">
        <v>48</v>
      </c>
      <c r="AD2091" s="4" t="s">
        <v>48</v>
      </c>
      <c r="AE2091" s="4" t="s">
        <v>48</v>
      </c>
      <c r="AF2091" s="4" t="s">
        <v>48</v>
      </c>
      <c r="AG2091" s="4" t="s">
        <v>48</v>
      </c>
      <c r="AH2091" s="4" t="s">
        <v>49</v>
      </c>
      <c r="AI2091" s="4" t="s">
        <v>49</v>
      </c>
      <c r="AJ2091" s="4" t="s">
        <v>49</v>
      </c>
      <c r="AK2091" s="4" t="s">
        <v>49</v>
      </c>
      <c r="AL2091" s="4" t="s">
        <v>81</v>
      </c>
    </row>
    <row r="2092" spans="1:38" ht="25.5">
      <c r="A2092" s="4">
        <v>159330</v>
      </c>
      <c r="B2092" s="4">
        <v>662089</v>
      </c>
      <c r="C2092" s="4" t="s">
        <v>5518</v>
      </c>
      <c r="D2092" s="4" t="s">
        <v>5519</v>
      </c>
      <c r="E2092" s="4" t="s">
        <v>1104</v>
      </c>
      <c r="F2092" s="4" t="s">
        <v>391</v>
      </c>
      <c r="G2092" s="4" t="s">
        <v>46</v>
      </c>
      <c r="H2092" s="4" t="s">
        <v>47</v>
      </c>
      <c r="I2092" s="4" t="s">
        <v>48</v>
      </c>
      <c r="J2092" s="4" t="s">
        <v>49</v>
      </c>
      <c r="K2092" s="4" t="s">
        <v>5540</v>
      </c>
      <c r="L2092" s="4" t="s">
        <v>5541</v>
      </c>
      <c r="M2092" s="4"/>
      <c r="N2092" s="4" t="s">
        <v>5522</v>
      </c>
      <c r="O2092" s="4" t="s">
        <v>53</v>
      </c>
      <c r="P2092" s="4" t="s">
        <v>5523</v>
      </c>
      <c r="Q2092" s="4">
        <v>234</v>
      </c>
      <c r="R2092" s="4">
        <v>56</v>
      </c>
      <c r="S2092" s="4">
        <v>398</v>
      </c>
      <c r="T2092" s="4">
        <v>688</v>
      </c>
      <c r="U2092" s="4">
        <v>0.34010000000000001</v>
      </c>
      <c r="V2092" s="4">
        <v>8.14E-2</v>
      </c>
      <c r="W2092" s="4">
        <v>0.42149999999999999</v>
      </c>
      <c r="X2092" s="4" t="s">
        <v>48</v>
      </c>
      <c r="Y2092" s="4" t="s">
        <v>48</v>
      </c>
      <c r="Z2092" s="4" t="s">
        <v>48</v>
      </c>
      <c r="AA2092" s="4" t="s">
        <v>48</v>
      </c>
      <c r="AB2092" s="4" t="s">
        <v>48</v>
      </c>
      <c r="AC2092" s="4" t="s">
        <v>48</v>
      </c>
      <c r="AD2092" s="4" t="s">
        <v>48</v>
      </c>
      <c r="AE2092" s="4" t="s">
        <v>49</v>
      </c>
      <c r="AF2092" s="4" t="s">
        <v>49</v>
      </c>
      <c r="AG2092" s="4" t="s">
        <v>49</v>
      </c>
      <c r="AH2092" s="4" t="s">
        <v>48</v>
      </c>
      <c r="AI2092" s="4" t="s">
        <v>48</v>
      </c>
      <c r="AJ2092" s="4" t="s">
        <v>48</v>
      </c>
      <c r="AK2092" s="4" t="s">
        <v>48</v>
      </c>
      <c r="AL2092" s="4" t="s">
        <v>81</v>
      </c>
    </row>
    <row r="2093" spans="1:38" ht="25.5">
      <c r="A2093" s="4">
        <v>159330</v>
      </c>
      <c r="B2093" s="4">
        <v>662086</v>
      </c>
      <c r="C2093" s="4" t="s">
        <v>5518</v>
      </c>
      <c r="D2093" s="4" t="s">
        <v>5519</v>
      </c>
      <c r="E2093" s="4" t="s">
        <v>1104</v>
      </c>
      <c r="F2093" s="4" t="s">
        <v>391</v>
      </c>
      <c r="G2093" s="4" t="s">
        <v>46</v>
      </c>
      <c r="H2093" s="4" t="s">
        <v>47</v>
      </c>
      <c r="I2093" s="4" t="s">
        <v>48</v>
      </c>
      <c r="J2093" s="4" t="s">
        <v>49</v>
      </c>
      <c r="K2093" s="4" t="s">
        <v>5542</v>
      </c>
      <c r="L2093" s="4" t="s">
        <v>5543</v>
      </c>
      <c r="M2093" s="4"/>
      <c r="N2093" s="4" t="s">
        <v>5522</v>
      </c>
      <c r="O2093" s="4" t="s">
        <v>53</v>
      </c>
      <c r="P2093" s="4" t="s">
        <v>5523</v>
      </c>
      <c r="Q2093" s="4">
        <v>265</v>
      </c>
      <c r="R2093" s="4">
        <v>0</v>
      </c>
      <c r="S2093" s="4">
        <v>162</v>
      </c>
      <c r="T2093" s="4">
        <v>427</v>
      </c>
      <c r="U2093" s="4">
        <v>0.62060000000000004</v>
      </c>
      <c r="V2093" s="4">
        <v>0</v>
      </c>
      <c r="W2093" s="4">
        <v>0.62060000000000004</v>
      </c>
      <c r="X2093" s="4" t="s">
        <v>48</v>
      </c>
      <c r="Y2093" s="4" t="s">
        <v>49</v>
      </c>
      <c r="Z2093" s="4" t="s">
        <v>49</v>
      </c>
      <c r="AA2093" s="4" t="s">
        <v>49</v>
      </c>
      <c r="AB2093" s="4" t="s">
        <v>49</v>
      </c>
      <c r="AC2093" s="4" t="s">
        <v>49</v>
      </c>
      <c r="AD2093" s="4" t="s">
        <v>49</v>
      </c>
      <c r="AE2093" s="4" t="s">
        <v>48</v>
      </c>
      <c r="AF2093" s="4" t="s">
        <v>48</v>
      </c>
      <c r="AG2093" s="4" t="s">
        <v>48</v>
      </c>
      <c r="AH2093" s="4" t="s">
        <v>48</v>
      </c>
      <c r="AI2093" s="4" t="s">
        <v>48</v>
      </c>
      <c r="AJ2093" s="4" t="s">
        <v>48</v>
      </c>
      <c r="AK2093" s="4" t="s">
        <v>48</v>
      </c>
      <c r="AL2093" s="4" t="s">
        <v>55</v>
      </c>
    </row>
    <row r="2094" spans="1:38" ht="25.5">
      <c r="A2094" s="4">
        <v>159918</v>
      </c>
      <c r="B2094" s="4">
        <v>662276</v>
      </c>
      <c r="C2094" s="4" t="s">
        <v>5544</v>
      </c>
      <c r="D2094" s="4" t="s">
        <v>5545</v>
      </c>
      <c r="E2094" s="4" t="s">
        <v>1098</v>
      </c>
      <c r="F2094" s="4" t="s">
        <v>385</v>
      </c>
      <c r="G2094" s="4" t="s">
        <v>46</v>
      </c>
      <c r="H2094" s="4" t="s">
        <v>47</v>
      </c>
      <c r="I2094" s="4" t="s">
        <v>48</v>
      </c>
      <c r="J2094" s="4" t="s">
        <v>49</v>
      </c>
      <c r="K2094" s="4" t="s">
        <v>5546</v>
      </c>
      <c r="L2094" s="4" t="s">
        <v>5547</v>
      </c>
      <c r="M2094" s="4"/>
      <c r="N2094" s="4" t="s">
        <v>5548</v>
      </c>
      <c r="O2094" s="4" t="s">
        <v>53</v>
      </c>
      <c r="P2094" s="4" t="s">
        <v>5549</v>
      </c>
      <c r="Q2094" s="4">
        <v>234</v>
      </c>
      <c r="R2094" s="4">
        <v>0</v>
      </c>
      <c r="S2094" s="4">
        <v>78</v>
      </c>
      <c r="T2094" s="4">
        <v>312</v>
      </c>
      <c r="U2094" s="4">
        <v>0.75</v>
      </c>
      <c r="V2094" s="4">
        <v>0</v>
      </c>
      <c r="W2094" s="4">
        <v>0.75</v>
      </c>
      <c r="X2094" s="4" t="s">
        <v>49</v>
      </c>
      <c r="Y2094" s="4" t="s">
        <v>49</v>
      </c>
      <c r="Z2094" s="4" t="s">
        <v>49</v>
      </c>
      <c r="AA2094" s="4" t="s">
        <v>49</v>
      </c>
      <c r="AB2094" s="4" t="s">
        <v>48</v>
      </c>
      <c r="AC2094" s="4" t="s">
        <v>48</v>
      </c>
      <c r="AD2094" s="4" t="s">
        <v>48</v>
      </c>
      <c r="AE2094" s="4" t="s">
        <v>48</v>
      </c>
      <c r="AF2094" s="4" t="s">
        <v>48</v>
      </c>
      <c r="AG2094" s="4" t="s">
        <v>48</v>
      </c>
      <c r="AH2094" s="4" t="s">
        <v>48</v>
      </c>
      <c r="AI2094" s="4" t="s">
        <v>48</v>
      </c>
      <c r="AJ2094" s="4" t="s">
        <v>48</v>
      </c>
      <c r="AK2094" s="4" t="s">
        <v>48</v>
      </c>
      <c r="AL2094" s="4" t="s">
        <v>55</v>
      </c>
    </row>
    <row r="2095" spans="1:38" ht="25.5">
      <c r="A2095" s="4">
        <v>159918</v>
      </c>
      <c r="B2095" s="4">
        <v>662279</v>
      </c>
      <c r="C2095" s="4" t="s">
        <v>5544</v>
      </c>
      <c r="D2095" s="4" t="s">
        <v>5545</v>
      </c>
      <c r="E2095" s="4" t="s">
        <v>1098</v>
      </c>
      <c r="F2095" s="4" t="s">
        <v>385</v>
      </c>
      <c r="G2095" s="4" t="s">
        <v>46</v>
      </c>
      <c r="H2095" s="4" t="s">
        <v>47</v>
      </c>
      <c r="I2095" s="4" t="s">
        <v>48</v>
      </c>
      <c r="J2095" s="4" t="s">
        <v>49</v>
      </c>
      <c r="K2095" s="4" t="s">
        <v>5550</v>
      </c>
      <c r="L2095" s="4" t="s">
        <v>5551</v>
      </c>
      <c r="M2095" s="4"/>
      <c r="N2095" s="4" t="s">
        <v>5548</v>
      </c>
      <c r="O2095" s="4" t="s">
        <v>53</v>
      </c>
      <c r="P2095" s="4" t="s">
        <v>5549</v>
      </c>
      <c r="Q2095" s="4">
        <v>253</v>
      </c>
      <c r="R2095" s="4">
        <v>0</v>
      </c>
      <c r="S2095" s="4">
        <v>188</v>
      </c>
      <c r="T2095" s="4">
        <v>441</v>
      </c>
      <c r="U2095" s="4">
        <v>0.57369999999999999</v>
      </c>
      <c r="V2095" s="4">
        <v>0</v>
      </c>
      <c r="W2095" s="4">
        <v>0.57369999999999999</v>
      </c>
      <c r="X2095" s="4" t="s">
        <v>48</v>
      </c>
      <c r="Y2095" s="4" t="s">
        <v>48</v>
      </c>
      <c r="Z2095" s="4" t="s">
        <v>48</v>
      </c>
      <c r="AA2095" s="4" t="s">
        <v>48</v>
      </c>
      <c r="AB2095" s="4" t="s">
        <v>48</v>
      </c>
      <c r="AC2095" s="4" t="s">
        <v>48</v>
      </c>
      <c r="AD2095" s="4" t="s">
        <v>48</v>
      </c>
      <c r="AE2095" s="4" t="s">
        <v>48</v>
      </c>
      <c r="AF2095" s="4" t="s">
        <v>48</v>
      </c>
      <c r="AG2095" s="4" t="s">
        <v>48</v>
      </c>
      <c r="AH2095" s="4" t="s">
        <v>49</v>
      </c>
      <c r="AI2095" s="4" t="s">
        <v>49</v>
      </c>
      <c r="AJ2095" s="4" t="s">
        <v>49</v>
      </c>
      <c r="AK2095" s="4" t="s">
        <v>49</v>
      </c>
      <c r="AL2095" s="4" t="s">
        <v>55</v>
      </c>
    </row>
    <row r="2096" spans="1:38" ht="25.5">
      <c r="A2096" s="4">
        <v>159918</v>
      </c>
      <c r="B2096" s="4">
        <v>662277</v>
      </c>
      <c r="C2096" s="4" t="s">
        <v>5544</v>
      </c>
      <c r="D2096" s="4" t="s">
        <v>5545</v>
      </c>
      <c r="E2096" s="4" t="s">
        <v>1098</v>
      </c>
      <c r="F2096" s="4" t="s">
        <v>385</v>
      </c>
      <c r="G2096" s="4" t="s">
        <v>46</v>
      </c>
      <c r="H2096" s="4" t="s">
        <v>47</v>
      </c>
      <c r="I2096" s="4" t="s">
        <v>48</v>
      </c>
      <c r="J2096" s="4" t="s">
        <v>49</v>
      </c>
      <c r="K2096" s="4" t="s">
        <v>5552</v>
      </c>
      <c r="L2096" s="4" t="s">
        <v>5553</v>
      </c>
      <c r="M2096" s="4"/>
      <c r="N2096" s="4" t="s">
        <v>5548</v>
      </c>
      <c r="O2096" s="4" t="s">
        <v>53</v>
      </c>
      <c r="P2096" s="4" t="s">
        <v>5549</v>
      </c>
      <c r="Q2096" s="4">
        <v>202</v>
      </c>
      <c r="R2096" s="4">
        <v>0</v>
      </c>
      <c r="S2096" s="4">
        <v>61</v>
      </c>
      <c r="T2096" s="4">
        <v>263</v>
      </c>
      <c r="U2096" s="4">
        <v>0.7681</v>
      </c>
      <c r="V2096" s="4">
        <v>0</v>
      </c>
      <c r="W2096" s="4">
        <v>0.7681</v>
      </c>
      <c r="X2096" s="4" t="s">
        <v>48</v>
      </c>
      <c r="Y2096" s="4" t="s">
        <v>48</v>
      </c>
      <c r="Z2096" s="4" t="s">
        <v>48</v>
      </c>
      <c r="AA2096" s="4" t="s">
        <v>48</v>
      </c>
      <c r="AB2096" s="4" t="s">
        <v>49</v>
      </c>
      <c r="AC2096" s="4" t="s">
        <v>49</v>
      </c>
      <c r="AD2096" s="4" t="s">
        <v>49</v>
      </c>
      <c r="AE2096" s="4" t="s">
        <v>48</v>
      </c>
      <c r="AF2096" s="4" t="s">
        <v>48</v>
      </c>
      <c r="AG2096" s="4" t="s">
        <v>48</v>
      </c>
      <c r="AH2096" s="4" t="s">
        <v>48</v>
      </c>
      <c r="AI2096" s="4" t="s">
        <v>48</v>
      </c>
      <c r="AJ2096" s="4" t="s">
        <v>48</v>
      </c>
      <c r="AK2096" s="4" t="s">
        <v>48</v>
      </c>
      <c r="AL2096" s="4" t="s">
        <v>55</v>
      </c>
    </row>
    <row r="2097" spans="1:38" ht="25.5">
      <c r="A2097" s="4">
        <v>159918</v>
      </c>
      <c r="B2097" s="4">
        <v>662278</v>
      </c>
      <c r="C2097" s="4" t="s">
        <v>5544</v>
      </c>
      <c r="D2097" s="4" t="s">
        <v>5545</v>
      </c>
      <c r="E2097" s="4" t="s">
        <v>1098</v>
      </c>
      <c r="F2097" s="4" t="s">
        <v>385</v>
      </c>
      <c r="G2097" s="4" t="s">
        <v>46</v>
      </c>
      <c r="H2097" s="4" t="s">
        <v>47</v>
      </c>
      <c r="I2097" s="4" t="s">
        <v>48</v>
      </c>
      <c r="J2097" s="4" t="s">
        <v>49</v>
      </c>
      <c r="K2097" s="4" t="s">
        <v>5554</v>
      </c>
      <c r="L2097" s="4" t="s">
        <v>5555</v>
      </c>
      <c r="M2097" s="4"/>
      <c r="N2097" s="4" t="s">
        <v>5548</v>
      </c>
      <c r="O2097" s="4" t="s">
        <v>53</v>
      </c>
      <c r="P2097" s="4" t="s">
        <v>5549</v>
      </c>
      <c r="Q2097" s="4">
        <v>208</v>
      </c>
      <c r="R2097" s="4">
        <v>0</v>
      </c>
      <c r="S2097" s="4">
        <v>106</v>
      </c>
      <c r="T2097" s="4">
        <v>314</v>
      </c>
      <c r="U2097" s="4">
        <v>0.66239999999999999</v>
      </c>
      <c r="V2097" s="4">
        <v>0</v>
      </c>
      <c r="W2097" s="4">
        <v>0.66239999999999999</v>
      </c>
      <c r="X2097" s="4" t="s">
        <v>48</v>
      </c>
      <c r="Y2097" s="4" t="s">
        <v>48</v>
      </c>
      <c r="Z2097" s="4" t="s">
        <v>48</v>
      </c>
      <c r="AA2097" s="4" t="s">
        <v>48</v>
      </c>
      <c r="AB2097" s="4" t="s">
        <v>48</v>
      </c>
      <c r="AC2097" s="4" t="s">
        <v>48</v>
      </c>
      <c r="AD2097" s="4" t="s">
        <v>48</v>
      </c>
      <c r="AE2097" s="4" t="s">
        <v>49</v>
      </c>
      <c r="AF2097" s="4" t="s">
        <v>49</v>
      </c>
      <c r="AG2097" s="4" t="s">
        <v>49</v>
      </c>
      <c r="AH2097" s="4" t="s">
        <v>48</v>
      </c>
      <c r="AI2097" s="4" t="s">
        <v>48</v>
      </c>
      <c r="AJ2097" s="4" t="s">
        <v>48</v>
      </c>
      <c r="AK2097" s="4" t="s">
        <v>48</v>
      </c>
      <c r="AL2097" s="4" t="s">
        <v>55</v>
      </c>
    </row>
    <row r="2098" spans="1:38" ht="0" hidden="1" customHeight="1"/>
  </sheetData>
  <autoFilter ref="G5:H2097" xr:uid="{00000000-0001-0000-0000-000000000000}"/>
  <pageMargins left="1" right="1" top="1" bottom="1" header="1" footer="1"/>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3</vt:i4>
      </vt:variant>
    </vt:vector>
  </HeadingPairs>
  <TitlesOfParts>
    <vt:vector size="3" baseType="lpstr">
      <vt:lpstr>OBD Report</vt:lpstr>
      <vt:lpstr>Pivot</vt:lpstr>
      <vt:lpstr>Current OBD</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October Building Data</dc:title>
  <dc:creator>OSPI CNS</dc:creator>
  <cp:keywords>Area Eligibility</cp:keywords>
  <cp:lastModifiedBy>Laura Neal</cp:lastModifiedBy>
  <cp:lastPrinted>2024-02-14T17:41:24Z</cp:lastPrinted>
  <dcterms:created xsi:type="dcterms:W3CDTF">2024-02-06T22:39:52Z</dcterms:created>
  <dcterms:modified xsi:type="dcterms:W3CDTF">2024-02-28T16:54:39Z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